
<file path=[Content_Types].xml><?xml version="1.0" encoding="utf-8"?>
<Types xmlns="http://schemas.openxmlformats.org/package/2006/content-types"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charts/chart49.xml" ContentType="application/vnd.openxmlformats-officedocument.drawingml.chart+xml"/>
  <Override PartName="/xl/charts/chart58.xml" ContentType="application/vnd.openxmlformats-officedocument.drawingml.chart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charts/chart47.xml" ContentType="application/vnd.openxmlformats-officedocument.drawingml.chart+xml"/>
  <Override PartName="/xl/charts/chart56.xml" ContentType="application/vnd.openxmlformats-officedocument.drawingml.chart+xml"/>
  <Override PartName="/xl/charts/chart65.xml" ContentType="application/vnd.openxmlformats-officedocument.drawingml.char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54.xml" ContentType="application/vnd.openxmlformats-officedocument.drawingml.chart+xml"/>
  <Override PartName="/xl/charts/chart63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52.xml" ContentType="application/vnd.openxmlformats-officedocument.drawingml.chart+xml"/>
  <Override PartName="/xl/charts/chart61.xml" ContentType="application/vnd.openxmlformats-officedocument.drawingml.chart+xml"/>
  <Override PartName="/xl/charts/chart70.xml" ContentType="application/vnd.openxmlformats-officedocument.drawingml.char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0.xml" ContentType="application/vnd.openxmlformats-officedocument.drawingml.char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5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charts/chart71.xml" ContentType="application/vnd.openxmlformats-officedocument.drawingml.char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0" yWindow="0" windowWidth="20730" windowHeight="9330" firstSheet="2" activeTab="8"/>
  </bookViews>
  <sheets>
    <sheet name="2000 250 200 1" sheetId="3" r:id="rId1"/>
    <sheet name="Imp 2000 250 200 1" sheetId="4" r:id="rId2"/>
    <sheet name="2000 250 200 15" sheetId="1" r:id="rId3"/>
    <sheet name="Imp 2000 250 200 15" sheetId="2" r:id="rId4"/>
    <sheet name="2000 250 200 U" sheetId="5" r:id="rId5"/>
    <sheet name="2000 250 200 P" sheetId="6" r:id="rId6"/>
    <sheet name="2000 250 200 0 PP" sheetId="7" r:id="rId7"/>
    <sheet name="2000 250 200 15 PP" sheetId="8" r:id="rId8"/>
    <sheet name="2000 250 200 D PP" sheetId="9" r:id="rId9"/>
    <sheet name="2000 250 200 INT D" sheetId="10" r:id="rId10"/>
    <sheet name="2000 250 200 DD PP" sheetId="11" r:id="rId11"/>
    <sheet name="2000 250 200 INT DD" sheetId="12" r:id="rId12"/>
    <sheet name="2000 250 200 15 ABS PP" sheetId="13" r:id="rId13"/>
  </sheets>
  <externalReferences>
    <externalReference r:id="rId14"/>
  </externalReferences>
  <calcPr calcId="125725"/>
</workbook>
</file>

<file path=xl/calcChain.xml><?xml version="1.0" encoding="utf-8"?>
<calcChain xmlns="http://schemas.openxmlformats.org/spreadsheetml/2006/main">
  <c r="DL86" i="13"/>
  <c r="CN86"/>
  <c r="CO86" s="1"/>
  <c r="CM86"/>
  <c r="CL86"/>
  <c r="CK86"/>
  <c r="M86"/>
  <c r="L86"/>
  <c r="K86"/>
  <c r="J86"/>
  <c r="I86"/>
  <c r="H86"/>
  <c r="G86"/>
  <c r="F86"/>
  <c r="E86"/>
  <c r="C86"/>
  <c r="D86" s="1"/>
  <c r="A86"/>
  <c r="B86" s="1"/>
  <c r="DL85"/>
  <c r="CN85"/>
  <c r="DD85" s="1"/>
  <c r="CM85"/>
  <c r="CL85"/>
  <c r="CK85"/>
  <c r="M85"/>
  <c r="L85"/>
  <c r="K85"/>
  <c r="J85"/>
  <c r="I85"/>
  <c r="H85"/>
  <c r="G85"/>
  <c r="F85"/>
  <c r="E85"/>
  <c r="C85"/>
  <c r="D85" s="1"/>
  <c r="A85"/>
  <c r="B85" s="1"/>
  <c r="DL84"/>
  <c r="CO84"/>
  <c r="DE84" s="1"/>
  <c r="CN84"/>
  <c r="DD84" s="1"/>
  <c r="CM84"/>
  <c r="CL84"/>
  <c r="CK84"/>
  <c r="M84"/>
  <c r="L84"/>
  <c r="K84"/>
  <c r="J84"/>
  <c r="I84"/>
  <c r="H84"/>
  <c r="G84"/>
  <c r="F84"/>
  <c r="E84"/>
  <c r="C84"/>
  <c r="D84" s="1"/>
  <c r="A84"/>
  <c r="B84" s="1"/>
  <c r="DL83"/>
  <c r="CN83"/>
  <c r="DD83" s="1"/>
  <c r="CM83"/>
  <c r="CL83"/>
  <c r="CK83"/>
  <c r="M83"/>
  <c r="L83"/>
  <c r="K83"/>
  <c r="J83"/>
  <c r="I83"/>
  <c r="H83"/>
  <c r="G83"/>
  <c r="F83"/>
  <c r="E83"/>
  <c r="C83"/>
  <c r="D83" s="1"/>
  <c r="A83"/>
  <c r="B83" s="1"/>
  <c r="DL82"/>
  <c r="CN82"/>
  <c r="DD82" s="1"/>
  <c r="CM82"/>
  <c r="CL82"/>
  <c r="CK82"/>
  <c r="M82"/>
  <c r="L82"/>
  <c r="K82"/>
  <c r="J82"/>
  <c r="I82"/>
  <c r="H82"/>
  <c r="G82"/>
  <c r="F82"/>
  <c r="E82"/>
  <c r="C82"/>
  <c r="D82" s="1"/>
  <c r="A82"/>
  <c r="B82" s="1"/>
  <c r="DL81"/>
  <c r="CN81"/>
  <c r="DD81" s="1"/>
  <c r="CM81"/>
  <c r="CL81"/>
  <c r="CK81"/>
  <c r="M81"/>
  <c r="L81"/>
  <c r="K81"/>
  <c r="J81"/>
  <c r="I81"/>
  <c r="H81"/>
  <c r="G81"/>
  <c r="F81"/>
  <c r="E81"/>
  <c r="C81"/>
  <c r="D81" s="1"/>
  <c r="A81"/>
  <c r="B81" s="1"/>
  <c r="DL80"/>
  <c r="CO80"/>
  <c r="DE80" s="1"/>
  <c r="CN80"/>
  <c r="DD80" s="1"/>
  <c r="CM80"/>
  <c r="CL80"/>
  <c r="CK80"/>
  <c r="M80"/>
  <c r="L80"/>
  <c r="K80"/>
  <c r="J80"/>
  <c r="I80"/>
  <c r="H80"/>
  <c r="G80"/>
  <c r="F80"/>
  <c r="E80"/>
  <c r="C80"/>
  <c r="D80" s="1"/>
  <c r="A80"/>
  <c r="B80" s="1"/>
  <c r="DL79"/>
  <c r="CN79"/>
  <c r="DD79" s="1"/>
  <c r="CM79"/>
  <c r="CL79"/>
  <c r="CK79"/>
  <c r="M79"/>
  <c r="L79"/>
  <c r="K79"/>
  <c r="J79"/>
  <c r="I79"/>
  <c r="H79"/>
  <c r="G79"/>
  <c r="F79"/>
  <c r="E79"/>
  <c r="C79"/>
  <c r="D79" s="1"/>
  <c r="A79"/>
  <c r="B79" s="1"/>
  <c r="DL78"/>
  <c r="CO78"/>
  <c r="DE78" s="1"/>
  <c r="CN78"/>
  <c r="DD78" s="1"/>
  <c r="CM78"/>
  <c r="CL78"/>
  <c r="CK78"/>
  <c r="M78"/>
  <c r="L78"/>
  <c r="K78"/>
  <c r="J78"/>
  <c r="I78"/>
  <c r="H78"/>
  <c r="G78"/>
  <c r="F78"/>
  <c r="E78"/>
  <c r="C78"/>
  <c r="D78" s="1"/>
  <c r="A78"/>
  <c r="B78" s="1"/>
  <c r="DL77"/>
  <c r="CN77"/>
  <c r="DD77" s="1"/>
  <c r="CM77"/>
  <c r="CL77"/>
  <c r="CK77"/>
  <c r="M77"/>
  <c r="L77"/>
  <c r="K77"/>
  <c r="J77"/>
  <c r="I77"/>
  <c r="H77"/>
  <c r="G77"/>
  <c r="F77"/>
  <c r="E77"/>
  <c r="C77"/>
  <c r="D77" s="1"/>
  <c r="A77"/>
  <c r="B77" s="1"/>
  <c r="DL76"/>
  <c r="CN76"/>
  <c r="DD76" s="1"/>
  <c r="CM76"/>
  <c r="CL76"/>
  <c r="CK76"/>
  <c r="M76"/>
  <c r="L76"/>
  <c r="K76"/>
  <c r="J76"/>
  <c r="I76"/>
  <c r="H76"/>
  <c r="G76"/>
  <c r="F76"/>
  <c r="E76"/>
  <c r="C76"/>
  <c r="D76" s="1"/>
  <c r="A76"/>
  <c r="B76" s="1"/>
  <c r="DL75"/>
  <c r="CN75"/>
  <c r="DD75" s="1"/>
  <c r="CM75"/>
  <c r="CL75"/>
  <c r="CK75"/>
  <c r="M75"/>
  <c r="L75"/>
  <c r="K75"/>
  <c r="J75"/>
  <c r="I75"/>
  <c r="H75"/>
  <c r="G75"/>
  <c r="F75"/>
  <c r="E75"/>
  <c r="C75"/>
  <c r="D75" s="1"/>
  <c r="A75"/>
  <c r="B75" s="1"/>
  <c r="DL74"/>
  <c r="CO74"/>
  <c r="DE74" s="1"/>
  <c r="CN74"/>
  <c r="DD74" s="1"/>
  <c r="CM74"/>
  <c r="CL74"/>
  <c r="CK74"/>
  <c r="M74"/>
  <c r="L74"/>
  <c r="K74"/>
  <c r="J74"/>
  <c r="I74"/>
  <c r="H74"/>
  <c r="G74"/>
  <c r="F74"/>
  <c r="E74"/>
  <c r="C74"/>
  <c r="D74" s="1"/>
  <c r="A74"/>
  <c r="B74" s="1"/>
  <c r="DL73"/>
  <c r="CN73"/>
  <c r="DD73" s="1"/>
  <c r="CM73"/>
  <c r="CL73"/>
  <c r="CK73"/>
  <c r="M73"/>
  <c r="L73"/>
  <c r="K73"/>
  <c r="J73"/>
  <c r="I73"/>
  <c r="H73"/>
  <c r="G73"/>
  <c r="F73"/>
  <c r="E73"/>
  <c r="C73"/>
  <c r="D73" s="1"/>
  <c r="A73"/>
  <c r="B73" s="1"/>
  <c r="DL72"/>
  <c r="CN72"/>
  <c r="DD72" s="1"/>
  <c r="CM72"/>
  <c r="CL72"/>
  <c r="CK72"/>
  <c r="M72"/>
  <c r="L72"/>
  <c r="K72"/>
  <c r="J72"/>
  <c r="I72"/>
  <c r="H72"/>
  <c r="G72"/>
  <c r="F72"/>
  <c r="E72"/>
  <c r="C72"/>
  <c r="D72" s="1"/>
  <c r="A72"/>
  <c r="B72" s="1"/>
  <c r="DL71"/>
  <c r="CN71"/>
  <c r="DD71" s="1"/>
  <c r="CM71"/>
  <c r="CL71"/>
  <c r="CK71"/>
  <c r="M71"/>
  <c r="L71"/>
  <c r="K71"/>
  <c r="J71"/>
  <c r="I71"/>
  <c r="H71"/>
  <c r="G71"/>
  <c r="F71"/>
  <c r="E71"/>
  <c r="C71"/>
  <c r="D71" s="1"/>
  <c r="A71"/>
  <c r="B71" s="1"/>
  <c r="DL70"/>
  <c r="CO70"/>
  <c r="DE70" s="1"/>
  <c r="CN70"/>
  <c r="DD70" s="1"/>
  <c r="CM70"/>
  <c r="CL70"/>
  <c r="CK70"/>
  <c r="M70"/>
  <c r="L70"/>
  <c r="K70"/>
  <c r="J70"/>
  <c r="I70"/>
  <c r="H70"/>
  <c r="G70"/>
  <c r="F70"/>
  <c r="E70"/>
  <c r="C70"/>
  <c r="D70" s="1"/>
  <c r="A70"/>
  <c r="B70" s="1"/>
  <c r="DL69"/>
  <c r="CN69"/>
  <c r="DD69" s="1"/>
  <c r="CM69"/>
  <c r="CL69"/>
  <c r="CK69"/>
  <c r="M69"/>
  <c r="L69"/>
  <c r="K69"/>
  <c r="J69"/>
  <c r="I69"/>
  <c r="H69"/>
  <c r="G69"/>
  <c r="F69"/>
  <c r="E69"/>
  <c r="C69"/>
  <c r="D69" s="1"/>
  <c r="A69"/>
  <c r="B69" s="1"/>
  <c r="DL68"/>
  <c r="CN68"/>
  <c r="DD68" s="1"/>
  <c r="CM68"/>
  <c r="CL68"/>
  <c r="CK68"/>
  <c r="M68"/>
  <c r="L68"/>
  <c r="K68"/>
  <c r="J68"/>
  <c r="I68"/>
  <c r="H68"/>
  <c r="G68"/>
  <c r="F68"/>
  <c r="E68"/>
  <c r="C68"/>
  <c r="D68" s="1"/>
  <c r="A68"/>
  <c r="B68" s="1"/>
  <c r="DL67"/>
  <c r="CN67"/>
  <c r="DD67" s="1"/>
  <c r="CM67"/>
  <c r="CL67"/>
  <c r="CK67"/>
  <c r="M67"/>
  <c r="L67"/>
  <c r="K67"/>
  <c r="J67"/>
  <c r="I67"/>
  <c r="H67"/>
  <c r="G67"/>
  <c r="F67"/>
  <c r="E67"/>
  <c r="C67"/>
  <c r="D67" s="1"/>
  <c r="A67"/>
  <c r="B67" s="1"/>
  <c r="DL66"/>
  <c r="CN66"/>
  <c r="DD66" s="1"/>
  <c r="CM66"/>
  <c r="CL66"/>
  <c r="CK66"/>
  <c r="M66"/>
  <c r="L66"/>
  <c r="K66"/>
  <c r="J66"/>
  <c r="I66"/>
  <c r="H66"/>
  <c r="G66"/>
  <c r="F66"/>
  <c r="E66"/>
  <c r="C66"/>
  <c r="D66" s="1"/>
  <c r="A66"/>
  <c r="B66" s="1"/>
  <c r="DL65"/>
  <c r="CO65"/>
  <c r="DE65" s="1"/>
  <c r="CN65"/>
  <c r="DD65" s="1"/>
  <c r="CM65"/>
  <c r="CL65"/>
  <c r="CK65"/>
  <c r="M65"/>
  <c r="L65"/>
  <c r="K65"/>
  <c r="J65"/>
  <c r="I65"/>
  <c r="H65"/>
  <c r="G65"/>
  <c r="F65"/>
  <c r="E65"/>
  <c r="C65"/>
  <c r="D65" s="1"/>
  <c r="A65"/>
  <c r="B65" s="1"/>
  <c r="DL64"/>
  <c r="CN64"/>
  <c r="DD64" s="1"/>
  <c r="CM64"/>
  <c r="CL64"/>
  <c r="CK64"/>
  <c r="M64"/>
  <c r="L64"/>
  <c r="K64"/>
  <c r="J64"/>
  <c r="I64"/>
  <c r="H64"/>
  <c r="G64"/>
  <c r="F64"/>
  <c r="E64"/>
  <c r="C64"/>
  <c r="D64" s="1"/>
  <c r="A64"/>
  <c r="B64" s="1"/>
  <c r="DL63"/>
  <c r="CO63"/>
  <c r="DE63" s="1"/>
  <c r="CN63"/>
  <c r="DD63" s="1"/>
  <c r="CM63"/>
  <c r="CL63"/>
  <c r="CK63"/>
  <c r="M63"/>
  <c r="L63"/>
  <c r="K63"/>
  <c r="J63"/>
  <c r="I63"/>
  <c r="H63"/>
  <c r="G63"/>
  <c r="F63"/>
  <c r="E63"/>
  <c r="C63"/>
  <c r="D63" s="1"/>
  <c r="A63"/>
  <c r="B63" s="1"/>
  <c r="DL62"/>
  <c r="CN62"/>
  <c r="DD62" s="1"/>
  <c r="CM62"/>
  <c r="CL62"/>
  <c r="CK62"/>
  <c r="M62"/>
  <c r="L62"/>
  <c r="K62"/>
  <c r="J62"/>
  <c r="I62"/>
  <c r="H62"/>
  <c r="G62"/>
  <c r="F62"/>
  <c r="E62"/>
  <c r="C62"/>
  <c r="D62" s="1"/>
  <c r="A62"/>
  <c r="B62" s="1"/>
  <c r="DL61"/>
  <c r="CO61"/>
  <c r="DE61" s="1"/>
  <c r="CN61"/>
  <c r="DD61" s="1"/>
  <c r="CM61"/>
  <c r="CL61"/>
  <c r="CK61"/>
  <c r="M61"/>
  <c r="L61"/>
  <c r="K61"/>
  <c r="J61"/>
  <c r="I61"/>
  <c r="H61"/>
  <c r="G61"/>
  <c r="F61"/>
  <c r="E61"/>
  <c r="C61"/>
  <c r="D61" s="1"/>
  <c r="A61"/>
  <c r="B61" s="1"/>
  <c r="DL60"/>
  <c r="CN60"/>
  <c r="DD60" s="1"/>
  <c r="CM60"/>
  <c r="CL60"/>
  <c r="CK60"/>
  <c r="M60"/>
  <c r="L60"/>
  <c r="K60"/>
  <c r="J60"/>
  <c r="I60"/>
  <c r="H60"/>
  <c r="G60"/>
  <c r="F60"/>
  <c r="E60"/>
  <c r="C60"/>
  <c r="D60" s="1"/>
  <c r="A60"/>
  <c r="B60" s="1"/>
  <c r="DL59"/>
  <c r="CN59"/>
  <c r="DD59" s="1"/>
  <c r="CM59"/>
  <c r="CL59"/>
  <c r="CK59"/>
  <c r="M59"/>
  <c r="L59"/>
  <c r="K59"/>
  <c r="J59"/>
  <c r="I59"/>
  <c r="H59"/>
  <c r="G59"/>
  <c r="F59"/>
  <c r="E59"/>
  <c r="C59"/>
  <c r="D59" s="1"/>
  <c r="A59"/>
  <c r="B59" s="1"/>
  <c r="DL58"/>
  <c r="CO58"/>
  <c r="DE58" s="1"/>
  <c r="CN58"/>
  <c r="DD58" s="1"/>
  <c r="CM58"/>
  <c r="CL58"/>
  <c r="CK58"/>
  <c r="M58"/>
  <c r="L58"/>
  <c r="K58"/>
  <c r="J58"/>
  <c r="I58"/>
  <c r="H58"/>
  <c r="G58"/>
  <c r="F58"/>
  <c r="E58"/>
  <c r="C58"/>
  <c r="D58" s="1"/>
  <c r="A58"/>
  <c r="B58" s="1"/>
  <c r="DL57"/>
  <c r="CN57"/>
  <c r="DD57" s="1"/>
  <c r="CM57"/>
  <c r="CL57"/>
  <c r="CK57"/>
  <c r="M57"/>
  <c r="L57"/>
  <c r="K57"/>
  <c r="J57"/>
  <c r="I57"/>
  <c r="H57"/>
  <c r="G57"/>
  <c r="F57"/>
  <c r="E57"/>
  <c r="C57"/>
  <c r="D57" s="1"/>
  <c r="A57"/>
  <c r="B57" s="1"/>
  <c r="DL56"/>
  <c r="CN56"/>
  <c r="DD56" s="1"/>
  <c r="CM56"/>
  <c r="CL56"/>
  <c r="CK56"/>
  <c r="M56"/>
  <c r="L56"/>
  <c r="K56"/>
  <c r="J56"/>
  <c r="I56"/>
  <c r="H56"/>
  <c r="G56"/>
  <c r="F56"/>
  <c r="E56"/>
  <c r="C56"/>
  <c r="D56" s="1"/>
  <c r="A56"/>
  <c r="B56" s="1"/>
  <c r="DL55"/>
  <c r="CN55"/>
  <c r="DD55" s="1"/>
  <c r="CM55"/>
  <c r="CL55"/>
  <c r="CK55"/>
  <c r="M55"/>
  <c r="L55"/>
  <c r="K55"/>
  <c r="J55"/>
  <c r="I55"/>
  <c r="H55"/>
  <c r="G55"/>
  <c r="F55"/>
  <c r="E55"/>
  <c r="C55"/>
  <c r="D55" s="1"/>
  <c r="A55"/>
  <c r="B55" s="1"/>
  <c r="DL54"/>
  <c r="CN54"/>
  <c r="DD54" s="1"/>
  <c r="CM54"/>
  <c r="CL54"/>
  <c r="CK54"/>
  <c r="M54"/>
  <c r="L54"/>
  <c r="K54"/>
  <c r="J54"/>
  <c r="I54"/>
  <c r="H54"/>
  <c r="G54"/>
  <c r="F54"/>
  <c r="E54"/>
  <c r="C54"/>
  <c r="D54" s="1"/>
  <c r="A54"/>
  <c r="B54" s="1"/>
  <c r="DL53"/>
  <c r="CN53"/>
  <c r="DD53" s="1"/>
  <c r="CM53"/>
  <c r="CL53"/>
  <c r="CK53"/>
  <c r="M53"/>
  <c r="L53"/>
  <c r="K53"/>
  <c r="J53"/>
  <c r="I53"/>
  <c r="H53"/>
  <c r="G53"/>
  <c r="F53"/>
  <c r="E53"/>
  <c r="C53"/>
  <c r="D53" s="1"/>
  <c r="A53"/>
  <c r="B53" s="1"/>
  <c r="DL52"/>
  <c r="CO52"/>
  <c r="DE52" s="1"/>
  <c r="CN52"/>
  <c r="DD52" s="1"/>
  <c r="CM52"/>
  <c r="CL52"/>
  <c r="CK52"/>
  <c r="M52"/>
  <c r="L52"/>
  <c r="K52"/>
  <c r="J52"/>
  <c r="I52"/>
  <c r="H52"/>
  <c r="G52"/>
  <c r="F52"/>
  <c r="E52"/>
  <c r="C52"/>
  <c r="D52" s="1"/>
  <c r="A52"/>
  <c r="B52" s="1"/>
  <c r="DL51"/>
  <c r="CN51"/>
  <c r="DD51" s="1"/>
  <c r="CM51"/>
  <c r="CL51"/>
  <c r="CK51"/>
  <c r="M51"/>
  <c r="L51"/>
  <c r="K51"/>
  <c r="J51"/>
  <c r="I51"/>
  <c r="H51"/>
  <c r="G51"/>
  <c r="F51"/>
  <c r="E51"/>
  <c r="C51"/>
  <c r="D51" s="1"/>
  <c r="A51"/>
  <c r="B51" s="1"/>
  <c r="DL50"/>
  <c r="CN50"/>
  <c r="DD50" s="1"/>
  <c r="CM50"/>
  <c r="CL50"/>
  <c r="CK50"/>
  <c r="M50"/>
  <c r="L50"/>
  <c r="K50"/>
  <c r="J50"/>
  <c r="I50"/>
  <c r="H50"/>
  <c r="G50"/>
  <c r="F50"/>
  <c r="E50"/>
  <c r="C50"/>
  <c r="D50" s="1"/>
  <c r="A50"/>
  <c r="B50" s="1"/>
  <c r="DL49"/>
  <c r="CN49"/>
  <c r="DD49" s="1"/>
  <c r="CM49"/>
  <c r="CL49"/>
  <c r="CK49"/>
  <c r="M49"/>
  <c r="L49"/>
  <c r="K49"/>
  <c r="J49"/>
  <c r="I49"/>
  <c r="H49"/>
  <c r="G49"/>
  <c r="F49"/>
  <c r="E49"/>
  <c r="C49"/>
  <c r="D49" s="1"/>
  <c r="A49"/>
  <c r="B49" s="1"/>
  <c r="DL48"/>
  <c r="CO48"/>
  <c r="DE48" s="1"/>
  <c r="CN48"/>
  <c r="DD48" s="1"/>
  <c r="CM48"/>
  <c r="CL48"/>
  <c r="CK48"/>
  <c r="M48"/>
  <c r="L48"/>
  <c r="K48"/>
  <c r="J48"/>
  <c r="I48"/>
  <c r="H48"/>
  <c r="G48"/>
  <c r="F48"/>
  <c r="E48"/>
  <c r="C48"/>
  <c r="D48" s="1"/>
  <c r="A48"/>
  <c r="B48" s="1"/>
  <c r="DL47"/>
  <c r="CN47"/>
  <c r="DD47" s="1"/>
  <c r="CM47"/>
  <c r="CL47"/>
  <c r="CK47"/>
  <c r="M47"/>
  <c r="L47"/>
  <c r="K47"/>
  <c r="J47"/>
  <c r="I47"/>
  <c r="H47"/>
  <c r="G47"/>
  <c r="F47"/>
  <c r="E47"/>
  <c r="C47"/>
  <c r="D47" s="1"/>
  <c r="A47"/>
  <c r="B47" s="1"/>
  <c r="DL46"/>
  <c r="CN46"/>
  <c r="DD46" s="1"/>
  <c r="CM46"/>
  <c r="CL46"/>
  <c r="CK46"/>
  <c r="M46"/>
  <c r="L46"/>
  <c r="K46"/>
  <c r="J46"/>
  <c r="I46"/>
  <c r="H46"/>
  <c r="G46"/>
  <c r="F46"/>
  <c r="E46"/>
  <c r="C46"/>
  <c r="D46" s="1"/>
  <c r="A46"/>
  <c r="B46" s="1"/>
  <c r="DL45"/>
  <c r="CN45"/>
  <c r="DD45" s="1"/>
  <c r="CM45"/>
  <c r="CL45"/>
  <c r="CK45"/>
  <c r="M45"/>
  <c r="L45"/>
  <c r="K45"/>
  <c r="J45"/>
  <c r="I45"/>
  <c r="H45"/>
  <c r="G45"/>
  <c r="F45"/>
  <c r="E45"/>
  <c r="C45"/>
  <c r="D45" s="1"/>
  <c r="A45"/>
  <c r="B45" s="1"/>
  <c r="DL44"/>
  <c r="CN44"/>
  <c r="DD44" s="1"/>
  <c r="CM44"/>
  <c r="CL44"/>
  <c r="CK44"/>
  <c r="M44"/>
  <c r="L44"/>
  <c r="K44"/>
  <c r="J44"/>
  <c r="I44"/>
  <c r="H44"/>
  <c r="G44"/>
  <c r="F44"/>
  <c r="E44"/>
  <c r="C44"/>
  <c r="D44" s="1"/>
  <c r="A44"/>
  <c r="B44" s="1"/>
  <c r="DL43"/>
  <c r="CN43"/>
  <c r="DD43" s="1"/>
  <c r="CM43"/>
  <c r="CL43"/>
  <c r="CK43"/>
  <c r="M43"/>
  <c r="L43"/>
  <c r="K43"/>
  <c r="J43"/>
  <c r="I43"/>
  <c r="H43"/>
  <c r="G43"/>
  <c r="F43"/>
  <c r="E43"/>
  <c r="C43"/>
  <c r="D43" s="1"/>
  <c r="A43"/>
  <c r="B43" s="1"/>
  <c r="DL42"/>
  <c r="CO42"/>
  <c r="DE42" s="1"/>
  <c r="CN42"/>
  <c r="DD42" s="1"/>
  <c r="CM42"/>
  <c r="CL42"/>
  <c r="CK42"/>
  <c r="M42"/>
  <c r="L42"/>
  <c r="K42"/>
  <c r="J42"/>
  <c r="I42"/>
  <c r="H42"/>
  <c r="G42"/>
  <c r="F42"/>
  <c r="E42"/>
  <c r="C42"/>
  <c r="D42" s="1"/>
  <c r="A42"/>
  <c r="B42" s="1"/>
  <c r="DL41"/>
  <c r="CN41"/>
  <c r="DD41" s="1"/>
  <c r="CM41"/>
  <c r="CL41"/>
  <c r="CK41"/>
  <c r="M41"/>
  <c r="L41"/>
  <c r="K41"/>
  <c r="J41"/>
  <c r="I41"/>
  <c r="H41"/>
  <c r="G41"/>
  <c r="F41"/>
  <c r="E41"/>
  <c r="C41"/>
  <c r="D41" s="1"/>
  <c r="A41"/>
  <c r="B41" s="1"/>
  <c r="DL40"/>
  <c r="CN40"/>
  <c r="DD40" s="1"/>
  <c r="CM40"/>
  <c r="CL40"/>
  <c r="CK40"/>
  <c r="M40"/>
  <c r="L40"/>
  <c r="K40"/>
  <c r="J40"/>
  <c r="I40"/>
  <c r="H40"/>
  <c r="G40"/>
  <c r="F40"/>
  <c r="E40"/>
  <c r="C40"/>
  <c r="D40" s="1"/>
  <c r="A40"/>
  <c r="B40" s="1"/>
  <c r="DL39"/>
  <c r="CN39"/>
  <c r="DD39" s="1"/>
  <c r="CM39"/>
  <c r="CL39"/>
  <c r="CK39"/>
  <c r="M39"/>
  <c r="L39"/>
  <c r="K39"/>
  <c r="J39"/>
  <c r="I39"/>
  <c r="H39"/>
  <c r="G39"/>
  <c r="F39"/>
  <c r="E39"/>
  <c r="C39"/>
  <c r="D39" s="1"/>
  <c r="A39"/>
  <c r="B39" s="1"/>
  <c r="DL38"/>
  <c r="CN38"/>
  <c r="DD38" s="1"/>
  <c r="CM38"/>
  <c r="CL38"/>
  <c r="CK38"/>
  <c r="M38"/>
  <c r="L38"/>
  <c r="K38"/>
  <c r="J38"/>
  <c r="I38"/>
  <c r="H38"/>
  <c r="G38"/>
  <c r="F38"/>
  <c r="E38"/>
  <c r="C38"/>
  <c r="D38" s="1"/>
  <c r="A38"/>
  <c r="B38" s="1"/>
  <c r="DL37"/>
  <c r="CN37"/>
  <c r="DD37" s="1"/>
  <c r="CM37"/>
  <c r="CL37"/>
  <c r="CK37"/>
  <c r="M37"/>
  <c r="L37"/>
  <c r="K37"/>
  <c r="J37"/>
  <c r="I37"/>
  <c r="H37"/>
  <c r="G37"/>
  <c r="F37"/>
  <c r="E37"/>
  <c r="C37"/>
  <c r="D37" s="1"/>
  <c r="A37"/>
  <c r="B37" s="1"/>
  <c r="DL36"/>
  <c r="CO36"/>
  <c r="DE36" s="1"/>
  <c r="CN36"/>
  <c r="DD36" s="1"/>
  <c r="CM36"/>
  <c r="CL36"/>
  <c r="CK36"/>
  <c r="M36"/>
  <c r="L36"/>
  <c r="K36"/>
  <c r="J36"/>
  <c r="I36"/>
  <c r="H36"/>
  <c r="G36"/>
  <c r="F36"/>
  <c r="E36"/>
  <c r="C36"/>
  <c r="D36" s="1"/>
  <c r="A36"/>
  <c r="B36" s="1"/>
  <c r="DL35"/>
  <c r="CN35"/>
  <c r="DD35" s="1"/>
  <c r="CM35"/>
  <c r="CL35"/>
  <c r="CK35"/>
  <c r="M35"/>
  <c r="L35"/>
  <c r="K35"/>
  <c r="J35"/>
  <c r="I35"/>
  <c r="H35"/>
  <c r="G35"/>
  <c r="F35"/>
  <c r="E35"/>
  <c r="C35"/>
  <c r="D35" s="1"/>
  <c r="A35"/>
  <c r="B35" s="1"/>
  <c r="DL34"/>
  <c r="CN34"/>
  <c r="DD34" s="1"/>
  <c r="CM34"/>
  <c r="CL34"/>
  <c r="CK34"/>
  <c r="M34"/>
  <c r="L34"/>
  <c r="K34"/>
  <c r="J34"/>
  <c r="I34"/>
  <c r="H34"/>
  <c r="G34"/>
  <c r="F34"/>
  <c r="E34"/>
  <c r="C34"/>
  <c r="D34" s="1"/>
  <c r="A34"/>
  <c r="B34" s="1"/>
  <c r="DL33"/>
  <c r="CN33"/>
  <c r="DD33" s="1"/>
  <c r="CM33"/>
  <c r="CL33"/>
  <c r="CK33"/>
  <c r="M33"/>
  <c r="L33"/>
  <c r="K33"/>
  <c r="J33"/>
  <c r="I33"/>
  <c r="H33"/>
  <c r="G33"/>
  <c r="F33"/>
  <c r="E33"/>
  <c r="C33"/>
  <c r="D33" s="1"/>
  <c r="A33"/>
  <c r="B33" s="1"/>
  <c r="DL32"/>
  <c r="CN32"/>
  <c r="DD32" s="1"/>
  <c r="CM32"/>
  <c r="CL32"/>
  <c r="CK32"/>
  <c r="M32"/>
  <c r="L32"/>
  <c r="K32"/>
  <c r="J32"/>
  <c r="I32"/>
  <c r="H32"/>
  <c r="G32"/>
  <c r="F32"/>
  <c r="E32"/>
  <c r="C32"/>
  <c r="D32" s="1"/>
  <c r="A32"/>
  <c r="B32" s="1"/>
  <c r="DL31"/>
  <c r="CN31"/>
  <c r="CO31" s="1"/>
  <c r="CM31"/>
  <c r="CL31"/>
  <c r="CK31"/>
  <c r="M31"/>
  <c r="L31"/>
  <c r="K31"/>
  <c r="J31"/>
  <c r="I31"/>
  <c r="H31"/>
  <c r="G31"/>
  <c r="F31"/>
  <c r="E31"/>
  <c r="C31"/>
  <c r="D31" s="1"/>
  <c r="A31"/>
  <c r="B31" s="1"/>
  <c r="DL30"/>
  <c r="CN30"/>
  <c r="DD30" s="1"/>
  <c r="CM30"/>
  <c r="CL30"/>
  <c r="CK30"/>
  <c r="M30"/>
  <c r="L30"/>
  <c r="K30"/>
  <c r="J30"/>
  <c r="I30"/>
  <c r="H30"/>
  <c r="G30"/>
  <c r="F30"/>
  <c r="E30"/>
  <c r="C30"/>
  <c r="D30" s="1"/>
  <c r="A30"/>
  <c r="B30" s="1"/>
  <c r="DL29"/>
  <c r="CN29"/>
  <c r="DD29" s="1"/>
  <c r="CM29"/>
  <c r="CL29"/>
  <c r="CK29"/>
  <c r="M29"/>
  <c r="L29"/>
  <c r="K29"/>
  <c r="J29"/>
  <c r="I29"/>
  <c r="H29"/>
  <c r="G29"/>
  <c r="F29"/>
  <c r="E29"/>
  <c r="C29"/>
  <c r="D29" s="1"/>
  <c r="A29"/>
  <c r="B29" s="1"/>
  <c r="DL28"/>
  <c r="CO28"/>
  <c r="CP28" s="1"/>
  <c r="CQ28" s="1"/>
  <c r="CN28"/>
  <c r="DD28" s="1"/>
  <c r="CM28"/>
  <c r="CL28"/>
  <c r="CK28"/>
  <c r="M28"/>
  <c r="L28"/>
  <c r="K28"/>
  <c r="J28"/>
  <c r="I28"/>
  <c r="H28"/>
  <c r="G28"/>
  <c r="F28"/>
  <c r="E28"/>
  <c r="C28"/>
  <c r="D28" s="1"/>
  <c r="A28"/>
  <c r="B28" s="1"/>
  <c r="DL27"/>
  <c r="CN27"/>
  <c r="CO27" s="1"/>
  <c r="CP27" s="1"/>
  <c r="CM27"/>
  <c r="CL27"/>
  <c r="CK27"/>
  <c r="M27"/>
  <c r="L27"/>
  <c r="K27"/>
  <c r="J27"/>
  <c r="I27"/>
  <c r="H27"/>
  <c r="G27"/>
  <c r="F27"/>
  <c r="E27"/>
  <c r="C27"/>
  <c r="D27" s="1"/>
  <c r="A27"/>
  <c r="B27" s="1"/>
  <c r="DL26"/>
  <c r="CN26"/>
  <c r="DD26" s="1"/>
  <c r="CM26"/>
  <c r="CL26"/>
  <c r="CK26"/>
  <c r="M26"/>
  <c r="L26"/>
  <c r="K26"/>
  <c r="J26"/>
  <c r="I26"/>
  <c r="H26"/>
  <c r="G26"/>
  <c r="F26"/>
  <c r="E26"/>
  <c r="C26"/>
  <c r="D26" s="1"/>
  <c r="A26"/>
  <c r="B26" s="1"/>
  <c r="DL25"/>
  <c r="CN25"/>
  <c r="CV25" s="1"/>
  <c r="CM25"/>
  <c r="CL25"/>
  <c r="CK25"/>
  <c r="M25"/>
  <c r="L25"/>
  <c r="K25"/>
  <c r="J25"/>
  <c r="I25"/>
  <c r="H25"/>
  <c r="G25"/>
  <c r="F25"/>
  <c r="E25"/>
  <c r="C25"/>
  <c r="D25" s="1"/>
  <c r="A25"/>
  <c r="B25" s="1"/>
  <c r="DL24"/>
  <c r="CO24"/>
  <c r="CP24" s="1"/>
  <c r="CN24"/>
  <c r="DD24" s="1"/>
  <c r="CM24"/>
  <c r="CL24"/>
  <c r="CK24"/>
  <c r="M24"/>
  <c r="L24"/>
  <c r="K24"/>
  <c r="J24"/>
  <c r="I24"/>
  <c r="H24"/>
  <c r="G24"/>
  <c r="F24"/>
  <c r="E24"/>
  <c r="C24"/>
  <c r="D24" s="1"/>
  <c r="A24"/>
  <c r="B24" s="1"/>
  <c r="DL23"/>
  <c r="CN23"/>
  <c r="DD23" s="1"/>
  <c r="CM23"/>
  <c r="CL23"/>
  <c r="CK23"/>
  <c r="M23"/>
  <c r="L23"/>
  <c r="K23"/>
  <c r="J23"/>
  <c r="I23"/>
  <c r="H23"/>
  <c r="G23"/>
  <c r="F23"/>
  <c r="E23"/>
  <c r="C23"/>
  <c r="D23" s="1"/>
  <c r="A23"/>
  <c r="B23" s="1"/>
  <c r="DL22"/>
  <c r="CN22"/>
  <c r="DD22" s="1"/>
  <c r="CM22"/>
  <c r="CL22"/>
  <c r="CK22"/>
  <c r="M22"/>
  <c r="L22"/>
  <c r="K22"/>
  <c r="J22"/>
  <c r="I22"/>
  <c r="H22"/>
  <c r="G22"/>
  <c r="F22"/>
  <c r="E22"/>
  <c r="C22"/>
  <c r="D22" s="1"/>
  <c r="A22"/>
  <c r="B22" s="1"/>
  <c r="DL21"/>
  <c r="CN21"/>
  <c r="DD21" s="1"/>
  <c r="CM21"/>
  <c r="CL21"/>
  <c r="CK21"/>
  <c r="M21"/>
  <c r="L21"/>
  <c r="K21"/>
  <c r="J21"/>
  <c r="I21"/>
  <c r="H21"/>
  <c r="G21"/>
  <c r="F21"/>
  <c r="E21"/>
  <c r="C21"/>
  <c r="D21" s="1"/>
  <c r="A21"/>
  <c r="B21" s="1"/>
  <c r="DL20"/>
  <c r="CO20"/>
  <c r="CP20" s="1"/>
  <c r="CQ20" s="1"/>
  <c r="CN20"/>
  <c r="DD20" s="1"/>
  <c r="CM20"/>
  <c r="CL20"/>
  <c r="CK20"/>
  <c r="M20"/>
  <c r="L20"/>
  <c r="K20"/>
  <c r="J20"/>
  <c r="I20"/>
  <c r="H20"/>
  <c r="G20"/>
  <c r="F20"/>
  <c r="E20"/>
  <c r="C20"/>
  <c r="D20" s="1"/>
  <c r="A20"/>
  <c r="B20" s="1"/>
  <c r="DL19"/>
  <c r="CN19"/>
  <c r="CO19" s="1"/>
  <c r="CP19" s="1"/>
  <c r="CM19"/>
  <c r="CL19"/>
  <c r="CK19"/>
  <c r="M19"/>
  <c r="L19"/>
  <c r="K19"/>
  <c r="J19"/>
  <c r="I19"/>
  <c r="H19"/>
  <c r="G19"/>
  <c r="F19"/>
  <c r="E19"/>
  <c r="C19"/>
  <c r="D19" s="1"/>
  <c r="A19"/>
  <c r="B19" s="1"/>
  <c r="DL18"/>
  <c r="CO18"/>
  <c r="CW18" s="1"/>
  <c r="CN18"/>
  <c r="DD18" s="1"/>
  <c r="CM18"/>
  <c r="CL18"/>
  <c r="CK18"/>
  <c r="M18"/>
  <c r="L18"/>
  <c r="K18"/>
  <c r="J18"/>
  <c r="I18"/>
  <c r="H18"/>
  <c r="G18"/>
  <c r="F18"/>
  <c r="E18"/>
  <c r="C18"/>
  <c r="D18" s="1"/>
  <c r="A18"/>
  <c r="B18" s="1"/>
  <c r="DL17"/>
  <c r="CW17"/>
  <c r="CO17"/>
  <c r="DE17" s="1"/>
  <c r="CN17"/>
  <c r="DD17" s="1"/>
  <c r="CM17"/>
  <c r="CL17"/>
  <c r="CK17"/>
  <c r="M17"/>
  <c r="L17"/>
  <c r="K17"/>
  <c r="J17"/>
  <c r="I17"/>
  <c r="H17"/>
  <c r="G17"/>
  <c r="F17"/>
  <c r="E17"/>
  <c r="C17"/>
  <c r="D17" s="1"/>
  <c r="A17"/>
  <c r="B17" s="1"/>
  <c r="DL16"/>
  <c r="CO16"/>
  <c r="DE16" s="1"/>
  <c r="CN16"/>
  <c r="CV16" s="1"/>
  <c r="CM16"/>
  <c r="CL16"/>
  <c r="CK16"/>
  <c r="M16"/>
  <c r="L16"/>
  <c r="K16"/>
  <c r="J16"/>
  <c r="I16"/>
  <c r="H16"/>
  <c r="G16"/>
  <c r="F16"/>
  <c r="E16"/>
  <c r="C16"/>
  <c r="D16" s="1"/>
  <c r="A16"/>
  <c r="B16" s="1"/>
  <c r="DL15"/>
  <c r="CN15"/>
  <c r="CO15" s="1"/>
  <c r="CM15"/>
  <c r="CL15"/>
  <c r="CK15"/>
  <c r="M15"/>
  <c r="L15"/>
  <c r="K15"/>
  <c r="J15"/>
  <c r="I15"/>
  <c r="H15"/>
  <c r="G15"/>
  <c r="F15"/>
  <c r="E15"/>
  <c r="C15"/>
  <c r="D15" s="1"/>
  <c r="A15"/>
  <c r="B15" s="1"/>
  <c r="DL14"/>
  <c r="CN14"/>
  <c r="DD14" s="1"/>
  <c r="CM14"/>
  <c r="CL14"/>
  <c r="CK14"/>
  <c r="M14"/>
  <c r="L14"/>
  <c r="K14"/>
  <c r="J14"/>
  <c r="I14"/>
  <c r="H14"/>
  <c r="G14"/>
  <c r="F14"/>
  <c r="E14"/>
  <c r="C14"/>
  <c r="D14" s="1"/>
  <c r="A14"/>
  <c r="B14" s="1"/>
  <c r="DL13"/>
  <c r="CN13"/>
  <c r="DD13" s="1"/>
  <c r="CM13"/>
  <c r="CL13"/>
  <c r="CK13"/>
  <c r="M13"/>
  <c r="L13"/>
  <c r="K13"/>
  <c r="J13"/>
  <c r="I13"/>
  <c r="H13"/>
  <c r="G13"/>
  <c r="F13"/>
  <c r="E13"/>
  <c r="C13"/>
  <c r="D13" s="1"/>
  <c r="A13"/>
  <c r="B13" s="1"/>
  <c r="DL12"/>
  <c r="CO12"/>
  <c r="CP12" s="1"/>
  <c r="CQ12" s="1"/>
  <c r="CN12"/>
  <c r="DD12" s="1"/>
  <c r="CM12"/>
  <c r="CL12"/>
  <c r="CK12"/>
  <c r="M12"/>
  <c r="L12"/>
  <c r="K12"/>
  <c r="J12"/>
  <c r="I12"/>
  <c r="H12"/>
  <c r="G12"/>
  <c r="F12"/>
  <c r="E12"/>
  <c r="C12"/>
  <c r="D12" s="1"/>
  <c r="A12"/>
  <c r="B12" s="1"/>
  <c r="DL11"/>
  <c r="CN11"/>
  <c r="CM11"/>
  <c r="CL11"/>
  <c r="CK11"/>
  <c r="M11"/>
  <c r="L11"/>
  <c r="K11"/>
  <c r="J11"/>
  <c r="I11"/>
  <c r="H11"/>
  <c r="G11"/>
  <c r="F11"/>
  <c r="E11"/>
  <c r="C11"/>
  <c r="D11" s="1"/>
  <c r="A11"/>
  <c r="B11" s="1"/>
  <c r="DL10"/>
  <c r="CO10"/>
  <c r="DE10" s="1"/>
  <c r="CN10"/>
  <c r="DD10" s="1"/>
  <c r="CM10"/>
  <c r="CL10"/>
  <c r="CK10"/>
  <c r="M10"/>
  <c r="L10"/>
  <c r="K10"/>
  <c r="J10"/>
  <c r="I10"/>
  <c r="H10"/>
  <c r="G10"/>
  <c r="F10"/>
  <c r="E10"/>
  <c r="C10"/>
  <c r="D10" s="1"/>
  <c r="A10"/>
  <c r="B10" s="1"/>
  <c r="DL9"/>
  <c r="CO9"/>
  <c r="CW9" s="1"/>
  <c r="CN9"/>
  <c r="CV9" s="1"/>
  <c r="CM9"/>
  <c r="CL9"/>
  <c r="CK9"/>
  <c r="M9"/>
  <c r="L9"/>
  <c r="K9"/>
  <c r="J9"/>
  <c r="I9"/>
  <c r="H9"/>
  <c r="G9"/>
  <c r="F9"/>
  <c r="E9"/>
  <c r="C9"/>
  <c r="D9" s="1"/>
  <c r="A9"/>
  <c r="B9" s="1"/>
  <c r="DL8"/>
  <c r="CV8"/>
  <c r="CN8"/>
  <c r="DD8" s="1"/>
  <c r="CM8"/>
  <c r="CL8"/>
  <c r="CK8"/>
  <c r="M8"/>
  <c r="L8"/>
  <c r="K8"/>
  <c r="J8"/>
  <c r="I8"/>
  <c r="H8"/>
  <c r="G8"/>
  <c r="F8"/>
  <c r="E8"/>
  <c r="C8"/>
  <c r="D8" s="1"/>
  <c r="A8"/>
  <c r="B8" s="1"/>
  <c r="DL7"/>
  <c r="CN7"/>
  <c r="DD7" s="1"/>
  <c r="CM7"/>
  <c r="CL7"/>
  <c r="CK7"/>
  <c r="M7"/>
  <c r="L7"/>
  <c r="K7"/>
  <c r="J7"/>
  <c r="I7"/>
  <c r="H7"/>
  <c r="G7"/>
  <c r="F7"/>
  <c r="E7"/>
  <c r="C7"/>
  <c r="D7" s="1"/>
  <c r="A7"/>
  <c r="B7" s="1"/>
  <c r="DL6"/>
  <c r="CN6"/>
  <c r="DD6" s="1"/>
  <c r="CM6"/>
  <c r="CL6"/>
  <c r="CK6"/>
  <c r="M6"/>
  <c r="L6"/>
  <c r="K6"/>
  <c r="J6"/>
  <c r="I6"/>
  <c r="H6"/>
  <c r="G6"/>
  <c r="F6"/>
  <c r="E6"/>
  <c r="C6"/>
  <c r="D6" s="1"/>
  <c r="A6"/>
  <c r="B6" s="1"/>
  <c r="DL5"/>
  <c r="CN5"/>
  <c r="DD5" s="1"/>
  <c r="CM5"/>
  <c r="CL5"/>
  <c r="CK5"/>
  <c r="M5"/>
  <c r="L5"/>
  <c r="K5"/>
  <c r="J5"/>
  <c r="I5"/>
  <c r="H5"/>
  <c r="G5"/>
  <c r="F5"/>
  <c r="E5"/>
  <c r="C5"/>
  <c r="D5" s="1"/>
  <c r="A5"/>
  <c r="B5" s="1"/>
  <c r="DL4"/>
  <c r="CN4"/>
  <c r="DD4" s="1"/>
  <c r="CM4"/>
  <c r="CL4"/>
  <c r="CK4"/>
  <c r="M4"/>
  <c r="L4"/>
  <c r="K4"/>
  <c r="J4"/>
  <c r="I4"/>
  <c r="H4"/>
  <c r="G4"/>
  <c r="F4"/>
  <c r="E4"/>
  <c r="C4"/>
  <c r="D4" s="1"/>
  <c r="A4"/>
  <c r="B4" s="1"/>
  <c r="DL3"/>
  <c r="DD3"/>
  <c r="CO3"/>
  <c r="CW3" s="1"/>
  <c r="CN3"/>
  <c r="CV3" s="1"/>
  <c r="CM3"/>
  <c r="CL3"/>
  <c r="CK3"/>
  <c r="M3"/>
  <c r="L3"/>
  <c r="K3"/>
  <c r="J3"/>
  <c r="I3"/>
  <c r="H3"/>
  <c r="G3"/>
  <c r="F3"/>
  <c r="E3"/>
  <c r="C3"/>
  <c r="D3" s="1"/>
  <c r="A3"/>
  <c r="B3" s="1"/>
  <c r="DM1"/>
  <c r="N1"/>
  <c r="C86" i="11"/>
  <c r="D86" s="1"/>
  <c r="A86"/>
  <c r="B86" s="1"/>
  <c r="C85"/>
  <c r="D85" s="1"/>
  <c r="A85"/>
  <c r="B85" s="1"/>
  <c r="C84"/>
  <c r="D84" s="1"/>
  <c r="A84"/>
  <c r="B84" s="1"/>
  <c r="C83"/>
  <c r="D83" s="1"/>
  <c r="A83"/>
  <c r="B83" s="1"/>
  <c r="C82"/>
  <c r="D82" s="1"/>
  <c r="A82"/>
  <c r="B82" s="1"/>
  <c r="C81"/>
  <c r="D81" s="1"/>
  <c r="A81"/>
  <c r="B81" s="1"/>
  <c r="C80"/>
  <c r="D80" s="1"/>
  <c r="A80"/>
  <c r="B80" s="1"/>
  <c r="C79"/>
  <c r="D79" s="1"/>
  <c r="A79"/>
  <c r="B79" s="1"/>
  <c r="C78"/>
  <c r="D78" s="1"/>
  <c r="A78"/>
  <c r="B78" s="1"/>
  <c r="C77"/>
  <c r="D77" s="1"/>
  <c r="A77"/>
  <c r="B77" s="1"/>
  <c r="C76"/>
  <c r="D76" s="1"/>
  <c r="A76"/>
  <c r="B76" s="1"/>
  <c r="C75"/>
  <c r="D75" s="1"/>
  <c r="A75"/>
  <c r="B75" s="1"/>
  <c r="C74"/>
  <c r="D74" s="1"/>
  <c r="A74"/>
  <c r="B74" s="1"/>
  <c r="C73"/>
  <c r="D73" s="1"/>
  <c r="A73"/>
  <c r="B73" s="1"/>
  <c r="C72"/>
  <c r="D72" s="1"/>
  <c r="A72"/>
  <c r="B72" s="1"/>
  <c r="C71"/>
  <c r="D71" s="1"/>
  <c r="A71"/>
  <c r="B71" s="1"/>
  <c r="C70"/>
  <c r="D70" s="1"/>
  <c r="A70"/>
  <c r="B70" s="1"/>
  <c r="C69"/>
  <c r="D69" s="1"/>
  <c r="A69"/>
  <c r="B69" s="1"/>
  <c r="C68"/>
  <c r="D68" s="1"/>
  <c r="A68"/>
  <c r="B68" s="1"/>
  <c r="C67"/>
  <c r="D67" s="1"/>
  <c r="A67"/>
  <c r="B67" s="1"/>
  <c r="C66"/>
  <c r="D66" s="1"/>
  <c r="A66"/>
  <c r="B66" s="1"/>
  <c r="C65"/>
  <c r="D65" s="1"/>
  <c r="A65"/>
  <c r="B65" s="1"/>
  <c r="C64"/>
  <c r="D64" s="1"/>
  <c r="A64"/>
  <c r="B64" s="1"/>
  <c r="C63"/>
  <c r="D63" s="1"/>
  <c r="A63"/>
  <c r="B63" s="1"/>
  <c r="C62"/>
  <c r="D62" s="1"/>
  <c r="A62"/>
  <c r="B62" s="1"/>
  <c r="C61"/>
  <c r="D61" s="1"/>
  <c r="A61"/>
  <c r="B61" s="1"/>
  <c r="C60"/>
  <c r="D60" s="1"/>
  <c r="A60"/>
  <c r="B60" s="1"/>
  <c r="C59"/>
  <c r="D59" s="1"/>
  <c r="A59"/>
  <c r="B59" s="1"/>
  <c r="C58"/>
  <c r="D58" s="1"/>
  <c r="A58"/>
  <c r="B58" s="1"/>
  <c r="C57"/>
  <c r="D57" s="1"/>
  <c r="A57"/>
  <c r="B57" s="1"/>
  <c r="C56"/>
  <c r="D56" s="1"/>
  <c r="A56"/>
  <c r="B56" s="1"/>
  <c r="C55"/>
  <c r="D55" s="1"/>
  <c r="A55"/>
  <c r="B55" s="1"/>
  <c r="C54"/>
  <c r="D54" s="1"/>
  <c r="A54"/>
  <c r="B54" s="1"/>
  <c r="C53"/>
  <c r="D53" s="1"/>
  <c r="A53"/>
  <c r="B53" s="1"/>
  <c r="C52"/>
  <c r="D52" s="1"/>
  <c r="A52"/>
  <c r="B52" s="1"/>
  <c r="C51"/>
  <c r="D51" s="1"/>
  <c r="A51"/>
  <c r="B51" s="1"/>
  <c r="C50"/>
  <c r="D50" s="1"/>
  <c r="A50"/>
  <c r="B50" s="1"/>
  <c r="C49"/>
  <c r="D49" s="1"/>
  <c r="A49"/>
  <c r="B49" s="1"/>
  <c r="C48"/>
  <c r="D48" s="1"/>
  <c r="A48"/>
  <c r="B48" s="1"/>
  <c r="C47"/>
  <c r="D47" s="1"/>
  <c r="A47"/>
  <c r="B47" s="1"/>
  <c r="C46"/>
  <c r="D46" s="1"/>
  <c r="A46"/>
  <c r="B46" s="1"/>
  <c r="C45"/>
  <c r="D45" s="1"/>
  <c r="A45"/>
  <c r="B45" s="1"/>
  <c r="C44"/>
  <c r="D44" s="1"/>
  <c r="A44"/>
  <c r="B44" s="1"/>
  <c r="C43"/>
  <c r="D43" s="1"/>
  <c r="A43"/>
  <c r="B43" s="1"/>
  <c r="C42"/>
  <c r="D42" s="1"/>
  <c r="A42"/>
  <c r="B42" s="1"/>
  <c r="C41"/>
  <c r="D41" s="1"/>
  <c r="A41"/>
  <c r="B41" s="1"/>
  <c r="C40"/>
  <c r="D40" s="1"/>
  <c r="A40"/>
  <c r="B40" s="1"/>
  <c r="C39"/>
  <c r="D39" s="1"/>
  <c r="A39"/>
  <c r="B39" s="1"/>
  <c r="C38"/>
  <c r="D38" s="1"/>
  <c r="A38"/>
  <c r="B38" s="1"/>
  <c r="C37"/>
  <c r="D37" s="1"/>
  <c r="A37"/>
  <c r="B37" s="1"/>
  <c r="C36"/>
  <c r="D36" s="1"/>
  <c r="A36"/>
  <c r="B36" s="1"/>
  <c r="C35"/>
  <c r="D35" s="1"/>
  <c r="A35"/>
  <c r="B35" s="1"/>
  <c r="C34"/>
  <c r="D34" s="1"/>
  <c r="A34"/>
  <c r="B34" s="1"/>
  <c r="C33"/>
  <c r="D33" s="1"/>
  <c r="A33"/>
  <c r="B33" s="1"/>
  <c r="C32"/>
  <c r="D32" s="1"/>
  <c r="A32"/>
  <c r="B32" s="1"/>
  <c r="C31"/>
  <c r="D31" s="1"/>
  <c r="A31"/>
  <c r="B31" s="1"/>
  <c r="C30"/>
  <c r="D30" s="1"/>
  <c r="A30"/>
  <c r="B30" s="1"/>
  <c r="C29"/>
  <c r="D29" s="1"/>
  <c r="A29"/>
  <c r="B29" s="1"/>
  <c r="C28"/>
  <c r="D28" s="1"/>
  <c r="A28"/>
  <c r="B28" s="1"/>
  <c r="C27"/>
  <c r="D27" s="1"/>
  <c r="A27"/>
  <c r="B27" s="1"/>
  <c r="C26"/>
  <c r="D26" s="1"/>
  <c r="A26"/>
  <c r="B26" s="1"/>
  <c r="C25"/>
  <c r="D25" s="1"/>
  <c r="A25"/>
  <c r="B25" s="1"/>
  <c r="C24"/>
  <c r="D24" s="1"/>
  <c r="A24"/>
  <c r="B24" s="1"/>
  <c r="C23"/>
  <c r="D23" s="1"/>
  <c r="A23"/>
  <c r="B23" s="1"/>
  <c r="C22"/>
  <c r="D22" s="1"/>
  <c r="A22"/>
  <c r="B22" s="1"/>
  <c r="C21"/>
  <c r="D21" s="1"/>
  <c r="A21"/>
  <c r="B21" s="1"/>
  <c r="C20"/>
  <c r="D20" s="1"/>
  <c r="A20"/>
  <c r="B20" s="1"/>
  <c r="C19"/>
  <c r="D19" s="1"/>
  <c r="A19"/>
  <c r="B19" s="1"/>
  <c r="C18"/>
  <c r="D18" s="1"/>
  <c r="A18"/>
  <c r="B18" s="1"/>
  <c r="C17"/>
  <c r="D17" s="1"/>
  <c r="A17"/>
  <c r="B17" s="1"/>
  <c r="C16"/>
  <c r="D16" s="1"/>
  <c r="A16"/>
  <c r="B16" s="1"/>
  <c r="C15"/>
  <c r="D15" s="1"/>
  <c r="A15"/>
  <c r="B15" s="1"/>
  <c r="C14"/>
  <c r="D14" s="1"/>
  <c r="A14"/>
  <c r="B14" s="1"/>
  <c r="C13"/>
  <c r="D13" s="1"/>
  <c r="A13"/>
  <c r="B13" s="1"/>
  <c r="C12"/>
  <c r="D12" s="1"/>
  <c r="A12"/>
  <c r="B12" s="1"/>
  <c r="C11"/>
  <c r="D11" s="1"/>
  <c r="A11"/>
  <c r="B11" s="1"/>
  <c r="C10"/>
  <c r="D10" s="1"/>
  <c r="A10"/>
  <c r="B10" s="1"/>
  <c r="C9"/>
  <c r="D9" s="1"/>
  <c r="A9"/>
  <c r="B9" s="1"/>
  <c r="C8"/>
  <c r="D8" s="1"/>
  <c r="A8"/>
  <c r="B8" s="1"/>
  <c r="C7"/>
  <c r="D7" s="1"/>
  <c r="A7"/>
  <c r="B7" s="1"/>
  <c r="C6"/>
  <c r="D6" s="1"/>
  <c r="A6"/>
  <c r="B6" s="1"/>
  <c r="C5"/>
  <c r="D5" s="1"/>
  <c r="A5"/>
  <c r="B5" s="1"/>
  <c r="C4"/>
  <c r="D4" s="1"/>
  <c r="A4"/>
  <c r="B4" s="1"/>
  <c r="C3"/>
  <c r="D3" s="1"/>
  <c r="A3"/>
  <c r="B3" s="1"/>
  <c r="CN86" i="9"/>
  <c r="DD86" s="1"/>
  <c r="CM86"/>
  <c r="CL86"/>
  <c r="CK86"/>
  <c r="C86"/>
  <c r="D86" s="1"/>
  <c r="A86"/>
  <c r="B86" s="1"/>
  <c r="CN85"/>
  <c r="CO85" s="1"/>
  <c r="CM85"/>
  <c r="CL85"/>
  <c r="CK85"/>
  <c r="C85"/>
  <c r="D85" s="1"/>
  <c r="A85"/>
  <c r="B85" s="1"/>
  <c r="DD84"/>
  <c r="CN84"/>
  <c r="CO84" s="1"/>
  <c r="CM84"/>
  <c r="CL84"/>
  <c r="CK84"/>
  <c r="C84"/>
  <c r="D84" s="1"/>
  <c r="A84"/>
  <c r="B84" s="1"/>
  <c r="CN83"/>
  <c r="DD83" s="1"/>
  <c r="CM83"/>
  <c r="CL83"/>
  <c r="CK83"/>
  <c r="C83"/>
  <c r="D83" s="1"/>
  <c r="A83"/>
  <c r="B83" s="1"/>
  <c r="CO82"/>
  <c r="DE82" s="1"/>
  <c r="CN82"/>
  <c r="DD82" s="1"/>
  <c r="CM82"/>
  <c r="CL82"/>
  <c r="CK82"/>
  <c r="C82"/>
  <c r="D82" s="1"/>
  <c r="A82"/>
  <c r="B82" s="1"/>
  <c r="CN81"/>
  <c r="DD81" s="1"/>
  <c r="CM81"/>
  <c r="CL81"/>
  <c r="CK81"/>
  <c r="C81"/>
  <c r="D81" s="1"/>
  <c r="A81"/>
  <c r="B81" s="1"/>
  <c r="CN80"/>
  <c r="DD80" s="1"/>
  <c r="CM80"/>
  <c r="CL80"/>
  <c r="CK80"/>
  <c r="C80"/>
  <c r="D80" s="1"/>
  <c r="A80"/>
  <c r="B80" s="1"/>
  <c r="CN79"/>
  <c r="DD79" s="1"/>
  <c r="CM79"/>
  <c r="CL79"/>
  <c r="CK79"/>
  <c r="C79"/>
  <c r="D79" s="1"/>
  <c r="A79"/>
  <c r="B79" s="1"/>
  <c r="CN78"/>
  <c r="DD78" s="1"/>
  <c r="CM78"/>
  <c r="CL78"/>
  <c r="CK78"/>
  <c r="C78"/>
  <c r="D78" s="1"/>
  <c r="A78"/>
  <c r="B78" s="1"/>
  <c r="CN77"/>
  <c r="CO77" s="1"/>
  <c r="CP77" s="1"/>
  <c r="CM77"/>
  <c r="CL77"/>
  <c r="CK77"/>
  <c r="C77"/>
  <c r="D77" s="1"/>
  <c r="A77"/>
  <c r="B77" s="1"/>
  <c r="CN76"/>
  <c r="DD76" s="1"/>
  <c r="CM76"/>
  <c r="CL76"/>
  <c r="CK76"/>
  <c r="C76"/>
  <c r="D76" s="1"/>
  <c r="A76"/>
  <c r="B76" s="1"/>
  <c r="CO75"/>
  <c r="CW75" s="1"/>
  <c r="CN75"/>
  <c r="DD75" s="1"/>
  <c r="CM75"/>
  <c r="CL75"/>
  <c r="CK75"/>
  <c r="C75"/>
  <c r="D75" s="1"/>
  <c r="A75"/>
  <c r="B75" s="1"/>
  <c r="CN74"/>
  <c r="DD74" s="1"/>
  <c r="CM74"/>
  <c r="CL74"/>
  <c r="CK74"/>
  <c r="C74"/>
  <c r="D74" s="1"/>
  <c r="A74"/>
  <c r="B74" s="1"/>
  <c r="CV73"/>
  <c r="CN73"/>
  <c r="DD73" s="1"/>
  <c r="CM73"/>
  <c r="CL73"/>
  <c r="CK73"/>
  <c r="C73"/>
  <c r="D73" s="1"/>
  <c r="A73"/>
  <c r="B73" s="1"/>
  <c r="CN72"/>
  <c r="DD72" s="1"/>
  <c r="CM72"/>
  <c r="CL72"/>
  <c r="CK72"/>
  <c r="C72"/>
  <c r="D72" s="1"/>
  <c r="A72"/>
  <c r="B72" s="1"/>
  <c r="CN71"/>
  <c r="DD71" s="1"/>
  <c r="CM71"/>
  <c r="CL71"/>
  <c r="CK71"/>
  <c r="C71"/>
  <c r="D71" s="1"/>
  <c r="A71"/>
  <c r="B71" s="1"/>
  <c r="CN70"/>
  <c r="CO70" s="1"/>
  <c r="CM70"/>
  <c r="CL70"/>
  <c r="CK70"/>
  <c r="C70"/>
  <c r="D70" s="1"/>
  <c r="A70"/>
  <c r="B70" s="1"/>
  <c r="CO69"/>
  <c r="DE69" s="1"/>
  <c r="CN69"/>
  <c r="DD69" s="1"/>
  <c r="CM69"/>
  <c r="CL69"/>
  <c r="CK69"/>
  <c r="C69"/>
  <c r="D69" s="1"/>
  <c r="A69"/>
  <c r="B69" s="1"/>
  <c r="CN68"/>
  <c r="DD68" s="1"/>
  <c r="CM68"/>
  <c r="CL68"/>
  <c r="CK68"/>
  <c r="C68"/>
  <c r="D68" s="1"/>
  <c r="A68"/>
  <c r="B68" s="1"/>
  <c r="CO67"/>
  <c r="DE67" s="1"/>
  <c r="CN67"/>
  <c r="DD67" s="1"/>
  <c r="CM67"/>
  <c r="CL67"/>
  <c r="CK67"/>
  <c r="C67"/>
  <c r="D67" s="1"/>
  <c r="A67"/>
  <c r="B67" s="1"/>
  <c r="CO66"/>
  <c r="DE66" s="1"/>
  <c r="CN66"/>
  <c r="CV66" s="1"/>
  <c r="CM66"/>
  <c r="CL66"/>
  <c r="CK66"/>
  <c r="C66"/>
  <c r="D66" s="1"/>
  <c r="A66"/>
  <c r="B66" s="1"/>
  <c r="CN65"/>
  <c r="CM65"/>
  <c r="CL65"/>
  <c r="CK65"/>
  <c r="C65"/>
  <c r="D65" s="1"/>
  <c r="A65"/>
  <c r="B65" s="1"/>
  <c r="CN64"/>
  <c r="DD64" s="1"/>
  <c r="CM64"/>
  <c r="CL64"/>
  <c r="CK64"/>
  <c r="C64"/>
  <c r="D64" s="1"/>
  <c r="A64"/>
  <c r="B64" s="1"/>
  <c r="CN63"/>
  <c r="CO63" s="1"/>
  <c r="CP63" s="1"/>
  <c r="CX63" s="1"/>
  <c r="CM63"/>
  <c r="CL63"/>
  <c r="CK63"/>
  <c r="C63"/>
  <c r="D63" s="1"/>
  <c r="A63"/>
  <c r="B63" s="1"/>
  <c r="CN62"/>
  <c r="CO62" s="1"/>
  <c r="CM62"/>
  <c r="CL62"/>
  <c r="CK62"/>
  <c r="C62"/>
  <c r="D62" s="1"/>
  <c r="A62"/>
  <c r="B62" s="1"/>
  <c r="CN61"/>
  <c r="DD61" s="1"/>
  <c r="CM61"/>
  <c r="CL61"/>
  <c r="CK61"/>
  <c r="C61"/>
  <c r="D61" s="1"/>
  <c r="A61"/>
  <c r="B61" s="1"/>
  <c r="CP60"/>
  <c r="DF60" s="1"/>
  <c r="CO60"/>
  <c r="CW60" s="1"/>
  <c r="CN60"/>
  <c r="DD60" s="1"/>
  <c r="CM60"/>
  <c r="CL60"/>
  <c r="CK60"/>
  <c r="C60"/>
  <c r="D60" s="1"/>
  <c r="A60"/>
  <c r="B60" s="1"/>
  <c r="CN59"/>
  <c r="DD59" s="1"/>
  <c r="CM59"/>
  <c r="CL59"/>
  <c r="CK59"/>
  <c r="C59"/>
  <c r="D59" s="1"/>
  <c r="A59"/>
  <c r="B59" s="1"/>
  <c r="CN58"/>
  <c r="DD58" s="1"/>
  <c r="CM58"/>
  <c r="CL58"/>
  <c r="CK58"/>
  <c r="C58"/>
  <c r="D58" s="1"/>
  <c r="A58"/>
  <c r="B58" s="1"/>
  <c r="CN57"/>
  <c r="DD57" s="1"/>
  <c r="CM57"/>
  <c r="CL57"/>
  <c r="CK57"/>
  <c r="C57"/>
  <c r="D57" s="1"/>
  <c r="A57"/>
  <c r="B57" s="1"/>
  <c r="CN56"/>
  <c r="DD56" s="1"/>
  <c r="CM56"/>
  <c r="CL56"/>
  <c r="CK56"/>
  <c r="C56"/>
  <c r="D56" s="1"/>
  <c r="A56"/>
  <c r="B56" s="1"/>
  <c r="CN55"/>
  <c r="CO55" s="1"/>
  <c r="CP55" s="1"/>
  <c r="DF55" s="1"/>
  <c r="CM55"/>
  <c r="CL55"/>
  <c r="CK55"/>
  <c r="C55"/>
  <c r="D55" s="1"/>
  <c r="A55"/>
  <c r="B55" s="1"/>
  <c r="CV54"/>
  <c r="CN54"/>
  <c r="CO54" s="1"/>
  <c r="CM54"/>
  <c r="CL54"/>
  <c r="CK54"/>
  <c r="C54"/>
  <c r="D54" s="1"/>
  <c r="A54"/>
  <c r="B54" s="1"/>
  <c r="CN53"/>
  <c r="DD53" s="1"/>
  <c r="CM53"/>
  <c r="CL53"/>
  <c r="CK53"/>
  <c r="C53"/>
  <c r="D53" s="1"/>
  <c r="A53"/>
  <c r="B53" s="1"/>
  <c r="CN52"/>
  <c r="DD52" s="1"/>
  <c r="CM52"/>
  <c r="CL52"/>
  <c r="CK52"/>
  <c r="C52"/>
  <c r="D52" s="1"/>
  <c r="A52"/>
  <c r="B52" s="1"/>
  <c r="CN51"/>
  <c r="DD51" s="1"/>
  <c r="CM51"/>
  <c r="CL51"/>
  <c r="CK51"/>
  <c r="C51"/>
  <c r="D51" s="1"/>
  <c r="A51"/>
  <c r="B51" s="1"/>
  <c r="CV50"/>
  <c r="CN50"/>
  <c r="DD50" s="1"/>
  <c r="CM50"/>
  <c r="CL50"/>
  <c r="CK50"/>
  <c r="C50"/>
  <c r="D50" s="1"/>
  <c r="A50"/>
  <c r="B50" s="1"/>
  <c r="CO49"/>
  <c r="CP49" s="1"/>
  <c r="CN49"/>
  <c r="DD49" s="1"/>
  <c r="CM49"/>
  <c r="CL49"/>
  <c r="CK49"/>
  <c r="C49"/>
  <c r="D49" s="1"/>
  <c r="A49"/>
  <c r="B49" s="1"/>
  <c r="CO48"/>
  <c r="DE48" s="1"/>
  <c r="CN48"/>
  <c r="DD48" s="1"/>
  <c r="CM48"/>
  <c r="CL48"/>
  <c r="CK48"/>
  <c r="C48"/>
  <c r="D48" s="1"/>
  <c r="A48"/>
  <c r="B48" s="1"/>
  <c r="CN47"/>
  <c r="CM47"/>
  <c r="CL47"/>
  <c r="CK47"/>
  <c r="C47"/>
  <c r="D47" s="1"/>
  <c r="A47"/>
  <c r="B47" s="1"/>
  <c r="CN46"/>
  <c r="CO46" s="1"/>
  <c r="CM46"/>
  <c r="CL46"/>
  <c r="CK46"/>
  <c r="C46"/>
  <c r="D46" s="1"/>
  <c r="A46"/>
  <c r="B46" s="1"/>
  <c r="CN45"/>
  <c r="DD45" s="1"/>
  <c r="CM45"/>
  <c r="CL45"/>
  <c r="CK45"/>
  <c r="C45"/>
  <c r="D45" s="1"/>
  <c r="A45"/>
  <c r="B45" s="1"/>
  <c r="CN44"/>
  <c r="DD44" s="1"/>
  <c r="CM44"/>
  <c r="CL44"/>
  <c r="CK44"/>
  <c r="C44"/>
  <c r="D44" s="1"/>
  <c r="A44"/>
  <c r="B44" s="1"/>
  <c r="CN43"/>
  <c r="DD43" s="1"/>
  <c r="CM43"/>
  <c r="CL43"/>
  <c r="CK43"/>
  <c r="C43"/>
  <c r="D43" s="1"/>
  <c r="A43"/>
  <c r="B43" s="1"/>
  <c r="CO42"/>
  <c r="DE42" s="1"/>
  <c r="CN42"/>
  <c r="CV42" s="1"/>
  <c r="CM42"/>
  <c r="CL42"/>
  <c r="CK42"/>
  <c r="C42"/>
  <c r="D42" s="1"/>
  <c r="A42"/>
  <c r="B42" s="1"/>
  <c r="CN41"/>
  <c r="CV41" s="1"/>
  <c r="CM41"/>
  <c r="CL41"/>
  <c r="CK41"/>
  <c r="C41"/>
  <c r="D41" s="1"/>
  <c r="A41"/>
  <c r="B41" s="1"/>
  <c r="CO40"/>
  <c r="DE40" s="1"/>
  <c r="CN40"/>
  <c r="DD40" s="1"/>
  <c r="CM40"/>
  <c r="CL40"/>
  <c r="CK40"/>
  <c r="C40"/>
  <c r="D40" s="1"/>
  <c r="A40"/>
  <c r="B40" s="1"/>
  <c r="CN39"/>
  <c r="CO39" s="1"/>
  <c r="CP39" s="1"/>
  <c r="DF39" s="1"/>
  <c r="CM39"/>
  <c r="CL39"/>
  <c r="CK39"/>
  <c r="C39"/>
  <c r="D39" s="1"/>
  <c r="A39"/>
  <c r="B39" s="1"/>
  <c r="CV38"/>
  <c r="CN38"/>
  <c r="CO38" s="1"/>
  <c r="CM38"/>
  <c r="CL38"/>
  <c r="CK38"/>
  <c r="C38"/>
  <c r="D38" s="1"/>
  <c r="A38"/>
  <c r="B38" s="1"/>
  <c r="CN37"/>
  <c r="DD37" s="1"/>
  <c r="CM37"/>
  <c r="CL37"/>
  <c r="CK37"/>
  <c r="C37"/>
  <c r="D37" s="1"/>
  <c r="A37"/>
  <c r="B37" s="1"/>
  <c r="CN36"/>
  <c r="DD36" s="1"/>
  <c r="CM36"/>
  <c r="CL36"/>
  <c r="CK36"/>
  <c r="C36"/>
  <c r="D36" s="1"/>
  <c r="A36"/>
  <c r="B36" s="1"/>
  <c r="CN35"/>
  <c r="DD35" s="1"/>
  <c r="CM35"/>
  <c r="CL35"/>
  <c r="CK35"/>
  <c r="C35"/>
  <c r="D35" s="1"/>
  <c r="A35"/>
  <c r="B35" s="1"/>
  <c r="CV34"/>
  <c r="CN34"/>
  <c r="DD34" s="1"/>
  <c r="CM34"/>
  <c r="CL34"/>
  <c r="CK34"/>
  <c r="C34"/>
  <c r="D34" s="1"/>
  <c r="A34"/>
  <c r="B34" s="1"/>
  <c r="CN33"/>
  <c r="DD33" s="1"/>
  <c r="CM33"/>
  <c r="CL33"/>
  <c r="CK33"/>
  <c r="C33"/>
  <c r="D33" s="1"/>
  <c r="A33"/>
  <c r="B33" s="1"/>
  <c r="CO32"/>
  <c r="DE32" s="1"/>
  <c r="CN32"/>
  <c r="DD32" s="1"/>
  <c r="CM32"/>
  <c r="CL32"/>
  <c r="CK32"/>
  <c r="C32"/>
  <c r="D32" s="1"/>
  <c r="A32"/>
  <c r="B32" s="1"/>
  <c r="CN31"/>
  <c r="DD31" s="1"/>
  <c r="CM31"/>
  <c r="CL31"/>
  <c r="CK31"/>
  <c r="C31"/>
  <c r="D31" s="1"/>
  <c r="A31"/>
  <c r="B31" s="1"/>
  <c r="CN30"/>
  <c r="DD30" s="1"/>
  <c r="CM30"/>
  <c r="CL30"/>
  <c r="CK30"/>
  <c r="C30"/>
  <c r="D30" s="1"/>
  <c r="A30"/>
  <c r="B30" s="1"/>
  <c r="CN29"/>
  <c r="DD29" s="1"/>
  <c r="CM29"/>
  <c r="CL29"/>
  <c r="CK29"/>
  <c r="C29"/>
  <c r="D29" s="1"/>
  <c r="A29"/>
  <c r="B29" s="1"/>
  <c r="CN28"/>
  <c r="DD28" s="1"/>
  <c r="CM28"/>
  <c r="CL28"/>
  <c r="CK28"/>
  <c r="C28"/>
  <c r="D28" s="1"/>
  <c r="A28"/>
  <c r="B28" s="1"/>
  <c r="DD27"/>
  <c r="CN27"/>
  <c r="CM27"/>
  <c r="CL27"/>
  <c r="CK27"/>
  <c r="C27"/>
  <c r="D27" s="1"/>
  <c r="A27"/>
  <c r="B27" s="1"/>
  <c r="CN26"/>
  <c r="CO26" s="1"/>
  <c r="CW26" s="1"/>
  <c r="CM26"/>
  <c r="CL26"/>
  <c r="CK26"/>
  <c r="C26"/>
  <c r="D26" s="1"/>
  <c r="A26"/>
  <c r="B26" s="1"/>
  <c r="CN25"/>
  <c r="CO25" s="1"/>
  <c r="CM25"/>
  <c r="CL25"/>
  <c r="CK25"/>
  <c r="C25"/>
  <c r="D25" s="1"/>
  <c r="A25"/>
  <c r="B25" s="1"/>
  <c r="CN24"/>
  <c r="DD24" s="1"/>
  <c r="CM24"/>
  <c r="CL24"/>
  <c r="CK24"/>
  <c r="C24"/>
  <c r="D24" s="1"/>
  <c r="A24"/>
  <c r="B24" s="1"/>
  <c r="CN23"/>
  <c r="DD23" s="1"/>
  <c r="CM23"/>
  <c r="CL23"/>
  <c r="CK23"/>
  <c r="C23"/>
  <c r="D23" s="1"/>
  <c r="A23"/>
  <c r="B23" s="1"/>
  <c r="CN22"/>
  <c r="DD22" s="1"/>
  <c r="CM22"/>
  <c r="CL22"/>
  <c r="CK22"/>
  <c r="C22"/>
  <c r="D22" s="1"/>
  <c r="A22"/>
  <c r="B22" s="1"/>
  <c r="CV21"/>
  <c r="CN21"/>
  <c r="DD21" s="1"/>
  <c r="CM21"/>
  <c r="CL21"/>
  <c r="CK21"/>
  <c r="C21"/>
  <c r="D21" s="1"/>
  <c r="A21"/>
  <c r="B21" s="1"/>
  <c r="CN20"/>
  <c r="DD20" s="1"/>
  <c r="CM20"/>
  <c r="CL20"/>
  <c r="CK20"/>
  <c r="C20"/>
  <c r="D20" s="1"/>
  <c r="A20"/>
  <c r="B20" s="1"/>
  <c r="CN19"/>
  <c r="CO19" s="1"/>
  <c r="CP19" s="1"/>
  <c r="CM19"/>
  <c r="CL19"/>
  <c r="CK19"/>
  <c r="C19"/>
  <c r="D19" s="1"/>
  <c r="A19"/>
  <c r="B19" s="1"/>
  <c r="CN18"/>
  <c r="CO18" s="1"/>
  <c r="CM18"/>
  <c r="CL18"/>
  <c r="CK18"/>
  <c r="C18"/>
  <c r="D18" s="1"/>
  <c r="A18"/>
  <c r="B18" s="1"/>
  <c r="CN17"/>
  <c r="DD17" s="1"/>
  <c r="CM17"/>
  <c r="CL17"/>
  <c r="CK17"/>
  <c r="C17"/>
  <c r="D17" s="1"/>
  <c r="A17"/>
  <c r="B17" s="1"/>
  <c r="CN16"/>
  <c r="DD16" s="1"/>
  <c r="CM16"/>
  <c r="CL16"/>
  <c r="CK16"/>
  <c r="C16"/>
  <c r="D16" s="1"/>
  <c r="A16"/>
  <c r="B16" s="1"/>
  <c r="CN15"/>
  <c r="DD15" s="1"/>
  <c r="CM15"/>
  <c r="CL15"/>
  <c r="CK15"/>
  <c r="C15"/>
  <c r="D15" s="1"/>
  <c r="A15"/>
  <c r="B15" s="1"/>
  <c r="CN14"/>
  <c r="CV14" s="1"/>
  <c r="CM14"/>
  <c r="CL14"/>
  <c r="CK14"/>
  <c r="C14"/>
  <c r="D14" s="1"/>
  <c r="A14"/>
  <c r="B14" s="1"/>
  <c r="CN13"/>
  <c r="CV13" s="1"/>
  <c r="CM13"/>
  <c r="CL13"/>
  <c r="CK13"/>
  <c r="C13"/>
  <c r="D13" s="1"/>
  <c r="A13"/>
  <c r="B13" s="1"/>
  <c r="CN12"/>
  <c r="DD12" s="1"/>
  <c r="CM12"/>
  <c r="CL12"/>
  <c r="CK12"/>
  <c r="C12"/>
  <c r="D12" s="1"/>
  <c r="A12"/>
  <c r="B12" s="1"/>
  <c r="CN11"/>
  <c r="CO11" s="1"/>
  <c r="CP11" s="1"/>
  <c r="CM11"/>
  <c r="CL11"/>
  <c r="CK11"/>
  <c r="C11"/>
  <c r="D11" s="1"/>
  <c r="A11"/>
  <c r="B11" s="1"/>
  <c r="CV10"/>
  <c r="CN10"/>
  <c r="CO10" s="1"/>
  <c r="CM10"/>
  <c r="CL10"/>
  <c r="CK10"/>
  <c r="C10"/>
  <c r="D10" s="1"/>
  <c r="A10"/>
  <c r="B10" s="1"/>
  <c r="CN9"/>
  <c r="DD9" s="1"/>
  <c r="CM9"/>
  <c r="CL9"/>
  <c r="CK9"/>
  <c r="C9"/>
  <c r="D9" s="1"/>
  <c r="A9"/>
  <c r="B9" s="1"/>
  <c r="CO8"/>
  <c r="CW8" s="1"/>
  <c r="CN8"/>
  <c r="DD8" s="1"/>
  <c r="CM8"/>
  <c r="CL8"/>
  <c r="CK8"/>
  <c r="C8"/>
  <c r="D8" s="1"/>
  <c r="A8"/>
  <c r="B8" s="1"/>
  <c r="CN7"/>
  <c r="DD7" s="1"/>
  <c r="CM7"/>
  <c r="CL7"/>
  <c r="CK7"/>
  <c r="C7"/>
  <c r="D7" s="1"/>
  <c r="A7"/>
  <c r="B7" s="1"/>
  <c r="CO6"/>
  <c r="CP6" s="1"/>
  <c r="CQ6" s="1"/>
  <c r="CN6"/>
  <c r="DD6" s="1"/>
  <c r="CM6"/>
  <c r="CL6"/>
  <c r="CK6"/>
  <c r="C6"/>
  <c r="D6" s="1"/>
  <c r="A6"/>
  <c r="B6" s="1"/>
  <c r="CN5"/>
  <c r="DD5" s="1"/>
  <c r="CM5"/>
  <c r="CL5"/>
  <c r="CK5"/>
  <c r="C5"/>
  <c r="D5" s="1"/>
  <c r="A5"/>
  <c r="B5" s="1"/>
  <c r="CO4"/>
  <c r="DE4" s="1"/>
  <c r="CN4"/>
  <c r="DD4" s="1"/>
  <c r="CM4"/>
  <c r="CL4"/>
  <c r="CK4"/>
  <c r="C4"/>
  <c r="D4" s="1"/>
  <c r="A4"/>
  <c r="B4" s="1"/>
  <c r="CN3"/>
  <c r="CO3" s="1"/>
  <c r="CP3" s="1"/>
  <c r="CM3"/>
  <c r="CL3"/>
  <c r="CK3"/>
  <c r="C3"/>
  <c r="D3" s="1"/>
  <c r="A3"/>
  <c r="B3" s="1"/>
  <c r="AX2"/>
  <c r="N2"/>
  <c r="DL86" i="8"/>
  <c r="CO86"/>
  <c r="CP86" s="1"/>
  <c r="CN86"/>
  <c r="DD86" s="1"/>
  <c r="CM86"/>
  <c r="CL86"/>
  <c r="CK86"/>
  <c r="M86"/>
  <c r="L86"/>
  <c r="K86"/>
  <c r="J86"/>
  <c r="I86"/>
  <c r="H86"/>
  <c r="G86"/>
  <c r="F86"/>
  <c r="E86"/>
  <c r="C86"/>
  <c r="D86" s="1"/>
  <c r="A86"/>
  <c r="B86" s="1"/>
  <c r="DL85"/>
  <c r="CV85"/>
  <c r="CN85"/>
  <c r="CO85" s="1"/>
  <c r="CM85"/>
  <c r="CL85"/>
  <c r="CK85"/>
  <c r="M85"/>
  <c r="L85"/>
  <c r="K85"/>
  <c r="J85"/>
  <c r="I85"/>
  <c r="H85"/>
  <c r="G85"/>
  <c r="F85"/>
  <c r="E85"/>
  <c r="C85"/>
  <c r="D85" s="1"/>
  <c r="A85"/>
  <c r="B85" s="1"/>
  <c r="DL84"/>
  <c r="CN84"/>
  <c r="DD84" s="1"/>
  <c r="CM84"/>
  <c r="CL84"/>
  <c r="CK84"/>
  <c r="M84"/>
  <c r="L84"/>
  <c r="K84"/>
  <c r="J84"/>
  <c r="I84"/>
  <c r="H84"/>
  <c r="G84"/>
  <c r="F84"/>
  <c r="E84"/>
  <c r="C84"/>
  <c r="D84" s="1"/>
  <c r="A84"/>
  <c r="B84" s="1"/>
  <c r="DL83"/>
  <c r="CN83"/>
  <c r="DD83" s="1"/>
  <c r="CM83"/>
  <c r="CL83"/>
  <c r="CK83"/>
  <c r="M83"/>
  <c r="L83"/>
  <c r="K83"/>
  <c r="J83"/>
  <c r="I83"/>
  <c r="H83"/>
  <c r="G83"/>
  <c r="F83"/>
  <c r="E83"/>
  <c r="C83"/>
  <c r="D83" s="1"/>
  <c r="A83"/>
  <c r="B83" s="1"/>
  <c r="DL82"/>
  <c r="CO82"/>
  <c r="CW82" s="1"/>
  <c r="CN82"/>
  <c r="DD82" s="1"/>
  <c r="CM82"/>
  <c r="CL82"/>
  <c r="CK82"/>
  <c r="M82"/>
  <c r="L82"/>
  <c r="K82"/>
  <c r="J82"/>
  <c r="I82"/>
  <c r="H82"/>
  <c r="G82"/>
  <c r="F82"/>
  <c r="E82"/>
  <c r="C82"/>
  <c r="D82" s="1"/>
  <c r="A82"/>
  <c r="B82" s="1"/>
  <c r="DL81"/>
  <c r="CN81"/>
  <c r="DD81" s="1"/>
  <c r="CM81"/>
  <c r="CL81"/>
  <c r="CK81"/>
  <c r="M81"/>
  <c r="L81"/>
  <c r="K81"/>
  <c r="J81"/>
  <c r="I81"/>
  <c r="H81"/>
  <c r="G81"/>
  <c r="F81"/>
  <c r="E81"/>
  <c r="C81"/>
  <c r="D81" s="1"/>
  <c r="A81"/>
  <c r="B81" s="1"/>
  <c r="DL80"/>
  <c r="CN80"/>
  <c r="CO80" s="1"/>
  <c r="CP80" s="1"/>
  <c r="CM80"/>
  <c r="CL80"/>
  <c r="CK80"/>
  <c r="M80"/>
  <c r="L80"/>
  <c r="K80"/>
  <c r="J80"/>
  <c r="I80"/>
  <c r="H80"/>
  <c r="G80"/>
  <c r="F80"/>
  <c r="E80"/>
  <c r="C80"/>
  <c r="D80" s="1"/>
  <c r="A80"/>
  <c r="B80" s="1"/>
  <c r="DL79"/>
  <c r="CN79"/>
  <c r="DD79" s="1"/>
  <c r="CM79"/>
  <c r="CL79"/>
  <c r="CK79"/>
  <c r="M79"/>
  <c r="L79"/>
  <c r="K79"/>
  <c r="J79"/>
  <c r="I79"/>
  <c r="H79"/>
  <c r="G79"/>
  <c r="F79"/>
  <c r="E79"/>
  <c r="C79"/>
  <c r="D79" s="1"/>
  <c r="A79"/>
  <c r="B79" s="1"/>
  <c r="DL78"/>
  <c r="CN78"/>
  <c r="DD78" s="1"/>
  <c r="CM78"/>
  <c r="CL78"/>
  <c r="CK78"/>
  <c r="M78"/>
  <c r="L78"/>
  <c r="K78"/>
  <c r="J78"/>
  <c r="I78"/>
  <c r="H78"/>
  <c r="G78"/>
  <c r="F78"/>
  <c r="E78"/>
  <c r="C78"/>
  <c r="D78" s="1"/>
  <c r="A78"/>
  <c r="B78" s="1"/>
  <c r="DL77"/>
  <c r="CN77"/>
  <c r="CO77" s="1"/>
  <c r="CM77"/>
  <c r="CL77"/>
  <c r="CK77"/>
  <c r="M77"/>
  <c r="L77"/>
  <c r="K77"/>
  <c r="J77"/>
  <c r="I77"/>
  <c r="H77"/>
  <c r="G77"/>
  <c r="F77"/>
  <c r="E77"/>
  <c r="C77"/>
  <c r="D77" s="1"/>
  <c r="A77"/>
  <c r="B77" s="1"/>
  <c r="DL76"/>
  <c r="CN76"/>
  <c r="DD76" s="1"/>
  <c r="CM76"/>
  <c r="CL76"/>
  <c r="CK76"/>
  <c r="M76"/>
  <c r="L76"/>
  <c r="K76"/>
  <c r="J76"/>
  <c r="I76"/>
  <c r="H76"/>
  <c r="G76"/>
  <c r="F76"/>
  <c r="E76"/>
  <c r="C76"/>
  <c r="D76" s="1"/>
  <c r="A76"/>
  <c r="B76" s="1"/>
  <c r="DL75"/>
  <c r="CN75"/>
  <c r="DD75" s="1"/>
  <c r="CM75"/>
  <c r="CL75"/>
  <c r="CK75"/>
  <c r="M75"/>
  <c r="L75"/>
  <c r="K75"/>
  <c r="J75"/>
  <c r="I75"/>
  <c r="H75"/>
  <c r="G75"/>
  <c r="F75"/>
  <c r="E75"/>
  <c r="C75"/>
  <c r="D75" s="1"/>
  <c r="A75"/>
  <c r="B75" s="1"/>
  <c r="DL74"/>
  <c r="CN74"/>
  <c r="DD74" s="1"/>
  <c r="CM74"/>
  <c r="CL74"/>
  <c r="CK74"/>
  <c r="M74"/>
  <c r="L74"/>
  <c r="K74"/>
  <c r="J74"/>
  <c r="I74"/>
  <c r="H74"/>
  <c r="G74"/>
  <c r="F74"/>
  <c r="E74"/>
  <c r="C74"/>
  <c r="D74" s="1"/>
  <c r="A74"/>
  <c r="B74" s="1"/>
  <c r="DL73"/>
  <c r="DD73"/>
  <c r="CV73"/>
  <c r="CO73"/>
  <c r="CP73" s="1"/>
  <c r="CX73" s="1"/>
  <c r="CN73"/>
  <c r="CM73"/>
  <c r="CL73"/>
  <c r="CK73"/>
  <c r="M73"/>
  <c r="L73"/>
  <c r="K73"/>
  <c r="J73"/>
  <c r="I73"/>
  <c r="H73"/>
  <c r="G73"/>
  <c r="F73"/>
  <c r="E73"/>
  <c r="C73"/>
  <c r="D73" s="1"/>
  <c r="A73"/>
  <c r="B73" s="1"/>
  <c r="DL72"/>
  <c r="CN72"/>
  <c r="CV72" s="1"/>
  <c r="CM72"/>
  <c r="CL72"/>
  <c r="CK72"/>
  <c r="M72"/>
  <c r="L72"/>
  <c r="K72"/>
  <c r="J72"/>
  <c r="I72"/>
  <c r="H72"/>
  <c r="G72"/>
  <c r="F72"/>
  <c r="E72"/>
  <c r="C72"/>
  <c r="D72" s="1"/>
  <c r="A72"/>
  <c r="B72" s="1"/>
  <c r="DL71"/>
  <c r="DD71"/>
  <c r="CN71"/>
  <c r="CV71" s="1"/>
  <c r="CM71"/>
  <c r="CL71"/>
  <c r="CK71"/>
  <c r="M71"/>
  <c r="L71"/>
  <c r="K71"/>
  <c r="J71"/>
  <c r="I71"/>
  <c r="H71"/>
  <c r="G71"/>
  <c r="F71"/>
  <c r="E71"/>
  <c r="C71"/>
  <c r="D71" s="1"/>
  <c r="A71"/>
  <c r="B71" s="1"/>
  <c r="DL70"/>
  <c r="CN70"/>
  <c r="CO70" s="1"/>
  <c r="CM70"/>
  <c r="CL70"/>
  <c r="CK70"/>
  <c r="M70"/>
  <c r="L70"/>
  <c r="K70"/>
  <c r="J70"/>
  <c r="I70"/>
  <c r="H70"/>
  <c r="G70"/>
  <c r="F70"/>
  <c r="E70"/>
  <c r="C70"/>
  <c r="D70" s="1"/>
  <c r="A70"/>
  <c r="B70" s="1"/>
  <c r="DL69"/>
  <c r="CN69"/>
  <c r="CO69" s="1"/>
  <c r="CM69"/>
  <c r="CL69"/>
  <c r="CK69"/>
  <c r="M69"/>
  <c r="L69"/>
  <c r="K69"/>
  <c r="J69"/>
  <c r="I69"/>
  <c r="H69"/>
  <c r="G69"/>
  <c r="F69"/>
  <c r="E69"/>
  <c r="C69"/>
  <c r="D69" s="1"/>
  <c r="A69"/>
  <c r="B69" s="1"/>
  <c r="DL68"/>
  <c r="CN68"/>
  <c r="DD68" s="1"/>
  <c r="CM68"/>
  <c r="CL68"/>
  <c r="CK68"/>
  <c r="M68"/>
  <c r="L68"/>
  <c r="K68"/>
  <c r="J68"/>
  <c r="I68"/>
  <c r="H68"/>
  <c r="G68"/>
  <c r="F68"/>
  <c r="E68"/>
  <c r="C68"/>
  <c r="D68" s="1"/>
  <c r="A68"/>
  <c r="B68" s="1"/>
  <c r="DL67"/>
  <c r="CO67"/>
  <c r="DE67" s="1"/>
  <c r="CN67"/>
  <c r="DD67" s="1"/>
  <c r="CM67"/>
  <c r="CL67"/>
  <c r="CK67"/>
  <c r="M67"/>
  <c r="L67"/>
  <c r="K67"/>
  <c r="J67"/>
  <c r="I67"/>
  <c r="H67"/>
  <c r="G67"/>
  <c r="F67"/>
  <c r="E67"/>
  <c r="C67"/>
  <c r="D67" s="1"/>
  <c r="A67"/>
  <c r="B67" s="1"/>
  <c r="DL66"/>
  <c r="CX66"/>
  <c r="CP66"/>
  <c r="DF66" s="1"/>
  <c r="CO66"/>
  <c r="DE66" s="1"/>
  <c r="CN66"/>
  <c r="DD66" s="1"/>
  <c r="CM66"/>
  <c r="CL66"/>
  <c r="CK66"/>
  <c r="M66"/>
  <c r="L66"/>
  <c r="K66"/>
  <c r="J66"/>
  <c r="I66"/>
  <c r="H66"/>
  <c r="G66"/>
  <c r="F66"/>
  <c r="E66"/>
  <c r="C66"/>
  <c r="D66" s="1"/>
  <c r="A66"/>
  <c r="B66" s="1"/>
  <c r="DL65"/>
  <c r="CN65"/>
  <c r="CV65" s="1"/>
  <c r="CM65"/>
  <c r="CL65"/>
  <c r="CK65"/>
  <c r="M65"/>
  <c r="L65"/>
  <c r="K65"/>
  <c r="J65"/>
  <c r="I65"/>
  <c r="H65"/>
  <c r="G65"/>
  <c r="F65"/>
  <c r="E65"/>
  <c r="C65"/>
  <c r="D65" s="1"/>
  <c r="A65"/>
  <c r="B65" s="1"/>
  <c r="DL64"/>
  <c r="CN64"/>
  <c r="CO64" s="1"/>
  <c r="CM64"/>
  <c r="CL64"/>
  <c r="CK64"/>
  <c r="M64"/>
  <c r="L64"/>
  <c r="K64"/>
  <c r="J64"/>
  <c r="I64"/>
  <c r="H64"/>
  <c r="G64"/>
  <c r="F64"/>
  <c r="E64"/>
  <c r="C64"/>
  <c r="D64" s="1"/>
  <c r="A64"/>
  <c r="B64" s="1"/>
  <c r="DL63"/>
  <c r="CV63"/>
  <c r="CN63"/>
  <c r="DD63" s="1"/>
  <c r="CM63"/>
  <c r="CL63"/>
  <c r="CK63"/>
  <c r="M63"/>
  <c r="L63"/>
  <c r="K63"/>
  <c r="J63"/>
  <c r="I63"/>
  <c r="H63"/>
  <c r="G63"/>
  <c r="F63"/>
  <c r="E63"/>
  <c r="C63"/>
  <c r="D63" s="1"/>
  <c r="A63"/>
  <c r="B63" s="1"/>
  <c r="DL62"/>
  <c r="CN62"/>
  <c r="DD62" s="1"/>
  <c r="CM62"/>
  <c r="CL62"/>
  <c r="CK62"/>
  <c r="M62"/>
  <c r="L62"/>
  <c r="K62"/>
  <c r="J62"/>
  <c r="I62"/>
  <c r="H62"/>
  <c r="G62"/>
  <c r="F62"/>
  <c r="E62"/>
  <c r="C62"/>
  <c r="D62" s="1"/>
  <c r="A62"/>
  <c r="B62" s="1"/>
  <c r="DL61"/>
  <c r="CN61"/>
  <c r="CV61" s="1"/>
  <c r="CM61"/>
  <c r="CL61"/>
  <c r="CK61"/>
  <c r="M61"/>
  <c r="L61"/>
  <c r="K61"/>
  <c r="J61"/>
  <c r="I61"/>
  <c r="H61"/>
  <c r="G61"/>
  <c r="F61"/>
  <c r="E61"/>
  <c r="C61"/>
  <c r="D61" s="1"/>
  <c r="A61"/>
  <c r="B61" s="1"/>
  <c r="DL60"/>
  <c r="CV60"/>
  <c r="CN60"/>
  <c r="CO60" s="1"/>
  <c r="CM60"/>
  <c r="CL60"/>
  <c r="CK60"/>
  <c r="M60"/>
  <c r="L60"/>
  <c r="K60"/>
  <c r="J60"/>
  <c r="I60"/>
  <c r="H60"/>
  <c r="G60"/>
  <c r="F60"/>
  <c r="E60"/>
  <c r="C60"/>
  <c r="D60" s="1"/>
  <c r="A60"/>
  <c r="B60" s="1"/>
  <c r="DL59"/>
  <c r="CN59"/>
  <c r="DD59" s="1"/>
  <c r="CM59"/>
  <c r="CL59"/>
  <c r="CK59"/>
  <c r="M59"/>
  <c r="L59"/>
  <c r="K59"/>
  <c r="J59"/>
  <c r="I59"/>
  <c r="H59"/>
  <c r="G59"/>
  <c r="F59"/>
  <c r="E59"/>
  <c r="C59"/>
  <c r="D59" s="1"/>
  <c r="A59"/>
  <c r="B59" s="1"/>
  <c r="DL58"/>
  <c r="CO58"/>
  <c r="CW58" s="1"/>
  <c r="CN58"/>
  <c r="DD58" s="1"/>
  <c r="CM58"/>
  <c r="CL58"/>
  <c r="CK58"/>
  <c r="M58"/>
  <c r="L58"/>
  <c r="K58"/>
  <c r="J58"/>
  <c r="I58"/>
  <c r="H58"/>
  <c r="G58"/>
  <c r="F58"/>
  <c r="E58"/>
  <c r="C58"/>
  <c r="D58" s="1"/>
  <c r="A58"/>
  <c r="B58" s="1"/>
  <c r="DL57"/>
  <c r="CV57"/>
  <c r="CO57"/>
  <c r="CP57" s="1"/>
  <c r="CN57"/>
  <c r="DD57" s="1"/>
  <c r="CM57"/>
  <c r="CL57"/>
  <c r="CK57"/>
  <c r="M57"/>
  <c r="L57"/>
  <c r="K57"/>
  <c r="J57"/>
  <c r="I57"/>
  <c r="H57"/>
  <c r="G57"/>
  <c r="F57"/>
  <c r="E57"/>
  <c r="C57"/>
  <c r="D57" s="1"/>
  <c r="A57"/>
  <c r="B57" s="1"/>
  <c r="DL56"/>
  <c r="CN56"/>
  <c r="CO56" s="1"/>
  <c r="CM56"/>
  <c r="CL56"/>
  <c r="CK56"/>
  <c r="M56"/>
  <c r="L56"/>
  <c r="K56"/>
  <c r="J56"/>
  <c r="I56"/>
  <c r="H56"/>
  <c r="G56"/>
  <c r="F56"/>
  <c r="E56"/>
  <c r="C56"/>
  <c r="D56" s="1"/>
  <c r="A56"/>
  <c r="B56" s="1"/>
  <c r="DL55"/>
  <c r="CN55"/>
  <c r="DD55" s="1"/>
  <c r="CM55"/>
  <c r="CL55"/>
  <c r="CK55"/>
  <c r="M55"/>
  <c r="L55"/>
  <c r="K55"/>
  <c r="J55"/>
  <c r="I55"/>
  <c r="H55"/>
  <c r="G55"/>
  <c r="F55"/>
  <c r="E55"/>
  <c r="C55"/>
  <c r="D55" s="1"/>
  <c r="A55"/>
  <c r="B55" s="1"/>
  <c r="DL54"/>
  <c r="CN54"/>
  <c r="DD54" s="1"/>
  <c r="CM54"/>
  <c r="CL54"/>
  <c r="CK54"/>
  <c r="M54"/>
  <c r="L54"/>
  <c r="K54"/>
  <c r="J54"/>
  <c r="I54"/>
  <c r="H54"/>
  <c r="G54"/>
  <c r="F54"/>
  <c r="E54"/>
  <c r="C54"/>
  <c r="D54" s="1"/>
  <c r="A54"/>
  <c r="B54" s="1"/>
  <c r="DL53"/>
  <c r="CN53"/>
  <c r="CV53" s="1"/>
  <c r="CM53"/>
  <c r="CL53"/>
  <c r="CK53"/>
  <c r="M53"/>
  <c r="L53"/>
  <c r="K53"/>
  <c r="J53"/>
  <c r="I53"/>
  <c r="H53"/>
  <c r="G53"/>
  <c r="F53"/>
  <c r="E53"/>
  <c r="C53"/>
  <c r="D53" s="1"/>
  <c r="A53"/>
  <c r="B53" s="1"/>
  <c r="DL52"/>
  <c r="CN52"/>
  <c r="CO52" s="1"/>
  <c r="CM52"/>
  <c r="CL52"/>
  <c r="CK52"/>
  <c r="M52"/>
  <c r="L52"/>
  <c r="K52"/>
  <c r="J52"/>
  <c r="I52"/>
  <c r="H52"/>
  <c r="G52"/>
  <c r="F52"/>
  <c r="E52"/>
  <c r="C52"/>
  <c r="D52" s="1"/>
  <c r="A52"/>
  <c r="B52" s="1"/>
  <c r="DL51"/>
  <c r="CN51"/>
  <c r="DD51" s="1"/>
  <c r="CM51"/>
  <c r="CL51"/>
  <c r="CK51"/>
  <c r="M51"/>
  <c r="L51"/>
  <c r="K51"/>
  <c r="J51"/>
  <c r="I51"/>
  <c r="H51"/>
  <c r="G51"/>
  <c r="F51"/>
  <c r="E51"/>
  <c r="C51"/>
  <c r="D51" s="1"/>
  <c r="A51"/>
  <c r="B51" s="1"/>
  <c r="DL50"/>
  <c r="CN50"/>
  <c r="DD50" s="1"/>
  <c r="CM50"/>
  <c r="CL50"/>
  <c r="CK50"/>
  <c r="M50"/>
  <c r="L50"/>
  <c r="K50"/>
  <c r="J50"/>
  <c r="I50"/>
  <c r="H50"/>
  <c r="G50"/>
  <c r="F50"/>
  <c r="E50"/>
  <c r="C50"/>
  <c r="D50" s="1"/>
  <c r="A50"/>
  <c r="B50" s="1"/>
  <c r="DL49"/>
  <c r="CN49"/>
  <c r="CV49" s="1"/>
  <c r="CM49"/>
  <c r="CL49"/>
  <c r="CK49"/>
  <c r="M49"/>
  <c r="L49"/>
  <c r="K49"/>
  <c r="J49"/>
  <c r="I49"/>
  <c r="H49"/>
  <c r="G49"/>
  <c r="F49"/>
  <c r="E49"/>
  <c r="C49"/>
  <c r="D49" s="1"/>
  <c r="A49"/>
  <c r="B49" s="1"/>
  <c r="DL48"/>
  <c r="CN48"/>
  <c r="CO48" s="1"/>
  <c r="CM48"/>
  <c r="CL48"/>
  <c r="CK48"/>
  <c r="M48"/>
  <c r="L48"/>
  <c r="K48"/>
  <c r="J48"/>
  <c r="I48"/>
  <c r="H48"/>
  <c r="G48"/>
  <c r="F48"/>
  <c r="E48"/>
  <c r="C48"/>
  <c r="D48" s="1"/>
  <c r="A48"/>
  <c r="B48" s="1"/>
  <c r="DL47"/>
  <c r="CN47"/>
  <c r="DD47" s="1"/>
  <c r="CM47"/>
  <c r="CL47"/>
  <c r="CK47"/>
  <c r="M47"/>
  <c r="L47"/>
  <c r="K47"/>
  <c r="J47"/>
  <c r="I47"/>
  <c r="H47"/>
  <c r="G47"/>
  <c r="F47"/>
  <c r="E47"/>
  <c r="C47"/>
  <c r="D47" s="1"/>
  <c r="A47"/>
  <c r="B47" s="1"/>
  <c r="DL46"/>
  <c r="CN46"/>
  <c r="DD46" s="1"/>
  <c r="CM46"/>
  <c r="CL46"/>
  <c r="CK46"/>
  <c r="M46"/>
  <c r="L46"/>
  <c r="K46"/>
  <c r="J46"/>
  <c r="I46"/>
  <c r="H46"/>
  <c r="G46"/>
  <c r="F46"/>
  <c r="E46"/>
  <c r="C46"/>
  <c r="D46" s="1"/>
  <c r="A46"/>
  <c r="B46" s="1"/>
  <c r="DL45"/>
  <c r="CN45"/>
  <c r="CV45" s="1"/>
  <c r="CM45"/>
  <c r="CL45"/>
  <c r="CK45"/>
  <c r="M45"/>
  <c r="L45"/>
  <c r="K45"/>
  <c r="J45"/>
  <c r="I45"/>
  <c r="H45"/>
  <c r="G45"/>
  <c r="F45"/>
  <c r="E45"/>
  <c r="C45"/>
  <c r="D45" s="1"/>
  <c r="A45"/>
  <c r="B45" s="1"/>
  <c r="DL44"/>
  <c r="CN44"/>
  <c r="CO44" s="1"/>
  <c r="CM44"/>
  <c r="CL44"/>
  <c r="CK44"/>
  <c r="M44"/>
  <c r="L44"/>
  <c r="K44"/>
  <c r="J44"/>
  <c r="I44"/>
  <c r="H44"/>
  <c r="G44"/>
  <c r="F44"/>
  <c r="E44"/>
  <c r="C44"/>
  <c r="D44" s="1"/>
  <c r="A44"/>
  <c r="B44" s="1"/>
  <c r="DL43"/>
  <c r="CN43"/>
  <c r="DD43" s="1"/>
  <c r="CM43"/>
  <c r="CL43"/>
  <c r="CK43"/>
  <c r="M43"/>
  <c r="L43"/>
  <c r="K43"/>
  <c r="J43"/>
  <c r="I43"/>
  <c r="H43"/>
  <c r="G43"/>
  <c r="F43"/>
  <c r="E43"/>
  <c r="C43"/>
  <c r="D43" s="1"/>
  <c r="A43"/>
  <c r="B43" s="1"/>
  <c r="DL42"/>
  <c r="CN42"/>
  <c r="DD42" s="1"/>
  <c r="CM42"/>
  <c r="CL42"/>
  <c r="CK42"/>
  <c r="M42"/>
  <c r="L42"/>
  <c r="K42"/>
  <c r="J42"/>
  <c r="I42"/>
  <c r="H42"/>
  <c r="G42"/>
  <c r="F42"/>
  <c r="E42"/>
  <c r="C42"/>
  <c r="D42" s="1"/>
  <c r="A42"/>
  <c r="B42" s="1"/>
  <c r="DL41"/>
  <c r="CN41"/>
  <c r="DD41" s="1"/>
  <c r="CM41"/>
  <c r="CL41"/>
  <c r="CK41"/>
  <c r="M41"/>
  <c r="L41"/>
  <c r="K41"/>
  <c r="J41"/>
  <c r="I41"/>
  <c r="H41"/>
  <c r="G41"/>
  <c r="F41"/>
  <c r="E41"/>
  <c r="C41"/>
  <c r="D41" s="1"/>
  <c r="A41"/>
  <c r="B41" s="1"/>
  <c r="DL40"/>
  <c r="CN40"/>
  <c r="CO40" s="1"/>
  <c r="CM40"/>
  <c r="CL40"/>
  <c r="CK40"/>
  <c r="M40"/>
  <c r="L40"/>
  <c r="K40"/>
  <c r="J40"/>
  <c r="I40"/>
  <c r="H40"/>
  <c r="G40"/>
  <c r="F40"/>
  <c r="E40"/>
  <c r="C40"/>
  <c r="D40" s="1"/>
  <c r="A40"/>
  <c r="B40" s="1"/>
  <c r="DL39"/>
  <c r="CN39"/>
  <c r="DD39" s="1"/>
  <c r="CM39"/>
  <c r="CL39"/>
  <c r="CK39"/>
  <c r="M39"/>
  <c r="L39"/>
  <c r="K39"/>
  <c r="J39"/>
  <c r="I39"/>
  <c r="H39"/>
  <c r="G39"/>
  <c r="F39"/>
  <c r="E39"/>
  <c r="C39"/>
  <c r="D39" s="1"/>
  <c r="A39"/>
  <c r="B39" s="1"/>
  <c r="DL38"/>
  <c r="CO38"/>
  <c r="DE38" s="1"/>
  <c r="CN38"/>
  <c r="DD38" s="1"/>
  <c r="CM38"/>
  <c r="CL38"/>
  <c r="CK38"/>
  <c r="M38"/>
  <c r="L38"/>
  <c r="K38"/>
  <c r="J38"/>
  <c r="I38"/>
  <c r="H38"/>
  <c r="G38"/>
  <c r="F38"/>
  <c r="E38"/>
  <c r="C38"/>
  <c r="D38" s="1"/>
  <c r="A38"/>
  <c r="B38" s="1"/>
  <c r="DL37"/>
  <c r="DD37"/>
  <c r="CN37"/>
  <c r="CV37" s="1"/>
  <c r="CM37"/>
  <c r="CL37"/>
  <c r="CK37"/>
  <c r="M37"/>
  <c r="L37"/>
  <c r="K37"/>
  <c r="J37"/>
  <c r="I37"/>
  <c r="H37"/>
  <c r="G37"/>
  <c r="F37"/>
  <c r="E37"/>
  <c r="C37"/>
  <c r="D37" s="1"/>
  <c r="A37"/>
  <c r="B37" s="1"/>
  <c r="DL36"/>
  <c r="CN36"/>
  <c r="DD36" s="1"/>
  <c r="CM36"/>
  <c r="CL36"/>
  <c r="CK36"/>
  <c r="M36"/>
  <c r="L36"/>
  <c r="K36"/>
  <c r="J36"/>
  <c r="I36"/>
  <c r="H36"/>
  <c r="G36"/>
  <c r="F36"/>
  <c r="E36"/>
  <c r="C36"/>
  <c r="D36" s="1"/>
  <c r="A36"/>
  <c r="B36" s="1"/>
  <c r="DL35"/>
  <c r="CV35"/>
  <c r="CN35"/>
  <c r="CO35" s="1"/>
  <c r="CP35" s="1"/>
  <c r="DF35" s="1"/>
  <c r="CM35"/>
  <c r="CL35"/>
  <c r="CK35"/>
  <c r="M35"/>
  <c r="L35"/>
  <c r="K35"/>
  <c r="J35"/>
  <c r="I35"/>
  <c r="H35"/>
  <c r="G35"/>
  <c r="F35"/>
  <c r="E35"/>
  <c r="C35"/>
  <c r="D35" s="1"/>
  <c r="A35"/>
  <c r="B35" s="1"/>
  <c r="DL34"/>
  <c r="CN34"/>
  <c r="DD34" s="1"/>
  <c r="CM34"/>
  <c r="CL34"/>
  <c r="CK34"/>
  <c r="M34"/>
  <c r="L34"/>
  <c r="K34"/>
  <c r="J34"/>
  <c r="I34"/>
  <c r="H34"/>
  <c r="G34"/>
  <c r="F34"/>
  <c r="E34"/>
  <c r="C34"/>
  <c r="D34" s="1"/>
  <c r="A34"/>
  <c r="B34" s="1"/>
  <c r="DL33"/>
  <c r="CN33"/>
  <c r="CO33" s="1"/>
  <c r="CP33" s="1"/>
  <c r="CQ33" s="1"/>
  <c r="CM33"/>
  <c r="CL33"/>
  <c r="CK33"/>
  <c r="M33"/>
  <c r="L33"/>
  <c r="K33"/>
  <c r="J33"/>
  <c r="I33"/>
  <c r="H33"/>
  <c r="G33"/>
  <c r="F33"/>
  <c r="E33"/>
  <c r="C33"/>
  <c r="D33" s="1"/>
  <c r="A33"/>
  <c r="B33" s="1"/>
  <c r="DL32"/>
  <c r="CV32"/>
  <c r="CP32"/>
  <c r="CQ32" s="1"/>
  <c r="CR32" s="1"/>
  <c r="CN32"/>
  <c r="CO32" s="1"/>
  <c r="CM32"/>
  <c r="CL32"/>
  <c r="CK32"/>
  <c r="M32"/>
  <c r="L32"/>
  <c r="K32"/>
  <c r="J32"/>
  <c r="I32"/>
  <c r="H32"/>
  <c r="G32"/>
  <c r="F32"/>
  <c r="E32"/>
  <c r="C32"/>
  <c r="D32" s="1"/>
  <c r="A32"/>
  <c r="B32" s="1"/>
  <c r="DL31"/>
  <c r="CO31"/>
  <c r="DE31" s="1"/>
  <c r="CN31"/>
  <c r="DD31" s="1"/>
  <c r="CM31"/>
  <c r="CL31"/>
  <c r="CK31"/>
  <c r="M31"/>
  <c r="L31"/>
  <c r="K31"/>
  <c r="J31"/>
  <c r="I31"/>
  <c r="H31"/>
  <c r="G31"/>
  <c r="F31"/>
  <c r="E31"/>
  <c r="C31"/>
  <c r="D31" s="1"/>
  <c r="A31"/>
  <c r="B31" s="1"/>
  <c r="DL30"/>
  <c r="CN30"/>
  <c r="DD30" s="1"/>
  <c r="CM30"/>
  <c r="CL30"/>
  <c r="CK30"/>
  <c r="M30"/>
  <c r="L30"/>
  <c r="K30"/>
  <c r="J30"/>
  <c r="I30"/>
  <c r="H30"/>
  <c r="G30"/>
  <c r="F30"/>
  <c r="E30"/>
  <c r="C30"/>
  <c r="D30" s="1"/>
  <c r="A30"/>
  <c r="B30" s="1"/>
  <c r="DL29"/>
  <c r="CN29"/>
  <c r="DD29" s="1"/>
  <c r="CM29"/>
  <c r="CL29"/>
  <c r="CK29"/>
  <c r="M29"/>
  <c r="L29"/>
  <c r="K29"/>
  <c r="J29"/>
  <c r="I29"/>
  <c r="H29"/>
  <c r="G29"/>
  <c r="F29"/>
  <c r="E29"/>
  <c r="C29"/>
  <c r="D29" s="1"/>
  <c r="A29"/>
  <c r="B29" s="1"/>
  <c r="DL28"/>
  <c r="CV28"/>
  <c r="CO28"/>
  <c r="CP28" s="1"/>
  <c r="CQ28" s="1"/>
  <c r="CN28"/>
  <c r="DD28" s="1"/>
  <c r="CM28"/>
  <c r="CL28"/>
  <c r="CK28"/>
  <c r="M28"/>
  <c r="L28"/>
  <c r="K28"/>
  <c r="J28"/>
  <c r="I28"/>
  <c r="H28"/>
  <c r="G28"/>
  <c r="F28"/>
  <c r="E28"/>
  <c r="C28"/>
  <c r="D28" s="1"/>
  <c r="A28"/>
  <c r="B28" s="1"/>
  <c r="DL27"/>
  <c r="CN27"/>
  <c r="DD27" s="1"/>
  <c r="CM27"/>
  <c r="CL27"/>
  <c r="CK27"/>
  <c r="M27"/>
  <c r="L27"/>
  <c r="K27"/>
  <c r="J27"/>
  <c r="I27"/>
  <c r="H27"/>
  <c r="G27"/>
  <c r="F27"/>
  <c r="E27"/>
  <c r="C27"/>
  <c r="D27" s="1"/>
  <c r="A27"/>
  <c r="B27" s="1"/>
  <c r="DL26"/>
  <c r="DD26"/>
  <c r="CO26"/>
  <c r="CP26" s="1"/>
  <c r="CQ26" s="1"/>
  <c r="CN26"/>
  <c r="CV26" s="1"/>
  <c r="CM26"/>
  <c r="CL26"/>
  <c r="CK26"/>
  <c r="M26"/>
  <c r="L26"/>
  <c r="K26"/>
  <c r="J26"/>
  <c r="I26"/>
  <c r="H26"/>
  <c r="G26"/>
  <c r="F26"/>
  <c r="E26"/>
  <c r="C26"/>
  <c r="D26" s="1"/>
  <c r="A26"/>
  <c r="B26" s="1"/>
  <c r="DL25"/>
  <c r="CN25"/>
  <c r="CO25" s="1"/>
  <c r="CP25" s="1"/>
  <c r="CM25"/>
  <c r="CL25"/>
  <c r="CK25"/>
  <c r="M25"/>
  <c r="L25"/>
  <c r="K25"/>
  <c r="J25"/>
  <c r="I25"/>
  <c r="H25"/>
  <c r="G25"/>
  <c r="F25"/>
  <c r="E25"/>
  <c r="C25"/>
  <c r="D25" s="1"/>
  <c r="A25"/>
  <c r="B25" s="1"/>
  <c r="DL24"/>
  <c r="CO24"/>
  <c r="CP24" s="1"/>
  <c r="CQ24" s="1"/>
  <c r="CR24" s="1"/>
  <c r="CN24"/>
  <c r="DD24" s="1"/>
  <c r="CM24"/>
  <c r="CL24"/>
  <c r="CK24"/>
  <c r="M24"/>
  <c r="L24"/>
  <c r="K24"/>
  <c r="J24"/>
  <c r="I24"/>
  <c r="H24"/>
  <c r="G24"/>
  <c r="F24"/>
  <c r="E24"/>
  <c r="C24"/>
  <c r="D24" s="1"/>
  <c r="A24"/>
  <c r="B24" s="1"/>
  <c r="DL23"/>
  <c r="CN23"/>
  <c r="CO23" s="1"/>
  <c r="CM23"/>
  <c r="CL23"/>
  <c r="CK23"/>
  <c r="M23"/>
  <c r="L23"/>
  <c r="K23"/>
  <c r="J23"/>
  <c r="I23"/>
  <c r="H23"/>
  <c r="G23"/>
  <c r="F23"/>
  <c r="E23"/>
  <c r="C23"/>
  <c r="D23" s="1"/>
  <c r="A23"/>
  <c r="B23" s="1"/>
  <c r="DL22"/>
  <c r="CN22"/>
  <c r="CO22" s="1"/>
  <c r="CP22" s="1"/>
  <c r="CQ22" s="1"/>
  <c r="CM22"/>
  <c r="CL22"/>
  <c r="CK22"/>
  <c r="M22"/>
  <c r="L22"/>
  <c r="K22"/>
  <c r="J22"/>
  <c r="I22"/>
  <c r="H22"/>
  <c r="G22"/>
  <c r="F22"/>
  <c r="E22"/>
  <c r="C22"/>
  <c r="D22" s="1"/>
  <c r="A22"/>
  <c r="B22" s="1"/>
  <c r="DL21"/>
  <c r="CN21"/>
  <c r="DD21" s="1"/>
  <c r="CM21"/>
  <c r="CL21"/>
  <c r="CK21"/>
  <c r="M21"/>
  <c r="L21"/>
  <c r="K21"/>
  <c r="J21"/>
  <c r="I21"/>
  <c r="H21"/>
  <c r="G21"/>
  <c r="F21"/>
  <c r="E21"/>
  <c r="C21"/>
  <c r="D21" s="1"/>
  <c r="A21"/>
  <c r="B21" s="1"/>
  <c r="DL20"/>
  <c r="DD20"/>
  <c r="CO20"/>
  <c r="DE20" s="1"/>
  <c r="CN20"/>
  <c r="CV20" s="1"/>
  <c r="CM20"/>
  <c r="CL20"/>
  <c r="CK20"/>
  <c r="M20"/>
  <c r="L20"/>
  <c r="K20"/>
  <c r="J20"/>
  <c r="I20"/>
  <c r="H20"/>
  <c r="G20"/>
  <c r="F20"/>
  <c r="E20"/>
  <c r="C20"/>
  <c r="D20" s="1"/>
  <c r="A20"/>
  <c r="B20" s="1"/>
  <c r="DL19"/>
  <c r="CN19"/>
  <c r="DD19" s="1"/>
  <c r="CM19"/>
  <c r="CL19"/>
  <c r="CK19"/>
  <c r="M19"/>
  <c r="L19"/>
  <c r="K19"/>
  <c r="J19"/>
  <c r="I19"/>
  <c r="H19"/>
  <c r="G19"/>
  <c r="F19"/>
  <c r="E19"/>
  <c r="C19"/>
  <c r="D19" s="1"/>
  <c r="A19"/>
  <c r="B19" s="1"/>
  <c r="DL18"/>
  <c r="CN18"/>
  <c r="CO18" s="1"/>
  <c r="CP18" s="1"/>
  <c r="CQ18" s="1"/>
  <c r="CM18"/>
  <c r="CL18"/>
  <c r="CK18"/>
  <c r="M18"/>
  <c r="L18"/>
  <c r="K18"/>
  <c r="J18"/>
  <c r="I18"/>
  <c r="H18"/>
  <c r="G18"/>
  <c r="F18"/>
  <c r="E18"/>
  <c r="C18"/>
  <c r="D18" s="1"/>
  <c r="A18"/>
  <c r="B18" s="1"/>
  <c r="DL17"/>
  <c r="CN17"/>
  <c r="CO17" s="1"/>
  <c r="CP17" s="1"/>
  <c r="CM17"/>
  <c r="CL17"/>
  <c r="CK17"/>
  <c r="M17"/>
  <c r="L17"/>
  <c r="K17"/>
  <c r="J17"/>
  <c r="I17"/>
  <c r="H17"/>
  <c r="G17"/>
  <c r="F17"/>
  <c r="E17"/>
  <c r="C17"/>
  <c r="D17" s="1"/>
  <c r="A17"/>
  <c r="B17" s="1"/>
  <c r="DL16"/>
  <c r="CN16"/>
  <c r="DD16" s="1"/>
  <c r="CM16"/>
  <c r="CL16"/>
  <c r="CK16"/>
  <c r="M16"/>
  <c r="L16"/>
  <c r="K16"/>
  <c r="J16"/>
  <c r="I16"/>
  <c r="H16"/>
  <c r="G16"/>
  <c r="F16"/>
  <c r="E16"/>
  <c r="C16"/>
  <c r="D16" s="1"/>
  <c r="A16"/>
  <c r="B16" s="1"/>
  <c r="DL15"/>
  <c r="CN15"/>
  <c r="DD15" s="1"/>
  <c r="CM15"/>
  <c r="CL15"/>
  <c r="CK15"/>
  <c r="M15"/>
  <c r="L15"/>
  <c r="K15"/>
  <c r="J15"/>
  <c r="I15"/>
  <c r="H15"/>
  <c r="G15"/>
  <c r="F15"/>
  <c r="E15"/>
  <c r="C15"/>
  <c r="D15" s="1"/>
  <c r="A15"/>
  <c r="B15" s="1"/>
  <c r="DL14"/>
  <c r="CV14"/>
  <c r="CN14"/>
  <c r="CO14" s="1"/>
  <c r="CP14" s="1"/>
  <c r="CM14"/>
  <c r="CL14"/>
  <c r="CK14"/>
  <c r="M14"/>
  <c r="L14"/>
  <c r="K14"/>
  <c r="J14"/>
  <c r="I14"/>
  <c r="H14"/>
  <c r="G14"/>
  <c r="F14"/>
  <c r="E14"/>
  <c r="C14"/>
  <c r="D14" s="1"/>
  <c r="A14"/>
  <c r="B14" s="1"/>
  <c r="DL13"/>
  <c r="CO13"/>
  <c r="CW13" s="1"/>
  <c r="CN13"/>
  <c r="DD13" s="1"/>
  <c r="CM13"/>
  <c r="CL13"/>
  <c r="CK13"/>
  <c r="M13"/>
  <c r="L13"/>
  <c r="K13"/>
  <c r="J13"/>
  <c r="I13"/>
  <c r="H13"/>
  <c r="G13"/>
  <c r="F13"/>
  <c r="E13"/>
  <c r="C13"/>
  <c r="D13" s="1"/>
  <c r="A13"/>
  <c r="B13" s="1"/>
  <c r="DL12"/>
  <c r="CN12"/>
  <c r="CV12" s="1"/>
  <c r="CM12"/>
  <c r="CL12"/>
  <c r="CK12"/>
  <c r="M12"/>
  <c r="L12"/>
  <c r="K12"/>
  <c r="J12"/>
  <c r="I12"/>
  <c r="H12"/>
  <c r="G12"/>
  <c r="F12"/>
  <c r="E12"/>
  <c r="C12"/>
  <c r="D12" s="1"/>
  <c r="A12"/>
  <c r="B12" s="1"/>
  <c r="DL11"/>
  <c r="CN11"/>
  <c r="CO11" s="1"/>
  <c r="DE11" s="1"/>
  <c r="CM11"/>
  <c r="CL11"/>
  <c r="CK11"/>
  <c r="M11"/>
  <c r="L11"/>
  <c r="K11"/>
  <c r="J11"/>
  <c r="I11"/>
  <c r="H11"/>
  <c r="G11"/>
  <c r="F11"/>
  <c r="E11"/>
  <c r="C11"/>
  <c r="D11" s="1"/>
  <c r="A11"/>
  <c r="B11" s="1"/>
  <c r="DL10"/>
  <c r="CN10"/>
  <c r="DD10" s="1"/>
  <c r="CM10"/>
  <c r="CL10"/>
  <c r="CK10"/>
  <c r="M10"/>
  <c r="L10"/>
  <c r="K10"/>
  <c r="J10"/>
  <c r="I10"/>
  <c r="H10"/>
  <c r="G10"/>
  <c r="F10"/>
  <c r="E10"/>
  <c r="C10"/>
  <c r="D10" s="1"/>
  <c r="A10"/>
  <c r="B10" s="1"/>
  <c r="DL9"/>
  <c r="CN9"/>
  <c r="DD9" s="1"/>
  <c r="CM9"/>
  <c r="CL9"/>
  <c r="CK9"/>
  <c r="M9"/>
  <c r="L9"/>
  <c r="K9"/>
  <c r="J9"/>
  <c r="I9"/>
  <c r="H9"/>
  <c r="G9"/>
  <c r="F9"/>
  <c r="E9"/>
  <c r="C9"/>
  <c r="D9" s="1"/>
  <c r="A9"/>
  <c r="B9" s="1"/>
  <c r="DL8"/>
  <c r="CN8"/>
  <c r="DD8" s="1"/>
  <c r="CM8"/>
  <c r="CL8"/>
  <c r="CK8"/>
  <c r="M8"/>
  <c r="L8"/>
  <c r="K8"/>
  <c r="J8"/>
  <c r="I8"/>
  <c r="H8"/>
  <c r="G8"/>
  <c r="F8"/>
  <c r="E8"/>
  <c r="C8"/>
  <c r="D8" s="1"/>
  <c r="A8"/>
  <c r="B8" s="1"/>
  <c r="DL7"/>
  <c r="CN7"/>
  <c r="DD7" s="1"/>
  <c r="CM7"/>
  <c r="CL7"/>
  <c r="CK7"/>
  <c r="M7"/>
  <c r="L7"/>
  <c r="K7"/>
  <c r="J7"/>
  <c r="I7"/>
  <c r="H7"/>
  <c r="G7"/>
  <c r="F7"/>
  <c r="E7"/>
  <c r="C7"/>
  <c r="D7" s="1"/>
  <c r="A7"/>
  <c r="B7" s="1"/>
  <c r="DL6"/>
  <c r="CN6"/>
  <c r="DD6" s="1"/>
  <c r="CM6"/>
  <c r="CL6"/>
  <c r="CK6"/>
  <c r="M6"/>
  <c r="L6"/>
  <c r="K6"/>
  <c r="J6"/>
  <c r="I6"/>
  <c r="H6"/>
  <c r="G6"/>
  <c r="F6"/>
  <c r="E6"/>
  <c r="C6"/>
  <c r="D6" s="1"/>
  <c r="A6"/>
  <c r="B6" s="1"/>
  <c r="DL5"/>
  <c r="CN5"/>
  <c r="DD5" s="1"/>
  <c r="CM5"/>
  <c r="CL5"/>
  <c r="CK5"/>
  <c r="M5"/>
  <c r="L5"/>
  <c r="K5"/>
  <c r="J5"/>
  <c r="I5"/>
  <c r="H5"/>
  <c r="G5"/>
  <c r="F5"/>
  <c r="E5"/>
  <c r="C5"/>
  <c r="D5" s="1"/>
  <c r="A5"/>
  <c r="B5" s="1"/>
  <c r="DL4"/>
  <c r="CN4"/>
  <c r="DD4" s="1"/>
  <c r="CM4"/>
  <c r="CL4"/>
  <c r="CK4"/>
  <c r="M4"/>
  <c r="L4"/>
  <c r="K4"/>
  <c r="J4"/>
  <c r="I4"/>
  <c r="H4"/>
  <c r="G4"/>
  <c r="F4"/>
  <c r="E4"/>
  <c r="C4"/>
  <c r="D4" s="1"/>
  <c r="A4"/>
  <c r="B4" s="1"/>
  <c r="DL3"/>
  <c r="CN3"/>
  <c r="DD3" s="1"/>
  <c r="CM3"/>
  <c r="CL3"/>
  <c r="CK3"/>
  <c r="M3"/>
  <c r="L3"/>
  <c r="K3"/>
  <c r="J3"/>
  <c r="I3"/>
  <c r="H3"/>
  <c r="G3"/>
  <c r="F3"/>
  <c r="E3"/>
  <c r="C3"/>
  <c r="D3" s="1"/>
  <c r="A3"/>
  <c r="B3" s="1"/>
  <c r="DM1"/>
  <c r="DL86" i="7"/>
  <c r="CN86"/>
  <c r="DD86" s="1"/>
  <c r="CM86"/>
  <c r="CL86"/>
  <c r="CK86"/>
  <c r="M86"/>
  <c r="L86"/>
  <c r="K86"/>
  <c r="J86"/>
  <c r="I86"/>
  <c r="H86"/>
  <c r="G86"/>
  <c r="F86"/>
  <c r="E86"/>
  <c r="C86"/>
  <c r="D86" s="1"/>
  <c r="A86"/>
  <c r="B86" s="1"/>
  <c r="DL85"/>
  <c r="CO85"/>
  <c r="DE85" s="1"/>
  <c r="CN85"/>
  <c r="DD85" s="1"/>
  <c r="CM85"/>
  <c r="CL85"/>
  <c r="CK85"/>
  <c r="M85"/>
  <c r="L85"/>
  <c r="K85"/>
  <c r="J85"/>
  <c r="I85"/>
  <c r="H85"/>
  <c r="G85"/>
  <c r="F85"/>
  <c r="E85"/>
  <c r="C85"/>
  <c r="D85" s="1"/>
  <c r="A85"/>
  <c r="B85" s="1"/>
  <c r="DL84"/>
  <c r="CN84"/>
  <c r="DD84" s="1"/>
  <c r="CM84"/>
  <c r="CL84"/>
  <c r="CK84"/>
  <c r="M84"/>
  <c r="L84"/>
  <c r="K84"/>
  <c r="J84"/>
  <c r="I84"/>
  <c r="H84"/>
  <c r="G84"/>
  <c r="F84"/>
  <c r="E84"/>
  <c r="C84"/>
  <c r="D84" s="1"/>
  <c r="A84"/>
  <c r="B84" s="1"/>
  <c r="DL83"/>
  <c r="CO83"/>
  <c r="DE83" s="1"/>
  <c r="CN83"/>
  <c r="DD83" s="1"/>
  <c r="CM83"/>
  <c r="CL83"/>
  <c r="CK83"/>
  <c r="M83"/>
  <c r="L83"/>
  <c r="K83"/>
  <c r="J83"/>
  <c r="I83"/>
  <c r="H83"/>
  <c r="G83"/>
  <c r="F83"/>
  <c r="E83"/>
  <c r="C83"/>
  <c r="D83" s="1"/>
  <c r="A83"/>
  <c r="B83" s="1"/>
  <c r="DL82"/>
  <c r="CN82"/>
  <c r="DD82" s="1"/>
  <c r="CM82"/>
  <c r="CL82"/>
  <c r="CK82"/>
  <c r="M82"/>
  <c r="L82"/>
  <c r="K82"/>
  <c r="J82"/>
  <c r="I82"/>
  <c r="H82"/>
  <c r="G82"/>
  <c r="F82"/>
  <c r="E82"/>
  <c r="C82"/>
  <c r="D82" s="1"/>
  <c r="A82"/>
  <c r="B82" s="1"/>
  <c r="DL81"/>
  <c r="CO81"/>
  <c r="DE81" s="1"/>
  <c r="CN81"/>
  <c r="DD81" s="1"/>
  <c r="CM81"/>
  <c r="CL81"/>
  <c r="CK81"/>
  <c r="M81"/>
  <c r="L81"/>
  <c r="K81"/>
  <c r="J81"/>
  <c r="I81"/>
  <c r="H81"/>
  <c r="G81"/>
  <c r="F81"/>
  <c r="E81"/>
  <c r="C81"/>
  <c r="D81" s="1"/>
  <c r="A81"/>
  <c r="B81" s="1"/>
  <c r="DL80"/>
  <c r="CN80"/>
  <c r="CO80" s="1"/>
  <c r="CM80"/>
  <c r="CL80"/>
  <c r="CK80"/>
  <c r="M80"/>
  <c r="L80"/>
  <c r="K80"/>
  <c r="J80"/>
  <c r="I80"/>
  <c r="H80"/>
  <c r="G80"/>
  <c r="F80"/>
  <c r="E80"/>
  <c r="C80"/>
  <c r="D80" s="1"/>
  <c r="A80"/>
  <c r="B80" s="1"/>
  <c r="DL79"/>
  <c r="CO79"/>
  <c r="DE79" s="1"/>
  <c r="CN79"/>
  <c r="DD79" s="1"/>
  <c r="CM79"/>
  <c r="CL79"/>
  <c r="CK79"/>
  <c r="M79"/>
  <c r="L79"/>
  <c r="K79"/>
  <c r="J79"/>
  <c r="I79"/>
  <c r="H79"/>
  <c r="G79"/>
  <c r="F79"/>
  <c r="E79"/>
  <c r="C79"/>
  <c r="D79" s="1"/>
  <c r="A79"/>
  <c r="B79" s="1"/>
  <c r="DL78"/>
  <c r="CN78"/>
  <c r="DD78" s="1"/>
  <c r="CM78"/>
  <c r="CL78"/>
  <c r="CK78"/>
  <c r="M78"/>
  <c r="L78"/>
  <c r="K78"/>
  <c r="J78"/>
  <c r="I78"/>
  <c r="H78"/>
  <c r="G78"/>
  <c r="F78"/>
  <c r="E78"/>
  <c r="C78"/>
  <c r="D78" s="1"/>
  <c r="A78"/>
  <c r="B78" s="1"/>
  <c r="DL77"/>
  <c r="CN77"/>
  <c r="DD77" s="1"/>
  <c r="CM77"/>
  <c r="CL77"/>
  <c r="CK77"/>
  <c r="M77"/>
  <c r="L77"/>
  <c r="K77"/>
  <c r="J77"/>
  <c r="I77"/>
  <c r="H77"/>
  <c r="G77"/>
  <c r="F77"/>
  <c r="E77"/>
  <c r="C77"/>
  <c r="D77" s="1"/>
  <c r="A77"/>
  <c r="B77" s="1"/>
  <c r="DL76"/>
  <c r="CN76"/>
  <c r="DD76" s="1"/>
  <c r="CM76"/>
  <c r="CL76"/>
  <c r="CK76"/>
  <c r="M76"/>
  <c r="L76"/>
  <c r="K76"/>
  <c r="J76"/>
  <c r="I76"/>
  <c r="H76"/>
  <c r="G76"/>
  <c r="F76"/>
  <c r="E76"/>
  <c r="C76"/>
  <c r="D76" s="1"/>
  <c r="A76"/>
  <c r="B76" s="1"/>
  <c r="DL75"/>
  <c r="CN75"/>
  <c r="DD75" s="1"/>
  <c r="CM75"/>
  <c r="CL75"/>
  <c r="CK75"/>
  <c r="M75"/>
  <c r="L75"/>
  <c r="K75"/>
  <c r="J75"/>
  <c r="I75"/>
  <c r="H75"/>
  <c r="G75"/>
  <c r="F75"/>
  <c r="E75"/>
  <c r="C75"/>
  <c r="D75" s="1"/>
  <c r="A75"/>
  <c r="B75" s="1"/>
  <c r="DL74"/>
  <c r="CN74"/>
  <c r="DD74" s="1"/>
  <c r="CM74"/>
  <c r="CL74"/>
  <c r="CK74"/>
  <c r="M74"/>
  <c r="L74"/>
  <c r="K74"/>
  <c r="J74"/>
  <c r="I74"/>
  <c r="H74"/>
  <c r="G74"/>
  <c r="F74"/>
  <c r="E74"/>
  <c r="C74"/>
  <c r="D74" s="1"/>
  <c r="A74"/>
  <c r="B74" s="1"/>
  <c r="DL73"/>
  <c r="CN73"/>
  <c r="DD73" s="1"/>
  <c r="CM73"/>
  <c r="CL73"/>
  <c r="CK73"/>
  <c r="M73"/>
  <c r="L73"/>
  <c r="K73"/>
  <c r="J73"/>
  <c r="I73"/>
  <c r="H73"/>
  <c r="G73"/>
  <c r="F73"/>
  <c r="E73"/>
  <c r="C73"/>
  <c r="D73" s="1"/>
  <c r="A73"/>
  <c r="B73" s="1"/>
  <c r="DL72"/>
  <c r="CN72"/>
  <c r="DD72" s="1"/>
  <c r="CM72"/>
  <c r="CL72"/>
  <c r="CK72"/>
  <c r="M72"/>
  <c r="L72"/>
  <c r="K72"/>
  <c r="J72"/>
  <c r="I72"/>
  <c r="H72"/>
  <c r="G72"/>
  <c r="F72"/>
  <c r="E72"/>
  <c r="C72"/>
  <c r="D72" s="1"/>
  <c r="A72"/>
  <c r="B72" s="1"/>
  <c r="DL71"/>
  <c r="CN71"/>
  <c r="CO71" s="1"/>
  <c r="CM71"/>
  <c r="CL71"/>
  <c r="CK71"/>
  <c r="M71"/>
  <c r="L71"/>
  <c r="K71"/>
  <c r="J71"/>
  <c r="I71"/>
  <c r="H71"/>
  <c r="G71"/>
  <c r="F71"/>
  <c r="E71"/>
  <c r="C71"/>
  <c r="D71" s="1"/>
  <c r="A71"/>
  <c r="B71" s="1"/>
  <c r="DL70"/>
  <c r="CO70"/>
  <c r="CP70" s="1"/>
  <c r="CN70"/>
  <c r="DD70" s="1"/>
  <c r="CM70"/>
  <c r="CL70"/>
  <c r="CK70"/>
  <c r="M70"/>
  <c r="L70"/>
  <c r="K70"/>
  <c r="J70"/>
  <c r="I70"/>
  <c r="H70"/>
  <c r="G70"/>
  <c r="F70"/>
  <c r="E70"/>
  <c r="C70"/>
  <c r="D70" s="1"/>
  <c r="A70"/>
  <c r="B70" s="1"/>
  <c r="DL69"/>
  <c r="CN69"/>
  <c r="CO69" s="1"/>
  <c r="CM69"/>
  <c r="CL69"/>
  <c r="CK69"/>
  <c r="M69"/>
  <c r="L69"/>
  <c r="K69"/>
  <c r="J69"/>
  <c r="I69"/>
  <c r="H69"/>
  <c r="G69"/>
  <c r="F69"/>
  <c r="E69"/>
  <c r="C69"/>
  <c r="D69" s="1"/>
  <c r="A69"/>
  <c r="B69" s="1"/>
  <c r="DL68"/>
  <c r="CN68"/>
  <c r="DD68" s="1"/>
  <c r="CM68"/>
  <c r="CL68"/>
  <c r="CK68"/>
  <c r="M68"/>
  <c r="L68"/>
  <c r="K68"/>
  <c r="J68"/>
  <c r="I68"/>
  <c r="H68"/>
  <c r="G68"/>
  <c r="F68"/>
  <c r="E68"/>
  <c r="C68"/>
  <c r="D68" s="1"/>
  <c r="A68"/>
  <c r="B68" s="1"/>
  <c r="DL67"/>
  <c r="CO67"/>
  <c r="CP67" s="1"/>
  <c r="CN67"/>
  <c r="DD67" s="1"/>
  <c r="CM67"/>
  <c r="CL67"/>
  <c r="CK67"/>
  <c r="M67"/>
  <c r="L67"/>
  <c r="K67"/>
  <c r="J67"/>
  <c r="I67"/>
  <c r="H67"/>
  <c r="G67"/>
  <c r="F67"/>
  <c r="E67"/>
  <c r="C67"/>
  <c r="D67" s="1"/>
  <c r="A67"/>
  <c r="B67" s="1"/>
  <c r="DL66"/>
  <c r="CN66"/>
  <c r="CO66" s="1"/>
  <c r="CM66"/>
  <c r="CL66"/>
  <c r="CK66"/>
  <c r="M66"/>
  <c r="L66"/>
  <c r="K66"/>
  <c r="J66"/>
  <c r="I66"/>
  <c r="H66"/>
  <c r="G66"/>
  <c r="F66"/>
  <c r="E66"/>
  <c r="C66"/>
  <c r="D66" s="1"/>
  <c r="A66"/>
  <c r="B66" s="1"/>
  <c r="DL65"/>
  <c r="CO65"/>
  <c r="DE65" s="1"/>
  <c r="CN65"/>
  <c r="DD65" s="1"/>
  <c r="CM65"/>
  <c r="CL65"/>
  <c r="CK65"/>
  <c r="M65"/>
  <c r="L65"/>
  <c r="K65"/>
  <c r="J65"/>
  <c r="I65"/>
  <c r="H65"/>
  <c r="G65"/>
  <c r="F65"/>
  <c r="E65"/>
  <c r="C65"/>
  <c r="D65" s="1"/>
  <c r="A65"/>
  <c r="B65" s="1"/>
  <c r="DL64"/>
  <c r="DD64"/>
  <c r="CV64"/>
  <c r="CN64"/>
  <c r="CO64" s="1"/>
  <c r="CM64"/>
  <c r="CL64"/>
  <c r="CK64"/>
  <c r="M64"/>
  <c r="L64"/>
  <c r="K64"/>
  <c r="J64"/>
  <c r="I64"/>
  <c r="H64"/>
  <c r="G64"/>
  <c r="F64"/>
  <c r="E64"/>
  <c r="C64"/>
  <c r="D64" s="1"/>
  <c r="A64"/>
  <c r="B64" s="1"/>
  <c r="DL63"/>
  <c r="CO63"/>
  <c r="DE63" s="1"/>
  <c r="CN63"/>
  <c r="DD63" s="1"/>
  <c r="CM63"/>
  <c r="CL63"/>
  <c r="CK63"/>
  <c r="M63"/>
  <c r="L63"/>
  <c r="K63"/>
  <c r="J63"/>
  <c r="I63"/>
  <c r="H63"/>
  <c r="G63"/>
  <c r="F63"/>
  <c r="E63"/>
  <c r="C63"/>
  <c r="D63" s="1"/>
  <c r="A63"/>
  <c r="B63" s="1"/>
  <c r="DL62"/>
  <c r="CN62"/>
  <c r="DD62" s="1"/>
  <c r="CM62"/>
  <c r="CL62"/>
  <c r="CK62"/>
  <c r="M62"/>
  <c r="L62"/>
  <c r="K62"/>
  <c r="J62"/>
  <c r="I62"/>
  <c r="H62"/>
  <c r="G62"/>
  <c r="F62"/>
  <c r="E62"/>
  <c r="C62"/>
  <c r="D62" s="1"/>
  <c r="A62"/>
  <c r="B62" s="1"/>
  <c r="DL61"/>
  <c r="CO61"/>
  <c r="DE61" s="1"/>
  <c r="CN61"/>
  <c r="DD61" s="1"/>
  <c r="CM61"/>
  <c r="CL61"/>
  <c r="CK61"/>
  <c r="M61"/>
  <c r="L61"/>
  <c r="K61"/>
  <c r="J61"/>
  <c r="I61"/>
  <c r="H61"/>
  <c r="G61"/>
  <c r="F61"/>
  <c r="E61"/>
  <c r="C61"/>
  <c r="D61" s="1"/>
  <c r="A61"/>
  <c r="B61" s="1"/>
  <c r="DL60"/>
  <c r="CN60"/>
  <c r="DD60" s="1"/>
  <c r="CM60"/>
  <c r="CL60"/>
  <c r="CK60"/>
  <c r="M60"/>
  <c r="L60"/>
  <c r="K60"/>
  <c r="J60"/>
  <c r="I60"/>
  <c r="H60"/>
  <c r="G60"/>
  <c r="F60"/>
  <c r="E60"/>
  <c r="C60"/>
  <c r="D60" s="1"/>
  <c r="A60"/>
  <c r="B60" s="1"/>
  <c r="DL59"/>
  <c r="CN59"/>
  <c r="DD59" s="1"/>
  <c r="CM59"/>
  <c r="CL59"/>
  <c r="CK59"/>
  <c r="M59"/>
  <c r="L59"/>
  <c r="K59"/>
  <c r="J59"/>
  <c r="I59"/>
  <c r="H59"/>
  <c r="G59"/>
  <c r="F59"/>
  <c r="E59"/>
  <c r="C59"/>
  <c r="D59" s="1"/>
  <c r="A59"/>
  <c r="B59" s="1"/>
  <c r="DL58"/>
  <c r="CN58"/>
  <c r="DD58" s="1"/>
  <c r="CM58"/>
  <c r="CL58"/>
  <c r="CK58"/>
  <c r="M58"/>
  <c r="L58"/>
  <c r="K58"/>
  <c r="J58"/>
  <c r="I58"/>
  <c r="H58"/>
  <c r="G58"/>
  <c r="F58"/>
  <c r="E58"/>
  <c r="C58"/>
  <c r="D58" s="1"/>
  <c r="A58"/>
  <c r="B58" s="1"/>
  <c r="DL57"/>
  <c r="CN57"/>
  <c r="DD57" s="1"/>
  <c r="CM57"/>
  <c r="CL57"/>
  <c r="CK57"/>
  <c r="M57"/>
  <c r="L57"/>
  <c r="K57"/>
  <c r="J57"/>
  <c r="I57"/>
  <c r="H57"/>
  <c r="G57"/>
  <c r="F57"/>
  <c r="E57"/>
  <c r="C57"/>
  <c r="D57" s="1"/>
  <c r="A57"/>
  <c r="B57" s="1"/>
  <c r="DL56"/>
  <c r="CN56"/>
  <c r="DD56" s="1"/>
  <c r="CM56"/>
  <c r="CL56"/>
  <c r="CK56"/>
  <c r="M56"/>
  <c r="L56"/>
  <c r="K56"/>
  <c r="J56"/>
  <c r="I56"/>
  <c r="H56"/>
  <c r="G56"/>
  <c r="F56"/>
  <c r="E56"/>
  <c r="C56"/>
  <c r="D56" s="1"/>
  <c r="A56"/>
  <c r="B56" s="1"/>
  <c r="DL55"/>
  <c r="CN55"/>
  <c r="DD55" s="1"/>
  <c r="CM55"/>
  <c r="CL55"/>
  <c r="CK55"/>
  <c r="M55"/>
  <c r="L55"/>
  <c r="K55"/>
  <c r="J55"/>
  <c r="I55"/>
  <c r="H55"/>
  <c r="G55"/>
  <c r="F55"/>
  <c r="E55"/>
  <c r="C55"/>
  <c r="D55" s="1"/>
  <c r="A55"/>
  <c r="B55" s="1"/>
  <c r="DL54"/>
  <c r="CN54"/>
  <c r="DD54" s="1"/>
  <c r="CM54"/>
  <c r="CL54"/>
  <c r="CK54"/>
  <c r="M54"/>
  <c r="L54"/>
  <c r="K54"/>
  <c r="J54"/>
  <c r="I54"/>
  <c r="H54"/>
  <c r="G54"/>
  <c r="F54"/>
  <c r="E54"/>
  <c r="C54"/>
  <c r="D54" s="1"/>
  <c r="A54"/>
  <c r="B54" s="1"/>
  <c r="DL53"/>
  <c r="CN53"/>
  <c r="CO53" s="1"/>
  <c r="CM53"/>
  <c r="CL53"/>
  <c r="CK53"/>
  <c r="M53"/>
  <c r="L53"/>
  <c r="K53"/>
  <c r="J53"/>
  <c r="I53"/>
  <c r="H53"/>
  <c r="G53"/>
  <c r="F53"/>
  <c r="E53"/>
  <c r="C53"/>
  <c r="D53" s="1"/>
  <c r="A53"/>
  <c r="B53" s="1"/>
  <c r="DL52"/>
  <c r="CN52"/>
  <c r="DD52" s="1"/>
  <c r="CM52"/>
  <c r="CL52"/>
  <c r="CK52"/>
  <c r="M52"/>
  <c r="L52"/>
  <c r="K52"/>
  <c r="J52"/>
  <c r="I52"/>
  <c r="H52"/>
  <c r="G52"/>
  <c r="F52"/>
  <c r="E52"/>
  <c r="C52"/>
  <c r="D52" s="1"/>
  <c r="A52"/>
  <c r="B52" s="1"/>
  <c r="DL51"/>
  <c r="CN51"/>
  <c r="CO51" s="1"/>
  <c r="CM51"/>
  <c r="CL51"/>
  <c r="CK51"/>
  <c r="M51"/>
  <c r="L51"/>
  <c r="K51"/>
  <c r="J51"/>
  <c r="I51"/>
  <c r="H51"/>
  <c r="G51"/>
  <c r="F51"/>
  <c r="E51"/>
  <c r="C51"/>
  <c r="D51" s="1"/>
  <c r="A51"/>
  <c r="B51" s="1"/>
  <c r="DL50"/>
  <c r="CN50"/>
  <c r="CV50" s="1"/>
  <c r="CM50"/>
  <c r="CL50"/>
  <c r="CK50"/>
  <c r="M50"/>
  <c r="L50"/>
  <c r="K50"/>
  <c r="J50"/>
  <c r="I50"/>
  <c r="H50"/>
  <c r="G50"/>
  <c r="F50"/>
  <c r="E50"/>
  <c r="C50"/>
  <c r="D50" s="1"/>
  <c r="A50"/>
  <c r="B50" s="1"/>
  <c r="DL49"/>
  <c r="CN49"/>
  <c r="CO49" s="1"/>
  <c r="CM49"/>
  <c r="CL49"/>
  <c r="CK49"/>
  <c r="M49"/>
  <c r="L49"/>
  <c r="K49"/>
  <c r="J49"/>
  <c r="I49"/>
  <c r="H49"/>
  <c r="G49"/>
  <c r="F49"/>
  <c r="E49"/>
  <c r="C49"/>
  <c r="D49" s="1"/>
  <c r="A49"/>
  <c r="B49" s="1"/>
  <c r="DL48"/>
  <c r="CN48"/>
  <c r="DD48" s="1"/>
  <c r="CM48"/>
  <c r="CL48"/>
  <c r="CK48"/>
  <c r="M48"/>
  <c r="L48"/>
  <c r="K48"/>
  <c r="J48"/>
  <c r="I48"/>
  <c r="H48"/>
  <c r="G48"/>
  <c r="F48"/>
  <c r="E48"/>
  <c r="C48"/>
  <c r="D48" s="1"/>
  <c r="A48"/>
  <c r="B48" s="1"/>
  <c r="DL47"/>
  <c r="CN47"/>
  <c r="DD47" s="1"/>
  <c r="CM47"/>
  <c r="CL47"/>
  <c r="CK47"/>
  <c r="M47"/>
  <c r="L47"/>
  <c r="K47"/>
  <c r="J47"/>
  <c r="I47"/>
  <c r="H47"/>
  <c r="G47"/>
  <c r="F47"/>
  <c r="E47"/>
  <c r="C47"/>
  <c r="D47" s="1"/>
  <c r="A47"/>
  <c r="B47" s="1"/>
  <c r="DL46"/>
  <c r="CV46"/>
  <c r="CN46"/>
  <c r="CO46" s="1"/>
  <c r="CP46" s="1"/>
  <c r="CQ46" s="1"/>
  <c r="CR46" s="1"/>
  <c r="CM46"/>
  <c r="CL46"/>
  <c r="CK46"/>
  <c r="M46"/>
  <c r="L46"/>
  <c r="K46"/>
  <c r="J46"/>
  <c r="I46"/>
  <c r="H46"/>
  <c r="G46"/>
  <c r="F46"/>
  <c r="E46"/>
  <c r="C46"/>
  <c r="D46" s="1"/>
  <c r="A46"/>
  <c r="B46" s="1"/>
  <c r="DL45"/>
  <c r="CN45"/>
  <c r="DD45" s="1"/>
  <c r="CM45"/>
  <c r="CL45"/>
  <c r="CK45"/>
  <c r="M45"/>
  <c r="L45"/>
  <c r="K45"/>
  <c r="J45"/>
  <c r="I45"/>
  <c r="H45"/>
  <c r="G45"/>
  <c r="F45"/>
  <c r="E45"/>
  <c r="C45"/>
  <c r="D45" s="1"/>
  <c r="A45"/>
  <c r="B45" s="1"/>
  <c r="DL44"/>
  <c r="CN44"/>
  <c r="CO44" s="1"/>
  <c r="CP44" s="1"/>
  <c r="CM44"/>
  <c r="CL44"/>
  <c r="CK44"/>
  <c r="M44"/>
  <c r="L44"/>
  <c r="K44"/>
  <c r="J44"/>
  <c r="I44"/>
  <c r="H44"/>
  <c r="G44"/>
  <c r="F44"/>
  <c r="E44"/>
  <c r="C44"/>
  <c r="D44" s="1"/>
  <c r="A44"/>
  <c r="B44" s="1"/>
  <c r="DL43"/>
  <c r="CN43"/>
  <c r="DD43" s="1"/>
  <c r="CM43"/>
  <c r="CL43"/>
  <c r="CK43"/>
  <c r="M43"/>
  <c r="L43"/>
  <c r="K43"/>
  <c r="J43"/>
  <c r="I43"/>
  <c r="H43"/>
  <c r="G43"/>
  <c r="F43"/>
  <c r="E43"/>
  <c r="C43"/>
  <c r="D43" s="1"/>
  <c r="A43"/>
  <c r="B43" s="1"/>
  <c r="DL42"/>
  <c r="CN42"/>
  <c r="CO42" s="1"/>
  <c r="CP42" s="1"/>
  <c r="CM42"/>
  <c r="CL42"/>
  <c r="CK42"/>
  <c r="M42"/>
  <c r="L42"/>
  <c r="K42"/>
  <c r="J42"/>
  <c r="I42"/>
  <c r="H42"/>
  <c r="G42"/>
  <c r="F42"/>
  <c r="E42"/>
  <c r="C42"/>
  <c r="D42" s="1"/>
  <c r="A42"/>
  <c r="B42" s="1"/>
  <c r="DL41"/>
  <c r="CN41"/>
  <c r="DD41" s="1"/>
  <c r="CM41"/>
  <c r="CL41"/>
  <c r="CK41"/>
  <c r="M41"/>
  <c r="L41"/>
  <c r="K41"/>
  <c r="J41"/>
  <c r="I41"/>
  <c r="H41"/>
  <c r="G41"/>
  <c r="F41"/>
  <c r="E41"/>
  <c r="C41"/>
  <c r="D41" s="1"/>
  <c r="A41"/>
  <c r="B41" s="1"/>
  <c r="DL40"/>
  <c r="CN40"/>
  <c r="CO40" s="1"/>
  <c r="CP40" s="1"/>
  <c r="DF40" s="1"/>
  <c r="CM40"/>
  <c r="CL40"/>
  <c r="CK40"/>
  <c r="M40"/>
  <c r="L40"/>
  <c r="K40"/>
  <c r="J40"/>
  <c r="I40"/>
  <c r="H40"/>
  <c r="G40"/>
  <c r="F40"/>
  <c r="E40"/>
  <c r="C40"/>
  <c r="D40" s="1"/>
  <c r="A40"/>
  <c r="B40" s="1"/>
  <c r="DL39"/>
  <c r="CN39"/>
  <c r="DD39" s="1"/>
  <c r="CM39"/>
  <c r="CL39"/>
  <c r="CK39"/>
  <c r="M39"/>
  <c r="L39"/>
  <c r="K39"/>
  <c r="J39"/>
  <c r="I39"/>
  <c r="H39"/>
  <c r="G39"/>
  <c r="F39"/>
  <c r="E39"/>
  <c r="C39"/>
  <c r="D39" s="1"/>
  <c r="A39"/>
  <c r="B39" s="1"/>
  <c r="DL38"/>
  <c r="CN38"/>
  <c r="CO38" s="1"/>
  <c r="CP38" s="1"/>
  <c r="CM38"/>
  <c r="CL38"/>
  <c r="CK38"/>
  <c r="M38"/>
  <c r="L38"/>
  <c r="K38"/>
  <c r="J38"/>
  <c r="I38"/>
  <c r="H38"/>
  <c r="G38"/>
  <c r="F38"/>
  <c r="E38"/>
  <c r="C38"/>
  <c r="D38" s="1"/>
  <c r="A38"/>
  <c r="B38" s="1"/>
  <c r="DL37"/>
  <c r="CN37"/>
  <c r="DD37" s="1"/>
  <c r="CM37"/>
  <c r="CL37"/>
  <c r="CK37"/>
  <c r="M37"/>
  <c r="L37"/>
  <c r="K37"/>
  <c r="J37"/>
  <c r="I37"/>
  <c r="H37"/>
  <c r="G37"/>
  <c r="F37"/>
  <c r="E37"/>
  <c r="C37"/>
  <c r="D37" s="1"/>
  <c r="A37"/>
  <c r="B37" s="1"/>
  <c r="DL36"/>
  <c r="CN36"/>
  <c r="CO36" s="1"/>
  <c r="CM36"/>
  <c r="CL36"/>
  <c r="CK36"/>
  <c r="M36"/>
  <c r="L36"/>
  <c r="K36"/>
  <c r="J36"/>
  <c r="I36"/>
  <c r="H36"/>
  <c r="G36"/>
  <c r="F36"/>
  <c r="E36"/>
  <c r="C36"/>
  <c r="D36" s="1"/>
  <c r="A36"/>
  <c r="B36" s="1"/>
  <c r="DL35"/>
  <c r="CN35"/>
  <c r="DD35" s="1"/>
  <c r="CM35"/>
  <c r="CL35"/>
  <c r="CK35"/>
  <c r="M35"/>
  <c r="L35"/>
  <c r="K35"/>
  <c r="J35"/>
  <c r="I35"/>
  <c r="H35"/>
  <c r="G35"/>
  <c r="F35"/>
  <c r="E35"/>
  <c r="C35"/>
  <c r="D35" s="1"/>
  <c r="A35"/>
  <c r="B35" s="1"/>
  <c r="DL34"/>
  <c r="CO34"/>
  <c r="CP34" s="1"/>
  <c r="CN34"/>
  <c r="CV34" s="1"/>
  <c r="CM34"/>
  <c r="CL34"/>
  <c r="CK34"/>
  <c r="M34"/>
  <c r="L34"/>
  <c r="K34"/>
  <c r="J34"/>
  <c r="I34"/>
  <c r="H34"/>
  <c r="G34"/>
  <c r="F34"/>
  <c r="E34"/>
  <c r="C34"/>
  <c r="D34" s="1"/>
  <c r="A34"/>
  <c r="B34" s="1"/>
  <c r="DL33"/>
  <c r="CV33"/>
  <c r="CN33"/>
  <c r="DD33" s="1"/>
  <c r="CM33"/>
  <c r="CL33"/>
  <c r="CK33"/>
  <c r="M33"/>
  <c r="L33"/>
  <c r="K33"/>
  <c r="J33"/>
  <c r="I33"/>
  <c r="H33"/>
  <c r="G33"/>
  <c r="F33"/>
  <c r="E33"/>
  <c r="C33"/>
  <c r="D33" s="1"/>
  <c r="A33"/>
  <c r="B33" s="1"/>
  <c r="DL32"/>
  <c r="CV32"/>
  <c r="CN32"/>
  <c r="CO32" s="1"/>
  <c r="CP32" s="1"/>
  <c r="CM32"/>
  <c r="CL32"/>
  <c r="CK32"/>
  <c r="M32"/>
  <c r="L32"/>
  <c r="K32"/>
  <c r="J32"/>
  <c r="I32"/>
  <c r="H32"/>
  <c r="G32"/>
  <c r="F32"/>
  <c r="E32"/>
  <c r="C32"/>
  <c r="D32" s="1"/>
  <c r="A32"/>
  <c r="B32" s="1"/>
  <c r="DL31"/>
  <c r="CN31"/>
  <c r="DD31" s="1"/>
  <c r="CM31"/>
  <c r="CL31"/>
  <c r="CK31"/>
  <c r="M31"/>
  <c r="L31"/>
  <c r="K31"/>
  <c r="J31"/>
  <c r="I31"/>
  <c r="H31"/>
  <c r="G31"/>
  <c r="F31"/>
  <c r="E31"/>
  <c r="C31"/>
  <c r="D31" s="1"/>
  <c r="A31"/>
  <c r="B31" s="1"/>
  <c r="DL30"/>
  <c r="CN30"/>
  <c r="CO30" s="1"/>
  <c r="CP30" s="1"/>
  <c r="CM30"/>
  <c r="CL30"/>
  <c r="CK30"/>
  <c r="M30"/>
  <c r="L30"/>
  <c r="K30"/>
  <c r="J30"/>
  <c r="I30"/>
  <c r="H30"/>
  <c r="G30"/>
  <c r="F30"/>
  <c r="E30"/>
  <c r="C30"/>
  <c r="D30" s="1"/>
  <c r="A30"/>
  <c r="B30" s="1"/>
  <c r="DL29"/>
  <c r="CN29"/>
  <c r="DD29" s="1"/>
  <c r="CM29"/>
  <c r="CL29"/>
  <c r="CK29"/>
  <c r="M29"/>
  <c r="L29"/>
  <c r="K29"/>
  <c r="J29"/>
  <c r="I29"/>
  <c r="H29"/>
  <c r="G29"/>
  <c r="F29"/>
  <c r="E29"/>
  <c r="C29"/>
  <c r="D29" s="1"/>
  <c r="A29"/>
  <c r="B29" s="1"/>
  <c r="DL28"/>
  <c r="CN28"/>
  <c r="CO28" s="1"/>
  <c r="CP28" s="1"/>
  <c r="CM28"/>
  <c r="CL28"/>
  <c r="CK28"/>
  <c r="M28"/>
  <c r="L28"/>
  <c r="K28"/>
  <c r="J28"/>
  <c r="I28"/>
  <c r="H28"/>
  <c r="G28"/>
  <c r="F28"/>
  <c r="E28"/>
  <c r="C28"/>
  <c r="D28" s="1"/>
  <c r="A28"/>
  <c r="B28" s="1"/>
  <c r="DL27"/>
  <c r="CN27"/>
  <c r="DD27" s="1"/>
  <c r="CM27"/>
  <c r="CL27"/>
  <c r="CK27"/>
  <c r="M27"/>
  <c r="L27"/>
  <c r="K27"/>
  <c r="J27"/>
  <c r="I27"/>
  <c r="H27"/>
  <c r="G27"/>
  <c r="F27"/>
  <c r="E27"/>
  <c r="C27"/>
  <c r="D27" s="1"/>
  <c r="A27"/>
  <c r="B27" s="1"/>
  <c r="DL26"/>
  <c r="CN26"/>
  <c r="CO26" s="1"/>
  <c r="CM26"/>
  <c r="CL26"/>
  <c r="CK26"/>
  <c r="M26"/>
  <c r="L26"/>
  <c r="K26"/>
  <c r="J26"/>
  <c r="I26"/>
  <c r="H26"/>
  <c r="G26"/>
  <c r="F26"/>
  <c r="E26"/>
  <c r="C26"/>
  <c r="D26" s="1"/>
  <c r="A26"/>
  <c r="B26" s="1"/>
  <c r="DL25"/>
  <c r="DD25"/>
  <c r="CV25"/>
  <c r="CN25"/>
  <c r="CO25" s="1"/>
  <c r="CP25" s="1"/>
  <c r="CQ25" s="1"/>
  <c r="CM25"/>
  <c r="CL25"/>
  <c r="CK25"/>
  <c r="M25"/>
  <c r="L25"/>
  <c r="K25"/>
  <c r="J25"/>
  <c r="I25"/>
  <c r="H25"/>
  <c r="G25"/>
  <c r="F25"/>
  <c r="E25"/>
  <c r="C25"/>
  <c r="D25" s="1"/>
  <c r="A25"/>
  <c r="B25" s="1"/>
  <c r="DL24"/>
  <c r="CP24"/>
  <c r="CX24" s="1"/>
  <c r="CN24"/>
  <c r="CO24" s="1"/>
  <c r="CM24"/>
  <c r="CL24"/>
  <c r="CK24"/>
  <c r="M24"/>
  <c r="L24"/>
  <c r="K24"/>
  <c r="J24"/>
  <c r="I24"/>
  <c r="H24"/>
  <c r="G24"/>
  <c r="F24"/>
  <c r="E24"/>
  <c r="C24"/>
  <c r="D24" s="1"/>
  <c r="A24"/>
  <c r="B24" s="1"/>
  <c r="DL23"/>
  <c r="CO23"/>
  <c r="DE23" s="1"/>
  <c r="CN23"/>
  <c r="DD23" s="1"/>
  <c r="CM23"/>
  <c r="CL23"/>
  <c r="CK23"/>
  <c r="M23"/>
  <c r="L23"/>
  <c r="K23"/>
  <c r="J23"/>
  <c r="I23"/>
  <c r="H23"/>
  <c r="G23"/>
  <c r="F23"/>
  <c r="E23"/>
  <c r="C23"/>
  <c r="D23" s="1"/>
  <c r="A23"/>
  <c r="B23" s="1"/>
  <c r="DL22"/>
  <c r="CV22"/>
  <c r="CN22"/>
  <c r="CO22" s="1"/>
  <c r="CP22" s="1"/>
  <c r="CM22"/>
  <c r="CL22"/>
  <c r="CK22"/>
  <c r="M22"/>
  <c r="L22"/>
  <c r="K22"/>
  <c r="J22"/>
  <c r="I22"/>
  <c r="H22"/>
  <c r="G22"/>
  <c r="F22"/>
  <c r="E22"/>
  <c r="C22"/>
  <c r="D22" s="1"/>
  <c r="A22"/>
  <c r="B22" s="1"/>
  <c r="DL21"/>
  <c r="CN21"/>
  <c r="DD21" s="1"/>
  <c r="CM21"/>
  <c r="CL21"/>
  <c r="CK21"/>
  <c r="M21"/>
  <c r="L21"/>
  <c r="K21"/>
  <c r="J21"/>
  <c r="I21"/>
  <c r="H21"/>
  <c r="G21"/>
  <c r="F21"/>
  <c r="E21"/>
  <c r="C21"/>
  <c r="D21" s="1"/>
  <c r="A21"/>
  <c r="B21" s="1"/>
  <c r="DL20"/>
  <c r="CV20"/>
  <c r="CO20"/>
  <c r="CP20" s="1"/>
  <c r="CQ20" s="1"/>
  <c r="CR20" s="1"/>
  <c r="CN20"/>
  <c r="DD20" s="1"/>
  <c r="CM20"/>
  <c r="CL20"/>
  <c r="CK20"/>
  <c r="M20"/>
  <c r="L20"/>
  <c r="K20"/>
  <c r="J20"/>
  <c r="I20"/>
  <c r="H20"/>
  <c r="G20"/>
  <c r="F20"/>
  <c r="E20"/>
  <c r="C20"/>
  <c r="D20" s="1"/>
  <c r="A20"/>
  <c r="B20" s="1"/>
  <c r="DL19"/>
  <c r="CN19"/>
  <c r="DD19" s="1"/>
  <c r="CM19"/>
  <c r="CL19"/>
  <c r="CK19"/>
  <c r="M19"/>
  <c r="L19"/>
  <c r="K19"/>
  <c r="J19"/>
  <c r="I19"/>
  <c r="H19"/>
  <c r="G19"/>
  <c r="F19"/>
  <c r="E19"/>
  <c r="C19"/>
  <c r="D19" s="1"/>
  <c r="A19"/>
  <c r="B19" s="1"/>
  <c r="DL18"/>
  <c r="DD18"/>
  <c r="CP18"/>
  <c r="DF18" s="1"/>
  <c r="CN18"/>
  <c r="CO18" s="1"/>
  <c r="CM18"/>
  <c r="CL18"/>
  <c r="CK18"/>
  <c r="M18"/>
  <c r="L18"/>
  <c r="K18"/>
  <c r="J18"/>
  <c r="I18"/>
  <c r="H18"/>
  <c r="G18"/>
  <c r="F18"/>
  <c r="E18"/>
  <c r="C18"/>
  <c r="D18" s="1"/>
  <c r="A18"/>
  <c r="B18" s="1"/>
  <c r="DL17"/>
  <c r="CO17"/>
  <c r="DE17" s="1"/>
  <c r="CN17"/>
  <c r="DD17" s="1"/>
  <c r="CM17"/>
  <c r="CL17"/>
  <c r="CK17"/>
  <c r="M17"/>
  <c r="L17"/>
  <c r="K17"/>
  <c r="J17"/>
  <c r="I17"/>
  <c r="H17"/>
  <c r="G17"/>
  <c r="F17"/>
  <c r="E17"/>
  <c r="C17"/>
  <c r="D17" s="1"/>
  <c r="A17"/>
  <c r="B17" s="1"/>
  <c r="DL16"/>
  <c r="CN16"/>
  <c r="DD16" s="1"/>
  <c r="CM16"/>
  <c r="CL16"/>
  <c r="CK16"/>
  <c r="M16"/>
  <c r="L16"/>
  <c r="K16"/>
  <c r="J16"/>
  <c r="I16"/>
  <c r="H16"/>
  <c r="G16"/>
  <c r="F16"/>
  <c r="E16"/>
  <c r="C16"/>
  <c r="D16" s="1"/>
  <c r="A16"/>
  <c r="B16" s="1"/>
  <c r="DL15"/>
  <c r="CN15"/>
  <c r="DD15" s="1"/>
  <c r="CM15"/>
  <c r="CL15"/>
  <c r="CK15"/>
  <c r="M15"/>
  <c r="L15"/>
  <c r="K15"/>
  <c r="J15"/>
  <c r="I15"/>
  <c r="H15"/>
  <c r="G15"/>
  <c r="F15"/>
  <c r="E15"/>
  <c r="C15"/>
  <c r="D15" s="1"/>
  <c r="A15"/>
  <c r="B15" s="1"/>
  <c r="DL14"/>
  <c r="CN14"/>
  <c r="DD14" s="1"/>
  <c r="CM14"/>
  <c r="CL14"/>
  <c r="CK14"/>
  <c r="M14"/>
  <c r="L14"/>
  <c r="K14"/>
  <c r="J14"/>
  <c r="I14"/>
  <c r="H14"/>
  <c r="G14"/>
  <c r="F14"/>
  <c r="E14"/>
  <c r="C14"/>
  <c r="D14" s="1"/>
  <c r="A14"/>
  <c r="B14" s="1"/>
  <c r="DL13"/>
  <c r="CO13"/>
  <c r="DE13" s="1"/>
  <c r="CN13"/>
  <c r="DD13" s="1"/>
  <c r="CM13"/>
  <c r="CL13"/>
  <c r="CK13"/>
  <c r="M13"/>
  <c r="L13"/>
  <c r="K13"/>
  <c r="J13"/>
  <c r="I13"/>
  <c r="H13"/>
  <c r="G13"/>
  <c r="F13"/>
  <c r="E13"/>
  <c r="C13"/>
  <c r="D13" s="1"/>
  <c r="A13"/>
  <c r="B13" s="1"/>
  <c r="DL12"/>
  <c r="CN12"/>
  <c r="DD12" s="1"/>
  <c r="CM12"/>
  <c r="CL12"/>
  <c r="CK12"/>
  <c r="M12"/>
  <c r="L12"/>
  <c r="K12"/>
  <c r="J12"/>
  <c r="I12"/>
  <c r="H12"/>
  <c r="G12"/>
  <c r="F12"/>
  <c r="E12"/>
  <c r="C12"/>
  <c r="D12" s="1"/>
  <c r="A12"/>
  <c r="B12" s="1"/>
  <c r="DL11"/>
  <c r="CN11"/>
  <c r="DD11" s="1"/>
  <c r="CM11"/>
  <c r="CL11"/>
  <c r="CK11"/>
  <c r="M11"/>
  <c r="L11"/>
  <c r="K11"/>
  <c r="J11"/>
  <c r="I11"/>
  <c r="H11"/>
  <c r="G11"/>
  <c r="F11"/>
  <c r="E11"/>
  <c r="C11"/>
  <c r="D11" s="1"/>
  <c r="A11"/>
  <c r="B11" s="1"/>
  <c r="DL10"/>
  <c r="CN10"/>
  <c r="DD10" s="1"/>
  <c r="CM10"/>
  <c r="CL10"/>
  <c r="CK10"/>
  <c r="M10"/>
  <c r="L10"/>
  <c r="K10"/>
  <c r="J10"/>
  <c r="I10"/>
  <c r="H10"/>
  <c r="G10"/>
  <c r="F10"/>
  <c r="E10"/>
  <c r="C10"/>
  <c r="D10" s="1"/>
  <c r="A10"/>
  <c r="B10" s="1"/>
  <c r="DL9"/>
  <c r="CN9"/>
  <c r="DD9" s="1"/>
  <c r="CM9"/>
  <c r="CL9"/>
  <c r="CK9"/>
  <c r="M9"/>
  <c r="L9"/>
  <c r="K9"/>
  <c r="J9"/>
  <c r="I9"/>
  <c r="H9"/>
  <c r="G9"/>
  <c r="F9"/>
  <c r="E9"/>
  <c r="C9"/>
  <c r="D9" s="1"/>
  <c r="A9"/>
  <c r="B9" s="1"/>
  <c r="DL8"/>
  <c r="CO8"/>
  <c r="DE8" s="1"/>
  <c r="CN8"/>
  <c r="DD8" s="1"/>
  <c r="CM8"/>
  <c r="CL8"/>
  <c r="CK8"/>
  <c r="M8"/>
  <c r="L8"/>
  <c r="K8"/>
  <c r="J8"/>
  <c r="I8"/>
  <c r="H8"/>
  <c r="G8"/>
  <c r="F8"/>
  <c r="E8"/>
  <c r="C8"/>
  <c r="D8" s="1"/>
  <c r="A8"/>
  <c r="B8" s="1"/>
  <c r="DL7"/>
  <c r="CN7"/>
  <c r="DD7" s="1"/>
  <c r="CM7"/>
  <c r="CL7"/>
  <c r="CK7"/>
  <c r="M7"/>
  <c r="L7"/>
  <c r="K7"/>
  <c r="J7"/>
  <c r="I7"/>
  <c r="H7"/>
  <c r="G7"/>
  <c r="F7"/>
  <c r="E7"/>
  <c r="C7"/>
  <c r="D7" s="1"/>
  <c r="A7"/>
  <c r="B7" s="1"/>
  <c r="DL6"/>
  <c r="CN6"/>
  <c r="DD6" s="1"/>
  <c r="CM6"/>
  <c r="CL6"/>
  <c r="CK6"/>
  <c r="M6"/>
  <c r="L6"/>
  <c r="K6"/>
  <c r="J6"/>
  <c r="I6"/>
  <c r="H6"/>
  <c r="G6"/>
  <c r="F6"/>
  <c r="E6"/>
  <c r="C6"/>
  <c r="D6" s="1"/>
  <c r="A6"/>
  <c r="B6" s="1"/>
  <c r="DL5"/>
  <c r="CN5"/>
  <c r="DD5" s="1"/>
  <c r="CM5"/>
  <c r="CL5"/>
  <c r="CK5"/>
  <c r="M5"/>
  <c r="L5"/>
  <c r="K5"/>
  <c r="J5"/>
  <c r="I5"/>
  <c r="H5"/>
  <c r="G5"/>
  <c r="F5"/>
  <c r="E5"/>
  <c r="C5"/>
  <c r="D5" s="1"/>
  <c r="A5"/>
  <c r="B5" s="1"/>
  <c r="DL4"/>
  <c r="CN4"/>
  <c r="DD4" s="1"/>
  <c r="CM4"/>
  <c r="CL4"/>
  <c r="CK4"/>
  <c r="M4"/>
  <c r="L4"/>
  <c r="K4"/>
  <c r="J4"/>
  <c r="I4"/>
  <c r="H4"/>
  <c r="G4"/>
  <c r="F4"/>
  <c r="E4"/>
  <c r="C4"/>
  <c r="D4" s="1"/>
  <c r="A4"/>
  <c r="B4" s="1"/>
  <c r="DL3"/>
  <c r="CO3"/>
  <c r="DE3" s="1"/>
  <c r="CN3"/>
  <c r="DD3" s="1"/>
  <c r="CM3"/>
  <c r="CL3"/>
  <c r="CK3"/>
  <c r="M3"/>
  <c r="L3"/>
  <c r="K3"/>
  <c r="J3"/>
  <c r="I3"/>
  <c r="H3"/>
  <c r="G3"/>
  <c r="F3"/>
  <c r="E3"/>
  <c r="C3"/>
  <c r="D3" s="1"/>
  <c r="A3"/>
  <c r="B3" s="1"/>
  <c r="BG1"/>
  <c r="AY1"/>
  <c r="DN1"/>
  <c r="S422" i="6"/>
  <c r="R422"/>
  <c r="P422"/>
  <c r="O422"/>
  <c r="M422"/>
  <c r="L422"/>
  <c r="J422"/>
  <c r="I422"/>
  <c r="G422"/>
  <c r="F422"/>
  <c r="S421"/>
  <c r="R421"/>
  <c r="P421"/>
  <c r="O421"/>
  <c r="M421"/>
  <c r="L421"/>
  <c r="J421"/>
  <c r="I421"/>
  <c r="G421"/>
  <c r="F421"/>
  <c r="S420"/>
  <c r="R420"/>
  <c r="P420"/>
  <c r="O420"/>
  <c r="M420"/>
  <c r="L420"/>
  <c r="J420"/>
  <c r="I420"/>
  <c r="G420"/>
  <c r="F420"/>
  <c r="S419"/>
  <c r="R419"/>
  <c r="P419"/>
  <c r="O419"/>
  <c r="M419"/>
  <c r="L419"/>
  <c r="J419"/>
  <c r="I419"/>
  <c r="G419"/>
  <c r="F419"/>
  <c r="S418"/>
  <c r="R418"/>
  <c r="P418"/>
  <c r="O418"/>
  <c r="M418"/>
  <c r="L418"/>
  <c r="J418"/>
  <c r="I418"/>
  <c r="G418"/>
  <c r="F418"/>
  <c r="S417"/>
  <c r="R417"/>
  <c r="P417"/>
  <c r="O417"/>
  <c r="M417"/>
  <c r="L417"/>
  <c r="J417"/>
  <c r="I417"/>
  <c r="G417"/>
  <c r="F417"/>
  <c r="S416"/>
  <c r="R416"/>
  <c r="P416"/>
  <c r="O416"/>
  <c r="M416"/>
  <c r="L416"/>
  <c r="J416"/>
  <c r="I416"/>
  <c r="G416"/>
  <c r="F416"/>
  <c r="S415"/>
  <c r="R415"/>
  <c r="P415"/>
  <c r="O415"/>
  <c r="M415"/>
  <c r="L415"/>
  <c r="J415"/>
  <c r="I415"/>
  <c r="G415"/>
  <c r="F415"/>
  <c r="S414"/>
  <c r="R414"/>
  <c r="P414"/>
  <c r="O414"/>
  <c r="M414"/>
  <c r="L414"/>
  <c r="J414"/>
  <c r="I414"/>
  <c r="G414"/>
  <c r="F414"/>
  <c r="S413"/>
  <c r="R413"/>
  <c r="P413"/>
  <c r="O413"/>
  <c r="M413"/>
  <c r="L413"/>
  <c r="J413"/>
  <c r="I413"/>
  <c r="G413"/>
  <c r="F413"/>
  <c r="S412"/>
  <c r="R412"/>
  <c r="P412"/>
  <c r="O412"/>
  <c r="M412"/>
  <c r="L412"/>
  <c r="J412"/>
  <c r="I412"/>
  <c r="G412"/>
  <c r="F412"/>
  <c r="S411"/>
  <c r="R411"/>
  <c r="P411"/>
  <c r="O411"/>
  <c r="M411"/>
  <c r="L411"/>
  <c r="J411"/>
  <c r="I411"/>
  <c r="G411"/>
  <c r="F411"/>
  <c r="S410"/>
  <c r="R410"/>
  <c r="P410"/>
  <c r="O410"/>
  <c r="M410"/>
  <c r="L410"/>
  <c r="J410"/>
  <c r="I410"/>
  <c r="G410"/>
  <c r="F410"/>
  <c r="S409"/>
  <c r="R409"/>
  <c r="P409"/>
  <c r="O409"/>
  <c r="M409"/>
  <c r="L409"/>
  <c r="J409"/>
  <c r="I409"/>
  <c r="G409"/>
  <c r="F409"/>
  <c r="S408"/>
  <c r="R408"/>
  <c r="P408"/>
  <c r="O408"/>
  <c r="M408"/>
  <c r="L408"/>
  <c r="J408"/>
  <c r="I408"/>
  <c r="G408"/>
  <c r="F408"/>
  <c r="S407"/>
  <c r="R407"/>
  <c r="P407"/>
  <c r="O407"/>
  <c r="M407"/>
  <c r="L407"/>
  <c r="J407"/>
  <c r="I407"/>
  <c r="G407"/>
  <c r="F407"/>
  <c r="S406"/>
  <c r="R406"/>
  <c r="P406"/>
  <c r="O406"/>
  <c r="M406"/>
  <c r="L406"/>
  <c r="J406"/>
  <c r="I406"/>
  <c r="G406"/>
  <c r="F406"/>
  <c r="S405"/>
  <c r="R405"/>
  <c r="P405"/>
  <c r="O405"/>
  <c r="M405"/>
  <c r="L405"/>
  <c r="J405"/>
  <c r="I405"/>
  <c r="G405"/>
  <c r="F405"/>
  <c r="S404"/>
  <c r="R404"/>
  <c r="P404"/>
  <c r="O404"/>
  <c r="M404"/>
  <c r="L404"/>
  <c r="J404"/>
  <c r="I404"/>
  <c r="G404"/>
  <c r="F404"/>
  <c r="S403"/>
  <c r="R403"/>
  <c r="P403"/>
  <c r="O403"/>
  <c r="M403"/>
  <c r="L403"/>
  <c r="J403"/>
  <c r="I403"/>
  <c r="G403"/>
  <c r="F403"/>
  <c r="S402"/>
  <c r="R402"/>
  <c r="P402"/>
  <c r="O402"/>
  <c r="M402"/>
  <c r="L402"/>
  <c r="J402"/>
  <c r="I402"/>
  <c r="G402"/>
  <c r="F402"/>
  <c r="S401"/>
  <c r="R401"/>
  <c r="P401"/>
  <c r="O401"/>
  <c r="M401"/>
  <c r="L401"/>
  <c r="J401"/>
  <c r="I401"/>
  <c r="G401"/>
  <c r="F401"/>
  <c r="S400"/>
  <c r="R400"/>
  <c r="P400"/>
  <c r="O400"/>
  <c r="M400"/>
  <c r="L400"/>
  <c r="J400"/>
  <c r="I400"/>
  <c r="G400"/>
  <c r="F400"/>
  <c r="S399"/>
  <c r="R399"/>
  <c r="P399"/>
  <c r="O399"/>
  <c r="M399"/>
  <c r="L399"/>
  <c r="J399"/>
  <c r="I399"/>
  <c r="G399"/>
  <c r="F399"/>
  <c r="S398"/>
  <c r="R398"/>
  <c r="P398"/>
  <c r="O398"/>
  <c r="M398"/>
  <c r="L398"/>
  <c r="J398"/>
  <c r="I398"/>
  <c r="G398"/>
  <c r="F398"/>
  <c r="S397"/>
  <c r="R397"/>
  <c r="P397"/>
  <c r="O397"/>
  <c r="M397"/>
  <c r="L397"/>
  <c r="J397"/>
  <c r="I397"/>
  <c r="G397"/>
  <c r="F397"/>
  <c r="S396"/>
  <c r="R396"/>
  <c r="P396"/>
  <c r="O396"/>
  <c r="M396"/>
  <c r="L396"/>
  <c r="J396"/>
  <c r="I396"/>
  <c r="G396"/>
  <c r="F396"/>
  <c r="S395"/>
  <c r="R395"/>
  <c r="P395"/>
  <c r="O395"/>
  <c r="M395"/>
  <c r="L395"/>
  <c r="J395"/>
  <c r="I395"/>
  <c r="G395"/>
  <c r="F395"/>
  <c r="S394"/>
  <c r="R394"/>
  <c r="P394"/>
  <c r="O394"/>
  <c r="M394"/>
  <c r="L394"/>
  <c r="J394"/>
  <c r="I394"/>
  <c r="G394"/>
  <c r="F394"/>
  <c r="S393"/>
  <c r="R393"/>
  <c r="P393"/>
  <c r="O393"/>
  <c r="M393"/>
  <c r="L393"/>
  <c r="J393"/>
  <c r="I393"/>
  <c r="G393"/>
  <c r="F393"/>
  <c r="S392"/>
  <c r="R392"/>
  <c r="P392"/>
  <c r="O392"/>
  <c r="M392"/>
  <c r="L392"/>
  <c r="J392"/>
  <c r="I392"/>
  <c r="G392"/>
  <c r="F392"/>
  <c r="S391"/>
  <c r="R391"/>
  <c r="P391"/>
  <c r="O391"/>
  <c r="M391"/>
  <c r="L391"/>
  <c r="J391"/>
  <c r="I391"/>
  <c r="G391"/>
  <c r="F391"/>
  <c r="S390"/>
  <c r="R390"/>
  <c r="P390"/>
  <c r="O390"/>
  <c r="M390"/>
  <c r="L390"/>
  <c r="J390"/>
  <c r="I390"/>
  <c r="G390"/>
  <c r="F390"/>
  <c r="S389"/>
  <c r="R389"/>
  <c r="P389"/>
  <c r="O389"/>
  <c r="M389"/>
  <c r="L389"/>
  <c r="J389"/>
  <c r="I389"/>
  <c r="G389"/>
  <c r="F389"/>
  <c r="S388"/>
  <c r="R388"/>
  <c r="P388"/>
  <c r="O388"/>
  <c r="M388"/>
  <c r="L388"/>
  <c r="J388"/>
  <c r="I388"/>
  <c r="G388"/>
  <c r="F388"/>
  <c r="S387"/>
  <c r="R387"/>
  <c r="P387"/>
  <c r="O387"/>
  <c r="M387"/>
  <c r="L387"/>
  <c r="J387"/>
  <c r="I387"/>
  <c r="G387"/>
  <c r="F387"/>
  <c r="S386"/>
  <c r="R386"/>
  <c r="P386"/>
  <c r="O386"/>
  <c r="M386"/>
  <c r="L386"/>
  <c r="J386"/>
  <c r="I386"/>
  <c r="G386"/>
  <c r="F386"/>
  <c r="S385"/>
  <c r="R385"/>
  <c r="P385"/>
  <c r="O385"/>
  <c r="M385"/>
  <c r="L385"/>
  <c r="J385"/>
  <c r="I385"/>
  <c r="G385"/>
  <c r="F385"/>
  <c r="S384"/>
  <c r="R384"/>
  <c r="P384"/>
  <c r="O384"/>
  <c r="M384"/>
  <c r="L384"/>
  <c r="J384"/>
  <c r="I384"/>
  <c r="G384"/>
  <c r="F384"/>
  <c r="S383"/>
  <c r="R383"/>
  <c r="P383"/>
  <c r="O383"/>
  <c r="M383"/>
  <c r="L383"/>
  <c r="J383"/>
  <c r="I383"/>
  <c r="G383"/>
  <c r="F383"/>
  <c r="S382"/>
  <c r="R382"/>
  <c r="P382"/>
  <c r="O382"/>
  <c r="M382"/>
  <c r="L382"/>
  <c r="J382"/>
  <c r="I382"/>
  <c r="G382"/>
  <c r="F382"/>
  <c r="S381"/>
  <c r="R381"/>
  <c r="P381"/>
  <c r="O381"/>
  <c r="M381"/>
  <c r="L381"/>
  <c r="J381"/>
  <c r="I381"/>
  <c r="G381"/>
  <c r="F381"/>
  <c r="S380"/>
  <c r="R380"/>
  <c r="P380"/>
  <c r="O380"/>
  <c r="M380"/>
  <c r="L380"/>
  <c r="J380"/>
  <c r="I380"/>
  <c r="G380"/>
  <c r="F380"/>
  <c r="S379"/>
  <c r="R379"/>
  <c r="P379"/>
  <c r="O379"/>
  <c r="M379"/>
  <c r="L379"/>
  <c r="J379"/>
  <c r="I379"/>
  <c r="G379"/>
  <c r="F379"/>
  <c r="S378"/>
  <c r="R378"/>
  <c r="P378"/>
  <c r="O378"/>
  <c r="M378"/>
  <c r="L378"/>
  <c r="J378"/>
  <c r="I378"/>
  <c r="G378"/>
  <c r="F378"/>
  <c r="S377"/>
  <c r="R377"/>
  <c r="P377"/>
  <c r="O377"/>
  <c r="M377"/>
  <c r="L377"/>
  <c r="J377"/>
  <c r="I377"/>
  <c r="G377"/>
  <c r="F377"/>
  <c r="S376"/>
  <c r="R376"/>
  <c r="P376"/>
  <c r="O376"/>
  <c r="M376"/>
  <c r="L376"/>
  <c r="J376"/>
  <c r="I376"/>
  <c r="G376"/>
  <c r="F376"/>
  <c r="S375"/>
  <c r="R375"/>
  <c r="P375"/>
  <c r="O375"/>
  <c r="M375"/>
  <c r="L375"/>
  <c r="J375"/>
  <c r="I375"/>
  <c r="G375"/>
  <c r="F375"/>
  <c r="S374"/>
  <c r="R374"/>
  <c r="P374"/>
  <c r="O374"/>
  <c r="M374"/>
  <c r="L374"/>
  <c r="J374"/>
  <c r="I374"/>
  <c r="G374"/>
  <c r="F374"/>
  <c r="S373"/>
  <c r="R373"/>
  <c r="P373"/>
  <c r="O373"/>
  <c r="M373"/>
  <c r="L373"/>
  <c r="J373"/>
  <c r="I373"/>
  <c r="G373"/>
  <c r="F373"/>
  <c r="S372"/>
  <c r="R372"/>
  <c r="P372"/>
  <c r="O372"/>
  <c r="M372"/>
  <c r="L372"/>
  <c r="J372"/>
  <c r="I372"/>
  <c r="G372"/>
  <c r="F372"/>
  <c r="S371"/>
  <c r="R371"/>
  <c r="P371"/>
  <c r="O371"/>
  <c r="M371"/>
  <c r="L371"/>
  <c r="J371"/>
  <c r="I371"/>
  <c r="G371"/>
  <c r="F371"/>
  <c r="S370"/>
  <c r="R370"/>
  <c r="P370"/>
  <c r="O370"/>
  <c r="M370"/>
  <c r="L370"/>
  <c r="J370"/>
  <c r="I370"/>
  <c r="G370"/>
  <c r="F370"/>
  <c r="S369"/>
  <c r="R369"/>
  <c r="P369"/>
  <c r="O369"/>
  <c r="M369"/>
  <c r="L369"/>
  <c r="J369"/>
  <c r="I369"/>
  <c r="G369"/>
  <c r="F369"/>
  <c r="S368"/>
  <c r="R368"/>
  <c r="P368"/>
  <c r="O368"/>
  <c r="M368"/>
  <c r="L368"/>
  <c r="J368"/>
  <c r="I368"/>
  <c r="G368"/>
  <c r="F368"/>
  <c r="S367"/>
  <c r="R367"/>
  <c r="P367"/>
  <c r="O367"/>
  <c r="M367"/>
  <c r="L367"/>
  <c r="J367"/>
  <c r="I367"/>
  <c r="G367"/>
  <c r="F367"/>
  <c r="S366"/>
  <c r="R366"/>
  <c r="P366"/>
  <c r="O366"/>
  <c r="M366"/>
  <c r="L366"/>
  <c r="J366"/>
  <c r="I366"/>
  <c r="G366"/>
  <c r="F366"/>
  <c r="S365"/>
  <c r="R365"/>
  <c r="P365"/>
  <c r="O365"/>
  <c r="M365"/>
  <c r="L365"/>
  <c r="J365"/>
  <c r="I365"/>
  <c r="G365"/>
  <c r="F365"/>
  <c r="S364"/>
  <c r="R364"/>
  <c r="P364"/>
  <c r="O364"/>
  <c r="M364"/>
  <c r="L364"/>
  <c r="J364"/>
  <c r="I364"/>
  <c r="G364"/>
  <c r="F364"/>
  <c r="S363"/>
  <c r="R363"/>
  <c r="P363"/>
  <c r="O363"/>
  <c r="M363"/>
  <c r="L363"/>
  <c r="J363"/>
  <c r="I363"/>
  <c r="G363"/>
  <c r="F363"/>
  <c r="S362"/>
  <c r="R362"/>
  <c r="P362"/>
  <c r="O362"/>
  <c r="M362"/>
  <c r="L362"/>
  <c r="J362"/>
  <c r="I362"/>
  <c r="G362"/>
  <c r="F362"/>
  <c r="S361"/>
  <c r="R361"/>
  <c r="P361"/>
  <c r="O361"/>
  <c r="M361"/>
  <c r="L361"/>
  <c r="J361"/>
  <c r="I361"/>
  <c r="G361"/>
  <c r="F361"/>
  <c r="S360"/>
  <c r="R360"/>
  <c r="P360"/>
  <c r="O360"/>
  <c r="M360"/>
  <c r="L360"/>
  <c r="J360"/>
  <c r="I360"/>
  <c r="G360"/>
  <c r="F360"/>
  <c r="S359"/>
  <c r="R359"/>
  <c r="P359"/>
  <c r="O359"/>
  <c r="M359"/>
  <c r="L359"/>
  <c r="J359"/>
  <c r="I359"/>
  <c r="G359"/>
  <c r="F359"/>
  <c r="S358"/>
  <c r="R358"/>
  <c r="P358"/>
  <c r="O358"/>
  <c r="M358"/>
  <c r="L358"/>
  <c r="J358"/>
  <c r="I358"/>
  <c r="G358"/>
  <c r="F358"/>
  <c r="S357"/>
  <c r="R357"/>
  <c r="P357"/>
  <c r="O357"/>
  <c r="M357"/>
  <c r="L357"/>
  <c r="J357"/>
  <c r="I357"/>
  <c r="G357"/>
  <c r="F357"/>
  <c r="S356"/>
  <c r="R356"/>
  <c r="P356"/>
  <c r="O356"/>
  <c r="M356"/>
  <c r="L356"/>
  <c r="J356"/>
  <c r="I356"/>
  <c r="G356"/>
  <c r="F356"/>
  <c r="S355"/>
  <c r="R355"/>
  <c r="P355"/>
  <c r="O355"/>
  <c r="M355"/>
  <c r="L355"/>
  <c r="J355"/>
  <c r="I355"/>
  <c r="G355"/>
  <c r="F355"/>
  <c r="S354"/>
  <c r="R354"/>
  <c r="P354"/>
  <c r="O354"/>
  <c r="M354"/>
  <c r="L354"/>
  <c r="J354"/>
  <c r="I354"/>
  <c r="G354"/>
  <c r="F354"/>
  <c r="S353"/>
  <c r="R353"/>
  <c r="P353"/>
  <c r="O353"/>
  <c r="M353"/>
  <c r="L353"/>
  <c r="J353"/>
  <c r="I353"/>
  <c r="G353"/>
  <c r="F353"/>
  <c r="S352"/>
  <c r="R352"/>
  <c r="P352"/>
  <c r="O352"/>
  <c r="M352"/>
  <c r="L352"/>
  <c r="J352"/>
  <c r="I352"/>
  <c r="G352"/>
  <c r="F352"/>
  <c r="S351"/>
  <c r="R351"/>
  <c r="P351"/>
  <c r="O351"/>
  <c r="M351"/>
  <c r="L351"/>
  <c r="J351"/>
  <c r="I351"/>
  <c r="G351"/>
  <c r="F351"/>
  <c r="S350"/>
  <c r="R350"/>
  <c r="P350"/>
  <c r="O350"/>
  <c r="M350"/>
  <c r="L350"/>
  <c r="J350"/>
  <c r="I350"/>
  <c r="G350"/>
  <c r="F350"/>
  <c r="S349"/>
  <c r="R349"/>
  <c r="P349"/>
  <c r="O349"/>
  <c r="M349"/>
  <c r="L349"/>
  <c r="J349"/>
  <c r="I349"/>
  <c r="G349"/>
  <c r="F349"/>
  <c r="S348"/>
  <c r="R348"/>
  <c r="P348"/>
  <c r="O348"/>
  <c r="M348"/>
  <c r="L348"/>
  <c r="J348"/>
  <c r="I348"/>
  <c r="G348"/>
  <c r="F348"/>
  <c r="S347"/>
  <c r="R347"/>
  <c r="P347"/>
  <c r="O347"/>
  <c r="M347"/>
  <c r="L347"/>
  <c r="J347"/>
  <c r="I347"/>
  <c r="G347"/>
  <c r="F347"/>
  <c r="S346"/>
  <c r="R346"/>
  <c r="P346"/>
  <c r="O346"/>
  <c r="M346"/>
  <c r="L346"/>
  <c r="J346"/>
  <c r="I346"/>
  <c r="G346"/>
  <c r="F346"/>
  <c r="S345"/>
  <c r="R345"/>
  <c r="P345"/>
  <c r="O345"/>
  <c r="M345"/>
  <c r="L345"/>
  <c r="J345"/>
  <c r="I345"/>
  <c r="G345"/>
  <c r="F345"/>
  <c r="S344"/>
  <c r="R344"/>
  <c r="P344"/>
  <c r="O344"/>
  <c r="M344"/>
  <c r="L344"/>
  <c r="J344"/>
  <c r="I344"/>
  <c r="G344"/>
  <c r="F344"/>
  <c r="S343"/>
  <c r="R343"/>
  <c r="P343"/>
  <c r="O343"/>
  <c r="M343"/>
  <c r="L343"/>
  <c r="J343"/>
  <c r="I343"/>
  <c r="G343"/>
  <c r="F343"/>
  <c r="S342"/>
  <c r="R342"/>
  <c r="P342"/>
  <c r="O342"/>
  <c r="M342"/>
  <c r="L342"/>
  <c r="J342"/>
  <c r="I342"/>
  <c r="G342"/>
  <c r="F342"/>
  <c r="S341"/>
  <c r="R341"/>
  <c r="P341"/>
  <c r="O341"/>
  <c r="M341"/>
  <c r="L341"/>
  <c r="J341"/>
  <c r="I341"/>
  <c r="G341"/>
  <c r="F341"/>
  <c r="S340"/>
  <c r="R340"/>
  <c r="P340"/>
  <c r="O340"/>
  <c r="M340"/>
  <c r="L340"/>
  <c r="J340"/>
  <c r="I340"/>
  <c r="G340"/>
  <c r="F340"/>
  <c r="S339"/>
  <c r="R339"/>
  <c r="P339"/>
  <c r="O339"/>
  <c r="M339"/>
  <c r="L339"/>
  <c r="J339"/>
  <c r="I339"/>
  <c r="G339"/>
  <c r="F339"/>
  <c r="S338"/>
  <c r="R338"/>
  <c r="P338"/>
  <c r="O338"/>
  <c r="M338"/>
  <c r="L338"/>
  <c r="J338"/>
  <c r="I338"/>
  <c r="G338"/>
  <c r="F338"/>
  <c r="S337"/>
  <c r="R337"/>
  <c r="P337"/>
  <c r="O337"/>
  <c r="M337"/>
  <c r="L337"/>
  <c r="J337"/>
  <c r="I337"/>
  <c r="G337"/>
  <c r="F337"/>
  <c r="S336"/>
  <c r="R336"/>
  <c r="P336"/>
  <c r="O336"/>
  <c r="M336"/>
  <c r="L336"/>
  <c r="J336"/>
  <c r="I336"/>
  <c r="G336"/>
  <c r="F336"/>
  <c r="S335"/>
  <c r="R335"/>
  <c r="P335"/>
  <c r="O335"/>
  <c r="M335"/>
  <c r="L335"/>
  <c r="J335"/>
  <c r="I335"/>
  <c r="G335"/>
  <c r="F335"/>
  <c r="S334"/>
  <c r="R334"/>
  <c r="P334"/>
  <c r="O334"/>
  <c r="M334"/>
  <c r="L334"/>
  <c r="J334"/>
  <c r="I334"/>
  <c r="G334"/>
  <c r="F334"/>
  <c r="S333"/>
  <c r="R333"/>
  <c r="P333"/>
  <c r="O333"/>
  <c r="M333"/>
  <c r="L333"/>
  <c r="J333"/>
  <c r="I333"/>
  <c r="G333"/>
  <c r="F333"/>
  <c r="S332"/>
  <c r="R332"/>
  <c r="P332"/>
  <c r="O332"/>
  <c r="M332"/>
  <c r="L332"/>
  <c r="J332"/>
  <c r="I332"/>
  <c r="G332"/>
  <c r="F332"/>
  <c r="S331"/>
  <c r="R331"/>
  <c r="P331"/>
  <c r="O331"/>
  <c r="M331"/>
  <c r="L331"/>
  <c r="J331"/>
  <c r="I331"/>
  <c r="G331"/>
  <c r="F331"/>
  <c r="S330"/>
  <c r="R330"/>
  <c r="P330"/>
  <c r="O330"/>
  <c r="M330"/>
  <c r="L330"/>
  <c r="J330"/>
  <c r="I330"/>
  <c r="G330"/>
  <c r="F330"/>
  <c r="S329"/>
  <c r="R329"/>
  <c r="P329"/>
  <c r="O329"/>
  <c r="M329"/>
  <c r="L329"/>
  <c r="J329"/>
  <c r="I329"/>
  <c r="G329"/>
  <c r="F329"/>
  <c r="S328"/>
  <c r="R328"/>
  <c r="P328"/>
  <c r="O328"/>
  <c r="M328"/>
  <c r="L328"/>
  <c r="J328"/>
  <c r="I328"/>
  <c r="G328"/>
  <c r="F328"/>
  <c r="S327"/>
  <c r="R327"/>
  <c r="P327"/>
  <c r="O327"/>
  <c r="M327"/>
  <c r="L327"/>
  <c r="J327"/>
  <c r="I327"/>
  <c r="G327"/>
  <c r="F327"/>
  <c r="S326"/>
  <c r="R326"/>
  <c r="P326"/>
  <c r="O326"/>
  <c r="M326"/>
  <c r="L326"/>
  <c r="J326"/>
  <c r="I326"/>
  <c r="G326"/>
  <c r="F326"/>
  <c r="S325"/>
  <c r="R325"/>
  <c r="P325"/>
  <c r="O325"/>
  <c r="M325"/>
  <c r="L325"/>
  <c r="J325"/>
  <c r="I325"/>
  <c r="G325"/>
  <c r="F325"/>
  <c r="S324"/>
  <c r="R324"/>
  <c r="P324"/>
  <c r="O324"/>
  <c r="M324"/>
  <c r="L324"/>
  <c r="J324"/>
  <c r="I324"/>
  <c r="G324"/>
  <c r="F324"/>
  <c r="S323"/>
  <c r="R323"/>
  <c r="P323"/>
  <c r="O323"/>
  <c r="M323"/>
  <c r="L323"/>
  <c r="J323"/>
  <c r="I323"/>
  <c r="G323"/>
  <c r="F323"/>
  <c r="S322"/>
  <c r="R322"/>
  <c r="P322"/>
  <c r="O322"/>
  <c r="M322"/>
  <c r="L322"/>
  <c r="J322"/>
  <c r="I322"/>
  <c r="G322"/>
  <c r="F322"/>
  <c r="S321"/>
  <c r="R321"/>
  <c r="P321"/>
  <c r="O321"/>
  <c r="M321"/>
  <c r="L321"/>
  <c r="J321"/>
  <c r="I321"/>
  <c r="G321"/>
  <c r="F321"/>
  <c r="S320"/>
  <c r="R320"/>
  <c r="P320"/>
  <c r="O320"/>
  <c r="M320"/>
  <c r="L320"/>
  <c r="J320"/>
  <c r="I320"/>
  <c r="G320"/>
  <c r="F320"/>
  <c r="S319"/>
  <c r="R319"/>
  <c r="P319"/>
  <c r="O319"/>
  <c r="M319"/>
  <c r="L319"/>
  <c r="J319"/>
  <c r="I319"/>
  <c r="G319"/>
  <c r="F319"/>
  <c r="S318"/>
  <c r="R318"/>
  <c r="P318"/>
  <c r="O318"/>
  <c r="M318"/>
  <c r="L318"/>
  <c r="J318"/>
  <c r="I318"/>
  <c r="G318"/>
  <c r="F318"/>
  <c r="S317"/>
  <c r="R317"/>
  <c r="P317"/>
  <c r="O317"/>
  <c r="M317"/>
  <c r="L317"/>
  <c r="J317"/>
  <c r="I317"/>
  <c r="G317"/>
  <c r="F317"/>
  <c r="S316"/>
  <c r="R316"/>
  <c r="P316"/>
  <c r="O316"/>
  <c r="M316"/>
  <c r="L316"/>
  <c r="J316"/>
  <c r="I316"/>
  <c r="G316"/>
  <c r="F316"/>
  <c r="S315"/>
  <c r="R315"/>
  <c r="P315"/>
  <c r="O315"/>
  <c r="M315"/>
  <c r="L315"/>
  <c r="J315"/>
  <c r="I315"/>
  <c r="G315"/>
  <c r="F315"/>
  <c r="S314"/>
  <c r="R314"/>
  <c r="P314"/>
  <c r="O314"/>
  <c r="M314"/>
  <c r="L314"/>
  <c r="J314"/>
  <c r="I314"/>
  <c r="G314"/>
  <c r="F314"/>
  <c r="S313"/>
  <c r="R313"/>
  <c r="P313"/>
  <c r="O313"/>
  <c r="M313"/>
  <c r="L313"/>
  <c r="J313"/>
  <c r="I313"/>
  <c r="G313"/>
  <c r="F313"/>
  <c r="S312"/>
  <c r="R312"/>
  <c r="P312"/>
  <c r="O312"/>
  <c r="M312"/>
  <c r="L312"/>
  <c r="J312"/>
  <c r="I312"/>
  <c r="G312"/>
  <c r="F312"/>
  <c r="S311"/>
  <c r="R311"/>
  <c r="P311"/>
  <c r="O311"/>
  <c r="M311"/>
  <c r="L311"/>
  <c r="J311"/>
  <c r="I311"/>
  <c r="G311"/>
  <c r="F311"/>
  <c r="S310"/>
  <c r="R310"/>
  <c r="P310"/>
  <c r="O310"/>
  <c r="M310"/>
  <c r="L310"/>
  <c r="J310"/>
  <c r="I310"/>
  <c r="G310"/>
  <c r="F310"/>
  <c r="S309"/>
  <c r="R309"/>
  <c r="P309"/>
  <c r="O309"/>
  <c r="M309"/>
  <c r="L309"/>
  <c r="J309"/>
  <c r="I309"/>
  <c r="G309"/>
  <c r="F309"/>
  <c r="S308"/>
  <c r="R308"/>
  <c r="P308"/>
  <c r="O308"/>
  <c r="M308"/>
  <c r="L308"/>
  <c r="J308"/>
  <c r="I308"/>
  <c r="G308"/>
  <c r="F308"/>
  <c r="S307"/>
  <c r="R307"/>
  <c r="P307"/>
  <c r="O307"/>
  <c r="M307"/>
  <c r="L307"/>
  <c r="J307"/>
  <c r="I307"/>
  <c r="G307"/>
  <c r="F307"/>
  <c r="S306"/>
  <c r="R306"/>
  <c r="P306"/>
  <c r="O306"/>
  <c r="M306"/>
  <c r="L306"/>
  <c r="J306"/>
  <c r="I306"/>
  <c r="G306"/>
  <c r="F306"/>
  <c r="S305"/>
  <c r="R305"/>
  <c r="P305"/>
  <c r="O305"/>
  <c r="M305"/>
  <c r="L305"/>
  <c r="J305"/>
  <c r="I305"/>
  <c r="G305"/>
  <c r="F305"/>
  <c r="S304"/>
  <c r="R304"/>
  <c r="P304"/>
  <c r="O304"/>
  <c r="M304"/>
  <c r="L304"/>
  <c r="J304"/>
  <c r="I304"/>
  <c r="G304"/>
  <c r="F304"/>
  <c r="S303"/>
  <c r="R303"/>
  <c r="P303"/>
  <c r="O303"/>
  <c r="M303"/>
  <c r="L303"/>
  <c r="J303"/>
  <c r="I303"/>
  <c r="G303"/>
  <c r="F303"/>
  <c r="S302"/>
  <c r="R302"/>
  <c r="P302"/>
  <c r="O302"/>
  <c r="M302"/>
  <c r="L302"/>
  <c r="J302"/>
  <c r="I302"/>
  <c r="G302"/>
  <c r="F302"/>
  <c r="S301"/>
  <c r="R301"/>
  <c r="P301"/>
  <c r="O301"/>
  <c r="M301"/>
  <c r="L301"/>
  <c r="J301"/>
  <c r="I301"/>
  <c r="G301"/>
  <c r="F301"/>
  <c r="S300"/>
  <c r="R300"/>
  <c r="P300"/>
  <c r="O300"/>
  <c r="M300"/>
  <c r="L300"/>
  <c r="J300"/>
  <c r="I300"/>
  <c r="G300"/>
  <c r="F300"/>
  <c r="S299"/>
  <c r="R299"/>
  <c r="P299"/>
  <c r="O299"/>
  <c r="M299"/>
  <c r="L299"/>
  <c r="J299"/>
  <c r="I299"/>
  <c r="G299"/>
  <c r="F299"/>
  <c r="S298"/>
  <c r="R298"/>
  <c r="P298"/>
  <c r="O298"/>
  <c r="M298"/>
  <c r="L298"/>
  <c r="J298"/>
  <c r="I298"/>
  <c r="G298"/>
  <c r="F298"/>
  <c r="S297"/>
  <c r="R297"/>
  <c r="P297"/>
  <c r="O297"/>
  <c r="M297"/>
  <c r="L297"/>
  <c r="J297"/>
  <c r="I297"/>
  <c r="G297"/>
  <c r="F297"/>
  <c r="S296"/>
  <c r="R296"/>
  <c r="P296"/>
  <c r="O296"/>
  <c r="M296"/>
  <c r="L296"/>
  <c r="J296"/>
  <c r="I296"/>
  <c r="G296"/>
  <c r="F296"/>
  <c r="S295"/>
  <c r="R295"/>
  <c r="P295"/>
  <c r="O295"/>
  <c r="M295"/>
  <c r="L295"/>
  <c r="J295"/>
  <c r="I295"/>
  <c r="G295"/>
  <c r="F295"/>
  <c r="S294"/>
  <c r="R294"/>
  <c r="P294"/>
  <c r="O294"/>
  <c r="M294"/>
  <c r="L294"/>
  <c r="J294"/>
  <c r="I294"/>
  <c r="G294"/>
  <c r="F294"/>
  <c r="S293"/>
  <c r="R293"/>
  <c r="P293"/>
  <c r="O293"/>
  <c r="M293"/>
  <c r="L293"/>
  <c r="J293"/>
  <c r="I293"/>
  <c r="G293"/>
  <c r="F293"/>
  <c r="S292"/>
  <c r="R292"/>
  <c r="P292"/>
  <c r="O292"/>
  <c r="M292"/>
  <c r="L292"/>
  <c r="J292"/>
  <c r="I292"/>
  <c r="G292"/>
  <c r="F292"/>
  <c r="S291"/>
  <c r="R291"/>
  <c r="P291"/>
  <c r="O291"/>
  <c r="M291"/>
  <c r="L291"/>
  <c r="J291"/>
  <c r="I291"/>
  <c r="G291"/>
  <c r="F291"/>
  <c r="S290"/>
  <c r="R290"/>
  <c r="P290"/>
  <c r="O290"/>
  <c r="M290"/>
  <c r="L290"/>
  <c r="J290"/>
  <c r="I290"/>
  <c r="G290"/>
  <c r="F290"/>
  <c r="S289"/>
  <c r="R289"/>
  <c r="P289"/>
  <c r="O289"/>
  <c r="M289"/>
  <c r="L289"/>
  <c r="J289"/>
  <c r="I289"/>
  <c r="G289"/>
  <c r="F289"/>
  <c r="S288"/>
  <c r="R288"/>
  <c r="P288"/>
  <c r="O288"/>
  <c r="M288"/>
  <c r="L288"/>
  <c r="J288"/>
  <c r="I288"/>
  <c r="G288"/>
  <c r="F288"/>
  <c r="S287"/>
  <c r="R287"/>
  <c r="P287"/>
  <c r="O287"/>
  <c r="M287"/>
  <c r="L287"/>
  <c r="J287"/>
  <c r="I287"/>
  <c r="G287"/>
  <c r="F287"/>
  <c r="S286"/>
  <c r="R286"/>
  <c r="P286"/>
  <c r="O286"/>
  <c r="M286"/>
  <c r="L286"/>
  <c r="J286"/>
  <c r="I286"/>
  <c r="G286"/>
  <c r="F286"/>
  <c r="S285"/>
  <c r="R285"/>
  <c r="P285"/>
  <c r="O285"/>
  <c r="M285"/>
  <c r="L285"/>
  <c r="J285"/>
  <c r="I285"/>
  <c r="G285"/>
  <c r="F285"/>
  <c r="S284"/>
  <c r="R284"/>
  <c r="P284"/>
  <c r="O284"/>
  <c r="M284"/>
  <c r="L284"/>
  <c r="J284"/>
  <c r="I284"/>
  <c r="G284"/>
  <c r="F284"/>
  <c r="S283"/>
  <c r="R283"/>
  <c r="P283"/>
  <c r="O283"/>
  <c r="M283"/>
  <c r="L283"/>
  <c r="J283"/>
  <c r="I283"/>
  <c r="G283"/>
  <c r="F283"/>
  <c r="S282"/>
  <c r="R282"/>
  <c r="P282"/>
  <c r="O282"/>
  <c r="M282"/>
  <c r="L282"/>
  <c r="J282"/>
  <c r="I282"/>
  <c r="G282"/>
  <c r="F282"/>
  <c r="S281"/>
  <c r="R281"/>
  <c r="P281"/>
  <c r="O281"/>
  <c r="M281"/>
  <c r="L281"/>
  <c r="J281"/>
  <c r="I281"/>
  <c r="G281"/>
  <c r="F281"/>
  <c r="S280"/>
  <c r="R280"/>
  <c r="P280"/>
  <c r="O280"/>
  <c r="M280"/>
  <c r="L280"/>
  <c r="J280"/>
  <c r="I280"/>
  <c r="G280"/>
  <c r="F280"/>
  <c r="S279"/>
  <c r="R279"/>
  <c r="P279"/>
  <c r="O279"/>
  <c r="M279"/>
  <c r="L279"/>
  <c r="J279"/>
  <c r="I279"/>
  <c r="G279"/>
  <c r="F279"/>
  <c r="S278"/>
  <c r="R278"/>
  <c r="P278"/>
  <c r="O278"/>
  <c r="M278"/>
  <c r="L278"/>
  <c r="J278"/>
  <c r="I278"/>
  <c r="G278"/>
  <c r="F278"/>
  <c r="S277"/>
  <c r="R277"/>
  <c r="P277"/>
  <c r="O277"/>
  <c r="M277"/>
  <c r="L277"/>
  <c r="J277"/>
  <c r="I277"/>
  <c r="G277"/>
  <c r="F277"/>
  <c r="S276"/>
  <c r="R276"/>
  <c r="P276"/>
  <c r="O276"/>
  <c r="M276"/>
  <c r="L276"/>
  <c r="J276"/>
  <c r="I276"/>
  <c r="G276"/>
  <c r="F276"/>
  <c r="S275"/>
  <c r="R275"/>
  <c r="P275"/>
  <c r="O275"/>
  <c r="M275"/>
  <c r="L275"/>
  <c r="J275"/>
  <c r="I275"/>
  <c r="G275"/>
  <c r="F275"/>
  <c r="S274"/>
  <c r="R274"/>
  <c r="P274"/>
  <c r="O274"/>
  <c r="M274"/>
  <c r="L274"/>
  <c r="J274"/>
  <c r="I274"/>
  <c r="G274"/>
  <c r="F274"/>
  <c r="S273"/>
  <c r="R273"/>
  <c r="P273"/>
  <c r="O273"/>
  <c r="M273"/>
  <c r="L273"/>
  <c r="J273"/>
  <c r="I273"/>
  <c r="G273"/>
  <c r="F273"/>
  <c r="S272"/>
  <c r="R272"/>
  <c r="P272"/>
  <c r="O272"/>
  <c r="M272"/>
  <c r="L272"/>
  <c r="J272"/>
  <c r="I272"/>
  <c r="G272"/>
  <c r="F272"/>
  <c r="S271"/>
  <c r="R271"/>
  <c r="P271"/>
  <c r="O271"/>
  <c r="M271"/>
  <c r="L271"/>
  <c r="J271"/>
  <c r="I271"/>
  <c r="G271"/>
  <c r="F271"/>
  <c r="S270"/>
  <c r="R270"/>
  <c r="P270"/>
  <c r="O270"/>
  <c r="M270"/>
  <c r="L270"/>
  <c r="J270"/>
  <c r="I270"/>
  <c r="G270"/>
  <c r="F270"/>
  <c r="S269"/>
  <c r="R269"/>
  <c r="P269"/>
  <c r="O269"/>
  <c r="M269"/>
  <c r="L269"/>
  <c r="J269"/>
  <c r="I269"/>
  <c r="G269"/>
  <c r="F269"/>
  <c r="S268"/>
  <c r="R268"/>
  <c r="P268"/>
  <c r="O268"/>
  <c r="M268"/>
  <c r="L268"/>
  <c r="J268"/>
  <c r="I268"/>
  <c r="G268"/>
  <c r="F268"/>
  <c r="S267"/>
  <c r="R267"/>
  <c r="P267"/>
  <c r="O267"/>
  <c r="M267"/>
  <c r="L267"/>
  <c r="J267"/>
  <c r="I267"/>
  <c r="G267"/>
  <c r="F267"/>
  <c r="S266"/>
  <c r="R266"/>
  <c r="P266"/>
  <c r="O266"/>
  <c r="M266"/>
  <c r="L266"/>
  <c r="J266"/>
  <c r="I266"/>
  <c r="G266"/>
  <c r="F266"/>
  <c r="S265"/>
  <c r="R265"/>
  <c r="P265"/>
  <c r="O265"/>
  <c r="M265"/>
  <c r="L265"/>
  <c r="J265"/>
  <c r="I265"/>
  <c r="G265"/>
  <c r="F265"/>
  <c r="S264"/>
  <c r="R264"/>
  <c r="P264"/>
  <c r="O264"/>
  <c r="M264"/>
  <c r="L264"/>
  <c r="J264"/>
  <c r="I264"/>
  <c r="G264"/>
  <c r="F264"/>
  <c r="S263"/>
  <c r="R263"/>
  <c r="P263"/>
  <c r="O263"/>
  <c r="M263"/>
  <c r="L263"/>
  <c r="J263"/>
  <c r="I263"/>
  <c r="G263"/>
  <c r="F263"/>
  <c r="S262"/>
  <c r="R262"/>
  <c r="P262"/>
  <c r="O262"/>
  <c r="M262"/>
  <c r="L262"/>
  <c r="J262"/>
  <c r="I262"/>
  <c r="G262"/>
  <c r="F262"/>
  <c r="S261"/>
  <c r="R261"/>
  <c r="P261"/>
  <c r="O261"/>
  <c r="M261"/>
  <c r="L261"/>
  <c r="J261"/>
  <c r="I261"/>
  <c r="G261"/>
  <c r="F261"/>
  <c r="S260"/>
  <c r="R260"/>
  <c r="P260"/>
  <c r="O260"/>
  <c r="M260"/>
  <c r="L260"/>
  <c r="J260"/>
  <c r="I260"/>
  <c r="G260"/>
  <c r="F260"/>
  <c r="S259"/>
  <c r="R259"/>
  <c r="P259"/>
  <c r="O259"/>
  <c r="M259"/>
  <c r="L259"/>
  <c r="J259"/>
  <c r="I259"/>
  <c r="G259"/>
  <c r="F259"/>
  <c r="S258"/>
  <c r="R258"/>
  <c r="P258"/>
  <c r="O258"/>
  <c r="M258"/>
  <c r="L258"/>
  <c r="J258"/>
  <c r="I258"/>
  <c r="G258"/>
  <c r="F258"/>
  <c r="S257"/>
  <c r="R257"/>
  <c r="P257"/>
  <c r="O257"/>
  <c r="M257"/>
  <c r="L257"/>
  <c r="J257"/>
  <c r="I257"/>
  <c r="G257"/>
  <c r="F257"/>
  <c r="S256"/>
  <c r="R256"/>
  <c r="P256"/>
  <c r="O256"/>
  <c r="M256"/>
  <c r="L256"/>
  <c r="J256"/>
  <c r="I256"/>
  <c r="G256"/>
  <c r="F256"/>
  <c r="S255"/>
  <c r="R255"/>
  <c r="P255"/>
  <c r="O255"/>
  <c r="M255"/>
  <c r="L255"/>
  <c r="J255"/>
  <c r="I255"/>
  <c r="G255"/>
  <c r="F255"/>
  <c r="S254"/>
  <c r="R254"/>
  <c r="P254"/>
  <c r="O254"/>
  <c r="M254"/>
  <c r="L254"/>
  <c r="J254"/>
  <c r="I254"/>
  <c r="G254"/>
  <c r="F254"/>
  <c r="S253"/>
  <c r="R253"/>
  <c r="P253"/>
  <c r="O253"/>
  <c r="M253"/>
  <c r="L253"/>
  <c r="J253"/>
  <c r="I253"/>
  <c r="G253"/>
  <c r="F253"/>
  <c r="S252"/>
  <c r="R252"/>
  <c r="P252"/>
  <c r="O252"/>
  <c r="M252"/>
  <c r="L252"/>
  <c r="J252"/>
  <c r="I252"/>
  <c r="G252"/>
  <c r="F252"/>
  <c r="S251"/>
  <c r="R251"/>
  <c r="P251"/>
  <c r="O251"/>
  <c r="M251"/>
  <c r="L251"/>
  <c r="J251"/>
  <c r="I251"/>
  <c r="G251"/>
  <c r="F251"/>
  <c r="S250"/>
  <c r="R250"/>
  <c r="P250"/>
  <c r="O250"/>
  <c r="M250"/>
  <c r="L250"/>
  <c r="J250"/>
  <c r="I250"/>
  <c r="G250"/>
  <c r="F250"/>
  <c r="S249"/>
  <c r="R249"/>
  <c r="P249"/>
  <c r="O249"/>
  <c r="M249"/>
  <c r="L249"/>
  <c r="J249"/>
  <c r="I249"/>
  <c r="G249"/>
  <c r="F249"/>
  <c r="S248"/>
  <c r="R248"/>
  <c r="P248"/>
  <c r="O248"/>
  <c r="M248"/>
  <c r="L248"/>
  <c r="J248"/>
  <c r="I248"/>
  <c r="G248"/>
  <c r="F248"/>
  <c r="S247"/>
  <c r="R247"/>
  <c r="P247"/>
  <c r="O247"/>
  <c r="M247"/>
  <c r="L247"/>
  <c r="J247"/>
  <c r="I247"/>
  <c r="G247"/>
  <c r="F247"/>
  <c r="S246"/>
  <c r="R246"/>
  <c r="P246"/>
  <c r="O246"/>
  <c r="M246"/>
  <c r="L246"/>
  <c r="J246"/>
  <c r="I246"/>
  <c r="G246"/>
  <c r="F246"/>
  <c r="S245"/>
  <c r="R245"/>
  <c r="P245"/>
  <c r="O245"/>
  <c r="M245"/>
  <c r="L245"/>
  <c r="J245"/>
  <c r="I245"/>
  <c r="G245"/>
  <c r="F245"/>
  <c r="S244"/>
  <c r="R244"/>
  <c r="P244"/>
  <c r="O244"/>
  <c r="M244"/>
  <c r="L244"/>
  <c r="J244"/>
  <c r="I244"/>
  <c r="G244"/>
  <c r="F244"/>
  <c r="S243"/>
  <c r="R243"/>
  <c r="P243"/>
  <c r="O243"/>
  <c r="M243"/>
  <c r="L243"/>
  <c r="J243"/>
  <c r="I243"/>
  <c r="G243"/>
  <c r="F243"/>
  <c r="S242"/>
  <c r="R242"/>
  <c r="P242"/>
  <c r="O242"/>
  <c r="M242"/>
  <c r="L242"/>
  <c r="J242"/>
  <c r="I242"/>
  <c r="G242"/>
  <c r="F242"/>
  <c r="S241"/>
  <c r="R241"/>
  <c r="P241"/>
  <c r="O241"/>
  <c r="M241"/>
  <c r="L241"/>
  <c r="J241"/>
  <c r="I241"/>
  <c r="G241"/>
  <c r="F241"/>
  <c r="S240"/>
  <c r="R240"/>
  <c r="P240"/>
  <c r="O240"/>
  <c r="M240"/>
  <c r="L240"/>
  <c r="J240"/>
  <c r="I240"/>
  <c r="G240"/>
  <c r="F240"/>
  <c r="S239"/>
  <c r="R239"/>
  <c r="P239"/>
  <c r="O239"/>
  <c r="M239"/>
  <c r="L239"/>
  <c r="J239"/>
  <c r="I239"/>
  <c r="G239"/>
  <c r="F239"/>
  <c r="S238"/>
  <c r="R238"/>
  <c r="P238"/>
  <c r="O238"/>
  <c r="M238"/>
  <c r="L238"/>
  <c r="J238"/>
  <c r="I238"/>
  <c r="G238"/>
  <c r="F238"/>
  <c r="S237"/>
  <c r="R237"/>
  <c r="P237"/>
  <c r="O237"/>
  <c r="M237"/>
  <c r="L237"/>
  <c r="J237"/>
  <c r="I237"/>
  <c r="G237"/>
  <c r="F237"/>
  <c r="S236"/>
  <c r="R236"/>
  <c r="P236"/>
  <c r="O236"/>
  <c r="M236"/>
  <c r="L236"/>
  <c r="J236"/>
  <c r="I236"/>
  <c r="G236"/>
  <c r="F236"/>
  <c r="S235"/>
  <c r="R235"/>
  <c r="P235"/>
  <c r="O235"/>
  <c r="M235"/>
  <c r="L235"/>
  <c r="J235"/>
  <c r="I235"/>
  <c r="G235"/>
  <c r="F235"/>
  <c r="S234"/>
  <c r="R234"/>
  <c r="P234"/>
  <c r="O234"/>
  <c r="M234"/>
  <c r="L234"/>
  <c r="J234"/>
  <c r="I234"/>
  <c r="G234"/>
  <c r="F234"/>
  <c r="S233"/>
  <c r="R233"/>
  <c r="P233"/>
  <c r="O233"/>
  <c r="M233"/>
  <c r="L233"/>
  <c r="J233"/>
  <c r="I233"/>
  <c r="G233"/>
  <c r="F233"/>
  <c r="S232"/>
  <c r="R232"/>
  <c r="P232"/>
  <c r="O232"/>
  <c r="M232"/>
  <c r="L232"/>
  <c r="J232"/>
  <c r="I232"/>
  <c r="G232"/>
  <c r="F232"/>
  <c r="S231"/>
  <c r="R231"/>
  <c r="P231"/>
  <c r="O231"/>
  <c r="M231"/>
  <c r="L231"/>
  <c r="J231"/>
  <c r="I231"/>
  <c r="G231"/>
  <c r="F231"/>
  <c r="S230"/>
  <c r="R230"/>
  <c r="P230"/>
  <c r="O230"/>
  <c r="M230"/>
  <c r="L230"/>
  <c r="J230"/>
  <c r="I230"/>
  <c r="G230"/>
  <c r="F230"/>
  <c r="S229"/>
  <c r="R229"/>
  <c r="P229"/>
  <c r="O229"/>
  <c r="M229"/>
  <c r="L229"/>
  <c r="J229"/>
  <c r="I229"/>
  <c r="G229"/>
  <c r="F229"/>
  <c r="S228"/>
  <c r="R228"/>
  <c r="P228"/>
  <c r="O228"/>
  <c r="M228"/>
  <c r="L228"/>
  <c r="J228"/>
  <c r="I228"/>
  <c r="G228"/>
  <c r="F228"/>
  <c r="S227"/>
  <c r="R227"/>
  <c r="P227"/>
  <c r="O227"/>
  <c r="M227"/>
  <c r="L227"/>
  <c r="J227"/>
  <c r="I227"/>
  <c r="G227"/>
  <c r="F227"/>
  <c r="S226"/>
  <c r="R226"/>
  <c r="P226"/>
  <c r="O226"/>
  <c r="M226"/>
  <c r="L226"/>
  <c r="J226"/>
  <c r="I226"/>
  <c r="G226"/>
  <c r="F226"/>
  <c r="S225"/>
  <c r="R225"/>
  <c r="P225"/>
  <c r="O225"/>
  <c r="M225"/>
  <c r="L225"/>
  <c r="J225"/>
  <c r="I225"/>
  <c r="G225"/>
  <c r="F225"/>
  <c r="S224"/>
  <c r="R224"/>
  <c r="P224"/>
  <c r="O224"/>
  <c r="M224"/>
  <c r="L224"/>
  <c r="J224"/>
  <c r="I224"/>
  <c r="G224"/>
  <c r="F224"/>
  <c r="S223"/>
  <c r="R223"/>
  <c r="P223"/>
  <c r="O223"/>
  <c r="M223"/>
  <c r="L223"/>
  <c r="J223"/>
  <c r="I223"/>
  <c r="G223"/>
  <c r="F223"/>
  <c r="S222"/>
  <c r="R222"/>
  <c r="P222"/>
  <c r="O222"/>
  <c r="M222"/>
  <c r="L222"/>
  <c r="J222"/>
  <c r="I222"/>
  <c r="G222"/>
  <c r="F222"/>
  <c r="S221"/>
  <c r="R221"/>
  <c r="P221"/>
  <c r="O221"/>
  <c r="M221"/>
  <c r="L221"/>
  <c r="J221"/>
  <c r="I221"/>
  <c r="G221"/>
  <c r="F221"/>
  <c r="S220"/>
  <c r="R220"/>
  <c r="P220"/>
  <c r="O220"/>
  <c r="M220"/>
  <c r="L220"/>
  <c r="J220"/>
  <c r="I220"/>
  <c r="G220"/>
  <c r="F220"/>
  <c r="S219"/>
  <c r="R219"/>
  <c r="P219"/>
  <c r="O219"/>
  <c r="M219"/>
  <c r="L219"/>
  <c r="J219"/>
  <c r="I219"/>
  <c r="G219"/>
  <c r="F219"/>
  <c r="S218"/>
  <c r="R218"/>
  <c r="P218"/>
  <c r="O218"/>
  <c r="M218"/>
  <c r="L218"/>
  <c r="J218"/>
  <c r="I218"/>
  <c r="G218"/>
  <c r="F218"/>
  <c r="S217"/>
  <c r="R217"/>
  <c r="P217"/>
  <c r="O217"/>
  <c r="M217"/>
  <c r="L217"/>
  <c r="J217"/>
  <c r="I217"/>
  <c r="G217"/>
  <c r="F217"/>
  <c r="S216"/>
  <c r="R216"/>
  <c r="P216"/>
  <c r="O216"/>
  <c r="M216"/>
  <c r="L216"/>
  <c r="J216"/>
  <c r="I216"/>
  <c r="G216"/>
  <c r="F216"/>
  <c r="S215"/>
  <c r="R215"/>
  <c r="P215"/>
  <c r="O215"/>
  <c r="M215"/>
  <c r="L215"/>
  <c r="J215"/>
  <c r="I215"/>
  <c r="G215"/>
  <c r="F215"/>
  <c r="S214"/>
  <c r="R214"/>
  <c r="P214"/>
  <c r="O214"/>
  <c r="M214"/>
  <c r="L214"/>
  <c r="J214"/>
  <c r="I214"/>
  <c r="G214"/>
  <c r="F214"/>
  <c r="S213"/>
  <c r="R213"/>
  <c r="P213"/>
  <c r="O213"/>
  <c r="M213"/>
  <c r="L213"/>
  <c r="J213"/>
  <c r="I213"/>
  <c r="G213"/>
  <c r="F213"/>
  <c r="S212"/>
  <c r="R212"/>
  <c r="P212"/>
  <c r="O212"/>
  <c r="M212"/>
  <c r="L212"/>
  <c r="J212"/>
  <c r="I212"/>
  <c r="G212"/>
  <c r="F212"/>
  <c r="S211"/>
  <c r="R211"/>
  <c r="P211"/>
  <c r="O211"/>
  <c r="M211"/>
  <c r="L211"/>
  <c r="J211"/>
  <c r="I211"/>
  <c r="G211"/>
  <c r="F211"/>
  <c r="S210"/>
  <c r="R210"/>
  <c r="P210"/>
  <c r="O210"/>
  <c r="M210"/>
  <c r="L210"/>
  <c r="J210"/>
  <c r="I210"/>
  <c r="G210"/>
  <c r="F210"/>
  <c r="S209"/>
  <c r="R209"/>
  <c r="P209"/>
  <c r="O209"/>
  <c r="M209"/>
  <c r="L209"/>
  <c r="J209"/>
  <c r="I209"/>
  <c r="G209"/>
  <c r="F209"/>
  <c r="S208"/>
  <c r="R208"/>
  <c r="P208"/>
  <c r="O208"/>
  <c r="M208"/>
  <c r="L208"/>
  <c r="J208"/>
  <c r="I208"/>
  <c r="G208"/>
  <c r="F208"/>
  <c r="S207"/>
  <c r="R207"/>
  <c r="P207"/>
  <c r="O207"/>
  <c r="M207"/>
  <c r="L207"/>
  <c r="J207"/>
  <c r="I207"/>
  <c r="G207"/>
  <c r="F207"/>
  <c r="S206"/>
  <c r="R206"/>
  <c r="P206"/>
  <c r="O206"/>
  <c r="M206"/>
  <c r="L206"/>
  <c r="J206"/>
  <c r="I206"/>
  <c r="G206"/>
  <c r="F206"/>
  <c r="S205"/>
  <c r="R205"/>
  <c r="P205"/>
  <c r="O205"/>
  <c r="M205"/>
  <c r="L205"/>
  <c r="J205"/>
  <c r="I205"/>
  <c r="G205"/>
  <c r="F205"/>
  <c r="S204"/>
  <c r="R204"/>
  <c r="P204"/>
  <c r="O204"/>
  <c r="M204"/>
  <c r="L204"/>
  <c r="J204"/>
  <c r="I204"/>
  <c r="G204"/>
  <c r="F204"/>
  <c r="S203"/>
  <c r="R203"/>
  <c r="P203"/>
  <c r="O203"/>
  <c r="M203"/>
  <c r="L203"/>
  <c r="J203"/>
  <c r="I203"/>
  <c r="G203"/>
  <c r="F203"/>
  <c r="S202"/>
  <c r="R202"/>
  <c r="P202"/>
  <c r="O202"/>
  <c r="M202"/>
  <c r="L202"/>
  <c r="J202"/>
  <c r="I202"/>
  <c r="G202"/>
  <c r="F202"/>
  <c r="S201"/>
  <c r="R201"/>
  <c r="P201"/>
  <c r="O201"/>
  <c r="M201"/>
  <c r="L201"/>
  <c r="J201"/>
  <c r="I201"/>
  <c r="G201"/>
  <c r="F201"/>
  <c r="S200"/>
  <c r="R200"/>
  <c r="P200"/>
  <c r="O200"/>
  <c r="M200"/>
  <c r="L200"/>
  <c r="J200"/>
  <c r="I200"/>
  <c r="G200"/>
  <c r="F200"/>
  <c r="S199"/>
  <c r="R199"/>
  <c r="P199"/>
  <c r="O199"/>
  <c r="M199"/>
  <c r="L199"/>
  <c r="J199"/>
  <c r="I199"/>
  <c r="G199"/>
  <c r="F199"/>
  <c r="S198"/>
  <c r="R198"/>
  <c r="P198"/>
  <c r="O198"/>
  <c r="M198"/>
  <c r="L198"/>
  <c r="J198"/>
  <c r="I198"/>
  <c r="G198"/>
  <c r="F198"/>
  <c r="S197"/>
  <c r="R197"/>
  <c r="P197"/>
  <c r="O197"/>
  <c r="M197"/>
  <c r="L197"/>
  <c r="J197"/>
  <c r="I197"/>
  <c r="G197"/>
  <c r="F197"/>
  <c r="S196"/>
  <c r="R196"/>
  <c r="P196"/>
  <c r="O196"/>
  <c r="M196"/>
  <c r="L196"/>
  <c r="J196"/>
  <c r="I196"/>
  <c r="G196"/>
  <c r="F196"/>
  <c r="S195"/>
  <c r="R195"/>
  <c r="P195"/>
  <c r="O195"/>
  <c r="M195"/>
  <c r="L195"/>
  <c r="J195"/>
  <c r="I195"/>
  <c r="G195"/>
  <c r="F195"/>
  <c r="S194"/>
  <c r="R194"/>
  <c r="P194"/>
  <c r="O194"/>
  <c r="M194"/>
  <c r="L194"/>
  <c r="J194"/>
  <c r="I194"/>
  <c r="G194"/>
  <c r="F194"/>
  <c r="S193"/>
  <c r="R193"/>
  <c r="P193"/>
  <c r="O193"/>
  <c r="M193"/>
  <c r="L193"/>
  <c r="J193"/>
  <c r="I193"/>
  <c r="G193"/>
  <c r="F193"/>
  <c r="S192"/>
  <c r="R192"/>
  <c r="P192"/>
  <c r="O192"/>
  <c r="M192"/>
  <c r="L192"/>
  <c r="J192"/>
  <c r="I192"/>
  <c r="G192"/>
  <c r="F192"/>
  <c r="S191"/>
  <c r="R191"/>
  <c r="P191"/>
  <c r="O191"/>
  <c r="M191"/>
  <c r="L191"/>
  <c r="J191"/>
  <c r="I191"/>
  <c r="G191"/>
  <c r="F191"/>
  <c r="S190"/>
  <c r="R190"/>
  <c r="P190"/>
  <c r="O190"/>
  <c r="M190"/>
  <c r="L190"/>
  <c r="J190"/>
  <c r="I190"/>
  <c r="G190"/>
  <c r="F190"/>
  <c r="S189"/>
  <c r="R189"/>
  <c r="P189"/>
  <c r="O189"/>
  <c r="M189"/>
  <c r="L189"/>
  <c r="J189"/>
  <c r="I189"/>
  <c r="G189"/>
  <c r="F189"/>
  <c r="S188"/>
  <c r="R188"/>
  <c r="P188"/>
  <c r="O188"/>
  <c r="M188"/>
  <c r="L188"/>
  <c r="J188"/>
  <c r="I188"/>
  <c r="G188"/>
  <c r="F188"/>
  <c r="S187"/>
  <c r="R187"/>
  <c r="P187"/>
  <c r="O187"/>
  <c r="M187"/>
  <c r="L187"/>
  <c r="J187"/>
  <c r="I187"/>
  <c r="G187"/>
  <c r="F187"/>
  <c r="S186"/>
  <c r="R186"/>
  <c r="P186"/>
  <c r="O186"/>
  <c r="M186"/>
  <c r="L186"/>
  <c r="J186"/>
  <c r="I186"/>
  <c r="G186"/>
  <c r="F186"/>
  <c r="S185"/>
  <c r="R185"/>
  <c r="P185"/>
  <c r="O185"/>
  <c r="M185"/>
  <c r="L185"/>
  <c r="J185"/>
  <c r="I185"/>
  <c r="G185"/>
  <c r="F185"/>
  <c r="S184"/>
  <c r="R184"/>
  <c r="P184"/>
  <c r="O184"/>
  <c r="M184"/>
  <c r="L184"/>
  <c r="J184"/>
  <c r="I184"/>
  <c r="G184"/>
  <c r="F184"/>
  <c r="S183"/>
  <c r="R183"/>
  <c r="P183"/>
  <c r="O183"/>
  <c r="M183"/>
  <c r="L183"/>
  <c r="J183"/>
  <c r="I183"/>
  <c r="G183"/>
  <c r="F183"/>
  <c r="S182"/>
  <c r="R182"/>
  <c r="P182"/>
  <c r="O182"/>
  <c r="M182"/>
  <c r="L182"/>
  <c r="J182"/>
  <c r="I182"/>
  <c r="G182"/>
  <c r="F182"/>
  <c r="S181"/>
  <c r="R181"/>
  <c r="P181"/>
  <c r="O181"/>
  <c r="M181"/>
  <c r="L181"/>
  <c r="J181"/>
  <c r="I181"/>
  <c r="G181"/>
  <c r="F181"/>
  <c r="S180"/>
  <c r="R180"/>
  <c r="P180"/>
  <c r="O180"/>
  <c r="M180"/>
  <c r="L180"/>
  <c r="J180"/>
  <c r="I180"/>
  <c r="G180"/>
  <c r="F180"/>
  <c r="S179"/>
  <c r="R179"/>
  <c r="P179"/>
  <c r="O179"/>
  <c r="M179"/>
  <c r="L179"/>
  <c r="J179"/>
  <c r="I179"/>
  <c r="G179"/>
  <c r="F179"/>
  <c r="S178"/>
  <c r="R178"/>
  <c r="P178"/>
  <c r="O178"/>
  <c r="M178"/>
  <c r="L178"/>
  <c r="J178"/>
  <c r="I178"/>
  <c r="G178"/>
  <c r="F178"/>
  <c r="S177"/>
  <c r="R177"/>
  <c r="P177"/>
  <c r="O177"/>
  <c r="M177"/>
  <c r="L177"/>
  <c r="J177"/>
  <c r="I177"/>
  <c r="G177"/>
  <c r="F177"/>
  <c r="S176"/>
  <c r="R176"/>
  <c r="P176"/>
  <c r="O176"/>
  <c r="M176"/>
  <c r="L176"/>
  <c r="J176"/>
  <c r="I176"/>
  <c r="G176"/>
  <c r="F176"/>
  <c r="S175"/>
  <c r="R175"/>
  <c r="P175"/>
  <c r="O175"/>
  <c r="M175"/>
  <c r="L175"/>
  <c r="J175"/>
  <c r="I175"/>
  <c r="G175"/>
  <c r="F175"/>
  <c r="S174"/>
  <c r="R174"/>
  <c r="P174"/>
  <c r="O174"/>
  <c r="M174"/>
  <c r="L174"/>
  <c r="J174"/>
  <c r="I174"/>
  <c r="G174"/>
  <c r="F174"/>
  <c r="S173"/>
  <c r="R173"/>
  <c r="P173"/>
  <c r="O173"/>
  <c r="M173"/>
  <c r="L173"/>
  <c r="J173"/>
  <c r="I173"/>
  <c r="G173"/>
  <c r="F173"/>
  <c r="S172"/>
  <c r="R172"/>
  <c r="P172"/>
  <c r="O172"/>
  <c r="M172"/>
  <c r="L172"/>
  <c r="J172"/>
  <c r="I172"/>
  <c r="G172"/>
  <c r="F172"/>
  <c r="S171"/>
  <c r="R171"/>
  <c r="P171"/>
  <c r="O171"/>
  <c r="M171"/>
  <c r="L171"/>
  <c r="J171"/>
  <c r="I171"/>
  <c r="G171"/>
  <c r="F171"/>
  <c r="S170"/>
  <c r="R170"/>
  <c r="P170"/>
  <c r="O170"/>
  <c r="M170"/>
  <c r="L170"/>
  <c r="J170"/>
  <c r="I170"/>
  <c r="G170"/>
  <c r="F170"/>
  <c r="S169"/>
  <c r="R169"/>
  <c r="P169"/>
  <c r="O169"/>
  <c r="M169"/>
  <c r="L169"/>
  <c r="J169"/>
  <c r="I169"/>
  <c r="G169"/>
  <c r="F169"/>
  <c r="S168"/>
  <c r="R168"/>
  <c r="P168"/>
  <c r="O168"/>
  <c r="M168"/>
  <c r="L168"/>
  <c r="J168"/>
  <c r="I168"/>
  <c r="G168"/>
  <c r="F168"/>
  <c r="S167"/>
  <c r="R167"/>
  <c r="P167"/>
  <c r="O167"/>
  <c r="M167"/>
  <c r="L167"/>
  <c r="J167"/>
  <c r="I167"/>
  <c r="G167"/>
  <c r="F167"/>
  <c r="S166"/>
  <c r="R166"/>
  <c r="P166"/>
  <c r="O166"/>
  <c r="M166"/>
  <c r="L166"/>
  <c r="J166"/>
  <c r="I166"/>
  <c r="G166"/>
  <c r="F166"/>
  <c r="S165"/>
  <c r="R165"/>
  <c r="P165"/>
  <c r="O165"/>
  <c r="M165"/>
  <c r="L165"/>
  <c r="J165"/>
  <c r="I165"/>
  <c r="G165"/>
  <c r="F165"/>
  <c r="S164"/>
  <c r="R164"/>
  <c r="P164"/>
  <c r="O164"/>
  <c r="M164"/>
  <c r="L164"/>
  <c r="J164"/>
  <c r="I164"/>
  <c r="G164"/>
  <c r="F164"/>
  <c r="S163"/>
  <c r="R163"/>
  <c r="P163"/>
  <c r="O163"/>
  <c r="M163"/>
  <c r="L163"/>
  <c r="J163"/>
  <c r="I163"/>
  <c r="G163"/>
  <c r="F163"/>
  <c r="S162"/>
  <c r="R162"/>
  <c r="P162"/>
  <c r="O162"/>
  <c r="M162"/>
  <c r="L162"/>
  <c r="J162"/>
  <c r="I162"/>
  <c r="G162"/>
  <c r="F162"/>
  <c r="S161"/>
  <c r="R161"/>
  <c r="P161"/>
  <c r="O161"/>
  <c r="M161"/>
  <c r="L161"/>
  <c r="J161"/>
  <c r="I161"/>
  <c r="G161"/>
  <c r="F161"/>
  <c r="S160"/>
  <c r="R160"/>
  <c r="P160"/>
  <c r="O160"/>
  <c r="M160"/>
  <c r="L160"/>
  <c r="J160"/>
  <c r="I160"/>
  <c r="G160"/>
  <c r="F160"/>
  <c r="E160"/>
  <c r="E202" s="1"/>
  <c r="E244" s="1"/>
  <c r="E286" s="1"/>
  <c r="E328" s="1"/>
  <c r="E370" s="1"/>
  <c r="E412" s="1"/>
  <c r="S159"/>
  <c r="R159"/>
  <c r="P159"/>
  <c r="O159"/>
  <c r="M159"/>
  <c r="L159"/>
  <c r="J159"/>
  <c r="I159"/>
  <c r="G159"/>
  <c r="F159"/>
  <c r="S158"/>
  <c r="R158"/>
  <c r="P158"/>
  <c r="O158"/>
  <c r="M158"/>
  <c r="L158"/>
  <c r="J158"/>
  <c r="I158"/>
  <c r="G158"/>
  <c r="F158"/>
  <c r="S157"/>
  <c r="R157"/>
  <c r="P157"/>
  <c r="O157"/>
  <c r="M157"/>
  <c r="L157"/>
  <c r="J157"/>
  <c r="I157"/>
  <c r="G157"/>
  <c r="F157"/>
  <c r="S156"/>
  <c r="R156"/>
  <c r="P156"/>
  <c r="O156"/>
  <c r="M156"/>
  <c r="L156"/>
  <c r="J156"/>
  <c r="I156"/>
  <c r="G156"/>
  <c r="F156"/>
  <c r="S155"/>
  <c r="R155"/>
  <c r="P155"/>
  <c r="O155"/>
  <c r="M155"/>
  <c r="L155"/>
  <c r="J155"/>
  <c r="I155"/>
  <c r="G155"/>
  <c r="F155"/>
  <c r="S154"/>
  <c r="R154"/>
  <c r="P154"/>
  <c r="O154"/>
  <c r="M154"/>
  <c r="L154"/>
  <c r="J154"/>
  <c r="I154"/>
  <c r="G154"/>
  <c r="F154"/>
  <c r="S153"/>
  <c r="R153"/>
  <c r="P153"/>
  <c r="O153"/>
  <c r="M153"/>
  <c r="L153"/>
  <c r="J153"/>
  <c r="I153"/>
  <c r="G153"/>
  <c r="F153"/>
  <c r="S152"/>
  <c r="R152"/>
  <c r="P152"/>
  <c r="O152"/>
  <c r="M152"/>
  <c r="L152"/>
  <c r="J152"/>
  <c r="I152"/>
  <c r="G152"/>
  <c r="F152"/>
  <c r="S151"/>
  <c r="R151"/>
  <c r="P151"/>
  <c r="O151"/>
  <c r="M151"/>
  <c r="L151"/>
  <c r="J151"/>
  <c r="I151"/>
  <c r="G151"/>
  <c r="F151"/>
  <c r="S150"/>
  <c r="R150"/>
  <c r="P150"/>
  <c r="O150"/>
  <c r="M150"/>
  <c r="L150"/>
  <c r="J150"/>
  <c r="I150"/>
  <c r="G150"/>
  <c r="F150"/>
  <c r="S149"/>
  <c r="R149"/>
  <c r="P149"/>
  <c r="O149"/>
  <c r="M149"/>
  <c r="L149"/>
  <c r="J149"/>
  <c r="I149"/>
  <c r="G149"/>
  <c r="F149"/>
  <c r="S148"/>
  <c r="R148"/>
  <c r="P148"/>
  <c r="O148"/>
  <c r="M148"/>
  <c r="L148"/>
  <c r="J148"/>
  <c r="I148"/>
  <c r="G148"/>
  <c r="F148"/>
  <c r="S147"/>
  <c r="R147"/>
  <c r="P147"/>
  <c r="O147"/>
  <c r="M147"/>
  <c r="L147"/>
  <c r="J147"/>
  <c r="I147"/>
  <c r="G147"/>
  <c r="F147"/>
  <c r="S146"/>
  <c r="R146"/>
  <c r="P146"/>
  <c r="O146"/>
  <c r="M146"/>
  <c r="L146"/>
  <c r="J146"/>
  <c r="I146"/>
  <c r="G146"/>
  <c r="F146"/>
  <c r="S145"/>
  <c r="R145"/>
  <c r="P145"/>
  <c r="O145"/>
  <c r="M145"/>
  <c r="L145"/>
  <c r="J145"/>
  <c r="I145"/>
  <c r="G145"/>
  <c r="F145"/>
  <c r="S144"/>
  <c r="R144"/>
  <c r="P144"/>
  <c r="O144"/>
  <c r="M144"/>
  <c r="L144"/>
  <c r="J144"/>
  <c r="I144"/>
  <c r="G144"/>
  <c r="F144"/>
  <c r="S143"/>
  <c r="R143"/>
  <c r="P143"/>
  <c r="O143"/>
  <c r="M143"/>
  <c r="L143"/>
  <c r="J143"/>
  <c r="I143"/>
  <c r="G143"/>
  <c r="F143"/>
  <c r="S142"/>
  <c r="R142"/>
  <c r="P142"/>
  <c r="O142"/>
  <c r="M142"/>
  <c r="L142"/>
  <c r="J142"/>
  <c r="I142"/>
  <c r="G142"/>
  <c r="F142"/>
  <c r="E142"/>
  <c r="E184" s="1"/>
  <c r="E226" s="1"/>
  <c r="E268" s="1"/>
  <c r="E310" s="1"/>
  <c r="E352" s="1"/>
  <c r="E394" s="1"/>
  <c r="S141"/>
  <c r="R141"/>
  <c r="P141"/>
  <c r="O141"/>
  <c r="M141"/>
  <c r="L141"/>
  <c r="J141"/>
  <c r="I141"/>
  <c r="G141"/>
  <c r="F141"/>
  <c r="S140"/>
  <c r="R140"/>
  <c r="P140"/>
  <c r="O140"/>
  <c r="M140"/>
  <c r="L140"/>
  <c r="J140"/>
  <c r="I140"/>
  <c r="G140"/>
  <c r="F140"/>
  <c r="S139"/>
  <c r="R139"/>
  <c r="P139"/>
  <c r="O139"/>
  <c r="M139"/>
  <c r="L139"/>
  <c r="J139"/>
  <c r="I139"/>
  <c r="G139"/>
  <c r="F139"/>
  <c r="S138"/>
  <c r="R138"/>
  <c r="P138"/>
  <c r="O138"/>
  <c r="M138"/>
  <c r="L138"/>
  <c r="J138"/>
  <c r="I138"/>
  <c r="G138"/>
  <c r="F138"/>
  <c r="S137"/>
  <c r="R137"/>
  <c r="P137"/>
  <c r="O137"/>
  <c r="M137"/>
  <c r="L137"/>
  <c r="J137"/>
  <c r="I137"/>
  <c r="G137"/>
  <c r="F137"/>
  <c r="S136"/>
  <c r="R136"/>
  <c r="P136"/>
  <c r="O136"/>
  <c r="M136"/>
  <c r="L136"/>
  <c r="J136"/>
  <c r="I136"/>
  <c r="G136"/>
  <c r="F136"/>
  <c r="S135"/>
  <c r="R135"/>
  <c r="P135"/>
  <c r="O135"/>
  <c r="M135"/>
  <c r="L135"/>
  <c r="J135"/>
  <c r="I135"/>
  <c r="G135"/>
  <c r="F135"/>
  <c r="S134"/>
  <c r="R134"/>
  <c r="P134"/>
  <c r="O134"/>
  <c r="M134"/>
  <c r="L134"/>
  <c r="J134"/>
  <c r="I134"/>
  <c r="G134"/>
  <c r="F134"/>
  <c r="S133"/>
  <c r="R133"/>
  <c r="P133"/>
  <c r="O133"/>
  <c r="M133"/>
  <c r="L133"/>
  <c r="J133"/>
  <c r="I133"/>
  <c r="G133"/>
  <c r="F133"/>
  <c r="S132"/>
  <c r="R132"/>
  <c r="P132"/>
  <c r="O132"/>
  <c r="M132"/>
  <c r="L132"/>
  <c r="J132"/>
  <c r="I132"/>
  <c r="G132"/>
  <c r="F132"/>
  <c r="S131"/>
  <c r="R131"/>
  <c r="P131"/>
  <c r="O131"/>
  <c r="M131"/>
  <c r="L131"/>
  <c r="J131"/>
  <c r="I131"/>
  <c r="G131"/>
  <c r="F131"/>
  <c r="S130"/>
  <c r="R130"/>
  <c r="P130"/>
  <c r="O130"/>
  <c r="M130"/>
  <c r="L130"/>
  <c r="J130"/>
  <c r="I130"/>
  <c r="G130"/>
  <c r="F130"/>
  <c r="S129"/>
  <c r="R129"/>
  <c r="P129"/>
  <c r="O129"/>
  <c r="M129"/>
  <c r="L129"/>
  <c r="J129"/>
  <c r="I129"/>
  <c r="G129"/>
  <c r="F129"/>
  <c r="S128"/>
  <c r="R128"/>
  <c r="P128"/>
  <c r="O128"/>
  <c r="M128"/>
  <c r="L128"/>
  <c r="J128"/>
  <c r="I128"/>
  <c r="G128"/>
  <c r="F128"/>
  <c r="E128"/>
  <c r="E170" s="1"/>
  <c r="E212" s="1"/>
  <c r="E254" s="1"/>
  <c r="E296" s="1"/>
  <c r="E338" s="1"/>
  <c r="E380" s="1"/>
  <c r="E422" s="1"/>
  <c r="S127"/>
  <c r="R127"/>
  <c r="P127"/>
  <c r="O127"/>
  <c r="M127"/>
  <c r="L127"/>
  <c r="J127"/>
  <c r="I127"/>
  <c r="G127"/>
  <c r="F127"/>
  <c r="E127"/>
  <c r="E169" s="1"/>
  <c r="E211" s="1"/>
  <c r="E253" s="1"/>
  <c r="E295" s="1"/>
  <c r="E337" s="1"/>
  <c r="E379" s="1"/>
  <c r="E421" s="1"/>
  <c r="S126"/>
  <c r="R126"/>
  <c r="P126"/>
  <c r="O126"/>
  <c r="M126"/>
  <c r="L126"/>
  <c r="J126"/>
  <c r="I126"/>
  <c r="G126"/>
  <c r="F126"/>
  <c r="E126"/>
  <c r="E168" s="1"/>
  <c r="E210" s="1"/>
  <c r="E252" s="1"/>
  <c r="E294" s="1"/>
  <c r="E336" s="1"/>
  <c r="E378" s="1"/>
  <c r="E420" s="1"/>
  <c r="S125"/>
  <c r="R125"/>
  <c r="P125"/>
  <c r="O125"/>
  <c r="M125"/>
  <c r="L125"/>
  <c r="J125"/>
  <c r="I125"/>
  <c r="G125"/>
  <c r="F125"/>
  <c r="E125"/>
  <c r="E167" s="1"/>
  <c r="E209" s="1"/>
  <c r="E251" s="1"/>
  <c r="E293" s="1"/>
  <c r="E335" s="1"/>
  <c r="E377" s="1"/>
  <c r="E419" s="1"/>
  <c r="S124"/>
  <c r="R124"/>
  <c r="P124"/>
  <c r="O124"/>
  <c r="M124"/>
  <c r="L124"/>
  <c r="J124"/>
  <c r="I124"/>
  <c r="G124"/>
  <c r="F124"/>
  <c r="E124"/>
  <c r="E166" s="1"/>
  <c r="E208" s="1"/>
  <c r="E250" s="1"/>
  <c r="E292" s="1"/>
  <c r="E334" s="1"/>
  <c r="E376" s="1"/>
  <c r="E418" s="1"/>
  <c r="S123"/>
  <c r="R123"/>
  <c r="P123"/>
  <c r="O123"/>
  <c r="M123"/>
  <c r="L123"/>
  <c r="J123"/>
  <c r="I123"/>
  <c r="G123"/>
  <c r="F123"/>
  <c r="E123"/>
  <c r="E165" s="1"/>
  <c r="E207" s="1"/>
  <c r="E249" s="1"/>
  <c r="E291" s="1"/>
  <c r="E333" s="1"/>
  <c r="E375" s="1"/>
  <c r="E417" s="1"/>
  <c r="S122"/>
  <c r="R122"/>
  <c r="P122"/>
  <c r="O122"/>
  <c r="M122"/>
  <c r="L122"/>
  <c r="J122"/>
  <c r="I122"/>
  <c r="G122"/>
  <c r="F122"/>
  <c r="E122"/>
  <c r="E164" s="1"/>
  <c r="E206" s="1"/>
  <c r="E248" s="1"/>
  <c r="E290" s="1"/>
  <c r="E332" s="1"/>
  <c r="E374" s="1"/>
  <c r="E416" s="1"/>
  <c r="S121"/>
  <c r="R121"/>
  <c r="P121"/>
  <c r="O121"/>
  <c r="M121"/>
  <c r="L121"/>
  <c r="J121"/>
  <c r="I121"/>
  <c r="G121"/>
  <c r="F121"/>
  <c r="E121"/>
  <c r="E163" s="1"/>
  <c r="E205" s="1"/>
  <c r="E247" s="1"/>
  <c r="E289" s="1"/>
  <c r="E331" s="1"/>
  <c r="E373" s="1"/>
  <c r="E415" s="1"/>
  <c r="S120"/>
  <c r="R120"/>
  <c r="P120"/>
  <c r="O120"/>
  <c r="M120"/>
  <c r="L120"/>
  <c r="J120"/>
  <c r="I120"/>
  <c r="G120"/>
  <c r="F120"/>
  <c r="E120"/>
  <c r="E162" s="1"/>
  <c r="E204" s="1"/>
  <c r="E246" s="1"/>
  <c r="E288" s="1"/>
  <c r="E330" s="1"/>
  <c r="E372" s="1"/>
  <c r="E414" s="1"/>
  <c r="S119"/>
  <c r="R119"/>
  <c r="P119"/>
  <c r="O119"/>
  <c r="M119"/>
  <c r="L119"/>
  <c r="J119"/>
  <c r="I119"/>
  <c r="G119"/>
  <c r="F119"/>
  <c r="E119"/>
  <c r="E161" s="1"/>
  <c r="E203" s="1"/>
  <c r="E245" s="1"/>
  <c r="E287" s="1"/>
  <c r="E329" s="1"/>
  <c r="E371" s="1"/>
  <c r="E413" s="1"/>
  <c r="S118"/>
  <c r="R118"/>
  <c r="P118"/>
  <c r="O118"/>
  <c r="M118"/>
  <c r="L118"/>
  <c r="J118"/>
  <c r="I118"/>
  <c r="G118"/>
  <c r="F118"/>
  <c r="E118"/>
  <c r="S117"/>
  <c r="R117"/>
  <c r="P117"/>
  <c r="O117"/>
  <c r="M117"/>
  <c r="L117"/>
  <c r="J117"/>
  <c r="I117"/>
  <c r="G117"/>
  <c r="F117"/>
  <c r="E117"/>
  <c r="E159" s="1"/>
  <c r="E201" s="1"/>
  <c r="E243" s="1"/>
  <c r="E285" s="1"/>
  <c r="E327" s="1"/>
  <c r="E369" s="1"/>
  <c r="E411" s="1"/>
  <c r="S116"/>
  <c r="R116"/>
  <c r="P116"/>
  <c r="O116"/>
  <c r="M116"/>
  <c r="L116"/>
  <c r="J116"/>
  <c r="I116"/>
  <c r="G116"/>
  <c r="F116"/>
  <c r="E116"/>
  <c r="E158" s="1"/>
  <c r="E200" s="1"/>
  <c r="E242" s="1"/>
  <c r="E284" s="1"/>
  <c r="E326" s="1"/>
  <c r="E368" s="1"/>
  <c r="E410" s="1"/>
  <c r="S115"/>
  <c r="R115"/>
  <c r="P115"/>
  <c r="O115"/>
  <c r="M115"/>
  <c r="L115"/>
  <c r="J115"/>
  <c r="I115"/>
  <c r="G115"/>
  <c r="F115"/>
  <c r="E115"/>
  <c r="E157" s="1"/>
  <c r="E199" s="1"/>
  <c r="E241" s="1"/>
  <c r="E283" s="1"/>
  <c r="E325" s="1"/>
  <c r="E367" s="1"/>
  <c r="E409" s="1"/>
  <c r="S114"/>
  <c r="R114"/>
  <c r="P114"/>
  <c r="O114"/>
  <c r="M114"/>
  <c r="L114"/>
  <c r="J114"/>
  <c r="I114"/>
  <c r="G114"/>
  <c r="F114"/>
  <c r="E114"/>
  <c r="E156" s="1"/>
  <c r="E198" s="1"/>
  <c r="E240" s="1"/>
  <c r="E282" s="1"/>
  <c r="E324" s="1"/>
  <c r="E366" s="1"/>
  <c r="E408" s="1"/>
  <c r="S113"/>
  <c r="R113"/>
  <c r="P113"/>
  <c r="O113"/>
  <c r="M113"/>
  <c r="L113"/>
  <c r="J113"/>
  <c r="I113"/>
  <c r="G113"/>
  <c r="F113"/>
  <c r="E113"/>
  <c r="E155" s="1"/>
  <c r="E197" s="1"/>
  <c r="E239" s="1"/>
  <c r="E281" s="1"/>
  <c r="E323" s="1"/>
  <c r="E365" s="1"/>
  <c r="E407" s="1"/>
  <c r="S112"/>
  <c r="R112"/>
  <c r="P112"/>
  <c r="O112"/>
  <c r="M112"/>
  <c r="L112"/>
  <c r="J112"/>
  <c r="I112"/>
  <c r="G112"/>
  <c r="F112"/>
  <c r="E112"/>
  <c r="E154" s="1"/>
  <c r="E196" s="1"/>
  <c r="E238" s="1"/>
  <c r="E280" s="1"/>
  <c r="E322" s="1"/>
  <c r="E364" s="1"/>
  <c r="E406" s="1"/>
  <c r="S111"/>
  <c r="R111"/>
  <c r="P111"/>
  <c r="O111"/>
  <c r="M111"/>
  <c r="L111"/>
  <c r="J111"/>
  <c r="I111"/>
  <c r="G111"/>
  <c r="F111"/>
  <c r="E111"/>
  <c r="E153" s="1"/>
  <c r="E195" s="1"/>
  <c r="E237" s="1"/>
  <c r="E279" s="1"/>
  <c r="E321" s="1"/>
  <c r="E363" s="1"/>
  <c r="E405" s="1"/>
  <c r="S110"/>
  <c r="R110"/>
  <c r="P110"/>
  <c r="O110"/>
  <c r="M110"/>
  <c r="L110"/>
  <c r="J110"/>
  <c r="I110"/>
  <c r="G110"/>
  <c r="F110"/>
  <c r="E110"/>
  <c r="E152" s="1"/>
  <c r="E194" s="1"/>
  <c r="E236" s="1"/>
  <c r="E278" s="1"/>
  <c r="E320" s="1"/>
  <c r="E362" s="1"/>
  <c r="E404" s="1"/>
  <c r="S109"/>
  <c r="R109"/>
  <c r="P109"/>
  <c r="O109"/>
  <c r="M109"/>
  <c r="L109"/>
  <c r="J109"/>
  <c r="I109"/>
  <c r="G109"/>
  <c r="F109"/>
  <c r="E109"/>
  <c r="E151" s="1"/>
  <c r="E193" s="1"/>
  <c r="E235" s="1"/>
  <c r="E277" s="1"/>
  <c r="E319" s="1"/>
  <c r="E361" s="1"/>
  <c r="E403" s="1"/>
  <c r="S108"/>
  <c r="R108"/>
  <c r="P108"/>
  <c r="O108"/>
  <c r="M108"/>
  <c r="L108"/>
  <c r="J108"/>
  <c r="I108"/>
  <c r="G108"/>
  <c r="F108"/>
  <c r="E108"/>
  <c r="E150" s="1"/>
  <c r="E192" s="1"/>
  <c r="E234" s="1"/>
  <c r="E276" s="1"/>
  <c r="E318" s="1"/>
  <c r="E360" s="1"/>
  <c r="E402" s="1"/>
  <c r="S107"/>
  <c r="R107"/>
  <c r="P107"/>
  <c r="O107"/>
  <c r="M107"/>
  <c r="L107"/>
  <c r="J107"/>
  <c r="I107"/>
  <c r="G107"/>
  <c r="F107"/>
  <c r="E107"/>
  <c r="E149" s="1"/>
  <c r="E191" s="1"/>
  <c r="E233" s="1"/>
  <c r="E275" s="1"/>
  <c r="E317" s="1"/>
  <c r="E359" s="1"/>
  <c r="E401" s="1"/>
  <c r="S106"/>
  <c r="R106"/>
  <c r="P106"/>
  <c r="O106"/>
  <c r="M106"/>
  <c r="L106"/>
  <c r="J106"/>
  <c r="I106"/>
  <c r="G106"/>
  <c r="F106"/>
  <c r="E106"/>
  <c r="E148" s="1"/>
  <c r="E190" s="1"/>
  <c r="E232" s="1"/>
  <c r="E274" s="1"/>
  <c r="E316" s="1"/>
  <c r="E358" s="1"/>
  <c r="E400" s="1"/>
  <c r="S105"/>
  <c r="R105"/>
  <c r="P105"/>
  <c r="O105"/>
  <c r="M105"/>
  <c r="L105"/>
  <c r="J105"/>
  <c r="I105"/>
  <c r="G105"/>
  <c r="F105"/>
  <c r="E105"/>
  <c r="E147" s="1"/>
  <c r="E189" s="1"/>
  <c r="E231" s="1"/>
  <c r="E273" s="1"/>
  <c r="E315" s="1"/>
  <c r="E357" s="1"/>
  <c r="E399" s="1"/>
  <c r="S104"/>
  <c r="R104"/>
  <c r="P104"/>
  <c r="O104"/>
  <c r="M104"/>
  <c r="L104"/>
  <c r="J104"/>
  <c r="I104"/>
  <c r="G104"/>
  <c r="F104"/>
  <c r="E104"/>
  <c r="E146" s="1"/>
  <c r="E188" s="1"/>
  <c r="E230" s="1"/>
  <c r="E272" s="1"/>
  <c r="E314" s="1"/>
  <c r="E356" s="1"/>
  <c r="E398" s="1"/>
  <c r="S103"/>
  <c r="R103"/>
  <c r="P103"/>
  <c r="O103"/>
  <c r="M103"/>
  <c r="L103"/>
  <c r="J103"/>
  <c r="I103"/>
  <c r="G103"/>
  <c r="F103"/>
  <c r="E103"/>
  <c r="E145" s="1"/>
  <c r="E187" s="1"/>
  <c r="E229" s="1"/>
  <c r="E271" s="1"/>
  <c r="E313" s="1"/>
  <c r="E355" s="1"/>
  <c r="E397" s="1"/>
  <c r="S102"/>
  <c r="R102"/>
  <c r="P102"/>
  <c r="O102"/>
  <c r="M102"/>
  <c r="L102"/>
  <c r="J102"/>
  <c r="I102"/>
  <c r="G102"/>
  <c r="F102"/>
  <c r="E102"/>
  <c r="E144" s="1"/>
  <c r="E186" s="1"/>
  <c r="E228" s="1"/>
  <c r="E270" s="1"/>
  <c r="E312" s="1"/>
  <c r="E354" s="1"/>
  <c r="E396" s="1"/>
  <c r="S101"/>
  <c r="R101"/>
  <c r="P101"/>
  <c r="O101"/>
  <c r="M101"/>
  <c r="L101"/>
  <c r="J101"/>
  <c r="I101"/>
  <c r="G101"/>
  <c r="F101"/>
  <c r="E101"/>
  <c r="E143" s="1"/>
  <c r="E185" s="1"/>
  <c r="E227" s="1"/>
  <c r="E269" s="1"/>
  <c r="E311" s="1"/>
  <c r="E353" s="1"/>
  <c r="E395" s="1"/>
  <c r="S100"/>
  <c r="R100"/>
  <c r="P100"/>
  <c r="O100"/>
  <c r="M100"/>
  <c r="L100"/>
  <c r="J100"/>
  <c r="I100"/>
  <c r="G100"/>
  <c r="F100"/>
  <c r="E100"/>
  <c r="S99"/>
  <c r="R99"/>
  <c r="P99"/>
  <c r="O99"/>
  <c r="M99"/>
  <c r="L99"/>
  <c r="J99"/>
  <c r="I99"/>
  <c r="G99"/>
  <c r="F99"/>
  <c r="E99"/>
  <c r="E141" s="1"/>
  <c r="E183" s="1"/>
  <c r="E225" s="1"/>
  <c r="E267" s="1"/>
  <c r="E309" s="1"/>
  <c r="E351" s="1"/>
  <c r="E393" s="1"/>
  <c r="S98"/>
  <c r="R98"/>
  <c r="P98"/>
  <c r="O98"/>
  <c r="M98"/>
  <c r="L98"/>
  <c r="J98"/>
  <c r="I98"/>
  <c r="G98"/>
  <c r="F98"/>
  <c r="E98"/>
  <c r="E140" s="1"/>
  <c r="E182" s="1"/>
  <c r="E224" s="1"/>
  <c r="E266" s="1"/>
  <c r="E308" s="1"/>
  <c r="E350" s="1"/>
  <c r="E392" s="1"/>
  <c r="S97"/>
  <c r="R97"/>
  <c r="P97"/>
  <c r="O97"/>
  <c r="M97"/>
  <c r="L97"/>
  <c r="J97"/>
  <c r="I97"/>
  <c r="G97"/>
  <c r="F97"/>
  <c r="E97"/>
  <c r="E139" s="1"/>
  <c r="E181" s="1"/>
  <c r="E223" s="1"/>
  <c r="E265" s="1"/>
  <c r="E307" s="1"/>
  <c r="E349" s="1"/>
  <c r="E391" s="1"/>
  <c r="S96"/>
  <c r="R96"/>
  <c r="P96"/>
  <c r="O96"/>
  <c r="M96"/>
  <c r="L96"/>
  <c r="J96"/>
  <c r="I96"/>
  <c r="G96"/>
  <c r="F96"/>
  <c r="E96"/>
  <c r="E138" s="1"/>
  <c r="E180" s="1"/>
  <c r="E222" s="1"/>
  <c r="E264" s="1"/>
  <c r="E306" s="1"/>
  <c r="E348" s="1"/>
  <c r="E390" s="1"/>
  <c r="S95"/>
  <c r="R95"/>
  <c r="P95"/>
  <c r="O95"/>
  <c r="M95"/>
  <c r="L95"/>
  <c r="J95"/>
  <c r="I95"/>
  <c r="G95"/>
  <c r="F95"/>
  <c r="E95"/>
  <c r="E137" s="1"/>
  <c r="E179" s="1"/>
  <c r="E221" s="1"/>
  <c r="E263" s="1"/>
  <c r="E305" s="1"/>
  <c r="E347" s="1"/>
  <c r="E389" s="1"/>
  <c r="S94"/>
  <c r="R94"/>
  <c r="P94"/>
  <c r="O94"/>
  <c r="M94"/>
  <c r="L94"/>
  <c r="J94"/>
  <c r="I94"/>
  <c r="G94"/>
  <c r="F94"/>
  <c r="E94"/>
  <c r="E136" s="1"/>
  <c r="E178" s="1"/>
  <c r="E220" s="1"/>
  <c r="E262" s="1"/>
  <c r="E304" s="1"/>
  <c r="E346" s="1"/>
  <c r="E388" s="1"/>
  <c r="S93"/>
  <c r="R93"/>
  <c r="P93"/>
  <c r="O93"/>
  <c r="M93"/>
  <c r="L93"/>
  <c r="J93"/>
  <c r="I93"/>
  <c r="G93"/>
  <c r="F93"/>
  <c r="E93"/>
  <c r="E135" s="1"/>
  <c r="E177" s="1"/>
  <c r="E219" s="1"/>
  <c r="E261" s="1"/>
  <c r="E303" s="1"/>
  <c r="E345" s="1"/>
  <c r="E387" s="1"/>
  <c r="S92"/>
  <c r="R92"/>
  <c r="P92"/>
  <c r="O92"/>
  <c r="M92"/>
  <c r="L92"/>
  <c r="J92"/>
  <c r="I92"/>
  <c r="G92"/>
  <c r="F92"/>
  <c r="E92"/>
  <c r="E134" s="1"/>
  <c r="E176" s="1"/>
  <c r="E218" s="1"/>
  <c r="E260" s="1"/>
  <c r="E302" s="1"/>
  <c r="E344" s="1"/>
  <c r="E386" s="1"/>
  <c r="S91"/>
  <c r="R91"/>
  <c r="P91"/>
  <c r="O91"/>
  <c r="M91"/>
  <c r="L91"/>
  <c r="J91"/>
  <c r="I91"/>
  <c r="G91"/>
  <c r="F91"/>
  <c r="E91"/>
  <c r="E133" s="1"/>
  <c r="E175" s="1"/>
  <c r="E217" s="1"/>
  <c r="E259" s="1"/>
  <c r="E301" s="1"/>
  <c r="E343" s="1"/>
  <c r="E385" s="1"/>
  <c r="S90"/>
  <c r="R90"/>
  <c r="P90"/>
  <c r="O90"/>
  <c r="M90"/>
  <c r="L90"/>
  <c r="J90"/>
  <c r="I90"/>
  <c r="G90"/>
  <c r="F90"/>
  <c r="E90"/>
  <c r="E132" s="1"/>
  <c r="E174" s="1"/>
  <c r="E216" s="1"/>
  <c r="E258" s="1"/>
  <c r="E300" s="1"/>
  <c r="E342" s="1"/>
  <c r="E384" s="1"/>
  <c r="S89"/>
  <c r="R89"/>
  <c r="P89"/>
  <c r="O89"/>
  <c r="M89"/>
  <c r="L89"/>
  <c r="J89"/>
  <c r="I89"/>
  <c r="G89"/>
  <c r="F89"/>
  <c r="E89"/>
  <c r="E131" s="1"/>
  <c r="E173" s="1"/>
  <c r="E215" s="1"/>
  <c r="E257" s="1"/>
  <c r="E299" s="1"/>
  <c r="E341" s="1"/>
  <c r="E383" s="1"/>
  <c r="S88"/>
  <c r="R88"/>
  <c r="P88"/>
  <c r="O88"/>
  <c r="M88"/>
  <c r="L88"/>
  <c r="J88"/>
  <c r="I88"/>
  <c r="G88"/>
  <c r="F88"/>
  <c r="E88"/>
  <c r="E130" s="1"/>
  <c r="E172" s="1"/>
  <c r="E214" s="1"/>
  <c r="E256" s="1"/>
  <c r="E298" s="1"/>
  <c r="E340" s="1"/>
  <c r="E382" s="1"/>
  <c r="S87"/>
  <c r="R87"/>
  <c r="P87"/>
  <c r="O87"/>
  <c r="M87"/>
  <c r="L87"/>
  <c r="J87"/>
  <c r="I87"/>
  <c r="G87"/>
  <c r="F87"/>
  <c r="E87"/>
  <c r="E129" s="1"/>
  <c r="E171" s="1"/>
  <c r="E213" s="1"/>
  <c r="E255" s="1"/>
  <c r="E297" s="1"/>
  <c r="E339" s="1"/>
  <c r="E381" s="1"/>
  <c r="S86"/>
  <c r="R86"/>
  <c r="P86"/>
  <c r="O86"/>
  <c r="M86"/>
  <c r="L86"/>
  <c r="J86"/>
  <c r="I86"/>
  <c r="G86"/>
  <c r="F86"/>
  <c r="S85"/>
  <c r="R85"/>
  <c r="P85"/>
  <c r="O85"/>
  <c r="M85"/>
  <c r="L85"/>
  <c r="J85"/>
  <c r="I85"/>
  <c r="G85"/>
  <c r="F85"/>
  <c r="S84"/>
  <c r="R84"/>
  <c r="P84"/>
  <c r="O84"/>
  <c r="M84"/>
  <c r="L84"/>
  <c r="J84"/>
  <c r="I84"/>
  <c r="G84"/>
  <c r="F84"/>
  <c r="S83"/>
  <c r="R83"/>
  <c r="P83"/>
  <c r="O83"/>
  <c r="M83"/>
  <c r="L83"/>
  <c r="J83"/>
  <c r="I83"/>
  <c r="G83"/>
  <c r="F83"/>
  <c r="S82"/>
  <c r="R82"/>
  <c r="P82"/>
  <c r="O82"/>
  <c r="M82"/>
  <c r="L82"/>
  <c r="J82"/>
  <c r="I82"/>
  <c r="G82"/>
  <c r="F82"/>
  <c r="S81"/>
  <c r="R81"/>
  <c r="P81"/>
  <c r="O81"/>
  <c r="M81"/>
  <c r="L81"/>
  <c r="J81"/>
  <c r="I81"/>
  <c r="G81"/>
  <c r="F81"/>
  <c r="S80"/>
  <c r="R80"/>
  <c r="P80"/>
  <c r="O80"/>
  <c r="M80"/>
  <c r="L80"/>
  <c r="J80"/>
  <c r="I80"/>
  <c r="G80"/>
  <c r="F80"/>
  <c r="S79"/>
  <c r="R79"/>
  <c r="P79"/>
  <c r="O79"/>
  <c r="M79"/>
  <c r="L79"/>
  <c r="J79"/>
  <c r="I79"/>
  <c r="G79"/>
  <c r="F79"/>
  <c r="S78"/>
  <c r="R78"/>
  <c r="P78"/>
  <c r="O78"/>
  <c r="M78"/>
  <c r="L78"/>
  <c r="J78"/>
  <c r="I78"/>
  <c r="G78"/>
  <c r="F78"/>
  <c r="S77"/>
  <c r="R77"/>
  <c r="P77"/>
  <c r="O77"/>
  <c r="M77"/>
  <c r="L77"/>
  <c r="J77"/>
  <c r="I77"/>
  <c r="G77"/>
  <c r="F77"/>
  <c r="S76"/>
  <c r="R76"/>
  <c r="P76"/>
  <c r="O76"/>
  <c r="M76"/>
  <c r="L76"/>
  <c r="J76"/>
  <c r="I76"/>
  <c r="G76"/>
  <c r="F76"/>
  <c r="S75"/>
  <c r="R75"/>
  <c r="P75"/>
  <c r="O75"/>
  <c r="M75"/>
  <c r="L75"/>
  <c r="J75"/>
  <c r="I75"/>
  <c r="G75"/>
  <c r="F75"/>
  <c r="S74"/>
  <c r="R74"/>
  <c r="P74"/>
  <c r="O74"/>
  <c r="M74"/>
  <c r="L74"/>
  <c r="J74"/>
  <c r="I74"/>
  <c r="G74"/>
  <c r="F74"/>
  <c r="S73"/>
  <c r="R73"/>
  <c r="P73"/>
  <c r="O73"/>
  <c r="M73"/>
  <c r="L73"/>
  <c r="J73"/>
  <c r="I73"/>
  <c r="G73"/>
  <c r="F73"/>
  <c r="S72"/>
  <c r="R72"/>
  <c r="P72"/>
  <c r="O72"/>
  <c r="M72"/>
  <c r="L72"/>
  <c r="J72"/>
  <c r="I72"/>
  <c r="G72"/>
  <c r="F72"/>
  <c r="S71"/>
  <c r="R71"/>
  <c r="P71"/>
  <c r="O71"/>
  <c r="M71"/>
  <c r="L71"/>
  <c r="J71"/>
  <c r="I71"/>
  <c r="G71"/>
  <c r="F71"/>
  <c r="S70"/>
  <c r="R70"/>
  <c r="P70"/>
  <c r="O70"/>
  <c r="M70"/>
  <c r="L70"/>
  <c r="J70"/>
  <c r="I70"/>
  <c r="G70"/>
  <c r="F70"/>
  <c r="S69"/>
  <c r="R69"/>
  <c r="P69"/>
  <c r="O69"/>
  <c r="M69"/>
  <c r="L69"/>
  <c r="J69"/>
  <c r="I69"/>
  <c r="G69"/>
  <c r="F69"/>
  <c r="S68"/>
  <c r="R68"/>
  <c r="P68"/>
  <c r="O68"/>
  <c r="M68"/>
  <c r="L68"/>
  <c r="J68"/>
  <c r="I68"/>
  <c r="G68"/>
  <c r="F68"/>
  <c r="S67"/>
  <c r="R67"/>
  <c r="P67"/>
  <c r="O67"/>
  <c r="M67"/>
  <c r="L67"/>
  <c r="J67"/>
  <c r="I67"/>
  <c r="G67"/>
  <c r="F67"/>
  <c r="S66"/>
  <c r="R66"/>
  <c r="P66"/>
  <c r="O66"/>
  <c r="M66"/>
  <c r="L66"/>
  <c r="J66"/>
  <c r="I66"/>
  <c r="G66"/>
  <c r="F66"/>
  <c r="S65"/>
  <c r="R65"/>
  <c r="P65"/>
  <c r="O65"/>
  <c r="M65"/>
  <c r="L65"/>
  <c r="J65"/>
  <c r="I65"/>
  <c r="G65"/>
  <c r="F65"/>
  <c r="S64"/>
  <c r="R64"/>
  <c r="P64"/>
  <c r="O64"/>
  <c r="M64"/>
  <c r="L64"/>
  <c r="J64"/>
  <c r="I64"/>
  <c r="G64"/>
  <c r="F64"/>
  <c r="S63"/>
  <c r="R63"/>
  <c r="P63"/>
  <c r="O63"/>
  <c r="M63"/>
  <c r="L63"/>
  <c r="J63"/>
  <c r="I63"/>
  <c r="G63"/>
  <c r="F63"/>
  <c r="S62"/>
  <c r="R62"/>
  <c r="P62"/>
  <c r="O62"/>
  <c r="M62"/>
  <c r="L62"/>
  <c r="J62"/>
  <c r="I62"/>
  <c r="G62"/>
  <c r="F62"/>
  <c r="S61"/>
  <c r="R61"/>
  <c r="P61"/>
  <c r="O61"/>
  <c r="M61"/>
  <c r="L61"/>
  <c r="J61"/>
  <c r="I61"/>
  <c r="G61"/>
  <c r="F61"/>
  <c r="S60"/>
  <c r="R60"/>
  <c r="P60"/>
  <c r="O60"/>
  <c r="M60"/>
  <c r="L60"/>
  <c r="J60"/>
  <c r="I60"/>
  <c r="G60"/>
  <c r="F60"/>
  <c r="S59"/>
  <c r="R59"/>
  <c r="P59"/>
  <c r="O59"/>
  <c r="M59"/>
  <c r="L59"/>
  <c r="J59"/>
  <c r="I59"/>
  <c r="G59"/>
  <c r="F59"/>
  <c r="S58"/>
  <c r="R58"/>
  <c r="P58"/>
  <c r="O58"/>
  <c r="M58"/>
  <c r="L58"/>
  <c r="J58"/>
  <c r="I58"/>
  <c r="G58"/>
  <c r="F58"/>
  <c r="S57"/>
  <c r="R57"/>
  <c r="P57"/>
  <c r="O57"/>
  <c r="M57"/>
  <c r="L57"/>
  <c r="J57"/>
  <c r="I57"/>
  <c r="G57"/>
  <c r="F57"/>
  <c r="S56"/>
  <c r="R56"/>
  <c r="P56"/>
  <c r="O56"/>
  <c r="M56"/>
  <c r="L56"/>
  <c r="J56"/>
  <c r="I56"/>
  <c r="G56"/>
  <c r="F56"/>
  <c r="S55"/>
  <c r="R55"/>
  <c r="P55"/>
  <c r="O55"/>
  <c r="M55"/>
  <c r="L55"/>
  <c r="J55"/>
  <c r="I55"/>
  <c r="G55"/>
  <c r="F55"/>
  <c r="S54"/>
  <c r="R54"/>
  <c r="P54"/>
  <c r="O54"/>
  <c r="M54"/>
  <c r="L54"/>
  <c r="J54"/>
  <c r="I54"/>
  <c r="G54"/>
  <c r="F54"/>
  <c r="S53"/>
  <c r="R53"/>
  <c r="P53"/>
  <c r="O53"/>
  <c r="M53"/>
  <c r="L53"/>
  <c r="J53"/>
  <c r="I53"/>
  <c r="G53"/>
  <c r="F53"/>
  <c r="S52"/>
  <c r="R52"/>
  <c r="P52"/>
  <c r="O52"/>
  <c r="M52"/>
  <c r="L52"/>
  <c r="J52"/>
  <c r="I52"/>
  <c r="G52"/>
  <c r="F52"/>
  <c r="S51"/>
  <c r="R51"/>
  <c r="P51"/>
  <c r="O51"/>
  <c r="M51"/>
  <c r="L51"/>
  <c r="J51"/>
  <c r="I51"/>
  <c r="G51"/>
  <c r="F51"/>
  <c r="S50"/>
  <c r="R50"/>
  <c r="P50"/>
  <c r="O50"/>
  <c r="M50"/>
  <c r="L50"/>
  <c r="J50"/>
  <c r="I50"/>
  <c r="G50"/>
  <c r="F50"/>
  <c r="S49"/>
  <c r="R49"/>
  <c r="P49"/>
  <c r="O49"/>
  <c r="M49"/>
  <c r="L49"/>
  <c r="J49"/>
  <c r="I49"/>
  <c r="G49"/>
  <c r="F49"/>
  <c r="S48"/>
  <c r="R48"/>
  <c r="P48"/>
  <c r="O48"/>
  <c r="M48"/>
  <c r="L48"/>
  <c r="J48"/>
  <c r="I48"/>
  <c r="G48"/>
  <c r="F48"/>
  <c r="S47"/>
  <c r="R47"/>
  <c r="P47"/>
  <c r="O47"/>
  <c r="M47"/>
  <c r="L47"/>
  <c r="J47"/>
  <c r="I47"/>
  <c r="G47"/>
  <c r="F47"/>
  <c r="S46"/>
  <c r="R46"/>
  <c r="P46"/>
  <c r="O46"/>
  <c r="M46"/>
  <c r="L46"/>
  <c r="J46"/>
  <c r="I46"/>
  <c r="G46"/>
  <c r="F46"/>
  <c r="S45"/>
  <c r="R45"/>
  <c r="P45"/>
  <c r="O45"/>
  <c r="M45"/>
  <c r="L45"/>
  <c r="J45"/>
  <c r="I45"/>
  <c r="G45"/>
  <c r="F45"/>
  <c r="S44"/>
  <c r="R44"/>
  <c r="P44"/>
  <c r="O44"/>
  <c r="M44"/>
  <c r="L44"/>
  <c r="J44"/>
  <c r="I44"/>
  <c r="G44"/>
  <c r="F44"/>
  <c r="C44"/>
  <c r="C86" s="1"/>
  <c r="A44"/>
  <c r="A86" s="1"/>
  <c r="S43"/>
  <c r="R43"/>
  <c r="P43"/>
  <c r="O43"/>
  <c r="M43"/>
  <c r="L43"/>
  <c r="J43"/>
  <c r="I43"/>
  <c r="G43"/>
  <c r="F43"/>
  <c r="C43"/>
  <c r="C85" s="1"/>
  <c r="A43"/>
  <c r="A85" s="1"/>
  <c r="S42"/>
  <c r="R42"/>
  <c r="P42"/>
  <c r="O42"/>
  <c r="M42"/>
  <c r="L42"/>
  <c r="J42"/>
  <c r="I42"/>
  <c r="G42"/>
  <c r="F42"/>
  <c r="C42"/>
  <c r="C84" s="1"/>
  <c r="A42"/>
  <c r="A84" s="1"/>
  <c r="S41"/>
  <c r="R41"/>
  <c r="P41"/>
  <c r="O41"/>
  <c r="M41"/>
  <c r="L41"/>
  <c r="J41"/>
  <c r="I41"/>
  <c r="G41"/>
  <c r="F41"/>
  <c r="C41"/>
  <c r="C83" s="1"/>
  <c r="A41"/>
  <c r="A83" s="1"/>
  <c r="S40"/>
  <c r="R40"/>
  <c r="P40"/>
  <c r="O40"/>
  <c r="M40"/>
  <c r="L40"/>
  <c r="J40"/>
  <c r="I40"/>
  <c r="G40"/>
  <c r="F40"/>
  <c r="C40"/>
  <c r="C82" s="1"/>
  <c r="A40"/>
  <c r="A82" s="1"/>
  <c r="S39"/>
  <c r="R39"/>
  <c r="P39"/>
  <c r="O39"/>
  <c r="M39"/>
  <c r="L39"/>
  <c r="J39"/>
  <c r="I39"/>
  <c r="G39"/>
  <c r="F39"/>
  <c r="C39"/>
  <c r="C81" s="1"/>
  <c r="A39"/>
  <c r="A81" s="1"/>
  <c r="S38"/>
  <c r="R38"/>
  <c r="P38"/>
  <c r="O38"/>
  <c r="M38"/>
  <c r="L38"/>
  <c r="J38"/>
  <c r="I38"/>
  <c r="G38"/>
  <c r="F38"/>
  <c r="C38"/>
  <c r="C80" s="1"/>
  <c r="A38"/>
  <c r="A80" s="1"/>
  <c r="S37"/>
  <c r="R37"/>
  <c r="P37"/>
  <c r="O37"/>
  <c r="M37"/>
  <c r="L37"/>
  <c r="J37"/>
  <c r="I37"/>
  <c r="G37"/>
  <c r="F37"/>
  <c r="C37"/>
  <c r="C79" s="1"/>
  <c r="A37"/>
  <c r="A79" s="1"/>
  <c r="S36"/>
  <c r="R36"/>
  <c r="P36"/>
  <c r="O36"/>
  <c r="M36"/>
  <c r="L36"/>
  <c r="J36"/>
  <c r="I36"/>
  <c r="G36"/>
  <c r="F36"/>
  <c r="C36"/>
  <c r="C78" s="1"/>
  <c r="A36"/>
  <c r="A78" s="1"/>
  <c r="S35"/>
  <c r="R35"/>
  <c r="P35"/>
  <c r="O35"/>
  <c r="M35"/>
  <c r="L35"/>
  <c r="J35"/>
  <c r="I35"/>
  <c r="G35"/>
  <c r="F35"/>
  <c r="C35"/>
  <c r="C77" s="1"/>
  <c r="A35"/>
  <c r="A77" s="1"/>
  <c r="S34"/>
  <c r="R34"/>
  <c r="P34"/>
  <c r="O34"/>
  <c r="M34"/>
  <c r="L34"/>
  <c r="J34"/>
  <c r="I34"/>
  <c r="G34"/>
  <c r="F34"/>
  <c r="C34"/>
  <c r="C76" s="1"/>
  <c r="A34"/>
  <c r="A76" s="1"/>
  <c r="S33"/>
  <c r="R33"/>
  <c r="P33"/>
  <c r="O33"/>
  <c r="M33"/>
  <c r="L33"/>
  <c r="J33"/>
  <c r="I33"/>
  <c r="G33"/>
  <c r="F33"/>
  <c r="C33"/>
  <c r="C75" s="1"/>
  <c r="A33"/>
  <c r="A75" s="1"/>
  <c r="S32"/>
  <c r="R32"/>
  <c r="P32"/>
  <c r="O32"/>
  <c r="M32"/>
  <c r="L32"/>
  <c r="J32"/>
  <c r="I32"/>
  <c r="G32"/>
  <c r="F32"/>
  <c r="C32"/>
  <c r="C74" s="1"/>
  <c r="A32"/>
  <c r="A74" s="1"/>
  <c r="S31"/>
  <c r="R31"/>
  <c r="P31"/>
  <c r="O31"/>
  <c r="M31"/>
  <c r="L31"/>
  <c r="J31"/>
  <c r="I31"/>
  <c r="G31"/>
  <c r="F31"/>
  <c r="C31"/>
  <c r="C73" s="1"/>
  <c r="A31"/>
  <c r="A73" s="1"/>
  <c r="S30"/>
  <c r="R30"/>
  <c r="P30"/>
  <c r="O30"/>
  <c r="M30"/>
  <c r="L30"/>
  <c r="J30"/>
  <c r="I30"/>
  <c r="G30"/>
  <c r="F30"/>
  <c r="C30"/>
  <c r="C72" s="1"/>
  <c r="A30"/>
  <c r="A72" s="1"/>
  <c r="S29"/>
  <c r="R29"/>
  <c r="P29"/>
  <c r="O29"/>
  <c r="M29"/>
  <c r="L29"/>
  <c r="J29"/>
  <c r="I29"/>
  <c r="G29"/>
  <c r="F29"/>
  <c r="C29"/>
  <c r="C71" s="1"/>
  <c r="A29"/>
  <c r="A71" s="1"/>
  <c r="S28"/>
  <c r="R28"/>
  <c r="P28"/>
  <c r="O28"/>
  <c r="M28"/>
  <c r="L28"/>
  <c r="J28"/>
  <c r="I28"/>
  <c r="G28"/>
  <c r="F28"/>
  <c r="C28"/>
  <c r="C70" s="1"/>
  <c r="A28"/>
  <c r="A70" s="1"/>
  <c r="S27"/>
  <c r="R27"/>
  <c r="P27"/>
  <c r="O27"/>
  <c r="M27"/>
  <c r="L27"/>
  <c r="J27"/>
  <c r="I27"/>
  <c r="G27"/>
  <c r="F27"/>
  <c r="C27"/>
  <c r="C69" s="1"/>
  <c r="A27"/>
  <c r="A69" s="1"/>
  <c r="S26"/>
  <c r="R26"/>
  <c r="P26"/>
  <c r="O26"/>
  <c r="M26"/>
  <c r="L26"/>
  <c r="J26"/>
  <c r="I26"/>
  <c r="G26"/>
  <c r="F26"/>
  <c r="C26"/>
  <c r="C68" s="1"/>
  <c r="A26"/>
  <c r="A68" s="1"/>
  <c r="S25"/>
  <c r="R25"/>
  <c r="P25"/>
  <c r="O25"/>
  <c r="M25"/>
  <c r="L25"/>
  <c r="J25"/>
  <c r="I25"/>
  <c r="G25"/>
  <c r="F25"/>
  <c r="C25"/>
  <c r="C67" s="1"/>
  <c r="A25"/>
  <c r="A67" s="1"/>
  <c r="S24"/>
  <c r="R24"/>
  <c r="P24"/>
  <c r="O24"/>
  <c r="M24"/>
  <c r="L24"/>
  <c r="J24"/>
  <c r="I24"/>
  <c r="G24"/>
  <c r="F24"/>
  <c r="C24"/>
  <c r="C66" s="1"/>
  <c r="A24"/>
  <c r="A66" s="1"/>
  <c r="S23"/>
  <c r="R23"/>
  <c r="P23"/>
  <c r="O23"/>
  <c r="M23"/>
  <c r="L23"/>
  <c r="J23"/>
  <c r="I23"/>
  <c r="G23"/>
  <c r="F23"/>
  <c r="C23"/>
  <c r="C65" s="1"/>
  <c r="A23"/>
  <c r="A65" s="1"/>
  <c r="S22"/>
  <c r="R22"/>
  <c r="P22"/>
  <c r="O22"/>
  <c r="M22"/>
  <c r="L22"/>
  <c r="J22"/>
  <c r="I22"/>
  <c r="G22"/>
  <c r="F22"/>
  <c r="C22"/>
  <c r="C64" s="1"/>
  <c r="A22"/>
  <c r="A64" s="1"/>
  <c r="S21"/>
  <c r="R21"/>
  <c r="P21"/>
  <c r="O21"/>
  <c r="M21"/>
  <c r="L21"/>
  <c r="J21"/>
  <c r="I21"/>
  <c r="G21"/>
  <c r="F21"/>
  <c r="C21"/>
  <c r="C63" s="1"/>
  <c r="A21"/>
  <c r="A63" s="1"/>
  <c r="S20"/>
  <c r="R20"/>
  <c r="P20"/>
  <c r="O20"/>
  <c r="M20"/>
  <c r="L20"/>
  <c r="J20"/>
  <c r="I20"/>
  <c r="G20"/>
  <c r="F20"/>
  <c r="C20"/>
  <c r="C62" s="1"/>
  <c r="A20"/>
  <c r="A62" s="1"/>
  <c r="S19"/>
  <c r="R19"/>
  <c r="P19"/>
  <c r="O19"/>
  <c r="M19"/>
  <c r="L19"/>
  <c r="J19"/>
  <c r="I19"/>
  <c r="G19"/>
  <c r="F19"/>
  <c r="C19"/>
  <c r="C61" s="1"/>
  <c r="A19"/>
  <c r="A61" s="1"/>
  <c r="S18"/>
  <c r="R18"/>
  <c r="P18"/>
  <c r="O18"/>
  <c r="M18"/>
  <c r="L18"/>
  <c r="J18"/>
  <c r="I18"/>
  <c r="G18"/>
  <c r="F18"/>
  <c r="C18"/>
  <c r="C60" s="1"/>
  <c r="A18"/>
  <c r="A60" s="1"/>
  <c r="S17"/>
  <c r="R17"/>
  <c r="P17"/>
  <c r="O17"/>
  <c r="M17"/>
  <c r="L17"/>
  <c r="J17"/>
  <c r="I17"/>
  <c r="G17"/>
  <c r="F17"/>
  <c r="C17"/>
  <c r="C59" s="1"/>
  <c r="A17"/>
  <c r="A59" s="1"/>
  <c r="S16"/>
  <c r="R16"/>
  <c r="P16"/>
  <c r="O16"/>
  <c r="M16"/>
  <c r="L16"/>
  <c r="J16"/>
  <c r="I16"/>
  <c r="G16"/>
  <c r="F16"/>
  <c r="C16"/>
  <c r="C58" s="1"/>
  <c r="A16"/>
  <c r="A58" s="1"/>
  <c r="S15"/>
  <c r="R15"/>
  <c r="P15"/>
  <c r="O15"/>
  <c r="M15"/>
  <c r="L15"/>
  <c r="J15"/>
  <c r="I15"/>
  <c r="G15"/>
  <c r="F15"/>
  <c r="C15"/>
  <c r="C57" s="1"/>
  <c r="A15"/>
  <c r="A57" s="1"/>
  <c r="S14"/>
  <c r="R14"/>
  <c r="P14"/>
  <c r="O14"/>
  <c r="M14"/>
  <c r="L14"/>
  <c r="J14"/>
  <c r="I14"/>
  <c r="G14"/>
  <c r="F14"/>
  <c r="C14"/>
  <c r="C56" s="1"/>
  <c r="A14"/>
  <c r="A56" s="1"/>
  <c r="S13"/>
  <c r="R13"/>
  <c r="P13"/>
  <c r="O13"/>
  <c r="M13"/>
  <c r="L13"/>
  <c r="J13"/>
  <c r="I13"/>
  <c r="G13"/>
  <c r="F13"/>
  <c r="C13"/>
  <c r="C55" s="1"/>
  <c r="A13"/>
  <c r="A55" s="1"/>
  <c r="S12"/>
  <c r="R12"/>
  <c r="P12"/>
  <c r="O12"/>
  <c r="M12"/>
  <c r="L12"/>
  <c r="J12"/>
  <c r="I12"/>
  <c r="G12"/>
  <c r="F12"/>
  <c r="C12"/>
  <c r="C54" s="1"/>
  <c r="A12"/>
  <c r="A54" s="1"/>
  <c r="S11"/>
  <c r="R11"/>
  <c r="P11"/>
  <c r="O11"/>
  <c r="M11"/>
  <c r="L11"/>
  <c r="J11"/>
  <c r="I11"/>
  <c r="G11"/>
  <c r="F11"/>
  <c r="C11"/>
  <c r="C53" s="1"/>
  <c r="A11"/>
  <c r="A53" s="1"/>
  <c r="S10"/>
  <c r="R10"/>
  <c r="P10"/>
  <c r="O10"/>
  <c r="M10"/>
  <c r="L10"/>
  <c r="J10"/>
  <c r="I10"/>
  <c r="G10"/>
  <c r="F10"/>
  <c r="C10"/>
  <c r="C52" s="1"/>
  <c r="A10"/>
  <c r="A52" s="1"/>
  <c r="S9"/>
  <c r="R9"/>
  <c r="P9"/>
  <c r="O9"/>
  <c r="M9"/>
  <c r="L9"/>
  <c r="J9"/>
  <c r="I9"/>
  <c r="G9"/>
  <c r="F9"/>
  <c r="C9"/>
  <c r="C51" s="1"/>
  <c r="A9"/>
  <c r="A51" s="1"/>
  <c r="S8"/>
  <c r="R8"/>
  <c r="P8"/>
  <c r="O8"/>
  <c r="M8"/>
  <c r="L8"/>
  <c r="J8"/>
  <c r="I8"/>
  <c r="G8"/>
  <c r="F8"/>
  <c r="C8"/>
  <c r="C50" s="1"/>
  <c r="A8"/>
  <c r="A50" s="1"/>
  <c r="S7"/>
  <c r="R7"/>
  <c r="P7"/>
  <c r="O7"/>
  <c r="M7"/>
  <c r="L7"/>
  <c r="J7"/>
  <c r="I7"/>
  <c r="G7"/>
  <c r="F7"/>
  <c r="C7"/>
  <c r="C49" s="1"/>
  <c r="A7"/>
  <c r="A49" s="1"/>
  <c r="S6"/>
  <c r="R6"/>
  <c r="P6"/>
  <c r="O6"/>
  <c r="M6"/>
  <c r="L6"/>
  <c r="J6"/>
  <c r="I6"/>
  <c r="G6"/>
  <c r="F6"/>
  <c r="C6"/>
  <c r="C48" s="1"/>
  <c r="A6"/>
  <c r="A48" s="1"/>
  <c r="S5"/>
  <c r="R5"/>
  <c r="P5"/>
  <c r="O5"/>
  <c r="M5"/>
  <c r="L5"/>
  <c r="J5"/>
  <c r="I5"/>
  <c r="G5"/>
  <c r="F5"/>
  <c r="C5"/>
  <c r="C47" s="1"/>
  <c r="A5"/>
  <c r="A47" s="1"/>
  <c r="S4"/>
  <c r="R4"/>
  <c r="P4"/>
  <c r="O4"/>
  <c r="M4"/>
  <c r="L4"/>
  <c r="J4"/>
  <c r="I4"/>
  <c r="G4"/>
  <c r="F4"/>
  <c r="C4"/>
  <c r="C46" s="1"/>
  <c r="A4"/>
  <c r="A46" s="1"/>
  <c r="S3"/>
  <c r="R3"/>
  <c r="P3"/>
  <c r="O3"/>
  <c r="M3"/>
  <c r="L3"/>
  <c r="J3"/>
  <c r="I3"/>
  <c r="G3"/>
  <c r="F3"/>
  <c r="C3"/>
  <c r="C45" s="1"/>
  <c r="A3"/>
  <c r="A45" s="1"/>
  <c r="Q842" i="5"/>
  <c r="P842"/>
  <c r="N842"/>
  <c r="M842"/>
  <c r="J842"/>
  <c r="G926" s="1"/>
  <c r="I842"/>
  <c r="G842"/>
  <c r="F842"/>
  <c r="Q841"/>
  <c r="P841"/>
  <c r="N841"/>
  <c r="M841"/>
  <c r="J841"/>
  <c r="G925" s="1"/>
  <c r="I841"/>
  <c r="G841"/>
  <c r="F841"/>
  <c r="Q840"/>
  <c r="P840"/>
  <c r="N840"/>
  <c r="M840"/>
  <c r="J840"/>
  <c r="G924" s="1"/>
  <c r="I840"/>
  <c r="G840"/>
  <c r="F840"/>
  <c r="Q839"/>
  <c r="P839"/>
  <c r="N839"/>
  <c r="M839"/>
  <c r="J839"/>
  <c r="G923" s="1"/>
  <c r="I839"/>
  <c r="G839"/>
  <c r="F839"/>
  <c r="Q838"/>
  <c r="P838"/>
  <c r="N838"/>
  <c r="M838"/>
  <c r="J838"/>
  <c r="G922" s="1"/>
  <c r="I838"/>
  <c r="G838"/>
  <c r="F838"/>
  <c r="Q837"/>
  <c r="P837"/>
  <c r="N837"/>
  <c r="M837"/>
  <c r="J837"/>
  <c r="G921" s="1"/>
  <c r="I837"/>
  <c r="G837"/>
  <c r="F837"/>
  <c r="Q836"/>
  <c r="P836"/>
  <c r="N836"/>
  <c r="M836"/>
  <c r="J836"/>
  <c r="G920" s="1"/>
  <c r="I836"/>
  <c r="G836"/>
  <c r="F836"/>
  <c r="Q835"/>
  <c r="P835"/>
  <c r="N835"/>
  <c r="M835"/>
  <c r="J835"/>
  <c r="G919" s="1"/>
  <c r="I835"/>
  <c r="G835"/>
  <c r="F835"/>
  <c r="Q834"/>
  <c r="P834"/>
  <c r="N834"/>
  <c r="M834"/>
  <c r="J834"/>
  <c r="G918" s="1"/>
  <c r="I834"/>
  <c r="G834"/>
  <c r="F834"/>
  <c r="Q833"/>
  <c r="P833"/>
  <c r="N833"/>
  <c r="M833"/>
  <c r="J833"/>
  <c r="G917" s="1"/>
  <c r="I833"/>
  <c r="G833"/>
  <c r="F833"/>
  <c r="Q832"/>
  <c r="P832"/>
  <c r="N832"/>
  <c r="M832"/>
  <c r="J832"/>
  <c r="G916" s="1"/>
  <c r="I832"/>
  <c r="G832"/>
  <c r="F832"/>
  <c r="Q831"/>
  <c r="P831"/>
  <c r="N831"/>
  <c r="M831"/>
  <c r="J831"/>
  <c r="G915" s="1"/>
  <c r="I831"/>
  <c r="G831"/>
  <c r="F831"/>
  <c r="Q830"/>
  <c r="P830"/>
  <c r="N830"/>
  <c r="M830"/>
  <c r="J830"/>
  <c r="G914" s="1"/>
  <c r="I830"/>
  <c r="G830"/>
  <c r="F830"/>
  <c r="Q829"/>
  <c r="P829"/>
  <c r="N829"/>
  <c r="M829"/>
  <c r="J829"/>
  <c r="G913" s="1"/>
  <c r="I829"/>
  <c r="G829"/>
  <c r="F829"/>
  <c r="Q828"/>
  <c r="P828"/>
  <c r="N828"/>
  <c r="M828"/>
  <c r="J828"/>
  <c r="G912" s="1"/>
  <c r="I828"/>
  <c r="G828"/>
  <c r="F828"/>
  <c r="Q827"/>
  <c r="P827"/>
  <c r="N827"/>
  <c r="M827"/>
  <c r="J827"/>
  <c r="G911" s="1"/>
  <c r="I827"/>
  <c r="G827"/>
  <c r="F827"/>
  <c r="Q826"/>
  <c r="P826"/>
  <c r="N826"/>
  <c r="M826"/>
  <c r="J826"/>
  <c r="G910" s="1"/>
  <c r="I826"/>
  <c r="G826"/>
  <c r="F826"/>
  <c r="Q825"/>
  <c r="P825"/>
  <c r="N825"/>
  <c r="M825"/>
  <c r="J825"/>
  <c r="G909" s="1"/>
  <c r="I825"/>
  <c r="G825"/>
  <c r="F825"/>
  <c r="Q824"/>
  <c r="P824"/>
  <c r="N824"/>
  <c r="M824"/>
  <c r="J824"/>
  <c r="G908" s="1"/>
  <c r="I824"/>
  <c r="G824"/>
  <c r="F824"/>
  <c r="Q823"/>
  <c r="P823"/>
  <c r="N823"/>
  <c r="M823"/>
  <c r="J823"/>
  <c r="G907" s="1"/>
  <c r="I823"/>
  <c r="G823"/>
  <c r="F823"/>
  <c r="Q822"/>
  <c r="P822"/>
  <c r="N822"/>
  <c r="M822"/>
  <c r="J822"/>
  <c r="G906" s="1"/>
  <c r="I822"/>
  <c r="G822"/>
  <c r="F822"/>
  <c r="Q821"/>
  <c r="P821"/>
  <c r="N821"/>
  <c r="M821"/>
  <c r="J821"/>
  <c r="G905" s="1"/>
  <c r="I821"/>
  <c r="G821"/>
  <c r="F821"/>
  <c r="Q820"/>
  <c r="P820"/>
  <c r="N820"/>
  <c r="M820"/>
  <c r="J820"/>
  <c r="G904" s="1"/>
  <c r="I820"/>
  <c r="G820"/>
  <c r="F820"/>
  <c r="Q819"/>
  <c r="P819"/>
  <c r="N819"/>
  <c r="M819"/>
  <c r="J819"/>
  <c r="G903" s="1"/>
  <c r="I819"/>
  <c r="G819"/>
  <c r="F819"/>
  <c r="Q818"/>
  <c r="P818"/>
  <c r="N818"/>
  <c r="M818"/>
  <c r="J818"/>
  <c r="G902" s="1"/>
  <c r="I818"/>
  <c r="G818"/>
  <c r="F818"/>
  <c r="Q817"/>
  <c r="P817"/>
  <c r="N817"/>
  <c r="M817"/>
  <c r="J817"/>
  <c r="G901" s="1"/>
  <c r="I817"/>
  <c r="G817"/>
  <c r="F817"/>
  <c r="Q816"/>
  <c r="P816"/>
  <c r="N816"/>
  <c r="M816"/>
  <c r="J816"/>
  <c r="G900" s="1"/>
  <c r="I816"/>
  <c r="G816"/>
  <c r="F816"/>
  <c r="Q815"/>
  <c r="P815"/>
  <c r="N815"/>
  <c r="M815"/>
  <c r="J815"/>
  <c r="G899" s="1"/>
  <c r="I815"/>
  <c r="G815"/>
  <c r="F815"/>
  <c r="Q814"/>
  <c r="P814"/>
  <c r="N814"/>
  <c r="M814"/>
  <c r="J814"/>
  <c r="G898" s="1"/>
  <c r="I814"/>
  <c r="G814"/>
  <c r="F814"/>
  <c r="Q813"/>
  <c r="P813"/>
  <c r="N813"/>
  <c r="M813"/>
  <c r="J813"/>
  <c r="G897" s="1"/>
  <c r="I813"/>
  <c r="G813"/>
  <c r="F813"/>
  <c r="Q812"/>
  <c r="P812"/>
  <c r="N812"/>
  <c r="M812"/>
  <c r="J812"/>
  <c r="G896" s="1"/>
  <c r="I812"/>
  <c r="G812"/>
  <c r="F812"/>
  <c r="Q811"/>
  <c r="P811"/>
  <c r="N811"/>
  <c r="M811"/>
  <c r="J811"/>
  <c r="G895" s="1"/>
  <c r="I811"/>
  <c r="G811"/>
  <c r="F811"/>
  <c r="Q810"/>
  <c r="P810"/>
  <c r="N810"/>
  <c r="M810"/>
  <c r="J810"/>
  <c r="G894" s="1"/>
  <c r="I810"/>
  <c r="G810"/>
  <c r="F810"/>
  <c r="Q809"/>
  <c r="P809"/>
  <c r="N809"/>
  <c r="M809"/>
  <c r="J809"/>
  <c r="G893" s="1"/>
  <c r="I809"/>
  <c r="G809"/>
  <c r="F809"/>
  <c r="Q808"/>
  <c r="P808"/>
  <c r="N808"/>
  <c r="M808"/>
  <c r="J808"/>
  <c r="G892" s="1"/>
  <c r="I808"/>
  <c r="G808"/>
  <c r="F808"/>
  <c r="Q807"/>
  <c r="P807"/>
  <c r="N807"/>
  <c r="M807"/>
  <c r="J807"/>
  <c r="G891" s="1"/>
  <c r="I807"/>
  <c r="G807"/>
  <c r="F807"/>
  <c r="Q806"/>
  <c r="P806"/>
  <c r="N806"/>
  <c r="M806"/>
  <c r="J806"/>
  <c r="G890" s="1"/>
  <c r="I806"/>
  <c r="G806"/>
  <c r="F806"/>
  <c r="Q805"/>
  <c r="P805"/>
  <c r="N805"/>
  <c r="M805"/>
  <c r="J805"/>
  <c r="G889" s="1"/>
  <c r="I805"/>
  <c r="G805"/>
  <c r="F805"/>
  <c r="Q804"/>
  <c r="P804"/>
  <c r="N804"/>
  <c r="M804"/>
  <c r="J804"/>
  <c r="G888" s="1"/>
  <c r="I804"/>
  <c r="G804"/>
  <c r="F804"/>
  <c r="Q803"/>
  <c r="P803"/>
  <c r="N803"/>
  <c r="M803"/>
  <c r="J803"/>
  <c r="G887" s="1"/>
  <c r="I803"/>
  <c r="G803"/>
  <c r="F803"/>
  <c r="Q802"/>
  <c r="P802"/>
  <c r="N802"/>
  <c r="M802"/>
  <c r="J802"/>
  <c r="G886" s="1"/>
  <c r="I802"/>
  <c r="G802"/>
  <c r="F802"/>
  <c r="Q801"/>
  <c r="P801"/>
  <c r="N801"/>
  <c r="M801"/>
  <c r="J801"/>
  <c r="G885" s="1"/>
  <c r="I801"/>
  <c r="G801"/>
  <c r="F801"/>
  <c r="Q800"/>
  <c r="P800"/>
  <c r="N800"/>
  <c r="M800"/>
  <c r="J800"/>
  <c r="G884" s="1"/>
  <c r="I800"/>
  <c r="G800"/>
  <c r="F800"/>
  <c r="Q799"/>
  <c r="P799"/>
  <c r="N799"/>
  <c r="M799"/>
  <c r="J799"/>
  <c r="G883" s="1"/>
  <c r="I799"/>
  <c r="G799"/>
  <c r="F799"/>
  <c r="Q798"/>
  <c r="P798"/>
  <c r="N798"/>
  <c r="M798"/>
  <c r="J798"/>
  <c r="G882" s="1"/>
  <c r="I798"/>
  <c r="G798"/>
  <c r="F798"/>
  <c r="Q797"/>
  <c r="P797"/>
  <c r="N797"/>
  <c r="M797"/>
  <c r="J797"/>
  <c r="G881" s="1"/>
  <c r="I797"/>
  <c r="G797"/>
  <c r="F797"/>
  <c r="Q796"/>
  <c r="P796"/>
  <c r="N796"/>
  <c r="M796"/>
  <c r="J796"/>
  <c r="G880" s="1"/>
  <c r="I796"/>
  <c r="G796"/>
  <c r="F796"/>
  <c r="Q795"/>
  <c r="P795"/>
  <c r="N795"/>
  <c r="M795"/>
  <c r="J795"/>
  <c r="G879" s="1"/>
  <c r="I795"/>
  <c r="G795"/>
  <c r="F795"/>
  <c r="Q794"/>
  <c r="P794"/>
  <c r="N794"/>
  <c r="M794"/>
  <c r="J794"/>
  <c r="G878" s="1"/>
  <c r="I794"/>
  <c r="G794"/>
  <c r="F794"/>
  <c r="Q793"/>
  <c r="P793"/>
  <c r="N793"/>
  <c r="M793"/>
  <c r="J793"/>
  <c r="G877" s="1"/>
  <c r="I793"/>
  <c r="G793"/>
  <c r="F793"/>
  <c r="Q792"/>
  <c r="P792"/>
  <c r="N792"/>
  <c r="M792"/>
  <c r="J792"/>
  <c r="G876" s="1"/>
  <c r="I792"/>
  <c r="G792"/>
  <c r="F792"/>
  <c r="Q791"/>
  <c r="P791"/>
  <c r="N791"/>
  <c r="M791"/>
  <c r="J791"/>
  <c r="G875" s="1"/>
  <c r="I791"/>
  <c r="G791"/>
  <c r="F791"/>
  <c r="Q790"/>
  <c r="P790"/>
  <c r="N790"/>
  <c r="M790"/>
  <c r="J790"/>
  <c r="G874" s="1"/>
  <c r="I790"/>
  <c r="G790"/>
  <c r="F790"/>
  <c r="Q789"/>
  <c r="P789"/>
  <c r="N789"/>
  <c r="M789"/>
  <c r="J789"/>
  <c r="G873" s="1"/>
  <c r="I789"/>
  <c r="G789"/>
  <c r="F789"/>
  <c r="Q788"/>
  <c r="P788"/>
  <c r="N788"/>
  <c r="M788"/>
  <c r="J788"/>
  <c r="G872" s="1"/>
  <c r="I788"/>
  <c r="G788"/>
  <c r="F788"/>
  <c r="Q787"/>
  <c r="P787"/>
  <c r="N787"/>
  <c r="M787"/>
  <c r="J787"/>
  <c r="G871" s="1"/>
  <c r="I787"/>
  <c r="G787"/>
  <c r="F787"/>
  <c r="Q786"/>
  <c r="P786"/>
  <c r="N786"/>
  <c r="M786"/>
  <c r="J786"/>
  <c r="G870" s="1"/>
  <c r="I786"/>
  <c r="G786"/>
  <c r="F786"/>
  <c r="Q785"/>
  <c r="P785"/>
  <c r="N785"/>
  <c r="M785"/>
  <c r="J785"/>
  <c r="G869" s="1"/>
  <c r="I785"/>
  <c r="G785"/>
  <c r="F785"/>
  <c r="Q784"/>
  <c r="P784"/>
  <c r="N784"/>
  <c r="M784"/>
  <c r="J784"/>
  <c r="G868" s="1"/>
  <c r="I784"/>
  <c r="G784"/>
  <c r="F784"/>
  <c r="Q783"/>
  <c r="P783"/>
  <c r="N783"/>
  <c r="M783"/>
  <c r="J783"/>
  <c r="G867" s="1"/>
  <c r="I783"/>
  <c r="G783"/>
  <c r="F783"/>
  <c r="Q782"/>
  <c r="P782"/>
  <c r="N782"/>
  <c r="M782"/>
  <c r="J782"/>
  <c r="G866" s="1"/>
  <c r="I782"/>
  <c r="G782"/>
  <c r="F782"/>
  <c r="Q781"/>
  <c r="P781"/>
  <c r="N781"/>
  <c r="M781"/>
  <c r="J781"/>
  <c r="G865" s="1"/>
  <c r="I781"/>
  <c r="G781"/>
  <c r="F781"/>
  <c r="Q780"/>
  <c r="P780"/>
  <c r="N780"/>
  <c r="M780"/>
  <c r="J780"/>
  <c r="G864" s="1"/>
  <c r="I780"/>
  <c r="G780"/>
  <c r="F780"/>
  <c r="Q779"/>
  <c r="P779"/>
  <c r="N779"/>
  <c r="M779"/>
  <c r="J779"/>
  <c r="G863" s="1"/>
  <c r="I779"/>
  <c r="G779"/>
  <c r="F779"/>
  <c r="Q778"/>
  <c r="P778"/>
  <c r="N778"/>
  <c r="M778"/>
  <c r="J778"/>
  <c r="G862" s="1"/>
  <c r="I778"/>
  <c r="G778"/>
  <c r="F778"/>
  <c r="Q777"/>
  <c r="P777"/>
  <c r="N777"/>
  <c r="M777"/>
  <c r="J777"/>
  <c r="G861" s="1"/>
  <c r="I777"/>
  <c r="G777"/>
  <c r="F777"/>
  <c r="Q776"/>
  <c r="P776"/>
  <c r="N776"/>
  <c r="M776"/>
  <c r="J776"/>
  <c r="G860" s="1"/>
  <c r="I776"/>
  <c r="G776"/>
  <c r="F776"/>
  <c r="Q775"/>
  <c r="P775"/>
  <c r="N775"/>
  <c r="M775"/>
  <c r="J775"/>
  <c r="G859" s="1"/>
  <c r="I775"/>
  <c r="G775"/>
  <c r="F775"/>
  <c r="Q774"/>
  <c r="P774"/>
  <c r="N774"/>
  <c r="M774"/>
  <c r="J774"/>
  <c r="G858" s="1"/>
  <c r="I774"/>
  <c r="G774"/>
  <c r="F774"/>
  <c r="Q773"/>
  <c r="P773"/>
  <c r="N773"/>
  <c r="M773"/>
  <c r="J773"/>
  <c r="G857" s="1"/>
  <c r="I773"/>
  <c r="G773"/>
  <c r="F773"/>
  <c r="Q772"/>
  <c r="P772"/>
  <c r="N772"/>
  <c r="M772"/>
  <c r="J772"/>
  <c r="G856" s="1"/>
  <c r="I772"/>
  <c r="G772"/>
  <c r="F772"/>
  <c r="Q771"/>
  <c r="P771"/>
  <c r="N771"/>
  <c r="M771"/>
  <c r="J771"/>
  <c r="G855" s="1"/>
  <c r="I771"/>
  <c r="G771"/>
  <c r="F771"/>
  <c r="Q770"/>
  <c r="P770"/>
  <c r="N770"/>
  <c r="M770"/>
  <c r="J770"/>
  <c r="G854" s="1"/>
  <c r="I770"/>
  <c r="G770"/>
  <c r="F770"/>
  <c r="Q769"/>
  <c r="P769"/>
  <c r="N769"/>
  <c r="M769"/>
  <c r="J769"/>
  <c r="G853" s="1"/>
  <c r="I769"/>
  <c r="G769"/>
  <c r="F769"/>
  <c r="Q768"/>
  <c r="P768"/>
  <c r="N768"/>
  <c r="M768"/>
  <c r="J768"/>
  <c r="G852" s="1"/>
  <c r="I768"/>
  <c r="G768"/>
  <c r="F768"/>
  <c r="Q767"/>
  <c r="P767"/>
  <c r="N767"/>
  <c r="M767"/>
  <c r="J767"/>
  <c r="G851" s="1"/>
  <c r="I767"/>
  <c r="G767"/>
  <c r="F767"/>
  <c r="Q766"/>
  <c r="P766"/>
  <c r="N766"/>
  <c r="M766"/>
  <c r="J766"/>
  <c r="G850" s="1"/>
  <c r="I766"/>
  <c r="G766"/>
  <c r="F766"/>
  <c r="Q765"/>
  <c r="P765"/>
  <c r="N765"/>
  <c r="M765"/>
  <c r="J765"/>
  <c r="G849" s="1"/>
  <c r="I765"/>
  <c r="G765"/>
  <c r="F765"/>
  <c r="Q764"/>
  <c r="P764"/>
  <c r="N764"/>
  <c r="M764"/>
  <c r="J764"/>
  <c r="G848" s="1"/>
  <c r="I764"/>
  <c r="G764"/>
  <c r="F764"/>
  <c r="Q763"/>
  <c r="P763"/>
  <c r="N763"/>
  <c r="M763"/>
  <c r="J763"/>
  <c r="G847" s="1"/>
  <c r="I763"/>
  <c r="G763"/>
  <c r="F763"/>
  <c r="Q762"/>
  <c r="P762"/>
  <c r="N762"/>
  <c r="M762"/>
  <c r="J762"/>
  <c r="G846" s="1"/>
  <c r="I762"/>
  <c r="G762"/>
  <c r="F762"/>
  <c r="Q761"/>
  <c r="P761"/>
  <c r="N761"/>
  <c r="M761"/>
  <c r="J761"/>
  <c r="G845" s="1"/>
  <c r="I761"/>
  <c r="G761"/>
  <c r="F761"/>
  <c r="Q760"/>
  <c r="P760"/>
  <c r="N760"/>
  <c r="M760"/>
  <c r="J760"/>
  <c r="G844" s="1"/>
  <c r="I760"/>
  <c r="G760"/>
  <c r="F760"/>
  <c r="Q759"/>
  <c r="P759"/>
  <c r="N759"/>
  <c r="M759"/>
  <c r="J759"/>
  <c r="G843" s="1"/>
  <c r="I759"/>
  <c r="G759"/>
  <c r="F759"/>
  <c r="Q758"/>
  <c r="P758"/>
  <c r="N758"/>
  <c r="M758"/>
  <c r="J758"/>
  <c r="I758"/>
  <c r="G758"/>
  <c r="F758"/>
  <c r="Q757"/>
  <c r="P757"/>
  <c r="N757"/>
  <c r="M757"/>
  <c r="J757"/>
  <c r="I757"/>
  <c r="G757"/>
  <c r="F757"/>
  <c r="Q756"/>
  <c r="P756"/>
  <c r="N756"/>
  <c r="M756"/>
  <c r="J756"/>
  <c r="I756"/>
  <c r="G756"/>
  <c r="F756"/>
  <c r="Q755"/>
  <c r="P755"/>
  <c r="N755"/>
  <c r="M755"/>
  <c r="J755"/>
  <c r="I755"/>
  <c r="G755"/>
  <c r="F755"/>
  <c r="Q754"/>
  <c r="P754"/>
  <c r="N754"/>
  <c r="M754"/>
  <c r="J754"/>
  <c r="I754"/>
  <c r="G754"/>
  <c r="F754"/>
  <c r="Q753"/>
  <c r="P753"/>
  <c r="N753"/>
  <c r="M753"/>
  <c r="J753"/>
  <c r="I753"/>
  <c r="G753"/>
  <c r="F753"/>
  <c r="Q752"/>
  <c r="P752"/>
  <c r="N752"/>
  <c r="M752"/>
  <c r="J752"/>
  <c r="I752"/>
  <c r="G752"/>
  <c r="F752"/>
  <c r="Q751"/>
  <c r="P751"/>
  <c r="N751"/>
  <c r="M751"/>
  <c r="J751"/>
  <c r="I751"/>
  <c r="G751"/>
  <c r="F751"/>
  <c r="Q750"/>
  <c r="P750"/>
  <c r="N750"/>
  <c r="M750"/>
  <c r="J750"/>
  <c r="I750"/>
  <c r="G750"/>
  <c r="F750"/>
  <c r="Q749"/>
  <c r="P749"/>
  <c r="N749"/>
  <c r="M749"/>
  <c r="J749"/>
  <c r="I749"/>
  <c r="G749"/>
  <c r="F749"/>
  <c r="Q748"/>
  <c r="P748"/>
  <c r="N748"/>
  <c r="M748"/>
  <c r="J748"/>
  <c r="I748"/>
  <c r="G748"/>
  <c r="F748"/>
  <c r="Q747"/>
  <c r="P747"/>
  <c r="N747"/>
  <c r="M747"/>
  <c r="J747"/>
  <c r="I747"/>
  <c r="G747"/>
  <c r="F747"/>
  <c r="Q746"/>
  <c r="P746"/>
  <c r="N746"/>
  <c r="M746"/>
  <c r="J746"/>
  <c r="I746"/>
  <c r="G746"/>
  <c r="F746"/>
  <c r="Q745"/>
  <c r="P745"/>
  <c r="N745"/>
  <c r="M745"/>
  <c r="J745"/>
  <c r="I745"/>
  <c r="G745"/>
  <c r="F745"/>
  <c r="Q744"/>
  <c r="P744"/>
  <c r="N744"/>
  <c r="M744"/>
  <c r="J744"/>
  <c r="I744"/>
  <c r="G744"/>
  <c r="F744"/>
  <c r="Q743"/>
  <c r="P743"/>
  <c r="N743"/>
  <c r="M743"/>
  <c r="J743"/>
  <c r="I743"/>
  <c r="G743"/>
  <c r="F743"/>
  <c r="Q742"/>
  <c r="P742"/>
  <c r="N742"/>
  <c r="M742"/>
  <c r="J742"/>
  <c r="I742"/>
  <c r="G742"/>
  <c r="F742"/>
  <c r="Q741"/>
  <c r="P741"/>
  <c r="N741"/>
  <c r="M741"/>
  <c r="J741"/>
  <c r="I741"/>
  <c r="G741"/>
  <c r="F741"/>
  <c r="Q740"/>
  <c r="P740"/>
  <c r="N740"/>
  <c r="M740"/>
  <c r="J740"/>
  <c r="I740"/>
  <c r="G740"/>
  <c r="F740"/>
  <c r="Q739"/>
  <c r="P739"/>
  <c r="N739"/>
  <c r="M739"/>
  <c r="J739"/>
  <c r="I739"/>
  <c r="G739"/>
  <c r="F739"/>
  <c r="Q738"/>
  <c r="P738"/>
  <c r="N738"/>
  <c r="M738"/>
  <c r="J738"/>
  <c r="I738"/>
  <c r="G738"/>
  <c r="F738"/>
  <c r="Q737"/>
  <c r="P737"/>
  <c r="N737"/>
  <c r="M737"/>
  <c r="J737"/>
  <c r="I737"/>
  <c r="G737"/>
  <c r="F737"/>
  <c r="Q736"/>
  <c r="P736"/>
  <c r="N736"/>
  <c r="M736"/>
  <c r="J736"/>
  <c r="I736"/>
  <c r="G736"/>
  <c r="F736"/>
  <c r="Q735"/>
  <c r="P735"/>
  <c r="N735"/>
  <c r="M735"/>
  <c r="J735"/>
  <c r="I735"/>
  <c r="G735"/>
  <c r="F735"/>
  <c r="Q734"/>
  <c r="P734"/>
  <c r="N734"/>
  <c r="M734"/>
  <c r="J734"/>
  <c r="I734"/>
  <c r="G734"/>
  <c r="F734"/>
  <c r="Q733"/>
  <c r="P733"/>
  <c r="N733"/>
  <c r="M733"/>
  <c r="J733"/>
  <c r="I733"/>
  <c r="G733"/>
  <c r="F733"/>
  <c r="Q732"/>
  <c r="P732"/>
  <c r="N732"/>
  <c r="M732"/>
  <c r="J732"/>
  <c r="I732"/>
  <c r="G732"/>
  <c r="F732"/>
  <c r="Q731"/>
  <c r="P731"/>
  <c r="N731"/>
  <c r="M731"/>
  <c r="J731"/>
  <c r="I731"/>
  <c r="G731"/>
  <c r="F731"/>
  <c r="Q730"/>
  <c r="P730"/>
  <c r="N730"/>
  <c r="M730"/>
  <c r="J730"/>
  <c r="I730"/>
  <c r="G730"/>
  <c r="F730"/>
  <c r="Q729"/>
  <c r="P729"/>
  <c r="N729"/>
  <c r="M729"/>
  <c r="J729"/>
  <c r="I729"/>
  <c r="G729"/>
  <c r="F729"/>
  <c r="Q728"/>
  <c r="P728"/>
  <c r="N728"/>
  <c r="M728"/>
  <c r="J728"/>
  <c r="I728"/>
  <c r="G728"/>
  <c r="F728"/>
  <c r="Q727"/>
  <c r="P727"/>
  <c r="N727"/>
  <c r="M727"/>
  <c r="J727"/>
  <c r="I727"/>
  <c r="G727"/>
  <c r="F727"/>
  <c r="Q726"/>
  <c r="P726"/>
  <c r="N726"/>
  <c r="M726"/>
  <c r="J726"/>
  <c r="I726"/>
  <c r="G726"/>
  <c r="F726"/>
  <c r="Q725"/>
  <c r="P725"/>
  <c r="N725"/>
  <c r="M725"/>
  <c r="J725"/>
  <c r="I725"/>
  <c r="G725"/>
  <c r="F725"/>
  <c r="Q724"/>
  <c r="P724"/>
  <c r="N724"/>
  <c r="M724"/>
  <c r="J724"/>
  <c r="I724"/>
  <c r="G724"/>
  <c r="F724"/>
  <c r="Q723"/>
  <c r="P723"/>
  <c r="N723"/>
  <c r="M723"/>
  <c r="J723"/>
  <c r="I723"/>
  <c r="G723"/>
  <c r="F723"/>
  <c r="Q722"/>
  <c r="P722"/>
  <c r="N722"/>
  <c r="M722"/>
  <c r="J722"/>
  <c r="I722"/>
  <c r="G722"/>
  <c r="F722"/>
  <c r="Q721"/>
  <c r="P721"/>
  <c r="N721"/>
  <c r="M721"/>
  <c r="J721"/>
  <c r="I721"/>
  <c r="G721"/>
  <c r="F721"/>
  <c r="Q720"/>
  <c r="P720"/>
  <c r="N720"/>
  <c r="M720"/>
  <c r="J720"/>
  <c r="I720"/>
  <c r="G720"/>
  <c r="F720"/>
  <c r="Q719"/>
  <c r="P719"/>
  <c r="N719"/>
  <c r="M719"/>
  <c r="J719"/>
  <c r="I719"/>
  <c r="G719"/>
  <c r="F719"/>
  <c r="Q718"/>
  <c r="P718"/>
  <c r="N718"/>
  <c r="M718"/>
  <c r="J718"/>
  <c r="I718"/>
  <c r="G718"/>
  <c r="F718"/>
  <c r="Q717"/>
  <c r="P717"/>
  <c r="N717"/>
  <c r="M717"/>
  <c r="J717"/>
  <c r="I717"/>
  <c r="G717"/>
  <c r="F717"/>
  <c r="Q716"/>
  <c r="P716"/>
  <c r="N716"/>
  <c r="M716"/>
  <c r="J716"/>
  <c r="I716"/>
  <c r="G716"/>
  <c r="F716"/>
  <c r="Q715"/>
  <c r="P715"/>
  <c r="N715"/>
  <c r="M715"/>
  <c r="J715"/>
  <c r="I715"/>
  <c r="G715"/>
  <c r="F715"/>
  <c r="Q714"/>
  <c r="P714"/>
  <c r="N714"/>
  <c r="M714"/>
  <c r="J714"/>
  <c r="I714"/>
  <c r="G714"/>
  <c r="F714"/>
  <c r="Q713"/>
  <c r="P713"/>
  <c r="N713"/>
  <c r="M713"/>
  <c r="J713"/>
  <c r="I713"/>
  <c r="G713"/>
  <c r="F713"/>
  <c r="Q712"/>
  <c r="P712"/>
  <c r="N712"/>
  <c r="M712"/>
  <c r="J712"/>
  <c r="I712"/>
  <c r="G712"/>
  <c r="F712"/>
  <c r="Q711"/>
  <c r="P711"/>
  <c r="N711"/>
  <c r="M711"/>
  <c r="J711"/>
  <c r="I711"/>
  <c r="G711"/>
  <c r="F711"/>
  <c r="Q710"/>
  <c r="P710"/>
  <c r="N710"/>
  <c r="M710"/>
  <c r="J710"/>
  <c r="I710"/>
  <c r="G710"/>
  <c r="F710"/>
  <c r="Q709"/>
  <c r="P709"/>
  <c r="N709"/>
  <c r="M709"/>
  <c r="J709"/>
  <c r="I709"/>
  <c r="G709"/>
  <c r="F709"/>
  <c r="Q708"/>
  <c r="P708"/>
  <c r="N708"/>
  <c r="M708"/>
  <c r="J708"/>
  <c r="I708"/>
  <c r="G708"/>
  <c r="F708"/>
  <c r="Q707"/>
  <c r="P707"/>
  <c r="N707"/>
  <c r="M707"/>
  <c r="J707"/>
  <c r="I707"/>
  <c r="G707"/>
  <c r="F707"/>
  <c r="Q706"/>
  <c r="P706"/>
  <c r="N706"/>
  <c r="M706"/>
  <c r="J706"/>
  <c r="I706"/>
  <c r="G706"/>
  <c r="F706"/>
  <c r="Q705"/>
  <c r="P705"/>
  <c r="N705"/>
  <c r="M705"/>
  <c r="J705"/>
  <c r="I705"/>
  <c r="G705"/>
  <c r="F705"/>
  <c r="Q704"/>
  <c r="P704"/>
  <c r="N704"/>
  <c r="M704"/>
  <c r="J704"/>
  <c r="I704"/>
  <c r="G704"/>
  <c r="F704"/>
  <c r="Q703"/>
  <c r="P703"/>
  <c r="N703"/>
  <c r="M703"/>
  <c r="J703"/>
  <c r="I703"/>
  <c r="G703"/>
  <c r="F703"/>
  <c r="Q702"/>
  <c r="P702"/>
  <c r="N702"/>
  <c r="M702"/>
  <c r="J702"/>
  <c r="I702"/>
  <c r="G702"/>
  <c r="F702"/>
  <c r="Q701"/>
  <c r="P701"/>
  <c r="N701"/>
  <c r="M701"/>
  <c r="J701"/>
  <c r="I701"/>
  <c r="G701"/>
  <c r="F701"/>
  <c r="Q700"/>
  <c r="P700"/>
  <c r="N700"/>
  <c r="M700"/>
  <c r="J700"/>
  <c r="I700"/>
  <c r="G700"/>
  <c r="F700"/>
  <c r="Q699"/>
  <c r="P699"/>
  <c r="N699"/>
  <c r="M699"/>
  <c r="J699"/>
  <c r="I699"/>
  <c r="G699"/>
  <c r="F699"/>
  <c r="Q698"/>
  <c r="P698"/>
  <c r="N698"/>
  <c r="M698"/>
  <c r="J698"/>
  <c r="I698"/>
  <c r="G698"/>
  <c r="F698"/>
  <c r="Q697"/>
  <c r="P697"/>
  <c r="N697"/>
  <c r="M697"/>
  <c r="J697"/>
  <c r="I697"/>
  <c r="G697"/>
  <c r="F697"/>
  <c r="Q696"/>
  <c r="P696"/>
  <c r="N696"/>
  <c r="M696"/>
  <c r="J696"/>
  <c r="I696"/>
  <c r="G696"/>
  <c r="F696"/>
  <c r="Q695"/>
  <c r="P695"/>
  <c r="N695"/>
  <c r="M695"/>
  <c r="J695"/>
  <c r="I695"/>
  <c r="G695"/>
  <c r="F695"/>
  <c r="Q694"/>
  <c r="P694"/>
  <c r="N694"/>
  <c r="M694"/>
  <c r="J694"/>
  <c r="I694"/>
  <c r="G694"/>
  <c r="F694"/>
  <c r="Q693"/>
  <c r="P693"/>
  <c r="N693"/>
  <c r="M693"/>
  <c r="J693"/>
  <c r="I693"/>
  <c r="G693"/>
  <c r="F693"/>
  <c r="Q692"/>
  <c r="P692"/>
  <c r="N692"/>
  <c r="M692"/>
  <c r="J692"/>
  <c r="I692"/>
  <c r="G692"/>
  <c r="F692"/>
  <c r="Q691"/>
  <c r="P691"/>
  <c r="N691"/>
  <c r="M691"/>
  <c r="J691"/>
  <c r="I691"/>
  <c r="G691"/>
  <c r="F691"/>
  <c r="Q690"/>
  <c r="P690"/>
  <c r="N690"/>
  <c r="M690"/>
  <c r="J690"/>
  <c r="I690"/>
  <c r="G690"/>
  <c r="F690"/>
  <c r="Q689"/>
  <c r="P689"/>
  <c r="N689"/>
  <c r="M689"/>
  <c r="J689"/>
  <c r="I689"/>
  <c r="G689"/>
  <c r="F689"/>
  <c r="Q688"/>
  <c r="P688"/>
  <c r="N688"/>
  <c r="M688"/>
  <c r="J688"/>
  <c r="I688"/>
  <c r="G688"/>
  <c r="F688"/>
  <c r="Q687"/>
  <c r="P687"/>
  <c r="N687"/>
  <c r="M687"/>
  <c r="J687"/>
  <c r="I687"/>
  <c r="G687"/>
  <c r="F687"/>
  <c r="Q686"/>
  <c r="P686"/>
  <c r="N686"/>
  <c r="M686"/>
  <c r="J686"/>
  <c r="I686"/>
  <c r="G686"/>
  <c r="F686"/>
  <c r="Q685"/>
  <c r="P685"/>
  <c r="N685"/>
  <c r="M685"/>
  <c r="J685"/>
  <c r="I685"/>
  <c r="G685"/>
  <c r="F685"/>
  <c r="Q684"/>
  <c r="P684"/>
  <c r="N684"/>
  <c r="M684"/>
  <c r="J684"/>
  <c r="I684"/>
  <c r="G684"/>
  <c r="F684"/>
  <c r="Q683"/>
  <c r="P683"/>
  <c r="N683"/>
  <c r="M683"/>
  <c r="J683"/>
  <c r="I683"/>
  <c r="G683"/>
  <c r="F683"/>
  <c r="Q682"/>
  <c r="P682"/>
  <c r="N682"/>
  <c r="M682"/>
  <c r="J682"/>
  <c r="I682"/>
  <c r="G682"/>
  <c r="F682"/>
  <c r="Q681"/>
  <c r="P681"/>
  <c r="N681"/>
  <c r="M681"/>
  <c r="J681"/>
  <c r="I681"/>
  <c r="G681"/>
  <c r="F681"/>
  <c r="Q680"/>
  <c r="P680"/>
  <c r="N680"/>
  <c r="M680"/>
  <c r="J680"/>
  <c r="I680"/>
  <c r="G680"/>
  <c r="F680"/>
  <c r="Q679"/>
  <c r="P679"/>
  <c r="N679"/>
  <c r="M679"/>
  <c r="J679"/>
  <c r="I679"/>
  <c r="G679"/>
  <c r="F679"/>
  <c r="Q678"/>
  <c r="P678"/>
  <c r="N678"/>
  <c r="M678"/>
  <c r="J678"/>
  <c r="I678"/>
  <c r="G678"/>
  <c r="F678"/>
  <c r="Q677"/>
  <c r="P677"/>
  <c r="N677"/>
  <c r="M677"/>
  <c r="J677"/>
  <c r="I677"/>
  <c r="G677"/>
  <c r="F677"/>
  <c r="Q676"/>
  <c r="P676"/>
  <c r="N676"/>
  <c r="M676"/>
  <c r="J676"/>
  <c r="I676"/>
  <c r="G676"/>
  <c r="F676"/>
  <c r="Q675"/>
  <c r="P675"/>
  <c r="N675"/>
  <c r="M675"/>
  <c r="J675"/>
  <c r="I675"/>
  <c r="G675"/>
  <c r="F675"/>
  <c r="Q674"/>
  <c r="P674"/>
  <c r="N674"/>
  <c r="M674"/>
  <c r="J674"/>
  <c r="I674"/>
  <c r="G674"/>
  <c r="F674"/>
  <c r="Q673"/>
  <c r="P673"/>
  <c r="N673"/>
  <c r="M673"/>
  <c r="J673"/>
  <c r="I673"/>
  <c r="G673"/>
  <c r="F673"/>
  <c r="Q672"/>
  <c r="P672"/>
  <c r="N672"/>
  <c r="M672"/>
  <c r="J672"/>
  <c r="I672"/>
  <c r="G672"/>
  <c r="F672"/>
  <c r="Q671"/>
  <c r="P671"/>
  <c r="N671"/>
  <c r="M671"/>
  <c r="J671"/>
  <c r="I671"/>
  <c r="G671"/>
  <c r="F671"/>
  <c r="Q670"/>
  <c r="P670"/>
  <c r="N670"/>
  <c r="M670"/>
  <c r="J670"/>
  <c r="I670"/>
  <c r="G670"/>
  <c r="F670"/>
  <c r="Q669"/>
  <c r="P669"/>
  <c r="N669"/>
  <c r="M669"/>
  <c r="J669"/>
  <c r="I669"/>
  <c r="G669"/>
  <c r="F669"/>
  <c r="Q668"/>
  <c r="P668"/>
  <c r="N668"/>
  <c r="M668"/>
  <c r="J668"/>
  <c r="I668"/>
  <c r="G668"/>
  <c r="F668"/>
  <c r="Q667"/>
  <c r="P667"/>
  <c r="N667"/>
  <c r="M667"/>
  <c r="J667"/>
  <c r="I667"/>
  <c r="G667"/>
  <c r="F667"/>
  <c r="Q666"/>
  <c r="P666"/>
  <c r="N666"/>
  <c r="M666"/>
  <c r="J666"/>
  <c r="I666"/>
  <c r="G666"/>
  <c r="F666"/>
  <c r="Q665"/>
  <c r="P665"/>
  <c r="N665"/>
  <c r="M665"/>
  <c r="J665"/>
  <c r="I665"/>
  <c r="G665"/>
  <c r="F665"/>
  <c r="Q664"/>
  <c r="P664"/>
  <c r="N664"/>
  <c r="M664"/>
  <c r="J664"/>
  <c r="I664"/>
  <c r="G664"/>
  <c r="F664"/>
  <c r="Q663"/>
  <c r="P663"/>
  <c r="N663"/>
  <c r="M663"/>
  <c r="J663"/>
  <c r="I663"/>
  <c r="G663"/>
  <c r="F663"/>
  <c r="Q662"/>
  <c r="P662"/>
  <c r="N662"/>
  <c r="M662"/>
  <c r="J662"/>
  <c r="I662"/>
  <c r="G662"/>
  <c r="F662"/>
  <c r="Q661"/>
  <c r="P661"/>
  <c r="N661"/>
  <c r="M661"/>
  <c r="J661"/>
  <c r="I661"/>
  <c r="G661"/>
  <c r="F661"/>
  <c r="Q660"/>
  <c r="P660"/>
  <c r="N660"/>
  <c r="M660"/>
  <c r="J660"/>
  <c r="I660"/>
  <c r="G660"/>
  <c r="F660"/>
  <c r="Q659"/>
  <c r="P659"/>
  <c r="N659"/>
  <c r="M659"/>
  <c r="J659"/>
  <c r="I659"/>
  <c r="G659"/>
  <c r="F659"/>
  <c r="Q658"/>
  <c r="P658"/>
  <c r="N658"/>
  <c r="M658"/>
  <c r="J658"/>
  <c r="I658"/>
  <c r="G658"/>
  <c r="F658"/>
  <c r="Q657"/>
  <c r="P657"/>
  <c r="N657"/>
  <c r="M657"/>
  <c r="J657"/>
  <c r="I657"/>
  <c r="G657"/>
  <c r="F657"/>
  <c r="Q656"/>
  <c r="P656"/>
  <c r="N656"/>
  <c r="M656"/>
  <c r="J656"/>
  <c r="I656"/>
  <c r="G656"/>
  <c r="F656"/>
  <c r="Q655"/>
  <c r="P655"/>
  <c r="N655"/>
  <c r="M655"/>
  <c r="J655"/>
  <c r="I655"/>
  <c r="G655"/>
  <c r="F655"/>
  <c r="Q654"/>
  <c r="P654"/>
  <c r="N654"/>
  <c r="M654"/>
  <c r="J654"/>
  <c r="I654"/>
  <c r="G654"/>
  <c r="F654"/>
  <c r="Q653"/>
  <c r="P653"/>
  <c r="N653"/>
  <c r="M653"/>
  <c r="J653"/>
  <c r="I653"/>
  <c r="G653"/>
  <c r="F653"/>
  <c r="Q652"/>
  <c r="P652"/>
  <c r="N652"/>
  <c r="M652"/>
  <c r="J652"/>
  <c r="I652"/>
  <c r="G652"/>
  <c r="F652"/>
  <c r="Q651"/>
  <c r="P651"/>
  <c r="N651"/>
  <c r="M651"/>
  <c r="J651"/>
  <c r="I651"/>
  <c r="G651"/>
  <c r="F651"/>
  <c r="Q650"/>
  <c r="P650"/>
  <c r="N650"/>
  <c r="M650"/>
  <c r="J650"/>
  <c r="I650"/>
  <c r="G650"/>
  <c r="F650"/>
  <c r="Q649"/>
  <c r="P649"/>
  <c r="N649"/>
  <c r="M649"/>
  <c r="J649"/>
  <c r="I649"/>
  <c r="G649"/>
  <c r="F649"/>
  <c r="Q648"/>
  <c r="P648"/>
  <c r="N648"/>
  <c r="M648"/>
  <c r="J648"/>
  <c r="I648"/>
  <c r="G648"/>
  <c r="F648"/>
  <c r="Q647"/>
  <c r="P647"/>
  <c r="N647"/>
  <c r="M647"/>
  <c r="J647"/>
  <c r="I647"/>
  <c r="G647"/>
  <c r="F647"/>
  <c r="Q646"/>
  <c r="P646"/>
  <c r="N646"/>
  <c r="M646"/>
  <c r="J646"/>
  <c r="I646"/>
  <c r="G646"/>
  <c r="F646"/>
  <c r="Q645"/>
  <c r="P645"/>
  <c r="N645"/>
  <c r="M645"/>
  <c r="J645"/>
  <c r="I645"/>
  <c r="G645"/>
  <c r="F645"/>
  <c r="Q644"/>
  <c r="P644"/>
  <c r="N644"/>
  <c r="M644"/>
  <c r="J644"/>
  <c r="I644"/>
  <c r="G644"/>
  <c r="F644"/>
  <c r="Q643"/>
  <c r="P643"/>
  <c r="N643"/>
  <c r="M643"/>
  <c r="J643"/>
  <c r="I643"/>
  <c r="G643"/>
  <c r="F643"/>
  <c r="Q642"/>
  <c r="P642"/>
  <c r="N642"/>
  <c r="M642"/>
  <c r="J642"/>
  <c r="I642"/>
  <c r="G642"/>
  <c r="F642"/>
  <c r="Q641"/>
  <c r="P641"/>
  <c r="N641"/>
  <c r="M641"/>
  <c r="J641"/>
  <c r="I641"/>
  <c r="G641"/>
  <c r="F641"/>
  <c r="Q640"/>
  <c r="P640"/>
  <c r="N640"/>
  <c r="M640"/>
  <c r="J640"/>
  <c r="I640"/>
  <c r="G640"/>
  <c r="F640"/>
  <c r="Q639"/>
  <c r="P639"/>
  <c r="N639"/>
  <c r="M639"/>
  <c r="J639"/>
  <c r="I639"/>
  <c r="G639"/>
  <c r="F639"/>
  <c r="Q638"/>
  <c r="P638"/>
  <c r="N638"/>
  <c r="M638"/>
  <c r="J638"/>
  <c r="I638"/>
  <c r="G638"/>
  <c r="F638"/>
  <c r="Q637"/>
  <c r="P637"/>
  <c r="N637"/>
  <c r="M637"/>
  <c r="J637"/>
  <c r="I637"/>
  <c r="G637"/>
  <c r="F637"/>
  <c r="Q636"/>
  <c r="P636"/>
  <c r="N636"/>
  <c r="M636"/>
  <c r="J636"/>
  <c r="I636"/>
  <c r="G636"/>
  <c r="F636"/>
  <c r="Q635"/>
  <c r="P635"/>
  <c r="N635"/>
  <c r="M635"/>
  <c r="J635"/>
  <c r="I635"/>
  <c r="G635"/>
  <c r="F635"/>
  <c r="Q634"/>
  <c r="P634"/>
  <c r="N634"/>
  <c r="M634"/>
  <c r="J634"/>
  <c r="I634"/>
  <c r="G634"/>
  <c r="F634"/>
  <c r="Q633"/>
  <c r="P633"/>
  <c r="N633"/>
  <c r="M633"/>
  <c r="J633"/>
  <c r="I633"/>
  <c r="G633"/>
  <c r="F633"/>
  <c r="Q632"/>
  <c r="P632"/>
  <c r="N632"/>
  <c r="M632"/>
  <c r="J632"/>
  <c r="I632"/>
  <c r="G632"/>
  <c r="F632"/>
  <c r="Q631"/>
  <c r="P631"/>
  <c r="N631"/>
  <c r="M631"/>
  <c r="J631"/>
  <c r="I631"/>
  <c r="G631"/>
  <c r="F631"/>
  <c r="Q630"/>
  <c r="P630"/>
  <c r="N630"/>
  <c r="M630"/>
  <c r="J630"/>
  <c r="I630"/>
  <c r="G630"/>
  <c r="F630"/>
  <c r="Q629"/>
  <c r="P629"/>
  <c r="N629"/>
  <c r="M629"/>
  <c r="J629"/>
  <c r="I629"/>
  <c r="G629"/>
  <c r="F629"/>
  <c r="Q628"/>
  <c r="P628"/>
  <c r="N628"/>
  <c r="M628"/>
  <c r="J628"/>
  <c r="I628"/>
  <c r="G628"/>
  <c r="F628"/>
  <c r="Q627"/>
  <c r="P627"/>
  <c r="N627"/>
  <c r="M627"/>
  <c r="J627"/>
  <c r="I627"/>
  <c r="G627"/>
  <c r="F627"/>
  <c r="Q626"/>
  <c r="P626"/>
  <c r="N626"/>
  <c r="M626"/>
  <c r="J626"/>
  <c r="I626"/>
  <c r="G626"/>
  <c r="F626"/>
  <c r="Q625"/>
  <c r="P625"/>
  <c r="N625"/>
  <c r="M625"/>
  <c r="J625"/>
  <c r="I625"/>
  <c r="G625"/>
  <c r="F625"/>
  <c r="Q624"/>
  <c r="P624"/>
  <c r="N624"/>
  <c r="M624"/>
  <c r="J624"/>
  <c r="I624"/>
  <c r="G624"/>
  <c r="F624"/>
  <c r="Q623"/>
  <c r="P623"/>
  <c r="N623"/>
  <c r="M623"/>
  <c r="J623"/>
  <c r="I623"/>
  <c r="G623"/>
  <c r="F623"/>
  <c r="Q622"/>
  <c r="P622"/>
  <c r="N622"/>
  <c r="M622"/>
  <c r="J622"/>
  <c r="I622"/>
  <c r="G622"/>
  <c r="F622"/>
  <c r="Q621"/>
  <c r="P621"/>
  <c r="N621"/>
  <c r="M621"/>
  <c r="J621"/>
  <c r="I621"/>
  <c r="G621"/>
  <c r="F621"/>
  <c r="Q620"/>
  <c r="P620"/>
  <c r="N620"/>
  <c r="M620"/>
  <c r="J620"/>
  <c r="I620"/>
  <c r="G620"/>
  <c r="F620"/>
  <c r="Q619"/>
  <c r="P619"/>
  <c r="N619"/>
  <c r="M619"/>
  <c r="J619"/>
  <c r="I619"/>
  <c r="G619"/>
  <c r="F619"/>
  <c r="Q618"/>
  <c r="P618"/>
  <c r="N618"/>
  <c r="M618"/>
  <c r="J618"/>
  <c r="I618"/>
  <c r="G618"/>
  <c r="F618"/>
  <c r="Q617"/>
  <c r="P617"/>
  <c r="N617"/>
  <c r="M617"/>
  <c r="J617"/>
  <c r="I617"/>
  <c r="G617"/>
  <c r="F617"/>
  <c r="Q616"/>
  <c r="P616"/>
  <c r="N616"/>
  <c r="M616"/>
  <c r="J616"/>
  <c r="I616"/>
  <c r="G616"/>
  <c r="F616"/>
  <c r="Q615"/>
  <c r="P615"/>
  <c r="N615"/>
  <c r="M615"/>
  <c r="J615"/>
  <c r="I615"/>
  <c r="G615"/>
  <c r="F615"/>
  <c r="Q614"/>
  <c r="P614"/>
  <c r="N614"/>
  <c r="M614"/>
  <c r="J614"/>
  <c r="I614"/>
  <c r="G614"/>
  <c r="F614"/>
  <c r="Q613"/>
  <c r="P613"/>
  <c r="N613"/>
  <c r="M613"/>
  <c r="J613"/>
  <c r="I613"/>
  <c r="G613"/>
  <c r="F613"/>
  <c r="Q612"/>
  <c r="P612"/>
  <c r="N612"/>
  <c r="M612"/>
  <c r="J612"/>
  <c r="I612"/>
  <c r="G612"/>
  <c r="F612"/>
  <c r="Q611"/>
  <c r="P611"/>
  <c r="N611"/>
  <c r="M611"/>
  <c r="J611"/>
  <c r="I611"/>
  <c r="G611"/>
  <c r="F611"/>
  <c r="Q610"/>
  <c r="P610"/>
  <c r="N610"/>
  <c r="M610"/>
  <c r="J610"/>
  <c r="I610"/>
  <c r="G610"/>
  <c r="F610"/>
  <c r="Q609"/>
  <c r="P609"/>
  <c r="N609"/>
  <c r="M609"/>
  <c r="J609"/>
  <c r="I609"/>
  <c r="G609"/>
  <c r="F609"/>
  <c r="Q608"/>
  <c r="P608"/>
  <c r="N608"/>
  <c r="M608"/>
  <c r="J608"/>
  <c r="I608"/>
  <c r="G608"/>
  <c r="F608"/>
  <c r="Q607"/>
  <c r="P607"/>
  <c r="N607"/>
  <c r="M607"/>
  <c r="J607"/>
  <c r="I607"/>
  <c r="G607"/>
  <c r="F607"/>
  <c r="Q606"/>
  <c r="P606"/>
  <c r="N606"/>
  <c r="M606"/>
  <c r="J606"/>
  <c r="I606"/>
  <c r="G606"/>
  <c r="F606"/>
  <c r="Q605"/>
  <c r="P605"/>
  <c r="N605"/>
  <c r="M605"/>
  <c r="J605"/>
  <c r="I605"/>
  <c r="G605"/>
  <c r="F605"/>
  <c r="Q604"/>
  <c r="P604"/>
  <c r="N604"/>
  <c r="M604"/>
  <c r="J604"/>
  <c r="I604"/>
  <c r="G604"/>
  <c r="F604"/>
  <c r="Q603"/>
  <c r="P603"/>
  <c r="N603"/>
  <c r="M603"/>
  <c r="J603"/>
  <c r="I603"/>
  <c r="G603"/>
  <c r="F603"/>
  <c r="Q602"/>
  <c r="P602"/>
  <c r="N602"/>
  <c r="M602"/>
  <c r="J602"/>
  <c r="I602"/>
  <c r="G602"/>
  <c r="F602"/>
  <c r="Q601"/>
  <c r="P601"/>
  <c r="N601"/>
  <c r="M601"/>
  <c r="J601"/>
  <c r="I601"/>
  <c r="G601"/>
  <c r="F601"/>
  <c r="Q600"/>
  <c r="P600"/>
  <c r="N600"/>
  <c r="M600"/>
  <c r="J600"/>
  <c r="I600"/>
  <c r="G600"/>
  <c r="F600"/>
  <c r="Q599"/>
  <c r="P599"/>
  <c r="N599"/>
  <c r="M599"/>
  <c r="J599"/>
  <c r="I599"/>
  <c r="G599"/>
  <c r="F599"/>
  <c r="Q598"/>
  <c r="P598"/>
  <c r="N598"/>
  <c r="M598"/>
  <c r="J598"/>
  <c r="I598"/>
  <c r="G598"/>
  <c r="F598"/>
  <c r="Q597"/>
  <c r="P597"/>
  <c r="N597"/>
  <c r="M597"/>
  <c r="J597"/>
  <c r="I597"/>
  <c r="G597"/>
  <c r="F597"/>
  <c r="Q596"/>
  <c r="P596"/>
  <c r="N596"/>
  <c r="M596"/>
  <c r="J596"/>
  <c r="I596"/>
  <c r="G596"/>
  <c r="F596"/>
  <c r="Q595"/>
  <c r="P595"/>
  <c r="N595"/>
  <c r="M595"/>
  <c r="J595"/>
  <c r="I595"/>
  <c r="G595"/>
  <c r="F595"/>
  <c r="Q594"/>
  <c r="P594"/>
  <c r="N594"/>
  <c r="M594"/>
  <c r="J594"/>
  <c r="I594"/>
  <c r="G594"/>
  <c r="F594"/>
  <c r="Q593"/>
  <c r="P593"/>
  <c r="N593"/>
  <c r="M593"/>
  <c r="J593"/>
  <c r="I593"/>
  <c r="G593"/>
  <c r="F593"/>
  <c r="Q592"/>
  <c r="P592"/>
  <c r="N592"/>
  <c r="M592"/>
  <c r="J592"/>
  <c r="I592"/>
  <c r="G592"/>
  <c r="F592"/>
  <c r="Q591"/>
  <c r="P591"/>
  <c r="N591"/>
  <c r="M591"/>
  <c r="J591"/>
  <c r="I591"/>
  <c r="G591"/>
  <c r="F591"/>
  <c r="Q590"/>
  <c r="P590"/>
  <c r="N590"/>
  <c r="M590"/>
  <c r="J590"/>
  <c r="I590"/>
  <c r="G590"/>
  <c r="F590"/>
  <c r="Q589"/>
  <c r="P589"/>
  <c r="N589"/>
  <c r="M589"/>
  <c r="J589"/>
  <c r="I589"/>
  <c r="G589"/>
  <c r="F589"/>
  <c r="Q588"/>
  <c r="P588"/>
  <c r="N588"/>
  <c r="M588"/>
  <c r="J588"/>
  <c r="I588"/>
  <c r="G588"/>
  <c r="F588"/>
  <c r="Q587"/>
  <c r="P587"/>
  <c r="N587"/>
  <c r="M587"/>
  <c r="J587"/>
  <c r="I587"/>
  <c r="G587"/>
  <c r="F587"/>
  <c r="Q586"/>
  <c r="P586"/>
  <c r="N586"/>
  <c r="M586"/>
  <c r="J586"/>
  <c r="I586"/>
  <c r="G586"/>
  <c r="F586"/>
  <c r="Q585"/>
  <c r="P585"/>
  <c r="N585"/>
  <c r="M585"/>
  <c r="J585"/>
  <c r="I585"/>
  <c r="G585"/>
  <c r="F585"/>
  <c r="Q584"/>
  <c r="P584"/>
  <c r="N584"/>
  <c r="M584"/>
  <c r="J584"/>
  <c r="I584"/>
  <c r="G584"/>
  <c r="F584"/>
  <c r="Q583"/>
  <c r="P583"/>
  <c r="N583"/>
  <c r="M583"/>
  <c r="J583"/>
  <c r="I583"/>
  <c r="G583"/>
  <c r="F583"/>
  <c r="Q582"/>
  <c r="P582"/>
  <c r="N582"/>
  <c r="M582"/>
  <c r="J582"/>
  <c r="I582"/>
  <c r="G582"/>
  <c r="F582"/>
  <c r="Q581"/>
  <c r="P581"/>
  <c r="N581"/>
  <c r="M581"/>
  <c r="J581"/>
  <c r="I581"/>
  <c r="G581"/>
  <c r="F581"/>
  <c r="Q580"/>
  <c r="P580"/>
  <c r="N580"/>
  <c r="M580"/>
  <c r="J580"/>
  <c r="I580"/>
  <c r="G580"/>
  <c r="F580"/>
  <c r="Q579"/>
  <c r="P579"/>
  <c r="N579"/>
  <c r="M579"/>
  <c r="J579"/>
  <c r="I579"/>
  <c r="G579"/>
  <c r="F579"/>
  <c r="Q578"/>
  <c r="P578"/>
  <c r="N578"/>
  <c r="M578"/>
  <c r="J578"/>
  <c r="I578"/>
  <c r="G578"/>
  <c r="F578"/>
  <c r="Q577"/>
  <c r="P577"/>
  <c r="N577"/>
  <c r="M577"/>
  <c r="J577"/>
  <c r="I577"/>
  <c r="G577"/>
  <c r="F577"/>
  <c r="Q576"/>
  <c r="P576"/>
  <c r="N576"/>
  <c r="M576"/>
  <c r="J576"/>
  <c r="I576"/>
  <c r="G576"/>
  <c r="F576"/>
  <c r="Q575"/>
  <c r="P575"/>
  <c r="N575"/>
  <c r="M575"/>
  <c r="J575"/>
  <c r="I575"/>
  <c r="G575"/>
  <c r="F575"/>
  <c r="Q574"/>
  <c r="P574"/>
  <c r="N574"/>
  <c r="M574"/>
  <c r="J574"/>
  <c r="I574"/>
  <c r="G574"/>
  <c r="F574"/>
  <c r="Q573"/>
  <c r="P573"/>
  <c r="N573"/>
  <c r="M573"/>
  <c r="J573"/>
  <c r="I573"/>
  <c r="G573"/>
  <c r="F573"/>
  <c r="Q572"/>
  <c r="P572"/>
  <c r="N572"/>
  <c r="M572"/>
  <c r="J572"/>
  <c r="I572"/>
  <c r="G572"/>
  <c r="F572"/>
  <c r="Q571"/>
  <c r="P571"/>
  <c r="N571"/>
  <c r="M571"/>
  <c r="J571"/>
  <c r="I571"/>
  <c r="G571"/>
  <c r="F571"/>
  <c r="Q570"/>
  <c r="P570"/>
  <c r="N570"/>
  <c r="M570"/>
  <c r="J570"/>
  <c r="I570"/>
  <c r="G570"/>
  <c r="F570"/>
  <c r="Q569"/>
  <c r="P569"/>
  <c r="N569"/>
  <c r="M569"/>
  <c r="J569"/>
  <c r="I569"/>
  <c r="G569"/>
  <c r="F569"/>
  <c r="Q568"/>
  <c r="P568"/>
  <c r="N568"/>
  <c r="M568"/>
  <c r="J568"/>
  <c r="I568"/>
  <c r="G568"/>
  <c r="F568"/>
  <c r="Q567"/>
  <c r="P567"/>
  <c r="N567"/>
  <c r="M567"/>
  <c r="J567"/>
  <c r="I567"/>
  <c r="G567"/>
  <c r="F567"/>
  <c r="Q566"/>
  <c r="P566"/>
  <c r="N566"/>
  <c r="M566"/>
  <c r="J566"/>
  <c r="I566"/>
  <c r="G566"/>
  <c r="F566"/>
  <c r="Q565"/>
  <c r="P565"/>
  <c r="N565"/>
  <c r="M565"/>
  <c r="J565"/>
  <c r="I565"/>
  <c r="G565"/>
  <c r="F565"/>
  <c r="Q564"/>
  <c r="P564"/>
  <c r="N564"/>
  <c r="M564"/>
  <c r="J564"/>
  <c r="I564"/>
  <c r="G564"/>
  <c r="F564"/>
  <c r="Q563"/>
  <c r="P563"/>
  <c r="N563"/>
  <c r="M563"/>
  <c r="J563"/>
  <c r="I563"/>
  <c r="G563"/>
  <c r="F563"/>
  <c r="Q562"/>
  <c r="P562"/>
  <c r="N562"/>
  <c r="M562"/>
  <c r="J562"/>
  <c r="I562"/>
  <c r="G562"/>
  <c r="F562"/>
  <c r="Q561"/>
  <c r="P561"/>
  <c r="N561"/>
  <c r="M561"/>
  <c r="J561"/>
  <c r="I561"/>
  <c r="G561"/>
  <c r="F561"/>
  <c r="Q560"/>
  <c r="P560"/>
  <c r="N560"/>
  <c r="M560"/>
  <c r="J560"/>
  <c r="I560"/>
  <c r="G560"/>
  <c r="F560"/>
  <c r="Q559"/>
  <c r="P559"/>
  <c r="N559"/>
  <c r="M559"/>
  <c r="J559"/>
  <c r="I559"/>
  <c r="G559"/>
  <c r="F559"/>
  <c r="Q558"/>
  <c r="P558"/>
  <c r="N558"/>
  <c r="M558"/>
  <c r="J558"/>
  <c r="I558"/>
  <c r="G558"/>
  <c r="F558"/>
  <c r="Q557"/>
  <c r="P557"/>
  <c r="N557"/>
  <c r="M557"/>
  <c r="J557"/>
  <c r="I557"/>
  <c r="G557"/>
  <c r="F557"/>
  <c r="Q556"/>
  <c r="P556"/>
  <c r="N556"/>
  <c r="M556"/>
  <c r="J556"/>
  <c r="I556"/>
  <c r="G556"/>
  <c r="F556"/>
  <c r="Q555"/>
  <c r="P555"/>
  <c r="N555"/>
  <c r="M555"/>
  <c r="J555"/>
  <c r="I555"/>
  <c r="G555"/>
  <c r="F555"/>
  <c r="Q554"/>
  <c r="P554"/>
  <c r="N554"/>
  <c r="M554"/>
  <c r="J554"/>
  <c r="I554"/>
  <c r="G554"/>
  <c r="F554"/>
  <c r="Q553"/>
  <c r="P553"/>
  <c r="N553"/>
  <c r="M553"/>
  <c r="J553"/>
  <c r="I553"/>
  <c r="G553"/>
  <c r="F553"/>
  <c r="Q552"/>
  <c r="P552"/>
  <c r="N552"/>
  <c r="M552"/>
  <c r="J552"/>
  <c r="I552"/>
  <c r="G552"/>
  <c r="F552"/>
  <c r="Q551"/>
  <c r="P551"/>
  <c r="N551"/>
  <c r="M551"/>
  <c r="J551"/>
  <c r="I551"/>
  <c r="G551"/>
  <c r="F551"/>
  <c r="Q550"/>
  <c r="P550"/>
  <c r="N550"/>
  <c r="M550"/>
  <c r="J550"/>
  <c r="I550"/>
  <c r="G550"/>
  <c r="F550"/>
  <c r="Q549"/>
  <c r="P549"/>
  <c r="N549"/>
  <c r="M549"/>
  <c r="J549"/>
  <c r="I549"/>
  <c r="G549"/>
  <c r="F549"/>
  <c r="Q548"/>
  <c r="P548"/>
  <c r="N548"/>
  <c r="M548"/>
  <c r="J548"/>
  <c r="I548"/>
  <c r="G548"/>
  <c r="F548"/>
  <c r="Q547"/>
  <c r="P547"/>
  <c r="N547"/>
  <c r="M547"/>
  <c r="J547"/>
  <c r="I547"/>
  <c r="G547"/>
  <c r="F547"/>
  <c r="Q546"/>
  <c r="P546"/>
  <c r="N546"/>
  <c r="M546"/>
  <c r="J546"/>
  <c r="I546"/>
  <c r="G546"/>
  <c r="F546"/>
  <c r="Q545"/>
  <c r="P545"/>
  <c r="N545"/>
  <c r="M545"/>
  <c r="J545"/>
  <c r="I545"/>
  <c r="G545"/>
  <c r="F545"/>
  <c r="Q544"/>
  <c r="P544"/>
  <c r="N544"/>
  <c r="M544"/>
  <c r="J544"/>
  <c r="I544"/>
  <c r="G544"/>
  <c r="F544"/>
  <c r="Q543"/>
  <c r="P543"/>
  <c r="N543"/>
  <c r="M543"/>
  <c r="J543"/>
  <c r="I543"/>
  <c r="G543"/>
  <c r="F543"/>
  <c r="Q542"/>
  <c r="P542"/>
  <c r="N542"/>
  <c r="M542"/>
  <c r="J542"/>
  <c r="I542"/>
  <c r="G542"/>
  <c r="F542"/>
  <c r="Q541"/>
  <c r="P541"/>
  <c r="N541"/>
  <c r="M541"/>
  <c r="J541"/>
  <c r="I541"/>
  <c r="G541"/>
  <c r="F541"/>
  <c r="Q540"/>
  <c r="P540"/>
  <c r="N540"/>
  <c r="M540"/>
  <c r="J540"/>
  <c r="I540"/>
  <c r="G540"/>
  <c r="F540"/>
  <c r="Q539"/>
  <c r="P539"/>
  <c r="N539"/>
  <c r="M539"/>
  <c r="J539"/>
  <c r="I539"/>
  <c r="G539"/>
  <c r="F539"/>
  <c r="Q538"/>
  <c r="P538"/>
  <c r="N538"/>
  <c r="M538"/>
  <c r="J538"/>
  <c r="I538"/>
  <c r="G538"/>
  <c r="F538"/>
  <c r="Q537"/>
  <c r="P537"/>
  <c r="N537"/>
  <c r="M537"/>
  <c r="J537"/>
  <c r="I537"/>
  <c r="G537"/>
  <c r="F537"/>
  <c r="Q536"/>
  <c r="P536"/>
  <c r="N536"/>
  <c r="M536"/>
  <c r="J536"/>
  <c r="I536"/>
  <c r="G536"/>
  <c r="F536"/>
  <c r="Q535"/>
  <c r="P535"/>
  <c r="N535"/>
  <c r="M535"/>
  <c r="J535"/>
  <c r="I535"/>
  <c r="G535"/>
  <c r="F535"/>
  <c r="Q534"/>
  <c r="P534"/>
  <c r="N534"/>
  <c r="M534"/>
  <c r="J534"/>
  <c r="I534"/>
  <c r="G534"/>
  <c r="F534"/>
  <c r="Q533"/>
  <c r="P533"/>
  <c r="N533"/>
  <c r="M533"/>
  <c r="J533"/>
  <c r="I533"/>
  <c r="G533"/>
  <c r="F533"/>
  <c r="Q532"/>
  <c r="P532"/>
  <c r="N532"/>
  <c r="M532"/>
  <c r="J532"/>
  <c r="I532"/>
  <c r="G532"/>
  <c r="F532"/>
  <c r="Q531"/>
  <c r="P531"/>
  <c r="N531"/>
  <c r="M531"/>
  <c r="J531"/>
  <c r="I531"/>
  <c r="G531"/>
  <c r="F531"/>
  <c r="Q530"/>
  <c r="P530"/>
  <c r="N530"/>
  <c r="M530"/>
  <c r="J530"/>
  <c r="I530"/>
  <c r="G530"/>
  <c r="F530"/>
  <c r="Q529"/>
  <c r="P529"/>
  <c r="N529"/>
  <c r="M529"/>
  <c r="J529"/>
  <c r="I529"/>
  <c r="G529"/>
  <c r="F529"/>
  <c r="Q528"/>
  <c r="P528"/>
  <c r="N528"/>
  <c r="M528"/>
  <c r="J528"/>
  <c r="I528"/>
  <c r="G528"/>
  <c r="F528"/>
  <c r="Q527"/>
  <c r="P527"/>
  <c r="N527"/>
  <c r="M527"/>
  <c r="J527"/>
  <c r="I527"/>
  <c r="G527"/>
  <c r="F527"/>
  <c r="Q526"/>
  <c r="P526"/>
  <c r="N526"/>
  <c r="M526"/>
  <c r="J526"/>
  <c r="I526"/>
  <c r="G526"/>
  <c r="F526"/>
  <c r="Q525"/>
  <c r="P525"/>
  <c r="N525"/>
  <c r="M525"/>
  <c r="J525"/>
  <c r="I525"/>
  <c r="G525"/>
  <c r="F525"/>
  <c r="Q524"/>
  <c r="P524"/>
  <c r="N524"/>
  <c r="M524"/>
  <c r="J524"/>
  <c r="I524"/>
  <c r="G524"/>
  <c r="F524"/>
  <c r="Q523"/>
  <c r="P523"/>
  <c r="N523"/>
  <c r="M523"/>
  <c r="J523"/>
  <c r="I523"/>
  <c r="G523"/>
  <c r="F523"/>
  <c r="Q522"/>
  <c r="P522"/>
  <c r="N522"/>
  <c r="M522"/>
  <c r="J522"/>
  <c r="I522"/>
  <c r="G522"/>
  <c r="F522"/>
  <c r="Q521"/>
  <c r="P521"/>
  <c r="N521"/>
  <c r="M521"/>
  <c r="J521"/>
  <c r="I521"/>
  <c r="G521"/>
  <c r="F521"/>
  <c r="Q520"/>
  <c r="P520"/>
  <c r="N520"/>
  <c r="M520"/>
  <c r="J520"/>
  <c r="I520"/>
  <c r="G520"/>
  <c r="F520"/>
  <c r="Q519"/>
  <c r="P519"/>
  <c r="N519"/>
  <c r="M519"/>
  <c r="J519"/>
  <c r="I519"/>
  <c r="G519"/>
  <c r="F519"/>
  <c r="Q518"/>
  <c r="P518"/>
  <c r="N518"/>
  <c r="M518"/>
  <c r="J518"/>
  <c r="I518"/>
  <c r="G518"/>
  <c r="F518"/>
  <c r="Q517"/>
  <c r="P517"/>
  <c r="N517"/>
  <c r="M517"/>
  <c r="J517"/>
  <c r="I517"/>
  <c r="G517"/>
  <c r="F517"/>
  <c r="Q516"/>
  <c r="P516"/>
  <c r="N516"/>
  <c r="M516"/>
  <c r="J516"/>
  <c r="I516"/>
  <c r="G516"/>
  <c r="F516"/>
  <c r="Q515"/>
  <c r="P515"/>
  <c r="N515"/>
  <c r="M515"/>
  <c r="J515"/>
  <c r="I515"/>
  <c r="G515"/>
  <c r="F515"/>
  <c r="Q514"/>
  <c r="P514"/>
  <c r="N514"/>
  <c r="M514"/>
  <c r="J514"/>
  <c r="I514"/>
  <c r="G514"/>
  <c r="F514"/>
  <c r="Q513"/>
  <c r="P513"/>
  <c r="N513"/>
  <c r="M513"/>
  <c r="J513"/>
  <c r="I513"/>
  <c r="G513"/>
  <c r="F513"/>
  <c r="Q512"/>
  <c r="P512"/>
  <c r="N512"/>
  <c r="M512"/>
  <c r="J512"/>
  <c r="I512"/>
  <c r="G512"/>
  <c r="F512"/>
  <c r="Q511"/>
  <c r="P511"/>
  <c r="N511"/>
  <c r="M511"/>
  <c r="J511"/>
  <c r="I511"/>
  <c r="G511"/>
  <c r="F511"/>
  <c r="Q510"/>
  <c r="P510"/>
  <c r="N510"/>
  <c r="M510"/>
  <c r="J510"/>
  <c r="I510"/>
  <c r="G510"/>
  <c r="F510"/>
  <c r="Q509"/>
  <c r="P509"/>
  <c r="N509"/>
  <c r="M509"/>
  <c r="J509"/>
  <c r="I509"/>
  <c r="G509"/>
  <c r="F509"/>
  <c r="Q508"/>
  <c r="P508"/>
  <c r="N508"/>
  <c r="M508"/>
  <c r="J508"/>
  <c r="I508"/>
  <c r="G508"/>
  <c r="F508"/>
  <c r="Q507"/>
  <c r="P507"/>
  <c r="N507"/>
  <c r="M507"/>
  <c r="J507"/>
  <c r="I507"/>
  <c r="G507"/>
  <c r="F507"/>
  <c r="Q506"/>
  <c r="P506"/>
  <c r="N506"/>
  <c r="M506"/>
  <c r="J506"/>
  <c r="I506"/>
  <c r="G506"/>
  <c r="F506"/>
  <c r="Q505"/>
  <c r="P505"/>
  <c r="N505"/>
  <c r="M505"/>
  <c r="J505"/>
  <c r="I505"/>
  <c r="G505"/>
  <c r="F505"/>
  <c r="Q504"/>
  <c r="P504"/>
  <c r="N504"/>
  <c r="M504"/>
  <c r="J504"/>
  <c r="I504"/>
  <c r="G504"/>
  <c r="F504"/>
  <c r="Q503"/>
  <c r="P503"/>
  <c r="N503"/>
  <c r="M503"/>
  <c r="J503"/>
  <c r="I503"/>
  <c r="G503"/>
  <c r="F503"/>
  <c r="Q502"/>
  <c r="P502"/>
  <c r="N502"/>
  <c r="M502"/>
  <c r="J502"/>
  <c r="I502"/>
  <c r="G502"/>
  <c r="F502"/>
  <c r="Q501"/>
  <c r="P501"/>
  <c r="N501"/>
  <c r="M501"/>
  <c r="J501"/>
  <c r="I501"/>
  <c r="G501"/>
  <c r="F501"/>
  <c r="Q500"/>
  <c r="P500"/>
  <c r="N500"/>
  <c r="M500"/>
  <c r="J500"/>
  <c r="I500"/>
  <c r="G500"/>
  <c r="F500"/>
  <c r="Q499"/>
  <c r="P499"/>
  <c r="N499"/>
  <c r="M499"/>
  <c r="J499"/>
  <c r="I499"/>
  <c r="G499"/>
  <c r="F499"/>
  <c r="Q498"/>
  <c r="P498"/>
  <c r="N498"/>
  <c r="M498"/>
  <c r="J498"/>
  <c r="I498"/>
  <c r="G498"/>
  <c r="F498"/>
  <c r="Q497"/>
  <c r="P497"/>
  <c r="N497"/>
  <c r="M497"/>
  <c r="J497"/>
  <c r="I497"/>
  <c r="G497"/>
  <c r="F497"/>
  <c r="Q496"/>
  <c r="P496"/>
  <c r="N496"/>
  <c r="M496"/>
  <c r="J496"/>
  <c r="I496"/>
  <c r="G496"/>
  <c r="F496"/>
  <c r="Q495"/>
  <c r="P495"/>
  <c r="N495"/>
  <c r="M495"/>
  <c r="J495"/>
  <c r="I495"/>
  <c r="G495"/>
  <c r="F495"/>
  <c r="Q494"/>
  <c r="P494"/>
  <c r="N494"/>
  <c r="M494"/>
  <c r="J494"/>
  <c r="I494"/>
  <c r="G494"/>
  <c r="F494"/>
  <c r="Q493"/>
  <c r="P493"/>
  <c r="N493"/>
  <c r="M493"/>
  <c r="J493"/>
  <c r="I493"/>
  <c r="G493"/>
  <c r="F493"/>
  <c r="Q492"/>
  <c r="P492"/>
  <c r="N492"/>
  <c r="M492"/>
  <c r="J492"/>
  <c r="I492"/>
  <c r="G492"/>
  <c r="F492"/>
  <c r="Q491"/>
  <c r="P491"/>
  <c r="N491"/>
  <c r="M491"/>
  <c r="J491"/>
  <c r="I491"/>
  <c r="G491"/>
  <c r="F491"/>
  <c r="Q490"/>
  <c r="P490"/>
  <c r="N490"/>
  <c r="M490"/>
  <c r="J490"/>
  <c r="I490"/>
  <c r="G490"/>
  <c r="F490"/>
  <c r="Q489"/>
  <c r="P489"/>
  <c r="N489"/>
  <c r="M489"/>
  <c r="J489"/>
  <c r="I489"/>
  <c r="G489"/>
  <c r="F489"/>
  <c r="Q488"/>
  <c r="P488"/>
  <c r="N488"/>
  <c r="M488"/>
  <c r="J488"/>
  <c r="I488"/>
  <c r="G488"/>
  <c r="F488"/>
  <c r="Q487"/>
  <c r="P487"/>
  <c r="N487"/>
  <c r="M487"/>
  <c r="J487"/>
  <c r="I487"/>
  <c r="G487"/>
  <c r="F487"/>
  <c r="Q486"/>
  <c r="P486"/>
  <c r="N486"/>
  <c r="M486"/>
  <c r="J486"/>
  <c r="I486"/>
  <c r="G486"/>
  <c r="F486"/>
  <c r="Q485"/>
  <c r="P485"/>
  <c r="N485"/>
  <c r="M485"/>
  <c r="J485"/>
  <c r="I485"/>
  <c r="G485"/>
  <c r="F485"/>
  <c r="Q484"/>
  <c r="P484"/>
  <c r="N484"/>
  <c r="M484"/>
  <c r="J484"/>
  <c r="I484"/>
  <c r="G484"/>
  <c r="F484"/>
  <c r="Q483"/>
  <c r="P483"/>
  <c r="N483"/>
  <c r="M483"/>
  <c r="J483"/>
  <c r="I483"/>
  <c r="G483"/>
  <c r="F483"/>
  <c r="Q482"/>
  <c r="P482"/>
  <c r="N482"/>
  <c r="M482"/>
  <c r="J482"/>
  <c r="I482"/>
  <c r="G482"/>
  <c r="F482"/>
  <c r="Q481"/>
  <c r="P481"/>
  <c r="N481"/>
  <c r="M481"/>
  <c r="J481"/>
  <c r="I481"/>
  <c r="G481"/>
  <c r="F481"/>
  <c r="Q480"/>
  <c r="P480"/>
  <c r="N480"/>
  <c r="M480"/>
  <c r="J480"/>
  <c r="I480"/>
  <c r="G480"/>
  <c r="F480"/>
  <c r="Q479"/>
  <c r="P479"/>
  <c r="N479"/>
  <c r="M479"/>
  <c r="J479"/>
  <c r="I479"/>
  <c r="G479"/>
  <c r="F479"/>
  <c r="Q478"/>
  <c r="P478"/>
  <c r="N478"/>
  <c r="M478"/>
  <c r="J478"/>
  <c r="I478"/>
  <c r="G478"/>
  <c r="F478"/>
  <c r="Q477"/>
  <c r="P477"/>
  <c r="N477"/>
  <c r="M477"/>
  <c r="J477"/>
  <c r="I477"/>
  <c r="G477"/>
  <c r="F477"/>
  <c r="Q476"/>
  <c r="P476"/>
  <c r="N476"/>
  <c r="M476"/>
  <c r="J476"/>
  <c r="I476"/>
  <c r="G476"/>
  <c r="F476"/>
  <c r="Q475"/>
  <c r="P475"/>
  <c r="N475"/>
  <c r="M475"/>
  <c r="J475"/>
  <c r="I475"/>
  <c r="G475"/>
  <c r="F475"/>
  <c r="Q474"/>
  <c r="P474"/>
  <c r="N474"/>
  <c r="M474"/>
  <c r="J474"/>
  <c r="I474"/>
  <c r="G474"/>
  <c r="F474"/>
  <c r="Q473"/>
  <c r="P473"/>
  <c r="N473"/>
  <c r="M473"/>
  <c r="J473"/>
  <c r="I473"/>
  <c r="G473"/>
  <c r="F473"/>
  <c r="Q472"/>
  <c r="P472"/>
  <c r="N472"/>
  <c r="M472"/>
  <c r="J472"/>
  <c r="I472"/>
  <c r="G472"/>
  <c r="F472"/>
  <c r="Q471"/>
  <c r="P471"/>
  <c r="N471"/>
  <c r="M471"/>
  <c r="J471"/>
  <c r="I471"/>
  <c r="G471"/>
  <c r="F471"/>
  <c r="Q470"/>
  <c r="P470"/>
  <c r="N470"/>
  <c r="M470"/>
  <c r="J470"/>
  <c r="I470"/>
  <c r="G470"/>
  <c r="F470"/>
  <c r="Q469"/>
  <c r="P469"/>
  <c r="N469"/>
  <c r="M469"/>
  <c r="J469"/>
  <c r="I469"/>
  <c r="G469"/>
  <c r="F469"/>
  <c r="Q468"/>
  <c r="P468"/>
  <c r="N468"/>
  <c r="M468"/>
  <c r="J468"/>
  <c r="I468"/>
  <c r="G468"/>
  <c r="F468"/>
  <c r="Q467"/>
  <c r="P467"/>
  <c r="N467"/>
  <c r="M467"/>
  <c r="J467"/>
  <c r="I467"/>
  <c r="G467"/>
  <c r="F467"/>
  <c r="Q466"/>
  <c r="P466"/>
  <c r="N466"/>
  <c r="M466"/>
  <c r="J466"/>
  <c r="I466"/>
  <c r="G466"/>
  <c r="F466"/>
  <c r="Q465"/>
  <c r="P465"/>
  <c r="N465"/>
  <c r="M465"/>
  <c r="J465"/>
  <c r="I465"/>
  <c r="G465"/>
  <c r="F465"/>
  <c r="Q464"/>
  <c r="P464"/>
  <c r="N464"/>
  <c r="M464"/>
  <c r="J464"/>
  <c r="I464"/>
  <c r="G464"/>
  <c r="F464"/>
  <c r="Q463"/>
  <c r="P463"/>
  <c r="N463"/>
  <c r="M463"/>
  <c r="J463"/>
  <c r="I463"/>
  <c r="G463"/>
  <c r="F463"/>
  <c r="Q462"/>
  <c r="P462"/>
  <c r="N462"/>
  <c r="M462"/>
  <c r="J462"/>
  <c r="I462"/>
  <c r="G462"/>
  <c r="F462"/>
  <c r="Q461"/>
  <c r="P461"/>
  <c r="N461"/>
  <c r="M461"/>
  <c r="J461"/>
  <c r="I461"/>
  <c r="G461"/>
  <c r="F461"/>
  <c r="Q460"/>
  <c r="P460"/>
  <c r="N460"/>
  <c r="M460"/>
  <c r="J460"/>
  <c r="I460"/>
  <c r="G460"/>
  <c r="F460"/>
  <c r="Q459"/>
  <c r="P459"/>
  <c r="N459"/>
  <c r="M459"/>
  <c r="J459"/>
  <c r="I459"/>
  <c r="G459"/>
  <c r="F459"/>
  <c r="Q458"/>
  <c r="P458"/>
  <c r="N458"/>
  <c r="M458"/>
  <c r="J458"/>
  <c r="I458"/>
  <c r="G458"/>
  <c r="F458"/>
  <c r="Q457"/>
  <c r="P457"/>
  <c r="N457"/>
  <c r="M457"/>
  <c r="J457"/>
  <c r="I457"/>
  <c r="G457"/>
  <c r="F457"/>
  <c r="Q456"/>
  <c r="P456"/>
  <c r="N456"/>
  <c r="M456"/>
  <c r="J456"/>
  <c r="I456"/>
  <c r="G456"/>
  <c r="F456"/>
  <c r="Q455"/>
  <c r="P455"/>
  <c r="N455"/>
  <c r="M455"/>
  <c r="J455"/>
  <c r="I455"/>
  <c r="G455"/>
  <c r="F455"/>
  <c r="Q454"/>
  <c r="P454"/>
  <c r="N454"/>
  <c r="M454"/>
  <c r="J454"/>
  <c r="I454"/>
  <c r="G454"/>
  <c r="F454"/>
  <c r="Q453"/>
  <c r="P453"/>
  <c r="N453"/>
  <c r="M453"/>
  <c r="J453"/>
  <c r="I453"/>
  <c r="G453"/>
  <c r="F453"/>
  <c r="Q452"/>
  <c r="P452"/>
  <c r="N452"/>
  <c r="M452"/>
  <c r="J452"/>
  <c r="I452"/>
  <c r="G452"/>
  <c r="F452"/>
  <c r="Q451"/>
  <c r="P451"/>
  <c r="N451"/>
  <c r="M451"/>
  <c r="J451"/>
  <c r="I451"/>
  <c r="G451"/>
  <c r="F451"/>
  <c r="Q450"/>
  <c r="P450"/>
  <c r="N450"/>
  <c r="M450"/>
  <c r="J450"/>
  <c r="I450"/>
  <c r="G450"/>
  <c r="F450"/>
  <c r="Q449"/>
  <c r="P449"/>
  <c r="N449"/>
  <c r="M449"/>
  <c r="J449"/>
  <c r="I449"/>
  <c r="G449"/>
  <c r="F449"/>
  <c r="Q448"/>
  <c r="P448"/>
  <c r="N448"/>
  <c r="M448"/>
  <c r="J448"/>
  <c r="I448"/>
  <c r="G448"/>
  <c r="F448"/>
  <c r="Q447"/>
  <c r="P447"/>
  <c r="N447"/>
  <c r="M447"/>
  <c r="J447"/>
  <c r="I447"/>
  <c r="G447"/>
  <c r="F447"/>
  <c r="Q446"/>
  <c r="P446"/>
  <c r="N446"/>
  <c r="M446"/>
  <c r="J446"/>
  <c r="I446"/>
  <c r="G446"/>
  <c r="F446"/>
  <c r="Q445"/>
  <c r="P445"/>
  <c r="N445"/>
  <c r="M445"/>
  <c r="J445"/>
  <c r="I445"/>
  <c r="G445"/>
  <c r="F445"/>
  <c r="Q444"/>
  <c r="P444"/>
  <c r="N444"/>
  <c r="M444"/>
  <c r="J444"/>
  <c r="I444"/>
  <c r="G444"/>
  <c r="F444"/>
  <c r="Q443"/>
  <c r="P443"/>
  <c r="N443"/>
  <c r="M443"/>
  <c r="J443"/>
  <c r="I443"/>
  <c r="G443"/>
  <c r="F443"/>
  <c r="Q442"/>
  <c r="P442"/>
  <c r="N442"/>
  <c r="M442"/>
  <c r="J442"/>
  <c r="I442"/>
  <c r="G442"/>
  <c r="F442"/>
  <c r="Q441"/>
  <c r="P441"/>
  <c r="N441"/>
  <c r="M441"/>
  <c r="J441"/>
  <c r="I441"/>
  <c r="G441"/>
  <c r="F441"/>
  <c r="Q440"/>
  <c r="P440"/>
  <c r="N440"/>
  <c r="M440"/>
  <c r="J440"/>
  <c r="I440"/>
  <c r="G440"/>
  <c r="F440"/>
  <c r="Q439"/>
  <c r="P439"/>
  <c r="N439"/>
  <c r="M439"/>
  <c r="J439"/>
  <c r="I439"/>
  <c r="G439"/>
  <c r="F439"/>
  <c r="Q438"/>
  <c r="P438"/>
  <c r="N438"/>
  <c r="M438"/>
  <c r="J438"/>
  <c r="I438"/>
  <c r="G438"/>
  <c r="F438"/>
  <c r="Q437"/>
  <c r="P437"/>
  <c r="N437"/>
  <c r="M437"/>
  <c r="J437"/>
  <c r="I437"/>
  <c r="G437"/>
  <c r="F437"/>
  <c r="Q436"/>
  <c r="P436"/>
  <c r="N436"/>
  <c r="M436"/>
  <c r="J436"/>
  <c r="I436"/>
  <c r="G436"/>
  <c r="F436"/>
  <c r="Q435"/>
  <c r="P435"/>
  <c r="N435"/>
  <c r="M435"/>
  <c r="J435"/>
  <c r="I435"/>
  <c r="G435"/>
  <c r="F435"/>
  <c r="Q434"/>
  <c r="P434"/>
  <c r="N434"/>
  <c r="M434"/>
  <c r="J434"/>
  <c r="I434"/>
  <c r="G434"/>
  <c r="F434"/>
  <c r="Q433"/>
  <c r="P433"/>
  <c r="N433"/>
  <c r="M433"/>
  <c r="J433"/>
  <c r="I433"/>
  <c r="G433"/>
  <c r="F433"/>
  <c r="Q432"/>
  <c r="P432"/>
  <c r="N432"/>
  <c r="M432"/>
  <c r="J432"/>
  <c r="I432"/>
  <c r="G432"/>
  <c r="F432"/>
  <c r="Q431"/>
  <c r="P431"/>
  <c r="N431"/>
  <c r="M431"/>
  <c r="J431"/>
  <c r="I431"/>
  <c r="G431"/>
  <c r="F431"/>
  <c r="Q430"/>
  <c r="P430"/>
  <c r="N430"/>
  <c r="M430"/>
  <c r="J430"/>
  <c r="I430"/>
  <c r="G430"/>
  <c r="F430"/>
  <c r="Q429"/>
  <c r="P429"/>
  <c r="N429"/>
  <c r="M429"/>
  <c r="J429"/>
  <c r="I429"/>
  <c r="G429"/>
  <c r="F429"/>
  <c r="Q428"/>
  <c r="P428"/>
  <c r="N428"/>
  <c r="M428"/>
  <c r="J428"/>
  <c r="I428"/>
  <c r="G428"/>
  <c r="F428"/>
  <c r="Q427"/>
  <c r="P427"/>
  <c r="N427"/>
  <c r="M427"/>
  <c r="J427"/>
  <c r="I427"/>
  <c r="G427"/>
  <c r="F427"/>
  <c r="Q426"/>
  <c r="P426"/>
  <c r="N426"/>
  <c r="M426"/>
  <c r="J426"/>
  <c r="I426"/>
  <c r="G426"/>
  <c r="F426"/>
  <c r="Q425"/>
  <c r="P425"/>
  <c r="N425"/>
  <c r="M425"/>
  <c r="J425"/>
  <c r="I425"/>
  <c r="G425"/>
  <c r="F425"/>
  <c r="Q424"/>
  <c r="P424"/>
  <c r="N424"/>
  <c r="M424"/>
  <c r="J424"/>
  <c r="I424"/>
  <c r="G424"/>
  <c r="F424"/>
  <c r="Q423"/>
  <c r="P423"/>
  <c r="N423"/>
  <c r="M423"/>
  <c r="J423"/>
  <c r="I423"/>
  <c r="G423"/>
  <c r="F423"/>
  <c r="Q422"/>
  <c r="P422"/>
  <c r="N422"/>
  <c r="M422"/>
  <c r="J422"/>
  <c r="I422"/>
  <c r="G422"/>
  <c r="F422"/>
  <c r="Q421"/>
  <c r="P421"/>
  <c r="N421"/>
  <c r="M421"/>
  <c r="J421"/>
  <c r="I421"/>
  <c r="G421"/>
  <c r="F421"/>
  <c r="Q420"/>
  <c r="P420"/>
  <c r="N420"/>
  <c r="M420"/>
  <c r="J420"/>
  <c r="I420"/>
  <c r="G420"/>
  <c r="F420"/>
  <c r="Q419"/>
  <c r="P419"/>
  <c r="N419"/>
  <c r="M419"/>
  <c r="J419"/>
  <c r="I419"/>
  <c r="G419"/>
  <c r="F419"/>
  <c r="Q418"/>
  <c r="P418"/>
  <c r="N418"/>
  <c r="M418"/>
  <c r="J418"/>
  <c r="I418"/>
  <c r="G418"/>
  <c r="F418"/>
  <c r="Q417"/>
  <c r="P417"/>
  <c r="N417"/>
  <c r="M417"/>
  <c r="J417"/>
  <c r="I417"/>
  <c r="G417"/>
  <c r="F417"/>
  <c r="Q416"/>
  <c r="P416"/>
  <c r="N416"/>
  <c r="M416"/>
  <c r="J416"/>
  <c r="I416"/>
  <c r="G416"/>
  <c r="F416"/>
  <c r="Q415"/>
  <c r="P415"/>
  <c r="N415"/>
  <c r="M415"/>
  <c r="J415"/>
  <c r="I415"/>
  <c r="G415"/>
  <c r="F415"/>
  <c r="Q414"/>
  <c r="P414"/>
  <c r="N414"/>
  <c r="M414"/>
  <c r="J414"/>
  <c r="I414"/>
  <c r="G414"/>
  <c r="F414"/>
  <c r="Q413"/>
  <c r="P413"/>
  <c r="N413"/>
  <c r="M413"/>
  <c r="J413"/>
  <c r="I413"/>
  <c r="G413"/>
  <c r="F413"/>
  <c r="Q412"/>
  <c r="P412"/>
  <c r="N412"/>
  <c r="M412"/>
  <c r="J412"/>
  <c r="I412"/>
  <c r="G412"/>
  <c r="F412"/>
  <c r="Q411"/>
  <c r="P411"/>
  <c r="N411"/>
  <c r="M411"/>
  <c r="J411"/>
  <c r="I411"/>
  <c r="G411"/>
  <c r="F411"/>
  <c r="Q410"/>
  <c r="P410"/>
  <c r="N410"/>
  <c r="M410"/>
  <c r="J410"/>
  <c r="I410"/>
  <c r="G410"/>
  <c r="F410"/>
  <c r="Q409"/>
  <c r="P409"/>
  <c r="N409"/>
  <c r="M409"/>
  <c r="J409"/>
  <c r="I409"/>
  <c r="G409"/>
  <c r="F409"/>
  <c r="Q408"/>
  <c r="P408"/>
  <c r="N408"/>
  <c r="M408"/>
  <c r="J408"/>
  <c r="I408"/>
  <c r="G408"/>
  <c r="F408"/>
  <c r="Q407"/>
  <c r="P407"/>
  <c r="N407"/>
  <c r="M407"/>
  <c r="J407"/>
  <c r="I407"/>
  <c r="G407"/>
  <c r="F407"/>
  <c r="Q406"/>
  <c r="P406"/>
  <c r="N406"/>
  <c r="M406"/>
  <c r="J406"/>
  <c r="I406"/>
  <c r="G406"/>
  <c r="F406"/>
  <c r="Q405"/>
  <c r="P405"/>
  <c r="N405"/>
  <c r="M405"/>
  <c r="J405"/>
  <c r="I405"/>
  <c r="G405"/>
  <c r="F405"/>
  <c r="Q404"/>
  <c r="P404"/>
  <c r="N404"/>
  <c r="M404"/>
  <c r="J404"/>
  <c r="I404"/>
  <c r="G404"/>
  <c r="F404"/>
  <c r="Q403"/>
  <c r="P403"/>
  <c r="N403"/>
  <c r="M403"/>
  <c r="J403"/>
  <c r="I403"/>
  <c r="G403"/>
  <c r="F403"/>
  <c r="Q402"/>
  <c r="P402"/>
  <c r="N402"/>
  <c r="M402"/>
  <c r="J402"/>
  <c r="I402"/>
  <c r="G402"/>
  <c r="F402"/>
  <c r="Q401"/>
  <c r="P401"/>
  <c r="N401"/>
  <c r="M401"/>
  <c r="J401"/>
  <c r="I401"/>
  <c r="G401"/>
  <c r="F401"/>
  <c r="Q400"/>
  <c r="P400"/>
  <c r="N400"/>
  <c r="M400"/>
  <c r="J400"/>
  <c r="I400"/>
  <c r="G400"/>
  <c r="F400"/>
  <c r="Q399"/>
  <c r="P399"/>
  <c r="N399"/>
  <c r="M399"/>
  <c r="J399"/>
  <c r="I399"/>
  <c r="G399"/>
  <c r="F399"/>
  <c r="Q398"/>
  <c r="P398"/>
  <c r="N398"/>
  <c r="M398"/>
  <c r="J398"/>
  <c r="I398"/>
  <c r="G398"/>
  <c r="F398"/>
  <c r="Q397"/>
  <c r="P397"/>
  <c r="N397"/>
  <c r="M397"/>
  <c r="J397"/>
  <c r="I397"/>
  <c r="G397"/>
  <c r="F397"/>
  <c r="Q396"/>
  <c r="P396"/>
  <c r="N396"/>
  <c r="M396"/>
  <c r="J396"/>
  <c r="I396"/>
  <c r="G396"/>
  <c r="F396"/>
  <c r="Q395"/>
  <c r="P395"/>
  <c r="N395"/>
  <c r="M395"/>
  <c r="J395"/>
  <c r="I395"/>
  <c r="G395"/>
  <c r="F395"/>
  <c r="Q394"/>
  <c r="P394"/>
  <c r="N394"/>
  <c r="M394"/>
  <c r="J394"/>
  <c r="I394"/>
  <c r="G394"/>
  <c r="F394"/>
  <c r="Q393"/>
  <c r="P393"/>
  <c r="N393"/>
  <c r="M393"/>
  <c r="J393"/>
  <c r="I393"/>
  <c r="G393"/>
  <c r="F393"/>
  <c r="Q392"/>
  <c r="P392"/>
  <c r="N392"/>
  <c r="M392"/>
  <c r="J392"/>
  <c r="I392"/>
  <c r="G392"/>
  <c r="F392"/>
  <c r="Q391"/>
  <c r="P391"/>
  <c r="N391"/>
  <c r="M391"/>
  <c r="J391"/>
  <c r="I391"/>
  <c r="G391"/>
  <c r="F391"/>
  <c r="Q390"/>
  <c r="P390"/>
  <c r="N390"/>
  <c r="M390"/>
  <c r="J390"/>
  <c r="I390"/>
  <c r="G390"/>
  <c r="F390"/>
  <c r="Q389"/>
  <c r="P389"/>
  <c r="N389"/>
  <c r="M389"/>
  <c r="J389"/>
  <c r="I389"/>
  <c r="G389"/>
  <c r="F389"/>
  <c r="Q388"/>
  <c r="P388"/>
  <c r="N388"/>
  <c r="M388"/>
  <c r="J388"/>
  <c r="I388"/>
  <c r="G388"/>
  <c r="F388"/>
  <c r="Q387"/>
  <c r="P387"/>
  <c r="N387"/>
  <c r="M387"/>
  <c r="J387"/>
  <c r="I387"/>
  <c r="G387"/>
  <c r="F387"/>
  <c r="Q386"/>
  <c r="P386"/>
  <c r="N386"/>
  <c r="M386"/>
  <c r="J386"/>
  <c r="I386"/>
  <c r="G386"/>
  <c r="F386"/>
  <c r="Q385"/>
  <c r="P385"/>
  <c r="N385"/>
  <c r="M385"/>
  <c r="J385"/>
  <c r="I385"/>
  <c r="G385"/>
  <c r="F385"/>
  <c r="Q384"/>
  <c r="P384"/>
  <c r="N384"/>
  <c r="M384"/>
  <c r="J384"/>
  <c r="I384"/>
  <c r="G384"/>
  <c r="F384"/>
  <c r="Q383"/>
  <c r="P383"/>
  <c r="N383"/>
  <c r="M383"/>
  <c r="J383"/>
  <c r="I383"/>
  <c r="G383"/>
  <c r="F383"/>
  <c r="Q382"/>
  <c r="P382"/>
  <c r="N382"/>
  <c r="M382"/>
  <c r="J382"/>
  <c r="I382"/>
  <c r="G382"/>
  <c r="F382"/>
  <c r="Q381"/>
  <c r="P381"/>
  <c r="N381"/>
  <c r="M381"/>
  <c r="J381"/>
  <c r="I381"/>
  <c r="G381"/>
  <c r="F381"/>
  <c r="Q380"/>
  <c r="P380"/>
  <c r="N380"/>
  <c r="M380"/>
  <c r="J380"/>
  <c r="I380"/>
  <c r="G380"/>
  <c r="F380"/>
  <c r="Q379"/>
  <c r="P379"/>
  <c r="N379"/>
  <c r="M379"/>
  <c r="J379"/>
  <c r="I379"/>
  <c r="G379"/>
  <c r="F379"/>
  <c r="Q378"/>
  <c r="P378"/>
  <c r="N378"/>
  <c r="M378"/>
  <c r="J378"/>
  <c r="I378"/>
  <c r="G378"/>
  <c r="F378"/>
  <c r="Q377"/>
  <c r="P377"/>
  <c r="N377"/>
  <c r="M377"/>
  <c r="J377"/>
  <c r="I377"/>
  <c r="G377"/>
  <c r="F377"/>
  <c r="Q376"/>
  <c r="P376"/>
  <c r="N376"/>
  <c r="M376"/>
  <c r="J376"/>
  <c r="I376"/>
  <c r="G376"/>
  <c r="F376"/>
  <c r="Q375"/>
  <c r="P375"/>
  <c r="N375"/>
  <c r="M375"/>
  <c r="J375"/>
  <c r="I375"/>
  <c r="G375"/>
  <c r="F375"/>
  <c r="Q374"/>
  <c r="P374"/>
  <c r="N374"/>
  <c r="M374"/>
  <c r="J374"/>
  <c r="I374"/>
  <c r="G374"/>
  <c r="F374"/>
  <c r="Q373"/>
  <c r="P373"/>
  <c r="N373"/>
  <c r="M373"/>
  <c r="J373"/>
  <c r="I373"/>
  <c r="G373"/>
  <c r="F373"/>
  <c r="Q372"/>
  <c r="P372"/>
  <c r="N372"/>
  <c r="M372"/>
  <c r="J372"/>
  <c r="I372"/>
  <c r="G372"/>
  <c r="F372"/>
  <c r="Q371"/>
  <c r="P371"/>
  <c r="N371"/>
  <c r="M371"/>
  <c r="J371"/>
  <c r="I371"/>
  <c r="G371"/>
  <c r="F371"/>
  <c r="Q370"/>
  <c r="P370"/>
  <c r="N370"/>
  <c r="M370"/>
  <c r="J370"/>
  <c r="I370"/>
  <c r="G370"/>
  <c r="F370"/>
  <c r="Q369"/>
  <c r="P369"/>
  <c r="N369"/>
  <c r="M369"/>
  <c r="J369"/>
  <c r="I369"/>
  <c r="G369"/>
  <c r="F369"/>
  <c r="Q368"/>
  <c r="P368"/>
  <c r="N368"/>
  <c r="M368"/>
  <c r="J368"/>
  <c r="I368"/>
  <c r="G368"/>
  <c r="F368"/>
  <c r="Q367"/>
  <c r="P367"/>
  <c r="N367"/>
  <c r="M367"/>
  <c r="J367"/>
  <c r="I367"/>
  <c r="G367"/>
  <c r="F367"/>
  <c r="Q366"/>
  <c r="P366"/>
  <c r="N366"/>
  <c r="M366"/>
  <c r="J366"/>
  <c r="I366"/>
  <c r="G366"/>
  <c r="F366"/>
  <c r="Q365"/>
  <c r="P365"/>
  <c r="N365"/>
  <c r="M365"/>
  <c r="J365"/>
  <c r="I365"/>
  <c r="G365"/>
  <c r="F365"/>
  <c r="Q364"/>
  <c r="P364"/>
  <c r="N364"/>
  <c r="M364"/>
  <c r="J364"/>
  <c r="I364"/>
  <c r="G364"/>
  <c r="F364"/>
  <c r="Q363"/>
  <c r="P363"/>
  <c r="N363"/>
  <c r="M363"/>
  <c r="J363"/>
  <c r="I363"/>
  <c r="G363"/>
  <c r="F363"/>
  <c r="Q362"/>
  <c r="P362"/>
  <c r="N362"/>
  <c r="M362"/>
  <c r="J362"/>
  <c r="I362"/>
  <c r="G362"/>
  <c r="F362"/>
  <c r="Q361"/>
  <c r="P361"/>
  <c r="N361"/>
  <c r="M361"/>
  <c r="J361"/>
  <c r="I361"/>
  <c r="G361"/>
  <c r="F361"/>
  <c r="Q360"/>
  <c r="P360"/>
  <c r="N360"/>
  <c r="M360"/>
  <c r="J360"/>
  <c r="I360"/>
  <c r="G360"/>
  <c r="F360"/>
  <c r="Q359"/>
  <c r="P359"/>
  <c r="N359"/>
  <c r="M359"/>
  <c r="J359"/>
  <c r="I359"/>
  <c r="G359"/>
  <c r="F359"/>
  <c r="Q358"/>
  <c r="P358"/>
  <c r="N358"/>
  <c r="M358"/>
  <c r="J358"/>
  <c r="I358"/>
  <c r="G358"/>
  <c r="F358"/>
  <c r="Q357"/>
  <c r="P357"/>
  <c r="N357"/>
  <c r="M357"/>
  <c r="J357"/>
  <c r="I357"/>
  <c r="G357"/>
  <c r="F357"/>
  <c r="Q356"/>
  <c r="P356"/>
  <c r="N356"/>
  <c r="M356"/>
  <c r="J356"/>
  <c r="I356"/>
  <c r="G356"/>
  <c r="F356"/>
  <c r="Q355"/>
  <c r="P355"/>
  <c r="N355"/>
  <c r="M355"/>
  <c r="J355"/>
  <c r="I355"/>
  <c r="G355"/>
  <c r="F355"/>
  <c r="Q354"/>
  <c r="P354"/>
  <c r="N354"/>
  <c r="M354"/>
  <c r="J354"/>
  <c r="I354"/>
  <c r="G354"/>
  <c r="F354"/>
  <c r="Q353"/>
  <c r="P353"/>
  <c r="N353"/>
  <c r="M353"/>
  <c r="J353"/>
  <c r="I353"/>
  <c r="G353"/>
  <c r="F353"/>
  <c r="Q352"/>
  <c r="P352"/>
  <c r="N352"/>
  <c r="M352"/>
  <c r="J352"/>
  <c r="I352"/>
  <c r="G352"/>
  <c r="F352"/>
  <c r="Q351"/>
  <c r="P351"/>
  <c r="N351"/>
  <c r="M351"/>
  <c r="J351"/>
  <c r="I351"/>
  <c r="G351"/>
  <c r="F351"/>
  <c r="Q350"/>
  <c r="P350"/>
  <c r="N350"/>
  <c r="M350"/>
  <c r="J350"/>
  <c r="I350"/>
  <c r="G350"/>
  <c r="F350"/>
  <c r="Q349"/>
  <c r="P349"/>
  <c r="N349"/>
  <c r="M349"/>
  <c r="J349"/>
  <c r="I349"/>
  <c r="G349"/>
  <c r="F349"/>
  <c r="Q348"/>
  <c r="P348"/>
  <c r="N348"/>
  <c r="M348"/>
  <c r="J348"/>
  <c r="I348"/>
  <c r="G348"/>
  <c r="F348"/>
  <c r="Q347"/>
  <c r="P347"/>
  <c r="N347"/>
  <c r="M347"/>
  <c r="J347"/>
  <c r="I347"/>
  <c r="G347"/>
  <c r="F347"/>
  <c r="Q346"/>
  <c r="P346"/>
  <c r="N346"/>
  <c r="M346"/>
  <c r="J346"/>
  <c r="I346"/>
  <c r="G346"/>
  <c r="F346"/>
  <c r="Q345"/>
  <c r="P345"/>
  <c r="N345"/>
  <c r="M345"/>
  <c r="J345"/>
  <c r="I345"/>
  <c r="G345"/>
  <c r="F345"/>
  <c r="Q344"/>
  <c r="P344"/>
  <c r="N344"/>
  <c r="M344"/>
  <c r="J344"/>
  <c r="I344"/>
  <c r="G344"/>
  <c r="F344"/>
  <c r="Q343"/>
  <c r="P343"/>
  <c r="N343"/>
  <c r="M343"/>
  <c r="J343"/>
  <c r="I343"/>
  <c r="G343"/>
  <c r="F343"/>
  <c r="Q342"/>
  <c r="P342"/>
  <c r="N342"/>
  <c r="M342"/>
  <c r="J342"/>
  <c r="I342"/>
  <c r="G342"/>
  <c r="F342"/>
  <c r="Q341"/>
  <c r="P341"/>
  <c r="N341"/>
  <c r="M341"/>
  <c r="J341"/>
  <c r="I341"/>
  <c r="G341"/>
  <c r="F341"/>
  <c r="Q340"/>
  <c r="P340"/>
  <c r="N340"/>
  <c r="M340"/>
  <c r="J340"/>
  <c r="I340"/>
  <c r="G340"/>
  <c r="F340"/>
  <c r="Q339"/>
  <c r="P339"/>
  <c r="N339"/>
  <c r="M339"/>
  <c r="J339"/>
  <c r="I339"/>
  <c r="G339"/>
  <c r="F339"/>
  <c r="Q338"/>
  <c r="P338"/>
  <c r="N338"/>
  <c r="M338"/>
  <c r="J338"/>
  <c r="I338"/>
  <c r="G338"/>
  <c r="F338"/>
  <c r="Q337"/>
  <c r="P337"/>
  <c r="N337"/>
  <c r="M337"/>
  <c r="J337"/>
  <c r="I337"/>
  <c r="G337"/>
  <c r="F337"/>
  <c r="Q336"/>
  <c r="P336"/>
  <c r="N336"/>
  <c r="M336"/>
  <c r="J336"/>
  <c r="I336"/>
  <c r="G336"/>
  <c r="F336"/>
  <c r="Q335"/>
  <c r="P335"/>
  <c r="N335"/>
  <c r="M335"/>
  <c r="J335"/>
  <c r="I335"/>
  <c r="G335"/>
  <c r="F335"/>
  <c r="Q334"/>
  <c r="P334"/>
  <c r="N334"/>
  <c r="M334"/>
  <c r="J334"/>
  <c r="I334"/>
  <c r="G334"/>
  <c r="F334"/>
  <c r="Q333"/>
  <c r="P333"/>
  <c r="N333"/>
  <c r="M333"/>
  <c r="J333"/>
  <c r="I333"/>
  <c r="G333"/>
  <c r="F333"/>
  <c r="Q332"/>
  <c r="P332"/>
  <c r="N332"/>
  <c r="M332"/>
  <c r="J332"/>
  <c r="I332"/>
  <c r="G332"/>
  <c r="F332"/>
  <c r="Q331"/>
  <c r="P331"/>
  <c r="N331"/>
  <c r="M331"/>
  <c r="J331"/>
  <c r="I331"/>
  <c r="G331"/>
  <c r="F331"/>
  <c r="Q330"/>
  <c r="P330"/>
  <c r="N330"/>
  <c r="M330"/>
  <c r="J330"/>
  <c r="I330"/>
  <c r="G330"/>
  <c r="F330"/>
  <c r="Q329"/>
  <c r="P329"/>
  <c r="N329"/>
  <c r="M329"/>
  <c r="J329"/>
  <c r="I329"/>
  <c r="G329"/>
  <c r="F329"/>
  <c r="Q328"/>
  <c r="P328"/>
  <c r="N328"/>
  <c r="M328"/>
  <c r="J328"/>
  <c r="I328"/>
  <c r="G328"/>
  <c r="F328"/>
  <c r="Q327"/>
  <c r="P327"/>
  <c r="N327"/>
  <c r="M327"/>
  <c r="J327"/>
  <c r="I327"/>
  <c r="G327"/>
  <c r="F327"/>
  <c r="Q326"/>
  <c r="P326"/>
  <c r="N326"/>
  <c r="M326"/>
  <c r="J326"/>
  <c r="I326"/>
  <c r="G326"/>
  <c r="F326"/>
  <c r="Q325"/>
  <c r="P325"/>
  <c r="N325"/>
  <c r="M325"/>
  <c r="J325"/>
  <c r="I325"/>
  <c r="G325"/>
  <c r="F325"/>
  <c r="Q324"/>
  <c r="P324"/>
  <c r="N324"/>
  <c r="M324"/>
  <c r="J324"/>
  <c r="I324"/>
  <c r="G324"/>
  <c r="F324"/>
  <c r="Q323"/>
  <c r="P323"/>
  <c r="N323"/>
  <c r="M323"/>
  <c r="J323"/>
  <c r="I323"/>
  <c r="G323"/>
  <c r="F323"/>
  <c r="Q322"/>
  <c r="P322"/>
  <c r="N322"/>
  <c r="M322"/>
  <c r="J322"/>
  <c r="I322"/>
  <c r="G322"/>
  <c r="F322"/>
  <c r="Q321"/>
  <c r="P321"/>
  <c r="N321"/>
  <c r="M321"/>
  <c r="J321"/>
  <c r="I321"/>
  <c r="G321"/>
  <c r="F321"/>
  <c r="Q320"/>
  <c r="P320"/>
  <c r="N320"/>
  <c r="M320"/>
  <c r="J320"/>
  <c r="I320"/>
  <c r="G320"/>
  <c r="F320"/>
  <c r="Q319"/>
  <c r="P319"/>
  <c r="N319"/>
  <c r="M319"/>
  <c r="J319"/>
  <c r="I319"/>
  <c r="G319"/>
  <c r="F319"/>
  <c r="Q318"/>
  <c r="P318"/>
  <c r="N318"/>
  <c r="M318"/>
  <c r="J318"/>
  <c r="I318"/>
  <c r="G318"/>
  <c r="F318"/>
  <c r="Q317"/>
  <c r="P317"/>
  <c r="N317"/>
  <c r="M317"/>
  <c r="J317"/>
  <c r="I317"/>
  <c r="G317"/>
  <c r="F317"/>
  <c r="Q316"/>
  <c r="P316"/>
  <c r="N316"/>
  <c r="M316"/>
  <c r="J316"/>
  <c r="I316"/>
  <c r="G316"/>
  <c r="F316"/>
  <c r="Q315"/>
  <c r="P315"/>
  <c r="N315"/>
  <c r="M315"/>
  <c r="J315"/>
  <c r="I315"/>
  <c r="G315"/>
  <c r="F315"/>
  <c r="Q314"/>
  <c r="P314"/>
  <c r="N314"/>
  <c r="M314"/>
  <c r="J314"/>
  <c r="I314"/>
  <c r="G314"/>
  <c r="F314"/>
  <c r="Q313"/>
  <c r="P313"/>
  <c r="N313"/>
  <c r="M313"/>
  <c r="J313"/>
  <c r="I313"/>
  <c r="G313"/>
  <c r="F313"/>
  <c r="Q312"/>
  <c r="P312"/>
  <c r="N312"/>
  <c r="M312"/>
  <c r="J312"/>
  <c r="I312"/>
  <c r="G312"/>
  <c r="F312"/>
  <c r="Q311"/>
  <c r="P311"/>
  <c r="N311"/>
  <c r="M311"/>
  <c r="J311"/>
  <c r="I311"/>
  <c r="G311"/>
  <c r="F311"/>
  <c r="Q310"/>
  <c r="P310"/>
  <c r="N310"/>
  <c r="M310"/>
  <c r="J310"/>
  <c r="I310"/>
  <c r="G310"/>
  <c r="F310"/>
  <c r="Q309"/>
  <c r="P309"/>
  <c r="N309"/>
  <c r="M309"/>
  <c r="J309"/>
  <c r="I309"/>
  <c r="G309"/>
  <c r="F309"/>
  <c r="Q308"/>
  <c r="P308"/>
  <c r="N308"/>
  <c r="M308"/>
  <c r="J308"/>
  <c r="I308"/>
  <c r="G308"/>
  <c r="F308"/>
  <c r="Q307"/>
  <c r="P307"/>
  <c r="N307"/>
  <c r="M307"/>
  <c r="J307"/>
  <c r="I307"/>
  <c r="G307"/>
  <c r="F307"/>
  <c r="Q306"/>
  <c r="P306"/>
  <c r="N306"/>
  <c r="M306"/>
  <c r="J306"/>
  <c r="I306"/>
  <c r="G306"/>
  <c r="F306"/>
  <c r="Q305"/>
  <c r="P305"/>
  <c r="N305"/>
  <c r="M305"/>
  <c r="J305"/>
  <c r="I305"/>
  <c r="G305"/>
  <c r="F305"/>
  <c r="Q304"/>
  <c r="P304"/>
  <c r="N304"/>
  <c r="M304"/>
  <c r="J304"/>
  <c r="I304"/>
  <c r="G304"/>
  <c r="F304"/>
  <c r="Q303"/>
  <c r="P303"/>
  <c r="N303"/>
  <c r="M303"/>
  <c r="J303"/>
  <c r="I303"/>
  <c r="G303"/>
  <c r="F303"/>
  <c r="Q302"/>
  <c r="P302"/>
  <c r="N302"/>
  <c r="M302"/>
  <c r="J302"/>
  <c r="I302"/>
  <c r="G302"/>
  <c r="F302"/>
  <c r="Q301"/>
  <c r="P301"/>
  <c r="N301"/>
  <c r="M301"/>
  <c r="J301"/>
  <c r="I301"/>
  <c r="G301"/>
  <c r="F301"/>
  <c r="Q300"/>
  <c r="P300"/>
  <c r="N300"/>
  <c r="M300"/>
  <c r="J300"/>
  <c r="I300"/>
  <c r="G300"/>
  <c r="F300"/>
  <c r="Q299"/>
  <c r="P299"/>
  <c r="N299"/>
  <c r="M299"/>
  <c r="J299"/>
  <c r="I299"/>
  <c r="G299"/>
  <c r="F299"/>
  <c r="Q298"/>
  <c r="P298"/>
  <c r="N298"/>
  <c r="M298"/>
  <c r="J298"/>
  <c r="I298"/>
  <c r="G298"/>
  <c r="F298"/>
  <c r="Q297"/>
  <c r="P297"/>
  <c r="N297"/>
  <c r="M297"/>
  <c r="J297"/>
  <c r="I297"/>
  <c r="G297"/>
  <c r="F297"/>
  <c r="Q296"/>
  <c r="P296"/>
  <c r="N296"/>
  <c r="M296"/>
  <c r="J296"/>
  <c r="I296"/>
  <c r="G296"/>
  <c r="F296"/>
  <c r="Q295"/>
  <c r="P295"/>
  <c r="N295"/>
  <c r="M295"/>
  <c r="J295"/>
  <c r="I295"/>
  <c r="G295"/>
  <c r="F295"/>
  <c r="Q294"/>
  <c r="P294"/>
  <c r="N294"/>
  <c r="M294"/>
  <c r="J294"/>
  <c r="I294"/>
  <c r="G294"/>
  <c r="F294"/>
  <c r="Q293"/>
  <c r="P293"/>
  <c r="N293"/>
  <c r="M293"/>
  <c r="J293"/>
  <c r="I293"/>
  <c r="G293"/>
  <c r="F293"/>
  <c r="Q292"/>
  <c r="P292"/>
  <c r="N292"/>
  <c r="M292"/>
  <c r="J292"/>
  <c r="I292"/>
  <c r="G292"/>
  <c r="F292"/>
  <c r="Q291"/>
  <c r="P291"/>
  <c r="N291"/>
  <c r="M291"/>
  <c r="J291"/>
  <c r="I291"/>
  <c r="G291"/>
  <c r="F291"/>
  <c r="Q290"/>
  <c r="P290"/>
  <c r="N290"/>
  <c r="M290"/>
  <c r="J290"/>
  <c r="I290"/>
  <c r="G290"/>
  <c r="F290"/>
  <c r="Q289"/>
  <c r="P289"/>
  <c r="N289"/>
  <c r="M289"/>
  <c r="J289"/>
  <c r="I289"/>
  <c r="G289"/>
  <c r="F289"/>
  <c r="Q288"/>
  <c r="P288"/>
  <c r="N288"/>
  <c r="M288"/>
  <c r="J288"/>
  <c r="I288"/>
  <c r="G288"/>
  <c r="F288"/>
  <c r="Q287"/>
  <c r="P287"/>
  <c r="N287"/>
  <c r="M287"/>
  <c r="J287"/>
  <c r="I287"/>
  <c r="G287"/>
  <c r="F287"/>
  <c r="Q286"/>
  <c r="P286"/>
  <c r="N286"/>
  <c r="M286"/>
  <c r="J286"/>
  <c r="I286"/>
  <c r="G286"/>
  <c r="F286"/>
  <c r="Q285"/>
  <c r="P285"/>
  <c r="N285"/>
  <c r="M285"/>
  <c r="J285"/>
  <c r="I285"/>
  <c r="G285"/>
  <c r="F285"/>
  <c r="Q284"/>
  <c r="P284"/>
  <c r="N284"/>
  <c r="M284"/>
  <c r="J284"/>
  <c r="I284"/>
  <c r="G284"/>
  <c r="F284"/>
  <c r="Q283"/>
  <c r="P283"/>
  <c r="N283"/>
  <c r="M283"/>
  <c r="J283"/>
  <c r="I283"/>
  <c r="G283"/>
  <c r="F283"/>
  <c r="Q282"/>
  <c r="P282"/>
  <c r="N282"/>
  <c r="M282"/>
  <c r="J282"/>
  <c r="I282"/>
  <c r="G282"/>
  <c r="F282"/>
  <c r="Q281"/>
  <c r="P281"/>
  <c r="N281"/>
  <c r="M281"/>
  <c r="J281"/>
  <c r="I281"/>
  <c r="G281"/>
  <c r="F281"/>
  <c r="Q280"/>
  <c r="P280"/>
  <c r="N280"/>
  <c r="M280"/>
  <c r="J280"/>
  <c r="I280"/>
  <c r="G280"/>
  <c r="F280"/>
  <c r="Q279"/>
  <c r="P279"/>
  <c r="N279"/>
  <c r="M279"/>
  <c r="J279"/>
  <c r="I279"/>
  <c r="G279"/>
  <c r="F279"/>
  <c r="Q278"/>
  <c r="P278"/>
  <c r="N278"/>
  <c r="M278"/>
  <c r="J278"/>
  <c r="I278"/>
  <c r="G278"/>
  <c r="F278"/>
  <c r="Q277"/>
  <c r="P277"/>
  <c r="N277"/>
  <c r="M277"/>
  <c r="J277"/>
  <c r="I277"/>
  <c r="G277"/>
  <c r="F277"/>
  <c r="Q276"/>
  <c r="P276"/>
  <c r="N276"/>
  <c r="M276"/>
  <c r="J276"/>
  <c r="I276"/>
  <c r="G276"/>
  <c r="F276"/>
  <c r="Q275"/>
  <c r="P275"/>
  <c r="N275"/>
  <c r="M275"/>
  <c r="J275"/>
  <c r="I275"/>
  <c r="G275"/>
  <c r="F275"/>
  <c r="Q274"/>
  <c r="P274"/>
  <c r="N274"/>
  <c r="M274"/>
  <c r="J274"/>
  <c r="I274"/>
  <c r="G274"/>
  <c r="F274"/>
  <c r="Q273"/>
  <c r="P273"/>
  <c r="N273"/>
  <c r="M273"/>
  <c r="J273"/>
  <c r="I273"/>
  <c r="G273"/>
  <c r="F273"/>
  <c r="Q272"/>
  <c r="P272"/>
  <c r="N272"/>
  <c r="M272"/>
  <c r="J272"/>
  <c r="I272"/>
  <c r="G272"/>
  <c r="F272"/>
  <c r="Q271"/>
  <c r="P271"/>
  <c r="N271"/>
  <c r="M271"/>
  <c r="J271"/>
  <c r="I271"/>
  <c r="G271"/>
  <c r="F271"/>
  <c r="Q270"/>
  <c r="P270"/>
  <c r="N270"/>
  <c r="M270"/>
  <c r="J270"/>
  <c r="I270"/>
  <c r="G270"/>
  <c r="F270"/>
  <c r="Q269"/>
  <c r="P269"/>
  <c r="N269"/>
  <c r="M269"/>
  <c r="J269"/>
  <c r="I269"/>
  <c r="G269"/>
  <c r="F269"/>
  <c r="Q268"/>
  <c r="P268"/>
  <c r="N268"/>
  <c r="M268"/>
  <c r="J268"/>
  <c r="I268"/>
  <c r="G268"/>
  <c r="F268"/>
  <c r="Q267"/>
  <c r="P267"/>
  <c r="N267"/>
  <c r="M267"/>
  <c r="J267"/>
  <c r="I267"/>
  <c r="G267"/>
  <c r="F267"/>
  <c r="Q266"/>
  <c r="P266"/>
  <c r="N266"/>
  <c r="M266"/>
  <c r="J266"/>
  <c r="I266"/>
  <c r="G266"/>
  <c r="F266"/>
  <c r="Q265"/>
  <c r="P265"/>
  <c r="N265"/>
  <c r="M265"/>
  <c r="J265"/>
  <c r="I265"/>
  <c r="G265"/>
  <c r="F265"/>
  <c r="Q264"/>
  <c r="P264"/>
  <c r="N264"/>
  <c r="M264"/>
  <c r="J264"/>
  <c r="I264"/>
  <c r="G264"/>
  <c r="F264"/>
  <c r="Q263"/>
  <c r="P263"/>
  <c r="N263"/>
  <c r="M263"/>
  <c r="J263"/>
  <c r="I263"/>
  <c r="G263"/>
  <c r="F263"/>
  <c r="Q262"/>
  <c r="P262"/>
  <c r="N262"/>
  <c r="M262"/>
  <c r="J262"/>
  <c r="I262"/>
  <c r="G262"/>
  <c r="F262"/>
  <c r="Q261"/>
  <c r="P261"/>
  <c r="N261"/>
  <c r="M261"/>
  <c r="J261"/>
  <c r="I261"/>
  <c r="G261"/>
  <c r="F261"/>
  <c r="Q260"/>
  <c r="P260"/>
  <c r="N260"/>
  <c r="M260"/>
  <c r="J260"/>
  <c r="I260"/>
  <c r="G260"/>
  <c r="F260"/>
  <c r="Q259"/>
  <c r="P259"/>
  <c r="N259"/>
  <c r="M259"/>
  <c r="J259"/>
  <c r="I259"/>
  <c r="G259"/>
  <c r="F259"/>
  <c r="Q258"/>
  <c r="P258"/>
  <c r="N258"/>
  <c r="M258"/>
  <c r="J258"/>
  <c r="I258"/>
  <c r="G258"/>
  <c r="F258"/>
  <c r="Q257"/>
  <c r="P257"/>
  <c r="N257"/>
  <c r="M257"/>
  <c r="J257"/>
  <c r="I257"/>
  <c r="G257"/>
  <c r="F257"/>
  <c r="Q256"/>
  <c r="P256"/>
  <c r="N256"/>
  <c r="M256"/>
  <c r="J256"/>
  <c r="I256"/>
  <c r="G256"/>
  <c r="F256"/>
  <c r="Q255"/>
  <c r="P255"/>
  <c r="N255"/>
  <c r="M255"/>
  <c r="J255"/>
  <c r="I255"/>
  <c r="G255"/>
  <c r="F255"/>
  <c r="Q254"/>
  <c r="P254"/>
  <c r="N254"/>
  <c r="M254"/>
  <c r="L254"/>
  <c r="L338" s="1"/>
  <c r="L422" s="1"/>
  <c r="L506" s="1"/>
  <c r="L590" s="1"/>
  <c r="L674" s="1"/>
  <c r="L758" s="1"/>
  <c r="L842" s="1"/>
  <c r="J254"/>
  <c r="I254"/>
  <c r="G254"/>
  <c r="F254"/>
  <c r="E254"/>
  <c r="E338" s="1"/>
  <c r="E422" s="1"/>
  <c r="E506" s="1"/>
  <c r="E590" s="1"/>
  <c r="E674" s="1"/>
  <c r="E758" s="1"/>
  <c r="E842" s="1"/>
  <c r="E926" s="1"/>
  <c r="Q253"/>
  <c r="P253"/>
  <c r="N253"/>
  <c r="M253"/>
  <c r="L253"/>
  <c r="L337" s="1"/>
  <c r="L421" s="1"/>
  <c r="L505" s="1"/>
  <c r="L589" s="1"/>
  <c r="L673" s="1"/>
  <c r="L757" s="1"/>
  <c r="L841" s="1"/>
  <c r="J253"/>
  <c r="I253"/>
  <c r="G253"/>
  <c r="F253"/>
  <c r="E253"/>
  <c r="E337" s="1"/>
  <c r="E421" s="1"/>
  <c r="E505" s="1"/>
  <c r="E589" s="1"/>
  <c r="E673" s="1"/>
  <c r="E757" s="1"/>
  <c r="E841" s="1"/>
  <c r="E925" s="1"/>
  <c r="Q252"/>
  <c r="P252"/>
  <c r="N252"/>
  <c r="M252"/>
  <c r="L252"/>
  <c r="L336" s="1"/>
  <c r="L420" s="1"/>
  <c r="L504" s="1"/>
  <c r="L588" s="1"/>
  <c r="L672" s="1"/>
  <c r="L756" s="1"/>
  <c r="L840" s="1"/>
  <c r="J252"/>
  <c r="I252"/>
  <c r="G252"/>
  <c r="F252"/>
  <c r="E252"/>
  <c r="E336" s="1"/>
  <c r="E420" s="1"/>
  <c r="E504" s="1"/>
  <c r="E588" s="1"/>
  <c r="E672" s="1"/>
  <c r="E756" s="1"/>
  <c r="E840" s="1"/>
  <c r="E924" s="1"/>
  <c r="Q251"/>
  <c r="P251"/>
  <c r="N251"/>
  <c r="M251"/>
  <c r="L251"/>
  <c r="L335" s="1"/>
  <c r="L419" s="1"/>
  <c r="L503" s="1"/>
  <c r="L587" s="1"/>
  <c r="L671" s="1"/>
  <c r="L755" s="1"/>
  <c r="L839" s="1"/>
  <c r="J251"/>
  <c r="I251"/>
  <c r="G251"/>
  <c r="F251"/>
  <c r="E251"/>
  <c r="E335" s="1"/>
  <c r="E419" s="1"/>
  <c r="E503" s="1"/>
  <c r="E587" s="1"/>
  <c r="E671" s="1"/>
  <c r="E755" s="1"/>
  <c r="E839" s="1"/>
  <c r="E923" s="1"/>
  <c r="Q250"/>
  <c r="P250"/>
  <c r="N250"/>
  <c r="M250"/>
  <c r="L250"/>
  <c r="L334" s="1"/>
  <c r="L418" s="1"/>
  <c r="L502" s="1"/>
  <c r="L586" s="1"/>
  <c r="L670" s="1"/>
  <c r="L754" s="1"/>
  <c r="L838" s="1"/>
  <c r="J250"/>
  <c r="I250"/>
  <c r="G250"/>
  <c r="F250"/>
  <c r="E250"/>
  <c r="E334" s="1"/>
  <c r="E418" s="1"/>
  <c r="E502" s="1"/>
  <c r="E586" s="1"/>
  <c r="E670" s="1"/>
  <c r="E754" s="1"/>
  <c r="E838" s="1"/>
  <c r="E922" s="1"/>
  <c r="Q249"/>
  <c r="P249"/>
  <c r="N249"/>
  <c r="M249"/>
  <c r="L249"/>
  <c r="L333" s="1"/>
  <c r="L417" s="1"/>
  <c r="L501" s="1"/>
  <c r="L585" s="1"/>
  <c r="L669" s="1"/>
  <c r="L753" s="1"/>
  <c r="L837" s="1"/>
  <c r="J249"/>
  <c r="I249"/>
  <c r="G249"/>
  <c r="F249"/>
  <c r="E249"/>
  <c r="E333" s="1"/>
  <c r="E417" s="1"/>
  <c r="E501" s="1"/>
  <c r="E585" s="1"/>
  <c r="E669" s="1"/>
  <c r="E753" s="1"/>
  <c r="E837" s="1"/>
  <c r="E921" s="1"/>
  <c r="Q248"/>
  <c r="P248"/>
  <c r="N248"/>
  <c r="M248"/>
  <c r="L248"/>
  <c r="L332" s="1"/>
  <c r="L416" s="1"/>
  <c r="L500" s="1"/>
  <c r="L584" s="1"/>
  <c r="L668" s="1"/>
  <c r="L752" s="1"/>
  <c r="L836" s="1"/>
  <c r="J248"/>
  <c r="I248"/>
  <c r="G248"/>
  <c r="F248"/>
  <c r="E248"/>
  <c r="E332" s="1"/>
  <c r="E416" s="1"/>
  <c r="E500" s="1"/>
  <c r="E584" s="1"/>
  <c r="E668" s="1"/>
  <c r="E752" s="1"/>
  <c r="E836" s="1"/>
  <c r="E920" s="1"/>
  <c r="Q247"/>
  <c r="P247"/>
  <c r="N247"/>
  <c r="M247"/>
  <c r="L247"/>
  <c r="L331" s="1"/>
  <c r="L415" s="1"/>
  <c r="L499" s="1"/>
  <c r="L583" s="1"/>
  <c r="L667" s="1"/>
  <c r="L751" s="1"/>
  <c r="L835" s="1"/>
  <c r="J247"/>
  <c r="I247"/>
  <c r="G247"/>
  <c r="F247"/>
  <c r="E247"/>
  <c r="E331" s="1"/>
  <c r="E415" s="1"/>
  <c r="E499" s="1"/>
  <c r="E583" s="1"/>
  <c r="E667" s="1"/>
  <c r="E751" s="1"/>
  <c r="E835" s="1"/>
  <c r="E919" s="1"/>
  <c r="Q246"/>
  <c r="P246"/>
  <c r="N246"/>
  <c r="M246"/>
  <c r="L246"/>
  <c r="L330" s="1"/>
  <c r="L414" s="1"/>
  <c r="L498" s="1"/>
  <c r="L582" s="1"/>
  <c r="L666" s="1"/>
  <c r="L750" s="1"/>
  <c r="L834" s="1"/>
  <c r="J246"/>
  <c r="I246"/>
  <c r="G246"/>
  <c r="F246"/>
  <c r="E246"/>
  <c r="E330" s="1"/>
  <c r="E414" s="1"/>
  <c r="E498" s="1"/>
  <c r="E582" s="1"/>
  <c r="E666" s="1"/>
  <c r="E750" s="1"/>
  <c r="E834" s="1"/>
  <c r="E918" s="1"/>
  <c r="Q245"/>
  <c r="P245"/>
  <c r="N245"/>
  <c r="M245"/>
  <c r="L245"/>
  <c r="L329" s="1"/>
  <c r="L413" s="1"/>
  <c r="L497" s="1"/>
  <c r="L581" s="1"/>
  <c r="L665" s="1"/>
  <c r="L749" s="1"/>
  <c r="L833" s="1"/>
  <c r="J245"/>
  <c r="I245"/>
  <c r="G245"/>
  <c r="F245"/>
  <c r="E245"/>
  <c r="E329" s="1"/>
  <c r="E413" s="1"/>
  <c r="E497" s="1"/>
  <c r="E581" s="1"/>
  <c r="E665" s="1"/>
  <c r="E749" s="1"/>
  <c r="E833" s="1"/>
  <c r="E917" s="1"/>
  <c r="Q244"/>
  <c r="P244"/>
  <c r="N244"/>
  <c r="M244"/>
  <c r="L244"/>
  <c r="L328" s="1"/>
  <c r="L412" s="1"/>
  <c r="L496" s="1"/>
  <c r="L580" s="1"/>
  <c r="L664" s="1"/>
  <c r="L748" s="1"/>
  <c r="L832" s="1"/>
  <c r="J244"/>
  <c r="I244"/>
  <c r="G244"/>
  <c r="F244"/>
  <c r="E244"/>
  <c r="E328" s="1"/>
  <c r="E412" s="1"/>
  <c r="E496" s="1"/>
  <c r="E580" s="1"/>
  <c r="E664" s="1"/>
  <c r="E748" s="1"/>
  <c r="E832" s="1"/>
  <c r="E916" s="1"/>
  <c r="Q243"/>
  <c r="P243"/>
  <c r="N243"/>
  <c r="M243"/>
  <c r="L243"/>
  <c r="L327" s="1"/>
  <c r="L411" s="1"/>
  <c r="L495" s="1"/>
  <c r="L579" s="1"/>
  <c r="L663" s="1"/>
  <c r="L747" s="1"/>
  <c r="L831" s="1"/>
  <c r="J243"/>
  <c r="I243"/>
  <c r="G243"/>
  <c r="F243"/>
  <c r="E243"/>
  <c r="E327" s="1"/>
  <c r="E411" s="1"/>
  <c r="E495" s="1"/>
  <c r="E579" s="1"/>
  <c r="E663" s="1"/>
  <c r="E747" s="1"/>
  <c r="E831" s="1"/>
  <c r="E915" s="1"/>
  <c r="Q242"/>
  <c r="P242"/>
  <c r="N242"/>
  <c r="M242"/>
  <c r="L242"/>
  <c r="L326" s="1"/>
  <c r="L410" s="1"/>
  <c r="L494" s="1"/>
  <c r="L578" s="1"/>
  <c r="L662" s="1"/>
  <c r="L746" s="1"/>
  <c r="L830" s="1"/>
  <c r="J242"/>
  <c r="I242"/>
  <c r="G242"/>
  <c r="F242"/>
  <c r="E242"/>
  <c r="E326" s="1"/>
  <c r="E410" s="1"/>
  <c r="E494" s="1"/>
  <c r="E578" s="1"/>
  <c r="E662" s="1"/>
  <c r="E746" s="1"/>
  <c r="E830" s="1"/>
  <c r="E914" s="1"/>
  <c r="Q241"/>
  <c r="P241"/>
  <c r="N241"/>
  <c r="M241"/>
  <c r="L241"/>
  <c r="L325" s="1"/>
  <c r="L409" s="1"/>
  <c r="L493" s="1"/>
  <c r="L577" s="1"/>
  <c r="L661" s="1"/>
  <c r="L745" s="1"/>
  <c r="L829" s="1"/>
  <c r="J241"/>
  <c r="I241"/>
  <c r="G241"/>
  <c r="F241"/>
  <c r="E241"/>
  <c r="E325" s="1"/>
  <c r="E409" s="1"/>
  <c r="E493" s="1"/>
  <c r="E577" s="1"/>
  <c r="E661" s="1"/>
  <c r="E745" s="1"/>
  <c r="E829" s="1"/>
  <c r="E913" s="1"/>
  <c r="Q240"/>
  <c r="P240"/>
  <c r="N240"/>
  <c r="M240"/>
  <c r="L240"/>
  <c r="L324" s="1"/>
  <c r="L408" s="1"/>
  <c r="L492" s="1"/>
  <c r="L576" s="1"/>
  <c r="L660" s="1"/>
  <c r="L744" s="1"/>
  <c r="L828" s="1"/>
  <c r="J240"/>
  <c r="I240"/>
  <c r="G240"/>
  <c r="F240"/>
  <c r="E240"/>
  <c r="E324" s="1"/>
  <c r="E408" s="1"/>
  <c r="E492" s="1"/>
  <c r="E576" s="1"/>
  <c r="E660" s="1"/>
  <c r="E744" s="1"/>
  <c r="E828" s="1"/>
  <c r="E912" s="1"/>
  <c r="Q239"/>
  <c r="P239"/>
  <c r="N239"/>
  <c r="M239"/>
  <c r="L239"/>
  <c r="L323" s="1"/>
  <c r="L407" s="1"/>
  <c r="L491" s="1"/>
  <c r="L575" s="1"/>
  <c r="L659" s="1"/>
  <c r="L743" s="1"/>
  <c r="L827" s="1"/>
  <c r="J239"/>
  <c r="I239"/>
  <c r="G239"/>
  <c r="F239"/>
  <c r="E239"/>
  <c r="E323" s="1"/>
  <c r="E407" s="1"/>
  <c r="E491" s="1"/>
  <c r="E575" s="1"/>
  <c r="E659" s="1"/>
  <c r="E743" s="1"/>
  <c r="E827" s="1"/>
  <c r="E911" s="1"/>
  <c r="Q238"/>
  <c r="P238"/>
  <c r="N238"/>
  <c r="M238"/>
  <c r="L238"/>
  <c r="L322" s="1"/>
  <c r="L406" s="1"/>
  <c r="L490" s="1"/>
  <c r="L574" s="1"/>
  <c r="L658" s="1"/>
  <c r="L742" s="1"/>
  <c r="L826" s="1"/>
  <c r="J238"/>
  <c r="I238"/>
  <c r="G238"/>
  <c r="F238"/>
  <c r="E238"/>
  <c r="E322" s="1"/>
  <c r="E406" s="1"/>
  <c r="E490" s="1"/>
  <c r="E574" s="1"/>
  <c r="E658" s="1"/>
  <c r="E742" s="1"/>
  <c r="E826" s="1"/>
  <c r="E910" s="1"/>
  <c r="Q237"/>
  <c r="P237"/>
  <c r="N237"/>
  <c r="M237"/>
  <c r="L237"/>
  <c r="L321" s="1"/>
  <c r="L405" s="1"/>
  <c r="L489" s="1"/>
  <c r="L573" s="1"/>
  <c r="L657" s="1"/>
  <c r="L741" s="1"/>
  <c r="L825" s="1"/>
  <c r="J237"/>
  <c r="I237"/>
  <c r="G237"/>
  <c r="F237"/>
  <c r="E237"/>
  <c r="E321" s="1"/>
  <c r="E405" s="1"/>
  <c r="E489" s="1"/>
  <c r="E573" s="1"/>
  <c r="E657" s="1"/>
  <c r="E741" s="1"/>
  <c r="E825" s="1"/>
  <c r="E909" s="1"/>
  <c r="Q236"/>
  <c r="P236"/>
  <c r="N236"/>
  <c r="M236"/>
  <c r="L236"/>
  <c r="L320" s="1"/>
  <c r="L404" s="1"/>
  <c r="L488" s="1"/>
  <c r="L572" s="1"/>
  <c r="L656" s="1"/>
  <c r="L740" s="1"/>
  <c r="L824" s="1"/>
  <c r="J236"/>
  <c r="I236"/>
  <c r="G236"/>
  <c r="F236"/>
  <c r="E236"/>
  <c r="E320" s="1"/>
  <c r="E404" s="1"/>
  <c r="E488" s="1"/>
  <c r="E572" s="1"/>
  <c r="E656" s="1"/>
  <c r="E740" s="1"/>
  <c r="E824" s="1"/>
  <c r="E908" s="1"/>
  <c r="Q235"/>
  <c r="P235"/>
  <c r="N235"/>
  <c r="M235"/>
  <c r="L235"/>
  <c r="L319" s="1"/>
  <c r="L403" s="1"/>
  <c r="L487" s="1"/>
  <c r="L571" s="1"/>
  <c r="L655" s="1"/>
  <c r="L739" s="1"/>
  <c r="L823" s="1"/>
  <c r="J235"/>
  <c r="I235"/>
  <c r="G235"/>
  <c r="F235"/>
  <c r="E235"/>
  <c r="E319" s="1"/>
  <c r="E403" s="1"/>
  <c r="E487" s="1"/>
  <c r="E571" s="1"/>
  <c r="E655" s="1"/>
  <c r="E739" s="1"/>
  <c r="E823" s="1"/>
  <c r="E907" s="1"/>
  <c r="Q234"/>
  <c r="P234"/>
  <c r="N234"/>
  <c r="M234"/>
  <c r="L234"/>
  <c r="L318" s="1"/>
  <c r="L402" s="1"/>
  <c r="L486" s="1"/>
  <c r="L570" s="1"/>
  <c r="L654" s="1"/>
  <c r="L738" s="1"/>
  <c r="L822" s="1"/>
  <c r="J234"/>
  <c r="I234"/>
  <c r="G234"/>
  <c r="F234"/>
  <c r="E234"/>
  <c r="E318" s="1"/>
  <c r="E402" s="1"/>
  <c r="E486" s="1"/>
  <c r="E570" s="1"/>
  <c r="E654" s="1"/>
  <c r="E738" s="1"/>
  <c r="E822" s="1"/>
  <c r="E906" s="1"/>
  <c r="Q233"/>
  <c r="P233"/>
  <c r="N233"/>
  <c r="M233"/>
  <c r="L233"/>
  <c r="L317" s="1"/>
  <c r="L401" s="1"/>
  <c r="L485" s="1"/>
  <c r="L569" s="1"/>
  <c r="L653" s="1"/>
  <c r="L737" s="1"/>
  <c r="L821" s="1"/>
  <c r="J233"/>
  <c r="I233"/>
  <c r="G233"/>
  <c r="F233"/>
  <c r="E233"/>
  <c r="E317" s="1"/>
  <c r="E401" s="1"/>
  <c r="E485" s="1"/>
  <c r="E569" s="1"/>
  <c r="E653" s="1"/>
  <c r="E737" s="1"/>
  <c r="E821" s="1"/>
  <c r="E905" s="1"/>
  <c r="Q232"/>
  <c r="P232"/>
  <c r="N232"/>
  <c r="M232"/>
  <c r="L232"/>
  <c r="L316" s="1"/>
  <c r="L400" s="1"/>
  <c r="L484" s="1"/>
  <c r="L568" s="1"/>
  <c r="L652" s="1"/>
  <c r="L736" s="1"/>
  <c r="L820" s="1"/>
  <c r="J232"/>
  <c r="I232"/>
  <c r="G232"/>
  <c r="F232"/>
  <c r="E232"/>
  <c r="E316" s="1"/>
  <c r="E400" s="1"/>
  <c r="E484" s="1"/>
  <c r="E568" s="1"/>
  <c r="E652" s="1"/>
  <c r="E736" s="1"/>
  <c r="E820" s="1"/>
  <c r="E904" s="1"/>
  <c r="Q231"/>
  <c r="P231"/>
  <c r="N231"/>
  <c r="M231"/>
  <c r="L231"/>
  <c r="L315" s="1"/>
  <c r="L399" s="1"/>
  <c r="L483" s="1"/>
  <c r="L567" s="1"/>
  <c r="L651" s="1"/>
  <c r="L735" s="1"/>
  <c r="L819" s="1"/>
  <c r="J231"/>
  <c r="I231"/>
  <c r="G231"/>
  <c r="F231"/>
  <c r="E231"/>
  <c r="E315" s="1"/>
  <c r="E399" s="1"/>
  <c r="E483" s="1"/>
  <c r="E567" s="1"/>
  <c r="E651" s="1"/>
  <c r="E735" s="1"/>
  <c r="E819" s="1"/>
  <c r="E903" s="1"/>
  <c r="Q230"/>
  <c r="P230"/>
  <c r="N230"/>
  <c r="M230"/>
  <c r="L230"/>
  <c r="L314" s="1"/>
  <c r="L398" s="1"/>
  <c r="L482" s="1"/>
  <c r="L566" s="1"/>
  <c r="L650" s="1"/>
  <c r="L734" s="1"/>
  <c r="L818" s="1"/>
  <c r="J230"/>
  <c r="I230"/>
  <c r="G230"/>
  <c r="F230"/>
  <c r="E230"/>
  <c r="E314" s="1"/>
  <c r="E398" s="1"/>
  <c r="E482" s="1"/>
  <c r="E566" s="1"/>
  <c r="E650" s="1"/>
  <c r="E734" s="1"/>
  <c r="E818" s="1"/>
  <c r="E902" s="1"/>
  <c r="Q229"/>
  <c r="P229"/>
  <c r="N229"/>
  <c r="M229"/>
  <c r="L229"/>
  <c r="L313" s="1"/>
  <c r="L397" s="1"/>
  <c r="L481" s="1"/>
  <c r="L565" s="1"/>
  <c r="L649" s="1"/>
  <c r="L733" s="1"/>
  <c r="L817" s="1"/>
  <c r="J229"/>
  <c r="I229"/>
  <c r="G229"/>
  <c r="F229"/>
  <c r="E229"/>
  <c r="E313" s="1"/>
  <c r="E397" s="1"/>
  <c r="E481" s="1"/>
  <c r="E565" s="1"/>
  <c r="E649" s="1"/>
  <c r="E733" s="1"/>
  <c r="E817" s="1"/>
  <c r="E901" s="1"/>
  <c r="Q228"/>
  <c r="P228"/>
  <c r="N228"/>
  <c r="M228"/>
  <c r="L228"/>
  <c r="L312" s="1"/>
  <c r="L396" s="1"/>
  <c r="L480" s="1"/>
  <c r="L564" s="1"/>
  <c r="L648" s="1"/>
  <c r="L732" s="1"/>
  <c r="L816" s="1"/>
  <c r="J228"/>
  <c r="I228"/>
  <c r="G228"/>
  <c r="F228"/>
  <c r="E228"/>
  <c r="E312" s="1"/>
  <c r="E396" s="1"/>
  <c r="E480" s="1"/>
  <c r="E564" s="1"/>
  <c r="E648" s="1"/>
  <c r="E732" s="1"/>
  <c r="E816" s="1"/>
  <c r="E900" s="1"/>
  <c r="Q227"/>
  <c r="P227"/>
  <c r="N227"/>
  <c r="M227"/>
  <c r="L227"/>
  <c r="L311" s="1"/>
  <c r="L395" s="1"/>
  <c r="L479" s="1"/>
  <c r="L563" s="1"/>
  <c r="L647" s="1"/>
  <c r="L731" s="1"/>
  <c r="L815" s="1"/>
  <c r="J227"/>
  <c r="I227"/>
  <c r="G227"/>
  <c r="F227"/>
  <c r="E227"/>
  <c r="E311" s="1"/>
  <c r="E395" s="1"/>
  <c r="E479" s="1"/>
  <c r="E563" s="1"/>
  <c r="E647" s="1"/>
  <c r="E731" s="1"/>
  <c r="E815" s="1"/>
  <c r="E899" s="1"/>
  <c r="Q226"/>
  <c r="P226"/>
  <c r="N226"/>
  <c r="M226"/>
  <c r="L226"/>
  <c r="L310" s="1"/>
  <c r="L394" s="1"/>
  <c r="L478" s="1"/>
  <c r="L562" s="1"/>
  <c r="L646" s="1"/>
  <c r="L730" s="1"/>
  <c r="L814" s="1"/>
  <c r="J226"/>
  <c r="I226"/>
  <c r="G226"/>
  <c r="F226"/>
  <c r="E226"/>
  <c r="E310" s="1"/>
  <c r="E394" s="1"/>
  <c r="E478" s="1"/>
  <c r="E562" s="1"/>
  <c r="E646" s="1"/>
  <c r="E730" s="1"/>
  <c r="E814" s="1"/>
  <c r="E898" s="1"/>
  <c r="Q225"/>
  <c r="P225"/>
  <c r="N225"/>
  <c r="M225"/>
  <c r="L225"/>
  <c r="L309" s="1"/>
  <c r="L393" s="1"/>
  <c r="L477" s="1"/>
  <c r="L561" s="1"/>
  <c r="L645" s="1"/>
  <c r="L729" s="1"/>
  <c r="L813" s="1"/>
  <c r="J225"/>
  <c r="I225"/>
  <c r="G225"/>
  <c r="F225"/>
  <c r="E225"/>
  <c r="E309" s="1"/>
  <c r="E393" s="1"/>
  <c r="E477" s="1"/>
  <c r="E561" s="1"/>
  <c r="E645" s="1"/>
  <c r="E729" s="1"/>
  <c r="E813" s="1"/>
  <c r="E897" s="1"/>
  <c r="Q224"/>
  <c r="P224"/>
  <c r="N224"/>
  <c r="M224"/>
  <c r="L224"/>
  <c r="L308" s="1"/>
  <c r="L392" s="1"/>
  <c r="L476" s="1"/>
  <c r="L560" s="1"/>
  <c r="L644" s="1"/>
  <c r="L728" s="1"/>
  <c r="L812" s="1"/>
  <c r="J224"/>
  <c r="I224"/>
  <c r="G224"/>
  <c r="F224"/>
  <c r="E224"/>
  <c r="E308" s="1"/>
  <c r="E392" s="1"/>
  <c r="E476" s="1"/>
  <c r="E560" s="1"/>
  <c r="E644" s="1"/>
  <c r="E728" s="1"/>
  <c r="E812" s="1"/>
  <c r="E896" s="1"/>
  <c r="Q223"/>
  <c r="P223"/>
  <c r="N223"/>
  <c r="M223"/>
  <c r="L223"/>
  <c r="L307" s="1"/>
  <c r="L391" s="1"/>
  <c r="L475" s="1"/>
  <c r="L559" s="1"/>
  <c r="L643" s="1"/>
  <c r="L727" s="1"/>
  <c r="L811" s="1"/>
  <c r="J223"/>
  <c r="I223"/>
  <c r="G223"/>
  <c r="F223"/>
  <c r="E223"/>
  <c r="E307" s="1"/>
  <c r="E391" s="1"/>
  <c r="E475" s="1"/>
  <c r="E559" s="1"/>
  <c r="E643" s="1"/>
  <c r="E727" s="1"/>
  <c r="E811" s="1"/>
  <c r="E895" s="1"/>
  <c r="Q222"/>
  <c r="P222"/>
  <c r="N222"/>
  <c r="M222"/>
  <c r="L222"/>
  <c r="L306" s="1"/>
  <c r="L390" s="1"/>
  <c r="L474" s="1"/>
  <c r="L558" s="1"/>
  <c r="L642" s="1"/>
  <c r="L726" s="1"/>
  <c r="L810" s="1"/>
  <c r="J222"/>
  <c r="I222"/>
  <c r="G222"/>
  <c r="F222"/>
  <c r="E222"/>
  <c r="E306" s="1"/>
  <c r="E390" s="1"/>
  <c r="E474" s="1"/>
  <c r="E558" s="1"/>
  <c r="E642" s="1"/>
  <c r="E726" s="1"/>
  <c r="E810" s="1"/>
  <c r="E894" s="1"/>
  <c r="Q221"/>
  <c r="P221"/>
  <c r="N221"/>
  <c r="M221"/>
  <c r="L221"/>
  <c r="L305" s="1"/>
  <c r="L389" s="1"/>
  <c r="L473" s="1"/>
  <c r="L557" s="1"/>
  <c r="L641" s="1"/>
  <c r="L725" s="1"/>
  <c r="L809" s="1"/>
  <c r="J221"/>
  <c r="I221"/>
  <c r="G221"/>
  <c r="F221"/>
  <c r="E221"/>
  <c r="E305" s="1"/>
  <c r="E389" s="1"/>
  <c r="E473" s="1"/>
  <c r="E557" s="1"/>
  <c r="E641" s="1"/>
  <c r="E725" s="1"/>
  <c r="E809" s="1"/>
  <c r="E893" s="1"/>
  <c r="Q220"/>
  <c r="P220"/>
  <c r="N220"/>
  <c r="M220"/>
  <c r="L220"/>
  <c r="L304" s="1"/>
  <c r="L388" s="1"/>
  <c r="L472" s="1"/>
  <c r="L556" s="1"/>
  <c r="L640" s="1"/>
  <c r="L724" s="1"/>
  <c r="L808" s="1"/>
  <c r="J220"/>
  <c r="I220"/>
  <c r="G220"/>
  <c r="F220"/>
  <c r="E220"/>
  <c r="E304" s="1"/>
  <c r="E388" s="1"/>
  <c r="E472" s="1"/>
  <c r="E556" s="1"/>
  <c r="E640" s="1"/>
  <c r="E724" s="1"/>
  <c r="E808" s="1"/>
  <c r="E892" s="1"/>
  <c r="Q219"/>
  <c r="P219"/>
  <c r="N219"/>
  <c r="M219"/>
  <c r="L219"/>
  <c r="L303" s="1"/>
  <c r="L387" s="1"/>
  <c r="L471" s="1"/>
  <c r="L555" s="1"/>
  <c r="L639" s="1"/>
  <c r="L723" s="1"/>
  <c r="L807" s="1"/>
  <c r="J219"/>
  <c r="I219"/>
  <c r="G219"/>
  <c r="F219"/>
  <c r="E219"/>
  <c r="E303" s="1"/>
  <c r="E387" s="1"/>
  <c r="E471" s="1"/>
  <c r="E555" s="1"/>
  <c r="E639" s="1"/>
  <c r="E723" s="1"/>
  <c r="E807" s="1"/>
  <c r="E891" s="1"/>
  <c r="Q218"/>
  <c r="P218"/>
  <c r="N218"/>
  <c r="M218"/>
  <c r="L218"/>
  <c r="L302" s="1"/>
  <c r="L386" s="1"/>
  <c r="L470" s="1"/>
  <c r="L554" s="1"/>
  <c r="L638" s="1"/>
  <c r="L722" s="1"/>
  <c r="L806" s="1"/>
  <c r="J218"/>
  <c r="I218"/>
  <c r="G218"/>
  <c r="F218"/>
  <c r="E218"/>
  <c r="E302" s="1"/>
  <c r="E386" s="1"/>
  <c r="E470" s="1"/>
  <c r="E554" s="1"/>
  <c r="E638" s="1"/>
  <c r="E722" s="1"/>
  <c r="E806" s="1"/>
  <c r="E890" s="1"/>
  <c r="Q217"/>
  <c r="P217"/>
  <c r="N217"/>
  <c r="M217"/>
  <c r="L217"/>
  <c r="L301" s="1"/>
  <c r="L385" s="1"/>
  <c r="L469" s="1"/>
  <c r="L553" s="1"/>
  <c r="L637" s="1"/>
  <c r="L721" s="1"/>
  <c r="L805" s="1"/>
  <c r="J217"/>
  <c r="I217"/>
  <c r="G217"/>
  <c r="F217"/>
  <c r="E217"/>
  <c r="E301" s="1"/>
  <c r="E385" s="1"/>
  <c r="E469" s="1"/>
  <c r="E553" s="1"/>
  <c r="E637" s="1"/>
  <c r="E721" s="1"/>
  <c r="E805" s="1"/>
  <c r="E889" s="1"/>
  <c r="Q216"/>
  <c r="P216"/>
  <c r="N216"/>
  <c r="M216"/>
  <c r="L216"/>
  <c r="L300" s="1"/>
  <c r="L384" s="1"/>
  <c r="L468" s="1"/>
  <c r="L552" s="1"/>
  <c r="L636" s="1"/>
  <c r="L720" s="1"/>
  <c r="L804" s="1"/>
  <c r="J216"/>
  <c r="I216"/>
  <c r="G216"/>
  <c r="F216"/>
  <c r="E216"/>
  <c r="E300" s="1"/>
  <c r="E384" s="1"/>
  <c r="E468" s="1"/>
  <c r="E552" s="1"/>
  <c r="E636" s="1"/>
  <c r="E720" s="1"/>
  <c r="E804" s="1"/>
  <c r="E888" s="1"/>
  <c r="Q215"/>
  <c r="P215"/>
  <c r="N215"/>
  <c r="M215"/>
  <c r="L215"/>
  <c r="L299" s="1"/>
  <c r="L383" s="1"/>
  <c r="L467" s="1"/>
  <c r="L551" s="1"/>
  <c r="L635" s="1"/>
  <c r="L719" s="1"/>
  <c r="L803" s="1"/>
  <c r="J215"/>
  <c r="I215"/>
  <c r="G215"/>
  <c r="F215"/>
  <c r="E215"/>
  <c r="E299" s="1"/>
  <c r="E383" s="1"/>
  <c r="E467" s="1"/>
  <c r="E551" s="1"/>
  <c r="E635" s="1"/>
  <c r="E719" s="1"/>
  <c r="E803" s="1"/>
  <c r="E887" s="1"/>
  <c r="Q214"/>
  <c r="P214"/>
  <c r="N214"/>
  <c r="M214"/>
  <c r="L214"/>
  <c r="L298" s="1"/>
  <c r="L382" s="1"/>
  <c r="L466" s="1"/>
  <c r="L550" s="1"/>
  <c r="L634" s="1"/>
  <c r="L718" s="1"/>
  <c r="L802" s="1"/>
  <c r="J214"/>
  <c r="I214"/>
  <c r="G214"/>
  <c r="F214"/>
  <c r="E214"/>
  <c r="E298" s="1"/>
  <c r="E382" s="1"/>
  <c r="E466" s="1"/>
  <c r="E550" s="1"/>
  <c r="E634" s="1"/>
  <c r="E718" s="1"/>
  <c r="E802" s="1"/>
  <c r="E886" s="1"/>
  <c r="Q213"/>
  <c r="P213"/>
  <c r="N213"/>
  <c r="M213"/>
  <c r="L213"/>
  <c r="L297" s="1"/>
  <c r="L381" s="1"/>
  <c r="L465" s="1"/>
  <c r="L549" s="1"/>
  <c r="L633" s="1"/>
  <c r="L717" s="1"/>
  <c r="L801" s="1"/>
  <c r="J213"/>
  <c r="I213"/>
  <c r="G213"/>
  <c r="F213"/>
  <c r="E213"/>
  <c r="E297" s="1"/>
  <c r="E381" s="1"/>
  <c r="E465" s="1"/>
  <c r="E549" s="1"/>
  <c r="E633" s="1"/>
  <c r="E717" s="1"/>
  <c r="E801" s="1"/>
  <c r="E885" s="1"/>
  <c r="Q212"/>
  <c r="P212"/>
  <c r="N212"/>
  <c r="M212"/>
  <c r="L212"/>
  <c r="L296" s="1"/>
  <c r="L380" s="1"/>
  <c r="L464" s="1"/>
  <c r="L548" s="1"/>
  <c r="L632" s="1"/>
  <c r="L716" s="1"/>
  <c r="L800" s="1"/>
  <c r="J212"/>
  <c r="I212"/>
  <c r="G212"/>
  <c r="F212"/>
  <c r="E212"/>
  <c r="E296" s="1"/>
  <c r="E380" s="1"/>
  <c r="E464" s="1"/>
  <c r="E548" s="1"/>
  <c r="E632" s="1"/>
  <c r="E716" s="1"/>
  <c r="E800" s="1"/>
  <c r="E884" s="1"/>
  <c r="Q211"/>
  <c r="P211"/>
  <c r="N211"/>
  <c r="M211"/>
  <c r="L211"/>
  <c r="L295" s="1"/>
  <c r="L379" s="1"/>
  <c r="L463" s="1"/>
  <c r="L547" s="1"/>
  <c r="L631" s="1"/>
  <c r="L715" s="1"/>
  <c r="L799" s="1"/>
  <c r="J211"/>
  <c r="I211"/>
  <c r="G211"/>
  <c r="F211"/>
  <c r="E211"/>
  <c r="E295" s="1"/>
  <c r="E379" s="1"/>
  <c r="E463" s="1"/>
  <c r="E547" s="1"/>
  <c r="E631" s="1"/>
  <c r="E715" s="1"/>
  <c r="E799" s="1"/>
  <c r="E883" s="1"/>
  <c r="Q210"/>
  <c r="P210"/>
  <c r="N210"/>
  <c r="M210"/>
  <c r="L210"/>
  <c r="L294" s="1"/>
  <c r="L378" s="1"/>
  <c r="L462" s="1"/>
  <c r="L546" s="1"/>
  <c r="L630" s="1"/>
  <c r="L714" s="1"/>
  <c r="L798" s="1"/>
  <c r="J210"/>
  <c r="I210"/>
  <c r="G210"/>
  <c r="F210"/>
  <c r="E210"/>
  <c r="E294" s="1"/>
  <c r="E378" s="1"/>
  <c r="E462" s="1"/>
  <c r="E546" s="1"/>
  <c r="E630" s="1"/>
  <c r="E714" s="1"/>
  <c r="E798" s="1"/>
  <c r="E882" s="1"/>
  <c r="Q209"/>
  <c r="P209"/>
  <c r="N209"/>
  <c r="M209"/>
  <c r="L209"/>
  <c r="L293" s="1"/>
  <c r="L377" s="1"/>
  <c r="L461" s="1"/>
  <c r="L545" s="1"/>
  <c r="L629" s="1"/>
  <c r="L713" s="1"/>
  <c r="L797" s="1"/>
  <c r="J209"/>
  <c r="I209"/>
  <c r="G209"/>
  <c r="F209"/>
  <c r="E209"/>
  <c r="E293" s="1"/>
  <c r="E377" s="1"/>
  <c r="E461" s="1"/>
  <c r="E545" s="1"/>
  <c r="E629" s="1"/>
  <c r="E713" s="1"/>
  <c r="E797" s="1"/>
  <c r="E881" s="1"/>
  <c r="Q208"/>
  <c r="P208"/>
  <c r="N208"/>
  <c r="M208"/>
  <c r="L208"/>
  <c r="L292" s="1"/>
  <c r="L376" s="1"/>
  <c r="L460" s="1"/>
  <c r="L544" s="1"/>
  <c r="L628" s="1"/>
  <c r="L712" s="1"/>
  <c r="L796" s="1"/>
  <c r="J208"/>
  <c r="I208"/>
  <c r="G208"/>
  <c r="F208"/>
  <c r="E208"/>
  <c r="E292" s="1"/>
  <c r="E376" s="1"/>
  <c r="E460" s="1"/>
  <c r="E544" s="1"/>
  <c r="E628" s="1"/>
  <c r="E712" s="1"/>
  <c r="E796" s="1"/>
  <c r="E880" s="1"/>
  <c r="Q207"/>
  <c r="P207"/>
  <c r="N207"/>
  <c r="M207"/>
  <c r="L207"/>
  <c r="L291" s="1"/>
  <c r="L375" s="1"/>
  <c r="L459" s="1"/>
  <c r="L543" s="1"/>
  <c r="L627" s="1"/>
  <c r="L711" s="1"/>
  <c r="L795" s="1"/>
  <c r="J207"/>
  <c r="I207"/>
  <c r="G207"/>
  <c r="F207"/>
  <c r="E207"/>
  <c r="E291" s="1"/>
  <c r="E375" s="1"/>
  <c r="E459" s="1"/>
  <c r="E543" s="1"/>
  <c r="E627" s="1"/>
  <c r="E711" s="1"/>
  <c r="E795" s="1"/>
  <c r="E879" s="1"/>
  <c r="Q206"/>
  <c r="P206"/>
  <c r="N206"/>
  <c r="M206"/>
  <c r="L206"/>
  <c r="L290" s="1"/>
  <c r="L374" s="1"/>
  <c r="L458" s="1"/>
  <c r="L542" s="1"/>
  <c r="L626" s="1"/>
  <c r="L710" s="1"/>
  <c r="L794" s="1"/>
  <c r="J206"/>
  <c r="I206"/>
  <c r="G206"/>
  <c r="F206"/>
  <c r="E206"/>
  <c r="E290" s="1"/>
  <c r="E374" s="1"/>
  <c r="E458" s="1"/>
  <c r="E542" s="1"/>
  <c r="E626" s="1"/>
  <c r="E710" s="1"/>
  <c r="E794" s="1"/>
  <c r="E878" s="1"/>
  <c r="Q205"/>
  <c r="P205"/>
  <c r="N205"/>
  <c r="M205"/>
  <c r="L205"/>
  <c r="L289" s="1"/>
  <c r="L373" s="1"/>
  <c r="L457" s="1"/>
  <c r="L541" s="1"/>
  <c r="L625" s="1"/>
  <c r="L709" s="1"/>
  <c r="L793" s="1"/>
  <c r="J205"/>
  <c r="I205"/>
  <c r="G205"/>
  <c r="F205"/>
  <c r="E205"/>
  <c r="E289" s="1"/>
  <c r="E373" s="1"/>
  <c r="E457" s="1"/>
  <c r="E541" s="1"/>
  <c r="E625" s="1"/>
  <c r="E709" s="1"/>
  <c r="E793" s="1"/>
  <c r="E877" s="1"/>
  <c r="Q204"/>
  <c r="P204"/>
  <c r="N204"/>
  <c r="M204"/>
  <c r="L204"/>
  <c r="L288" s="1"/>
  <c r="L372" s="1"/>
  <c r="L456" s="1"/>
  <c r="L540" s="1"/>
  <c r="L624" s="1"/>
  <c r="L708" s="1"/>
  <c r="L792" s="1"/>
  <c r="J204"/>
  <c r="I204"/>
  <c r="G204"/>
  <c r="F204"/>
  <c r="E204"/>
  <c r="E288" s="1"/>
  <c r="E372" s="1"/>
  <c r="E456" s="1"/>
  <c r="E540" s="1"/>
  <c r="E624" s="1"/>
  <c r="E708" s="1"/>
  <c r="E792" s="1"/>
  <c r="E876" s="1"/>
  <c r="Q203"/>
  <c r="P203"/>
  <c r="N203"/>
  <c r="M203"/>
  <c r="L203"/>
  <c r="L287" s="1"/>
  <c r="L371" s="1"/>
  <c r="L455" s="1"/>
  <c r="L539" s="1"/>
  <c r="L623" s="1"/>
  <c r="L707" s="1"/>
  <c r="L791" s="1"/>
  <c r="J203"/>
  <c r="I203"/>
  <c r="G203"/>
  <c r="F203"/>
  <c r="E203"/>
  <c r="E287" s="1"/>
  <c r="E371" s="1"/>
  <c r="E455" s="1"/>
  <c r="E539" s="1"/>
  <c r="E623" s="1"/>
  <c r="E707" s="1"/>
  <c r="E791" s="1"/>
  <c r="E875" s="1"/>
  <c r="Q202"/>
  <c r="P202"/>
  <c r="N202"/>
  <c r="M202"/>
  <c r="L202"/>
  <c r="L286" s="1"/>
  <c r="L370" s="1"/>
  <c r="L454" s="1"/>
  <c r="L538" s="1"/>
  <c r="L622" s="1"/>
  <c r="L706" s="1"/>
  <c r="L790" s="1"/>
  <c r="J202"/>
  <c r="I202"/>
  <c r="G202"/>
  <c r="F202"/>
  <c r="E202"/>
  <c r="E286" s="1"/>
  <c r="E370" s="1"/>
  <c r="E454" s="1"/>
  <c r="E538" s="1"/>
  <c r="E622" s="1"/>
  <c r="E706" s="1"/>
  <c r="E790" s="1"/>
  <c r="E874" s="1"/>
  <c r="Q201"/>
  <c r="P201"/>
  <c r="N201"/>
  <c r="M201"/>
  <c r="L201"/>
  <c r="L285" s="1"/>
  <c r="L369" s="1"/>
  <c r="L453" s="1"/>
  <c r="L537" s="1"/>
  <c r="L621" s="1"/>
  <c r="L705" s="1"/>
  <c r="L789" s="1"/>
  <c r="J201"/>
  <c r="I201"/>
  <c r="G201"/>
  <c r="F201"/>
  <c r="E201"/>
  <c r="E285" s="1"/>
  <c r="E369" s="1"/>
  <c r="E453" s="1"/>
  <c r="E537" s="1"/>
  <c r="E621" s="1"/>
  <c r="E705" s="1"/>
  <c r="E789" s="1"/>
  <c r="E873" s="1"/>
  <c r="Q200"/>
  <c r="P200"/>
  <c r="N200"/>
  <c r="M200"/>
  <c r="L200"/>
  <c r="L284" s="1"/>
  <c r="L368" s="1"/>
  <c r="L452" s="1"/>
  <c r="L536" s="1"/>
  <c r="L620" s="1"/>
  <c r="L704" s="1"/>
  <c r="L788" s="1"/>
  <c r="J200"/>
  <c r="I200"/>
  <c r="G200"/>
  <c r="F200"/>
  <c r="E200"/>
  <c r="E284" s="1"/>
  <c r="E368" s="1"/>
  <c r="E452" s="1"/>
  <c r="E536" s="1"/>
  <c r="E620" s="1"/>
  <c r="E704" s="1"/>
  <c r="E788" s="1"/>
  <c r="E872" s="1"/>
  <c r="Q199"/>
  <c r="P199"/>
  <c r="N199"/>
  <c r="M199"/>
  <c r="L199"/>
  <c r="L283" s="1"/>
  <c r="L367" s="1"/>
  <c r="L451" s="1"/>
  <c r="L535" s="1"/>
  <c r="L619" s="1"/>
  <c r="L703" s="1"/>
  <c r="L787" s="1"/>
  <c r="J199"/>
  <c r="I199"/>
  <c r="G199"/>
  <c r="F199"/>
  <c r="E199"/>
  <c r="E283" s="1"/>
  <c r="E367" s="1"/>
  <c r="E451" s="1"/>
  <c r="E535" s="1"/>
  <c r="E619" s="1"/>
  <c r="E703" s="1"/>
  <c r="E787" s="1"/>
  <c r="E871" s="1"/>
  <c r="Q198"/>
  <c r="P198"/>
  <c r="N198"/>
  <c r="M198"/>
  <c r="L198"/>
  <c r="L282" s="1"/>
  <c r="L366" s="1"/>
  <c r="L450" s="1"/>
  <c r="L534" s="1"/>
  <c r="L618" s="1"/>
  <c r="L702" s="1"/>
  <c r="L786" s="1"/>
  <c r="J198"/>
  <c r="I198"/>
  <c r="G198"/>
  <c r="F198"/>
  <c r="E198"/>
  <c r="E282" s="1"/>
  <c r="E366" s="1"/>
  <c r="E450" s="1"/>
  <c r="E534" s="1"/>
  <c r="E618" s="1"/>
  <c r="E702" s="1"/>
  <c r="E786" s="1"/>
  <c r="E870" s="1"/>
  <c r="Q197"/>
  <c r="P197"/>
  <c r="N197"/>
  <c r="M197"/>
  <c r="L197"/>
  <c r="L281" s="1"/>
  <c r="L365" s="1"/>
  <c r="L449" s="1"/>
  <c r="L533" s="1"/>
  <c r="L617" s="1"/>
  <c r="L701" s="1"/>
  <c r="L785" s="1"/>
  <c r="J197"/>
  <c r="I197"/>
  <c r="G197"/>
  <c r="F197"/>
  <c r="E197"/>
  <c r="E281" s="1"/>
  <c r="E365" s="1"/>
  <c r="E449" s="1"/>
  <c r="E533" s="1"/>
  <c r="E617" s="1"/>
  <c r="E701" s="1"/>
  <c r="E785" s="1"/>
  <c r="E869" s="1"/>
  <c r="Q196"/>
  <c r="P196"/>
  <c r="N196"/>
  <c r="M196"/>
  <c r="L196"/>
  <c r="L280" s="1"/>
  <c r="L364" s="1"/>
  <c r="L448" s="1"/>
  <c r="L532" s="1"/>
  <c r="L616" s="1"/>
  <c r="L700" s="1"/>
  <c r="L784" s="1"/>
  <c r="J196"/>
  <c r="I196"/>
  <c r="G196"/>
  <c r="F196"/>
  <c r="E196"/>
  <c r="E280" s="1"/>
  <c r="E364" s="1"/>
  <c r="E448" s="1"/>
  <c r="E532" s="1"/>
  <c r="E616" s="1"/>
  <c r="E700" s="1"/>
  <c r="E784" s="1"/>
  <c r="E868" s="1"/>
  <c r="Q195"/>
  <c r="P195"/>
  <c r="N195"/>
  <c r="M195"/>
  <c r="L195"/>
  <c r="L279" s="1"/>
  <c r="L363" s="1"/>
  <c r="L447" s="1"/>
  <c r="L531" s="1"/>
  <c r="L615" s="1"/>
  <c r="L699" s="1"/>
  <c r="L783" s="1"/>
  <c r="J195"/>
  <c r="I195"/>
  <c r="G195"/>
  <c r="F195"/>
  <c r="E195"/>
  <c r="E279" s="1"/>
  <c r="E363" s="1"/>
  <c r="E447" s="1"/>
  <c r="E531" s="1"/>
  <c r="E615" s="1"/>
  <c r="E699" s="1"/>
  <c r="E783" s="1"/>
  <c r="E867" s="1"/>
  <c r="Q194"/>
  <c r="P194"/>
  <c r="N194"/>
  <c r="M194"/>
  <c r="L194"/>
  <c r="L278" s="1"/>
  <c r="L362" s="1"/>
  <c r="L446" s="1"/>
  <c r="L530" s="1"/>
  <c r="L614" s="1"/>
  <c r="L698" s="1"/>
  <c r="L782" s="1"/>
  <c r="J194"/>
  <c r="I194"/>
  <c r="G194"/>
  <c r="F194"/>
  <c r="E194"/>
  <c r="E278" s="1"/>
  <c r="E362" s="1"/>
  <c r="E446" s="1"/>
  <c r="E530" s="1"/>
  <c r="E614" s="1"/>
  <c r="E698" s="1"/>
  <c r="E782" s="1"/>
  <c r="E866" s="1"/>
  <c r="Q193"/>
  <c r="P193"/>
  <c r="N193"/>
  <c r="M193"/>
  <c r="L193"/>
  <c r="L277" s="1"/>
  <c r="L361" s="1"/>
  <c r="L445" s="1"/>
  <c r="L529" s="1"/>
  <c r="L613" s="1"/>
  <c r="L697" s="1"/>
  <c r="L781" s="1"/>
  <c r="J193"/>
  <c r="I193"/>
  <c r="G193"/>
  <c r="F193"/>
  <c r="E193"/>
  <c r="E277" s="1"/>
  <c r="E361" s="1"/>
  <c r="E445" s="1"/>
  <c r="E529" s="1"/>
  <c r="E613" s="1"/>
  <c r="E697" s="1"/>
  <c r="E781" s="1"/>
  <c r="E865" s="1"/>
  <c r="Q192"/>
  <c r="P192"/>
  <c r="N192"/>
  <c r="M192"/>
  <c r="L192"/>
  <c r="L276" s="1"/>
  <c r="L360" s="1"/>
  <c r="L444" s="1"/>
  <c r="L528" s="1"/>
  <c r="L612" s="1"/>
  <c r="L696" s="1"/>
  <c r="L780" s="1"/>
  <c r="J192"/>
  <c r="I192"/>
  <c r="G192"/>
  <c r="F192"/>
  <c r="E192"/>
  <c r="E276" s="1"/>
  <c r="E360" s="1"/>
  <c r="E444" s="1"/>
  <c r="E528" s="1"/>
  <c r="E612" s="1"/>
  <c r="E696" s="1"/>
  <c r="E780" s="1"/>
  <c r="E864" s="1"/>
  <c r="Q191"/>
  <c r="P191"/>
  <c r="N191"/>
  <c r="M191"/>
  <c r="L191"/>
  <c r="L275" s="1"/>
  <c r="L359" s="1"/>
  <c r="L443" s="1"/>
  <c r="L527" s="1"/>
  <c r="L611" s="1"/>
  <c r="L695" s="1"/>
  <c r="L779" s="1"/>
  <c r="J191"/>
  <c r="I191"/>
  <c r="G191"/>
  <c r="F191"/>
  <c r="E191"/>
  <c r="E275" s="1"/>
  <c r="E359" s="1"/>
  <c r="E443" s="1"/>
  <c r="E527" s="1"/>
  <c r="E611" s="1"/>
  <c r="E695" s="1"/>
  <c r="E779" s="1"/>
  <c r="E863" s="1"/>
  <c r="Q190"/>
  <c r="P190"/>
  <c r="N190"/>
  <c r="M190"/>
  <c r="L190"/>
  <c r="L274" s="1"/>
  <c r="L358" s="1"/>
  <c r="L442" s="1"/>
  <c r="L526" s="1"/>
  <c r="L610" s="1"/>
  <c r="L694" s="1"/>
  <c r="L778" s="1"/>
  <c r="J190"/>
  <c r="I190"/>
  <c r="G190"/>
  <c r="F190"/>
  <c r="E190"/>
  <c r="E274" s="1"/>
  <c r="E358" s="1"/>
  <c r="E442" s="1"/>
  <c r="E526" s="1"/>
  <c r="E610" s="1"/>
  <c r="E694" s="1"/>
  <c r="E778" s="1"/>
  <c r="E862" s="1"/>
  <c r="Q189"/>
  <c r="P189"/>
  <c r="N189"/>
  <c r="M189"/>
  <c r="L189"/>
  <c r="L273" s="1"/>
  <c r="L357" s="1"/>
  <c r="L441" s="1"/>
  <c r="L525" s="1"/>
  <c r="L609" s="1"/>
  <c r="L693" s="1"/>
  <c r="L777" s="1"/>
  <c r="J189"/>
  <c r="I189"/>
  <c r="G189"/>
  <c r="F189"/>
  <c r="E189"/>
  <c r="E273" s="1"/>
  <c r="E357" s="1"/>
  <c r="E441" s="1"/>
  <c r="E525" s="1"/>
  <c r="E609" s="1"/>
  <c r="E693" s="1"/>
  <c r="E777" s="1"/>
  <c r="E861" s="1"/>
  <c r="Q188"/>
  <c r="P188"/>
  <c r="N188"/>
  <c r="M188"/>
  <c r="L188"/>
  <c r="L272" s="1"/>
  <c r="L356" s="1"/>
  <c r="L440" s="1"/>
  <c r="L524" s="1"/>
  <c r="L608" s="1"/>
  <c r="L692" s="1"/>
  <c r="L776" s="1"/>
  <c r="J188"/>
  <c r="I188"/>
  <c r="G188"/>
  <c r="F188"/>
  <c r="E188"/>
  <c r="E272" s="1"/>
  <c r="E356" s="1"/>
  <c r="E440" s="1"/>
  <c r="E524" s="1"/>
  <c r="E608" s="1"/>
  <c r="E692" s="1"/>
  <c r="E776" s="1"/>
  <c r="E860" s="1"/>
  <c r="Q187"/>
  <c r="P187"/>
  <c r="N187"/>
  <c r="M187"/>
  <c r="L187"/>
  <c r="L271" s="1"/>
  <c r="L355" s="1"/>
  <c r="L439" s="1"/>
  <c r="L523" s="1"/>
  <c r="L607" s="1"/>
  <c r="L691" s="1"/>
  <c r="L775" s="1"/>
  <c r="J187"/>
  <c r="I187"/>
  <c r="G187"/>
  <c r="F187"/>
  <c r="E187"/>
  <c r="E271" s="1"/>
  <c r="E355" s="1"/>
  <c r="E439" s="1"/>
  <c r="E523" s="1"/>
  <c r="E607" s="1"/>
  <c r="E691" s="1"/>
  <c r="E775" s="1"/>
  <c r="E859" s="1"/>
  <c r="Q186"/>
  <c r="P186"/>
  <c r="N186"/>
  <c r="M186"/>
  <c r="L186"/>
  <c r="L270" s="1"/>
  <c r="L354" s="1"/>
  <c r="L438" s="1"/>
  <c r="L522" s="1"/>
  <c r="L606" s="1"/>
  <c r="L690" s="1"/>
  <c r="L774" s="1"/>
  <c r="J186"/>
  <c r="I186"/>
  <c r="G186"/>
  <c r="F186"/>
  <c r="E186"/>
  <c r="E270" s="1"/>
  <c r="E354" s="1"/>
  <c r="E438" s="1"/>
  <c r="E522" s="1"/>
  <c r="E606" s="1"/>
  <c r="E690" s="1"/>
  <c r="E774" s="1"/>
  <c r="E858" s="1"/>
  <c r="Q185"/>
  <c r="P185"/>
  <c r="N185"/>
  <c r="M185"/>
  <c r="L185"/>
  <c r="L269" s="1"/>
  <c r="L353" s="1"/>
  <c r="L437" s="1"/>
  <c r="L521" s="1"/>
  <c r="L605" s="1"/>
  <c r="L689" s="1"/>
  <c r="L773" s="1"/>
  <c r="J185"/>
  <c r="I185"/>
  <c r="G185"/>
  <c r="F185"/>
  <c r="E185"/>
  <c r="E269" s="1"/>
  <c r="E353" s="1"/>
  <c r="E437" s="1"/>
  <c r="E521" s="1"/>
  <c r="E605" s="1"/>
  <c r="E689" s="1"/>
  <c r="E773" s="1"/>
  <c r="E857" s="1"/>
  <c r="Q184"/>
  <c r="P184"/>
  <c r="N184"/>
  <c r="M184"/>
  <c r="L184"/>
  <c r="L268" s="1"/>
  <c r="L352" s="1"/>
  <c r="L436" s="1"/>
  <c r="L520" s="1"/>
  <c r="L604" s="1"/>
  <c r="L688" s="1"/>
  <c r="L772" s="1"/>
  <c r="J184"/>
  <c r="I184"/>
  <c r="G184"/>
  <c r="F184"/>
  <c r="E184"/>
  <c r="E268" s="1"/>
  <c r="E352" s="1"/>
  <c r="E436" s="1"/>
  <c r="E520" s="1"/>
  <c r="E604" s="1"/>
  <c r="E688" s="1"/>
  <c r="E772" s="1"/>
  <c r="E856" s="1"/>
  <c r="Q183"/>
  <c r="P183"/>
  <c r="N183"/>
  <c r="M183"/>
  <c r="L183"/>
  <c r="L267" s="1"/>
  <c r="L351" s="1"/>
  <c r="L435" s="1"/>
  <c r="L519" s="1"/>
  <c r="L603" s="1"/>
  <c r="L687" s="1"/>
  <c r="L771" s="1"/>
  <c r="J183"/>
  <c r="I183"/>
  <c r="G183"/>
  <c r="F183"/>
  <c r="E183"/>
  <c r="E267" s="1"/>
  <c r="E351" s="1"/>
  <c r="E435" s="1"/>
  <c r="E519" s="1"/>
  <c r="E603" s="1"/>
  <c r="E687" s="1"/>
  <c r="E771" s="1"/>
  <c r="E855" s="1"/>
  <c r="Q182"/>
  <c r="P182"/>
  <c r="N182"/>
  <c r="M182"/>
  <c r="L182"/>
  <c r="L266" s="1"/>
  <c r="L350" s="1"/>
  <c r="L434" s="1"/>
  <c r="L518" s="1"/>
  <c r="L602" s="1"/>
  <c r="L686" s="1"/>
  <c r="L770" s="1"/>
  <c r="J182"/>
  <c r="I182"/>
  <c r="G182"/>
  <c r="F182"/>
  <c r="E182"/>
  <c r="E266" s="1"/>
  <c r="E350" s="1"/>
  <c r="E434" s="1"/>
  <c r="E518" s="1"/>
  <c r="E602" s="1"/>
  <c r="E686" s="1"/>
  <c r="E770" s="1"/>
  <c r="E854" s="1"/>
  <c r="Q181"/>
  <c r="P181"/>
  <c r="N181"/>
  <c r="M181"/>
  <c r="L181"/>
  <c r="L265" s="1"/>
  <c r="L349" s="1"/>
  <c r="L433" s="1"/>
  <c r="L517" s="1"/>
  <c r="L601" s="1"/>
  <c r="L685" s="1"/>
  <c r="L769" s="1"/>
  <c r="J181"/>
  <c r="I181"/>
  <c r="G181"/>
  <c r="F181"/>
  <c r="E181"/>
  <c r="E265" s="1"/>
  <c r="E349" s="1"/>
  <c r="E433" s="1"/>
  <c r="E517" s="1"/>
  <c r="E601" s="1"/>
  <c r="E685" s="1"/>
  <c r="E769" s="1"/>
  <c r="E853" s="1"/>
  <c r="Q180"/>
  <c r="P180"/>
  <c r="N180"/>
  <c r="M180"/>
  <c r="L180"/>
  <c r="L264" s="1"/>
  <c r="L348" s="1"/>
  <c r="L432" s="1"/>
  <c r="L516" s="1"/>
  <c r="L600" s="1"/>
  <c r="L684" s="1"/>
  <c r="L768" s="1"/>
  <c r="J180"/>
  <c r="I180"/>
  <c r="G180"/>
  <c r="F180"/>
  <c r="E180"/>
  <c r="E264" s="1"/>
  <c r="E348" s="1"/>
  <c r="E432" s="1"/>
  <c r="E516" s="1"/>
  <c r="E600" s="1"/>
  <c r="E684" s="1"/>
  <c r="E768" s="1"/>
  <c r="E852" s="1"/>
  <c r="Q179"/>
  <c r="P179"/>
  <c r="N179"/>
  <c r="M179"/>
  <c r="L179"/>
  <c r="L263" s="1"/>
  <c r="L347" s="1"/>
  <c r="L431" s="1"/>
  <c r="L515" s="1"/>
  <c r="L599" s="1"/>
  <c r="L683" s="1"/>
  <c r="L767" s="1"/>
  <c r="J179"/>
  <c r="I179"/>
  <c r="G179"/>
  <c r="F179"/>
  <c r="E179"/>
  <c r="E263" s="1"/>
  <c r="E347" s="1"/>
  <c r="E431" s="1"/>
  <c r="E515" s="1"/>
  <c r="E599" s="1"/>
  <c r="E683" s="1"/>
  <c r="E767" s="1"/>
  <c r="E851" s="1"/>
  <c r="Q178"/>
  <c r="P178"/>
  <c r="N178"/>
  <c r="M178"/>
  <c r="L178"/>
  <c r="L262" s="1"/>
  <c r="L346" s="1"/>
  <c r="L430" s="1"/>
  <c r="L514" s="1"/>
  <c r="L598" s="1"/>
  <c r="L682" s="1"/>
  <c r="L766" s="1"/>
  <c r="J178"/>
  <c r="I178"/>
  <c r="G178"/>
  <c r="F178"/>
  <c r="E178"/>
  <c r="E262" s="1"/>
  <c r="E346" s="1"/>
  <c r="E430" s="1"/>
  <c r="E514" s="1"/>
  <c r="E598" s="1"/>
  <c r="E682" s="1"/>
  <c r="E766" s="1"/>
  <c r="E850" s="1"/>
  <c r="Q177"/>
  <c r="P177"/>
  <c r="N177"/>
  <c r="M177"/>
  <c r="L177"/>
  <c r="L261" s="1"/>
  <c r="L345" s="1"/>
  <c r="L429" s="1"/>
  <c r="L513" s="1"/>
  <c r="L597" s="1"/>
  <c r="L681" s="1"/>
  <c r="L765" s="1"/>
  <c r="J177"/>
  <c r="I177"/>
  <c r="G177"/>
  <c r="F177"/>
  <c r="E177"/>
  <c r="E261" s="1"/>
  <c r="E345" s="1"/>
  <c r="E429" s="1"/>
  <c r="E513" s="1"/>
  <c r="E597" s="1"/>
  <c r="E681" s="1"/>
  <c r="E765" s="1"/>
  <c r="E849" s="1"/>
  <c r="Q176"/>
  <c r="P176"/>
  <c r="N176"/>
  <c r="M176"/>
  <c r="L176"/>
  <c r="L260" s="1"/>
  <c r="L344" s="1"/>
  <c r="L428" s="1"/>
  <c r="L512" s="1"/>
  <c r="L596" s="1"/>
  <c r="L680" s="1"/>
  <c r="L764" s="1"/>
  <c r="J176"/>
  <c r="I176"/>
  <c r="G176"/>
  <c r="F176"/>
  <c r="E176"/>
  <c r="E260" s="1"/>
  <c r="E344" s="1"/>
  <c r="E428" s="1"/>
  <c r="E512" s="1"/>
  <c r="E596" s="1"/>
  <c r="E680" s="1"/>
  <c r="E764" s="1"/>
  <c r="E848" s="1"/>
  <c r="Q175"/>
  <c r="P175"/>
  <c r="N175"/>
  <c r="M175"/>
  <c r="L175"/>
  <c r="L259" s="1"/>
  <c r="L343" s="1"/>
  <c r="L427" s="1"/>
  <c r="L511" s="1"/>
  <c r="L595" s="1"/>
  <c r="L679" s="1"/>
  <c r="L763" s="1"/>
  <c r="J175"/>
  <c r="I175"/>
  <c r="G175"/>
  <c r="F175"/>
  <c r="E175"/>
  <c r="E259" s="1"/>
  <c r="E343" s="1"/>
  <c r="E427" s="1"/>
  <c r="E511" s="1"/>
  <c r="E595" s="1"/>
  <c r="E679" s="1"/>
  <c r="E763" s="1"/>
  <c r="E847" s="1"/>
  <c r="Q174"/>
  <c r="P174"/>
  <c r="N174"/>
  <c r="M174"/>
  <c r="L174"/>
  <c r="L258" s="1"/>
  <c r="L342" s="1"/>
  <c r="L426" s="1"/>
  <c r="L510" s="1"/>
  <c r="L594" s="1"/>
  <c r="L678" s="1"/>
  <c r="L762" s="1"/>
  <c r="J174"/>
  <c r="I174"/>
  <c r="G174"/>
  <c r="F174"/>
  <c r="E174"/>
  <c r="E258" s="1"/>
  <c r="E342" s="1"/>
  <c r="E426" s="1"/>
  <c r="E510" s="1"/>
  <c r="E594" s="1"/>
  <c r="E678" s="1"/>
  <c r="E762" s="1"/>
  <c r="E846" s="1"/>
  <c r="Q173"/>
  <c r="P173"/>
  <c r="N173"/>
  <c r="M173"/>
  <c r="L173"/>
  <c r="L257" s="1"/>
  <c r="L341" s="1"/>
  <c r="L425" s="1"/>
  <c r="L509" s="1"/>
  <c r="L593" s="1"/>
  <c r="L677" s="1"/>
  <c r="L761" s="1"/>
  <c r="J173"/>
  <c r="I173"/>
  <c r="G173"/>
  <c r="F173"/>
  <c r="E173"/>
  <c r="E257" s="1"/>
  <c r="E341" s="1"/>
  <c r="E425" s="1"/>
  <c r="E509" s="1"/>
  <c r="E593" s="1"/>
  <c r="E677" s="1"/>
  <c r="E761" s="1"/>
  <c r="E845" s="1"/>
  <c r="Q172"/>
  <c r="P172"/>
  <c r="N172"/>
  <c r="M172"/>
  <c r="L172"/>
  <c r="L256" s="1"/>
  <c r="L340" s="1"/>
  <c r="L424" s="1"/>
  <c r="L508" s="1"/>
  <c r="L592" s="1"/>
  <c r="L676" s="1"/>
  <c r="L760" s="1"/>
  <c r="J172"/>
  <c r="I172"/>
  <c r="G172"/>
  <c r="F172"/>
  <c r="E172"/>
  <c r="E256" s="1"/>
  <c r="E340" s="1"/>
  <c r="E424" s="1"/>
  <c r="E508" s="1"/>
  <c r="E592" s="1"/>
  <c r="E676" s="1"/>
  <c r="E760" s="1"/>
  <c r="E844" s="1"/>
  <c r="Q171"/>
  <c r="P171"/>
  <c r="N171"/>
  <c r="M171"/>
  <c r="L171"/>
  <c r="L255" s="1"/>
  <c r="L339" s="1"/>
  <c r="L423" s="1"/>
  <c r="L507" s="1"/>
  <c r="L591" s="1"/>
  <c r="L675" s="1"/>
  <c r="L759" s="1"/>
  <c r="J171"/>
  <c r="I171"/>
  <c r="G171"/>
  <c r="F171"/>
  <c r="E171"/>
  <c r="E255" s="1"/>
  <c r="E339" s="1"/>
  <c r="E423" s="1"/>
  <c r="E507" s="1"/>
  <c r="E591" s="1"/>
  <c r="E675" s="1"/>
  <c r="E759" s="1"/>
  <c r="E843" s="1"/>
  <c r="Q170"/>
  <c r="P170"/>
  <c r="N170"/>
  <c r="M170"/>
  <c r="J170"/>
  <c r="I170"/>
  <c r="G170"/>
  <c r="F170"/>
  <c r="Q169"/>
  <c r="P169"/>
  <c r="N169"/>
  <c r="M169"/>
  <c r="J169"/>
  <c r="I169"/>
  <c r="G169"/>
  <c r="F169"/>
  <c r="Q168"/>
  <c r="P168"/>
  <c r="N168"/>
  <c r="M168"/>
  <c r="J168"/>
  <c r="I168"/>
  <c r="G168"/>
  <c r="F168"/>
  <c r="Q167"/>
  <c r="P167"/>
  <c r="N167"/>
  <c r="M167"/>
  <c r="J167"/>
  <c r="I167"/>
  <c r="G167"/>
  <c r="F167"/>
  <c r="Q166"/>
  <c r="P166"/>
  <c r="N166"/>
  <c r="M166"/>
  <c r="J166"/>
  <c r="I166"/>
  <c r="G166"/>
  <c r="F166"/>
  <c r="Q165"/>
  <c r="P165"/>
  <c r="N165"/>
  <c r="M165"/>
  <c r="J165"/>
  <c r="I165"/>
  <c r="G165"/>
  <c r="F165"/>
  <c r="Q164"/>
  <c r="P164"/>
  <c r="N164"/>
  <c r="M164"/>
  <c r="J164"/>
  <c r="I164"/>
  <c r="G164"/>
  <c r="F164"/>
  <c r="Q163"/>
  <c r="P163"/>
  <c r="N163"/>
  <c r="M163"/>
  <c r="J163"/>
  <c r="I163"/>
  <c r="G163"/>
  <c r="F163"/>
  <c r="Q162"/>
  <c r="P162"/>
  <c r="N162"/>
  <c r="M162"/>
  <c r="J162"/>
  <c r="I162"/>
  <c r="G162"/>
  <c r="F162"/>
  <c r="Q161"/>
  <c r="P161"/>
  <c r="N161"/>
  <c r="M161"/>
  <c r="J161"/>
  <c r="I161"/>
  <c r="G161"/>
  <c r="F161"/>
  <c r="Q160"/>
  <c r="P160"/>
  <c r="N160"/>
  <c r="M160"/>
  <c r="J160"/>
  <c r="I160"/>
  <c r="G160"/>
  <c r="F160"/>
  <c r="Q159"/>
  <c r="P159"/>
  <c r="N159"/>
  <c r="M159"/>
  <c r="J159"/>
  <c r="I159"/>
  <c r="G159"/>
  <c r="F159"/>
  <c r="Q158"/>
  <c r="P158"/>
  <c r="N158"/>
  <c r="M158"/>
  <c r="J158"/>
  <c r="I158"/>
  <c r="G158"/>
  <c r="F158"/>
  <c r="Q157"/>
  <c r="P157"/>
  <c r="N157"/>
  <c r="M157"/>
  <c r="J157"/>
  <c r="I157"/>
  <c r="G157"/>
  <c r="F157"/>
  <c r="Q156"/>
  <c r="P156"/>
  <c r="N156"/>
  <c r="M156"/>
  <c r="J156"/>
  <c r="I156"/>
  <c r="G156"/>
  <c r="F156"/>
  <c r="Q155"/>
  <c r="P155"/>
  <c r="N155"/>
  <c r="M155"/>
  <c r="J155"/>
  <c r="I155"/>
  <c r="G155"/>
  <c r="F155"/>
  <c r="Q154"/>
  <c r="P154"/>
  <c r="N154"/>
  <c r="M154"/>
  <c r="J154"/>
  <c r="I154"/>
  <c r="G154"/>
  <c r="F154"/>
  <c r="Q153"/>
  <c r="P153"/>
  <c r="N153"/>
  <c r="M153"/>
  <c r="J153"/>
  <c r="I153"/>
  <c r="G153"/>
  <c r="F153"/>
  <c r="Q152"/>
  <c r="P152"/>
  <c r="N152"/>
  <c r="M152"/>
  <c r="J152"/>
  <c r="I152"/>
  <c r="G152"/>
  <c r="F152"/>
  <c r="Q151"/>
  <c r="P151"/>
  <c r="N151"/>
  <c r="M151"/>
  <c r="J151"/>
  <c r="I151"/>
  <c r="G151"/>
  <c r="F151"/>
  <c r="Q150"/>
  <c r="P150"/>
  <c r="N150"/>
  <c r="M150"/>
  <c r="J150"/>
  <c r="I150"/>
  <c r="G150"/>
  <c r="F150"/>
  <c r="Q149"/>
  <c r="P149"/>
  <c r="N149"/>
  <c r="M149"/>
  <c r="J149"/>
  <c r="I149"/>
  <c r="G149"/>
  <c r="F149"/>
  <c r="Q148"/>
  <c r="P148"/>
  <c r="N148"/>
  <c r="M148"/>
  <c r="J148"/>
  <c r="I148"/>
  <c r="G148"/>
  <c r="F148"/>
  <c r="Q147"/>
  <c r="P147"/>
  <c r="N147"/>
  <c r="M147"/>
  <c r="J147"/>
  <c r="I147"/>
  <c r="G147"/>
  <c r="F147"/>
  <c r="Q146"/>
  <c r="P146"/>
  <c r="N146"/>
  <c r="M146"/>
  <c r="J146"/>
  <c r="I146"/>
  <c r="G146"/>
  <c r="F146"/>
  <c r="Q145"/>
  <c r="P145"/>
  <c r="N145"/>
  <c r="M145"/>
  <c r="J145"/>
  <c r="I145"/>
  <c r="G145"/>
  <c r="F145"/>
  <c r="Q144"/>
  <c r="P144"/>
  <c r="N144"/>
  <c r="M144"/>
  <c r="J144"/>
  <c r="I144"/>
  <c r="G144"/>
  <c r="F144"/>
  <c r="Q143"/>
  <c r="P143"/>
  <c r="N143"/>
  <c r="M143"/>
  <c r="J143"/>
  <c r="I143"/>
  <c r="G143"/>
  <c r="F143"/>
  <c r="Q142"/>
  <c r="P142"/>
  <c r="N142"/>
  <c r="M142"/>
  <c r="J142"/>
  <c r="I142"/>
  <c r="G142"/>
  <c r="F142"/>
  <c r="Q141"/>
  <c r="P141"/>
  <c r="N141"/>
  <c r="M141"/>
  <c r="J141"/>
  <c r="I141"/>
  <c r="G141"/>
  <c r="F141"/>
  <c r="Q140"/>
  <c r="P140"/>
  <c r="N140"/>
  <c r="M140"/>
  <c r="J140"/>
  <c r="I140"/>
  <c r="G140"/>
  <c r="F140"/>
  <c r="Q139"/>
  <c r="P139"/>
  <c r="N139"/>
  <c r="M139"/>
  <c r="J139"/>
  <c r="I139"/>
  <c r="G139"/>
  <c r="F139"/>
  <c r="Q138"/>
  <c r="P138"/>
  <c r="N138"/>
  <c r="M138"/>
  <c r="J138"/>
  <c r="I138"/>
  <c r="G138"/>
  <c r="F138"/>
  <c r="Q137"/>
  <c r="P137"/>
  <c r="N137"/>
  <c r="M137"/>
  <c r="J137"/>
  <c r="I137"/>
  <c r="G137"/>
  <c r="F137"/>
  <c r="Q136"/>
  <c r="P136"/>
  <c r="N136"/>
  <c r="M136"/>
  <c r="J136"/>
  <c r="I136"/>
  <c r="G136"/>
  <c r="F136"/>
  <c r="Q135"/>
  <c r="P135"/>
  <c r="N135"/>
  <c r="M135"/>
  <c r="J135"/>
  <c r="I135"/>
  <c r="G135"/>
  <c r="F135"/>
  <c r="Q134"/>
  <c r="P134"/>
  <c r="N134"/>
  <c r="M134"/>
  <c r="J134"/>
  <c r="I134"/>
  <c r="G134"/>
  <c r="F134"/>
  <c r="Q133"/>
  <c r="P133"/>
  <c r="N133"/>
  <c r="M133"/>
  <c r="J133"/>
  <c r="I133"/>
  <c r="G133"/>
  <c r="F133"/>
  <c r="Q132"/>
  <c r="P132"/>
  <c r="N132"/>
  <c r="M132"/>
  <c r="J132"/>
  <c r="I132"/>
  <c r="G132"/>
  <c r="F132"/>
  <c r="Q131"/>
  <c r="P131"/>
  <c r="N131"/>
  <c r="M131"/>
  <c r="J131"/>
  <c r="I131"/>
  <c r="G131"/>
  <c r="F131"/>
  <c r="Q130"/>
  <c r="P130"/>
  <c r="N130"/>
  <c r="M130"/>
  <c r="J130"/>
  <c r="I130"/>
  <c r="G130"/>
  <c r="F130"/>
  <c r="Q129"/>
  <c r="P129"/>
  <c r="N129"/>
  <c r="M129"/>
  <c r="J129"/>
  <c r="I129"/>
  <c r="G129"/>
  <c r="F129"/>
  <c r="Q128"/>
  <c r="P128"/>
  <c r="N128"/>
  <c r="M128"/>
  <c r="J128"/>
  <c r="I128"/>
  <c r="G128"/>
  <c r="F128"/>
  <c r="Q127"/>
  <c r="P127"/>
  <c r="N127"/>
  <c r="M127"/>
  <c r="J127"/>
  <c r="I127"/>
  <c r="G127"/>
  <c r="F127"/>
  <c r="Q126"/>
  <c r="P126"/>
  <c r="N126"/>
  <c r="M126"/>
  <c r="J126"/>
  <c r="I126"/>
  <c r="G126"/>
  <c r="F126"/>
  <c r="Q125"/>
  <c r="P125"/>
  <c r="N125"/>
  <c r="M125"/>
  <c r="J125"/>
  <c r="I125"/>
  <c r="G125"/>
  <c r="F125"/>
  <c r="Q124"/>
  <c r="P124"/>
  <c r="N124"/>
  <c r="M124"/>
  <c r="J124"/>
  <c r="I124"/>
  <c r="G124"/>
  <c r="F124"/>
  <c r="Q123"/>
  <c r="P123"/>
  <c r="N123"/>
  <c r="M123"/>
  <c r="J123"/>
  <c r="I123"/>
  <c r="G123"/>
  <c r="F123"/>
  <c r="Q122"/>
  <c r="P122"/>
  <c r="N122"/>
  <c r="M122"/>
  <c r="J122"/>
  <c r="I122"/>
  <c r="G122"/>
  <c r="F122"/>
  <c r="Q121"/>
  <c r="P121"/>
  <c r="N121"/>
  <c r="M121"/>
  <c r="J121"/>
  <c r="I121"/>
  <c r="G121"/>
  <c r="F121"/>
  <c r="Q120"/>
  <c r="P120"/>
  <c r="N120"/>
  <c r="M120"/>
  <c r="J120"/>
  <c r="I120"/>
  <c r="G120"/>
  <c r="F120"/>
  <c r="Q119"/>
  <c r="P119"/>
  <c r="N119"/>
  <c r="M119"/>
  <c r="J119"/>
  <c r="I119"/>
  <c r="G119"/>
  <c r="F119"/>
  <c r="Q118"/>
  <c r="P118"/>
  <c r="N118"/>
  <c r="M118"/>
  <c r="J118"/>
  <c r="I118"/>
  <c r="G118"/>
  <c r="F118"/>
  <c r="Q117"/>
  <c r="P117"/>
  <c r="N117"/>
  <c r="M117"/>
  <c r="J117"/>
  <c r="I117"/>
  <c r="G117"/>
  <c r="F117"/>
  <c r="Q116"/>
  <c r="P116"/>
  <c r="N116"/>
  <c r="M116"/>
  <c r="J116"/>
  <c r="I116"/>
  <c r="G116"/>
  <c r="F116"/>
  <c r="Q115"/>
  <c r="P115"/>
  <c r="N115"/>
  <c r="M115"/>
  <c r="J115"/>
  <c r="I115"/>
  <c r="G115"/>
  <c r="F115"/>
  <c r="Q114"/>
  <c r="P114"/>
  <c r="N114"/>
  <c r="M114"/>
  <c r="J114"/>
  <c r="I114"/>
  <c r="G114"/>
  <c r="F114"/>
  <c r="Q113"/>
  <c r="P113"/>
  <c r="N113"/>
  <c r="M113"/>
  <c r="J113"/>
  <c r="I113"/>
  <c r="G113"/>
  <c r="F113"/>
  <c r="Q112"/>
  <c r="P112"/>
  <c r="N112"/>
  <c r="M112"/>
  <c r="J112"/>
  <c r="I112"/>
  <c r="G112"/>
  <c r="F112"/>
  <c r="Q111"/>
  <c r="P111"/>
  <c r="N111"/>
  <c r="M111"/>
  <c r="J111"/>
  <c r="I111"/>
  <c r="G111"/>
  <c r="F111"/>
  <c r="Q110"/>
  <c r="P110"/>
  <c r="N110"/>
  <c r="M110"/>
  <c r="J110"/>
  <c r="I110"/>
  <c r="G110"/>
  <c r="F110"/>
  <c r="Q109"/>
  <c r="P109"/>
  <c r="N109"/>
  <c r="M109"/>
  <c r="J109"/>
  <c r="I109"/>
  <c r="G109"/>
  <c r="F109"/>
  <c r="Q108"/>
  <c r="P108"/>
  <c r="N108"/>
  <c r="M108"/>
  <c r="J108"/>
  <c r="I108"/>
  <c r="G108"/>
  <c r="F108"/>
  <c r="Q107"/>
  <c r="P107"/>
  <c r="N107"/>
  <c r="M107"/>
  <c r="J107"/>
  <c r="I107"/>
  <c r="G107"/>
  <c r="F107"/>
  <c r="Q106"/>
  <c r="P106"/>
  <c r="N106"/>
  <c r="M106"/>
  <c r="J106"/>
  <c r="I106"/>
  <c r="G106"/>
  <c r="F106"/>
  <c r="Q105"/>
  <c r="P105"/>
  <c r="N105"/>
  <c r="M105"/>
  <c r="J105"/>
  <c r="I105"/>
  <c r="G105"/>
  <c r="F105"/>
  <c r="Q104"/>
  <c r="P104"/>
  <c r="N104"/>
  <c r="M104"/>
  <c r="J104"/>
  <c r="I104"/>
  <c r="G104"/>
  <c r="F104"/>
  <c r="Q103"/>
  <c r="P103"/>
  <c r="N103"/>
  <c r="M103"/>
  <c r="J103"/>
  <c r="I103"/>
  <c r="G103"/>
  <c r="F103"/>
  <c r="Q102"/>
  <c r="P102"/>
  <c r="N102"/>
  <c r="M102"/>
  <c r="J102"/>
  <c r="I102"/>
  <c r="G102"/>
  <c r="F102"/>
  <c r="Q101"/>
  <c r="P101"/>
  <c r="N101"/>
  <c r="M101"/>
  <c r="J101"/>
  <c r="I101"/>
  <c r="G101"/>
  <c r="F101"/>
  <c r="Q100"/>
  <c r="P100"/>
  <c r="N100"/>
  <c r="M100"/>
  <c r="J100"/>
  <c r="I100"/>
  <c r="G100"/>
  <c r="F100"/>
  <c r="Q99"/>
  <c r="P99"/>
  <c r="N99"/>
  <c r="M99"/>
  <c r="J99"/>
  <c r="I99"/>
  <c r="G99"/>
  <c r="F99"/>
  <c r="Q98"/>
  <c r="P98"/>
  <c r="N98"/>
  <c r="M98"/>
  <c r="J98"/>
  <c r="I98"/>
  <c r="G98"/>
  <c r="F98"/>
  <c r="Q97"/>
  <c r="P97"/>
  <c r="N97"/>
  <c r="M97"/>
  <c r="J97"/>
  <c r="I97"/>
  <c r="G97"/>
  <c r="F97"/>
  <c r="Q96"/>
  <c r="P96"/>
  <c r="N96"/>
  <c r="M96"/>
  <c r="J96"/>
  <c r="I96"/>
  <c r="G96"/>
  <c r="F96"/>
  <c r="Q95"/>
  <c r="P95"/>
  <c r="N95"/>
  <c r="M95"/>
  <c r="J95"/>
  <c r="I95"/>
  <c r="G95"/>
  <c r="F95"/>
  <c r="Q94"/>
  <c r="P94"/>
  <c r="N94"/>
  <c r="M94"/>
  <c r="J94"/>
  <c r="I94"/>
  <c r="G94"/>
  <c r="F94"/>
  <c r="Q93"/>
  <c r="P93"/>
  <c r="N93"/>
  <c r="M93"/>
  <c r="J93"/>
  <c r="I93"/>
  <c r="G93"/>
  <c r="F93"/>
  <c r="Q92"/>
  <c r="P92"/>
  <c r="N92"/>
  <c r="M92"/>
  <c r="J92"/>
  <c r="I92"/>
  <c r="G92"/>
  <c r="F92"/>
  <c r="Q91"/>
  <c r="P91"/>
  <c r="N91"/>
  <c r="M91"/>
  <c r="J91"/>
  <c r="I91"/>
  <c r="G91"/>
  <c r="F91"/>
  <c r="Q90"/>
  <c r="P90"/>
  <c r="N90"/>
  <c r="M90"/>
  <c r="J90"/>
  <c r="I90"/>
  <c r="G90"/>
  <c r="F90"/>
  <c r="Q89"/>
  <c r="P89"/>
  <c r="N89"/>
  <c r="M89"/>
  <c r="J89"/>
  <c r="I89"/>
  <c r="G89"/>
  <c r="F89"/>
  <c r="Q88"/>
  <c r="P88"/>
  <c r="N88"/>
  <c r="M88"/>
  <c r="J88"/>
  <c r="I88"/>
  <c r="G88"/>
  <c r="F88"/>
  <c r="Q87"/>
  <c r="P87"/>
  <c r="N87"/>
  <c r="M87"/>
  <c r="J87"/>
  <c r="I87"/>
  <c r="G87"/>
  <c r="F87"/>
  <c r="Q86"/>
  <c r="P86"/>
  <c r="N86"/>
  <c r="M86"/>
  <c r="J86"/>
  <c r="I86"/>
  <c r="G86"/>
  <c r="F86"/>
  <c r="C86"/>
  <c r="C170" s="1"/>
  <c r="A86"/>
  <c r="A170" s="1"/>
  <c r="Q85"/>
  <c r="P85"/>
  <c r="N85"/>
  <c r="M85"/>
  <c r="J85"/>
  <c r="I85"/>
  <c r="G85"/>
  <c r="F85"/>
  <c r="C85"/>
  <c r="C169" s="1"/>
  <c r="A85"/>
  <c r="A169" s="1"/>
  <c r="Q84"/>
  <c r="P84"/>
  <c r="N84"/>
  <c r="M84"/>
  <c r="J84"/>
  <c r="I84"/>
  <c r="G84"/>
  <c r="F84"/>
  <c r="C84"/>
  <c r="C168" s="1"/>
  <c r="A84"/>
  <c r="A168" s="1"/>
  <c r="Q83"/>
  <c r="P83"/>
  <c r="N83"/>
  <c r="M83"/>
  <c r="J83"/>
  <c r="I83"/>
  <c r="G83"/>
  <c r="F83"/>
  <c r="C83"/>
  <c r="C167" s="1"/>
  <c r="A83"/>
  <c r="A167" s="1"/>
  <c r="Q82"/>
  <c r="P82"/>
  <c r="N82"/>
  <c r="M82"/>
  <c r="J82"/>
  <c r="I82"/>
  <c r="G82"/>
  <c r="F82"/>
  <c r="C82"/>
  <c r="C166" s="1"/>
  <c r="A82"/>
  <c r="A166" s="1"/>
  <c r="Q81"/>
  <c r="P81"/>
  <c r="N81"/>
  <c r="M81"/>
  <c r="J81"/>
  <c r="I81"/>
  <c r="G81"/>
  <c r="F81"/>
  <c r="C81"/>
  <c r="C165" s="1"/>
  <c r="A81"/>
  <c r="A165" s="1"/>
  <c r="Q80"/>
  <c r="P80"/>
  <c r="N80"/>
  <c r="M80"/>
  <c r="J80"/>
  <c r="I80"/>
  <c r="G80"/>
  <c r="F80"/>
  <c r="C80"/>
  <c r="C164" s="1"/>
  <c r="A80"/>
  <c r="A164" s="1"/>
  <c r="Q79"/>
  <c r="P79"/>
  <c r="N79"/>
  <c r="M79"/>
  <c r="J79"/>
  <c r="I79"/>
  <c r="G79"/>
  <c r="F79"/>
  <c r="C79"/>
  <c r="C163" s="1"/>
  <c r="A79"/>
  <c r="A163" s="1"/>
  <c r="Q78"/>
  <c r="P78"/>
  <c r="N78"/>
  <c r="M78"/>
  <c r="J78"/>
  <c r="I78"/>
  <c r="G78"/>
  <c r="F78"/>
  <c r="C78"/>
  <c r="C162" s="1"/>
  <c r="A78"/>
  <c r="A162" s="1"/>
  <c r="Q77"/>
  <c r="P77"/>
  <c r="N77"/>
  <c r="M77"/>
  <c r="J77"/>
  <c r="I77"/>
  <c r="G77"/>
  <c r="F77"/>
  <c r="C77"/>
  <c r="C161" s="1"/>
  <c r="A77"/>
  <c r="A161" s="1"/>
  <c r="Q76"/>
  <c r="P76"/>
  <c r="N76"/>
  <c r="M76"/>
  <c r="J76"/>
  <c r="I76"/>
  <c r="G76"/>
  <c r="F76"/>
  <c r="C76"/>
  <c r="C160" s="1"/>
  <c r="A76"/>
  <c r="A160" s="1"/>
  <c r="Q75"/>
  <c r="P75"/>
  <c r="N75"/>
  <c r="M75"/>
  <c r="J75"/>
  <c r="I75"/>
  <c r="G75"/>
  <c r="F75"/>
  <c r="C75"/>
  <c r="C159" s="1"/>
  <c r="A75"/>
  <c r="A159" s="1"/>
  <c r="Q74"/>
  <c r="P74"/>
  <c r="N74"/>
  <c r="M74"/>
  <c r="J74"/>
  <c r="I74"/>
  <c r="G74"/>
  <c r="F74"/>
  <c r="C74"/>
  <c r="C158" s="1"/>
  <c r="A74"/>
  <c r="A158" s="1"/>
  <c r="Q73"/>
  <c r="P73"/>
  <c r="N73"/>
  <c r="M73"/>
  <c r="J73"/>
  <c r="I73"/>
  <c r="G73"/>
  <c r="F73"/>
  <c r="C73"/>
  <c r="C157" s="1"/>
  <c r="A73"/>
  <c r="A157" s="1"/>
  <c r="Q72"/>
  <c r="P72"/>
  <c r="N72"/>
  <c r="M72"/>
  <c r="J72"/>
  <c r="I72"/>
  <c r="G72"/>
  <c r="F72"/>
  <c r="C72"/>
  <c r="C156" s="1"/>
  <c r="A72"/>
  <c r="A156" s="1"/>
  <c r="Q71"/>
  <c r="P71"/>
  <c r="N71"/>
  <c r="M71"/>
  <c r="J71"/>
  <c r="I71"/>
  <c r="G71"/>
  <c r="F71"/>
  <c r="C71"/>
  <c r="C155" s="1"/>
  <c r="A71"/>
  <c r="A155" s="1"/>
  <c r="Q70"/>
  <c r="P70"/>
  <c r="N70"/>
  <c r="M70"/>
  <c r="J70"/>
  <c r="I70"/>
  <c r="G70"/>
  <c r="F70"/>
  <c r="C70"/>
  <c r="C154" s="1"/>
  <c r="A70"/>
  <c r="A154" s="1"/>
  <c r="Q69"/>
  <c r="P69"/>
  <c r="N69"/>
  <c r="M69"/>
  <c r="J69"/>
  <c r="I69"/>
  <c r="G69"/>
  <c r="F69"/>
  <c r="C69"/>
  <c r="C153" s="1"/>
  <c r="A69"/>
  <c r="A153" s="1"/>
  <c r="Q68"/>
  <c r="P68"/>
  <c r="N68"/>
  <c r="M68"/>
  <c r="J68"/>
  <c r="I68"/>
  <c r="G68"/>
  <c r="F68"/>
  <c r="C68"/>
  <c r="C152" s="1"/>
  <c r="A68"/>
  <c r="A152" s="1"/>
  <c r="Q67"/>
  <c r="P67"/>
  <c r="N67"/>
  <c r="M67"/>
  <c r="J67"/>
  <c r="I67"/>
  <c r="G67"/>
  <c r="F67"/>
  <c r="C67"/>
  <c r="C151" s="1"/>
  <c r="A67"/>
  <c r="A151" s="1"/>
  <c r="Q66"/>
  <c r="P66"/>
  <c r="N66"/>
  <c r="M66"/>
  <c r="J66"/>
  <c r="I66"/>
  <c r="G66"/>
  <c r="F66"/>
  <c r="C66"/>
  <c r="C150" s="1"/>
  <c r="A66"/>
  <c r="A150" s="1"/>
  <c r="Q65"/>
  <c r="P65"/>
  <c r="N65"/>
  <c r="M65"/>
  <c r="J65"/>
  <c r="I65"/>
  <c r="G65"/>
  <c r="F65"/>
  <c r="C65"/>
  <c r="C149" s="1"/>
  <c r="A65"/>
  <c r="A149" s="1"/>
  <c r="Q64"/>
  <c r="P64"/>
  <c r="N64"/>
  <c r="M64"/>
  <c r="J64"/>
  <c r="I64"/>
  <c r="G64"/>
  <c r="F64"/>
  <c r="C64"/>
  <c r="C148" s="1"/>
  <c r="A64"/>
  <c r="A148" s="1"/>
  <c r="Q63"/>
  <c r="P63"/>
  <c r="N63"/>
  <c r="M63"/>
  <c r="J63"/>
  <c r="I63"/>
  <c r="G63"/>
  <c r="F63"/>
  <c r="C63"/>
  <c r="C147" s="1"/>
  <c r="A63"/>
  <c r="A147" s="1"/>
  <c r="Q62"/>
  <c r="P62"/>
  <c r="N62"/>
  <c r="M62"/>
  <c r="J62"/>
  <c r="I62"/>
  <c r="G62"/>
  <c r="F62"/>
  <c r="C62"/>
  <c r="C146" s="1"/>
  <c r="A62"/>
  <c r="A146" s="1"/>
  <c r="Q61"/>
  <c r="P61"/>
  <c r="N61"/>
  <c r="M61"/>
  <c r="J61"/>
  <c r="I61"/>
  <c r="G61"/>
  <c r="F61"/>
  <c r="C61"/>
  <c r="C145" s="1"/>
  <c r="A61"/>
  <c r="A145" s="1"/>
  <c r="Q60"/>
  <c r="P60"/>
  <c r="N60"/>
  <c r="M60"/>
  <c r="J60"/>
  <c r="I60"/>
  <c r="G60"/>
  <c r="F60"/>
  <c r="C60"/>
  <c r="C144" s="1"/>
  <c r="A60"/>
  <c r="A144" s="1"/>
  <c r="Q59"/>
  <c r="P59"/>
  <c r="N59"/>
  <c r="M59"/>
  <c r="J59"/>
  <c r="I59"/>
  <c r="G59"/>
  <c r="F59"/>
  <c r="C59"/>
  <c r="C143" s="1"/>
  <c r="A59"/>
  <c r="A143" s="1"/>
  <c r="Q58"/>
  <c r="P58"/>
  <c r="N58"/>
  <c r="M58"/>
  <c r="J58"/>
  <c r="I58"/>
  <c r="G58"/>
  <c r="F58"/>
  <c r="C58"/>
  <c r="C142" s="1"/>
  <c r="A58"/>
  <c r="A142" s="1"/>
  <c r="Q57"/>
  <c r="P57"/>
  <c r="N57"/>
  <c r="M57"/>
  <c r="J57"/>
  <c r="I57"/>
  <c r="G57"/>
  <c r="F57"/>
  <c r="C57"/>
  <c r="C141" s="1"/>
  <c r="A57"/>
  <c r="A141" s="1"/>
  <c r="Q56"/>
  <c r="P56"/>
  <c r="N56"/>
  <c r="M56"/>
  <c r="J56"/>
  <c r="I56"/>
  <c r="G56"/>
  <c r="F56"/>
  <c r="C56"/>
  <c r="C140" s="1"/>
  <c r="A56"/>
  <c r="A140" s="1"/>
  <c r="Q55"/>
  <c r="P55"/>
  <c r="N55"/>
  <c r="M55"/>
  <c r="J55"/>
  <c r="I55"/>
  <c r="G55"/>
  <c r="F55"/>
  <c r="C55"/>
  <c r="C139" s="1"/>
  <c r="A55"/>
  <c r="A139" s="1"/>
  <c r="Q54"/>
  <c r="P54"/>
  <c r="N54"/>
  <c r="M54"/>
  <c r="J54"/>
  <c r="I54"/>
  <c r="G54"/>
  <c r="F54"/>
  <c r="C54"/>
  <c r="C138" s="1"/>
  <c r="A54"/>
  <c r="A138" s="1"/>
  <c r="Q53"/>
  <c r="P53"/>
  <c r="N53"/>
  <c r="M53"/>
  <c r="J53"/>
  <c r="I53"/>
  <c r="G53"/>
  <c r="F53"/>
  <c r="C53"/>
  <c r="C137" s="1"/>
  <c r="A53"/>
  <c r="A137" s="1"/>
  <c r="Q52"/>
  <c r="P52"/>
  <c r="N52"/>
  <c r="M52"/>
  <c r="J52"/>
  <c r="I52"/>
  <c r="G52"/>
  <c r="F52"/>
  <c r="C52"/>
  <c r="C136" s="1"/>
  <c r="A52"/>
  <c r="A136" s="1"/>
  <c r="Q51"/>
  <c r="P51"/>
  <c r="N51"/>
  <c r="M51"/>
  <c r="J51"/>
  <c r="I51"/>
  <c r="G51"/>
  <c r="F51"/>
  <c r="C51"/>
  <c r="C135" s="1"/>
  <c r="A51"/>
  <c r="A135" s="1"/>
  <c r="Q50"/>
  <c r="P50"/>
  <c r="N50"/>
  <c r="M50"/>
  <c r="J50"/>
  <c r="I50"/>
  <c r="G50"/>
  <c r="F50"/>
  <c r="C50"/>
  <c r="C134" s="1"/>
  <c r="A50"/>
  <c r="A134" s="1"/>
  <c r="Q49"/>
  <c r="P49"/>
  <c r="N49"/>
  <c r="M49"/>
  <c r="J49"/>
  <c r="I49"/>
  <c r="G49"/>
  <c r="F49"/>
  <c r="C49"/>
  <c r="C133" s="1"/>
  <c r="A49"/>
  <c r="A133" s="1"/>
  <c r="Q48"/>
  <c r="P48"/>
  <c r="N48"/>
  <c r="M48"/>
  <c r="J48"/>
  <c r="I48"/>
  <c r="G48"/>
  <c r="F48"/>
  <c r="C48"/>
  <c r="C132" s="1"/>
  <c r="A48"/>
  <c r="A132" s="1"/>
  <c r="Q47"/>
  <c r="P47"/>
  <c r="N47"/>
  <c r="M47"/>
  <c r="J47"/>
  <c r="I47"/>
  <c r="G47"/>
  <c r="F47"/>
  <c r="C47"/>
  <c r="C131" s="1"/>
  <c r="A47"/>
  <c r="A131" s="1"/>
  <c r="Q46"/>
  <c r="P46"/>
  <c r="N46"/>
  <c r="M46"/>
  <c r="J46"/>
  <c r="I46"/>
  <c r="G46"/>
  <c r="F46"/>
  <c r="C46"/>
  <c r="C130" s="1"/>
  <c r="A46"/>
  <c r="A130" s="1"/>
  <c r="Q45"/>
  <c r="P45"/>
  <c r="N45"/>
  <c r="M45"/>
  <c r="J45"/>
  <c r="I45"/>
  <c r="G45"/>
  <c r="F45"/>
  <c r="C45"/>
  <c r="C129" s="1"/>
  <c r="A45"/>
  <c r="A129" s="1"/>
  <c r="Q44"/>
  <c r="P44"/>
  <c r="N44"/>
  <c r="M44"/>
  <c r="J44"/>
  <c r="I44"/>
  <c r="G44"/>
  <c r="F44"/>
  <c r="C44"/>
  <c r="C128" s="1"/>
  <c r="A44"/>
  <c r="A128" s="1"/>
  <c r="Q43"/>
  <c r="P43"/>
  <c r="N43"/>
  <c r="M43"/>
  <c r="J43"/>
  <c r="I43"/>
  <c r="G43"/>
  <c r="F43"/>
  <c r="C43"/>
  <c r="C127" s="1"/>
  <c r="A43"/>
  <c r="A127" s="1"/>
  <c r="Q42"/>
  <c r="P42"/>
  <c r="N42"/>
  <c r="M42"/>
  <c r="J42"/>
  <c r="I42"/>
  <c r="G42"/>
  <c r="F42"/>
  <c r="C42"/>
  <c r="C126" s="1"/>
  <c r="A42"/>
  <c r="A126" s="1"/>
  <c r="Q41"/>
  <c r="P41"/>
  <c r="N41"/>
  <c r="M41"/>
  <c r="J41"/>
  <c r="I41"/>
  <c r="G41"/>
  <c r="F41"/>
  <c r="C41"/>
  <c r="C125" s="1"/>
  <c r="A41"/>
  <c r="A125" s="1"/>
  <c r="Q40"/>
  <c r="P40"/>
  <c r="N40"/>
  <c r="M40"/>
  <c r="J40"/>
  <c r="I40"/>
  <c r="G40"/>
  <c r="F40"/>
  <c r="C40"/>
  <c r="C124" s="1"/>
  <c r="A40"/>
  <c r="A124" s="1"/>
  <c r="Q39"/>
  <c r="P39"/>
  <c r="N39"/>
  <c r="M39"/>
  <c r="J39"/>
  <c r="I39"/>
  <c r="G39"/>
  <c r="F39"/>
  <c r="C39"/>
  <c r="C123" s="1"/>
  <c r="A39"/>
  <c r="A123" s="1"/>
  <c r="Q38"/>
  <c r="P38"/>
  <c r="N38"/>
  <c r="M38"/>
  <c r="J38"/>
  <c r="I38"/>
  <c r="G38"/>
  <c r="F38"/>
  <c r="C38"/>
  <c r="C122" s="1"/>
  <c r="A38"/>
  <c r="A122" s="1"/>
  <c r="Q37"/>
  <c r="P37"/>
  <c r="N37"/>
  <c r="M37"/>
  <c r="J37"/>
  <c r="I37"/>
  <c r="G37"/>
  <c r="F37"/>
  <c r="C37"/>
  <c r="C121" s="1"/>
  <c r="A37"/>
  <c r="A121" s="1"/>
  <c r="Q36"/>
  <c r="P36"/>
  <c r="N36"/>
  <c r="M36"/>
  <c r="J36"/>
  <c r="I36"/>
  <c r="G36"/>
  <c r="F36"/>
  <c r="C36"/>
  <c r="C120" s="1"/>
  <c r="A36"/>
  <c r="A120" s="1"/>
  <c r="Q35"/>
  <c r="P35"/>
  <c r="N35"/>
  <c r="M35"/>
  <c r="J35"/>
  <c r="I35"/>
  <c r="G35"/>
  <c r="F35"/>
  <c r="C35"/>
  <c r="C119" s="1"/>
  <c r="A35"/>
  <c r="A119" s="1"/>
  <c r="Q34"/>
  <c r="P34"/>
  <c r="N34"/>
  <c r="M34"/>
  <c r="J34"/>
  <c r="I34"/>
  <c r="G34"/>
  <c r="F34"/>
  <c r="C34"/>
  <c r="C118" s="1"/>
  <c r="A34"/>
  <c r="A118" s="1"/>
  <c r="Q33"/>
  <c r="P33"/>
  <c r="N33"/>
  <c r="M33"/>
  <c r="J33"/>
  <c r="I33"/>
  <c r="G33"/>
  <c r="F33"/>
  <c r="C33"/>
  <c r="C117" s="1"/>
  <c r="A33"/>
  <c r="A117" s="1"/>
  <c r="Q32"/>
  <c r="P32"/>
  <c r="N32"/>
  <c r="M32"/>
  <c r="J32"/>
  <c r="I32"/>
  <c r="G32"/>
  <c r="F32"/>
  <c r="C32"/>
  <c r="C116" s="1"/>
  <c r="A32"/>
  <c r="A116" s="1"/>
  <c r="Q31"/>
  <c r="P31"/>
  <c r="N31"/>
  <c r="M31"/>
  <c r="J31"/>
  <c r="I31"/>
  <c r="G31"/>
  <c r="F31"/>
  <c r="C31"/>
  <c r="C115" s="1"/>
  <c r="A31"/>
  <c r="A115" s="1"/>
  <c r="Q30"/>
  <c r="P30"/>
  <c r="N30"/>
  <c r="M30"/>
  <c r="J30"/>
  <c r="I30"/>
  <c r="G30"/>
  <c r="F30"/>
  <c r="C30"/>
  <c r="C114" s="1"/>
  <c r="A30"/>
  <c r="A114" s="1"/>
  <c r="Q29"/>
  <c r="P29"/>
  <c r="N29"/>
  <c r="M29"/>
  <c r="J29"/>
  <c r="I29"/>
  <c r="G29"/>
  <c r="F29"/>
  <c r="C29"/>
  <c r="C113" s="1"/>
  <c r="A29"/>
  <c r="A113" s="1"/>
  <c r="Q28"/>
  <c r="P28"/>
  <c r="N28"/>
  <c r="M28"/>
  <c r="J28"/>
  <c r="I28"/>
  <c r="G28"/>
  <c r="F28"/>
  <c r="C28"/>
  <c r="C112" s="1"/>
  <c r="A28"/>
  <c r="A112" s="1"/>
  <c r="Q27"/>
  <c r="P27"/>
  <c r="N27"/>
  <c r="M27"/>
  <c r="J27"/>
  <c r="I27"/>
  <c r="G27"/>
  <c r="F27"/>
  <c r="C27"/>
  <c r="C111" s="1"/>
  <c r="A27"/>
  <c r="A111" s="1"/>
  <c r="Q26"/>
  <c r="P26"/>
  <c r="N26"/>
  <c r="M26"/>
  <c r="J26"/>
  <c r="I26"/>
  <c r="G26"/>
  <c r="F26"/>
  <c r="C26"/>
  <c r="C110" s="1"/>
  <c r="A26"/>
  <c r="A110" s="1"/>
  <c r="Q25"/>
  <c r="P25"/>
  <c r="N25"/>
  <c r="M25"/>
  <c r="J25"/>
  <c r="I25"/>
  <c r="G25"/>
  <c r="F25"/>
  <c r="C25"/>
  <c r="C109" s="1"/>
  <c r="A25"/>
  <c r="A109" s="1"/>
  <c r="Q24"/>
  <c r="P24"/>
  <c r="N24"/>
  <c r="M24"/>
  <c r="J24"/>
  <c r="I24"/>
  <c r="G24"/>
  <c r="F24"/>
  <c r="C24"/>
  <c r="C108" s="1"/>
  <c r="A24"/>
  <c r="A108" s="1"/>
  <c r="Q23"/>
  <c r="P23"/>
  <c r="N23"/>
  <c r="M23"/>
  <c r="J23"/>
  <c r="I23"/>
  <c r="G23"/>
  <c r="F23"/>
  <c r="C23"/>
  <c r="C107" s="1"/>
  <c r="A23"/>
  <c r="A107" s="1"/>
  <c r="Q22"/>
  <c r="P22"/>
  <c r="N22"/>
  <c r="M22"/>
  <c r="J22"/>
  <c r="I22"/>
  <c r="G22"/>
  <c r="F22"/>
  <c r="C22"/>
  <c r="C106" s="1"/>
  <c r="A22"/>
  <c r="A106" s="1"/>
  <c r="Q21"/>
  <c r="P21"/>
  <c r="N21"/>
  <c r="M21"/>
  <c r="J21"/>
  <c r="I21"/>
  <c r="G21"/>
  <c r="F21"/>
  <c r="C21"/>
  <c r="C105" s="1"/>
  <c r="A21"/>
  <c r="A105" s="1"/>
  <c r="Q20"/>
  <c r="P20"/>
  <c r="N20"/>
  <c r="M20"/>
  <c r="J20"/>
  <c r="I20"/>
  <c r="G20"/>
  <c r="F20"/>
  <c r="C20"/>
  <c r="C104" s="1"/>
  <c r="A20"/>
  <c r="A104" s="1"/>
  <c r="Q19"/>
  <c r="P19"/>
  <c r="N19"/>
  <c r="M19"/>
  <c r="J19"/>
  <c r="I19"/>
  <c r="G19"/>
  <c r="F19"/>
  <c r="C19"/>
  <c r="C103" s="1"/>
  <c r="A19"/>
  <c r="A103" s="1"/>
  <c r="Q18"/>
  <c r="P18"/>
  <c r="N18"/>
  <c r="M18"/>
  <c r="J18"/>
  <c r="I18"/>
  <c r="G18"/>
  <c r="F18"/>
  <c r="C18"/>
  <c r="C102" s="1"/>
  <c r="A18"/>
  <c r="A102" s="1"/>
  <c r="Q17"/>
  <c r="P17"/>
  <c r="N17"/>
  <c r="M17"/>
  <c r="J17"/>
  <c r="I17"/>
  <c r="G17"/>
  <c r="F17"/>
  <c r="C17"/>
  <c r="C101" s="1"/>
  <c r="A17"/>
  <c r="A101" s="1"/>
  <c r="Q16"/>
  <c r="P16"/>
  <c r="N16"/>
  <c r="M16"/>
  <c r="J16"/>
  <c r="I16"/>
  <c r="G16"/>
  <c r="F16"/>
  <c r="C16"/>
  <c r="C100" s="1"/>
  <c r="A16"/>
  <c r="A100" s="1"/>
  <c r="Q15"/>
  <c r="P15"/>
  <c r="N15"/>
  <c r="M15"/>
  <c r="J15"/>
  <c r="I15"/>
  <c r="G15"/>
  <c r="F15"/>
  <c r="C15"/>
  <c r="C99" s="1"/>
  <c r="A15"/>
  <c r="A99" s="1"/>
  <c r="Q14"/>
  <c r="P14"/>
  <c r="N14"/>
  <c r="M14"/>
  <c r="J14"/>
  <c r="I14"/>
  <c r="G14"/>
  <c r="F14"/>
  <c r="C14"/>
  <c r="C98" s="1"/>
  <c r="A14"/>
  <c r="A98" s="1"/>
  <c r="Q13"/>
  <c r="P13"/>
  <c r="N13"/>
  <c r="M13"/>
  <c r="J13"/>
  <c r="I13"/>
  <c r="G13"/>
  <c r="F13"/>
  <c r="C13"/>
  <c r="C97" s="1"/>
  <c r="A13"/>
  <c r="A97" s="1"/>
  <c r="Q12"/>
  <c r="P12"/>
  <c r="N12"/>
  <c r="M12"/>
  <c r="J12"/>
  <c r="I12"/>
  <c r="G12"/>
  <c r="F12"/>
  <c r="C12"/>
  <c r="C96" s="1"/>
  <c r="A12"/>
  <c r="A96" s="1"/>
  <c r="Q11"/>
  <c r="P11"/>
  <c r="N11"/>
  <c r="M11"/>
  <c r="J11"/>
  <c r="I11"/>
  <c r="G11"/>
  <c r="F11"/>
  <c r="C11"/>
  <c r="C95" s="1"/>
  <c r="A11"/>
  <c r="A95" s="1"/>
  <c r="Q10"/>
  <c r="P10"/>
  <c r="N10"/>
  <c r="M10"/>
  <c r="J10"/>
  <c r="I10"/>
  <c r="G10"/>
  <c r="F10"/>
  <c r="C10"/>
  <c r="C94" s="1"/>
  <c r="A10"/>
  <c r="A94" s="1"/>
  <c r="Q9"/>
  <c r="P9"/>
  <c r="N9"/>
  <c r="M9"/>
  <c r="J9"/>
  <c r="I9"/>
  <c r="G9"/>
  <c r="F9"/>
  <c r="C9"/>
  <c r="C93" s="1"/>
  <c r="A9"/>
  <c r="A93" s="1"/>
  <c r="Q8"/>
  <c r="P8"/>
  <c r="N8"/>
  <c r="M8"/>
  <c r="J8"/>
  <c r="I8"/>
  <c r="G8"/>
  <c r="F8"/>
  <c r="C8"/>
  <c r="C92" s="1"/>
  <c r="A8"/>
  <c r="A92" s="1"/>
  <c r="Q7"/>
  <c r="P7"/>
  <c r="N7"/>
  <c r="M7"/>
  <c r="J7"/>
  <c r="I7"/>
  <c r="G7"/>
  <c r="F7"/>
  <c r="C7"/>
  <c r="C91" s="1"/>
  <c r="A7"/>
  <c r="A91" s="1"/>
  <c r="Q6"/>
  <c r="P6"/>
  <c r="N6"/>
  <c r="M6"/>
  <c r="J6"/>
  <c r="I6"/>
  <c r="G6"/>
  <c r="F6"/>
  <c r="C6"/>
  <c r="C90" s="1"/>
  <c r="A6"/>
  <c r="A90" s="1"/>
  <c r="Q5"/>
  <c r="P5"/>
  <c r="N5"/>
  <c r="M5"/>
  <c r="J5"/>
  <c r="I5"/>
  <c r="G5"/>
  <c r="F5"/>
  <c r="C5"/>
  <c r="C89" s="1"/>
  <c r="A5"/>
  <c r="A89" s="1"/>
  <c r="Q4"/>
  <c r="P4"/>
  <c r="N4"/>
  <c r="M4"/>
  <c r="J4"/>
  <c r="I4"/>
  <c r="G4"/>
  <c r="F4"/>
  <c r="C4"/>
  <c r="C88" s="1"/>
  <c r="A4"/>
  <c r="A88" s="1"/>
  <c r="Q3"/>
  <c r="P3"/>
  <c r="N3"/>
  <c r="M3"/>
  <c r="J3"/>
  <c r="I3"/>
  <c r="G3"/>
  <c r="F3"/>
  <c r="C3"/>
  <c r="C87" s="1"/>
  <c r="A3"/>
  <c r="A87" s="1"/>
  <c r="AC11" i="2"/>
  <c r="AA11"/>
  <c r="W11"/>
  <c r="V11"/>
  <c r="U11"/>
  <c r="T11"/>
  <c r="AC10"/>
  <c r="AA10"/>
  <c r="W10"/>
  <c r="V10"/>
  <c r="U10"/>
  <c r="T10"/>
  <c r="AC9"/>
  <c r="AA9"/>
  <c r="X9"/>
  <c r="W9"/>
  <c r="V9"/>
  <c r="U9"/>
  <c r="T9"/>
  <c r="AC8"/>
  <c r="AA8"/>
  <c r="W8"/>
  <c r="X8" s="1"/>
  <c r="V8"/>
  <c r="U8"/>
  <c r="T8"/>
  <c r="AC7"/>
  <c r="AA7"/>
  <c r="W7"/>
  <c r="V7"/>
  <c r="U7"/>
  <c r="T7"/>
  <c r="AC6"/>
  <c r="AA6"/>
  <c r="W6"/>
  <c r="V6"/>
  <c r="U6"/>
  <c r="T6"/>
  <c r="AC5"/>
  <c r="AA5"/>
  <c r="W5"/>
  <c r="V5"/>
  <c r="U5"/>
  <c r="T5"/>
  <c r="AC4"/>
  <c r="AA4"/>
  <c r="W4"/>
  <c r="V4"/>
  <c r="U4"/>
  <c r="T4"/>
  <c r="AC3"/>
  <c r="AA3"/>
  <c r="W3"/>
  <c r="V3"/>
  <c r="U3"/>
  <c r="T3"/>
  <c r="AC11" i="4"/>
  <c r="AA11"/>
  <c r="X11"/>
  <c r="W11"/>
  <c r="V11"/>
  <c r="U11"/>
  <c r="T11"/>
  <c r="AC10"/>
  <c r="AA10"/>
  <c r="W10"/>
  <c r="V10"/>
  <c r="U10"/>
  <c r="T10"/>
  <c r="AC9"/>
  <c r="AA9"/>
  <c r="W9"/>
  <c r="V9"/>
  <c r="U9"/>
  <c r="T9"/>
  <c r="X9" s="1"/>
  <c r="AC8"/>
  <c r="AA8"/>
  <c r="W8"/>
  <c r="V8"/>
  <c r="U8"/>
  <c r="T8"/>
  <c r="AC7"/>
  <c r="AA7"/>
  <c r="W7"/>
  <c r="V7"/>
  <c r="U7"/>
  <c r="T7"/>
  <c r="X7" s="1"/>
  <c r="AC6"/>
  <c r="AA6"/>
  <c r="W6"/>
  <c r="V6"/>
  <c r="U6"/>
  <c r="T6"/>
  <c r="X6" s="1"/>
  <c r="AC5"/>
  <c r="AA5"/>
  <c r="W5"/>
  <c r="V5"/>
  <c r="U5"/>
  <c r="T5"/>
  <c r="AC4"/>
  <c r="AA4"/>
  <c r="W4"/>
  <c r="V4"/>
  <c r="U4"/>
  <c r="T4"/>
  <c r="X4" s="1"/>
  <c r="AC3"/>
  <c r="AA3"/>
  <c r="W3"/>
  <c r="V3"/>
  <c r="U3"/>
  <c r="T3"/>
  <c r="X3" s="1"/>
  <c r="CO37" i="9" l="1"/>
  <c r="CP37" s="1"/>
  <c r="CX37" s="1"/>
  <c r="CO81"/>
  <c r="DE81" s="1"/>
  <c r="CV5"/>
  <c r="CO24"/>
  <c r="CW24" s="1"/>
  <c r="CV33"/>
  <c r="CO45"/>
  <c r="CV58"/>
  <c r="CO68"/>
  <c r="CV77"/>
  <c r="CO17"/>
  <c r="CW17" s="1"/>
  <c r="CO30"/>
  <c r="CW30" s="1"/>
  <c r="CO50"/>
  <c r="DE50" s="1"/>
  <c r="CV63"/>
  <c r="CO83"/>
  <c r="DE83" s="1"/>
  <c r="DE25"/>
  <c r="CP25"/>
  <c r="DF25" s="1"/>
  <c r="CW25"/>
  <c r="CY6"/>
  <c r="CR6"/>
  <c r="CS6" s="1"/>
  <c r="CW64" i="8"/>
  <c r="CP64"/>
  <c r="CX64" s="1"/>
  <c r="DE64"/>
  <c r="DF11" i="9"/>
  <c r="CQ11"/>
  <c r="X10" i="4"/>
  <c r="X11" i="2"/>
  <c r="X10"/>
  <c r="Y10" s="1"/>
  <c r="DE20" i="7"/>
  <c r="CV24"/>
  <c r="CO27"/>
  <c r="CO29"/>
  <c r="CO31"/>
  <c r="DD34"/>
  <c r="CV35"/>
  <c r="CO41"/>
  <c r="CW41" s="1"/>
  <c r="CO45"/>
  <c r="CO52"/>
  <c r="CP52" s="1"/>
  <c r="DD69"/>
  <c r="CW70"/>
  <c r="DD18" i="8"/>
  <c r="DD33"/>
  <c r="CO47"/>
  <c r="CO55"/>
  <c r="CW66"/>
  <c r="DD69"/>
  <c r="DE73"/>
  <c r="CV78"/>
  <c r="CO79"/>
  <c r="CO21" i="9"/>
  <c r="CP21" s="1"/>
  <c r="DD25"/>
  <c r="CO29"/>
  <c r="CX39"/>
  <c r="CO52"/>
  <c r="DE52" s="1"/>
  <c r="CV55"/>
  <c r="CV62"/>
  <c r="CP68"/>
  <c r="CO74"/>
  <c r="DE75"/>
  <c r="CW82"/>
  <c r="CO4" i="13"/>
  <c r="CO8"/>
  <c r="CV17"/>
  <c r="CW28"/>
  <c r="CO40"/>
  <c r="DE40" s="1"/>
  <c r="CO44"/>
  <c r="DE44" s="1"/>
  <c r="CO82"/>
  <c r="DE82" s="1"/>
  <c r="X4" i="2"/>
  <c r="X5" i="4"/>
  <c r="Y5" s="1"/>
  <c r="X8"/>
  <c r="X3" i="2"/>
  <c r="X5"/>
  <c r="X6"/>
  <c r="X7"/>
  <c r="CO11" i="7"/>
  <c r="DE11" s="1"/>
  <c r="CW20"/>
  <c r="CO21"/>
  <c r="CP21" s="1"/>
  <c r="DD22"/>
  <c r="CW23"/>
  <c r="CQ24"/>
  <c r="CR24" s="1"/>
  <c r="CO35"/>
  <c r="CO37"/>
  <c r="CO55"/>
  <c r="CO57"/>
  <c r="CO4" i="8"/>
  <c r="DE4" s="1"/>
  <c r="CO9"/>
  <c r="DE9" s="1"/>
  <c r="CO16"/>
  <c r="CP16" s="1"/>
  <c r="DF16" s="1"/>
  <c r="DD17"/>
  <c r="CV18"/>
  <c r="DE28"/>
  <c r="DF32"/>
  <c r="CV33"/>
  <c r="CO34"/>
  <c r="CO37"/>
  <c r="DD40"/>
  <c r="CO45"/>
  <c r="CO46"/>
  <c r="CO50"/>
  <c r="CO54"/>
  <c r="DD64"/>
  <c r="CQ66"/>
  <c r="CY66" s="1"/>
  <c r="CV69"/>
  <c r="CV70"/>
  <c r="CO74"/>
  <c r="CO78"/>
  <c r="CO28" i="9"/>
  <c r="CP32"/>
  <c r="CO36"/>
  <c r="CV39"/>
  <c r="CO44"/>
  <c r="CP48"/>
  <c r="CO61"/>
  <c r="CP3" i="13"/>
  <c r="CV15"/>
  <c r="CP17"/>
  <c r="CO32"/>
  <c r="CV49" i="7"/>
  <c r="CO54"/>
  <c r="CO59"/>
  <c r="CO72"/>
  <c r="CO73"/>
  <c r="CO75"/>
  <c r="CO5" i="8"/>
  <c r="DD11"/>
  <c r="DE13"/>
  <c r="CV15"/>
  <c r="CV17"/>
  <c r="CW20"/>
  <c r="CO21"/>
  <c r="DD22"/>
  <c r="DE24"/>
  <c r="CW28"/>
  <c r="CO29"/>
  <c r="CP29" s="1"/>
  <c r="CX32"/>
  <c r="CV40"/>
  <c r="CV64"/>
  <c r="CW73"/>
  <c r="CV81"/>
  <c r="CO9" i="9"/>
  <c r="DE9" s="1"/>
  <c r="CO16"/>
  <c r="CV25"/>
  <c r="CW10" i="13"/>
  <c r="CW12"/>
  <c r="CO34"/>
  <c r="DE34" s="1"/>
  <c r="CO56"/>
  <c r="DE56" s="1"/>
  <c r="CO60"/>
  <c r="DE60" s="1"/>
  <c r="CO72"/>
  <c r="DE72" s="1"/>
  <c r="CO16" i="7"/>
  <c r="DE16" s="1"/>
  <c r="CP17"/>
  <c r="DF17" s="1"/>
  <c r="CX18"/>
  <c r="CV19"/>
  <c r="CO39"/>
  <c r="CO43"/>
  <c r="CW43" s="1"/>
  <c r="CP61"/>
  <c r="CQ61" s="1"/>
  <c r="CW67"/>
  <c r="CV11" i="8"/>
  <c r="CV22"/>
  <c r="CW24"/>
  <c r="CW38"/>
  <c r="DE58"/>
  <c r="CO20" i="9"/>
  <c r="DD26"/>
  <c r="DE37"/>
  <c r="CO41"/>
  <c r="CW49"/>
  <c r="CV79"/>
  <c r="CW24" i="13"/>
  <c r="CO26"/>
  <c r="DF24" i="7"/>
  <c r="CO77"/>
  <c r="CO7" i="8"/>
  <c r="DE7" s="1"/>
  <c r="CP13"/>
  <c r="CO15"/>
  <c r="CW26"/>
  <c r="CV27"/>
  <c r="CW31"/>
  <c r="DD35"/>
  <c r="CP38"/>
  <c r="DF38" s="1"/>
  <c r="CO39"/>
  <c r="CO42"/>
  <c r="CV48"/>
  <c r="CV56"/>
  <c r="CP58"/>
  <c r="DF58" s="1"/>
  <c r="CP67"/>
  <c r="CP4" i="9"/>
  <c r="CV6"/>
  <c r="CV11"/>
  <c r="CO22"/>
  <c r="CP22" s="1"/>
  <c r="CQ22" s="1"/>
  <c r="CY22" s="1"/>
  <c r="CV26"/>
  <c r="CV30"/>
  <c r="CP40"/>
  <c r="DF40" s="1"/>
  <c r="CV49"/>
  <c r="CO53"/>
  <c r="CO56"/>
  <c r="CO59"/>
  <c r="DE59" s="1"/>
  <c r="CV74"/>
  <c r="CO79"/>
  <c r="DE79" s="1"/>
  <c r="CP83"/>
  <c r="CP9" i="13"/>
  <c r="DF9" s="1"/>
  <c r="CP10"/>
  <c r="CP18"/>
  <c r="CV19"/>
  <c r="CV24"/>
  <c r="CO25"/>
  <c r="CO50"/>
  <c r="DE50" s="1"/>
  <c r="CO69"/>
  <c r="DE69" s="1"/>
  <c r="CO5" i="7"/>
  <c r="DE5" s="1"/>
  <c r="CO9"/>
  <c r="CO33"/>
  <c r="CV40"/>
  <c r="CO47"/>
  <c r="CP47" s="1"/>
  <c r="CQ47" s="1"/>
  <c r="CY47" s="1"/>
  <c r="CV51"/>
  <c r="CV52"/>
  <c r="DE70"/>
  <c r="R276" i="5"/>
  <c r="R277"/>
  <c r="R315"/>
  <c r="DT7" i="7"/>
  <c r="R317" i="5"/>
  <c r="R319"/>
  <c r="R320"/>
  <c r="R321"/>
  <c r="DR20" i="8"/>
  <c r="DO21"/>
  <c r="DN50"/>
  <c r="DT52"/>
  <c r="DS17"/>
  <c r="DN20"/>
  <c r="DS27"/>
  <c r="DM29"/>
  <c r="DT30"/>
  <c r="DM33"/>
  <c r="DR34"/>
  <c r="DO35"/>
  <c r="DM21"/>
  <c r="DP26"/>
  <c r="DM27"/>
  <c r="T134" i="6"/>
  <c r="N146"/>
  <c r="DR26" i="8"/>
  <c r="DN28"/>
  <c r="DN32"/>
  <c r="DN34"/>
  <c r="DT38"/>
  <c r="O810" i="5"/>
  <c r="O811"/>
  <c r="O812"/>
  <c r="O814"/>
  <c r="O815"/>
  <c r="O816"/>
  <c r="O818"/>
  <c r="O819"/>
  <c r="O820"/>
  <c r="O822"/>
  <c r="O823"/>
  <c r="O824"/>
  <c r="O826"/>
  <c r="O827"/>
  <c r="O828"/>
  <c r="O830"/>
  <c r="O831"/>
  <c r="O832"/>
  <c r="O834"/>
  <c r="O835"/>
  <c r="O836"/>
  <c r="O838"/>
  <c r="O839"/>
  <c r="O840"/>
  <c r="O842"/>
  <c r="K3" i="6"/>
  <c r="Q4"/>
  <c r="K5"/>
  <c r="Q6"/>
  <c r="K7"/>
  <c r="Q8"/>
  <c r="K9"/>
  <c r="Q10"/>
  <c r="K11"/>
  <c r="Q12"/>
  <c r="K13"/>
  <c r="Q14"/>
  <c r="K15"/>
  <c r="Q16"/>
  <c r="K17"/>
  <c r="Q18"/>
  <c r="K19"/>
  <c r="Q20"/>
  <c r="K21"/>
  <c r="Q22"/>
  <c r="K23"/>
  <c r="Q24"/>
  <c r="K25"/>
  <c r="Q26"/>
  <c r="K27"/>
  <c r="Q28"/>
  <c r="K29"/>
  <c r="Q30"/>
  <c r="K31"/>
  <c r="Q32"/>
  <c r="K33"/>
  <c r="Q34"/>
  <c r="K35"/>
  <c r="Q36"/>
  <c r="K37"/>
  <c r="Q38"/>
  <c r="K39"/>
  <c r="Q40"/>
  <c r="K41"/>
  <c r="Q42"/>
  <c r="K43"/>
  <c r="Q44"/>
  <c r="N45"/>
  <c r="K46"/>
  <c r="H47"/>
  <c r="T47"/>
  <c r="Q48"/>
  <c r="N49"/>
  <c r="K50"/>
  <c r="H51"/>
  <c r="T51"/>
  <c r="Q52"/>
  <c r="N53"/>
  <c r="K54"/>
  <c r="H55"/>
  <c r="T55"/>
  <c r="Q56"/>
  <c r="N57"/>
  <c r="K58"/>
  <c r="H59"/>
  <c r="T59"/>
  <c r="Q60"/>
  <c r="N61"/>
  <c r="K62"/>
  <c r="H63"/>
  <c r="T63"/>
  <c r="Q64"/>
  <c r="N65"/>
  <c r="K66"/>
  <c r="H67"/>
  <c r="T67"/>
  <c r="Q68"/>
  <c r="N69"/>
  <c r="K70"/>
  <c r="H71"/>
  <c r="T71"/>
  <c r="Q72"/>
  <c r="N73"/>
  <c r="K74"/>
  <c r="H75"/>
  <c r="T75"/>
  <c r="Q76"/>
  <c r="N77"/>
  <c r="K78"/>
  <c r="H79"/>
  <c r="T79"/>
  <c r="Q80"/>
  <c r="N81"/>
  <c r="K82"/>
  <c r="R255" i="5"/>
  <c r="R257"/>
  <c r="DT14" i="8"/>
  <c r="DT28"/>
  <c r="DO29"/>
  <c r="R256" i="5"/>
  <c r="DN30" i="8"/>
  <c r="DQ59"/>
  <c r="DP62"/>
  <c r="N134" i="6"/>
  <c r="N144"/>
  <c r="T146"/>
  <c r="H180"/>
  <c r="H188"/>
  <c r="K243"/>
  <c r="H256"/>
  <c r="H260"/>
  <c r="H264"/>
  <c r="H268"/>
  <c r="H272"/>
  <c r="H276"/>
  <c r="H280"/>
  <c r="H284"/>
  <c r="H288"/>
  <c r="H292"/>
  <c r="H296"/>
  <c r="Q297"/>
  <c r="Q301"/>
  <c r="K303"/>
  <c r="Q305"/>
  <c r="Q309"/>
  <c r="K311"/>
  <c r="Q313"/>
  <c r="Q317"/>
  <c r="K319"/>
  <c r="Q321"/>
  <c r="Q325"/>
  <c r="K327"/>
  <c r="Q329"/>
  <c r="Q333"/>
  <c r="K335"/>
  <c r="Q337"/>
  <c r="H344"/>
  <c r="H352"/>
  <c r="H360"/>
  <c r="H368"/>
  <c r="H376"/>
  <c r="K383"/>
  <c r="Q385"/>
  <c r="K387"/>
  <c r="K391"/>
  <c r="Q393"/>
  <c r="K395"/>
  <c r="K399"/>
  <c r="Q401"/>
  <c r="K403"/>
  <c r="K407"/>
  <c r="Q409"/>
  <c r="K411"/>
  <c r="K415"/>
  <c r="Q417"/>
  <c r="DT32" i="8"/>
  <c r="DO33"/>
  <c r="DQ35"/>
  <c r="DO39"/>
  <c r="DQ41"/>
  <c r="DT46"/>
  <c r="DR52"/>
  <c r="DO55"/>
  <c r="DP58"/>
  <c r="DT60"/>
  <c r="DS61"/>
  <c r="N421" i="6"/>
  <c r="DT43" i="7"/>
  <c r="AH43"/>
  <c r="BR43" s="1"/>
  <c r="DT55"/>
  <c r="DT5"/>
  <c r="DS4"/>
  <c r="AK10"/>
  <c r="BU10" s="1"/>
  <c r="AW16"/>
  <c r="CG16" s="1"/>
  <c r="DT27"/>
  <c r="DT31"/>
  <c r="DS36"/>
  <c r="AK60"/>
  <c r="BU60" s="1"/>
  <c r="DS72"/>
  <c r="DT85"/>
  <c r="DS86"/>
  <c r="DS64"/>
  <c r="AK78"/>
  <c r="BU78" s="1"/>
  <c r="DO57" i="8"/>
  <c r="DM73"/>
  <c r="DS6" i="7"/>
  <c r="DS8"/>
  <c r="DN14" i="8"/>
  <c r="DP16"/>
  <c r="DT54"/>
  <c r="DS71"/>
  <c r="DO79"/>
  <c r="DM81"/>
  <c r="DS85"/>
  <c r="DR86"/>
  <c r="DS12" i="7"/>
  <c r="DT49"/>
  <c r="DS50"/>
  <c r="DT75"/>
  <c r="H225" i="6"/>
  <c r="H233"/>
  <c r="H237"/>
  <c r="H241"/>
  <c r="H245"/>
  <c r="H253"/>
  <c r="Q258"/>
  <c r="Q274"/>
  <c r="K276"/>
  <c r="K292"/>
  <c r="H309"/>
  <c r="H317"/>
  <c r="H325"/>
  <c r="H333"/>
  <c r="K340"/>
  <c r="Q342"/>
  <c r="K344"/>
  <c r="K348"/>
  <c r="Q350"/>
  <c r="K352"/>
  <c r="K356"/>
  <c r="Q358"/>
  <c r="K360"/>
  <c r="K364"/>
  <c r="Q366"/>
  <c r="K368"/>
  <c r="K372"/>
  <c r="DM39" i="8"/>
  <c r="DM77"/>
  <c r="K419" i="6"/>
  <c r="R263" i="5"/>
  <c r="R264"/>
  <c r="R265"/>
  <c r="O274"/>
  <c r="R290"/>
  <c r="R291"/>
  <c r="O311"/>
  <c r="O312"/>
  <c r="O313"/>
  <c r="R327"/>
  <c r="R328"/>
  <c r="R329"/>
  <c r="O338"/>
  <c r="O340"/>
  <c r="O342"/>
  <c r="O343"/>
  <c r="O344"/>
  <c r="O345"/>
  <c r="O346"/>
  <c r="O347"/>
  <c r="O348"/>
  <c r="O350"/>
  <c r="O351"/>
  <c r="O352"/>
  <c r="O353"/>
  <c r="O354"/>
  <c r="O355"/>
  <c r="O356"/>
  <c r="O357"/>
  <c r="O358"/>
  <c r="O359"/>
  <c r="O360"/>
  <c r="O361"/>
  <c r="O362"/>
  <c r="O363"/>
  <c r="O364"/>
  <c r="O366"/>
  <c r="O367"/>
  <c r="O368"/>
  <c r="O370"/>
  <c r="O371"/>
  <c r="O372"/>
  <c r="O374"/>
  <c r="O375"/>
  <c r="O376"/>
  <c r="O377"/>
  <c r="O378"/>
  <c r="O379"/>
  <c r="O380"/>
  <c r="O382"/>
  <c r="O383"/>
  <c r="O384"/>
  <c r="O385"/>
  <c r="O386"/>
  <c r="O387"/>
  <c r="O388"/>
  <c r="O389"/>
  <c r="O390"/>
  <c r="O391"/>
  <c r="O392"/>
  <c r="O394"/>
  <c r="O395"/>
  <c r="O396"/>
  <c r="O398"/>
  <c r="O399"/>
  <c r="O400"/>
  <c r="O402"/>
  <c r="O403"/>
  <c r="O404"/>
  <c r="O406"/>
  <c r="O407"/>
  <c r="O408"/>
  <c r="O409"/>
  <c r="O410"/>
  <c r="O411"/>
  <c r="O412"/>
  <c r="O414"/>
  <c r="O415"/>
  <c r="O416"/>
  <c r="O417"/>
  <c r="O418"/>
  <c r="O419"/>
  <c r="O420"/>
  <c r="O421"/>
  <c r="O422"/>
  <c r="O423"/>
  <c r="O424"/>
  <c r="O426"/>
  <c r="O427"/>
  <c r="O428"/>
  <c r="O430"/>
  <c r="O431"/>
  <c r="O432"/>
  <c r="O434"/>
  <c r="O435"/>
  <c r="O436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8"/>
  <c r="O459"/>
  <c r="O460"/>
  <c r="O462"/>
  <c r="O463"/>
  <c r="O464"/>
  <c r="K139" i="6"/>
  <c r="H174"/>
  <c r="H178"/>
  <c r="H182"/>
  <c r="H186"/>
  <c r="H190"/>
  <c r="H194"/>
  <c r="H198"/>
  <c r="H206"/>
  <c r="H210"/>
  <c r="K225"/>
  <c r="Q243"/>
  <c r="H258"/>
  <c r="H266"/>
  <c r="H274"/>
  <c r="H282"/>
  <c r="H290"/>
  <c r="K297"/>
  <c r="Q299"/>
  <c r="K301"/>
  <c r="K305"/>
  <c r="Q307"/>
  <c r="K309"/>
  <c r="K313"/>
  <c r="Q315"/>
  <c r="K317"/>
  <c r="K321"/>
  <c r="Q323"/>
  <c r="K325"/>
  <c r="K329"/>
  <c r="Q331"/>
  <c r="K333"/>
  <c r="K337"/>
  <c r="H342"/>
  <c r="H346"/>
  <c r="H350"/>
  <c r="H354"/>
  <c r="H358"/>
  <c r="H362"/>
  <c r="H366"/>
  <c r="H370"/>
  <c r="H374"/>
  <c r="H378"/>
  <c r="K381"/>
  <c r="Q383"/>
  <c r="Q387"/>
  <c r="K389"/>
  <c r="Q391"/>
  <c r="Q395"/>
  <c r="K397"/>
  <c r="Q399"/>
  <c r="Q403"/>
  <c r="K405"/>
  <c r="Q407"/>
  <c r="K413"/>
  <c r="Q415"/>
  <c r="K421"/>
  <c r="DQ71" i="8"/>
  <c r="DM79"/>
  <c r="DQ83"/>
  <c r="DQ85"/>
  <c r="DO41"/>
  <c r="DO47"/>
  <c r="DR50"/>
  <c r="DM55"/>
  <c r="DR60"/>
  <c r="DQ61"/>
  <c r="DS79"/>
  <c r="DQ81"/>
  <c r="DO83"/>
  <c r="DN86"/>
  <c r="R15" i="5"/>
  <c r="R43"/>
  <c r="R187"/>
  <c r="R203"/>
  <c r="R219"/>
  <c r="R223"/>
  <c r="R301"/>
  <c r="R304"/>
  <c r="R324"/>
  <c r="R3"/>
  <c r="R7"/>
  <c r="R11"/>
  <c r="R19"/>
  <c r="R23"/>
  <c r="R27"/>
  <c r="R31"/>
  <c r="R35"/>
  <c r="R39"/>
  <c r="R47"/>
  <c r="R51"/>
  <c r="R55"/>
  <c r="R59"/>
  <c r="R63"/>
  <c r="R67"/>
  <c r="R71"/>
  <c r="R75"/>
  <c r="R79"/>
  <c r="R83"/>
  <c r="R171"/>
  <c r="R175"/>
  <c r="R179"/>
  <c r="R183"/>
  <c r="R191"/>
  <c r="R195"/>
  <c r="R199"/>
  <c r="R207"/>
  <c r="R211"/>
  <c r="R215"/>
  <c r="R227"/>
  <c r="R231"/>
  <c r="R235"/>
  <c r="R239"/>
  <c r="R243"/>
  <c r="R247"/>
  <c r="R251"/>
  <c r="R260"/>
  <c r="R261"/>
  <c r="R299"/>
  <c r="R303"/>
  <c r="R305"/>
  <c r="R325"/>
  <c r="K4" i="6"/>
  <c r="K6"/>
  <c r="K8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H45"/>
  <c r="T45"/>
  <c r="Q46"/>
  <c r="N47"/>
  <c r="K48"/>
  <c r="H49"/>
  <c r="T49"/>
  <c r="Q50"/>
  <c r="N51"/>
  <c r="K52"/>
  <c r="H53"/>
  <c r="T53"/>
  <c r="Q54"/>
  <c r="N55"/>
  <c r="K56"/>
  <c r="H57"/>
  <c r="T57"/>
  <c r="Q58"/>
  <c r="N59"/>
  <c r="K60"/>
  <c r="H61"/>
  <c r="T61"/>
  <c r="Q62"/>
  <c r="N63"/>
  <c r="K64"/>
  <c r="H65"/>
  <c r="T65"/>
  <c r="Q66"/>
  <c r="N67"/>
  <c r="K68"/>
  <c r="H69"/>
  <c r="T69"/>
  <c r="Q70"/>
  <c r="N71"/>
  <c r="K72"/>
  <c r="H73"/>
  <c r="T73"/>
  <c r="Q74"/>
  <c r="N75"/>
  <c r="K76"/>
  <c r="H77"/>
  <c r="T77"/>
  <c r="Q78"/>
  <c r="N79"/>
  <c r="K80"/>
  <c r="H81"/>
  <c r="T81"/>
  <c r="Q82"/>
  <c r="N83"/>
  <c r="K84"/>
  <c r="H85"/>
  <c r="T85"/>
  <c r="Q86"/>
  <c r="H88"/>
  <c r="H96"/>
  <c r="H104"/>
  <c r="K106"/>
  <c r="H112"/>
  <c r="H128"/>
  <c r="H145"/>
  <c r="DO15" i="8"/>
  <c r="DR16"/>
  <c r="DQ17"/>
  <c r="DT20"/>
  <c r="DP24"/>
  <c r="DQ27"/>
  <c r="DS29"/>
  <c r="DP32"/>
  <c r="DP34"/>
  <c r="DR36"/>
  <c r="DN38"/>
  <c r="DR44"/>
  <c r="DM47"/>
  <c r="DP50"/>
  <c r="DN54"/>
  <c r="DM71"/>
  <c r="DO81"/>
  <c r="DT86"/>
  <c r="H215" i="6"/>
  <c r="H223"/>
  <c r="H231"/>
  <c r="H239"/>
  <c r="H247"/>
  <c r="Q256"/>
  <c r="K258"/>
  <c r="K262"/>
  <c r="Q264"/>
  <c r="K266"/>
  <c r="K270"/>
  <c r="Q272"/>
  <c r="K274"/>
  <c r="K278"/>
  <c r="Q280"/>
  <c r="K282"/>
  <c r="K286"/>
  <c r="Q288"/>
  <c r="K290"/>
  <c r="K294"/>
  <c r="Q296"/>
  <c r="H299"/>
  <c r="H303"/>
  <c r="H307"/>
  <c r="H311"/>
  <c r="H315"/>
  <c r="H319"/>
  <c r="H323"/>
  <c r="H327"/>
  <c r="H331"/>
  <c r="Q340"/>
  <c r="Q344"/>
  <c r="K346"/>
  <c r="Q348"/>
  <c r="Q352"/>
  <c r="K354"/>
  <c r="Q356"/>
  <c r="Q360"/>
  <c r="K362"/>
  <c r="Q364"/>
  <c r="Q368"/>
  <c r="K370"/>
  <c r="Q372"/>
  <c r="Q376"/>
  <c r="K378"/>
  <c r="H411"/>
  <c r="O466" i="5"/>
  <c r="O467"/>
  <c r="O468"/>
  <c r="O470"/>
  <c r="O471"/>
  <c r="O472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O172"/>
  <c r="O176"/>
  <c r="O180"/>
  <c r="O184"/>
  <c r="O188"/>
  <c r="O192"/>
  <c r="O196"/>
  <c r="O200"/>
  <c r="O204"/>
  <c r="O208"/>
  <c r="O212"/>
  <c r="O216"/>
  <c r="O220"/>
  <c r="O224"/>
  <c r="O228"/>
  <c r="O232"/>
  <c r="O236"/>
  <c r="O240"/>
  <c r="O244"/>
  <c r="O248"/>
  <c r="O252"/>
  <c r="O262"/>
  <c r="O282"/>
  <c r="O283"/>
  <c r="O284"/>
  <c r="O286"/>
  <c r="O287"/>
  <c r="O288"/>
  <c r="O308"/>
  <c r="O326"/>
  <c r="H139" i="6"/>
  <c r="K176"/>
  <c r="K180"/>
  <c r="K188"/>
  <c r="H229"/>
  <c r="K260"/>
  <c r="Q262"/>
  <c r="Q266"/>
  <c r="K268"/>
  <c r="Q270"/>
  <c r="Q278"/>
  <c r="Q282"/>
  <c r="K284"/>
  <c r="Q286"/>
  <c r="Q290"/>
  <c r="Q294"/>
  <c r="H301"/>
  <c r="Q374"/>
  <c r="K376"/>
  <c r="K380"/>
  <c r="H381"/>
  <c r="H385"/>
  <c r="H389"/>
  <c r="H393"/>
  <c r="H397"/>
  <c r="H401"/>
  <c r="H405"/>
  <c r="H409"/>
  <c r="H413"/>
  <c r="H417"/>
  <c r="H421"/>
  <c r="DT61" i="7"/>
  <c r="DT69"/>
  <c r="DS70"/>
  <c r="K161" i="6"/>
  <c r="DT41" i="7"/>
  <c r="O260" i="5"/>
  <c r="O278"/>
  <c r="O298"/>
  <c r="O299"/>
  <c r="O300"/>
  <c r="O302"/>
  <c r="O303"/>
  <c r="O304"/>
  <c r="O324"/>
  <c r="AH13" i="7"/>
  <c r="BR13" s="1"/>
  <c r="DS28"/>
  <c r="DT47"/>
  <c r="DS48"/>
  <c r="DT67"/>
  <c r="AL23"/>
  <c r="BV23" s="1"/>
  <c r="T130" i="6"/>
  <c r="H137"/>
  <c r="T140"/>
  <c r="N162"/>
  <c r="K190"/>
  <c r="H335"/>
  <c r="Q380"/>
  <c r="H387"/>
  <c r="H395"/>
  <c r="H403"/>
  <c r="H419"/>
  <c r="DS34" i="7"/>
  <c r="AH67"/>
  <c r="BR67" s="1"/>
  <c r="AL41"/>
  <c r="BV41" s="1"/>
  <c r="DS54"/>
  <c r="DS82"/>
  <c r="DT23"/>
  <c r="O258" i="5"/>
  <c r="R274"/>
  <c r="R275"/>
  <c r="O295"/>
  <c r="O296"/>
  <c r="O297"/>
  <c r="R311"/>
  <c r="R312"/>
  <c r="R313"/>
  <c r="O322"/>
  <c r="R338"/>
  <c r="R339"/>
  <c r="R340"/>
  <c r="R341"/>
  <c r="R343"/>
  <c r="R344"/>
  <c r="R345"/>
  <c r="R347"/>
  <c r="R349"/>
  <c r="R351"/>
  <c r="R353"/>
  <c r="R354"/>
  <c r="R355"/>
  <c r="R356"/>
  <c r="R357"/>
  <c r="R358"/>
  <c r="R359"/>
  <c r="R361"/>
  <c r="R362"/>
  <c r="R363"/>
  <c r="R364"/>
  <c r="R365"/>
  <c r="R366"/>
  <c r="R367"/>
  <c r="R368"/>
  <c r="R369"/>
  <c r="R370"/>
  <c r="R371"/>
  <c r="R372"/>
  <c r="R373"/>
  <c r="R374"/>
  <c r="R375"/>
  <c r="R377"/>
  <c r="R378"/>
  <c r="R379"/>
  <c r="R381"/>
  <c r="R382"/>
  <c r="R383"/>
  <c r="R385"/>
  <c r="R386"/>
  <c r="R387"/>
  <c r="R388"/>
  <c r="R389"/>
  <c r="R390"/>
  <c r="R391"/>
  <c r="R393"/>
  <c r="R394"/>
  <c r="R395"/>
  <c r="R396"/>
  <c r="R397"/>
  <c r="R398"/>
  <c r="R399"/>
  <c r="R400"/>
  <c r="R401"/>
  <c r="R402"/>
  <c r="R403"/>
  <c r="R405"/>
  <c r="R406"/>
  <c r="R407"/>
  <c r="R409"/>
  <c r="R410"/>
  <c r="R411"/>
  <c r="R413"/>
  <c r="R414"/>
  <c r="R415"/>
  <c r="R417"/>
  <c r="R418"/>
  <c r="R419"/>
  <c r="R420"/>
  <c r="R421"/>
  <c r="R422"/>
  <c r="R423"/>
  <c r="R425"/>
  <c r="R426"/>
  <c r="R427"/>
  <c r="R428"/>
  <c r="R429"/>
  <c r="R430"/>
  <c r="R431"/>
  <c r="R432"/>
  <c r="R433"/>
  <c r="R434"/>
  <c r="R435"/>
  <c r="R437"/>
  <c r="R438"/>
  <c r="R439"/>
  <c r="R441"/>
  <c r="R442"/>
  <c r="R443"/>
  <c r="R445"/>
  <c r="R446"/>
  <c r="R447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9"/>
  <c r="R470"/>
  <c r="R471"/>
  <c r="R473"/>
  <c r="R474"/>
  <c r="R475"/>
  <c r="R477"/>
  <c r="R478"/>
  <c r="R479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5"/>
  <c r="R9"/>
  <c r="R13"/>
  <c r="R17"/>
  <c r="R21"/>
  <c r="R25"/>
  <c r="R29"/>
  <c r="R33"/>
  <c r="R37"/>
  <c r="R41"/>
  <c r="R45"/>
  <c r="R49"/>
  <c r="R53"/>
  <c r="R57"/>
  <c r="R61"/>
  <c r="R65"/>
  <c r="R69"/>
  <c r="R73"/>
  <c r="R77"/>
  <c r="R81"/>
  <c r="R85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R173"/>
  <c r="O174"/>
  <c r="R177"/>
  <c r="O178"/>
  <c r="R181"/>
  <c r="O182"/>
  <c r="R185"/>
  <c r="O186"/>
  <c r="R189"/>
  <c r="O190"/>
  <c r="R193"/>
  <c r="O194"/>
  <c r="R197"/>
  <c r="O198"/>
  <c r="R201"/>
  <c r="O202"/>
  <c r="R205"/>
  <c r="O206"/>
  <c r="R209"/>
  <c r="O210"/>
  <c r="R213"/>
  <c r="O214"/>
  <c r="R217"/>
  <c r="O218"/>
  <c r="R221"/>
  <c r="O222"/>
  <c r="R225"/>
  <c r="O226"/>
  <c r="R229"/>
  <c r="O230"/>
  <c r="R233"/>
  <c r="O234"/>
  <c r="R237"/>
  <c r="O238"/>
  <c r="R241"/>
  <c r="O242"/>
  <c r="R245"/>
  <c r="O246"/>
  <c r="R249"/>
  <c r="O250"/>
  <c r="R253"/>
  <c r="O254"/>
  <c r="O255"/>
  <c r="O256"/>
  <c r="R267"/>
  <c r="R269"/>
  <c r="R271"/>
  <c r="R272"/>
  <c r="R273"/>
  <c r="O276"/>
  <c r="R292"/>
  <c r="R293"/>
  <c r="O294"/>
  <c r="O314"/>
  <c r="O315"/>
  <c r="O316"/>
  <c r="O318"/>
  <c r="O319"/>
  <c r="O320"/>
  <c r="R331"/>
  <c r="R333"/>
  <c r="R335"/>
  <c r="R336"/>
  <c r="R337"/>
  <c r="O473"/>
  <c r="O474"/>
  <c r="O475"/>
  <c r="O476"/>
  <c r="O477"/>
  <c r="O478"/>
  <c r="O479"/>
  <c r="O480"/>
  <c r="O481"/>
  <c r="O482"/>
  <c r="O483"/>
  <c r="O484"/>
  <c r="O485"/>
  <c r="O486"/>
  <c r="O487"/>
  <c r="O268"/>
  <c r="O271"/>
  <c r="R288"/>
  <c r="O292"/>
  <c r="O310"/>
  <c r="O331"/>
  <c r="O336"/>
  <c r="O266"/>
  <c r="O267"/>
  <c r="O270"/>
  <c r="O272"/>
  <c r="R283"/>
  <c r="R285"/>
  <c r="R287"/>
  <c r="R289"/>
  <c r="R308"/>
  <c r="R309"/>
  <c r="O330"/>
  <c r="O332"/>
  <c r="O334"/>
  <c r="O335"/>
  <c r="R258"/>
  <c r="R259"/>
  <c r="O279"/>
  <c r="O280"/>
  <c r="O281"/>
  <c r="R295"/>
  <c r="R296"/>
  <c r="R297"/>
  <c r="O306"/>
  <c r="R322"/>
  <c r="R323"/>
  <c r="AL3" i="7"/>
  <c r="BV3" s="1"/>
  <c r="AM44"/>
  <c r="BW44" s="1"/>
  <c r="AL63"/>
  <c r="BV63" s="1"/>
  <c r="R499" i="5"/>
  <c r="R501"/>
  <c r="R502"/>
  <c r="R503"/>
  <c r="R505"/>
  <c r="R506"/>
  <c r="R507"/>
  <c r="R509"/>
  <c r="R510"/>
  <c r="R511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3"/>
  <c r="R534"/>
  <c r="R535"/>
  <c r="R537"/>
  <c r="R538"/>
  <c r="R539"/>
  <c r="R541"/>
  <c r="R542"/>
  <c r="R543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5"/>
  <c r="R566"/>
  <c r="R567"/>
  <c r="R569"/>
  <c r="R570"/>
  <c r="R571"/>
  <c r="R573"/>
  <c r="R574"/>
  <c r="R575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7"/>
  <c r="R598"/>
  <c r="R599"/>
  <c r="R601"/>
  <c r="R602"/>
  <c r="R603"/>
  <c r="R605"/>
  <c r="R606"/>
  <c r="R607"/>
  <c r="R609"/>
  <c r="R610"/>
  <c r="R611"/>
  <c r="R613"/>
  <c r="R614"/>
  <c r="R615"/>
  <c r="R617"/>
  <c r="R618"/>
  <c r="R619"/>
  <c r="R621"/>
  <c r="R622"/>
  <c r="R623"/>
  <c r="R625"/>
  <c r="R626"/>
  <c r="R627"/>
  <c r="R629"/>
  <c r="R630"/>
  <c r="R631"/>
  <c r="R633"/>
  <c r="R634"/>
  <c r="R635"/>
  <c r="R637"/>
  <c r="R638"/>
  <c r="R639"/>
  <c r="R641"/>
  <c r="R642"/>
  <c r="R643"/>
  <c r="R645"/>
  <c r="AW54" i="7"/>
  <c r="CG54" s="1"/>
  <c r="O488" i="5"/>
  <c r="O490"/>
  <c r="O491"/>
  <c r="O492"/>
  <c r="O494"/>
  <c r="O495"/>
  <c r="O496"/>
  <c r="O498"/>
  <c r="O499"/>
  <c r="O500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2"/>
  <c r="O523"/>
  <c r="O524"/>
  <c r="O526"/>
  <c r="O527"/>
  <c r="O528"/>
  <c r="O530"/>
  <c r="O531"/>
  <c r="O532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4"/>
  <c r="O555"/>
  <c r="O556"/>
  <c r="O558"/>
  <c r="O559"/>
  <c r="O560"/>
  <c r="O562"/>
  <c r="O563"/>
  <c r="O564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6"/>
  <c r="O587"/>
  <c r="O588"/>
  <c r="O590"/>
  <c r="O591"/>
  <c r="O592"/>
  <c r="O594"/>
  <c r="O595"/>
  <c r="O596"/>
  <c r="O598"/>
  <c r="O599"/>
  <c r="O600"/>
  <c r="O601"/>
  <c r="O602"/>
  <c r="O603"/>
  <c r="O604"/>
  <c r="O605"/>
  <c r="O606"/>
  <c r="O607"/>
  <c r="O608"/>
  <c r="O609"/>
  <c r="O610"/>
  <c r="O611"/>
  <c r="O612"/>
  <c r="O614"/>
  <c r="O615"/>
  <c r="O616"/>
  <c r="O618"/>
  <c r="O619"/>
  <c r="O620"/>
  <c r="O622"/>
  <c r="O623"/>
  <c r="O624"/>
  <c r="O626"/>
  <c r="O627"/>
  <c r="O628"/>
  <c r="O630"/>
  <c r="O631"/>
  <c r="O632"/>
  <c r="O634"/>
  <c r="O635"/>
  <c r="O636"/>
  <c r="O638"/>
  <c r="O639"/>
  <c r="O640"/>
  <c r="O642"/>
  <c r="O643"/>
  <c r="O644"/>
  <c r="O646"/>
  <c r="O647"/>
  <c r="O648"/>
  <c r="O650"/>
  <c r="O651"/>
  <c r="O652"/>
  <c r="O654"/>
  <c r="O655"/>
  <c r="O656"/>
  <c r="O658"/>
  <c r="O659"/>
  <c r="O660"/>
  <c r="O662"/>
  <c r="O663"/>
  <c r="O664"/>
  <c r="O666"/>
  <c r="O667"/>
  <c r="O668"/>
  <c r="O670"/>
  <c r="O671"/>
  <c r="O672"/>
  <c r="O674"/>
  <c r="O675"/>
  <c r="O676"/>
  <c r="O678"/>
  <c r="O679"/>
  <c r="O680"/>
  <c r="O682"/>
  <c r="O683"/>
  <c r="O684"/>
  <c r="O686"/>
  <c r="O687"/>
  <c r="O688"/>
  <c r="O690"/>
  <c r="O691"/>
  <c r="O692"/>
  <c r="O694"/>
  <c r="O695"/>
  <c r="O696"/>
  <c r="O698"/>
  <c r="O699"/>
  <c r="O700"/>
  <c r="O702"/>
  <c r="O703"/>
  <c r="O704"/>
  <c r="O706"/>
  <c r="O707"/>
  <c r="O708"/>
  <c r="O710"/>
  <c r="O711"/>
  <c r="O712"/>
  <c r="O714"/>
  <c r="O715"/>
  <c r="O716"/>
  <c r="O718"/>
  <c r="O719"/>
  <c r="O720"/>
  <c r="O722"/>
  <c r="O723"/>
  <c r="O724"/>
  <c r="O726"/>
  <c r="O727"/>
  <c r="O728"/>
  <c r="O730"/>
  <c r="O731"/>
  <c r="O732"/>
  <c r="O734"/>
  <c r="O735"/>
  <c r="O736"/>
  <c r="O738"/>
  <c r="O739"/>
  <c r="O740"/>
  <c r="O742"/>
  <c r="O743"/>
  <c r="O744"/>
  <c r="O746"/>
  <c r="O747"/>
  <c r="O748"/>
  <c r="O750"/>
  <c r="O751"/>
  <c r="O752"/>
  <c r="O754"/>
  <c r="O755"/>
  <c r="O756"/>
  <c r="O758"/>
  <c r="O759"/>
  <c r="O760"/>
  <c r="O762"/>
  <c r="O763"/>
  <c r="O764"/>
  <c r="O766"/>
  <c r="O767"/>
  <c r="O768"/>
  <c r="O770"/>
  <c r="O771"/>
  <c r="O772"/>
  <c r="O774"/>
  <c r="O775"/>
  <c r="O776"/>
  <c r="O778"/>
  <c r="O779"/>
  <c r="O780"/>
  <c r="O782"/>
  <c r="O783"/>
  <c r="O784"/>
  <c r="O786"/>
  <c r="O787"/>
  <c r="O788"/>
  <c r="O790"/>
  <c r="O791"/>
  <c r="O792"/>
  <c r="O794"/>
  <c r="O795"/>
  <c r="O796"/>
  <c r="O798"/>
  <c r="O799"/>
  <c r="O800"/>
  <c r="O802"/>
  <c r="O803"/>
  <c r="O804"/>
  <c r="O806"/>
  <c r="O807"/>
  <c r="O808"/>
  <c r="O263"/>
  <c r="O264"/>
  <c r="O265"/>
  <c r="R279"/>
  <c r="R280"/>
  <c r="R281"/>
  <c r="O290"/>
  <c r="R306"/>
  <c r="R307"/>
  <c r="O327"/>
  <c r="O328"/>
  <c r="O329"/>
  <c r="AM36" i="7"/>
  <c r="BW36" s="1"/>
  <c r="AK38"/>
  <c r="BU38" s="1"/>
  <c r="H3" i="6"/>
  <c r="T3"/>
  <c r="H5"/>
  <c r="T5"/>
  <c r="H7"/>
  <c r="T7"/>
  <c r="H9"/>
  <c r="T9"/>
  <c r="H11"/>
  <c r="T11"/>
  <c r="H13"/>
  <c r="T13"/>
  <c r="H15"/>
  <c r="T15"/>
  <c r="H17"/>
  <c r="T17"/>
  <c r="H19"/>
  <c r="T19"/>
  <c r="H21"/>
  <c r="T21"/>
  <c r="H23"/>
  <c r="T23"/>
  <c r="H25"/>
  <c r="T25"/>
  <c r="H27"/>
  <c r="T27"/>
  <c r="H29"/>
  <c r="T29"/>
  <c r="H31"/>
  <c r="T31"/>
  <c r="H33"/>
  <c r="T33"/>
  <c r="H35"/>
  <c r="T35"/>
  <c r="H37"/>
  <c r="T37"/>
  <c r="H39"/>
  <c r="T39"/>
  <c r="H41"/>
  <c r="T41"/>
  <c r="H43"/>
  <c r="T43"/>
  <c r="K45"/>
  <c r="H46"/>
  <c r="K49"/>
  <c r="H50"/>
  <c r="K53"/>
  <c r="H54"/>
  <c r="K57"/>
  <c r="H58"/>
  <c r="K61"/>
  <c r="H62"/>
  <c r="K65"/>
  <c r="H66"/>
  <c r="K69"/>
  <c r="H70"/>
  <c r="K73"/>
  <c r="H74"/>
  <c r="K77"/>
  <c r="H78"/>
  <c r="K81"/>
  <c r="H82"/>
  <c r="K85"/>
  <c r="H86"/>
  <c r="N87"/>
  <c r="T91"/>
  <c r="Q92"/>
  <c r="H94"/>
  <c r="N95"/>
  <c r="K96"/>
  <c r="T99"/>
  <c r="H102"/>
  <c r="N103"/>
  <c r="K104"/>
  <c r="T107"/>
  <c r="H110"/>
  <c r="N111"/>
  <c r="T115"/>
  <c r="N119"/>
  <c r="T123"/>
  <c r="N127"/>
  <c r="K128"/>
  <c r="H129"/>
  <c r="T142"/>
  <c r="K145"/>
  <c r="H163"/>
  <c r="N171"/>
  <c r="T173"/>
  <c r="T177"/>
  <c r="N179"/>
  <c r="T181"/>
  <c r="T185"/>
  <c r="N187"/>
  <c r="T189"/>
  <c r="T193"/>
  <c r="N195"/>
  <c r="T197"/>
  <c r="T205"/>
  <c r="T209"/>
  <c r="N211"/>
  <c r="N255"/>
  <c r="N259"/>
  <c r="T261"/>
  <c r="N263"/>
  <c r="N267"/>
  <c r="T269"/>
  <c r="N271"/>
  <c r="N275"/>
  <c r="T277"/>
  <c r="N279"/>
  <c r="N283"/>
  <c r="T285"/>
  <c r="N287"/>
  <c r="N291"/>
  <c r="T293"/>
  <c r="N295"/>
  <c r="T341"/>
  <c r="N343"/>
  <c r="T345"/>
  <c r="T349"/>
  <c r="N351"/>
  <c r="T353"/>
  <c r="T357"/>
  <c r="N359"/>
  <c r="T361"/>
  <c r="T365"/>
  <c r="N367"/>
  <c r="T369"/>
  <c r="T373"/>
  <c r="N375"/>
  <c r="T377"/>
  <c r="Q418"/>
  <c r="Q422"/>
  <c r="AH5" i="7"/>
  <c r="BR5" s="1"/>
  <c r="AM26"/>
  <c r="BW26" s="1"/>
  <c r="DT29"/>
  <c r="AH33"/>
  <c r="BR33" s="1"/>
  <c r="DT37"/>
  <c r="DT51"/>
  <c r="DS52"/>
  <c r="DT59"/>
  <c r="AK62"/>
  <c r="BU62" s="1"/>
  <c r="AM66"/>
  <c r="BW66" s="1"/>
  <c r="AH83"/>
  <c r="BR83" s="1"/>
  <c r="DS13" i="8"/>
  <c r="DS19"/>
  <c r="DO23"/>
  <c r="DS25"/>
  <c r="DN40"/>
  <c r="DQ43"/>
  <c r="DP48"/>
  <c r="DO49"/>
  <c r="DN56"/>
  <c r="DM63"/>
  <c r="DS73"/>
  <c r="DS75"/>
  <c r="DS77"/>
  <c r="N130" i="6"/>
  <c r="N150"/>
  <c r="N160"/>
  <c r="T162"/>
  <c r="AM4" i="7"/>
  <c r="BW4" s="1"/>
  <c r="AH23"/>
  <c r="BR23" s="1"/>
  <c r="AV31"/>
  <c r="CF31" s="1"/>
  <c r="AW70"/>
  <c r="CG70" s="1"/>
  <c r="AM82"/>
  <c r="BW82" s="1"/>
  <c r="T138" i="6"/>
  <c r="N214"/>
  <c r="T220"/>
  <c r="N222"/>
  <c r="T224"/>
  <c r="T228"/>
  <c r="N230"/>
  <c r="T232"/>
  <c r="T236"/>
  <c r="N238"/>
  <c r="T240"/>
  <c r="T244"/>
  <c r="N246"/>
  <c r="T252"/>
  <c r="N254"/>
  <c r="N298"/>
  <c r="N302"/>
  <c r="T304"/>
  <c r="N306"/>
  <c r="N310"/>
  <c r="T312"/>
  <c r="N314"/>
  <c r="N318"/>
  <c r="T320"/>
  <c r="N322"/>
  <c r="N326"/>
  <c r="T328"/>
  <c r="N330"/>
  <c r="N334"/>
  <c r="T336"/>
  <c r="N338"/>
  <c r="T384"/>
  <c r="N386"/>
  <c r="T388"/>
  <c r="T392"/>
  <c r="N394"/>
  <c r="T396"/>
  <c r="T400"/>
  <c r="N402"/>
  <c r="T404"/>
  <c r="T408"/>
  <c r="N410"/>
  <c r="T412"/>
  <c r="T416"/>
  <c r="N418"/>
  <c r="AV9" i="7"/>
  <c r="CF9" s="1"/>
  <c r="AL33"/>
  <c r="BV33" s="1"/>
  <c r="AK56"/>
  <c r="BU56" s="1"/>
  <c r="AL65"/>
  <c r="BV65" s="1"/>
  <c r="AV73"/>
  <c r="CF73" s="1"/>
  <c r="AK76"/>
  <c r="BU76" s="1"/>
  <c r="AV77"/>
  <c r="CF77" s="1"/>
  <c r="DS80"/>
  <c r="DT18" i="8"/>
  <c r="DQ19"/>
  <c r="DQ25"/>
  <c r="DT40"/>
  <c r="DO43"/>
  <c r="DN48"/>
  <c r="DM49"/>
  <c r="DS53"/>
  <c r="DM59"/>
  <c r="DT62"/>
  <c r="DQ75"/>
  <c r="DQ77"/>
  <c r="AL81" i="7"/>
  <c r="BV81" s="1"/>
  <c r="R646" i="5"/>
  <c r="R647"/>
  <c r="R649"/>
  <c r="R650"/>
  <c r="R651"/>
  <c r="R653"/>
  <c r="R654"/>
  <c r="R655"/>
  <c r="R657"/>
  <c r="R658"/>
  <c r="R659"/>
  <c r="R661"/>
  <c r="R662"/>
  <c r="R663"/>
  <c r="R665"/>
  <c r="R666"/>
  <c r="R667"/>
  <c r="R669"/>
  <c r="R670"/>
  <c r="R671"/>
  <c r="R673"/>
  <c r="R674"/>
  <c r="R675"/>
  <c r="R677"/>
  <c r="R678"/>
  <c r="R679"/>
  <c r="R681"/>
  <c r="R682"/>
  <c r="R683"/>
  <c r="R685"/>
  <c r="R686"/>
  <c r="R687"/>
  <c r="R689"/>
  <c r="R690"/>
  <c r="R691"/>
  <c r="R693"/>
  <c r="R694"/>
  <c r="R695"/>
  <c r="R697"/>
  <c r="R698"/>
  <c r="R699"/>
  <c r="R701"/>
  <c r="R702"/>
  <c r="R703"/>
  <c r="R705"/>
  <c r="R706"/>
  <c r="R707"/>
  <c r="R709"/>
  <c r="R710"/>
  <c r="R711"/>
  <c r="R713"/>
  <c r="R714"/>
  <c r="R715"/>
  <c r="R717"/>
  <c r="R718"/>
  <c r="R719"/>
  <c r="R721"/>
  <c r="R722"/>
  <c r="R723"/>
  <c r="R725"/>
  <c r="R726"/>
  <c r="R727"/>
  <c r="R729"/>
  <c r="R730"/>
  <c r="R731"/>
  <c r="R733"/>
  <c r="R734"/>
  <c r="R735"/>
  <c r="R737"/>
  <c r="R738"/>
  <c r="R739"/>
  <c r="R741"/>
  <c r="R742"/>
  <c r="R743"/>
  <c r="R745"/>
  <c r="R746"/>
  <c r="R747"/>
  <c r="R749"/>
  <c r="R750"/>
  <c r="R751"/>
  <c r="R753"/>
  <c r="R754"/>
  <c r="R755"/>
  <c r="R757"/>
  <c r="R758"/>
  <c r="R759"/>
  <c r="R761"/>
  <c r="R762"/>
  <c r="R763"/>
  <c r="R765"/>
  <c r="R766"/>
  <c r="R767"/>
  <c r="R769"/>
  <c r="R770"/>
  <c r="R771"/>
  <c r="R773"/>
  <c r="R774"/>
  <c r="R775"/>
  <c r="R777"/>
  <c r="R778"/>
  <c r="R779"/>
  <c r="R781"/>
  <c r="R782"/>
  <c r="R783"/>
  <c r="R785"/>
  <c r="R786"/>
  <c r="R787"/>
  <c r="R789"/>
  <c r="R790"/>
  <c r="R791"/>
  <c r="R793"/>
  <c r="R794"/>
  <c r="R795"/>
  <c r="R797"/>
  <c r="R798"/>
  <c r="R799"/>
  <c r="R801"/>
  <c r="R802"/>
  <c r="R803"/>
  <c r="R805"/>
  <c r="R806"/>
  <c r="R807"/>
  <c r="R809"/>
  <c r="R810"/>
  <c r="R811"/>
  <c r="R813"/>
  <c r="R814"/>
  <c r="R815"/>
  <c r="R817"/>
  <c r="R818"/>
  <c r="R819"/>
  <c r="R821"/>
  <c r="R822"/>
  <c r="R823"/>
  <c r="R825"/>
  <c r="R826"/>
  <c r="R827"/>
  <c r="R829"/>
  <c r="R830"/>
  <c r="R831"/>
  <c r="R833"/>
  <c r="R834"/>
  <c r="R835"/>
  <c r="R837"/>
  <c r="R838"/>
  <c r="R839"/>
  <c r="R841"/>
  <c r="R842"/>
  <c r="T87" i="6"/>
  <c r="N91"/>
  <c r="T95"/>
  <c r="N99"/>
  <c r="T103"/>
  <c r="N107"/>
  <c r="T111"/>
  <c r="N115"/>
  <c r="T119"/>
  <c r="N123"/>
  <c r="T127"/>
  <c r="H131"/>
  <c r="N142"/>
  <c r="Q145"/>
  <c r="K147"/>
  <c r="N152"/>
  <c r="T154"/>
  <c r="H161"/>
  <c r="T164"/>
  <c r="N173"/>
  <c r="T175"/>
  <c r="N177"/>
  <c r="N181"/>
  <c r="T183"/>
  <c r="N185"/>
  <c r="N189"/>
  <c r="T191"/>
  <c r="N193"/>
  <c r="N197"/>
  <c r="T199"/>
  <c r="N201"/>
  <c r="N205"/>
  <c r="T207"/>
  <c r="N209"/>
  <c r="T255"/>
  <c r="N257"/>
  <c r="T259"/>
  <c r="T263"/>
  <c r="N265"/>
  <c r="T267"/>
  <c r="T271"/>
  <c r="N273"/>
  <c r="T275"/>
  <c r="T279"/>
  <c r="N281"/>
  <c r="T283"/>
  <c r="T287"/>
  <c r="N289"/>
  <c r="T291"/>
  <c r="T295"/>
  <c r="T339"/>
  <c r="N341"/>
  <c r="N345"/>
  <c r="T347"/>
  <c r="N349"/>
  <c r="N353"/>
  <c r="T355"/>
  <c r="N357"/>
  <c r="N361"/>
  <c r="T363"/>
  <c r="N365"/>
  <c r="N369"/>
  <c r="T371"/>
  <c r="N373"/>
  <c r="N377"/>
  <c r="T379"/>
  <c r="Q420"/>
  <c r="AW8" i="7"/>
  <c r="CG8" s="1"/>
  <c r="DT9"/>
  <c r="AM12"/>
  <c r="BW12" s="1"/>
  <c r="DT21"/>
  <c r="DS22"/>
  <c r="AM28"/>
  <c r="BW28" s="1"/>
  <c r="AK32"/>
  <c r="BU32" s="1"/>
  <c r="AV33"/>
  <c r="CF33" s="1"/>
  <c r="DT35"/>
  <c r="DT39"/>
  <c r="AW46"/>
  <c r="CG46" s="1"/>
  <c r="AM50"/>
  <c r="BW50" s="1"/>
  <c r="AL51"/>
  <c r="BV51" s="1"/>
  <c r="DT53"/>
  <c r="DT57"/>
  <c r="DS68"/>
  <c r="DT73"/>
  <c r="DT77"/>
  <c r="AM80"/>
  <c r="BW80" s="1"/>
  <c r="DO13" i="8"/>
  <c r="DR18"/>
  <c r="DN22"/>
  <c r="DO25"/>
  <c r="DM31"/>
  <c r="DM37"/>
  <c r="DP42"/>
  <c r="DT48"/>
  <c r="DQ51"/>
  <c r="DQ53"/>
  <c r="DR62"/>
  <c r="DQ63"/>
  <c r="DO73"/>
  <c r="DO75"/>
  <c r="AV17" i="7"/>
  <c r="CF17" s="1"/>
  <c r="AH41"/>
  <c r="BR41" s="1"/>
  <c r="AM42"/>
  <c r="BW42" s="1"/>
  <c r="AL43"/>
  <c r="BV43" s="1"/>
  <c r="AH47"/>
  <c r="BR47" s="1"/>
  <c r="AM64"/>
  <c r="BW64" s="1"/>
  <c r="AW72"/>
  <c r="CG72" s="1"/>
  <c r="AK74"/>
  <c r="BU74" s="1"/>
  <c r="AH85"/>
  <c r="BR85" s="1"/>
  <c r="H83" i="6"/>
  <c r="T83"/>
  <c r="Q84"/>
  <c r="N85"/>
  <c r="K86"/>
  <c r="T89"/>
  <c r="H92"/>
  <c r="N93"/>
  <c r="K94"/>
  <c r="T97"/>
  <c r="H100"/>
  <c r="N101"/>
  <c r="T105"/>
  <c r="H108"/>
  <c r="N109"/>
  <c r="T113"/>
  <c r="H116"/>
  <c r="N117"/>
  <c r="N125"/>
  <c r="K129"/>
  <c r="N138"/>
  <c r="H147"/>
  <c r="N168"/>
  <c r="T218"/>
  <c r="N220"/>
  <c r="N224"/>
  <c r="T226"/>
  <c r="N228"/>
  <c r="N232"/>
  <c r="T234"/>
  <c r="N236"/>
  <c r="N240"/>
  <c r="T242"/>
  <c r="N244"/>
  <c r="N252"/>
  <c r="T298"/>
  <c r="N300"/>
  <c r="T302"/>
  <c r="T306"/>
  <c r="N308"/>
  <c r="T310"/>
  <c r="T314"/>
  <c r="N316"/>
  <c r="T318"/>
  <c r="T322"/>
  <c r="N324"/>
  <c r="T326"/>
  <c r="T330"/>
  <c r="N332"/>
  <c r="T334"/>
  <c r="T338"/>
  <c r="T382"/>
  <c r="N384"/>
  <c r="N388"/>
  <c r="T390"/>
  <c r="N392"/>
  <c r="N396"/>
  <c r="T398"/>
  <c r="N400"/>
  <c r="N404"/>
  <c r="T406"/>
  <c r="N408"/>
  <c r="N412"/>
  <c r="T414"/>
  <c r="N416"/>
  <c r="AL11" i="7"/>
  <c r="BV11" s="1"/>
  <c r="AH21"/>
  <c r="BR21" s="1"/>
  <c r="DS24"/>
  <c r="DS26"/>
  <c r="AV29"/>
  <c r="CF29" s="1"/>
  <c r="DT33"/>
  <c r="AH35"/>
  <c r="BR35" s="1"/>
  <c r="AW40"/>
  <c r="CG40" s="1"/>
  <c r="DS46"/>
  <c r="AK50"/>
  <c r="BU50" s="1"/>
  <c r="AW52"/>
  <c r="CG52" s="1"/>
  <c r="AK58"/>
  <c r="BU58" s="1"/>
  <c r="AV59"/>
  <c r="CF59" s="1"/>
  <c r="DS66"/>
  <c r="DT71"/>
  <c r="AL79"/>
  <c r="BV79" s="1"/>
  <c r="DT83"/>
  <c r="DS84"/>
  <c r="DP86"/>
  <c r="DP18" i="8"/>
  <c r="DQ23"/>
  <c r="DS37"/>
  <c r="DP40"/>
  <c r="DN42"/>
  <c r="DS43"/>
  <c r="DS45"/>
  <c r="DQ49"/>
  <c r="CW26" i="7"/>
  <c r="CP26"/>
  <c r="DE26"/>
  <c r="Y7" i="4"/>
  <c r="R4" i="5"/>
  <c r="R12"/>
  <c r="R32"/>
  <c r="R40"/>
  <c r="R44"/>
  <c r="R48"/>
  <c r="R52"/>
  <c r="R64"/>
  <c r="R72"/>
  <c r="R76"/>
  <c r="R80"/>
  <c r="R84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R172"/>
  <c r="O173"/>
  <c r="R176"/>
  <c r="O177"/>
  <c r="R180"/>
  <c r="O181"/>
  <c r="R184"/>
  <c r="O185"/>
  <c r="R188"/>
  <c r="O189"/>
  <c r="R192"/>
  <c r="O193"/>
  <c r="R196"/>
  <c r="O197"/>
  <c r="R200"/>
  <c r="O201"/>
  <c r="R204"/>
  <c r="O205"/>
  <c r="R208"/>
  <c r="O209"/>
  <c r="R212"/>
  <c r="O213"/>
  <c r="R216"/>
  <c r="O217"/>
  <c r="R220"/>
  <c r="O221"/>
  <c r="R224"/>
  <c r="O225"/>
  <c r="R228"/>
  <c r="O229"/>
  <c r="R232"/>
  <c r="O233"/>
  <c r="R236"/>
  <c r="O237"/>
  <c r="R240"/>
  <c r="O241"/>
  <c r="R244"/>
  <c r="O245"/>
  <c r="R248"/>
  <c r="O249"/>
  <c r="R252"/>
  <c r="O253"/>
  <c r="R262"/>
  <c r="O269"/>
  <c r="R278"/>
  <c r="O285"/>
  <c r="R294"/>
  <c r="O301"/>
  <c r="R310"/>
  <c r="O317"/>
  <c r="R326"/>
  <c r="O333"/>
  <c r="R342"/>
  <c r="O349"/>
  <c r="R360"/>
  <c r="O381"/>
  <c r="R392"/>
  <c r="O413"/>
  <c r="R424"/>
  <c r="CQ38" i="7"/>
  <c r="DF38"/>
  <c r="CX38"/>
  <c r="Y8" i="4"/>
  <c r="Y9"/>
  <c r="Y7" i="2"/>
  <c r="Z7" i="4" s="1"/>
  <c r="R8" i="5"/>
  <c r="R16"/>
  <c r="R20"/>
  <c r="R24"/>
  <c r="R28"/>
  <c r="R36"/>
  <c r="R56"/>
  <c r="R60"/>
  <c r="R68"/>
  <c r="Y10" i="4"/>
  <c r="O393" i="5"/>
  <c r="R404"/>
  <c r="O425"/>
  <c r="R436"/>
  <c r="O457"/>
  <c r="R468"/>
  <c r="O489"/>
  <c r="R500"/>
  <c r="O521"/>
  <c r="R532"/>
  <c r="O553"/>
  <c r="R564"/>
  <c r="O585"/>
  <c r="R596"/>
  <c r="CZ20" i="7"/>
  <c r="CS20"/>
  <c r="DH20"/>
  <c r="CY25"/>
  <c r="CR25"/>
  <c r="DG25"/>
  <c r="CQ32"/>
  <c r="DF32"/>
  <c r="CX32"/>
  <c r="Y3" i="4"/>
  <c r="Y11"/>
  <c r="Y9" i="2"/>
  <c r="O257" i="5"/>
  <c r="R266"/>
  <c r="O273"/>
  <c r="R282"/>
  <c r="O289"/>
  <c r="R298"/>
  <c r="O305"/>
  <c r="R314"/>
  <c r="O321"/>
  <c r="R330"/>
  <c r="O337"/>
  <c r="R346"/>
  <c r="R352"/>
  <c r="O373"/>
  <c r="R384"/>
  <c r="O405"/>
  <c r="R416"/>
  <c r="O437"/>
  <c r="R448"/>
  <c r="O469"/>
  <c r="R480"/>
  <c r="O501"/>
  <c r="R512"/>
  <c r="O533"/>
  <c r="R544"/>
  <c r="O565"/>
  <c r="R576"/>
  <c r="O597"/>
  <c r="R608"/>
  <c r="CQ34" i="7"/>
  <c r="CX34"/>
  <c r="DF34"/>
  <c r="CP36"/>
  <c r="DE36"/>
  <c r="CW36"/>
  <c r="DF44"/>
  <c r="CQ44"/>
  <c r="CX44"/>
  <c r="Y4" i="4"/>
  <c r="DF28" i="7"/>
  <c r="CX28"/>
  <c r="CQ28"/>
  <c r="Y11" i="2"/>
  <c r="R6" i="5"/>
  <c r="R10"/>
  <c r="R14"/>
  <c r="R18"/>
  <c r="R22"/>
  <c r="R26"/>
  <c r="R30"/>
  <c r="R34"/>
  <c r="R38"/>
  <c r="R42"/>
  <c r="R46"/>
  <c r="R50"/>
  <c r="R54"/>
  <c r="R58"/>
  <c r="R62"/>
  <c r="R66"/>
  <c r="R70"/>
  <c r="R74"/>
  <c r="R78"/>
  <c r="R82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O171"/>
  <c r="R174"/>
  <c r="O175"/>
  <c r="R178"/>
  <c r="O179"/>
  <c r="R182"/>
  <c r="O183"/>
  <c r="R186"/>
  <c r="O187"/>
  <c r="R190"/>
  <c r="O191"/>
  <c r="R194"/>
  <c r="O195"/>
  <c r="R198"/>
  <c r="O199"/>
  <c r="R202"/>
  <c r="O203"/>
  <c r="R206"/>
  <c r="O207"/>
  <c r="R210"/>
  <c r="O211"/>
  <c r="R214"/>
  <c r="O215"/>
  <c r="R218"/>
  <c r="O219"/>
  <c r="R222"/>
  <c r="O223"/>
  <c r="R226"/>
  <c r="O227"/>
  <c r="R230"/>
  <c r="O231"/>
  <c r="R234"/>
  <c r="O235"/>
  <c r="R238"/>
  <c r="O239"/>
  <c r="R242"/>
  <c r="O243"/>
  <c r="R246"/>
  <c r="O247"/>
  <c r="R250"/>
  <c r="O251"/>
  <c r="R254"/>
  <c r="O261"/>
  <c r="R270"/>
  <c r="O277"/>
  <c r="R286"/>
  <c r="O293"/>
  <c r="R302"/>
  <c r="O309"/>
  <c r="R318"/>
  <c r="O325"/>
  <c r="R334"/>
  <c r="O341"/>
  <c r="R350"/>
  <c r="O365"/>
  <c r="R376"/>
  <c r="O397"/>
  <c r="R408"/>
  <c r="O429"/>
  <c r="R440"/>
  <c r="O461"/>
  <c r="R472"/>
  <c r="O493"/>
  <c r="R504"/>
  <c r="O525"/>
  <c r="R536"/>
  <c r="O557"/>
  <c r="R568"/>
  <c r="O589"/>
  <c r="R600"/>
  <c r="DF42" i="7"/>
  <c r="CQ42"/>
  <c r="CX42"/>
  <c r="DG47"/>
  <c r="Y4" i="2"/>
  <c r="Y6" i="4"/>
  <c r="Y5" i="2"/>
  <c r="BN1" i="7"/>
  <c r="CX21"/>
  <c r="CQ21"/>
  <c r="DF21"/>
  <c r="CX22"/>
  <c r="CQ22"/>
  <c r="DF22"/>
  <c r="CS24"/>
  <c r="CZ24"/>
  <c r="DH24"/>
  <c r="CX30"/>
  <c r="CQ30"/>
  <c r="DF30"/>
  <c r="DH46"/>
  <c r="CS46"/>
  <c r="CZ46"/>
  <c r="Y3" i="2"/>
  <c r="Y6"/>
  <c r="O259" i="5"/>
  <c r="R268"/>
  <c r="O275"/>
  <c r="R284"/>
  <c r="O291"/>
  <c r="R300"/>
  <c r="O307"/>
  <c r="R316"/>
  <c r="O323"/>
  <c r="R332"/>
  <c r="O339"/>
  <c r="R348"/>
  <c r="O369"/>
  <c r="R380"/>
  <c r="O401"/>
  <c r="R412"/>
  <c r="O433"/>
  <c r="R444"/>
  <c r="O465"/>
  <c r="R476"/>
  <c r="O497"/>
  <c r="R508"/>
  <c r="O529"/>
  <c r="R540"/>
  <c r="O561"/>
  <c r="R572"/>
  <c r="O593"/>
  <c r="R604"/>
  <c r="DE24" i="7"/>
  <c r="CW24"/>
  <c r="CY22" i="8"/>
  <c r="CR22"/>
  <c r="DG22"/>
  <c r="CX29"/>
  <c r="CQ29"/>
  <c r="DF29"/>
  <c r="CY33"/>
  <c r="CR33"/>
  <c r="DG33"/>
  <c r="Y8" i="2"/>
  <c r="N1" i="7"/>
  <c r="V1"/>
  <c r="DM1"/>
  <c r="CP3"/>
  <c r="CV9"/>
  <c r="CO10"/>
  <c r="CP11"/>
  <c r="CV17"/>
  <c r="CQ18"/>
  <c r="AH19"/>
  <c r="BR19" s="1"/>
  <c r="CO19"/>
  <c r="AM20"/>
  <c r="BW20" s="1"/>
  <c r="CX20"/>
  <c r="AL21"/>
  <c r="BV21" s="1"/>
  <c r="CW21"/>
  <c r="CP23"/>
  <c r="AM24"/>
  <c r="BW24" s="1"/>
  <c r="CY24"/>
  <c r="AL25"/>
  <c r="BV25" s="1"/>
  <c r="CW25"/>
  <c r="AK26"/>
  <c r="BU26" s="1"/>
  <c r="CV26"/>
  <c r="AV27"/>
  <c r="CF27" s="1"/>
  <c r="AK30"/>
  <c r="BU30" s="1"/>
  <c r="CV30"/>
  <c r="CW34"/>
  <c r="AK36"/>
  <c r="BU36" s="1"/>
  <c r="AH39"/>
  <c r="BR39" s="1"/>
  <c r="DS40"/>
  <c r="CQ40"/>
  <c r="DD40"/>
  <c r="CP41"/>
  <c r="AK42"/>
  <c r="BU42" s="1"/>
  <c r="CP43"/>
  <c r="AK44"/>
  <c r="BU44" s="1"/>
  <c r="DT45"/>
  <c r="CO50"/>
  <c r="AV51"/>
  <c r="CF51" s="1"/>
  <c r="AV61"/>
  <c r="CF61" s="1"/>
  <c r="CV69"/>
  <c r="AV75"/>
  <c r="CF75" s="1"/>
  <c r="DE32"/>
  <c r="CW32"/>
  <c r="DE38"/>
  <c r="CW38"/>
  <c r="DF52"/>
  <c r="CX52"/>
  <c r="CQ52"/>
  <c r="DE64"/>
  <c r="CW64"/>
  <c r="CP64"/>
  <c r="CR26" i="8"/>
  <c r="DG26"/>
  <c r="CY26"/>
  <c r="AC1" i="7"/>
  <c r="AH3"/>
  <c r="BR3" s="1"/>
  <c r="CW3"/>
  <c r="AW6"/>
  <c r="CG6" s="1"/>
  <c r="AV7"/>
  <c r="CF7" s="1"/>
  <c r="AK8"/>
  <c r="BU8" s="1"/>
  <c r="AL9"/>
  <c r="BV9" s="1"/>
  <c r="AM10"/>
  <c r="BW10" s="1"/>
  <c r="CV10"/>
  <c r="AH11"/>
  <c r="BR11" s="1"/>
  <c r="AW14"/>
  <c r="CG14" s="1"/>
  <c r="AV15"/>
  <c r="CF15" s="1"/>
  <c r="AK16"/>
  <c r="BU16" s="1"/>
  <c r="AL17"/>
  <c r="BV17" s="1"/>
  <c r="AW22"/>
  <c r="CG22" s="1"/>
  <c r="AL29"/>
  <c r="BV29" s="1"/>
  <c r="AM32"/>
  <c r="BW32" s="1"/>
  <c r="AK34"/>
  <c r="BU34" s="1"/>
  <c r="CV36"/>
  <c r="AL37"/>
  <c r="BV37" s="1"/>
  <c r="AM38"/>
  <c r="BW38" s="1"/>
  <c r="DE41"/>
  <c r="DE43"/>
  <c r="DD50"/>
  <c r="DE52"/>
  <c r="AV53"/>
  <c r="CF53" s="1"/>
  <c r="CX61"/>
  <c r="CV66"/>
  <c r="DE67"/>
  <c r="DE18"/>
  <c r="CW18"/>
  <c r="DE40"/>
  <c r="CW40"/>
  <c r="DE69"/>
  <c r="CW69"/>
  <c r="CP69"/>
  <c r="DF25" i="8"/>
  <c r="CX25"/>
  <c r="CQ25"/>
  <c r="AZ1" i="7"/>
  <c r="CV3"/>
  <c r="CO4"/>
  <c r="CP5"/>
  <c r="CV11"/>
  <c r="CO12"/>
  <c r="CP13"/>
  <c r="AM18"/>
  <c r="BW18" s="1"/>
  <c r="AL19"/>
  <c r="BV19" s="1"/>
  <c r="AK20"/>
  <c r="BU20" s="1"/>
  <c r="DF20"/>
  <c r="AV21"/>
  <c r="CF21" s="1"/>
  <c r="DE21"/>
  <c r="AK24"/>
  <c r="BU24" s="1"/>
  <c r="DG24"/>
  <c r="AV25"/>
  <c r="CF25" s="1"/>
  <c r="DE25"/>
  <c r="AW26"/>
  <c r="CG26" s="1"/>
  <c r="DD26"/>
  <c r="AW30"/>
  <c r="CG30" s="1"/>
  <c r="DD30"/>
  <c r="AH31"/>
  <c r="BR31" s="1"/>
  <c r="DE34"/>
  <c r="AW36"/>
  <c r="CG36" s="1"/>
  <c r="CW37"/>
  <c r="AL39"/>
  <c r="BV39" s="1"/>
  <c r="AM40"/>
  <c r="BW40" s="1"/>
  <c r="CV42"/>
  <c r="CV44"/>
  <c r="AH45"/>
  <c r="BR45" s="1"/>
  <c r="DE45"/>
  <c r="CX46"/>
  <c r="AK48"/>
  <c r="BU48" s="1"/>
  <c r="AM52"/>
  <c r="BW52" s="1"/>
  <c r="CV53"/>
  <c r="AV55"/>
  <c r="CF55" s="1"/>
  <c r="DD71"/>
  <c r="DE28"/>
  <c r="CW28"/>
  <c r="DF47"/>
  <c r="DG61"/>
  <c r="CY61"/>
  <c r="CR61"/>
  <c r="DE66"/>
  <c r="CW66"/>
  <c r="CP66"/>
  <c r="CV4"/>
  <c r="CW5"/>
  <c r="CV12"/>
  <c r="CW13"/>
  <c r="AW34"/>
  <c r="CG34" s="1"/>
  <c r="AV37"/>
  <c r="CF37" s="1"/>
  <c r="DE49"/>
  <c r="CW49"/>
  <c r="CP49"/>
  <c r="DF70"/>
  <c r="CX70"/>
  <c r="CQ70"/>
  <c r="DG18" i="8"/>
  <c r="CY18"/>
  <c r="CR18"/>
  <c r="DH24"/>
  <c r="CZ24"/>
  <c r="CS24"/>
  <c r="CR28"/>
  <c r="CY28"/>
  <c r="DG28"/>
  <c r="CZ32"/>
  <c r="CS32"/>
  <c r="DH32"/>
  <c r="AX1" i="7"/>
  <c r="BF1"/>
  <c r="CV5"/>
  <c r="CO6"/>
  <c r="CV13"/>
  <c r="CO14"/>
  <c r="AK18"/>
  <c r="BU18" s="1"/>
  <c r="CV18"/>
  <c r="AV19"/>
  <c r="CF19" s="1"/>
  <c r="AW20"/>
  <c r="CG20" s="1"/>
  <c r="AW24"/>
  <c r="CG24" s="1"/>
  <c r="DD24"/>
  <c r="DT25"/>
  <c r="AH27"/>
  <c r="BR27" s="1"/>
  <c r="DS30"/>
  <c r="AL31"/>
  <c r="BV31" s="1"/>
  <c r="DD36"/>
  <c r="CV38"/>
  <c r="AV39"/>
  <c r="CF39" s="1"/>
  <c r="AK40"/>
  <c r="BU40" s="1"/>
  <c r="CX40"/>
  <c r="DS42"/>
  <c r="DS44"/>
  <c r="AL45"/>
  <c r="BV45" s="1"/>
  <c r="AW48"/>
  <c r="CG48" s="1"/>
  <c r="DD49"/>
  <c r="AK52"/>
  <c r="BU52" s="1"/>
  <c r="AV57"/>
  <c r="CF57" s="1"/>
  <c r="CV71"/>
  <c r="DE72"/>
  <c r="DD80"/>
  <c r="DE22"/>
  <c r="CW22"/>
  <c r="DE51"/>
  <c r="CW51"/>
  <c r="CP51"/>
  <c r="DF67"/>
  <c r="CX67"/>
  <c r="CQ67"/>
  <c r="N89" i="6"/>
  <c r="T93"/>
  <c r="N97"/>
  <c r="T101"/>
  <c r="N105"/>
  <c r="T109"/>
  <c r="N113"/>
  <c r="T117"/>
  <c r="T125"/>
  <c r="N132"/>
  <c r="T136"/>
  <c r="N140"/>
  <c r="T144"/>
  <c r="T152"/>
  <c r="T160"/>
  <c r="N164"/>
  <c r="T168"/>
  <c r="T171"/>
  <c r="N175"/>
  <c r="T179"/>
  <c r="N183"/>
  <c r="T187"/>
  <c r="N191"/>
  <c r="T195"/>
  <c r="N199"/>
  <c r="N207"/>
  <c r="T211"/>
  <c r="T214"/>
  <c r="N218"/>
  <c r="T222"/>
  <c r="N226"/>
  <c r="T230"/>
  <c r="T238"/>
  <c r="N242"/>
  <c r="T246"/>
  <c r="T257"/>
  <c r="N261"/>
  <c r="T265"/>
  <c r="N269"/>
  <c r="T273"/>
  <c r="N277"/>
  <c r="T281"/>
  <c r="N285"/>
  <c r="T289"/>
  <c r="N293"/>
  <c r="T300"/>
  <c r="N304"/>
  <c r="T308"/>
  <c r="N312"/>
  <c r="T316"/>
  <c r="N320"/>
  <c r="T324"/>
  <c r="N328"/>
  <c r="T332"/>
  <c r="N336"/>
  <c r="N339"/>
  <c r="T343"/>
  <c r="N347"/>
  <c r="T351"/>
  <c r="N355"/>
  <c r="T359"/>
  <c r="N363"/>
  <c r="T367"/>
  <c r="N371"/>
  <c r="T375"/>
  <c r="N379"/>
  <c r="N382"/>
  <c r="T386"/>
  <c r="N390"/>
  <c r="T394"/>
  <c r="N398"/>
  <c r="T402"/>
  <c r="N406"/>
  <c r="T410"/>
  <c r="N414"/>
  <c r="T418"/>
  <c r="BA1" i="7"/>
  <c r="BM1"/>
  <c r="AV3"/>
  <c r="CF3" s="1"/>
  <c r="AK4"/>
  <c r="BU4" s="1"/>
  <c r="AL5"/>
  <c r="BV5" s="1"/>
  <c r="AM6"/>
  <c r="BW6" s="1"/>
  <c r="CV6"/>
  <c r="AH7"/>
  <c r="BR7" s="1"/>
  <c r="CO7"/>
  <c r="CP8"/>
  <c r="AW10"/>
  <c r="CG10" s="1"/>
  <c r="AV11"/>
  <c r="CF11" s="1"/>
  <c r="AK12"/>
  <c r="BU12" s="1"/>
  <c r="AL13"/>
  <c r="BV13" s="1"/>
  <c r="AM14"/>
  <c r="BW14" s="1"/>
  <c r="CV14"/>
  <c r="AH15"/>
  <c r="BR15" s="1"/>
  <c r="CO15"/>
  <c r="CP16"/>
  <c r="CQ17"/>
  <c r="AM22"/>
  <c r="BW22" s="1"/>
  <c r="AV23"/>
  <c r="CF23" s="1"/>
  <c r="AK28"/>
  <c r="BU28" s="1"/>
  <c r="CV28"/>
  <c r="AW32"/>
  <c r="CG32" s="1"/>
  <c r="DD32"/>
  <c r="AL35"/>
  <c r="BV35" s="1"/>
  <c r="AW38"/>
  <c r="CG38" s="1"/>
  <c r="AV41"/>
  <c r="CF41" s="1"/>
  <c r="AV43"/>
  <c r="CF43" s="1"/>
  <c r="AL49"/>
  <c r="BV49" s="1"/>
  <c r="AW50"/>
  <c r="CG50" s="1"/>
  <c r="DD51"/>
  <c r="CW52"/>
  <c r="CV80"/>
  <c r="DG20"/>
  <c r="CY20"/>
  <c r="DF25"/>
  <c r="CX25"/>
  <c r="DE30"/>
  <c r="CW30"/>
  <c r="DE42"/>
  <c r="CW42"/>
  <c r="DE44"/>
  <c r="CW44"/>
  <c r="DG46"/>
  <c r="CY46"/>
  <c r="DE53"/>
  <c r="CW53"/>
  <c r="CP53"/>
  <c r="DE71"/>
  <c r="CW71"/>
  <c r="CP71"/>
  <c r="DE80"/>
  <c r="CW80"/>
  <c r="CP80"/>
  <c r="CQ14" i="8"/>
  <c r="DF14"/>
  <c r="CX14"/>
  <c r="CP23"/>
  <c r="CW23"/>
  <c r="DE23"/>
  <c r="P1" i="7"/>
  <c r="X1"/>
  <c r="DO1"/>
  <c r="CV7"/>
  <c r="CW8"/>
  <c r="CV15"/>
  <c r="CW16"/>
  <c r="CX17"/>
  <c r="AW18"/>
  <c r="CG18" s="1"/>
  <c r="AH25"/>
  <c r="BR25" s="1"/>
  <c r="AL27"/>
  <c r="BV27" s="1"/>
  <c r="AM30"/>
  <c r="BW30" s="1"/>
  <c r="DD42"/>
  <c r="DD44"/>
  <c r="DF46"/>
  <c r="DE46"/>
  <c r="CW46"/>
  <c r="CX17" i="8"/>
  <c r="CQ17"/>
  <c r="DF17"/>
  <c r="R612" i="5"/>
  <c r="O613"/>
  <c r="R616"/>
  <c r="O617"/>
  <c r="R620"/>
  <c r="O621"/>
  <c r="R624"/>
  <c r="O625"/>
  <c r="R628"/>
  <c r="O629"/>
  <c r="R632"/>
  <c r="O633"/>
  <c r="R636"/>
  <c r="O637"/>
  <c r="R640"/>
  <c r="O641"/>
  <c r="R644"/>
  <c r="O645"/>
  <c r="R648"/>
  <c r="O649"/>
  <c r="R652"/>
  <c r="O653"/>
  <c r="R656"/>
  <c r="O657"/>
  <c r="R660"/>
  <c r="O661"/>
  <c r="R664"/>
  <c r="O665"/>
  <c r="R668"/>
  <c r="O669"/>
  <c r="R672"/>
  <c r="O673"/>
  <c r="R676"/>
  <c r="O677"/>
  <c r="R680"/>
  <c r="O681"/>
  <c r="R684"/>
  <c r="O685"/>
  <c r="R688"/>
  <c r="O689"/>
  <c r="R692"/>
  <c r="O693"/>
  <c r="R696"/>
  <c r="O697"/>
  <c r="R700"/>
  <c r="O701"/>
  <c r="R704"/>
  <c r="O705"/>
  <c r="R708"/>
  <c r="O709"/>
  <c r="R712"/>
  <c r="O713"/>
  <c r="R716"/>
  <c r="O717"/>
  <c r="R720"/>
  <c r="O721"/>
  <c r="R724"/>
  <c r="O725"/>
  <c r="R728"/>
  <c r="O729"/>
  <c r="R732"/>
  <c r="O733"/>
  <c r="R736"/>
  <c r="O737"/>
  <c r="R740"/>
  <c r="O741"/>
  <c r="R744"/>
  <c r="O745"/>
  <c r="R748"/>
  <c r="O749"/>
  <c r="R752"/>
  <c r="O753"/>
  <c r="R756"/>
  <c r="O757"/>
  <c r="R760"/>
  <c r="O761"/>
  <c r="R764"/>
  <c r="O765"/>
  <c r="R768"/>
  <c r="O769"/>
  <c r="R772"/>
  <c r="O773"/>
  <c r="R776"/>
  <c r="O777"/>
  <c r="R780"/>
  <c r="O781"/>
  <c r="R784"/>
  <c r="O785"/>
  <c r="R788"/>
  <c r="O789"/>
  <c r="R792"/>
  <c r="O793"/>
  <c r="R796"/>
  <c r="O797"/>
  <c r="R800"/>
  <c r="O801"/>
  <c r="R804"/>
  <c r="O805"/>
  <c r="R808"/>
  <c r="O809"/>
  <c r="R812"/>
  <c r="O813"/>
  <c r="R816"/>
  <c r="O817"/>
  <c r="R820"/>
  <c r="O821"/>
  <c r="R824"/>
  <c r="O825"/>
  <c r="R828"/>
  <c r="O829"/>
  <c r="R832"/>
  <c r="O833"/>
  <c r="R836"/>
  <c r="O837"/>
  <c r="R840"/>
  <c r="O841"/>
  <c r="N3" i="6"/>
  <c r="H4"/>
  <c r="N5"/>
  <c r="H6"/>
  <c r="N7"/>
  <c r="H8"/>
  <c r="N9"/>
  <c r="H10"/>
  <c r="N11"/>
  <c r="H12"/>
  <c r="N13"/>
  <c r="H14"/>
  <c r="N15"/>
  <c r="H16"/>
  <c r="N17"/>
  <c r="H18"/>
  <c r="N19"/>
  <c r="H20"/>
  <c r="N21"/>
  <c r="H22"/>
  <c r="N23"/>
  <c r="H24"/>
  <c r="N25"/>
  <c r="H26"/>
  <c r="N27"/>
  <c r="H28"/>
  <c r="N29"/>
  <c r="H30"/>
  <c r="N31"/>
  <c r="H32"/>
  <c r="N33"/>
  <c r="H34"/>
  <c r="N35"/>
  <c r="H36"/>
  <c r="N37"/>
  <c r="H38"/>
  <c r="N39"/>
  <c r="H40"/>
  <c r="N41"/>
  <c r="H42"/>
  <c r="N43"/>
  <c r="H44"/>
  <c r="K47"/>
  <c r="H48"/>
  <c r="K51"/>
  <c r="H52"/>
  <c r="K55"/>
  <c r="H56"/>
  <c r="K59"/>
  <c r="H60"/>
  <c r="K63"/>
  <c r="H64"/>
  <c r="K67"/>
  <c r="H68"/>
  <c r="K71"/>
  <c r="H72"/>
  <c r="K75"/>
  <c r="H76"/>
  <c r="K79"/>
  <c r="H80"/>
  <c r="K83"/>
  <c r="H84"/>
  <c r="H90"/>
  <c r="K92"/>
  <c r="H98"/>
  <c r="Q104"/>
  <c r="H106"/>
  <c r="Q128"/>
  <c r="Q139"/>
  <c r="H141"/>
  <c r="Q174"/>
  <c r="H176"/>
  <c r="K178"/>
  <c r="H184"/>
  <c r="Q190"/>
  <c r="H192"/>
  <c r="H219"/>
  <c r="Q225"/>
  <c r="H227"/>
  <c r="H243"/>
  <c r="K256"/>
  <c r="Q260"/>
  <c r="H262"/>
  <c r="K264"/>
  <c r="Q268"/>
  <c r="H270"/>
  <c r="K272"/>
  <c r="Q276"/>
  <c r="H278"/>
  <c r="K280"/>
  <c r="Q284"/>
  <c r="H286"/>
  <c r="K288"/>
  <c r="Q292"/>
  <c r="H294"/>
  <c r="K296"/>
  <c r="H297"/>
  <c r="K299"/>
  <c r="Q303"/>
  <c r="H305"/>
  <c r="K307"/>
  <c r="Q311"/>
  <c r="H313"/>
  <c r="K315"/>
  <c r="Q319"/>
  <c r="H321"/>
  <c r="K323"/>
  <c r="Q327"/>
  <c r="H329"/>
  <c r="K331"/>
  <c r="Q335"/>
  <c r="H337"/>
  <c r="H340"/>
  <c r="K342"/>
  <c r="Q346"/>
  <c r="H348"/>
  <c r="K350"/>
  <c r="Q354"/>
  <c r="H356"/>
  <c r="K358"/>
  <c r="Q362"/>
  <c r="H364"/>
  <c r="K366"/>
  <c r="Q370"/>
  <c r="H372"/>
  <c r="K374"/>
  <c r="Q378"/>
  <c r="H380"/>
  <c r="Q381"/>
  <c r="H383"/>
  <c r="K385"/>
  <c r="Q389"/>
  <c r="H391"/>
  <c r="K393"/>
  <c r="Q397"/>
  <c r="H399"/>
  <c r="K401"/>
  <c r="Q405"/>
  <c r="H407"/>
  <c r="K409"/>
  <c r="Q413"/>
  <c r="H415"/>
  <c r="K417"/>
  <c r="O1" i="7"/>
  <c r="W1"/>
  <c r="BS1"/>
  <c r="DT3"/>
  <c r="AW4"/>
  <c r="CG4" s="1"/>
  <c r="AV5"/>
  <c r="CF5" s="1"/>
  <c r="AK6"/>
  <c r="BU6" s="1"/>
  <c r="AL7"/>
  <c r="BV7" s="1"/>
  <c r="AM8"/>
  <c r="BW8" s="1"/>
  <c r="CV8"/>
  <c r="AH9"/>
  <c r="BR9" s="1"/>
  <c r="CW9"/>
  <c r="DS10"/>
  <c r="DT11"/>
  <c r="AW12"/>
  <c r="CG12" s="1"/>
  <c r="AV13"/>
  <c r="CF13" s="1"/>
  <c r="AK14"/>
  <c r="BU14" s="1"/>
  <c r="AL15"/>
  <c r="BV15" s="1"/>
  <c r="AM16"/>
  <c r="BW16" s="1"/>
  <c r="CV16"/>
  <c r="AH17"/>
  <c r="BR17" s="1"/>
  <c r="CW17"/>
  <c r="AK22"/>
  <c r="BU22" s="1"/>
  <c r="AW28"/>
  <c r="CG28" s="1"/>
  <c r="DD28"/>
  <c r="AH29"/>
  <c r="BR29" s="1"/>
  <c r="DS32"/>
  <c r="AM34"/>
  <c r="BW34" s="1"/>
  <c r="AV35"/>
  <c r="CF35" s="1"/>
  <c r="AH37"/>
  <c r="BR37" s="1"/>
  <c r="DS38"/>
  <c r="DD38"/>
  <c r="AM46"/>
  <c r="BW46" s="1"/>
  <c r="DD46"/>
  <c r="AV47"/>
  <c r="CF47" s="1"/>
  <c r="AV49"/>
  <c r="CF49" s="1"/>
  <c r="AL53"/>
  <c r="BV53" s="1"/>
  <c r="DD53"/>
  <c r="DF61"/>
  <c r="DD66"/>
  <c r="DE32" i="8"/>
  <c r="CW32"/>
  <c r="CX67"/>
  <c r="CQ67"/>
  <c r="DF67"/>
  <c r="CV21" i="7"/>
  <c r="CV23"/>
  <c r="CV37"/>
  <c r="CV39"/>
  <c r="CV41"/>
  <c r="CV43"/>
  <c r="CV55"/>
  <c r="CO56"/>
  <c r="CV57"/>
  <c r="CO58"/>
  <c r="CV59"/>
  <c r="CO60"/>
  <c r="CV61"/>
  <c r="CO62"/>
  <c r="CP63"/>
  <c r="CP65"/>
  <c r="CV73"/>
  <c r="CO74"/>
  <c r="CV75"/>
  <c r="CO76"/>
  <c r="CV77"/>
  <c r="CO78"/>
  <c r="CP79"/>
  <c r="CP81"/>
  <c r="AX1" i="8"/>
  <c r="BF1"/>
  <c r="CV5"/>
  <c r="CO6"/>
  <c r="DD12"/>
  <c r="CQ13"/>
  <c r="DQ15"/>
  <c r="CP20"/>
  <c r="DP22"/>
  <c r="CX22"/>
  <c r="CV23"/>
  <c r="DN24"/>
  <c r="CO27"/>
  <c r="CX28"/>
  <c r="CW29"/>
  <c r="DS31"/>
  <c r="CP31"/>
  <c r="CY32"/>
  <c r="CW33"/>
  <c r="DT36"/>
  <c r="CQ38"/>
  <c r="DT44"/>
  <c r="DQ45"/>
  <c r="DD45"/>
  <c r="DN46"/>
  <c r="CO49"/>
  <c r="DS51"/>
  <c r="DP56"/>
  <c r="DM57"/>
  <c r="DR58"/>
  <c r="DD61"/>
  <c r="CR66"/>
  <c r="DE14"/>
  <c r="CW14"/>
  <c r="DF26"/>
  <c r="CX26"/>
  <c r="CP70"/>
  <c r="DE70"/>
  <c r="CW70"/>
  <c r="AK54" i="7"/>
  <c r="BU54" s="1"/>
  <c r="AL55"/>
  <c r="BV55" s="1"/>
  <c r="AM56"/>
  <c r="BW56" s="1"/>
  <c r="CV56"/>
  <c r="AL57"/>
  <c r="BV57" s="1"/>
  <c r="AM58"/>
  <c r="BW58" s="1"/>
  <c r="CV58"/>
  <c r="AL59"/>
  <c r="BV59" s="1"/>
  <c r="AM60"/>
  <c r="BW60" s="1"/>
  <c r="CV60"/>
  <c r="AL61"/>
  <c r="BV61" s="1"/>
  <c r="AM62"/>
  <c r="BW62" s="1"/>
  <c r="CV62"/>
  <c r="AH63"/>
  <c r="BR63" s="1"/>
  <c r="CW63"/>
  <c r="AH65"/>
  <c r="BR65" s="1"/>
  <c r="CW65"/>
  <c r="AW68"/>
  <c r="CG68" s="1"/>
  <c r="AV69"/>
  <c r="CF69" s="1"/>
  <c r="AK70"/>
  <c r="BU70" s="1"/>
  <c r="AV71"/>
  <c r="CF71" s="1"/>
  <c r="AK72"/>
  <c r="BU72" s="1"/>
  <c r="AL73"/>
  <c r="BV73" s="1"/>
  <c r="AM74"/>
  <c r="BW74" s="1"/>
  <c r="CV74"/>
  <c r="AL75"/>
  <c r="BV75" s="1"/>
  <c r="AM76"/>
  <c r="BW76" s="1"/>
  <c r="CV76"/>
  <c r="AL77"/>
  <c r="BV77" s="1"/>
  <c r="AM78"/>
  <c r="BW78" s="1"/>
  <c r="CV78"/>
  <c r="AH79"/>
  <c r="BR79" s="1"/>
  <c r="CW79"/>
  <c r="AH81"/>
  <c r="BR81" s="1"/>
  <c r="CW81"/>
  <c r="AW84"/>
  <c r="CG84" s="1"/>
  <c r="AW86"/>
  <c r="CG86" s="1"/>
  <c r="CV6" i="8"/>
  <c r="DD49"/>
  <c r="CV45" i="7"/>
  <c r="CV63"/>
  <c r="CV65"/>
  <c r="CV79"/>
  <c r="CV81"/>
  <c r="CO82"/>
  <c r="CP83"/>
  <c r="CP85"/>
  <c r="DT86"/>
  <c r="CV7" i="8"/>
  <c r="CO8"/>
  <c r="CP9"/>
  <c r="CO10"/>
  <c r="CP11"/>
  <c r="DP14"/>
  <c r="DN16"/>
  <c r="DE16"/>
  <c r="CO19"/>
  <c r="DF22"/>
  <c r="DM23"/>
  <c r="DD23"/>
  <c r="DF28"/>
  <c r="DE29"/>
  <c r="DR30"/>
  <c r="CO30"/>
  <c r="DG32"/>
  <c r="DE33"/>
  <c r="DS35"/>
  <c r="CQ35"/>
  <c r="CO36"/>
  <c r="DQ37"/>
  <c r="DR38"/>
  <c r="DS39"/>
  <c r="DM41"/>
  <c r="CV41"/>
  <c r="DR42"/>
  <c r="CV52"/>
  <c r="CO53"/>
  <c r="DS55"/>
  <c r="DN60"/>
  <c r="DM61"/>
  <c r="CO65"/>
  <c r="DG66"/>
  <c r="DF18"/>
  <c r="CX18"/>
  <c r="DG24"/>
  <c r="CY24"/>
  <c r="DE25"/>
  <c r="CW25"/>
  <c r="DE44"/>
  <c r="CW44"/>
  <c r="CP44"/>
  <c r="DF57"/>
  <c r="CX57"/>
  <c r="CQ57"/>
  <c r="CQ19" i="9"/>
  <c r="CX19"/>
  <c r="DF19"/>
  <c r="CV82" i="7"/>
  <c r="CW83"/>
  <c r="CW85"/>
  <c r="O1" i="8"/>
  <c r="W1"/>
  <c r="DN1"/>
  <c r="CV8"/>
  <c r="CW9"/>
  <c r="CV10"/>
  <c r="DD44"/>
  <c r="DD53"/>
  <c r="DE57"/>
  <c r="DE35"/>
  <c r="CW35"/>
  <c r="DE40"/>
  <c r="CW40"/>
  <c r="CP40"/>
  <c r="DE48"/>
  <c r="CW48"/>
  <c r="CP48"/>
  <c r="CV27" i="7"/>
  <c r="CV29"/>
  <c r="CV31"/>
  <c r="CV47"/>
  <c r="CO48"/>
  <c r="CV67"/>
  <c r="CO68"/>
  <c r="CV83"/>
  <c r="CO84"/>
  <c r="CV85"/>
  <c r="DR86"/>
  <c r="CO86"/>
  <c r="N1" i="8"/>
  <c r="V1"/>
  <c r="CV9"/>
  <c r="CW11"/>
  <c r="DM15"/>
  <c r="DT22"/>
  <c r="DR24"/>
  <c r="DO31"/>
  <c r="DD32"/>
  <c r="DP36"/>
  <c r="CX38"/>
  <c r="DP44"/>
  <c r="DM45"/>
  <c r="DR46"/>
  <c r="DD48"/>
  <c r="CP50"/>
  <c r="DO51"/>
  <c r="DT56"/>
  <c r="DQ57"/>
  <c r="DN58"/>
  <c r="DE17"/>
  <c r="CW17"/>
  <c r="CV62"/>
  <c r="CO62"/>
  <c r="CQ80"/>
  <c r="CX80"/>
  <c r="DF80"/>
  <c r="AW42" i="7"/>
  <c r="CG42" s="1"/>
  <c r="AW44"/>
  <c r="CG44" s="1"/>
  <c r="AV45"/>
  <c r="CF45" s="1"/>
  <c r="AK46"/>
  <c r="BU46" s="1"/>
  <c r="AL47"/>
  <c r="BV47" s="1"/>
  <c r="AM48"/>
  <c r="BW48" s="1"/>
  <c r="CV48"/>
  <c r="AH49"/>
  <c r="BR49" s="1"/>
  <c r="AH51"/>
  <c r="BR51" s="1"/>
  <c r="AH53"/>
  <c r="BR53" s="1"/>
  <c r="AW56"/>
  <c r="CG56" s="1"/>
  <c r="AW58"/>
  <c r="CG58" s="1"/>
  <c r="AW60"/>
  <c r="CG60" s="1"/>
  <c r="AW62"/>
  <c r="CG62" s="1"/>
  <c r="AV63"/>
  <c r="CF63" s="1"/>
  <c r="AK64"/>
  <c r="BU64" s="1"/>
  <c r="AV65"/>
  <c r="CF65" s="1"/>
  <c r="AK66"/>
  <c r="BU66" s="1"/>
  <c r="AL67"/>
  <c r="BV67" s="1"/>
  <c r="AM68"/>
  <c r="BW68" s="1"/>
  <c r="CV68"/>
  <c r="AH69"/>
  <c r="BR69" s="1"/>
  <c r="AH71"/>
  <c r="BR71" s="1"/>
  <c r="AW74"/>
  <c r="CG74" s="1"/>
  <c r="AW76"/>
  <c r="CG76" s="1"/>
  <c r="AW78"/>
  <c r="CG78" s="1"/>
  <c r="AV79"/>
  <c r="CF79" s="1"/>
  <c r="AK80"/>
  <c r="BU80" s="1"/>
  <c r="AV81"/>
  <c r="CF81" s="1"/>
  <c r="AK82"/>
  <c r="BU82" s="1"/>
  <c r="AL83"/>
  <c r="BV83" s="1"/>
  <c r="AM84"/>
  <c r="BW84" s="1"/>
  <c r="CV84"/>
  <c r="AL85"/>
  <c r="BV85" s="1"/>
  <c r="AM86"/>
  <c r="BW86" s="1"/>
  <c r="CV86"/>
  <c r="AC1" i="8"/>
  <c r="CO3"/>
  <c r="CP4"/>
  <c r="CO12"/>
  <c r="DD14"/>
  <c r="CW18"/>
  <c r="CV19"/>
  <c r="CX24"/>
  <c r="CV25"/>
  <c r="DE26"/>
  <c r="CV30"/>
  <c r="CX35"/>
  <c r="CV36"/>
  <c r="CO41"/>
  <c r="CO61"/>
  <c r="DF33"/>
  <c r="CX33"/>
  <c r="DE52"/>
  <c r="CW52"/>
  <c r="CP52"/>
  <c r="AZ1"/>
  <c r="CV3"/>
  <c r="CW4"/>
  <c r="DD52"/>
  <c r="DD65"/>
  <c r="DE22"/>
  <c r="CW22"/>
  <c r="DE56"/>
  <c r="CW56"/>
  <c r="CP56"/>
  <c r="CX58"/>
  <c r="CX3" i="9"/>
  <c r="DF3"/>
  <c r="CQ3"/>
  <c r="AM54" i="7"/>
  <c r="BW54" s="1"/>
  <c r="CV54"/>
  <c r="AH55"/>
  <c r="BR55" s="1"/>
  <c r="CW55"/>
  <c r="DS56"/>
  <c r="AH57"/>
  <c r="BR57" s="1"/>
  <c r="CW57"/>
  <c r="DS58"/>
  <c r="AH59"/>
  <c r="BR59" s="1"/>
  <c r="CW59"/>
  <c r="DS60"/>
  <c r="AH61"/>
  <c r="BR61" s="1"/>
  <c r="CW61"/>
  <c r="DS62"/>
  <c r="DT63"/>
  <c r="AW64"/>
  <c r="CG64" s="1"/>
  <c r="DT65"/>
  <c r="AW66"/>
  <c r="CG66" s="1"/>
  <c r="AV67"/>
  <c r="CF67" s="1"/>
  <c r="AK68"/>
  <c r="BU68" s="1"/>
  <c r="AL69"/>
  <c r="BV69" s="1"/>
  <c r="AM70"/>
  <c r="BW70" s="1"/>
  <c r="CV70"/>
  <c r="AL71"/>
  <c r="BV71" s="1"/>
  <c r="AM72"/>
  <c r="BW72" s="1"/>
  <c r="CV72"/>
  <c r="AH73"/>
  <c r="BR73" s="1"/>
  <c r="CW73"/>
  <c r="DS74"/>
  <c r="AH75"/>
  <c r="BR75" s="1"/>
  <c r="CW75"/>
  <c r="DS76"/>
  <c r="AH77"/>
  <c r="BR77" s="1"/>
  <c r="CW77"/>
  <c r="DS78"/>
  <c r="DT79"/>
  <c r="AW80"/>
  <c r="CG80" s="1"/>
  <c r="DT81"/>
  <c r="AW82"/>
  <c r="CG82" s="1"/>
  <c r="AV83"/>
  <c r="CF83" s="1"/>
  <c r="AK84"/>
  <c r="BU84" s="1"/>
  <c r="AV85"/>
  <c r="CF85" s="1"/>
  <c r="AK86"/>
  <c r="BU86" s="1"/>
  <c r="AY1" i="8"/>
  <c r="BG1"/>
  <c r="CV4"/>
  <c r="DO17"/>
  <c r="DE18"/>
  <c r="DM19"/>
  <c r="DS21"/>
  <c r="DF24"/>
  <c r="DD25"/>
  <c r="DT26"/>
  <c r="DR28"/>
  <c r="DQ33"/>
  <c r="CV44"/>
  <c r="DE45"/>
  <c r="DS47"/>
  <c r="DP52"/>
  <c r="DM53"/>
  <c r="DR54"/>
  <c r="DD56"/>
  <c r="CW57"/>
  <c r="DO63"/>
  <c r="DO71"/>
  <c r="CW45" i="9"/>
  <c r="CP45"/>
  <c r="CP61"/>
  <c r="CW61"/>
  <c r="CV65"/>
  <c r="CO65"/>
  <c r="CV16" i="8"/>
  <c r="CV24"/>
  <c r="CV34"/>
  <c r="CV42"/>
  <c r="CO43"/>
  <c r="CV50"/>
  <c r="CO51"/>
  <c r="DO59"/>
  <c r="DD60"/>
  <c r="CO63"/>
  <c r="CO71"/>
  <c r="CW79"/>
  <c r="DT84"/>
  <c r="CV86"/>
  <c r="CW6" i="9"/>
  <c r="CP8"/>
  <c r="CX11"/>
  <c r="CO14"/>
  <c r="CW21"/>
  <c r="CV22"/>
  <c r="CP75"/>
  <c r="DE80" i="8"/>
  <c r="CW80"/>
  <c r="DE19" i="9"/>
  <c r="CW19"/>
  <c r="CO27"/>
  <c r="CV27"/>
  <c r="CP52"/>
  <c r="CW52"/>
  <c r="CX55"/>
  <c r="CQ55"/>
  <c r="CV43" i="8"/>
  <c r="CV51"/>
  <c r="DD72"/>
  <c r="DF73"/>
  <c r="DD80"/>
  <c r="CP82"/>
  <c r="DE8" i="9"/>
  <c r="CO13"/>
  <c r="DD14"/>
  <c r="DD19"/>
  <c r="CV29"/>
  <c r="DE3"/>
  <c r="CW3"/>
  <c r="DI6"/>
  <c r="DA6"/>
  <c r="CT6"/>
  <c r="DE18"/>
  <c r="CW18"/>
  <c r="CP18"/>
  <c r="CP28"/>
  <c r="CW28"/>
  <c r="CP41"/>
  <c r="CW41"/>
  <c r="CO47"/>
  <c r="CV47"/>
  <c r="CO72" i="8"/>
  <c r="CQ73"/>
  <c r="DE82"/>
  <c r="DD3" i="9"/>
  <c r="DH6"/>
  <c r="DD13"/>
  <c r="DD18"/>
  <c r="DG22"/>
  <c r="DE77" i="8"/>
  <c r="CW77"/>
  <c r="CP77"/>
  <c r="DF86"/>
  <c r="CX86"/>
  <c r="CQ86"/>
  <c r="CP29" i="9"/>
  <c r="CW29"/>
  <c r="CQ37"/>
  <c r="DF37"/>
  <c r="CO57"/>
  <c r="CV57"/>
  <c r="CQ60"/>
  <c r="CX60"/>
  <c r="CW69"/>
  <c r="CP69"/>
  <c r="CP79"/>
  <c r="CW79"/>
  <c r="CV80"/>
  <c r="CO80"/>
  <c r="DD77" i="8"/>
  <c r="DM85"/>
  <c r="DE86"/>
  <c r="DG6" i="9"/>
  <c r="CW9"/>
  <c r="DG11"/>
  <c r="DE17"/>
  <c r="DE60" i="8"/>
  <c r="CW60"/>
  <c r="CP60"/>
  <c r="DF6" i="9"/>
  <c r="CX6"/>
  <c r="DF21"/>
  <c r="CX21"/>
  <c r="CQ21"/>
  <c r="CP30"/>
  <c r="DE30"/>
  <c r="CP66"/>
  <c r="CW66"/>
  <c r="CV38" i="8"/>
  <c r="CW39"/>
  <c r="CV46"/>
  <c r="CW47"/>
  <c r="CV54"/>
  <c r="CW55"/>
  <c r="DS59"/>
  <c r="DE6" i="9"/>
  <c r="DE21"/>
  <c r="DE69" i="8"/>
  <c r="CW69"/>
  <c r="CP69"/>
  <c r="DE11" i="9"/>
  <c r="CW11"/>
  <c r="CO71"/>
  <c r="CV71"/>
  <c r="DQ13" i="8"/>
  <c r="CV13"/>
  <c r="DR14"/>
  <c r="DS15"/>
  <c r="DT16"/>
  <c r="DM17"/>
  <c r="DN18"/>
  <c r="DO19"/>
  <c r="DP20"/>
  <c r="DQ21"/>
  <c r="CV21"/>
  <c r="DR22"/>
  <c r="DS23"/>
  <c r="DT24"/>
  <c r="DM25"/>
  <c r="DN26"/>
  <c r="DO27"/>
  <c r="DP28"/>
  <c r="DQ29"/>
  <c r="CV29"/>
  <c r="DP30"/>
  <c r="DQ31"/>
  <c r="CV31"/>
  <c r="DR32"/>
  <c r="DS33"/>
  <c r="DT34"/>
  <c r="DM35"/>
  <c r="DN36"/>
  <c r="DO37"/>
  <c r="DP38"/>
  <c r="DQ39"/>
  <c r="CV39"/>
  <c r="DR40"/>
  <c r="DS41"/>
  <c r="DT42"/>
  <c r="DM43"/>
  <c r="DN44"/>
  <c r="DO45"/>
  <c r="DP46"/>
  <c r="DQ47"/>
  <c r="CV47"/>
  <c r="DR48"/>
  <c r="DS49"/>
  <c r="DT50"/>
  <c r="DM51"/>
  <c r="DN52"/>
  <c r="DO53"/>
  <c r="DP54"/>
  <c r="DQ55"/>
  <c r="CV55"/>
  <c r="DR56"/>
  <c r="DS57"/>
  <c r="DT58"/>
  <c r="DP60"/>
  <c r="DO61"/>
  <c r="DN62"/>
  <c r="DD70"/>
  <c r="DQ73"/>
  <c r="CP74"/>
  <c r="CV80"/>
  <c r="CO81"/>
  <c r="DS83"/>
  <c r="CO5" i="9"/>
  <c r="DD11"/>
  <c r="CV19"/>
  <c r="DE28"/>
  <c r="CQ39"/>
  <c r="DD42"/>
  <c r="DE45"/>
  <c r="DE61"/>
  <c r="DD65"/>
  <c r="DE10"/>
  <c r="CW10"/>
  <c r="CP10"/>
  <c r="CQ25"/>
  <c r="CX25"/>
  <c r="CO31"/>
  <c r="CV31"/>
  <c r="DF63"/>
  <c r="CQ63"/>
  <c r="DF77"/>
  <c r="CQ77"/>
  <c r="CX77"/>
  <c r="CV3"/>
  <c r="CQ4"/>
  <c r="CZ6"/>
  <c r="CP9"/>
  <c r="DD10"/>
  <c r="CV18"/>
  <c r="DE29"/>
  <c r="DE85" i="8"/>
  <c r="CW85"/>
  <c r="CP85"/>
  <c r="CP26" i="9"/>
  <c r="DE26"/>
  <c r="CX40"/>
  <c r="CQ40"/>
  <c r="CP42"/>
  <c r="CW42"/>
  <c r="CP50"/>
  <c r="CW50"/>
  <c r="CO76"/>
  <c r="CV76"/>
  <c r="CV77" i="8"/>
  <c r="DD85"/>
  <c r="CW86"/>
  <c r="V2" i="9"/>
  <c r="DE41"/>
  <c r="DD47"/>
  <c r="DE85"/>
  <c r="CW85"/>
  <c r="CP85"/>
  <c r="CO11" i="13"/>
  <c r="CV11"/>
  <c r="DE46" i="9"/>
  <c r="CW46"/>
  <c r="CP46"/>
  <c r="DE70"/>
  <c r="CW70"/>
  <c r="CP70"/>
  <c r="DF19" i="13"/>
  <c r="CQ19"/>
  <c r="CX19"/>
  <c r="CO23"/>
  <c r="CV23"/>
  <c r="DG28"/>
  <c r="CR28"/>
  <c r="CY28"/>
  <c r="DM75" i="8"/>
  <c r="DO77"/>
  <c r="DQ79"/>
  <c r="CV79"/>
  <c r="DS81"/>
  <c r="DM83"/>
  <c r="DO85"/>
  <c r="DP86"/>
  <c r="CV8" i="9"/>
  <c r="CV16"/>
  <c r="CV24"/>
  <c r="DE36"/>
  <c r="DD41"/>
  <c r="DD46"/>
  <c r="DE60"/>
  <c r="DD66"/>
  <c r="DD70"/>
  <c r="CV84"/>
  <c r="DF49"/>
  <c r="CX49"/>
  <c r="CQ49"/>
  <c r="DE55"/>
  <c r="CW55"/>
  <c r="DE84"/>
  <c r="CW84"/>
  <c r="CP84"/>
  <c r="CO7" i="13"/>
  <c r="CV7"/>
  <c r="CP16"/>
  <c r="CW16"/>
  <c r="DE49" i="9"/>
  <c r="DD55"/>
  <c r="DF68"/>
  <c r="DE74"/>
  <c r="DE54"/>
  <c r="CW54"/>
  <c r="CP54"/>
  <c r="DN1" i="13"/>
  <c r="AZ1"/>
  <c r="W1"/>
  <c r="O1"/>
  <c r="DG12"/>
  <c r="CR12"/>
  <c r="CY12"/>
  <c r="CX27"/>
  <c r="DF27"/>
  <c r="CQ27"/>
  <c r="CV58" i="8"/>
  <c r="CO59"/>
  <c r="CV66"/>
  <c r="CW67"/>
  <c r="CV74"/>
  <c r="CO75"/>
  <c r="CV82"/>
  <c r="CO83"/>
  <c r="CW4" i="9"/>
  <c r="CV9"/>
  <c r="CO12"/>
  <c r="CV17"/>
  <c r="CW20"/>
  <c r="CO34"/>
  <c r="CP53"/>
  <c r="DD54"/>
  <c r="CO73"/>
  <c r="CP82"/>
  <c r="CX83"/>
  <c r="DD85"/>
  <c r="DE39"/>
  <c r="CW39"/>
  <c r="DE63"/>
  <c r="CW63"/>
  <c r="CX3" i="13"/>
  <c r="CQ3"/>
  <c r="DF3"/>
  <c r="CV59" i="8"/>
  <c r="CV67"/>
  <c r="CO68"/>
  <c r="CV75"/>
  <c r="CO76"/>
  <c r="CV83"/>
  <c r="CO84"/>
  <c r="CV4" i="9"/>
  <c r="CO7"/>
  <c r="CV12"/>
  <c r="CO15"/>
  <c r="CV20"/>
  <c r="CO23"/>
  <c r="CO33"/>
  <c r="DD39"/>
  <c r="CV46"/>
  <c r="CO58"/>
  <c r="DD63"/>
  <c r="CV70"/>
  <c r="DE38"/>
  <c r="CW38"/>
  <c r="CP38"/>
  <c r="DE62"/>
  <c r="CW62"/>
  <c r="CP62"/>
  <c r="DE77"/>
  <c r="CW77"/>
  <c r="CY20" i="13"/>
  <c r="DG20"/>
  <c r="CR20"/>
  <c r="CV68" i="8"/>
  <c r="CV76"/>
  <c r="CV84"/>
  <c r="CV7" i="9"/>
  <c r="CV15"/>
  <c r="CV23"/>
  <c r="DD38"/>
  <c r="DD62"/>
  <c r="DD77"/>
  <c r="CV85"/>
  <c r="DD11" i="13"/>
  <c r="BM1"/>
  <c r="BF1"/>
  <c r="AX1"/>
  <c r="BG1"/>
  <c r="AY1"/>
  <c r="DE86"/>
  <c r="CW86"/>
  <c r="CP86"/>
  <c r="DE9"/>
  <c r="DD16"/>
  <c r="DF18"/>
  <c r="DE25"/>
  <c r="CV28" i="9"/>
  <c r="CV36"/>
  <c r="CV44"/>
  <c r="CV52"/>
  <c r="CV60"/>
  <c r="CV68"/>
  <c r="CV82"/>
  <c r="AX1" i="10"/>
  <c r="AX1" i="11"/>
  <c r="AX1" i="12"/>
  <c r="DE3" i="13"/>
  <c r="DD9"/>
  <c r="DE18"/>
  <c r="DD25"/>
  <c r="CV31"/>
  <c r="DF20"/>
  <c r="CX20"/>
  <c r="DE27"/>
  <c r="CW27"/>
  <c r="DE20"/>
  <c r="DD27"/>
  <c r="DE15"/>
  <c r="CW15"/>
  <c r="CP15"/>
  <c r="DF24"/>
  <c r="CX24"/>
  <c r="CQ24"/>
  <c r="CW83" i="9"/>
  <c r="DE8" i="13"/>
  <c r="DD15"/>
  <c r="DF17"/>
  <c r="DE24"/>
  <c r="DE31"/>
  <c r="CW31"/>
  <c r="CP31"/>
  <c r="CW32" i="9"/>
  <c r="CV37"/>
  <c r="CW40"/>
  <c r="CV45"/>
  <c r="CW48"/>
  <c r="CV53"/>
  <c r="CW56"/>
  <c r="CP59"/>
  <c r="CV61"/>
  <c r="CO64"/>
  <c r="CP67"/>
  <c r="CV69"/>
  <c r="CO72"/>
  <c r="CV75"/>
  <c r="CO78"/>
  <c r="CP81"/>
  <c r="CV83"/>
  <c r="CO86"/>
  <c r="V1" i="13"/>
  <c r="CV32" i="9"/>
  <c r="CO35"/>
  <c r="CV40"/>
  <c r="CO43"/>
  <c r="CV48"/>
  <c r="CO51"/>
  <c r="CV56"/>
  <c r="CW59"/>
  <c r="CV64"/>
  <c r="CW67"/>
  <c r="CV72"/>
  <c r="CV78"/>
  <c r="CW81"/>
  <c r="CV86"/>
  <c r="N1" i="10"/>
  <c r="N1" i="11"/>
  <c r="N1" i="12"/>
  <c r="V1"/>
  <c r="DF12" i="13"/>
  <c r="CX12"/>
  <c r="DE19"/>
  <c r="CW19"/>
  <c r="DF28"/>
  <c r="CX28"/>
  <c r="CV35" i="9"/>
  <c r="CV43"/>
  <c r="CV51"/>
  <c r="CV59"/>
  <c r="CV67"/>
  <c r="CV81"/>
  <c r="DE12" i="13"/>
  <c r="DD19"/>
  <c r="CW20"/>
  <c r="CV27"/>
  <c r="DE28"/>
  <c r="DD31"/>
  <c r="CV32"/>
  <c r="CO33"/>
  <c r="CP34"/>
  <c r="CV40"/>
  <c r="CO41"/>
  <c r="CP42"/>
  <c r="CV48"/>
  <c r="CO49"/>
  <c r="CV56"/>
  <c r="CV58"/>
  <c r="CV60"/>
  <c r="CV61"/>
  <c r="CO62"/>
  <c r="CP63"/>
  <c r="CV69"/>
  <c r="CV70"/>
  <c r="CO71"/>
  <c r="CP72"/>
  <c r="CV78"/>
  <c r="CO79"/>
  <c r="CP80"/>
  <c r="CV86"/>
  <c r="DD86"/>
  <c r="CV33"/>
  <c r="CW34"/>
  <c r="CV41"/>
  <c r="CW42"/>
  <c r="CV49"/>
  <c r="CV62"/>
  <c r="CW63"/>
  <c r="CV71"/>
  <c r="CV79"/>
  <c r="CW80"/>
  <c r="CV10"/>
  <c r="CV18"/>
  <c r="CV26"/>
  <c r="CV34"/>
  <c r="CO35"/>
  <c r="CP36"/>
  <c r="CV42"/>
  <c r="CO43"/>
  <c r="CP44"/>
  <c r="CV50"/>
  <c r="CO51"/>
  <c r="CP52"/>
  <c r="CV63"/>
  <c r="CO64"/>
  <c r="CP65"/>
  <c r="CV72"/>
  <c r="CO73"/>
  <c r="CP74"/>
  <c r="CV80"/>
  <c r="CO81"/>
  <c r="CP82"/>
  <c r="CV35"/>
  <c r="CW36"/>
  <c r="CV43"/>
  <c r="CW44"/>
  <c r="CV51"/>
  <c r="CW52"/>
  <c r="CV64"/>
  <c r="CW65"/>
  <c r="CV73"/>
  <c r="CW74"/>
  <c r="CV81"/>
  <c r="CW82"/>
  <c r="CV4"/>
  <c r="CO5"/>
  <c r="CV12"/>
  <c r="CO13"/>
  <c r="CV20"/>
  <c r="CO21"/>
  <c r="CV28"/>
  <c r="CO29"/>
  <c r="CV36"/>
  <c r="CO37"/>
  <c r="CV44"/>
  <c r="CO45"/>
  <c r="CV52"/>
  <c r="CO53"/>
  <c r="CV65"/>
  <c r="CO66"/>
  <c r="CV74"/>
  <c r="CO75"/>
  <c r="CV82"/>
  <c r="CO83"/>
  <c r="CP84"/>
  <c r="CV5"/>
  <c r="CO6"/>
  <c r="CV13"/>
  <c r="CO14"/>
  <c r="CV21"/>
  <c r="CO22"/>
  <c r="CV29"/>
  <c r="CO30"/>
  <c r="CV37"/>
  <c r="CO38"/>
  <c r="CV45"/>
  <c r="CO46"/>
  <c r="CV53"/>
  <c r="CO54"/>
  <c r="CV66"/>
  <c r="CO67"/>
  <c r="CV75"/>
  <c r="CO76"/>
  <c r="CV83"/>
  <c r="CW84"/>
  <c r="CV6"/>
  <c r="CV14"/>
  <c r="CV22"/>
  <c r="CV30"/>
  <c r="CV38"/>
  <c r="CO39"/>
  <c r="CP40"/>
  <c r="CV46"/>
  <c r="CO47"/>
  <c r="CP48"/>
  <c r="CV54"/>
  <c r="CO55"/>
  <c r="CP56"/>
  <c r="CO57"/>
  <c r="CP58"/>
  <c r="CO59"/>
  <c r="CP60"/>
  <c r="CP61"/>
  <c r="CV67"/>
  <c r="CO68"/>
  <c r="CP69"/>
  <c r="CP70"/>
  <c r="CV76"/>
  <c r="CO77"/>
  <c r="CP78"/>
  <c r="CV84"/>
  <c r="CO85"/>
  <c r="CV39"/>
  <c r="CW40"/>
  <c r="CV47"/>
  <c r="CW48"/>
  <c r="CV55"/>
  <c r="CW56"/>
  <c r="CV57"/>
  <c r="CW58"/>
  <c r="CV59"/>
  <c r="CW60"/>
  <c r="CW61"/>
  <c r="CV68"/>
  <c r="CW69"/>
  <c r="CW70"/>
  <c r="CV77"/>
  <c r="CW78"/>
  <c r="CV85"/>
  <c r="DN3" i="8"/>
  <c r="DP3"/>
  <c r="DR3"/>
  <c r="DT3"/>
  <c r="DM4"/>
  <c r="DO4"/>
  <c r="DQ4"/>
  <c r="Z3" i="4"/>
  <c r="Z4"/>
  <c r="Z6"/>
  <c r="Z8"/>
  <c r="Z11"/>
  <c r="DS4" i="8"/>
  <c r="DN5"/>
  <c r="DP5"/>
  <c r="DR5"/>
  <c r="DT5"/>
  <c r="DM6"/>
  <c r="DO6"/>
  <c r="DQ6"/>
  <c r="DS6"/>
  <c r="DN7"/>
  <c r="DP7"/>
  <c r="DR7"/>
  <c r="DT7"/>
  <c r="DM8"/>
  <c r="DO8"/>
  <c r="DQ8"/>
  <c r="DS8"/>
  <c r="K171" i="5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H189"/>
  <c r="K189"/>
  <c r="K190"/>
  <c r="H191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H220"/>
  <c r="K220"/>
  <c r="H221"/>
  <c r="K221"/>
  <c r="H222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H305"/>
  <c r="K305"/>
  <c r="H306"/>
  <c r="K306"/>
  <c r="H307"/>
  <c r="K307"/>
  <c r="K308"/>
  <c r="K309"/>
  <c r="K310"/>
  <c r="K311"/>
  <c r="K312"/>
  <c r="K313"/>
  <c r="K314"/>
  <c r="K315"/>
  <c r="K316"/>
  <c r="K317"/>
  <c r="H318"/>
  <c r="K318"/>
  <c r="K319"/>
  <c r="K320"/>
  <c r="K321"/>
  <c r="K322"/>
  <c r="H323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H342"/>
  <c r="K342"/>
  <c r="K343"/>
  <c r="H344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H395"/>
  <c r="K395"/>
  <c r="H396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H521"/>
  <c r="K521"/>
  <c r="K522"/>
  <c r="K523"/>
  <c r="K524"/>
  <c r="K525"/>
  <c r="K526"/>
  <c r="K527"/>
  <c r="K528"/>
  <c r="K529"/>
  <c r="K530"/>
  <c r="K531"/>
  <c r="K532"/>
  <c r="K533"/>
  <c r="K534"/>
  <c r="K535"/>
  <c r="H536"/>
  <c r="K536"/>
  <c r="H537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H604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H647"/>
  <c r="K647"/>
  <c r="H648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H681"/>
  <c r="K681"/>
  <c r="K682"/>
  <c r="K683"/>
  <c r="H684"/>
  <c r="K684"/>
  <c r="H685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H726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H87" i="6"/>
  <c r="N88"/>
  <c r="T88"/>
  <c r="N90"/>
  <c r="T90"/>
  <c r="N94"/>
  <c r="T94"/>
  <c r="T96"/>
  <c r="N98"/>
  <c r="H99"/>
  <c r="N100"/>
  <c r="Q101"/>
  <c r="N102"/>
  <c r="T102"/>
  <c r="H103"/>
  <c r="N104"/>
  <c r="T104"/>
  <c r="N106"/>
  <c r="T106"/>
  <c r="N108"/>
  <c r="T108"/>
  <c r="H109"/>
  <c r="K109"/>
  <c r="N110"/>
  <c r="T110"/>
  <c r="N112"/>
  <c r="T112"/>
  <c r="H113"/>
  <c r="N114"/>
  <c r="N116"/>
  <c r="T116"/>
  <c r="H117"/>
  <c r="K117"/>
  <c r="N118"/>
  <c r="T118"/>
  <c r="H119"/>
  <c r="N120"/>
  <c r="T120"/>
  <c r="H121"/>
  <c r="K121"/>
  <c r="Q121"/>
  <c r="N122"/>
  <c r="T122"/>
  <c r="H123"/>
  <c r="K123"/>
  <c r="N124"/>
  <c r="T124"/>
  <c r="H125"/>
  <c r="N131"/>
  <c r="T131"/>
  <c r="H132"/>
  <c r="N133"/>
  <c r="T133"/>
  <c r="H134"/>
  <c r="K134"/>
  <c r="N135"/>
  <c r="T135"/>
  <c r="H136"/>
  <c r="N137"/>
  <c r="T137"/>
  <c r="H138"/>
  <c r="T139"/>
  <c r="N141"/>
  <c r="T141"/>
  <c r="H142"/>
  <c r="N143"/>
  <c r="T143"/>
  <c r="H144"/>
  <c r="N147"/>
  <c r="T147"/>
  <c r="H148"/>
  <c r="K148"/>
  <c r="N149"/>
  <c r="T149"/>
  <c r="H150"/>
  <c r="K150"/>
  <c r="N151"/>
  <c r="T151"/>
  <c r="H152"/>
  <c r="K152"/>
  <c r="N153"/>
  <c r="T153"/>
  <c r="H154"/>
  <c r="Q154"/>
  <c r="N155"/>
  <c r="T155"/>
  <c r="H156"/>
  <c r="K156"/>
  <c r="N157"/>
  <c r="T157"/>
  <c r="H158"/>
  <c r="K158"/>
  <c r="Q158"/>
  <c r="N159"/>
  <c r="T159"/>
  <c r="H160"/>
  <c r="T161"/>
  <c r="H162"/>
  <c r="N163"/>
  <c r="T163"/>
  <c r="H164"/>
  <c r="N165"/>
  <c r="T165"/>
  <c r="H166"/>
  <c r="K166"/>
  <c r="Q166"/>
  <c r="N167"/>
  <c r="T167"/>
  <c r="H168"/>
  <c r="N169"/>
  <c r="T169"/>
  <c r="H170"/>
  <c r="K170"/>
  <c r="Q170"/>
  <c r="H171"/>
  <c r="N172"/>
  <c r="T172"/>
  <c r="H173"/>
  <c r="N176"/>
  <c r="T176"/>
  <c r="N178"/>
  <c r="T178"/>
  <c r="N180"/>
  <c r="T180"/>
  <c r="H181"/>
  <c r="N182"/>
  <c r="T182"/>
  <c r="H183"/>
  <c r="N184"/>
  <c r="T184"/>
  <c r="H185"/>
  <c r="N186"/>
  <c r="T186"/>
  <c r="H187"/>
  <c r="N188"/>
  <c r="T190"/>
  <c r="N192"/>
  <c r="T192"/>
  <c r="N194"/>
  <c r="T194"/>
  <c r="N196"/>
  <c r="T196"/>
  <c r="N198"/>
  <c r="T198"/>
  <c r="H199"/>
  <c r="Q199"/>
  <c r="N200"/>
  <c r="T200"/>
  <c r="H201"/>
  <c r="K201"/>
  <c r="N202"/>
  <c r="T202"/>
  <c r="H203"/>
  <c r="K203"/>
  <c r="Q203"/>
  <c r="N204"/>
  <c r="T204"/>
  <c r="H205"/>
  <c r="K205"/>
  <c r="N206"/>
  <c r="T206"/>
  <c r="H207"/>
  <c r="N208"/>
  <c r="T208"/>
  <c r="H209"/>
  <c r="N210"/>
  <c r="T210"/>
  <c r="H211"/>
  <c r="N212"/>
  <c r="N213"/>
  <c r="T213"/>
  <c r="N215"/>
  <c r="T215"/>
  <c r="H216"/>
  <c r="K216"/>
  <c r="Q216"/>
  <c r="N217"/>
  <c r="T217"/>
  <c r="H218"/>
  <c r="K218"/>
  <c r="N219"/>
  <c r="T219"/>
  <c r="H220"/>
  <c r="N221"/>
  <c r="T221"/>
  <c r="N223"/>
  <c r="T223"/>
  <c r="H226"/>
  <c r="N229"/>
  <c r="T229"/>
  <c r="H230"/>
  <c r="N231"/>
  <c r="T231"/>
  <c r="N233"/>
  <c r="T233"/>
  <c r="H234"/>
  <c r="Q234"/>
  <c r="N235"/>
  <c r="N237"/>
  <c r="T237"/>
  <c r="H238"/>
  <c r="N239"/>
  <c r="T239"/>
  <c r="H240"/>
  <c r="N241"/>
  <c r="N245"/>
  <c r="T245"/>
  <c r="N247"/>
  <c r="T247"/>
  <c r="H248"/>
  <c r="K248"/>
  <c r="Q248"/>
  <c r="N249"/>
  <c r="T249"/>
  <c r="H250"/>
  <c r="K250"/>
  <c r="Q250"/>
  <c r="N251"/>
  <c r="T251"/>
  <c r="H252"/>
  <c r="T420"/>
  <c r="T422"/>
  <c r="DN9" i="8"/>
  <c r="DP9"/>
  <c r="DR9"/>
  <c r="DT9"/>
  <c r="DM10"/>
  <c r="DO10"/>
  <c r="DQ10"/>
  <c r="DS10"/>
  <c r="DM12"/>
  <c r="B4" i="5"/>
  <c r="D4"/>
  <c r="B6"/>
  <c r="D6"/>
  <c r="B8"/>
  <c r="D8"/>
  <c r="B10"/>
  <c r="D10"/>
  <c r="B12"/>
  <c r="D12"/>
  <c r="B14"/>
  <c r="D14"/>
  <c r="B16"/>
  <c r="D16"/>
  <c r="B18"/>
  <c r="D18"/>
  <c r="B20"/>
  <c r="D20"/>
  <c r="B22"/>
  <c r="D22"/>
  <c r="B24"/>
  <c r="D24"/>
  <c r="B26"/>
  <c r="D26"/>
  <c r="B28"/>
  <c r="D28"/>
  <c r="B30"/>
  <c r="D30"/>
  <c r="B32"/>
  <c r="D32"/>
  <c r="B34"/>
  <c r="D34"/>
  <c r="B36"/>
  <c r="D36"/>
  <c r="B38"/>
  <c r="D38"/>
  <c r="B40"/>
  <c r="D40"/>
  <c r="B42"/>
  <c r="D42"/>
  <c r="B44"/>
  <c r="D44"/>
  <c r="B46"/>
  <c r="D46"/>
  <c r="B48"/>
  <c r="D48"/>
  <c r="B50"/>
  <c r="D50"/>
  <c r="B52"/>
  <c r="D52"/>
  <c r="B54"/>
  <c r="D54"/>
  <c r="B56"/>
  <c r="D56"/>
  <c r="B58"/>
  <c r="D58"/>
  <c r="B60"/>
  <c r="D60"/>
  <c r="B62"/>
  <c r="D62"/>
  <c r="B64"/>
  <c r="D64"/>
  <c r="B66"/>
  <c r="D66"/>
  <c r="B68"/>
  <c r="D68"/>
  <c r="B70"/>
  <c r="D70"/>
  <c r="B72"/>
  <c r="D72"/>
  <c r="B74"/>
  <c r="D74"/>
  <c r="B76"/>
  <c r="D76"/>
  <c r="B78"/>
  <c r="D78"/>
  <c r="B80"/>
  <c r="D80"/>
  <c r="B82"/>
  <c r="D82"/>
  <c r="B84"/>
  <c r="D84"/>
  <c r="B86"/>
  <c r="D86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90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8"/>
  <c r="H309"/>
  <c r="H310"/>
  <c r="H311"/>
  <c r="H312"/>
  <c r="H313"/>
  <c r="H314"/>
  <c r="H315"/>
  <c r="H316"/>
  <c r="H317"/>
  <c r="H319"/>
  <c r="H320"/>
  <c r="H321"/>
  <c r="H322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3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2"/>
  <c r="H523"/>
  <c r="H524"/>
  <c r="H525"/>
  <c r="H526"/>
  <c r="H527"/>
  <c r="H528"/>
  <c r="H529"/>
  <c r="H530"/>
  <c r="H531"/>
  <c r="H532"/>
  <c r="H533"/>
  <c r="H534"/>
  <c r="H535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2"/>
  <c r="H683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Q3" i="6"/>
  <c r="B4"/>
  <c r="D4"/>
  <c r="N4"/>
  <c r="T4"/>
  <c r="Q5"/>
  <c r="B6"/>
  <c r="D6"/>
  <c r="N6"/>
  <c r="T6"/>
  <c r="Q7"/>
  <c r="B8"/>
  <c r="D8"/>
  <c r="N8"/>
  <c r="T8"/>
  <c r="Q9"/>
  <c r="B10"/>
  <c r="D10"/>
  <c r="N10"/>
  <c r="T10"/>
  <c r="Q11"/>
  <c r="B12"/>
  <c r="D12"/>
  <c r="N12"/>
  <c r="T12"/>
  <c r="Q13"/>
  <c r="B14"/>
  <c r="D14"/>
  <c r="N14"/>
  <c r="T14"/>
  <c r="Q15"/>
  <c r="B16"/>
  <c r="D16"/>
  <c r="N16"/>
  <c r="T16"/>
  <c r="Q17"/>
  <c r="B18"/>
  <c r="D18"/>
  <c r="N18"/>
  <c r="T18"/>
  <c r="Q19"/>
  <c r="B20"/>
  <c r="D20"/>
  <c r="N20"/>
  <c r="T20"/>
  <c r="Q21"/>
  <c r="B22"/>
  <c r="D22"/>
  <c r="N22"/>
  <c r="T22"/>
  <c r="Q23"/>
  <c r="B24"/>
  <c r="D24"/>
  <c r="N24"/>
  <c r="T24"/>
  <c r="Q25"/>
  <c r="B26"/>
  <c r="D26"/>
  <c r="N26"/>
  <c r="T26"/>
  <c r="Q27"/>
  <c r="B28"/>
  <c r="D28"/>
  <c r="N28"/>
  <c r="T28"/>
  <c r="Q29"/>
  <c r="B30"/>
  <c r="D30"/>
  <c r="N30"/>
  <c r="T30"/>
  <c r="Q31"/>
  <c r="B32"/>
  <c r="D32"/>
  <c r="N32"/>
  <c r="T32"/>
  <c r="Q33"/>
  <c r="B34"/>
  <c r="D34"/>
  <c r="N34"/>
  <c r="T34"/>
  <c r="Q35"/>
  <c r="B36"/>
  <c r="D36"/>
  <c r="N36"/>
  <c r="T36"/>
  <c r="Q37"/>
  <c r="B38"/>
  <c r="D38"/>
  <c r="N38"/>
  <c r="T38"/>
  <c r="Q39"/>
  <c r="B40"/>
  <c r="D40"/>
  <c r="N40"/>
  <c r="T40"/>
  <c r="Q41"/>
  <c r="B42"/>
  <c r="D42"/>
  <c r="N42"/>
  <c r="T42"/>
  <c r="Q43"/>
  <c r="B44"/>
  <c r="D44"/>
  <c r="N44"/>
  <c r="T44"/>
  <c r="Q45"/>
  <c r="N46"/>
  <c r="T46"/>
  <c r="Q47"/>
  <c r="N48"/>
  <c r="T48"/>
  <c r="Q49"/>
  <c r="N50"/>
  <c r="T50"/>
  <c r="Q51"/>
  <c r="N52"/>
  <c r="T52"/>
  <c r="Q53"/>
  <c r="N54"/>
  <c r="T54"/>
  <c r="Q55"/>
  <c r="N56"/>
  <c r="T56"/>
  <c r="Q57"/>
  <c r="N58"/>
  <c r="T58"/>
  <c r="Q59"/>
  <c r="N60"/>
  <c r="T60"/>
  <c r="Q61"/>
  <c r="N62"/>
  <c r="T62"/>
  <c r="Q63"/>
  <c r="N64"/>
  <c r="T64"/>
  <c r="Q65"/>
  <c r="N66"/>
  <c r="T66"/>
  <c r="Q67"/>
  <c r="N68"/>
  <c r="T68"/>
  <c r="Q69"/>
  <c r="N70"/>
  <c r="T70"/>
  <c r="Q71"/>
  <c r="N72"/>
  <c r="T72"/>
  <c r="Q73"/>
  <c r="N74"/>
  <c r="T74"/>
  <c r="Q75"/>
  <c r="N76"/>
  <c r="T76"/>
  <c r="Q77"/>
  <c r="N78"/>
  <c r="T78"/>
  <c r="Q79"/>
  <c r="N80"/>
  <c r="T80"/>
  <c r="Q81"/>
  <c r="N82"/>
  <c r="T82"/>
  <c r="Q83"/>
  <c r="N84"/>
  <c r="T84"/>
  <c r="Q85"/>
  <c r="N86"/>
  <c r="T86"/>
  <c r="K87"/>
  <c r="Q87"/>
  <c r="H89"/>
  <c r="K89"/>
  <c r="Q89"/>
  <c r="H91"/>
  <c r="K91"/>
  <c r="Q91"/>
  <c r="N92"/>
  <c r="T92"/>
  <c r="H93"/>
  <c r="K93"/>
  <c r="Q93"/>
  <c r="H95"/>
  <c r="K95"/>
  <c r="Q95"/>
  <c r="N96"/>
  <c r="H97"/>
  <c r="K97"/>
  <c r="Q97"/>
  <c r="T98"/>
  <c r="K99"/>
  <c r="Q99"/>
  <c r="T100"/>
  <c r="H101"/>
  <c r="K101"/>
  <c r="K103"/>
  <c r="Q103"/>
  <c r="H105"/>
  <c r="K105"/>
  <c r="Q105"/>
  <c r="H107"/>
  <c r="K107"/>
  <c r="Q107"/>
  <c r="Q109"/>
  <c r="H111"/>
  <c r="K111"/>
  <c r="Q111"/>
  <c r="K113"/>
  <c r="Q113"/>
  <c r="T114"/>
  <c r="H115"/>
  <c r="K115"/>
  <c r="Q115"/>
  <c r="Q117"/>
  <c r="K119"/>
  <c r="Q119"/>
  <c r="Q123"/>
  <c r="K125"/>
  <c r="Q125"/>
  <c r="N126"/>
  <c r="T126"/>
  <c r="H127"/>
  <c r="K127"/>
  <c r="Q127"/>
  <c r="N128"/>
  <c r="T128"/>
  <c r="N129"/>
  <c r="T129"/>
  <c r="H130"/>
  <c r="K130"/>
  <c r="Q130"/>
  <c r="K132"/>
  <c r="Q132"/>
  <c r="Q134"/>
  <c r="K136"/>
  <c r="Q136"/>
  <c r="K138"/>
  <c r="Q138"/>
  <c r="N139"/>
  <c r="H140"/>
  <c r="K140"/>
  <c r="Q140"/>
  <c r="K142"/>
  <c r="Q142"/>
  <c r="K144"/>
  <c r="Q144"/>
  <c r="N145"/>
  <c r="T145"/>
  <c r="H146"/>
  <c r="K146"/>
  <c r="Q146"/>
  <c r="Q148"/>
  <c r="Q150"/>
  <c r="Q152"/>
  <c r="K154"/>
  <c r="Q156"/>
  <c r="K160"/>
  <c r="Q160"/>
  <c r="N161"/>
  <c r="K162"/>
  <c r="Q162"/>
  <c r="K164"/>
  <c r="Q164"/>
  <c r="K168"/>
  <c r="Q168"/>
  <c r="K171"/>
  <c r="Q171"/>
  <c r="K173"/>
  <c r="Q173"/>
  <c r="N174"/>
  <c r="T174"/>
  <c r="H175"/>
  <c r="K175"/>
  <c r="Q175"/>
  <c r="H177"/>
  <c r="K177"/>
  <c r="Q177"/>
  <c r="H179"/>
  <c r="K179"/>
  <c r="Q179"/>
  <c r="K181"/>
  <c r="Q181"/>
  <c r="K183"/>
  <c r="Q183"/>
  <c r="K185"/>
  <c r="Q185"/>
  <c r="K187"/>
  <c r="Q187"/>
  <c r="T188"/>
  <c r="H189"/>
  <c r="K189"/>
  <c r="Q189"/>
  <c r="N190"/>
  <c r="H191"/>
  <c r="K191"/>
  <c r="Q191"/>
  <c r="H193"/>
  <c r="K193"/>
  <c r="Q193"/>
  <c r="H195"/>
  <c r="K195"/>
  <c r="Q195"/>
  <c r="H197"/>
  <c r="K197"/>
  <c r="Q197"/>
  <c r="K199"/>
  <c r="Q201"/>
  <c r="Q205"/>
  <c r="K207"/>
  <c r="Q207"/>
  <c r="K209"/>
  <c r="Q209"/>
  <c r="K211"/>
  <c r="Q211"/>
  <c r="T212"/>
  <c r="H214"/>
  <c r="K214"/>
  <c r="Q214"/>
  <c r="Q218"/>
  <c r="K220"/>
  <c r="Q220"/>
  <c r="H222"/>
  <c r="K222"/>
  <c r="Q222"/>
  <c r="H224"/>
  <c r="K224"/>
  <c r="Q224"/>
  <c r="N225"/>
  <c r="T225"/>
  <c r="K226"/>
  <c r="Q226"/>
  <c r="N227"/>
  <c r="T227"/>
  <c r="H228"/>
  <c r="K228"/>
  <c r="Q228"/>
  <c r="K230"/>
  <c r="Q230"/>
  <c r="H232"/>
  <c r="K232"/>
  <c r="Q232"/>
  <c r="K234"/>
  <c r="T235"/>
  <c r="H236"/>
  <c r="K236"/>
  <c r="Q236"/>
  <c r="K238"/>
  <c r="Q238"/>
  <c r="K240"/>
  <c r="Q240"/>
  <c r="T241"/>
  <c r="H242"/>
  <c r="K242"/>
  <c r="Q242"/>
  <c r="N243"/>
  <c r="T243"/>
  <c r="H244"/>
  <c r="K244"/>
  <c r="Q244"/>
  <c r="H246"/>
  <c r="K246"/>
  <c r="Q246"/>
  <c r="K252"/>
  <c r="Q252"/>
  <c r="N253"/>
  <c r="T253"/>
  <c r="H254"/>
  <c r="K254"/>
  <c r="Q254"/>
  <c r="H255"/>
  <c r="K255"/>
  <c r="Q255"/>
  <c r="N256"/>
  <c r="T256"/>
  <c r="H257"/>
  <c r="K257"/>
  <c r="Q257"/>
  <c r="N258"/>
  <c r="T258"/>
  <c r="H259"/>
  <c r="K259"/>
  <c r="Q259"/>
  <c r="N260"/>
  <c r="T260"/>
  <c r="H261"/>
  <c r="K261"/>
  <c r="Q261"/>
  <c r="N262"/>
  <c r="T262"/>
  <c r="H263"/>
  <c r="K263"/>
  <c r="Q263"/>
  <c r="N264"/>
  <c r="T264"/>
  <c r="H265"/>
  <c r="K265"/>
  <c r="K88"/>
  <c r="Q88"/>
  <c r="K90"/>
  <c r="Q90"/>
  <c r="Q94"/>
  <c r="Q96"/>
  <c r="K98"/>
  <c r="Q98"/>
  <c r="K100"/>
  <c r="Q100"/>
  <c r="K102"/>
  <c r="Q102"/>
  <c r="Q106"/>
  <c r="K108"/>
  <c r="Q108"/>
  <c r="K110"/>
  <c r="Q110"/>
  <c r="K112"/>
  <c r="Q112"/>
  <c r="H114"/>
  <c r="K114"/>
  <c r="Q114"/>
  <c r="K116"/>
  <c r="Q116"/>
  <c r="H118"/>
  <c r="K118"/>
  <c r="Q118"/>
  <c r="H120"/>
  <c r="K120"/>
  <c r="Q120"/>
  <c r="N121"/>
  <c r="T121"/>
  <c r="H122"/>
  <c r="K122"/>
  <c r="Q122"/>
  <c r="H124"/>
  <c r="K124"/>
  <c r="Q124"/>
  <c r="H126"/>
  <c r="K126"/>
  <c r="Q126"/>
  <c r="Q129"/>
  <c r="K131"/>
  <c r="Q131"/>
  <c r="T132"/>
  <c r="H133"/>
  <c r="K133"/>
  <c r="Q133"/>
  <c r="H135"/>
  <c r="K135"/>
  <c r="Q135"/>
  <c r="N136"/>
  <c r="K137"/>
  <c r="Q137"/>
  <c r="K141"/>
  <c r="Q141"/>
  <c r="H143"/>
  <c r="K143"/>
  <c r="Q143"/>
  <c r="Q147"/>
  <c r="N148"/>
  <c r="T148"/>
  <c r="H149"/>
  <c r="K149"/>
  <c r="Q149"/>
  <c r="T150"/>
  <c r="H151"/>
  <c r="K151"/>
  <c r="Q151"/>
  <c r="H153"/>
  <c r="K153"/>
  <c r="Q153"/>
  <c r="N154"/>
  <c r="H155"/>
  <c r="K155"/>
  <c r="Q155"/>
  <c r="N156"/>
  <c r="T156"/>
  <c r="H157"/>
  <c r="K157"/>
  <c r="Q157"/>
  <c r="N158"/>
  <c r="T158"/>
  <c r="H159"/>
  <c r="K159"/>
  <c r="Q159"/>
  <c r="Q161"/>
  <c r="K163"/>
  <c r="Q163"/>
  <c r="H165"/>
  <c r="K165"/>
  <c r="Q165"/>
  <c r="N166"/>
  <c r="T166"/>
  <c r="H167"/>
  <c r="K167"/>
  <c r="Q167"/>
  <c r="H169"/>
  <c r="K169"/>
  <c r="Q169"/>
  <c r="N170"/>
  <c r="T170"/>
  <c r="H172"/>
  <c r="K172"/>
  <c r="Q172"/>
  <c r="K174"/>
  <c r="Q176"/>
  <c r="Q178"/>
  <c r="Q180"/>
  <c r="K182"/>
  <c r="Q182"/>
  <c r="K184"/>
  <c r="Q184"/>
  <c r="K186"/>
  <c r="Q186"/>
  <c r="Q188"/>
  <c r="K192"/>
  <c r="Q192"/>
  <c r="K194"/>
  <c r="Q194"/>
  <c r="H196"/>
  <c r="K196"/>
  <c r="Q196"/>
  <c r="K198"/>
  <c r="Q198"/>
  <c r="H200"/>
  <c r="K200"/>
  <c r="Q200"/>
  <c r="T201"/>
  <c r="H202"/>
  <c r="K202"/>
  <c r="Q202"/>
  <c r="N203"/>
  <c r="T203"/>
  <c r="H204"/>
  <c r="K204"/>
  <c r="Q204"/>
  <c r="K206"/>
  <c r="Q206"/>
  <c r="H208"/>
  <c r="K208"/>
  <c r="Q208"/>
  <c r="K210"/>
  <c r="Q210"/>
  <c r="H212"/>
  <c r="K212"/>
  <c r="Q212"/>
  <c r="H213"/>
  <c r="K213"/>
  <c r="Q213"/>
  <c r="K215"/>
  <c r="Q215"/>
  <c r="N216"/>
  <c r="T216"/>
  <c r="H217"/>
  <c r="K217"/>
  <c r="Q217"/>
  <c r="K219"/>
  <c r="Q219"/>
  <c r="H221"/>
  <c r="K221"/>
  <c r="Q221"/>
  <c r="K223"/>
  <c r="Q223"/>
  <c r="K227"/>
  <c r="Q227"/>
  <c r="K229"/>
  <c r="Q229"/>
  <c r="K231"/>
  <c r="Q231"/>
  <c r="K233"/>
  <c r="Q233"/>
  <c r="N234"/>
  <c r="H235"/>
  <c r="K235"/>
  <c r="Q235"/>
  <c r="K237"/>
  <c r="Q237"/>
  <c r="K239"/>
  <c r="Q239"/>
  <c r="K241"/>
  <c r="Q241"/>
  <c r="K245"/>
  <c r="Q245"/>
  <c r="K247"/>
  <c r="Q247"/>
  <c r="N248"/>
  <c r="T248"/>
  <c r="H249"/>
  <c r="K249"/>
  <c r="Q249"/>
  <c r="N250"/>
  <c r="T250"/>
  <c r="H251"/>
  <c r="K251"/>
  <c r="Q251"/>
  <c r="K253"/>
  <c r="Q253"/>
  <c r="T254"/>
  <c r="Q265"/>
  <c r="N266"/>
  <c r="T266"/>
  <c r="H267"/>
  <c r="K267"/>
  <c r="Q267"/>
  <c r="N268"/>
  <c r="T268"/>
  <c r="H269"/>
  <c r="K269"/>
  <c r="Q269"/>
  <c r="N270"/>
  <c r="T270"/>
  <c r="H271"/>
  <c r="K271"/>
  <c r="Q271"/>
  <c r="N272"/>
  <c r="T272"/>
  <c r="H273"/>
  <c r="K273"/>
  <c r="Q273"/>
  <c r="N274"/>
  <c r="T274"/>
  <c r="H275"/>
  <c r="K275"/>
  <c r="Q275"/>
  <c r="N276"/>
  <c r="T276"/>
  <c r="H277"/>
  <c r="K277"/>
  <c r="Q277"/>
  <c r="N278"/>
  <c r="T278"/>
  <c r="H279"/>
  <c r="K279"/>
  <c r="Q279"/>
  <c r="N280"/>
  <c r="T280"/>
  <c r="H281"/>
  <c r="K281"/>
  <c r="Q281"/>
  <c r="N282"/>
  <c r="T282"/>
  <c r="H283"/>
  <c r="K283"/>
  <c r="Q283"/>
  <c r="N284"/>
  <c r="T284"/>
  <c r="H285"/>
  <c r="K285"/>
  <c r="Q285"/>
  <c r="N286"/>
  <c r="T286"/>
  <c r="H287"/>
  <c r="K287"/>
  <c r="Q287"/>
  <c r="N288"/>
  <c r="T288"/>
  <c r="H289"/>
  <c r="K289"/>
  <c r="Q289"/>
  <c r="N290"/>
  <c r="T290"/>
  <c r="H291"/>
  <c r="K291"/>
  <c r="Q291"/>
  <c r="N292"/>
  <c r="T292"/>
  <c r="H293"/>
  <c r="K293"/>
  <c r="Q293"/>
  <c r="N294"/>
  <c r="T294"/>
  <c r="H295"/>
  <c r="K295"/>
  <c r="Q295"/>
  <c r="N296"/>
  <c r="T296"/>
  <c r="N297"/>
  <c r="T297"/>
  <c r="H298"/>
  <c r="K298"/>
  <c r="Q298"/>
  <c r="N299"/>
  <c r="T299"/>
  <c r="H300"/>
  <c r="K300"/>
  <c r="Q300"/>
  <c r="N301"/>
  <c r="T301"/>
  <c r="H302"/>
  <c r="K302"/>
  <c r="Q302"/>
  <c r="N303"/>
  <c r="T303"/>
  <c r="H304"/>
  <c r="K304"/>
  <c r="Q304"/>
  <c r="N305"/>
  <c r="T305"/>
  <c r="H306"/>
  <c r="K306"/>
  <c r="Q306"/>
  <c r="N307"/>
  <c r="T307"/>
  <c r="H308"/>
  <c r="K308"/>
  <c r="Q308"/>
  <c r="N309"/>
  <c r="T309"/>
  <c r="H310"/>
  <c r="K310"/>
  <c r="Q310"/>
  <c r="N311"/>
  <c r="T311"/>
  <c r="H312"/>
  <c r="K312"/>
  <c r="Q312"/>
  <c r="N313"/>
  <c r="T313"/>
  <c r="H314"/>
  <c r="K314"/>
  <c r="Q314"/>
  <c r="N315"/>
  <c r="T315"/>
  <c r="H316"/>
  <c r="K316"/>
  <c r="Q316"/>
  <c r="N317"/>
  <c r="T317"/>
  <c r="H318"/>
  <c r="K318"/>
  <c r="Q318"/>
  <c r="N319"/>
  <c r="T319"/>
  <c r="H320"/>
  <c r="K320"/>
  <c r="Q320"/>
  <c r="N321"/>
  <c r="T321"/>
  <c r="H322"/>
  <c r="K322"/>
  <c r="Q322"/>
  <c r="N323"/>
  <c r="T323"/>
  <c r="H324"/>
  <c r="K324"/>
  <c r="Q324"/>
  <c r="N325"/>
  <c r="T325"/>
  <c r="H326"/>
  <c r="K326"/>
  <c r="Q326"/>
  <c r="N327"/>
  <c r="T327"/>
  <c r="H328"/>
  <c r="K328"/>
  <c r="Q328"/>
  <c r="N329"/>
  <c r="T329"/>
  <c r="H330"/>
  <c r="K330"/>
  <c r="Q330"/>
  <c r="N331"/>
  <c r="T331"/>
  <c r="H332"/>
  <c r="K332"/>
  <c r="Q332"/>
  <c r="N333"/>
  <c r="T333"/>
  <c r="H334"/>
  <c r="K334"/>
  <c r="Q334"/>
  <c r="N335"/>
  <c r="T335"/>
  <c r="H336"/>
  <c r="K336"/>
  <c r="Q336"/>
  <c r="N337"/>
  <c r="T337"/>
  <c r="H338"/>
  <c r="K338"/>
  <c r="Q338"/>
  <c r="H339"/>
  <c r="K339"/>
  <c r="Q339"/>
  <c r="N340"/>
  <c r="T340"/>
  <c r="H341"/>
  <c r="K341"/>
  <c r="Q341"/>
  <c r="N342"/>
  <c r="T342"/>
  <c r="H343"/>
  <c r="K343"/>
  <c r="Q343"/>
  <c r="N344"/>
  <c r="T344"/>
  <c r="H345"/>
  <c r="K345"/>
  <c r="Q345"/>
  <c r="N346"/>
  <c r="T346"/>
  <c r="H347"/>
  <c r="K347"/>
  <c r="Q347"/>
  <c r="N348"/>
  <c r="T348"/>
  <c r="H349"/>
  <c r="K349"/>
  <c r="Q349"/>
  <c r="N350"/>
  <c r="T350"/>
  <c r="H351"/>
  <c r="K351"/>
  <c r="Q351"/>
  <c r="N352"/>
  <c r="T352"/>
  <c r="H353"/>
  <c r="K353"/>
  <c r="Q353"/>
  <c r="N354"/>
  <c r="T354"/>
  <c r="H355"/>
  <c r="K355"/>
  <c r="Q355"/>
  <c r="N356"/>
  <c r="T356"/>
  <c r="H357"/>
  <c r="K357"/>
  <c r="Q357"/>
  <c r="N358"/>
  <c r="T358"/>
  <c r="H359"/>
  <c r="K359"/>
  <c r="Q359"/>
  <c r="N360"/>
  <c r="T360"/>
  <c r="H361"/>
  <c r="K361"/>
  <c r="Q361"/>
  <c r="N362"/>
  <c r="T362"/>
  <c r="H363"/>
  <c r="K363"/>
  <c r="Q363"/>
  <c r="N364"/>
  <c r="T364"/>
  <c r="H365"/>
  <c r="K365"/>
  <c r="Q365"/>
  <c r="N366"/>
  <c r="T366"/>
  <c r="H367"/>
  <c r="K367"/>
  <c r="Q367"/>
  <c r="N368"/>
  <c r="T368"/>
  <c r="H369"/>
  <c r="K369"/>
  <c r="Q369"/>
  <c r="N370"/>
  <c r="T370"/>
  <c r="H371"/>
  <c r="K371"/>
  <c r="Q371"/>
  <c r="N372"/>
  <c r="T372"/>
  <c r="H373"/>
  <c r="K373"/>
  <c r="Q373"/>
  <c r="N374"/>
  <c r="T374"/>
  <c r="H375"/>
  <c r="K375"/>
  <c r="Q375"/>
  <c r="N376"/>
  <c r="T376"/>
  <c r="H377"/>
  <c r="K377"/>
  <c r="Q377"/>
  <c r="N378"/>
  <c r="T378"/>
  <c r="H379"/>
  <c r="K379"/>
  <c r="Q379"/>
  <c r="N380"/>
  <c r="T380"/>
  <c r="N381"/>
  <c r="T381"/>
  <c r="H382"/>
  <c r="K382"/>
  <c r="Q382"/>
  <c r="N383"/>
  <c r="T383"/>
  <c r="H384"/>
  <c r="K384"/>
  <c r="Q384"/>
  <c r="N385"/>
  <c r="T385"/>
  <c r="H386"/>
  <c r="K386"/>
  <c r="Q386"/>
  <c r="N387"/>
  <c r="T387"/>
  <c r="H388"/>
  <c r="K388"/>
  <c r="Q388"/>
  <c r="N389"/>
  <c r="T389"/>
  <c r="H390"/>
  <c r="K390"/>
  <c r="Q390"/>
  <c r="N391"/>
  <c r="T391"/>
  <c r="H392"/>
  <c r="K392"/>
  <c r="Q392"/>
  <c r="N393"/>
  <c r="T393"/>
  <c r="H394"/>
  <c r="K394"/>
  <c r="Q394"/>
  <c r="N395"/>
  <c r="T395"/>
  <c r="H396"/>
  <c r="K396"/>
  <c r="Q396"/>
  <c r="N397"/>
  <c r="T397"/>
  <c r="H398"/>
  <c r="K398"/>
  <c r="Q398"/>
  <c r="N399"/>
  <c r="T399"/>
  <c r="H400"/>
  <c r="K400"/>
  <c r="Q400"/>
  <c r="N401"/>
  <c r="T401"/>
  <c r="H402"/>
  <c r="K402"/>
  <c r="Q402"/>
  <c r="N403"/>
  <c r="T403"/>
  <c r="H404"/>
  <c r="K404"/>
  <c r="Q404"/>
  <c r="N405"/>
  <c r="T405"/>
  <c r="H406"/>
  <c r="K406"/>
  <c r="Q406"/>
  <c r="N407"/>
  <c r="T407"/>
  <c r="H408"/>
  <c r="K408"/>
  <c r="Q408"/>
  <c r="N409"/>
  <c r="T409"/>
  <c r="H410"/>
  <c r="K410"/>
  <c r="Q410"/>
  <c r="N411"/>
  <c r="Q411"/>
  <c r="T411"/>
  <c r="H412"/>
  <c r="K412"/>
  <c r="Q412"/>
  <c r="N413"/>
  <c r="T413"/>
  <c r="H414"/>
  <c r="K414"/>
  <c r="Q414"/>
  <c r="N415"/>
  <c r="T415"/>
  <c r="H416"/>
  <c r="K416"/>
  <c r="Q416"/>
  <c r="N417"/>
  <c r="T417"/>
  <c r="H418"/>
  <c r="K418"/>
  <c r="N419"/>
  <c r="Q419"/>
  <c r="T419"/>
  <c r="H420"/>
  <c r="K420"/>
  <c r="N420"/>
  <c r="Q421"/>
  <c r="T421"/>
  <c r="H422"/>
  <c r="K422"/>
  <c r="N422"/>
  <c r="DM3" i="7"/>
  <c r="DO3"/>
  <c r="DQ3"/>
  <c r="DS3"/>
  <c r="U3"/>
  <c r="BE3" s="1"/>
  <c r="DN4"/>
  <c r="DP4"/>
  <c r="DR4"/>
  <c r="DT4"/>
  <c r="DM5"/>
  <c r="DO5"/>
  <c r="DQ5"/>
  <c r="DS5"/>
  <c r="U5"/>
  <c r="BE5" s="1"/>
  <c r="DN6"/>
  <c r="DP6"/>
  <c r="DR6"/>
  <c r="DT6"/>
  <c r="DM7"/>
  <c r="DO7"/>
  <c r="DQ7"/>
  <c r="DS7"/>
  <c r="U7"/>
  <c r="BE7" s="1"/>
  <c r="DN8"/>
  <c r="DP8"/>
  <c r="DR8"/>
  <c r="DT8"/>
  <c r="DM9"/>
  <c r="DO9"/>
  <c r="DQ9"/>
  <c r="DS9"/>
  <c r="U9"/>
  <c r="BE9" s="1"/>
  <c r="DN10"/>
  <c r="DP10"/>
  <c r="DR10"/>
  <c r="DT10"/>
  <c r="DM11"/>
  <c r="DO11"/>
  <c r="DQ11"/>
  <c r="DS11"/>
  <c r="U11"/>
  <c r="BE11" s="1"/>
  <c r="DN12"/>
  <c r="DP12"/>
  <c r="DR12"/>
  <c r="DT12"/>
  <c r="DM13"/>
  <c r="DO13"/>
  <c r="DQ13"/>
  <c r="DS13"/>
  <c r="DT13"/>
  <c r="DN14"/>
  <c r="DP14"/>
  <c r="DR14"/>
  <c r="DT14"/>
  <c r="DM15"/>
  <c r="DO15"/>
  <c r="DQ15"/>
  <c r="DS15"/>
  <c r="DT15"/>
  <c r="DN16"/>
  <c r="DP16"/>
  <c r="DR16"/>
  <c r="DT16"/>
  <c r="DM17"/>
  <c r="DO17"/>
  <c r="DQ17"/>
  <c r="DS17"/>
  <c r="DT17"/>
  <c r="DN18"/>
  <c r="DP18"/>
  <c r="DR18"/>
  <c r="DT18"/>
  <c r="DM19"/>
  <c r="DO19"/>
  <c r="DQ19"/>
  <c r="DS19"/>
  <c r="DT19"/>
  <c r="DN20"/>
  <c r="DP20"/>
  <c r="DR20"/>
  <c r="DT20"/>
  <c r="DM21"/>
  <c r="DO21"/>
  <c r="DQ21"/>
  <c r="DS21"/>
  <c r="U21"/>
  <c r="BE21" s="1"/>
  <c r="DN22"/>
  <c r="DP22"/>
  <c r="DR22"/>
  <c r="DT22"/>
  <c r="DM23"/>
  <c r="DO23"/>
  <c r="DQ23"/>
  <c r="DS23"/>
  <c r="DN24"/>
  <c r="DP24"/>
  <c r="DR24"/>
  <c r="DT24"/>
  <c r="DM25"/>
  <c r="DO25"/>
  <c r="DQ25"/>
  <c r="DS25"/>
  <c r="DN26"/>
  <c r="DP26"/>
  <c r="DR26"/>
  <c r="DT26"/>
  <c r="DM27"/>
  <c r="DO27"/>
  <c r="DQ27"/>
  <c r="DS27"/>
  <c r="DN28"/>
  <c r="DP28"/>
  <c r="DR28"/>
  <c r="DT28"/>
  <c r="DM29"/>
  <c r="DO29"/>
  <c r="DQ29"/>
  <c r="DS29"/>
  <c r="DN30"/>
  <c r="DP30"/>
  <c r="DR30"/>
  <c r="DT30"/>
  <c r="DM31"/>
  <c r="DO31"/>
  <c r="DQ31"/>
  <c r="DS31"/>
  <c r="DN32"/>
  <c r="DP32"/>
  <c r="DR32"/>
  <c r="DT32"/>
  <c r="DM33"/>
  <c r="DO33"/>
  <c r="DQ33"/>
  <c r="DS33"/>
  <c r="DN34"/>
  <c r="DP34"/>
  <c r="DR34"/>
  <c r="DT34"/>
  <c r="DM35"/>
  <c r="DO35"/>
  <c r="DQ35"/>
  <c r="DS35"/>
  <c r="DN36"/>
  <c r="DP36"/>
  <c r="DR36"/>
  <c r="DT36"/>
  <c r="DM37"/>
  <c r="DO37"/>
  <c r="DQ37"/>
  <c r="DS37"/>
  <c r="DN38"/>
  <c r="DP38"/>
  <c r="DR38"/>
  <c r="DT38"/>
  <c r="DM39"/>
  <c r="DO39"/>
  <c r="DQ39"/>
  <c r="DS39"/>
  <c r="DN40"/>
  <c r="DP40"/>
  <c r="DR40"/>
  <c r="DT40"/>
  <c r="DM41"/>
  <c r="DO41"/>
  <c r="DQ41"/>
  <c r="DS41"/>
  <c r="DN42"/>
  <c r="DP42"/>
  <c r="DR42"/>
  <c r="DT42"/>
  <c r="DM43"/>
  <c r="DO43"/>
  <c r="DQ43"/>
  <c r="DS43"/>
  <c r="DN44"/>
  <c r="DP44"/>
  <c r="DR44"/>
  <c r="DT44"/>
  <c r="DM45"/>
  <c r="DO45"/>
  <c r="DQ45"/>
  <c r="DS45"/>
  <c r="DN46"/>
  <c r="DP46"/>
  <c r="DR46"/>
  <c r="DT46"/>
  <c r="DM47"/>
  <c r="DO47"/>
  <c r="DQ47"/>
  <c r="DS47"/>
  <c r="DN48"/>
  <c r="DP48"/>
  <c r="DR48"/>
  <c r="DT48"/>
  <c r="DM49"/>
  <c r="DO49"/>
  <c r="DQ49"/>
  <c r="DS49"/>
  <c r="DN50"/>
  <c r="DP50"/>
  <c r="DR50"/>
  <c r="DT50"/>
  <c r="DM51"/>
  <c r="DO51"/>
  <c r="DQ51"/>
  <c r="DS51"/>
  <c r="DN52"/>
  <c r="DP52"/>
  <c r="DR52"/>
  <c r="DT52"/>
  <c r="DM53"/>
  <c r="DO53"/>
  <c r="DQ53"/>
  <c r="DS53"/>
  <c r="DN54"/>
  <c r="DP54"/>
  <c r="DR54"/>
  <c r="DT54"/>
  <c r="DM55"/>
  <c r="DO55"/>
  <c r="DQ55"/>
  <c r="DS55"/>
  <c r="DN56"/>
  <c r="DP56"/>
  <c r="DR56"/>
  <c r="DT56"/>
  <c r="DM57"/>
  <c r="DO57"/>
  <c r="DQ57"/>
  <c r="DS57"/>
  <c r="DN58"/>
  <c r="DP58"/>
  <c r="DR58"/>
  <c r="DT58"/>
  <c r="DM59"/>
  <c r="DO59"/>
  <c r="DQ59"/>
  <c r="DS59"/>
  <c r="DN60"/>
  <c r="DP60"/>
  <c r="DR60"/>
  <c r="DT60"/>
  <c r="DM61"/>
  <c r="DO61"/>
  <c r="DQ61"/>
  <c r="DS61"/>
  <c r="DN62"/>
  <c r="DP62"/>
  <c r="DR62"/>
  <c r="DT62"/>
  <c r="DM63"/>
  <c r="DO63"/>
  <c r="DQ63"/>
  <c r="DS63"/>
  <c r="DN64"/>
  <c r="DP64"/>
  <c r="DR64"/>
  <c r="DT64"/>
  <c r="DM65"/>
  <c r="DO65"/>
  <c r="DQ65"/>
  <c r="DS65"/>
  <c r="DN66"/>
  <c r="DP66"/>
  <c r="DR66"/>
  <c r="DT66"/>
  <c r="DM67"/>
  <c r="DO67"/>
  <c r="DQ67"/>
  <c r="DS67"/>
  <c r="DN68"/>
  <c r="DP68"/>
  <c r="DR68"/>
  <c r="DT68"/>
  <c r="DM69"/>
  <c r="DO69"/>
  <c r="DQ69"/>
  <c r="DS69"/>
  <c r="DN70"/>
  <c r="DP70"/>
  <c r="DR70"/>
  <c r="DT70"/>
  <c r="DM71"/>
  <c r="DO71"/>
  <c r="DQ71"/>
  <c r="DS71"/>
  <c r="DN72"/>
  <c r="DP72"/>
  <c r="DR72"/>
  <c r="DT72"/>
  <c r="DM73"/>
  <c r="DO73"/>
  <c r="DQ73"/>
  <c r="DS73"/>
  <c r="DN74"/>
  <c r="DP74"/>
  <c r="DR74"/>
  <c r="DT74"/>
  <c r="DM75"/>
  <c r="DO75"/>
  <c r="DQ75"/>
  <c r="DS75"/>
  <c r="DN76"/>
  <c r="DP76"/>
  <c r="DR76"/>
  <c r="DT76"/>
  <c r="DM77"/>
  <c r="DO77"/>
  <c r="DQ77"/>
  <c r="DS77"/>
  <c r="DN78"/>
  <c r="DP78"/>
  <c r="DR78"/>
  <c r="DT78"/>
  <c r="DM79"/>
  <c r="DO79"/>
  <c r="DQ79"/>
  <c r="DS79"/>
  <c r="DN80"/>
  <c r="DP80"/>
  <c r="DR80"/>
  <c r="DT80"/>
  <c r="DM81"/>
  <c r="DO81"/>
  <c r="DQ81"/>
  <c r="DS81"/>
  <c r="DN82"/>
  <c r="DP82"/>
  <c r="DR82"/>
  <c r="DT82"/>
  <c r="DM83"/>
  <c r="DO83"/>
  <c r="DQ83"/>
  <c r="DS83"/>
  <c r="DN84"/>
  <c r="DP84"/>
  <c r="DR84"/>
  <c r="DT84"/>
  <c r="DM85"/>
  <c r="DO85"/>
  <c r="DQ85"/>
  <c r="DS85"/>
  <c r="DN86"/>
  <c r="C171" i="5"/>
  <c r="D87"/>
  <c r="C173"/>
  <c r="D89"/>
  <c r="C175"/>
  <c r="D91"/>
  <c r="C177"/>
  <c r="D93"/>
  <c r="C179"/>
  <c r="D95"/>
  <c r="C181"/>
  <c r="D97"/>
  <c r="C183"/>
  <c r="D99"/>
  <c r="C185"/>
  <c r="D101"/>
  <c r="C187"/>
  <c r="D103"/>
  <c r="C189"/>
  <c r="D105"/>
  <c r="C191"/>
  <c r="D107"/>
  <c r="C193"/>
  <c r="D109"/>
  <c r="C195"/>
  <c r="D111"/>
  <c r="C197"/>
  <c r="D113"/>
  <c r="C199"/>
  <c r="D115"/>
  <c r="C201"/>
  <c r="D117"/>
  <c r="C203"/>
  <c r="D119"/>
  <c r="C205"/>
  <c r="D121"/>
  <c r="C207"/>
  <c r="D123"/>
  <c r="C209"/>
  <c r="D125"/>
  <c r="C211"/>
  <c r="D127"/>
  <c r="C213"/>
  <c r="D129"/>
  <c r="C215"/>
  <c r="D131"/>
  <c r="C217"/>
  <c r="D133"/>
  <c r="C219"/>
  <c r="D135"/>
  <c r="C221"/>
  <c r="D137"/>
  <c r="C223"/>
  <c r="D139"/>
  <c r="C225"/>
  <c r="D141"/>
  <c r="C227"/>
  <c r="D143"/>
  <c r="C229"/>
  <c r="D145"/>
  <c r="C231"/>
  <c r="D147"/>
  <c r="C233"/>
  <c r="D149"/>
  <c r="C235"/>
  <c r="D151"/>
  <c r="C237"/>
  <c r="D153"/>
  <c r="C239"/>
  <c r="D155"/>
  <c r="C241"/>
  <c r="D157"/>
  <c r="C243"/>
  <c r="D159"/>
  <c r="C245"/>
  <c r="D161"/>
  <c r="C247"/>
  <c r="D163"/>
  <c r="C249"/>
  <c r="D165"/>
  <c r="C251"/>
  <c r="D167"/>
  <c r="C253"/>
  <c r="D169"/>
  <c r="C87" i="6"/>
  <c r="D45"/>
  <c r="C89"/>
  <c r="D47"/>
  <c r="C91"/>
  <c r="D49"/>
  <c r="C93"/>
  <c r="D51"/>
  <c r="C95"/>
  <c r="D53"/>
  <c r="C97"/>
  <c r="D55"/>
  <c r="C99"/>
  <c r="D57"/>
  <c r="C101"/>
  <c r="D59"/>
  <c r="C103"/>
  <c r="D61"/>
  <c r="C105"/>
  <c r="D63"/>
  <c r="C107"/>
  <c r="D65"/>
  <c r="C109"/>
  <c r="D67"/>
  <c r="C111"/>
  <c r="D69"/>
  <c r="C113"/>
  <c r="D71"/>
  <c r="C115"/>
  <c r="D73"/>
  <c r="C117"/>
  <c r="D75"/>
  <c r="C119"/>
  <c r="D77"/>
  <c r="C121"/>
  <c r="D79"/>
  <c r="C123"/>
  <c r="D81"/>
  <c r="C125"/>
  <c r="D83"/>
  <c r="C127"/>
  <c r="D85"/>
  <c r="A171" i="5"/>
  <c r="B87"/>
  <c r="A172"/>
  <c r="B88"/>
  <c r="C172"/>
  <c r="D88"/>
  <c r="A173"/>
  <c r="B89"/>
  <c r="A174"/>
  <c r="B90"/>
  <c r="C174"/>
  <c r="D90"/>
  <c r="A175"/>
  <c r="B91"/>
  <c r="A176"/>
  <c r="B92"/>
  <c r="C176"/>
  <c r="D92"/>
  <c r="A177"/>
  <c r="B93"/>
  <c r="A178"/>
  <c r="B94"/>
  <c r="C178"/>
  <c r="D94"/>
  <c r="A179"/>
  <c r="B95"/>
  <c r="A180"/>
  <c r="B96"/>
  <c r="C180"/>
  <c r="D96"/>
  <c r="A181"/>
  <c r="B97"/>
  <c r="A182"/>
  <c r="B98"/>
  <c r="C182"/>
  <c r="D98"/>
  <c r="A183"/>
  <c r="B99"/>
  <c r="A184"/>
  <c r="B100"/>
  <c r="C184"/>
  <c r="D100"/>
  <c r="A185"/>
  <c r="B101"/>
  <c r="A186"/>
  <c r="B102"/>
  <c r="C186"/>
  <c r="D102"/>
  <c r="A187"/>
  <c r="B103"/>
  <c r="A188"/>
  <c r="B104"/>
  <c r="C188"/>
  <c r="D104"/>
  <c r="A189"/>
  <c r="B105"/>
  <c r="A190"/>
  <c r="B106"/>
  <c r="C190"/>
  <c r="D106"/>
  <c r="A191"/>
  <c r="B107"/>
  <c r="A192"/>
  <c r="B108"/>
  <c r="C192"/>
  <c r="D108"/>
  <c r="A193"/>
  <c r="B109"/>
  <c r="A194"/>
  <c r="B110"/>
  <c r="C194"/>
  <c r="D110"/>
  <c r="A195"/>
  <c r="B111"/>
  <c r="A196"/>
  <c r="B112"/>
  <c r="C196"/>
  <c r="D112"/>
  <c r="A197"/>
  <c r="B113"/>
  <c r="A198"/>
  <c r="B114"/>
  <c r="C198"/>
  <c r="D114"/>
  <c r="A199"/>
  <c r="B115"/>
  <c r="A200"/>
  <c r="B116"/>
  <c r="C200"/>
  <c r="D116"/>
  <c r="A201"/>
  <c r="B117"/>
  <c r="A202"/>
  <c r="B118"/>
  <c r="C202"/>
  <c r="D118"/>
  <c r="A203"/>
  <c r="B119"/>
  <c r="A204"/>
  <c r="B120"/>
  <c r="C204"/>
  <c r="D120"/>
  <c r="A205"/>
  <c r="B121"/>
  <c r="A206"/>
  <c r="B122"/>
  <c r="C206"/>
  <c r="D122"/>
  <c r="A207"/>
  <c r="B123"/>
  <c r="A208"/>
  <c r="B124"/>
  <c r="C208"/>
  <c r="D124"/>
  <c r="A209"/>
  <c r="B125"/>
  <c r="A210"/>
  <c r="B126"/>
  <c r="C210"/>
  <c r="D126"/>
  <c r="A211"/>
  <c r="B127"/>
  <c r="A212"/>
  <c r="B128"/>
  <c r="C212"/>
  <c r="D128"/>
  <c r="A213"/>
  <c r="B129"/>
  <c r="A214"/>
  <c r="B130"/>
  <c r="C214"/>
  <c r="D130"/>
  <c r="A215"/>
  <c r="B131"/>
  <c r="A216"/>
  <c r="B132"/>
  <c r="C216"/>
  <c r="D132"/>
  <c r="A217"/>
  <c r="B133"/>
  <c r="A218"/>
  <c r="B134"/>
  <c r="C218"/>
  <c r="D134"/>
  <c r="A219"/>
  <c r="B135"/>
  <c r="A220"/>
  <c r="B136"/>
  <c r="C220"/>
  <c r="D136"/>
  <c r="A221"/>
  <c r="B137"/>
  <c r="A222"/>
  <c r="B138"/>
  <c r="C222"/>
  <c r="D138"/>
  <c r="A223"/>
  <c r="B139"/>
  <c r="A224"/>
  <c r="B140"/>
  <c r="C224"/>
  <c r="D140"/>
  <c r="A225"/>
  <c r="B141"/>
  <c r="A226"/>
  <c r="B142"/>
  <c r="C226"/>
  <c r="D142"/>
  <c r="A227"/>
  <c r="B143"/>
  <c r="A228"/>
  <c r="B144"/>
  <c r="C228"/>
  <c r="D144"/>
  <c r="A229"/>
  <c r="B145"/>
  <c r="A230"/>
  <c r="B146"/>
  <c r="C230"/>
  <c r="D146"/>
  <c r="A231"/>
  <c r="B147"/>
  <c r="A232"/>
  <c r="B148"/>
  <c r="C232"/>
  <c r="D148"/>
  <c r="A233"/>
  <c r="B149"/>
  <c r="A234"/>
  <c r="B150"/>
  <c r="C234"/>
  <c r="D150"/>
  <c r="A235"/>
  <c r="B151"/>
  <c r="A236"/>
  <c r="B152"/>
  <c r="C236"/>
  <c r="D152"/>
  <c r="A237"/>
  <c r="B153"/>
  <c r="A238"/>
  <c r="B154"/>
  <c r="C238"/>
  <c r="D154"/>
  <c r="A239"/>
  <c r="B155"/>
  <c r="A240"/>
  <c r="B156"/>
  <c r="C240"/>
  <c r="D156"/>
  <c r="A241"/>
  <c r="B157"/>
  <c r="A242"/>
  <c r="B158"/>
  <c r="C242"/>
  <c r="D158"/>
  <c r="A243"/>
  <c r="B159"/>
  <c r="A244"/>
  <c r="B160"/>
  <c r="C244"/>
  <c r="D160"/>
  <c r="A245"/>
  <c r="B161"/>
  <c r="A246"/>
  <c r="B162"/>
  <c r="C246"/>
  <c r="D162"/>
  <c r="A247"/>
  <c r="B163"/>
  <c r="A248"/>
  <c r="B164"/>
  <c r="C248"/>
  <c r="D164"/>
  <c r="A249"/>
  <c r="B165"/>
  <c r="A250"/>
  <c r="B166"/>
  <c r="C250"/>
  <c r="D166"/>
  <c r="A251"/>
  <c r="B167"/>
  <c r="A252"/>
  <c r="B168"/>
  <c r="C252"/>
  <c r="D168"/>
  <c r="A253"/>
  <c r="B169"/>
  <c r="A254"/>
  <c r="B170"/>
  <c r="C254"/>
  <c r="D170"/>
  <c r="A87" i="6"/>
  <c r="B45"/>
  <c r="A88"/>
  <c r="B46"/>
  <c r="C88"/>
  <c r="D46"/>
  <c r="A89"/>
  <c r="B47"/>
  <c r="A90"/>
  <c r="B48"/>
  <c r="C90"/>
  <c r="D48"/>
  <c r="A91"/>
  <c r="B49"/>
  <c r="A92"/>
  <c r="B50"/>
  <c r="C92"/>
  <c r="D50"/>
  <c r="A93"/>
  <c r="B51"/>
  <c r="A94"/>
  <c r="B52"/>
  <c r="C94"/>
  <c r="D52"/>
  <c r="A95"/>
  <c r="B53"/>
  <c r="A96"/>
  <c r="B54"/>
  <c r="C96"/>
  <c r="D54"/>
  <c r="A97"/>
  <c r="B55"/>
  <c r="A98"/>
  <c r="B56"/>
  <c r="C98"/>
  <c r="D56"/>
  <c r="A99"/>
  <c r="B57"/>
  <c r="A100"/>
  <c r="B58"/>
  <c r="C100"/>
  <c r="D58"/>
  <c r="A101"/>
  <c r="B59"/>
  <c r="A102"/>
  <c r="B60"/>
  <c r="C102"/>
  <c r="D60"/>
  <c r="A103"/>
  <c r="B61"/>
  <c r="A104"/>
  <c r="B62"/>
  <c r="C104"/>
  <c r="D62"/>
  <c r="A105"/>
  <c r="B63"/>
  <c r="A106"/>
  <c r="B64"/>
  <c r="C106"/>
  <c r="D64"/>
  <c r="A107"/>
  <c r="B65"/>
  <c r="A108"/>
  <c r="B66"/>
  <c r="C108"/>
  <c r="D66"/>
  <c r="A109"/>
  <c r="B67"/>
  <c r="A110"/>
  <c r="B68"/>
  <c r="C110"/>
  <c r="D68"/>
  <c r="A111"/>
  <c r="B69"/>
  <c r="A112"/>
  <c r="B70"/>
  <c r="C112"/>
  <c r="D70"/>
  <c r="A113"/>
  <c r="B71"/>
  <c r="A114"/>
  <c r="B72"/>
  <c r="C114"/>
  <c r="D72"/>
  <c r="A115"/>
  <c r="B73"/>
  <c r="A116"/>
  <c r="B74"/>
  <c r="C116"/>
  <c r="D74"/>
  <c r="A117"/>
  <c r="B75"/>
  <c r="A118"/>
  <c r="B76"/>
  <c r="C118"/>
  <c r="D76"/>
  <c r="A119"/>
  <c r="B77"/>
  <c r="A120"/>
  <c r="B78"/>
  <c r="C120"/>
  <c r="D78"/>
  <c r="A121"/>
  <c r="B79"/>
  <c r="A122"/>
  <c r="B80"/>
  <c r="C122"/>
  <c r="D80"/>
  <c r="A123"/>
  <c r="B81"/>
  <c r="A124"/>
  <c r="B82"/>
  <c r="C124"/>
  <c r="D82"/>
  <c r="A125"/>
  <c r="B83"/>
  <c r="A126"/>
  <c r="B84"/>
  <c r="C126"/>
  <c r="D84"/>
  <c r="A127"/>
  <c r="B85"/>
  <c r="A128"/>
  <c r="B86"/>
  <c r="C128"/>
  <c r="D86"/>
  <c r="B3" i="5"/>
  <c r="D3"/>
  <c r="B5"/>
  <c r="D5"/>
  <c r="B7"/>
  <c r="D7"/>
  <c r="B9"/>
  <c r="D9"/>
  <c r="B11"/>
  <c r="D11"/>
  <c r="B13"/>
  <c r="D13"/>
  <c r="B15"/>
  <c r="D15"/>
  <c r="B17"/>
  <c r="D17"/>
  <c r="B19"/>
  <c r="D19"/>
  <c r="B21"/>
  <c r="D21"/>
  <c r="B23"/>
  <c r="D23"/>
  <c r="B25"/>
  <c r="D25"/>
  <c r="B27"/>
  <c r="D27"/>
  <c r="B29"/>
  <c r="D29"/>
  <c r="B31"/>
  <c r="D31"/>
  <c r="B33"/>
  <c r="D33"/>
  <c r="B35"/>
  <c r="D35"/>
  <c r="B37"/>
  <c r="D37"/>
  <c r="B39"/>
  <c r="D39"/>
  <c r="B41"/>
  <c r="D41"/>
  <c r="B43"/>
  <c r="D43"/>
  <c r="B45"/>
  <c r="D45"/>
  <c r="B47"/>
  <c r="D47"/>
  <c r="B49"/>
  <c r="D49"/>
  <c r="B51"/>
  <c r="D51"/>
  <c r="B53"/>
  <c r="D53"/>
  <c r="B55"/>
  <c r="D55"/>
  <c r="B57"/>
  <c r="D57"/>
  <c r="B59"/>
  <c r="D59"/>
  <c r="B61"/>
  <c r="D61"/>
  <c r="B63"/>
  <c r="D63"/>
  <c r="B65"/>
  <c r="D65"/>
  <c r="B67"/>
  <c r="D67"/>
  <c r="B69"/>
  <c r="D69"/>
  <c r="B71"/>
  <c r="D71"/>
  <c r="B73"/>
  <c r="D73"/>
  <c r="B75"/>
  <c r="D75"/>
  <c r="B77"/>
  <c r="D77"/>
  <c r="B79"/>
  <c r="D79"/>
  <c r="B81"/>
  <c r="D81"/>
  <c r="B83"/>
  <c r="D83"/>
  <c r="B85"/>
  <c r="D85"/>
  <c r="F843"/>
  <c r="H843" s="1"/>
  <c r="F844"/>
  <c r="H844" s="1"/>
  <c r="F845"/>
  <c r="H845" s="1"/>
  <c r="F846"/>
  <c r="H846" s="1"/>
  <c r="F847"/>
  <c r="H847" s="1"/>
  <c r="F848"/>
  <c r="H848" s="1"/>
  <c r="F849"/>
  <c r="H849" s="1"/>
  <c r="F850"/>
  <c r="H850" s="1"/>
  <c r="F851"/>
  <c r="H851" s="1"/>
  <c r="F852"/>
  <c r="H852" s="1"/>
  <c r="F853"/>
  <c r="H853" s="1"/>
  <c r="F854"/>
  <c r="H854" s="1"/>
  <c r="F855"/>
  <c r="H855" s="1"/>
  <c r="F856"/>
  <c r="H856" s="1"/>
  <c r="F857"/>
  <c r="H857" s="1"/>
  <c r="F858"/>
  <c r="H858" s="1"/>
  <c r="F859"/>
  <c r="H859" s="1"/>
  <c r="F860"/>
  <c r="H860" s="1"/>
  <c r="F861"/>
  <c r="H861" s="1"/>
  <c r="F862"/>
  <c r="H862" s="1"/>
  <c r="F863"/>
  <c r="H863" s="1"/>
  <c r="F864"/>
  <c r="H864" s="1"/>
  <c r="F865"/>
  <c r="H865" s="1"/>
  <c r="F866"/>
  <c r="H866" s="1"/>
  <c r="F867"/>
  <c r="H867" s="1"/>
  <c r="F868"/>
  <c r="H868" s="1"/>
  <c r="F869"/>
  <c r="H869" s="1"/>
  <c r="F870"/>
  <c r="H870" s="1"/>
  <c r="F871"/>
  <c r="H871" s="1"/>
  <c r="F872"/>
  <c r="H872" s="1"/>
  <c r="F873"/>
  <c r="H873" s="1"/>
  <c r="F874"/>
  <c r="H874" s="1"/>
  <c r="F875"/>
  <c r="H875" s="1"/>
  <c r="F876"/>
  <c r="H876" s="1"/>
  <c r="F877"/>
  <c r="H877" s="1"/>
  <c r="F878"/>
  <c r="H878" s="1"/>
  <c r="F879"/>
  <c r="H879" s="1"/>
  <c r="F880"/>
  <c r="H880" s="1"/>
  <c r="F881"/>
  <c r="H881" s="1"/>
  <c r="F882"/>
  <c r="H882" s="1"/>
  <c r="F883"/>
  <c r="H883" s="1"/>
  <c r="F884"/>
  <c r="H884" s="1"/>
  <c r="F885"/>
  <c r="H885" s="1"/>
  <c r="F886"/>
  <c r="H886" s="1"/>
  <c r="F887"/>
  <c r="H887" s="1"/>
  <c r="F888"/>
  <c r="H888" s="1"/>
  <c r="F889"/>
  <c r="H889" s="1"/>
  <c r="F890"/>
  <c r="H890" s="1"/>
  <c r="F891"/>
  <c r="H891" s="1"/>
  <c r="F892"/>
  <c r="H892" s="1"/>
  <c r="F893"/>
  <c r="H893" s="1"/>
  <c r="F894"/>
  <c r="H894" s="1"/>
  <c r="F895"/>
  <c r="H895" s="1"/>
  <c r="F896"/>
  <c r="H896" s="1"/>
  <c r="F897"/>
  <c r="H897" s="1"/>
  <c r="F898"/>
  <c r="H898" s="1"/>
  <c r="F899"/>
  <c r="H899" s="1"/>
  <c r="F900"/>
  <c r="H900" s="1"/>
  <c r="F901"/>
  <c r="H901" s="1"/>
  <c r="F902"/>
  <c r="H902" s="1"/>
  <c r="F903"/>
  <c r="H903" s="1"/>
  <c r="F904"/>
  <c r="H904" s="1"/>
  <c r="F905"/>
  <c r="H905" s="1"/>
  <c r="F906"/>
  <c r="H906" s="1"/>
  <c r="F907"/>
  <c r="H907" s="1"/>
  <c r="F908"/>
  <c r="H908" s="1"/>
  <c r="F909"/>
  <c r="H909" s="1"/>
  <c r="F910"/>
  <c r="H910" s="1"/>
  <c r="F911"/>
  <c r="H911" s="1"/>
  <c r="F912"/>
  <c r="H912" s="1"/>
  <c r="F913"/>
  <c r="H913" s="1"/>
  <c r="F914"/>
  <c r="H914" s="1"/>
  <c r="F915"/>
  <c r="H915" s="1"/>
  <c r="F916"/>
  <c r="H916" s="1"/>
  <c r="F917"/>
  <c r="H917" s="1"/>
  <c r="F918"/>
  <c r="H918" s="1"/>
  <c r="F919"/>
  <c r="H919" s="1"/>
  <c r="F920"/>
  <c r="H920" s="1"/>
  <c r="F921"/>
  <c r="H921" s="1"/>
  <c r="F922"/>
  <c r="H922" s="1"/>
  <c r="F923"/>
  <c r="H923" s="1"/>
  <c r="F924"/>
  <c r="H924" s="1"/>
  <c r="F925"/>
  <c r="H925" s="1"/>
  <c r="F926"/>
  <c r="H926" s="1"/>
  <c r="B3" i="6"/>
  <c r="D3"/>
  <c r="B5"/>
  <c r="D5"/>
  <c r="B7"/>
  <c r="D7"/>
  <c r="B9"/>
  <c r="D9"/>
  <c r="B11"/>
  <c r="D11"/>
  <c r="B13"/>
  <c r="D13"/>
  <c r="B15"/>
  <c r="D15"/>
  <c r="B17"/>
  <c r="D17"/>
  <c r="B19"/>
  <c r="D19"/>
  <c r="B21"/>
  <c r="D21"/>
  <c r="B23"/>
  <c r="D23"/>
  <c r="B25"/>
  <c r="D25"/>
  <c r="B27"/>
  <c r="D27"/>
  <c r="B29"/>
  <c r="D29"/>
  <c r="B31"/>
  <c r="D31"/>
  <c r="B33"/>
  <c r="D33"/>
  <c r="B35"/>
  <c r="D35"/>
  <c r="B37"/>
  <c r="D37"/>
  <c r="B39"/>
  <c r="D39"/>
  <c r="B41"/>
  <c r="D41"/>
  <c r="B43"/>
  <c r="D43"/>
  <c r="AW3" i="13"/>
  <c r="CG3" s="1"/>
  <c r="AU3"/>
  <c r="CE3" s="1"/>
  <c r="AI3"/>
  <c r="BS3" s="1"/>
  <c r="AC3"/>
  <c r="BM3" s="1"/>
  <c r="DM3"/>
  <c r="AR3"/>
  <c r="CB3" s="1"/>
  <c r="AN3"/>
  <c r="BX3" s="1"/>
  <c r="V3"/>
  <c r="BF3" s="1"/>
  <c r="N3"/>
  <c r="AX3" s="1"/>
  <c r="E3" i="11"/>
  <c r="E3" i="9"/>
  <c r="AK3" i="13"/>
  <c r="BU3" s="1"/>
  <c r="AE3"/>
  <c r="BO3" s="1"/>
  <c r="DO3"/>
  <c r="AT3"/>
  <c r="CD3" s="1"/>
  <c r="AP3"/>
  <c r="BZ3" s="1"/>
  <c r="X3"/>
  <c r="BH3" s="1"/>
  <c r="P3"/>
  <c r="AZ3" s="1"/>
  <c r="G3" i="11"/>
  <c r="G3" i="9"/>
  <c r="AM3" i="13"/>
  <c r="BW3" s="1"/>
  <c r="AG3"/>
  <c r="BQ3" s="1"/>
  <c r="DQ3"/>
  <c r="Z3"/>
  <c r="BJ3" s="1"/>
  <c r="R3"/>
  <c r="BB3" s="1"/>
  <c r="I3" i="11"/>
  <c r="I3" i="9"/>
  <c r="DS3" i="13"/>
  <c r="AB3"/>
  <c r="BL3" s="1"/>
  <c r="T3"/>
  <c r="BD3" s="1"/>
  <c r="K3" i="11"/>
  <c r="K3" i="9"/>
  <c r="M3" i="11"/>
  <c r="M3" i="9"/>
  <c r="AV4" i="13"/>
  <c r="CF4" s="1"/>
  <c r="AJ4"/>
  <c r="BT4" s="1"/>
  <c r="AD4"/>
  <c r="BN4" s="1"/>
  <c r="DN4"/>
  <c r="AS4"/>
  <c r="CC4" s="1"/>
  <c r="AO4"/>
  <c r="BY4" s="1"/>
  <c r="W4"/>
  <c r="BG4" s="1"/>
  <c r="O4"/>
  <c r="AY4" s="1"/>
  <c r="F4" i="11"/>
  <c r="F4" i="9"/>
  <c r="AL4" i="13"/>
  <c r="BV4" s="1"/>
  <c r="AF4"/>
  <c r="BP4" s="1"/>
  <c r="DP4"/>
  <c r="AQ4"/>
  <c r="CA4" s="1"/>
  <c r="Y4"/>
  <c r="BI4" s="1"/>
  <c r="Q4"/>
  <c r="BA4" s="1"/>
  <c r="H4" i="11"/>
  <c r="H4" i="9"/>
  <c r="AH4" i="13"/>
  <c r="BR4" s="1"/>
  <c r="DR4"/>
  <c r="AA4"/>
  <c r="BK4" s="1"/>
  <c r="S4"/>
  <c r="BC4" s="1"/>
  <c r="J4" i="11"/>
  <c r="J4" i="9"/>
  <c r="DT4" i="13"/>
  <c r="U4"/>
  <c r="BE4" s="1"/>
  <c r="L4" i="11"/>
  <c r="L4" i="9"/>
  <c r="AW5" i="13"/>
  <c r="CG5" s="1"/>
  <c r="AU5"/>
  <c r="CE5" s="1"/>
  <c r="AI5"/>
  <c r="BS5" s="1"/>
  <c r="AC5"/>
  <c r="BM5" s="1"/>
  <c r="DM5"/>
  <c r="AR5"/>
  <c r="CB5" s="1"/>
  <c r="AN5"/>
  <c r="BX5" s="1"/>
  <c r="V5"/>
  <c r="BF5" s="1"/>
  <c r="N5"/>
  <c r="AX5" s="1"/>
  <c r="E5" i="11"/>
  <c r="E5" i="9"/>
  <c r="AK5" i="13"/>
  <c r="BU5" s="1"/>
  <c r="AE5"/>
  <c r="BO5" s="1"/>
  <c r="DO5"/>
  <c r="AT5"/>
  <c r="CD5" s="1"/>
  <c r="AP5"/>
  <c r="BZ5" s="1"/>
  <c r="X5"/>
  <c r="BH5" s="1"/>
  <c r="P5"/>
  <c r="AZ5" s="1"/>
  <c r="G5" i="11"/>
  <c r="G5" i="9"/>
  <c r="AM5" i="13"/>
  <c r="BW5" s="1"/>
  <c r="AG5"/>
  <c r="BQ5" s="1"/>
  <c r="DQ5"/>
  <c r="Z5"/>
  <c r="BJ5" s="1"/>
  <c r="R5"/>
  <c r="BB5" s="1"/>
  <c r="I5" i="11"/>
  <c r="I5" i="9"/>
  <c r="DS5" i="13"/>
  <c r="AB5"/>
  <c r="BL5" s="1"/>
  <c r="T5"/>
  <c r="BD5" s="1"/>
  <c r="K5" i="11"/>
  <c r="K5" i="9"/>
  <c r="M5" i="11"/>
  <c r="M5" i="9"/>
  <c r="AV6" i="13"/>
  <c r="CF6" s="1"/>
  <c r="AJ6"/>
  <c r="BT6" s="1"/>
  <c r="AD6"/>
  <c r="BN6" s="1"/>
  <c r="DN6"/>
  <c r="AS6"/>
  <c r="CC6" s="1"/>
  <c r="AO6"/>
  <c r="BY6" s="1"/>
  <c r="W6"/>
  <c r="BG6" s="1"/>
  <c r="O6"/>
  <c r="AY6" s="1"/>
  <c r="F6" i="11"/>
  <c r="F6" i="9"/>
  <c r="AL6" i="13"/>
  <c r="BV6" s="1"/>
  <c r="AF6"/>
  <c r="BP6" s="1"/>
  <c r="DP6"/>
  <c r="AQ6"/>
  <c r="CA6" s="1"/>
  <c r="Y6"/>
  <c r="BI6" s="1"/>
  <c r="Q6"/>
  <c r="BA6" s="1"/>
  <c r="H6" i="11"/>
  <c r="H6" i="9"/>
  <c r="AH6" i="13"/>
  <c r="BR6" s="1"/>
  <c r="DR6"/>
  <c r="AA6"/>
  <c r="BK6" s="1"/>
  <c r="S6"/>
  <c r="BC6" s="1"/>
  <c r="J6" i="11"/>
  <c r="J6" i="9"/>
  <c r="DT6" i="13"/>
  <c r="U6"/>
  <c r="BE6" s="1"/>
  <c r="L6" i="11"/>
  <c r="L6" i="9"/>
  <c r="AW7" i="13"/>
  <c r="CG7" s="1"/>
  <c r="AU7"/>
  <c r="CE7" s="1"/>
  <c r="AI7"/>
  <c r="BS7" s="1"/>
  <c r="AC7"/>
  <c r="BM7" s="1"/>
  <c r="DM7"/>
  <c r="AR7"/>
  <c r="CB7" s="1"/>
  <c r="AN7"/>
  <c r="BX7" s="1"/>
  <c r="V7"/>
  <c r="BF7" s="1"/>
  <c r="N7"/>
  <c r="AX7" s="1"/>
  <c r="E7" i="11"/>
  <c r="E7" i="9"/>
  <c r="AK7" i="13"/>
  <c r="BU7" s="1"/>
  <c r="AE7"/>
  <c r="BO7" s="1"/>
  <c r="DO7"/>
  <c r="AT7"/>
  <c r="CD7" s="1"/>
  <c r="AP7"/>
  <c r="BZ7" s="1"/>
  <c r="X7"/>
  <c r="BH7" s="1"/>
  <c r="P7"/>
  <c r="AZ7" s="1"/>
  <c r="G7" i="11"/>
  <c r="G7" i="9"/>
  <c r="AM7" i="13"/>
  <c r="BW7" s="1"/>
  <c r="AG7"/>
  <c r="BQ7" s="1"/>
  <c r="DQ7"/>
  <c r="Z7"/>
  <c r="BJ7" s="1"/>
  <c r="R7"/>
  <c r="BB7" s="1"/>
  <c r="I7" i="11"/>
  <c r="I7" i="9"/>
  <c r="DS7" i="13"/>
  <c r="AB7"/>
  <c r="BL7" s="1"/>
  <c r="T7"/>
  <c r="BD7" s="1"/>
  <c r="K7" i="11"/>
  <c r="K7" i="9"/>
  <c r="M7" i="11"/>
  <c r="M7" i="9"/>
  <c r="AV8" i="13"/>
  <c r="CF8" s="1"/>
  <c r="AJ8"/>
  <c r="BT8" s="1"/>
  <c r="AD8"/>
  <c r="BN8" s="1"/>
  <c r="DN8"/>
  <c r="AS8"/>
  <c r="CC8" s="1"/>
  <c r="AO8"/>
  <c r="BY8" s="1"/>
  <c r="W8"/>
  <c r="BG8" s="1"/>
  <c r="O8"/>
  <c r="AY8" s="1"/>
  <c r="F8" i="11"/>
  <c r="F8" i="9"/>
  <c r="AL8" i="13"/>
  <c r="BV8" s="1"/>
  <c r="AF8"/>
  <c r="BP8" s="1"/>
  <c r="DP8"/>
  <c r="AQ8"/>
  <c r="CA8" s="1"/>
  <c r="Y8"/>
  <c r="BI8" s="1"/>
  <c r="Q8"/>
  <c r="BA8" s="1"/>
  <c r="H8" i="11"/>
  <c r="H8" i="9"/>
  <c r="AH8" i="13"/>
  <c r="BR8" s="1"/>
  <c r="DR8"/>
  <c r="AA8"/>
  <c r="BK8" s="1"/>
  <c r="S8"/>
  <c r="BC8" s="1"/>
  <c r="J8" i="11"/>
  <c r="J8" i="9"/>
  <c r="DT8" i="13"/>
  <c r="U8"/>
  <c r="BE8" s="1"/>
  <c r="L8" i="11"/>
  <c r="L8" i="9"/>
  <c r="AW9" i="13"/>
  <c r="CG9" s="1"/>
  <c r="AU9"/>
  <c r="CE9" s="1"/>
  <c r="AI9"/>
  <c r="BS9" s="1"/>
  <c r="AC9"/>
  <c r="BM9" s="1"/>
  <c r="DM9"/>
  <c r="AR9"/>
  <c r="CB9" s="1"/>
  <c r="AN9"/>
  <c r="BX9" s="1"/>
  <c r="V9"/>
  <c r="BF9" s="1"/>
  <c r="N9"/>
  <c r="AX9" s="1"/>
  <c r="E9" i="11"/>
  <c r="E9" i="9"/>
  <c r="AK9" i="13"/>
  <c r="BU9" s="1"/>
  <c r="AE9"/>
  <c r="BO9" s="1"/>
  <c r="DO9"/>
  <c r="AT9"/>
  <c r="CD9" s="1"/>
  <c r="AP9"/>
  <c r="BZ9" s="1"/>
  <c r="X9"/>
  <c r="BH9" s="1"/>
  <c r="P9"/>
  <c r="AZ9" s="1"/>
  <c r="G9" i="11"/>
  <c r="G9" i="9"/>
  <c r="AM9" i="13"/>
  <c r="BW9" s="1"/>
  <c r="AG9"/>
  <c r="BQ9" s="1"/>
  <c r="DQ9"/>
  <c r="Z9"/>
  <c r="BJ9" s="1"/>
  <c r="R9"/>
  <c r="BB9" s="1"/>
  <c r="I9" i="11"/>
  <c r="I9" i="9"/>
  <c r="DS9" i="13"/>
  <c r="AB9"/>
  <c r="BL9" s="1"/>
  <c r="T9"/>
  <c r="BD9" s="1"/>
  <c r="K9" i="11"/>
  <c r="K9" i="9"/>
  <c r="M9" i="11"/>
  <c r="M9" i="9"/>
  <c r="AV10" i="13"/>
  <c r="CF10" s="1"/>
  <c r="AJ10"/>
  <c r="BT10" s="1"/>
  <c r="AD10"/>
  <c r="BN10" s="1"/>
  <c r="DN10"/>
  <c r="AS10"/>
  <c r="CC10" s="1"/>
  <c r="AO10"/>
  <c r="BY10" s="1"/>
  <c r="W10"/>
  <c r="BG10" s="1"/>
  <c r="O10"/>
  <c r="AY10" s="1"/>
  <c r="F10" i="11"/>
  <c r="F10" i="9"/>
  <c r="AL10" i="13"/>
  <c r="BV10" s="1"/>
  <c r="AF10"/>
  <c r="BP10" s="1"/>
  <c r="DP10"/>
  <c r="AQ10"/>
  <c r="CA10" s="1"/>
  <c r="Y10"/>
  <c r="BI10" s="1"/>
  <c r="Q10"/>
  <c r="BA10" s="1"/>
  <c r="H10" i="11"/>
  <c r="H10" i="9"/>
  <c r="AH10" i="13"/>
  <c r="BR10" s="1"/>
  <c r="DR10"/>
  <c r="AA10"/>
  <c r="BK10" s="1"/>
  <c r="S10"/>
  <c r="BC10" s="1"/>
  <c r="J10" i="11"/>
  <c r="J10" i="9"/>
  <c r="DT10" i="13"/>
  <c r="U10"/>
  <c r="BE10" s="1"/>
  <c r="L10" i="11"/>
  <c r="L10" i="9"/>
  <c r="AW11" i="13"/>
  <c r="CG11" s="1"/>
  <c r="AU11"/>
  <c r="CE11" s="1"/>
  <c r="AI11"/>
  <c r="BS11" s="1"/>
  <c r="AC11"/>
  <c r="BM11" s="1"/>
  <c r="DM11"/>
  <c r="AR11"/>
  <c r="CB11" s="1"/>
  <c r="AN11"/>
  <c r="BX11" s="1"/>
  <c r="V11"/>
  <c r="BF11" s="1"/>
  <c r="N11"/>
  <c r="AX11" s="1"/>
  <c r="E11" i="11"/>
  <c r="E11" i="9"/>
  <c r="AK11" i="13"/>
  <c r="BU11" s="1"/>
  <c r="AE11"/>
  <c r="BO11" s="1"/>
  <c r="DO11"/>
  <c r="AT11"/>
  <c r="CD11" s="1"/>
  <c r="AP11"/>
  <c r="BZ11" s="1"/>
  <c r="X11"/>
  <c r="BH11" s="1"/>
  <c r="P11"/>
  <c r="AZ11" s="1"/>
  <c r="G11" i="11"/>
  <c r="G11" i="9"/>
  <c r="AM11" i="13"/>
  <c r="BW11" s="1"/>
  <c r="AG11"/>
  <c r="BQ11" s="1"/>
  <c r="DQ11"/>
  <c r="Z11"/>
  <c r="BJ11" s="1"/>
  <c r="R11"/>
  <c r="BB11" s="1"/>
  <c r="I11" i="11"/>
  <c r="I11" i="9"/>
  <c r="DS11" i="13"/>
  <c r="AB11"/>
  <c r="BL11" s="1"/>
  <c r="T11"/>
  <c r="BD11" s="1"/>
  <c r="K11" i="11"/>
  <c r="K11" i="9"/>
  <c r="M11" i="11"/>
  <c r="M11" i="9"/>
  <c r="AV12" i="13"/>
  <c r="CF12" s="1"/>
  <c r="AJ12"/>
  <c r="BT12" s="1"/>
  <c r="AD12"/>
  <c r="BN12" s="1"/>
  <c r="DN12"/>
  <c r="AS12"/>
  <c r="CC12" s="1"/>
  <c r="AO12"/>
  <c r="BY12" s="1"/>
  <c r="W12"/>
  <c r="BG12" s="1"/>
  <c r="O12"/>
  <c r="AY12" s="1"/>
  <c r="F12" i="11"/>
  <c r="F12" i="9"/>
  <c r="AL12" i="13"/>
  <c r="BV12" s="1"/>
  <c r="AF12"/>
  <c r="BP12" s="1"/>
  <c r="DP12"/>
  <c r="AQ12"/>
  <c r="CA12" s="1"/>
  <c r="Y12"/>
  <c r="BI12" s="1"/>
  <c r="Q12"/>
  <c r="BA12" s="1"/>
  <c r="H12" i="11"/>
  <c r="H12" i="9"/>
  <c r="AH12" i="13"/>
  <c r="BR12" s="1"/>
  <c r="DR12"/>
  <c r="AA12"/>
  <c r="BK12" s="1"/>
  <c r="S12"/>
  <c r="BC12" s="1"/>
  <c r="J12" i="11"/>
  <c r="J12" i="9"/>
  <c r="DT12" i="13"/>
  <c r="U12"/>
  <c r="BE12" s="1"/>
  <c r="L12" i="11"/>
  <c r="L12" i="9"/>
  <c r="AW13" i="13"/>
  <c r="CG13" s="1"/>
  <c r="AU13"/>
  <c r="CE13" s="1"/>
  <c r="AI13"/>
  <c r="BS13" s="1"/>
  <c r="AC13"/>
  <c r="BM13" s="1"/>
  <c r="DM13"/>
  <c r="AR13"/>
  <c r="CB13" s="1"/>
  <c r="AN13"/>
  <c r="BX13" s="1"/>
  <c r="V13"/>
  <c r="BF13" s="1"/>
  <c r="N13"/>
  <c r="AX13" s="1"/>
  <c r="E13" i="11"/>
  <c r="E13" i="9"/>
  <c r="AW13" i="8"/>
  <c r="AU13"/>
  <c r="AI13"/>
  <c r="AC13"/>
  <c r="DM13"/>
  <c r="AR13"/>
  <c r="AN13"/>
  <c r="V13"/>
  <c r="N13"/>
  <c r="O3" i="7"/>
  <c r="AY3" s="1"/>
  <c r="Q3"/>
  <c r="BA3" s="1"/>
  <c r="S3"/>
  <c r="BC3" s="1"/>
  <c r="W3"/>
  <c r="BG3" s="1"/>
  <c r="Y3"/>
  <c r="BI3" s="1"/>
  <c r="AA3"/>
  <c r="BK3" s="1"/>
  <c r="AC3"/>
  <c r="BM3" s="1"/>
  <c r="AE3"/>
  <c r="BO3" s="1"/>
  <c r="AG3"/>
  <c r="BQ3" s="1"/>
  <c r="AI3"/>
  <c r="BS3" s="1"/>
  <c r="AK3"/>
  <c r="BU3" s="1"/>
  <c r="AM3"/>
  <c r="BW3" s="1"/>
  <c r="AO3"/>
  <c r="BY3" s="1"/>
  <c r="AQ3"/>
  <c r="CA3" s="1"/>
  <c r="AS3"/>
  <c r="CC3" s="1"/>
  <c r="AU3"/>
  <c r="CE3" s="1"/>
  <c r="AW3"/>
  <c r="CG3" s="1"/>
  <c r="DN3"/>
  <c r="DP3"/>
  <c r="DR3"/>
  <c r="N4"/>
  <c r="AX4" s="1"/>
  <c r="P4"/>
  <c r="AZ4" s="1"/>
  <c r="R4"/>
  <c r="BB4" s="1"/>
  <c r="T4"/>
  <c r="BD4" s="1"/>
  <c r="V4"/>
  <c r="BF4" s="1"/>
  <c r="X4"/>
  <c r="BH4" s="1"/>
  <c r="Z4"/>
  <c r="BJ4" s="1"/>
  <c r="AB4"/>
  <c r="BL4" s="1"/>
  <c r="AD4"/>
  <c r="BN4" s="1"/>
  <c r="AF4"/>
  <c r="BP4" s="1"/>
  <c r="AH4"/>
  <c r="BR4" s="1"/>
  <c r="AJ4"/>
  <c r="BT4" s="1"/>
  <c r="AL4"/>
  <c r="BV4" s="1"/>
  <c r="AN4"/>
  <c r="BX4" s="1"/>
  <c r="AP4"/>
  <c r="BZ4" s="1"/>
  <c r="AR4"/>
  <c r="CB4" s="1"/>
  <c r="AT4"/>
  <c r="CD4" s="1"/>
  <c r="AV4"/>
  <c r="CF4" s="1"/>
  <c r="DM4"/>
  <c r="DO4"/>
  <c r="DQ4"/>
  <c r="O5"/>
  <c r="AY5" s="1"/>
  <c r="Q5"/>
  <c r="BA5" s="1"/>
  <c r="S5"/>
  <c r="BC5" s="1"/>
  <c r="W5"/>
  <c r="BG5" s="1"/>
  <c r="Y5"/>
  <c r="BI5" s="1"/>
  <c r="AA5"/>
  <c r="BK5" s="1"/>
  <c r="AC5"/>
  <c r="BM5" s="1"/>
  <c r="AE5"/>
  <c r="BO5" s="1"/>
  <c r="AG5"/>
  <c r="BQ5" s="1"/>
  <c r="AI5"/>
  <c r="BS5" s="1"/>
  <c r="AK5"/>
  <c r="BU5" s="1"/>
  <c r="AM5"/>
  <c r="BW5" s="1"/>
  <c r="AO5"/>
  <c r="BY5" s="1"/>
  <c r="AQ5"/>
  <c r="CA5" s="1"/>
  <c r="AS5"/>
  <c r="CC5" s="1"/>
  <c r="AU5"/>
  <c r="CE5" s="1"/>
  <c r="AW5"/>
  <c r="CG5" s="1"/>
  <c r="DN5"/>
  <c r="DP5"/>
  <c r="DR5"/>
  <c r="N6"/>
  <c r="AX6" s="1"/>
  <c r="P6"/>
  <c r="AZ6" s="1"/>
  <c r="R6"/>
  <c r="BB6" s="1"/>
  <c r="T6"/>
  <c r="BD6" s="1"/>
  <c r="V6"/>
  <c r="BF6" s="1"/>
  <c r="X6"/>
  <c r="BH6" s="1"/>
  <c r="Z6"/>
  <c r="BJ6" s="1"/>
  <c r="AB6"/>
  <c r="BL6" s="1"/>
  <c r="AD6"/>
  <c r="BN6" s="1"/>
  <c r="AF6"/>
  <c r="BP6" s="1"/>
  <c r="AH6"/>
  <c r="BR6" s="1"/>
  <c r="AJ6"/>
  <c r="BT6" s="1"/>
  <c r="AL6"/>
  <c r="BV6" s="1"/>
  <c r="AN6"/>
  <c r="BX6" s="1"/>
  <c r="AP6"/>
  <c r="BZ6" s="1"/>
  <c r="AR6"/>
  <c r="CB6" s="1"/>
  <c r="AT6"/>
  <c r="CD6" s="1"/>
  <c r="AV6"/>
  <c r="CF6" s="1"/>
  <c r="DM6"/>
  <c r="DO6"/>
  <c r="DQ6"/>
  <c r="O7"/>
  <c r="AY7" s="1"/>
  <c r="Q7"/>
  <c r="BA7" s="1"/>
  <c r="S7"/>
  <c r="BC7" s="1"/>
  <c r="W7"/>
  <c r="BG7" s="1"/>
  <c r="Y7"/>
  <c r="BI7" s="1"/>
  <c r="AA7"/>
  <c r="BK7" s="1"/>
  <c r="AC7"/>
  <c r="BM7" s="1"/>
  <c r="AE7"/>
  <c r="BO7" s="1"/>
  <c r="AG7"/>
  <c r="BQ7" s="1"/>
  <c r="AI7"/>
  <c r="BS7" s="1"/>
  <c r="AK7"/>
  <c r="BU7" s="1"/>
  <c r="AM7"/>
  <c r="BW7" s="1"/>
  <c r="AO7"/>
  <c r="BY7" s="1"/>
  <c r="AQ7"/>
  <c r="CA7" s="1"/>
  <c r="AS7"/>
  <c r="CC7" s="1"/>
  <c r="AU7"/>
  <c r="CE7" s="1"/>
  <c r="AW7"/>
  <c r="CG7" s="1"/>
  <c r="DN7"/>
  <c r="DP7"/>
  <c r="DR7"/>
  <c r="N8"/>
  <c r="AX8" s="1"/>
  <c r="P8"/>
  <c r="AZ8" s="1"/>
  <c r="R8"/>
  <c r="BB8" s="1"/>
  <c r="T8"/>
  <c r="BD8" s="1"/>
  <c r="V8"/>
  <c r="BF8" s="1"/>
  <c r="X8"/>
  <c r="BH8" s="1"/>
  <c r="Z8"/>
  <c r="BJ8" s="1"/>
  <c r="AB8"/>
  <c r="BL8" s="1"/>
  <c r="AD8"/>
  <c r="BN8" s="1"/>
  <c r="AF8"/>
  <c r="BP8" s="1"/>
  <c r="AH8"/>
  <c r="BR8" s="1"/>
  <c r="AJ8"/>
  <c r="BT8" s="1"/>
  <c r="AL8"/>
  <c r="BV8" s="1"/>
  <c r="AN8"/>
  <c r="BX8" s="1"/>
  <c r="AP8"/>
  <c r="BZ8" s="1"/>
  <c r="AR8"/>
  <c r="CB8" s="1"/>
  <c r="AT8"/>
  <c r="CD8" s="1"/>
  <c r="AV8"/>
  <c r="CF8" s="1"/>
  <c r="DM8"/>
  <c r="DO8"/>
  <c r="DQ8"/>
  <c r="O9"/>
  <c r="AY9" s="1"/>
  <c r="Q9"/>
  <c r="BA9" s="1"/>
  <c r="S9"/>
  <c r="BC9" s="1"/>
  <c r="W9"/>
  <c r="BG9" s="1"/>
  <c r="Y9"/>
  <c r="BI9" s="1"/>
  <c r="AA9"/>
  <c r="BK9" s="1"/>
  <c r="AC9"/>
  <c r="BM9" s="1"/>
  <c r="AE9"/>
  <c r="BO9" s="1"/>
  <c r="AG9"/>
  <c r="BQ9" s="1"/>
  <c r="AI9"/>
  <c r="BS9" s="1"/>
  <c r="AK9"/>
  <c r="BU9" s="1"/>
  <c r="AM9"/>
  <c r="BW9" s="1"/>
  <c r="AO9"/>
  <c r="BY9" s="1"/>
  <c r="AQ9"/>
  <c r="CA9" s="1"/>
  <c r="AS9"/>
  <c r="CC9" s="1"/>
  <c r="AU9"/>
  <c r="CE9" s="1"/>
  <c r="AW9"/>
  <c r="CG9" s="1"/>
  <c r="DN9"/>
  <c r="DP9"/>
  <c r="DR9"/>
  <c r="N10"/>
  <c r="AX10" s="1"/>
  <c r="P10"/>
  <c r="AZ10" s="1"/>
  <c r="R10"/>
  <c r="BB10" s="1"/>
  <c r="T10"/>
  <c r="BD10" s="1"/>
  <c r="V10"/>
  <c r="BF10" s="1"/>
  <c r="X10"/>
  <c r="BH10" s="1"/>
  <c r="Z10"/>
  <c r="BJ10" s="1"/>
  <c r="AB10"/>
  <c r="BL10" s="1"/>
  <c r="AD10"/>
  <c r="BN10" s="1"/>
  <c r="AF10"/>
  <c r="BP10" s="1"/>
  <c r="AH10"/>
  <c r="BR10" s="1"/>
  <c r="AJ10"/>
  <c r="BT10" s="1"/>
  <c r="AL10"/>
  <c r="BV10" s="1"/>
  <c r="AN10"/>
  <c r="BX10" s="1"/>
  <c r="AP10"/>
  <c r="BZ10" s="1"/>
  <c r="AR10"/>
  <c r="CB10" s="1"/>
  <c r="AT10"/>
  <c r="CD10" s="1"/>
  <c r="AV10"/>
  <c r="CF10" s="1"/>
  <c r="DM10"/>
  <c r="DO10"/>
  <c r="DQ10"/>
  <c r="O11"/>
  <c r="AY11" s="1"/>
  <c r="Q11"/>
  <c r="BA11" s="1"/>
  <c r="S11"/>
  <c r="BC11" s="1"/>
  <c r="W11"/>
  <c r="BG11" s="1"/>
  <c r="Y11"/>
  <c r="BI11" s="1"/>
  <c r="AA11"/>
  <c r="BK11" s="1"/>
  <c r="AC11"/>
  <c r="BM11" s="1"/>
  <c r="AE11"/>
  <c r="BO11" s="1"/>
  <c r="AG11"/>
  <c r="BQ11" s="1"/>
  <c r="AI11"/>
  <c r="BS11" s="1"/>
  <c r="AK11"/>
  <c r="BU11" s="1"/>
  <c r="AM11"/>
  <c r="BW11" s="1"/>
  <c r="AO11"/>
  <c r="BY11" s="1"/>
  <c r="AQ11"/>
  <c r="CA11" s="1"/>
  <c r="AS11"/>
  <c r="CC11" s="1"/>
  <c r="AU11"/>
  <c r="CE11" s="1"/>
  <c r="AW11"/>
  <c r="CG11" s="1"/>
  <c r="DN11"/>
  <c r="DP11"/>
  <c r="DR11"/>
  <c r="N12"/>
  <c r="AX12" s="1"/>
  <c r="P12"/>
  <c r="AZ12" s="1"/>
  <c r="R12"/>
  <c r="BB12" s="1"/>
  <c r="T12"/>
  <c r="BD12" s="1"/>
  <c r="V12"/>
  <c r="BF12" s="1"/>
  <c r="X12"/>
  <c r="BH12" s="1"/>
  <c r="Z12"/>
  <c r="BJ12" s="1"/>
  <c r="AB12"/>
  <c r="BL12" s="1"/>
  <c r="AD12"/>
  <c r="BN12" s="1"/>
  <c r="AF12"/>
  <c r="BP12" s="1"/>
  <c r="AH12"/>
  <c r="BR12" s="1"/>
  <c r="AJ12"/>
  <c r="BT12" s="1"/>
  <c r="AL12"/>
  <c r="BV12" s="1"/>
  <c r="AN12"/>
  <c r="BX12" s="1"/>
  <c r="AP12"/>
  <c r="BZ12" s="1"/>
  <c r="AR12"/>
  <c r="CB12" s="1"/>
  <c r="AT12"/>
  <c r="CD12" s="1"/>
  <c r="AV12"/>
  <c r="CF12" s="1"/>
  <c r="DM12"/>
  <c r="DO12"/>
  <c r="DQ12"/>
  <c r="O13"/>
  <c r="AY13" s="1"/>
  <c r="Q13"/>
  <c r="BA13" s="1"/>
  <c r="S13"/>
  <c r="BC13" s="1"/>
  <c r="U13"/>
  <c r="BE13" s="1"/>
  <c r="W13"/>
  <c r="BG13" s="1"/>
  <c r="Y13"/>
  <c r="BI13" s="1"/>
  <c r="AA13"/>
  <c r="BK13" s="1"/>
  <c r="AC13"/>
  <c r="BM13" s="1"/>
  <c r="AE13"/>
  <c r="BO13" s="1"/>
  <c r="AG13"/>
  <c r="BQ13" s="1"/>
  <c r="AI13"/>
  <c r="BS13" s="1"/>
  <c r="AK13"/>
  <c r="BU13" s="1"/>
  <c r="AM13"/>
  <c r="BW13" s="1"/>
  <c r="AO13"/>
  <c r="BY13" s="1"/>
  <c r="AQ13"/>
  <c r="CA13" s="1"/>
  <c r="AS13"/>
  <c r="CC13" s="1"/>
  <c r="AU13"/>
  <c r="CE13" s="1"/>
  <c r="AW13"/>
  <c r="CG13" s="1"/>
  <c r="DN13"/>
  <c r="DP13"/>
  <c r="DR13"/>
  <c r="N14"/>
  <c r="AX14" s="1"/>
  <c r="P14"/>
  <c r="AZ14" s="1"/>
  <c r="R14"/>
  <c r="BB14" s="1"/>
  <c r="T14"/>
  <c r="BD14" s="1"/>
  <c r="V14"/>
  <c r="BF14" s="1"/>
  <c r="X14"/>
  <c r="BH14" s="1"/>
  <c r="Z14"/>
  <c r="BJ14" s="1"/>
  <c r="AB14"/>
  <c r="BL14" s="1"/>
  <c r="AD14"/>
  <c r="BN14" s="1"/>
  <c r="AF14"/>
  <c r="BP14" s="1"/>
  <c r="AH14"/>
  <c r="BR14" s="1"/>
  <c r="AJ14"/>
  <c r="BT14" s="1"/>
  <c r="AL14"/>
  <c r="BV14" s="1"/>
  <c r="AN14"/>
  <c r="BX14" s="1"/>
  <c r="AP14"/>
  <c r="BZ14" s="1"/>
  <c r="AR14"/>
  <c r="CB14" s="1"/>
  <c r="AT14"/>
  <c r="CD14" s="1"/>
  <c r="AV14"/>
  <c r="CF14" s="1"/>
  <c r="DM14"/>
  <c r="DO14"/>
  <c r="DQ14"/>
  <c r="DS14"/>
  <c r="O15"/>
  <c r="AY15" s="1"/>
  <c r="Q15"/>
  <c r="BA15" s="1"/>
  <c r="S15"/>
  <c r="BC15" s="1"/>
  <c r="U15"/>
  <c r="BE15" s="1"/>
  <c r="W15"/>
  <c r="BG15" s="1"/>
  <c r="Y15"/>
  <c r="BI15" s="1"/>
  <c r="AA15"/>
  <c r="BK15" s="1"/>
  <c r="AC15"/>
  <c r="BM15" s="1"/>
  <c r="AE15"/>
  <c r="BO15" s="1"/>
  <c r="AG15"/>
  <c r="BQ15" s="1"/>
  <c r="AI15"/>
  <c r="BS15" s="1"/>
  <c r="AK15"/>
  <c r="BU15" s="1"/>
  <c r="AM15"/>
  <c r="BW15" s="1"/>
  <c r="AO15"/>
  <c r="BY15" s="1"/>
  <c r="AQ15"/>
  <c r="CA15" s="1"/>
  <c r="AS15"/>
  <c r="CC15" s="1"/>
  <c r="AU15"/>
  <c r="CE15" s="1"/>
  <c r="AW15"/>
  <c r="CG15" s="1"/>
  <c r="DN15"/>
  <c r="DP15"/>
  <c r="DR15"/>
  <c r="N16"/>
  <c r="AX16" s="1"/>
  <c r="P16"/>
  <c r="AZ16" s="1"/>
  <c r="R16"/>
  <c r="BB16" s="1"/>
  <c r="T16"/>
  <c r="BD16" s="1"/>
  <c r="V16"/>
  <c r="BF16" s="1"/>
  <c r="X16"/>
  <c r="BH16" s="1"/>
  <c r="Z16"/>
  <c r="BJ16" s="1"/>
  <c r="AB16"/>
  <c r="BL16" s="1"/>
  <c r="AD16"/>
  <c r="BN16" s="1"/>
  <c r="AF16"/>
  <c r="BP16" s="1"/>
  <c r="AH16"/>
  <c r="BR16" s="1"/>
  <c r="AJ16"/>
  <c r="BT16" s="1"/>
  <c r="AL16"/>
  <c r="BV16" s="1"/>
  <c r="AN16"/>
  <c r="BX16" s="1"/>
  <c r="AP16"/>
  <c r="BZ16" s="1"/>
  <c r="AR16"/>
  <c r="CB16" s="1"/>
  <c r="AT16"/>
  <c r="CD16" s="1"/>
  <c r="AV16"/>
  <c r="CF16" s="1"/>
  <c r="DM16"/>
  <c r="DO16"/>
  <c r="DQ16"/>
  <c r="DS16"/>
  <c r="O17"/>
  <c r="AY17" s="1"/>
  <c r="Q17"/>
  <c r="BA17" s="1"/>
  <c r="S17"/>
  <c r="BC17" s="1"/>
  <c r="U17"/>
  <c r="BE17" s="1"/>
  <c r="W17"/>
  <c r="BG17" s="1"/>
  <c r="Y17"/>
  <c r="BI17" s="1"/>
  <c r="AA17"/>
  <c r="BK17" s="1"/>
  <c r="AC17"/>
  <c r="BM17" s="1"/>
  <c r="AE17"/>
  <c r="BO17" s="1"/>
  <c r="AG17"/>
  <c r="BQ17" s="1"/>
  <c r="AI17"/>
  <c r="BS17" s="1"/>
  <c r="AK17"/>
  <c r="BU17" s="1"/>
  <c r="AM17"/>
  <c r="BW17" s="1"/>
  <c r="AO17"/>
  <c r="BY17" s="1"/>
  <c r="AQ17"/>
  <c r="CA17" s="1"/>
  <c r="AS17"/>
  <c r="CC17" s="1"/>
  <c r="AU17"/>
  <c r="CE17" s="1"/>
  <c r="AW17"/>
  <c r="CG17" s="1"/>
  <c r="DN17"/>
  <c r="DP17"/>
  <c r="DR17"/>
  <c r="N18"/>
  <c r="AX18" s="1"/>
  <c r="P18"/>
  <c r="AZ18" s="1"/>
  <c r="R18"/>
  <c r="BB18" s="1"/>
  <c r="T18"/>
  <c r="BD18" s="1"/>
  <c r="V18"/>
  <c r="BF18" s="1"/>
  <c r="X18"/>
  <c r="BH18" s="1"/>
  <c r="Z18"/>
  <c r="BJ18" s="1"/>
  <c r="AB18"/>
  <c r="BL18" s="1"/>
  <c r="AD18"/>
  <c r="BN18" s="1"/>
  <c r="AF18"/>
  <c r="BP18" s="1"/>
  <c r="AH18"/>
  <c r="BR18" s="1"/>
  <c r="AJ18"/>
  <c r="BT18" s="1"/>
  <c r="AL18"/>
  <c r="BV18" s="1"/>
  <c r="AN18"/>
  <c r="BX18" s="1"/>
  <c r="AP18"/>
  <c r="BZ18" s="1"/>
  <c r="AR18"/>
  <c r="CB18" s="1"/>
  <c r="AT18"/>
  <c r="CD18" s="1"/>
  <c r="AV18"/>
  <c r="CF18" s="1"/>
  <c r="DM18"/>
  <c r="DO18"/>
  <c r="DQ18"/>
  <c r="DS18"/>
  <c r="O19"/>
  <c r="AY19" s="1"/>
  <c r="Q19"/>
  <c r="BA19" s="1"/>
  <c r="S19"/>
  <c r="BC19" s="1"/>
  <c r="U19"/>
  <c r="BE19" s="1"/>
  <c r="W19"/>
  <c r="BG19" s="1"/>
  <c r="Y19"/>
  <c r="BI19" s="1"/>
  <c r="AA19"/>
  <c r="BK19" s="1"/>
  <c r="AC19"/>
  <c r="BM19" s="1"/>
  <c r="AE19"/>
  <c r="BO19" s="1"/>
  <c r="AG19"/>
  <c r="BQ19" s="1"/>
  <c r="AI19"/>
  <c r="BS19" s="1"/>
  <c r="AK19"/>
  <c r="BU19" s="1"/>
  <c r="AM19"/>
  <c r="BW19" s="1"/>
  <c r="AO19"/>
  <c r="BY19" s="1"/>
  <c r="AQ19"/>
  <c r="CA19" s="1"/>
  <c r="AS19"/>
  <c r="CC19" s="1"/>
  <c r="AU19"/>
  <c r="CE19" s="1"/>
  <c r="AW19"/>
  <c r="CG19" s="1"/>
  <c r="DN19"/>
  <c r="DP19"/>
  <c r="DR19"/>
  <c r="N20"/>
  <c r="AX20" s="1"/>
  <c r="P20"/>
  <c r="AZ20" s="1"/>
  <c r="R20"/>
  <c r="BB20" s="1"/>
  <c r="T20"/>
  <c r="BD20" s="1"/>
  <c r="V20"/>
  <c r="BF20" s="1"/>
  <c r="X20"/>
  <c r="BH20" s="1"/>
  <c r="Z20"/>
  <c r="BJ20" s="1"/>
  <c r="AB20"/>
  <c r="BL20" s="1"/>
  <c r="AD20"/>
  <c r="BN20" s="1"/>
  <c r="AF20"/>
  <c r="BP20" s="1"/>
  <c r="AH20"/>
  <c r="BR20" s="1"/>
  <c r="AJ20"/>
  <c r="BT20" s="1"/>
  <c r="AL20"/>
  <c r="BV20" s="1"/>
  <c r="AN20"/>
  <c r="BX20" s="1"/>
  <c r="AP20"/>
  <c r="BZ20" s="1"/>
  <c r="AR20"/>
  <c r="CB20" s="1"/>
  <c r="AT20"/>
  <c r="CD20" s="1"/>
  <c r="AV20"/>
  <c r="CF20" s="1"/>
  <c r="DM20"/>
  <c r="DO20"/>
  <c r="DQ20"/>
  <c r="DS20"/>
  <c r="O21"/>
  <c r="AY21" s="1"/>
  <c r="Q21"/>
  <c r="BA21" s="1"/>
  <c r="S21"/>
  <c r="BC21" s="1"/>
  <c r="W21"/>
  <c r="BG21" s="1"/>
  <c r="Y21"/>
  <c r="BI21" s="1"/>
  <c r="AA21"/>
  <c r="BK21" s="1"/>
  <c r="AC21"/>
  <c r="BM21" s="1"/>
  <c r="AE21"/>
  <c r="BO21" s="1"/>
  <c r="AG21"/>
  <c r="BQ21" s="1"/>
  <c r="AI21"/>
  <c r="BS21" s="1"/>
  <c r="AK21"/>
  <c r="BU21" s="1"/>
  <c r="AM21"/>
  <c r="BW21" s="1"/>
  <c r="AO21"/>
  <c r="BY21" s="1"/>
  <c r="AQ21"/>
  <c r="CA21" s="1"/>
  <c r="AS21"/>
  <c r="CC21" s="1"/>
  <c r="AU21"/>
  <c r="CE21" s="1"/>
  <c r="AW21"/>
  <c r="CG21" s="1"/>
  <c r="DN21"/>
  <c r="DP21"/>
  <c r="DR21"/>
  <c r="N22"/>
  <c r="AX22" s="1"/>
  <c r="P22"/>
  <c r="AZ22" s="1"/>
  <c r="R22"/>
  <c r="BB22" s="1"/>
  <c r="T22"/>
  <c r="BD22" s="1"/>
  <c r="V22"/>
  <c r="BF22" s="1"/>
  <c r="X22"/>
  <c r="BH22" s="1"/>
  <c r="Z22"/>
  <c r="BJ22" s="1"/>
  <c r="AB22"/>
  <c r="BL22" s="1"/>
  <c r="AD22"/>
  <c r="BN22" s="1"/>
  <c r="AF22"/>
  <c r="BP22" s="1"/>
  <c r="AH22"/>
  <c r="BR22" s="1"/>
  <c r="AJ22"/>
  <c r="BT22" s="1"/>
  <c r="AL22"/>
  <c r="BV22" s="1"/>
  <c r="AN22"/>
  <c r="BX22" s="1"/>
  <c r="AP22"/>
  <c r="BZ22" s="1"/>
  <c r="AR22"/>
  <c r="CB22" s="1"/>
  <c r="AT22"/>
  <c r="CD22" s="1"/>
  <c r="AV22"/>
  <c r="CF22" s="1"/>
  <c r="DM22"/>
  <c r="DO22"/>
  <c r="DQ22"/>
  <c r="O23"/>
  <c r="AY23" s="1"/>
  <c r="Q23"/>
  <c r="BA23" s="1"/>
  <c r="S23"/>
  <c r="BC23" s="1"/>
  <c r="U23"/>
  <c r="BE23" s="1"/>
  <c r="W23"/>
  <c r="BG23" s="1"/>
  <c r="Y23"/>
  <c r="BI23" s="1"/>
  <c r="AA23"/>
  <c r="BK23" s="1"/>
  <c r="AC23"/>
  <c r="BM23" s="1"/>
  <c r="AE23"/>
  <c r="BO23" s="1"/>
  <c r="AG23"/>
  <c r="BQ23" s="1"/>
  <c r="AI23"/>
  <c r="BS23" s="1"/>
  <c r="AK23"/>
  <c r="BU23" s="1"/>
  <c r="AM23"/>
  <c r="BW23" s="1"/>
  <c r="AO23"/>
  <c r="BY23" s="1"/>
  <c r="AQ23"/>
  <c r="CA23" s="1"/>
  <c r="AS23"/>
  <c r="CC23" s="1"/>
  <c r="AU23"/>
  <c r="CE23" s="1"/>
  <c r="AW23"/>
  <c r="CG23" s="1"/>
  <c r="DN23"/>
  <c r="DP23"/>
  <c r="DR23"/>
  <c r="N24"/>
  <c r="AX24" s="1"/>
  <c r="P24"/>
  <c r="AZ24" s="1"/>
  <c r="R24"/>
  <c r="BB24" s="1"/>
  <c r="T24"/>
  <c r="BD24" s="1"/>
  <c r="V24"/>
  <c r="BF24" s="1"/>
  <c r="X24"/>
  <c r="BH24" s="1"/>
  <c r="Z24"/>
  <c r="BJ24" s="1"/>
  <c r="AB24"/>
  <c r="BL24" s="1"/>
  <c r="AD24"/>
  <c r="BN24" s="1"/>
  <c r="AF24"/>
  <c r="BP24" s="1"/>
  <c r="AH24"/>
  <c r="BR24" s="1"/>
  <c r="AJ24"/>
  <c r="BT24" s="1"/>
  <c r="AL24"/>
  <c r="BV24" s="1"/>
  <c r="AN24"/>
  <c r="BX24" s="1"/>
  <c r="AP24"/>
  <c r="BZ24" s="1"/>
  <c r="AR24"/>
  <c r="CB24" s="1"/>
  <c r="AT24"/>
  <c r="CD24" s="1"/>
  <c r="AV24"/>
  <c r="CF24" s="1"/>
  <c r="DM24"/>
  <c r="DO24"/>
  <c r="DQ24"/>
  <c r="O25"/>
  <c r="AY25" s="1"/>
  <c r="Q25"/>
  <c r="BA25" s="1"/>
  <c r="S25"/>
  <c r="BC25" s="1"/>
  <c r="U25"/>
  <c r="BE25" s="1"/>
  <c r="W25"/>
  <c r="BG25" s="1"/>
  <c r="Y25"/>
  <c r="BI25" s="1"/>
  <c r="AA25"/>
  <c r="BK25" s="1"/>
  <c r="AC25"/>
  <c r="BM25" s="1"/>
  <c r="AE25"/>
  <c r="BO25" s="1"/>
  <c r="AG25"/>
  <c r="BQ25" s="1"/>
  <c r="AI25"/>
  <c r="BS25" s="1"/>
  <c r="AK25"/>
  <c r="BU25" s="1"/>
  <c r="AM25"/>
  <c r="BW25" s="1"/>
  <c r="AO25"/>
  <c r="BY25" s="1"/>
  <c r="AQ25"/>
  <c r="CA25" s="1"/>
  <c r="AS25"/>
  <c r="CC25" s="1"/>
  <c r="AU25"/>
  <c r="CE25" s="1"/>
  <c r="AW25"/>
  <c r="CG25" s="1"/>
  <c r="DN25"/>
  <c r="DP25"/>
  <c r="DR25"/>
  <c r="N26"/>
  <c r="AX26" s="1"/>
  <c r="P26"/>
  <c r="AZ26" s="1"/>
  <c r="R26"/>
  <c r="BB26" s="1"/>
  <c r="T26"/>
  <c r="BD26" s="1"/>
  <c r="V26"/>
  <c r="BF26" s="1"/>
  <c r="X26"/>
  <c r="BH26" s="1"/>
  <c r="Z26"/>
  <c r="BJ26" s="1"/>
  <c r="AB26"/>
  <c r="BL26" s="1"/>
  <c r="AD26"/>
  <c r="BN26" s="1"/>
  <c r="AF26"/>
  <c r="BP26" s="1"/>
  <c r="AH26"/>
  <c r="BR26" s="1"/>
  <c r="AJ26"/>
  <c r="BT26" s="1"/>
  <c r="AL26"/>
  <c r="BV26" s="1"/>
  <c r="AN26"/>
  <c r="BX26" s="1"/>
  <c r="AP26"/>
  <c r="BZ26" s="1"/>
  <c r="AR26"/>
  <c r="CB26" s="1"/>
  <c r="AT26"/>
  <c r="CD26" s="1"/>
  <c r="AV26"/>
  <c r="CF26" s="1"/>
  <c r="DM26"/>
  <c r="DO26"/>
  <c r="DQ26"/>
  <c r="O27"/>
  <c r="AY27" s="1"/>
  <c r="Q27"/>
  <c r="BA27" s="1"/>
  <c r="S27"/>
  <c r="BC27" s="1"/>
  <c r="U27"/>
  <c r="BE27" s="1"/>
  <c r="W27"/>
  <c r="BG27" s="1"/>
  <c r="Y27"/>
  <c r="BI27" s="1"/>
  <c r="AA27"/>
  <c r="BK27" s="1"/>
  <c r="AC27"/>
  <c r="BM27" s="1"/>
  <c r="AE27"/>
  <c r="BO27" s="1"/>
  <c r="AG27"/>
  <c r="BQ27" s="1"/>
  <c r="AI27"/>
  <c r="BS27" s="1"/>
  <c r="AK27"/>
  <c r="BU27" s="1"/>
  <c r="AM27"/>
  <c r="BW27" s="1"/>
  <c r="AO27"/>
  <c r="BY27" s="1"/>
  <c r="AQ27"/>
  <c r="CA27" s="1"/>
  <c r="AS27"/>
  <c r="CC27" s="1"/>
  <c r="AU27"/>
  <c r="CE27" s="1"/>
  <c r="AW27"/>
  <c r="CG27" s="1"/>
  <c r="DN27"/>
  <c r="DP27"/>
  <c r="DR27"/>
  <c r="N28"/>
  <c r="AX28" s="1"/>
  <c r="P28"/>
  <c r="AZ28" s="1"/>
  <c r="R28"/>
  <c r="BB28" s="1"/>
  <c r="T28"/>
  <c r="BD28" s="1"/>
  <c r="V28"/>
  <c r="BF28" s="1"/>
  <c r="X28"/>
  <c r="BH28" s="1"/>
  <c r="Z28"/>
  <c r="BJ28" s="1"/>
  <c r="AB28"/>
  <c r="BL28" s="1"/>
  <c r="AD28"/>
  <c r="BN28" s="1"/>
  <c r="AF28"/>
  <c r="BP28" s="1"/>
  <c r="AH28"/>
  <c r="BR28" s="1"/>
  <c r="AJ28"/>
  <c r="BT28" s="1"/>
  <c r="AL28"/>
  <c r="BV28" s="1"/>
  <c r="AN28"/>
  <c r="BX28" s="1"/>
  <c r="AP28"/>
  <c r="BZ28" s="1"/>
  <c r="AR28"/>
  <c r="CB28" s="1"/>
  <c r="AT28"/>
  <c r="CD28" s="1"/>
  <c r="AV28"/>
  <c r="CF28" s="1"/>
  <c r="DM28"/>
  <c r="DO28"/>
  <c r="DQ28"/>
  <c r="O29"/>
  <c r="AY29" s="1"/>
  <c r="Q29"/>
  <c r="BA29" s="1"/>
  <c r="S29"/>
  <c r="BC29" s="1"/>
  <c r="U29"/>
  <c r="BE29" s="1"/>
  <c r="W29"/>
  <c r="BG29" s="1"/>
  <c r="Y29"/>
  <c r="BI29" s="1"/>
  <c r="AA29"/>
  <c r="BK29" s="1"/>
  <c r="AC29"/>
  <c r="BM29" s="1"/>
  <c r="AE29"/>
  <c r="BO29" s="1"/>
  <c r="AG29"/>
  <c r="BQ29" s="1"/>
  <c r="AI29"/>
  <c r="BS29" s="1"/>
  <c r="AK29"/>
  <c r="BU29" s="1"/>
  <c r="AM29"/>
  <c r="BW29" s="1"/>
  <c r="AO29"/>
  <c r="BY29" s="1"/>
  <c r="AQ29"/>
  <c r="CA29" s="1"/>
  <c r="AS29"/>
  <c r="CC29" s="1"/>
  <c r="AU29"/>
  <c r="CE29" s="1"/>
  <c r="AW29"/>
  <c r="CG29" s="1"/>
  <c r="DN29"/>
  <c r="DP29"/>
  <c r="DR29"/>
  <c r="N30"/>
  <c r="AX30" s="1"/>
  <c r="P30"/>
  <c r="AZ30" s="1"/>
  <c r="R30"/>
  <c r="BB30" s="1"/>
  <c r="T30"/>
  <c r="BD30" s="1"/>
  <c r="V30"/>
  <c r="BF30" s="1"/>
  <c r="X30"/>
  <c r="BH30" s="1"/>
  <c r="Z30"/>
  <c r="BJ30" s="1"/>
  <c r="AB30"/>
  <c r="BL30" s="1"/>
  <c r="AD30"/>
  <c r="BN30" s="1"/>
  <c r="AF30"/>
  <c r="BP30" s="1"/>
  <c r="AH30"/>
  <c r="BR30" s="1"/>
  <c r="AJ30"/>
  <c r="BT30" s="1"/>
  <c r="AL30"/>
  <c r="BV30" s="1"/>
  <c r="AN30"/>
  <c r="BX30" s="1"/>
  <c r="AP30"/>
  <c r="BZ30" s="1"/>
  <c r="AR30"/>
  <c r="CB30" s="1"/>
  <c r="AT30"/>
  <c r="CD30" s="1"/>
  <c r="AV30"/>
  <c r="CF30" s="1"/>
  <c r="DM30"/>
  <c r="DO30"/>
  <c r="DQ30"/>
  <c r="O31"/>
  <c r="AY31" s="1"/>
  <c r="Q31"/>
  <c r="BA31" s="1"/>
  <c r="S31"/>
  <c r="BC31" s="1"/>
  <c r="U31"/>
  <c r="BE31" s="1"/>
  <c r="W31"/>
  <c r="BG31" s="1"/>
  <c r="Y31"/>
  <c r="BI31" s="1"/>
  <c r="AA31"/>
  <c r="BK31" s="1"/>
  <c r="AC31"/>
  <c r="BM31" s="1"/>
  <c r="AE31"/>
  <c r="BO31" s="1"/>
  <c r="AG31"/>
  <c r="BQ31" s="1"/>
  <c r="AI31"/>
  <c r="BS31" s="1"/>
  <c r="AK31"/>
  <c r="BU31" s="1"/>
  <c r="AM31"/>
  <c r="BW31" s="1"/>
  <c r="AO31"/>
  <c r="BY31" s="1"/>
  <c r="AQ31"/>
  <c r="CA31" s="1"/>
  <c r="AS31"/>
  <c r="CC31" s="1"/>
  <c r="AU31"/>
  <c r="CE31" s="1"/>
  <c r="AW31"/>
  <c r="CG31" s="1"/>
  <c r="DN31"/>
  <c r="DP31"/>
  <c r="DR31"/>
  <c r="N32"/>
  <c r="AX32" s="1"/>
  <c r="P32"/>
  <c r="AZ32" s="1"/>
  <c r="R32"/>
  <c r="BB32" s="1"/>
  <c r="T32"/>
  <c r="BD32" s="1"/>
  <c r="V32"/>
  <c r="BF32" s="1"/>
  <c r="X32"/>
  <c r="BH32" s="1"/>
  <c r="Z32"/>
  <c r="BJ32" s="1"/>
  <c r="AB32"/>
  <c r="BL32" s="1"/>
  <c r="AD32"/>
  <c r="BN32" s="1"/>
  <c r="AF32"/>
  <c r="BP32" s="1"/>
  <c r="AH32"/>
  <c r="BR32" s="1"/>
  <c r="AJ32"/>
  <c r="BT32" s="1"/>
  <c r="AL32"/>
  <c r="BV32" s="1"/>
  <c r="AN32"/>
  <c r="BX32" s="1"/>
  <c r="AP32"/>
  <c r="BZ32" s="1"/>
  <c r="AR32"/>
  <c r="CB32" s="1"/>
  <c r="AT32"/>
  <c r="CD32" s="1"/>
  <c r="AV32"/>
  <c r="CF32" s="1"/>
  <c r="DM32"/>
  <c r="DO32"/>
  <c r="DQ32"/>
  <c r="O33"/>
  <c r="AY33" s="1"/>
  <c r="Q33"/>
  <c r="BA33" s="1"/>
  <c r="S33"/>
  <c r="BC33" s="1"/>
  <c r="U33"/>
  <c r="BE33" s="1"/>
  <c r="W33"/>
  <c r="BG33" s="1"/>
  <c r="Y33"/>
  <c r="BI33" s="1"/>
  <c r="AA33"/>
  <c r="BK33" s="1"/>
  <c r="AC33"/>
  <c r="BM33" s="1"/>
  <c r="AE33"/>
  <c r="BO33" s="1"/>
  <c r="AG33"/>
  <c r="BQ33" s="1"/>
  <c r="AI33"/>
  <c r="BS33" s="1"/>
  <c r="AK33"/>
  <c r="BU33" s="1"/>
  <c r="AM33"/>
  <c r="BW33" s="1"/>
  <c r="AO33"/>
  <c r="BY33" s="1"/>
  <c r="AQ33"/>
  <c r="CA33" s="1"/>
  <c r="AS33"/>
  <c r="CC33" s="1"/>
  <c r="AU33"/>
  <c r="CE33" s="1"/>
  <c r="AW33"/>
  <c r="CG33" s="1"/>
  <c r="DN33"/>
  <c r="DP33"/>
  <c r="DR33"/>
  <c r="N34"/>
  <c r="AX34" s="1"/>
  <c r="P34"/>
  <c r="AZ34" s="1"/>
  <c r="R34"/>
  <c r="BB34" s="1"/>
  <c r="T34"/>
  <c r="BD34" s="1"/>
  <c r="V34"/>
  <c r="BF34" s="1"/>
  <c r="X34"/>
  <c r="BH34" s="1"/>
  <c r="Z34"/>
  <c r="BJ34" s="1"/>
  <c r="AB34"/>
  <c r="BL34" s="1"/>
  <c r="AD34"/>
  <c r="BN34" s="1"/>
  <c r="AF34"/>
  <c r="BP34" s="1"/>
  <c r="AH34"/>
  <c r="BR34" s="1"/>
  <c r="AJ34"/>
  <c r="BT34" s="1"/>
  <c r="AL34"/>
  <c r="BV34" s="1"/>
  <c r="AN34"/>
  <c r="BX34" s="1"/>
  <c r="AP34"/>
  <c r="BZ34" s="1"/>
  <c r="AR34"/>
  <c r="CB34" s="1"/>
  <c r="AT34"/>
  <c r="CD34" s="1"/>
  <c r="AV34"/>
  <c r="CF34" s="1"/>
  <c r="DM34"/>
  <c r="DO34"/>
  <c r="DQ34"/>
  <c r="O35"/>
  <c r="AY35" s="1"/>
  <c r="Q35"/>
  <c r="BA35" s="1"/>
  <c r="S35"/>
  <c r="BC35" s="1"/>
  <c r="U35"/>
  <c r="BE35" s="1"/>
  <c r="W35"/>
  <c r="BG35" s="1"/>
  <c r="Y35"/>
  <c r="BI35" s="1"/>
  <c r="AA35"/>
  <c r="BK35" s="1"/>
  <c r="AC35"/>
  <c r="BM35" s="1"/>
  <c r="AE35"/>
  <c r="BO35" s="1"/>
  <c r="AG35"/>
  <c r="BQ35" s="1"/>
  <c r="AI35"/>
  <c r="BS35" s="1"/>
  <c r="AK35"/>
  <c r="BU35" s="1"/>
  <c r="AM35"/>
  <c r="BW35" s="1"/>
  <c r="AO35"/>
  <c r="BY35" s="1"/>
  <c r="AQ35"/>
  <c r="CA35" s="1"/>
  <c r="AS35"/>
  <c r="CC35" s="1"/>
  <c r="AU35"/>
  <c r="CE35" s="1"/>
  <c r="AW35"/>
  <c r="CG35" s="1"/>
  <c r="DN35"/>
  <c r="DP35"/>
  <c r="DR35"/>
  <c r="N36"/>
  <c r="AX36" s="1"/>
  <c r="P36"/>
  <c r="AZ36" s="1"/>
  <c r="R36"/>
  <c r="BB36" s="1"/>
  <c r="T36"/>
  <c r="BD36" s="1"/>
  <c r="V36"/>
  <c r="BF36" s="1"/>
  <c r="X36"/>
  <c r="BH36" s="1"/>
  <c r="Z36"/>
  <c r="BJ36" s="1"/>
  <c r="AB36"/>
  <c r="BL36" s="1"/>
  <c r="AD36"/>
  <c r="BN36" s="1"/>
  <c r="AF36"/>
  <c r="BP36" s="1"/>
  <c r="AH36"/>
  <c r="BR36" s="1"/>
  <c r="AJ36"/>
  <c r="BT36" s="1"/>
  <c r="AL36"/>
  <c r="BV36" s="1"/>
  <c r="AN36"/>
  <c r="BX36" s="1"/>
  <c r="AP36"/>
  <c r="BZ36" s="1"/>
  <c r="AR36"/>
  <c r="CB36" s="1"/>
  <c r="AT36"/>
  <c r="CD36" s="1"/>
  <c r="AV36"/>
  <c r="CF36" s="1"/>
  <c r="DM36"/>
  <c r="DO36"/>
  <c r="DQ36"/>
  <c r="O37"/>
  <c r="AY37" s="1"/>
  <c r="Q37"/>
  <c r="BA37" s="1"/>
  <c r="S37"/>
  <c r="BC37" s="1"/>
  <c r="U37"/>
  <c r="BE37" s="1"/>
  <c r="W37"/>
  <c r="BG37" s="1"/>
  <c r="Y37"/>
  <c r="BI37" s="1"/>
  <c r="AA37"/>
  <c r="BK37" s="1"/>
  <c r="AC37"/>
  <c r="BM37" s="1"/>
  <c r="AE37"/>
  <c r="BO37" s="1"/>
  <c r="AG37"/>
  <c r="BQ37" s="1"/>
  <c r="AI37"/>
  <c r="BS37" s="1"/>
  <c r="AK37"/>
  <c r="BU37" s="1"/>
  <c r="AM37"/>
  <c r="BW37" s="1"/>
  <c r="AO37"/>
  <c r="BY37" s="1"/>
  <c r="AQ37"/>
  <c r="CA37" s="1"/>
  <c r="AS37"/>
  <c r="CC37" s="1"/>
  <c r="AU37"/>
  <c r="CE37" s="1"/>
  <c r="AW37"/>
  <c r="CG37" s="1"/>
  <c r="DN37"/>
  <c r="DP37"/>
  <c r="DR37"/>
  <c r="N38"/>
  <c r="AX38" s="1"/>
  <c r="P38"/>
  <c r="AZ38" s="1"/>
  <c r="R38"/>
  <c r="BB38" s="1"/>
  <c r="T38"/>
  <c r="BD38" s="1"/>
  <c r="V38"/>
  <c r="BF38" s="1"/>
  <c r="X38"/>
  <c r="BH38" s="1"/>
  <c r="Z38"/>
  <c r="BJ38" s="1"/>
  <c r="AB38"/>
  <c r="BL38" s="1"/>
  <c r="AD38"/>
  <c r="BN38" s="1"/>
  <c r="AF38"/>
  <c r="BP38" s="1"/>
  <c r="AH38"/>
  <c r="BR38" s="1"/>
  <c r="AJ38"/>
  <c r="BT38" s="1"/>
  <c r="AL38"/>
  <c r="BV38" s="1"/>
  <c r="AN38"/>
  <c r="BX38" s="1"/>
  <c r="AP38"/>
  <c r="BZ38" s="1"/>
  <c r="AR38"/>
  <c r="CB38" s="1"/>
  <c r="AT38"/>
  <c r="CD38" s="1"/>
  <c r="AV38"/>
  <c r="CF38" s="1"/>
  <c r="DM38"/>
  <c r="DO38"/>
  <c r="DQ38"/>
  <c r="O39"/>
  <c r="AY39" s="1"/>
  <c r="Q39"/>
  <c r="BA39" s="1"/>
  <c r="S39"/>
  <c r="BC39" s="1"/>
  <c r="U39"/>
  <c r="BE39" s="1"/>
  <c r="W39"/>
  <c r="BG39" s="1"/>
  <c r="Y39"/>
  <c r="BI39" s="1"/>
  <c r="AA39"/>
  <c r="BK39" s="1"/>
  <c r="AC39"/>
  <c r="BM39" s="1"/>
  <c r="AE39"/>
  <c r="BO39" s="1"/>
  <c r="AG39"/>
  <c r="BQ39" s="1"/>
  <c r="AI39"/>
  <c r="BS39" s="1"/>
  <c r="AK39"/>
  <c r="BU39" s="1"/>
  <c r="AM39"/>
  <c r="BW39" s="1"/>
  <c r="AO39"/>
  <c r="BY39" s="1"/>
  <c r="AQ39"/>
  <c r="CA39" s="1"/>
  <c r="AS39"/>
  <c r="CC39" s="1"/>
  <c r="AU39"/>
  <c r="CE39" s="1"/>
  <c r="AW39"/>
  <c r="CG39" s="1"/>
  <c r="DN39"/>
  <c r="DP39"/>
  <c r="DR39"/>
  <c r="N40"/>
  <c r="AX40" s="1"/>
  <c r="P40"/>
  <c r="AZ40" s="1"/>
  <c r="R40"/>
  <c r="BB40" s="1"/>
  <c r="T40"/>
  <c r="BD40" s="1"/>
  <c r="V40"/>
  <c r="BF40" s="1"/>
  <c r="X40"/>
  <c r="BH40" s="1"/>
  <c r="Z40"/>
  <c r="BJ40" s="1"/>
  <c r="AB40"/>
  <c r="BL40" s="1"/>
  <c r="AD40"/>
  <c r="BN40" s="1"/>
  <c r="AF40"/>
  <c r="BP40" s="1"/>
  <c r="AH40"/>
  <c r="BR40" s="1"/>
  <c r="AJ40"/>
  <c r="BT40" s="1"/>
  <c r="AL40"/>
  <c r="BV40" s="1"/>
  <c r="AN40"/>
  <c r="BX40" s="1"/>
  <c r="AP40"/>
  <c r="BZ40" s="1"/>
  <c r="AR40"/>
  <c r="CB40" s="1"/>
  <c r="AT40"/>
  <c r="CD40" s="1"/>
  <c r="AV40"/>
  <c r="CF40" s="1"/>
  <c r="DM40"/>
  <c r="DO40"/>
  <c r="DQ40"/>
  <c r="O41"/>
  <c r="AY41" s="1"/>
  <c r="Q41"/>
  <c r="BA41" s="1"/>
  <c r="S41"/>
  <c r="BC41" s="1"/>
  <c r="U41"/>
  <c r="BE41" s="1"/>
  <c r="W41"/>
  <c r="BG41" s="1"/>
  <c r="Y41"/>
  <c r="BI41" s="1"/>
  <c r="AA41"/>
  <c r="BK41" s="1"/>
  <c r="AC41"/>
  <c r="BM41" s="1"/>
  <c r="AE41"/>
  <c r="BO41" s="1"/>
  <c r="AG41"/>
  <c r="BQ41" s="1"/>
  <c r="AI41"/>
  <c r="BS41" s="1"/>
  <c r="AK41"/>
  <c r="BU41" s="1"/>
  <c r="AM41"/>
  <c r="BW41" s="1"/>
  <c r="AO41"/>
  <c r="BY41" s="1"/>
  <c r="AQ41"/>
  <c r="CA41" s="1"/>
  <c r="AS41"/>
  <c r="CC41" s="1"/>
  <c r="AU41"/>
  <c r="CE41" s="1"/>
  <c r="AW41"/>
  <c r="CG41" s="1"/>
  <c r="DN41"/>
  <c r="DP41"/>
  <c r="DR41"/>
  <c r="N42"/>
  <c r="AX42" s="1"/>
  <c r="P42"/>
  <c r="AZ42" s="1"/>
  <c r="R42"/>
  <c r="BB42" s="1"/>
  <c r="T42"/>
  <c r="BD42" s="1"/>
  <c r="V42"/>
  <c r="BF42" s="1"/>
  <c r="X42"/>
  <c r="BH42" s="1"/>
  <c r="Z42"/>
  <c r="BJ42" s="1"/>
  <c r="AB42"/>
  <c r="BL42" s="1"/>
  <c r="AD42"/>
  <c r="BN42" s="1"/>
  <c r="AF42"/>
  <c r="BP42" s="1"/>
  <c r="AH42"/>
  <c r="BR42" s="1"/>
  <c r="AJ42"/>
  <c r="BT42" s="1"/>
  <c r="AL42"/>
  <c r="BV42" s="1"/>
  <c r="AN42"/>
  <c r="BX42" s="1"/>
  <c r="AP42"/>
  <c r="BZ42" s="1"/>
  <c r="AR42"/>
  <c r="CB42" s="1"/>
  <c r="AT42"/>
  <c r="CD42" s="1"/>
  <c r="AV42"/>
  <c r="CF42" s="1"/>
  <c r="DM42"/>
  <c r="DO42"/>
  <c r="DQ42"/>
  <c r="O43"/>
  <c r="AY43" s="1"/>
  <c r="Q43"/>
  <c r="BA43" s="1"/>
  <c r="S43"/>
  <c r="BC43" s="1"/>
  <c r="U43"/>
  <c r="BE43" s="1"/>
  <c r="W43"/>
  <c r="BG43" s="1"/>
  <c r="Y43"/>
  <c r="BI43" s="1"/>
  <c r="AA43"/>
  <c r="BK43" s="1"/>
  <c r="AC43"/>
  <c r="BM43" s="1"/>
  <c r="AE43"/>
  <c r="BO43" s="1"/>
  <c r="AG43"/>
  <c r="BQ43" s="1"/>
  <c r="AI43"/>
  <c r="BS43" s="1"/>
  <c r="AK43"/>
  <c r="BU43" s="1"/>
  <c r="AM43"/>
  <c r="BW43" s="1"/>
  <c r="AO43"/>
  <c r="BY43" s="1"/>
  <c r="AQ43"/>
  <c r="CA43" s="1"/>
  <c r="AS43"/>
  <c r="CC43" s="1"/>
  <c r="AU43"/>
  <c r="CE43" s="1"/>
  <c r="AW43"/>
  <c r="CG43" s="1"/>
  <c r="DN43"/>
  <c r="DP43"/>
  <c r="DR43"/>
  <c r="N44"/>
  <c r="AX44" s="1"/>
  <c r="P44"/>
  <c r="AZ44" s="1"/>
  <c r="R44"/>
  <c r="BB44" s="1"/>
  <c r="T44"/>
  <c r="BD44" s="1"/>
  <c r="V44"/>
  <c r="BF44" s="1"/>
  <c r="X44"/>
  <c r="BH44" s="1"/>
  <c r="Z44"/>
  <c r="BJ44" s="1"/>
  <c r="AB44"/>
  <c r="BL44" s="1"/>
  <c r="AD44"/>
  <c r="BN44" s="1"/>
  <c r="AF44"/>
  <c r="BP44" s="1"/>
  <c r="AH44"/>
  <c r="BR44" s="1"/>
  <c r="AJ44"/>
  <c r="BT44" s="1"/>
  <c r="AL44"/>
  <c r="BV44" s="1"/>
  <c r="AN44"/>
  <c r="BX44" s="1"/>
  <c r="AP44"/>
  <c r="BZ44" s="1"/>
  <c r="AR44"/>
  <c r="CB44" s="1"/>
  <c r="AT44"/>
  <c r="CD44" s="1"/>
  <c r="AV44"/>
  <c r="CF44" s="1"/>
  <c r="DM44"/>
  <c r="DO44"/>
  <c r="DQ44"/>
  <c r="O45"/>
  <c r="AY45" s="1"/>
  <c r="Q45"/>
  <c r="BA45" s="1"/>
  <c r="S45"/>
  <c r="BC45" s="1"/>
  <c r="U45"/>
  <c r="BE45" s="1"/>
  <c r="W45"/>
  <c r="BG45" s="1"/>
  <c r="Y45"/>
  <c r="BI45" s="1"/>
  <c r="AA45"/>
  <c r="BK45" s="1"/>
  <c r="AC45"/>
  <c r="BM45" s="1"/>
  <c r="AE45"/>
  <c r="BO45" s="1"/>
  <c r="AG45"/>
  <c r="BQ45" s="1"/>
  <c r="AI45"/>
  <c r="BS45" s="1"/>
  <c r="AK45"/>
  <c r="BU45" s="1"/>
  <c r="AM45"/>
  <c r="BW45" s="1"/>
  <c r="AO45"/>
  <c r="BY45" s="1"/>
  <c r="AQ45"/>
  <c r="CA45" s="1"/>
  <c r="AS45"/>
  <c r="CC45" s="1"/>
  <c r="AU45"/>
  <c r="CE45" s="1"/>
  <c r="AW45"/>
  <c r="CG45" s="1"/>
  <c r="DN45"/>
  <c r="DP45"/>
  <c r="DR45"/>
  <c r="N46"/>
  <c r="AX46" s="1"/>
  <c r="P46"/>
  <c r="AZ46" s="1"/>
  <c r="R46"/>
  <c r="BB46" s="1"/>
  <c r="T46"/>
  <c r="BD46" s="1"/>
  <c r="V46"/>
  <c r="BF46" s="1"/>
  <c r="X46"/>
  <c r="BH46" s="1"/>
  <c r="Z46"/>
  <c r="BJ46" s="1"/>
  <c r="AB46"/>
  <c r="BL46" s="1"/>
  <c r="AD46"/>
  <c r="BN46" s="1"/>
  <c r="AF46"/>
  <c r="BP46" s="1"/>
  <c r="AH46"/>
  <c r="BR46" s="1"/>
  <c r="AJ46"/>
  <c r="BT46" s="1"/>
  <c r="AL46"/>
  <c r="BV46" s="1"/>
  <c r="AN46"/>
  <c r="BX46" s="1"/>
  <c r="AP46"/>
  <c r="BZ46" s="1"/>
  <c r="AR46"/>
  <c r="CB46" s="1"/>
  <c r="AT46"/>
  <c r="CD46" s="1"/>
  <c r="AV46"/>
  <c r="CF46" s="1"/>
  <c r="DM46"/>
  <c r="DO46"/>
  <c r="DQ46"/>
  <c r="O47"/>
  <c r="AY47" s="1"/>
  <c r="Q47"/>
  <c r="BA47" s="1"/>
  <c r="S47"/>
  <c r="BC47" s="1"/>
  <c r="U47"/>
  <c r="BE47" s="1"/>
  <c r="W47"/>
  <c r="BG47" s="1"/>
  <c r="Y47"/>
  <c r="BI47" s="1"/>
  <c r="AA47"/>
  <c r="BK47" s="1"/>
  <c r="AC47"/>
  <c r="BM47" s="1"/>
  <c r="AE47"/>
  <c r="BO47" s="1"/>
  <c r="AG47"/>
  <c r="BQ47" s="1"/>
  <c r="AI47"/>
  <c r="BS47" s="1"/>
  <c r="AK47"/>
  <c r="BU47" s="1"/>
  <c r="AM47"/>
  <c r="BW47" s="1"/>
  <c r="AO47"/>
  <c r="BY47" s="1"/>
  <c r="AQ47"/>
  <c r="CA47" s="1"/>
  <c r="AS47"/>
  <c r="CC47" s="1"/>
  <c r="AU47"/>
  <c r="CE47" s="1"/>
  <c r="AW47"/>
  <c r="CG47" s="1"/>
  <c r="DN47"/>
  <c r="DP47"/>
  <c r="DR47"/>
  <c r="N48"/>
  <c r="AX48" s="1"/>
  <c r="P48"/>
  <c r="AZ48" s="1"/>
  <c r="R48"/>
  <c r="BB48" s="1"/>
  <c r="T48"/>
  <c r="BD48" s="1"/>
  <c r="V48"/>
  <c r="BF48" s="1"/>
  <c r="X48"/>
  <c r="BH48" s="1"/>
  <c r="Z48"/>
  <c r="BJ48" s="1"/>
  <c r="AB48"/>
  <c r="BL48" s="1"/>
  <c r="AD48"/>
  <c r="BN48" s="1"/>
  <c r="AF48"/>
  <c r="BP48" s="1"/>
  <c r="AH48"/>
  <c r="BR48" s="1"/>
  <c r="AJ48"/>
  <c r="BT48" s="1"/>
  <c r="AL48"/>
  <c r="BV48" s="1"/>
  <c r="AN48"/>
  <c r="BX48" s="1"/>
  <c r="AP48"/>
  <c r="BZ48" s="1"/>
  <c r="AR48"/>
  <c r="CB48" s="1"/>
  <c r="AT48"/>
  <c r="CD48" s="1"/>
  <c r="AV48"/>
  <c r="CF48" s="1"/>
  <c r="DM48"/>
  <c r="DO48"/>
  <c r="DQ48"/>
  <c r="O49"/>
  <c r="AY49" s="1"/>
  <c r="Q49"/>
  <c r="BA49" s="1"/>
  <c r="S49"/>
  <c r="BC49" s="1"/>
  <c r="U49"/>
  <c r="BE49" s="1"/>
  <c r="W49"/>
  <c r="BG49" s="1"/>
  <c r="Y49"/>
  <c r="BI49" s="1"/>
  <c r="AA49"/>
  <c r="BK49" s="1"/>
  <c r="AC49"/>
  <c r="BM49" s="1"/>
  <c r="AE49"/>
  <c r="BO49" s="1"/>
  <c r="AG49"/>
  <c r="BQ49" s="1"/>
  <c r="AI49"/>
  <c r="BS49" s="1"/>
  <c r="AK49"/>
  <c r="BU49" s="1"/>
  <c r="AM49"/>
  <c r="BW49" s="1"/>
  <c r="AO49"/>
  <c r="BY49" s="1"/>
  <c r="AQ49"/>
  <c r="CA49" s="1"/>
  <c r="AS49"/>
  <c r="CC49" s="1"/>
  <c r="AU49"/>
  <c r="CE49" s="1"/>
  <c r="AW49"/>
  <c r="CG49" s="1"/>
  <c r="DN49"/>
  <c r="DP49"/>
  <c r="DR49"/>
  <c r="N50"/>
  <c r="AX50" s="1"/>
  <c r="P50"/>
  <c r="AZ50" s="1"/>
  <c r="R50"/>
  <c r="BB50" s="1"/>
  <c r="T50"/>
  <c r="BD50" s="1"/>
  <c r="V50"/>
  <c r="BF50" s="1"/>
  <c r="X50"/>
  <c r="BH50" s="1"/>
  <c r="Z50"/>
  <c r="BJ50" s="1"/>
  <c r="AB50"/>
  <c r="BL50" s="1"/>
  <c r="AD50"/>
  <c r="BN50" s="1"/>
  <c r="AF50"/>
  <c r="BP50" s="1"/>
  <c r="AH50"/>
  <c r="BR50" s="1"/>
  <c r="AJ50"/>
  <c r="BT50" s="1"/>
  <c r="AL50"/>
  <c r="BV50" s="1"/>
  <c r="AN50"/>
  <c r="BX50" s="1"/>
  <c r="AP50"/>
  <c r="BZ50" s="1"/>
  <c r="AR50"/>
  <c r="CB50" s="1"/>
  <c r="AT50"/>
  <c r="CD50" s="1"/>
  <c r="AV50"/>
  <c r="CF50" s="1"/>
  <c r="DM50"/>
  <c r="DO50"/>
  <c r="DQ50"/>
  <c r="O51"/>
  <c r="AY51" s="1"/>
  <c r="Q51"/>
  <c r="BA51" s="1"/>
  <c r="S51"/>
  <c r="BC51" s="1"/>
  <c r="U51"/>
  <c r="BE51" s="1"/>
  <c r="W51"/>
  <c r="BG51" s="1"/>
  <c r="Y51"/>
  <c r="BI51" s="1"/>
  <c r="AA51"/>
  <c r="BK51" s="1"/>
  <c r="AC51"/>
  <c r="BM51" s="1"/>
  <c r="AE51"/>
  <c r="BO51" s="1"/>
  <c r="AG51"/>
  <c r="BQ51" s="1"/>
  <c r="AI51"/>
  <c r="BS51" s="1"/>
  <c r="AK51"/>
  <c r="BU51" s="1"/>
  <c r="AM51"/>
  <c r="BW51" s="1"/>
  <c r="AO51"/>
  <c r="BY51" s="1"/>
  <c r="AQ51"/>
  <c r="CA51" s="1"/>
  <c r="AS51"/>
  <c r="CC51" s="1"/>
  <c r="AU51"/>
  <c r="CE51" s="1"/>
  <c r="AW51"/>
  <c r="CG51" s="1"/>
  <c r="DN51"/>
  <c r="DP51"/>
  <c r="DR51"/>
  <c r="N52"/>
  <c r="AX52" s="1"/>
  <c r="P52"/>
  <c r="AZ52" s="1"/>
  <c r="R52"/>
  <c r="BB52" s="1"/>
  <c r="T52"/>
  <c r="BD52" s="1"/>
  <c r="V52"/>
  <c r="BF52" s="1"/>
  <c r="X52"/>
  <c r="BH52" s="1"/>
  <c r="Z52"/>
  <c r="BJ52" s="1"/>
  <c r="AB52"/>
  <c r="BL52" s="1"/>
  <c r="AD52"/>
  <c r="BN52" s="1"/>
  <c r="AF52"/>
  <c r="BP52" s="1"/>
  <c r="AH52"/>
  <c r="BR52" s="1"/>
  <c r="AJ52"/>
  <c r="BT52" s="1"/>
  <c r="AL52"/>
  <c r="BV52" s="1"/>
  <c r="AN52"/>
  <c r="BX52" s="1"/>
  <c r="AP52"/>
  <c r="BZ52" s="1"/>
  <c r="AR52"/>
  <c r="CB52" s="1"/>
  <c r="AT52"/>
  <c r="CD52" s="1"/>
  <c r="AV52"/>
  <c r="CF52" s="1"/>
  <c r="DM52"/>
  <c r="DO52"/>
  <c r="DQ52"/>
  <c r="O53"/>
  <c r="AY53" s="1"/>
  <c r="Q53"/>
  <c r="BA53" s="1"/>
  <c r="S53"/>
  <c r="BC53" s="1"/>
  <c r="U53"/>
  <c r="BE53" s="1"/>
  <c r="W53"/>
  <c r="BG53" s="1"/>
  <c r="Y53"/>
  <c r="BI53" s="1"/>
  <c r="AA53"/>
  <c r="BK53" s="1"/>
  <c r="AC53"/>
  <c r="BM53" s="1"/>
  <c r="AE53"/>
  <c r="BO53" s="1"/>
  <c r="AG53"/>
  <c r="BQ53" s="1"/>
  <c r="AI53"/>
  <c r="BS53" s="1"/>
  <c r="AK53"/>
  <c r="BU53" s="1"/>
  <c r="AM53"/>
  <c r="BW53" s="1"/>
  <c r="AO53"/>
  <c r="BY53" s="1"/>
  <c r="AQ53"/>
  <c r="CA53" s="1"/>
  <c r="AS53"/>
  <c r="CC53" s="1"/>
  <c r="AU53"/>
  <c r="CE53" s="1"/>
  <c r="AW53"/>
  <c r="CG53" s="1"/>
  <c r="DN53"/>
  <c r="DP53"/>
  <c r="DR53"/>
  <c r="N54"/>
  <c r="AX54" s="1"/>
  <c r="P54"/>
  <c r="AZ54" s="1"/>
  <c r="R54"/>
  <c r="BB54" s="1"/>
  <c r="T54"/>
  <c r="BD54" s="1"/>
  <c r="V54"/>
  <c r="BF54" s="1"/>
  <c r="X54"/>
  <c r="BH54" s="1"/>
  <c r="Z54"/>
  <c r="BJ54" s="1"/>
  <c r="AB54"/>
  <c r="BL54" s="1"/>
  <c r="AD54"/>
  <c r="BN54" s="1"/>
  <c r="AF54"/>
  <c r="BP54" s="1"/>
  <c r="AH54"/>
  <c r="BR54" s="1"/>
  <c r="AJ54"/>
  <c r="BT54" s="1"/>
  <c r="AL54"/>
  <c r="BV54" s="1"/>
  <c r="AN54"/>
  <c r="BX54" s="1"/>
  <c r="AP54"/>
  <c r="BZ54" s="1"/>
  <c r="AR54"/>
  <c r="CB54" s="1"/>
  <c r="AT54"/>
  <c r="CD54" s="1"/>
  <c r="AV54"/>
  <c r="CF54" s="1"/>
  <c r="DM54"/>
  <c r="DO54"/>
  <c r="DQ54"/>
  <c r="O55"/>
  <c r="AY55" s="1"/>
  <c r="Q55"/>
  <c r="BA55" s="1"/>
  <c r="S55"/>
  <c r="BC55" s="1"/>
  <c r="U55"/>
  <c r="BE55" s="1"/>
  <c r="W55"/>
  <c r="BG55" s="1"/>
  <c r="Y55"/>
  <c r="BI55" s="1"/>
  <c r="AA55"/>
  <c r="BK55" s="1"/>
  <c r="AC55"/>
  <c r="BM55" s="1"/>
  <c r="AE55"/>
  <c r="BO55" s="1"/>
  <c r="AG55"/>
  <c r="BQ55" s="1"/>
  <c r="AI55"/>
  <c r="BS55" s="1"/>
  <c r="AK55"/>
  <c r="BU55" s="1"/>
  <c r="AM55"/>
  <c r="BW55" s="1"/>
  <c r="AO55"/>
  <c r="BY55" s="1"/>
  <c r="AQ55"/>
  <c r="CA55" s="1"/>
  <c r="AS55"/>
  <c r="CC55" s="1"/>
  <c r="AU55"/>
  <c r="CE55" s="1"/>
  <c r="AW55"/>
  <c r="CG55" s="1"/>
  <c r="DN55"/>
  <c r="DP55"/>
  <c r="DR55"/>
  <c r="N56"/>
  <c r="AX56" s="1"/>
  <c r="P56"/>
  <c r="AZ56" s="1"/>
  <c r="R56"/>
  <c r="BB56" s="1"/>
  <c r="T56"/>
  <c r="BD56" s="1"/>
  <c r="V56"/>
  <c r="BF56" s="1"/>
  <c r="X56"/>
  <c r="BH56" s="1"/>
  <c r="Z56"/>
  <c r="BJ56" s="1"/>
  <c r="AB56"/>
  <c r="BL56" s="1"/>
  <c r="AD56"/>
  <c r="BN56" s="1"/>
  <c r="AF56"/>
  <c r="BP56" s="1"/>
  <c r="AH56"/>
  <c r="BR56" s="1"/>
  <c r="AJ56"/>
  <c r="BT56" s="1"/>
  <c r="AL56"/>
  <c r="BV56" s="1"/>
  <c r="AN56"/>
  <c r="BX56" s="1"/>
  <c r="AP56"/>
  <c r="BZ56" s="1"/>
  <c r="AR56"/>
  <c r="CB56" s="1"/>
  <c r="AT56"/>
  <c r="CD56" s="1"/>
  <c r="AV56"/>
  <c r="CF56" s="1"/>
  <c r="DM56"/>
  <c r="DO56"/>
  <c r="DQ56"/>
  <c r="O57"/>
  <c r="AY57" s="1"/>
  <c r="Q57"/>
  <c r="BA57" s="1"/>
  <c r="S57"/>
  <c r="BC57" s="1"/>
  <c r="U57"/>
  <c r="BE57" s="1"/>
  <c r="W57"/>
  <c r="BG57" s="1"/>
  <c r="Y57"/>
  <c r="BI57" s="1"/>
  <c r="AA57"/>
  <c r="BK57" s="1"/>
  <c r="AC57"/>
  <c r="BM57" s="1"/>
  <c r="AE57"/>
  <c r="BO57" s="1"/>
  <c r="AG57"/>
  <c r="BQ57" s="1"/>
  <c r="AI57"/>
  <c r="BS57" s="1"/>
  <c r="AK57"/>
  <c r="BU57" s="1"/>
  <c r="AM57"/>
  <c r="BW57" s="1"/>
  <c r="AO57"/>
  <c r="BY57" s="1"/>
  <c r="AQ57"/>
  <c r="CA57" s="1"/>
  <c r="AS57"/>
  <c r="CC57" s="1"/>
  <c r="AU57"/>
  <c r="CE57" s="1"/>
  <c r="AW57"/>
  <c r="CG57" s="1"/>
  <c r="DN57"/>
  <c r="DP57"/>
  <c r="DR57"/>
  <c r="N58"/>
  <c r="AX58" s="1"/>
  <c r="P58"/>
  <c r="AZ58" s="1"/>
  <c r="R58"/>
  <c r="BB58" s="1"/>
  <c r="T58"/>
  <c r="BD58" s="1"/>
  <c r="V58"/>
  <c r="BF58" s="1"/>
  <c r="X58"/>
  <c r="BH58" s="1"/>
  <c r="Z58"/>
  <c r="BJ58" s="1"/>
  <c r="AB58"/>
  <c r="BL58" s="1"/>
  <c r="AD58"/>
  <c r="BN58" s="1"/>
  <c r="AF58"/>
  <c r="BP58" s="1"/>
  <c r="AH58"/>
  <c r="BR58" s="1"/>
  <c r="AJ58"/>
  <c r="BT58" s="1"/>
  <c r="AL58"/>
  <c r="BV58" s="1"/>
  <c r="AN58"/>
  <c r="BX58" s="1"/>
  <c r="AP58"/>
  <c r="BZ58" s="1"/>
  <c r="AR58"/>
  <c r="CB58" s="1"/>
  <c r="AT58"/>
  <c r="CD58" s="1"/>
  <c r="AV58"/>
  <c r="CF58" s="1"/>
  <c r="DM58"/>
  <c r="DO58"/>
  <c r="DQ58"/>
  <c r="O59"/>
  <c r="AY59" s="1"/>
  <c r="Q59"/>
  <c r="BA59" s="1"/>
  <c r="S59"/>
  <c r="BC59" s="1"/>
  <c r="U59"/>
  <c r="BE59" s="1"/>
  <c r="W59"/>
  <c r="BG59" s="1"/>
  <c r="Y59"/>
  <c r="BI59" s="1"/>
  <c r="AA59"/>
  <c r="BK59" s="1"/>
  <c r="AC59"/>
  <c r="BM59" s="1"/>
  <c r="AE59"/>
  <c r="BO59" s="1"/>
  <c r="AG59"/>
  <c r="BQ59" s="1"/>
  <c r="AI59"/>
  <c r="BS59" s="1"/>
  <c r="AK59"/>
  <c r="BU59" s="1"/>
  <c r="AM59"/>
  <c r="BW59" s="1"/>
  <c r="AO59"/>
  <c r="BY59" s="1"/>
  <c r="AQ59"/>
  <c r="CA59" s="1"/>
  <c r="AS59"/>
  <c r="CC59" s="1"/>
  <c r="AU59"/>
  <c r="CE59" s="1"/>
  <c r="AW59"/>
  <c r="CG59" s="1"/>
  <c r="DN59"/>
  <c r="DP59"/>
  <c r="DR59"/>
  <c r="N60"/>
  <c r="AX60" s="1"/>
  <c r="P60"/>
  <c r="AZ60" s="1"/>
  <c r="R60"/>
  <c r="BB60" s="1"/>
  <c r="T60"/>
  <c r="BD60" s="1"/>
  <c r="V60"/>
  <c r="BF60" s="1"/>
  <c r="X60"/>
  <c r="BH60" s="1"/>
  <c r="Z60"/>
  <c r="BJ60" s="1"/>
  <c r="AB60"/>
  <c r="BL60" s="1"/>
  <c r="AD60"/>
  <c r="BN60" s="1"/>
  <c r="AF60"/>
  <c r="BP60" s="1"/>
  <c r="AH60"/>
  <c r="BR60" s="1"/>
  <c r="AJ60"/>
  <c r="BT60" s="1"/>
  <c r="AL60"/>
  <c r="BV60" s="1"/>
  <c r="AN60"/>
  <c r="BX60" s="1"/>
  <c r="AP60"/>
  <c r="BZ60" s="1"/>
  <c r="AR60"/>
  <c r="CB60" s="1"/>
  <c r="AT60"/>
  <c r="CD60" s="1"/>
  <c r="AV60"/>
  <c r="CF60" s="1"/>
  <c r="DM60"/>
  <c r="DO60"/>
  <c r="DQ60"/>
  <c r="O61"/>
  <c r="AY61" s="1"/>
  <c r="Q61"/>
  <c r="BA61" s="1"/>
  <c r="S61"/>
  <c r="BC61" s="1"/>
  <c r="U61"/>
  <c r="BE61" s="1"/>
  <c r="W61"/>
  <c r="BG61" s="1"/>
  <c r="Y61"/>
  <c r="BI61" s="1"/>
  <c r="AA61"/>
  <c r="BK61" s="1"/>
  <c r="AC61"/>
  <c r="BM61" s="1"/>
  <c r="AE61"/>
  <c r="BO61" s="1"/>
  <c r="AG61"/>
  <c r="BQ61" s="1"/>
  <c r="AI61"/>
  <c r="BS61" s="1"/>
  <c r="AK61"/>
  <c r="BU61" s="1"/>
  <c r="AM61"/>
  <c r="BW61" s="1"/>
  <c r="AO61"/>
  <c r="BY61" s="1"/>
  <c r="AQ61"/>
  <c r="CA61" s="1"/>
  <c r="AS61"/>
  <c r="CC61" s="1"/>
  <c r="AU61"/>
  <c r="CE61" s="1"/>
  <c r="AW61"/>
  <c r="CG61" s="1"/>
  <c r="DN61"/>
  <c r="DP61"/>
  <c r="DR61"/>
  <c r="N62"/>
  <c r="AX62" s="1"/>
  <c r="P62"/>
  <c r="AZ62" s="1"/>
  <c r="R62"/>
  <c r="BB62" s="1"/>
  <c r="T62"/>
  <c r="BD62" s="1"/>
  <c r="V62"/>
  <c r="BF62" s="1"/>
  <c r="X62"/>
  <c r="BH62" s="1"/>
  <c r="Z62"/>
  <c r="BJ62" s="1"/>
  <c r="AB62"/>
  <c r="BL62" s="1"/>
  <c r="AD62"/>
  <c r="BN62" s="1"/>
  <c r="AF62"/>
  <c r="BP62" s="1"/>
  <c r="AH62"/>
  <c r="BR62" s="1"/>
  <c r="AJ62"/>
  <c r="BT62" s="1"/>
  <c r="AL62"/>
  <c r="BV62" s="1"/>
  <c r="AN62"/>
  <c r="BX62" s="1"/>
  <c r="AP62"/>
  <c r="BZ62" s="1"/>
  <c r="AR62"/>
  <c r="CB62" s="1"/>
  <c r="AT62"/>
  <c r="CD62" s="1"/>
  <c r="AV62"/>
  <c r="CF62" s="1"/>
  <c r="DM62"/>
  <c r="DO62"/>
  <c r="DQ62"/>
  <c r="O63"/>
  <c r="AY63" s="1"/>
  <c r="Q63"/>
  <c r="BA63" s="1"/>
  <c r="S63"/>
  <c r="BC63" s="1"/>
  <c r="U63"/>
  <c r="BE63" s="1"/>
  <c r="W63"/>
  <c r="BG63" s="1"/>
  <c r="Y63"/>
  <c r="BI63" s="1"/>
  <c r="AA63"/>
  <c r="BK63" s="1"/>
  <c r="AC63"/>
  <c r="BM63" s="1"/>
  <c r="AE63"/>
  <c r="BO63" s="1"/>
  <c r="AG63"/>
  <c r="BQ63" s="1"/>
  <c r="AI63"/>
  <c r="BS63" s="1"/>
  <c r="AK63"/>
  <c r="BU63" s="1"/>
  <c r="AM63"/>
  <c r="BW63" s="1"/>
  <c r="AO63"/>
  <c r="BY63" s="1"/>
  <c r="AQ63"/>
  <c r="CA63" s="1"/>
  <c r="AS63"/>
  <c r="CC63" s="1"/>
  <c r="AU63"/>
  <c r="CE63" s="1"/>
  <c r="AW63"/>
  <c r="CG63" s="1"/>
  <c r="DN63"/>
  <c r="DP63"/>
  <c r="DR63"/>
  <c r="N64"/>
  <c r="AX64" s="1"/>
  <c r="P64"/>
  <c r="AZ64" s="1"/>
  <c r="R64"/>
  <c r="BB64" s="1"/>
  <c r="T64"/>
  <c r="BD64" s="1"/>
  <c r="V64"/>
  <c r="BF64" s="1"/>
  <c r="X64"/>
  <c r="BH64" s="1"/>
  <c r="Z64"/>
  <c r="BJ64" s="1"/>
  <c r="AB64"/>
  <c r="BL64" s="1"/>
  <c r="AD64"/>
  <c r="BN64" s="1"/>
  <c r="AF64"/>
  <c r="BP64" s="1"/>
  <c r="AH64"/>
  <c r="BR64" s="1"/>
  <c r="AJ64"/>
  <c r="BT64" s="1"/>
  <c r="AL64"/>
  <c r="BV64" s="1"/>
  <c r="AN64"/>
  <c r="BX64" s="1"/>
  <c r="AP64"/>
  <c r="BZ64" s="1"/>
  <c r="AR64"/>
  <c r="CB64" s="1"/>
  <c r="AT64"/>
  <c r="CD64" s="1"/>
  <c r="AV64"/>
  <c r="CF64" s="1"/>
  <c r="DM64"/>
  <c r="DO64"/>
  <c r="DQ64"/>
  <c r="O65"/>
  <c r="AY65" s="1"/>
  <c r="Q65"/>
  <c r="BA65" s="1"/>
  <c r="S65"/>
  <c r="BC65" s="1"/>
  <c r="U65"/>
  <c r="BE65" s="1"/>
  <c r="W65"/>
  <c r="BG65" s="1"/>
  <c r="Y65"/>
  <c r="BI65" s="1"/>
  <c r="AA65"/>
  <c r="BK65" s="1"/>
  <c r="AC65"/>
  <c r="BM65" s="1"/>
  <c r="AE65"/>
  <c r="BO65" s="1"/>
  <c r="AG65"/>
  <c r="BQ65" s="1"/>
  <c r="AI65"/>
  <c r="BS65" s="1"/>
  <c r="AK65"/>
  <c r="BU65" s="1"/>
  <c r="AM65"/>
  <c r="BW65" s="1"/>
  <c r="AO65"/>
  <c r="BY65" s="1"/>
  <c r="AQ65"/>
  <c r="CA65" s="1"/>
  <c r="AS65"/>
  <c r="CC65" s="1"/>
  <c r="AU65"/>
  <c r="CE65" s="1"/>
  <c r="AW65"/>
  <c r="CG65" s="1"/>
  <c r="DN65"/>
  <c r="DP65"/>
  <c r="DR65"/>
  <c r="N66"/>
  <c r="AX66" s="1"/>
  <c r="P66"/>
  <c r="AZ66" s="1"/>
  <c r="R66"/>
  <c r="BB66" s="1"/>
  <c r="T66"/>
  <c r="BD66" s="1"/>
  <c r="V66"/>
  <c r="BF66" s="1"/>
  <c r="X66"/>
  <c r="BH66" s="1"/>
  <c r="Z66"/>
  <c r="BJ66" s="1"/>
  <c r="AB66"/>
  <c r="BL66" s="1"/>
  <c r="AD66"/>
  <c r="BN66" s="1"/>
  <c r="AF66"/>
  <c r="BP66" s="1"/>
  <c r="AH66"/>
  <c r="BR66" s="1"/>
  <c r="AJ66"/>
  <c r="BT66" s="1"/>
  <c r="AL66"/>
  <c r="BV66" s="1"/>
  <c r="AN66"/>
  <c r="BX66" s="1"/>
  <c r="AP66"/>
  <c r="BZ66" s="1"/>
  <c r="AR66"/>
  <c r="CB66" s="1"/>
  <c r="AT66"/>
  <c r="CD66" s="1"/>
  <c r="AV66"/>
  <c r="CF66" s="1"/>
  <c r="DM66"/>
  <c r="DO66"/>
  <c r="DQ66"/>
  <c r="O67"/>
  <c r="AY67" s="1"/>
  <c r="Q67"/>
  <c r="BA67" s="1"/>
  <c r="S67"/>
  <c r="BC67" s="1"/>
  <c r="U67"/>
  <c r="BE67" s="1"/>
  <c r="W67"/>
  <c r="BG67" s="1"/>
  <c r="Y67"/>
  <c r="BI67" s="1"/>
  <c r="AA67"/>
  <c r="BK67" s="1"/>
  <c r="AC67"/>
  <c r="BM67" s="1"/>
  <c r="AE67"/>
  <c r="BO67" s="1"/>
  <c r="AG67"/>
  <c r="BQ67" s="1"/>
  <c r="AI67"/>
  <c r="BS67" s="1"/>
  <c r="AK67"/>
  <c r="BU67" s="1"/>
  <c r="AM67"/>
  <c r="BW67" s="1"/>
  <c r="AO67"/>
  <c r="BY67" s="1"/>
  <c r="AQ67"/>
  <c r="CA67" s="1"/>
  <c r="AS67"/>
  <c r="CC67" s="1"/>
  <c r="AU67"/>
  <c r="CE67" s="1"/>
  <c r="AW67"/>
  <c r="CG67" s="1"/>
  <c r="DN67"/>
  <c r="DP67"/>
  <c r="DR67"/>
  <c r="N68"/>
  <c r="AX68" s="1"/>
  <c r="P68"/>
  <c r="AZ68" s="1"/>
  <c r="R68"/>
  <c r="BB68" s="1"/>
  <c r="T68"/>
  <c r="BD68" s="1"/>
  <c r="V68"/>
  <c r="BF68" s="1"/>
  <c r="X68"/>
  <c r="BH68" s="1"/>
  <c r="Z68"/>
  <c r="BJ68" s="1"/>
  <c r="AB68"/>
  <c r="BL68" s="1"/>
  <c r="AD68"/>
  <c r="BN68" s="1"/>
  <c r="AF68"/>
  <c r="BP68" s="1"/>
  <c r="AH68"/>
  <c r="BR68" s="1"/>
  <c r="AJ68"/>
  <c r="BT68" s="1"/>
  <c r="AL68"/>
  <c r="BV68" s="1"/>
  <c r="AN68"/>
  <c r="BX68" s="1"/>
  <c r="AP68"/>
  <c r="BZ68" s="1"/>
  <c r="AR68"/>
  <c r="CB68" s="1"/>
  <c r="AT68"/>
  <c r="CD68" s="1"/>
  <c r="AV68"/>
  <c r="CF68" s="1"/>
  <c r="DM68"/>
  <c r="DO68"/>
  <c r="DQ68"/>
  <c r="O69"/>
  <c r="AY69" s="1"/>
  <c r="Q69"/>
  <c r="BA69" s="1"/>
  <c r="S69"/>
  <c r="BC69" s="1"/>
  <c r="U69"/>
  <c r="BE69" s="1"/>
  <c r="W69"/>
  <c r="BG69" s="1"/>
  <c r="Y69"/>
  <c r="BI69" s="1"/>
  <c r="AA69"/>
  <c r="BK69" s="1"/>
  <c r="AC69"/>
  <c r="BM69" s="1"/>
  <c r="AE69"/>
  <c r="BO69" s="1"/>
  <c r="AG69"/>
  <c r="BQ69" s="1"/>
  <c r="AI69"/>
  <c r="BS69" s="1"/>
  <c r="AK69"/>
  <c r="BU69" s="1"/>
  <c r="AM69"/>
  <c r="BW69" s="1"/>
  <c r="AO69"/>
  <c r="BY69" s="1"/>
  <c r="AQ69"/>
  <c r="CA69" s="1"/>
  <c r="AS69"/>
  <c r="CC69" s="1"/>
  <c r="AU69"/>
  <c r="CE69" s="1"/>
  <c r="AW69"/>
  <c r="CG69" s="1"/>
  <c r="DN69"/>
  <c r="DP69"/>
  <c r="DR69"/>
  <c r="N70"/>
  <c r="AX70" s="1"/>
  <c r="P70"/>
  <c r="AZ70" s="1"/>
  <c r="R70"/>
  <c r="BB70" s="1"/>
  <c r="T70"/>
  <c r="BD70" s="1"/>
  <c r="V70"/>
  <c r="BF70" s="1"/>
  <c r="X70"/>
  <c r="BH70" s="1"/>
  <c r="Z70"/>
  <c r="BJ70" s="1"/>
  <c r="AB70"/>
  <c r="BL70" s="1"/>
  <c r="AD70"/>
  <c r="BN70" s="1"/>
  <c r="AF70"/>
  <c r="BP70" s="1"/>
  <c r="AH70"/>
  <c r="BR70" s="1"/>
  <c r="AJ70"/>
  <c r="BT70" s="1"/>
  <c r="AL70"/>
  <c r="BV70" s="1"/>
  <c r="AN70"/>
  <c r="BX70" s="1"/>
  <c r="AP70"/>
  <c r="BZ70" s="1"/>
  <c r="AR70"/>
  <c r="CB70" s="1"/>
  <c r="AT70"/>
  <c r="CD70" s="1"/>
  <c r="AV70"/>
  <c r="CF70" s="1"/>
  <c r="DM70"/>
  <c r="DO70"/>
  <c r="DQ70"/>
  <c r="O71"/>
  <c r="AY71" s="1"/>
  <c r="Q71"/>
  <c r="BA71" s="1"/>
  <c r="S71"/>
  <c r="BC71" s="1"/>
  <c r="U71"/>
  <c r="BE71" s="1"/>
  <c r="W71"/>
  <c r="BG71" s="1"/>
  <c r="Y71"/>
  <c r="BI71" s="1"/>
  <c r="AA71"/>
  <c r="BK71" s="1"/>
  <c r="AC71"/>
  <c r="BM71" s="1"/>
  <c r="AE71"/>
  <c r="BO71" s="1"/>
  <c r="AG71"/>
  <c r="BQ71" s="1"/>
  <c r="AI71"/>
  <c r="BS71" s="1"/>
  <c r="AK71"/>
  <c r="BU71" s="1"/>
  <c r="AM71"/>
  <c r="BW71" s="1"/>
  <c r="AO71"/>
  <c r="BY71" s="1"/>
  <c r="AQ71"/>
  <c r="CA71" s="1"/>
  <c r="AS71"/>
  <c r="CC71" s="1"/>
  <c r="AU71"/>
  <c r="CE71" s="1"/>
  <c r="AW71"/>
  <c r="CG71" s="1"/>
  <c r="DN71"/>
  <c r="DP71"/>
  <c r="DR71"/>
  <c r="N72"/>
  <c r="AX72" s="1"/>
  <c r="P72"/>
  <c r="AZ72" s="1"/>
  <c r="R72"/>
  <c r="BB72" s="1"/>
  <c r="T72"/>
  <c r="BD72" s="1"/>
  <c r="V72"/>
  <c r="BF72" s="1"/>
  <c r="X72"/>
  <c r="BH72" s="1"/>
  <c r="Z72"/>
  <c r="BJ72" s="1"/>
  <c r="AB72"/>
  <c r="BL72" s="1"/>
  <c r="AD72"/>
  <c r="BN72" s="1"/>
  <c r="AF72"/>
  <c r="BP72" s="1"/>
  <c r="AH72"/>
  <c r="BR72" s="1"/>
  <c r="AJ72"/>
  <c r="BT72" s="1"/>
  <c r="AL72"/>
  <c r="BV72" s="1"/>
  <c r="AN72"/>
  <c r="BX72" s="1"/>
  <c r="AP72"/>
  <c r="BZ72" s="1"/>
  <c r="AR72"/>
  <c r="CB72" s="1"/>
  <c r="AT72"/>
  <c r="CD72" s="1"/>
  <c r="AV72"/>
  <c r="CF72" s="1"/>
  <c r="DM72"/>
  <c r="DO72"/>
  <c r="DQ72"/>
  <c r="O73"/>
  <c r="AY73" s="1"/>
  <c r="Q73"/>
  <c r="BA73" s="1"/>
  <c r="S73"/>
  <c r="BC73" s="1"/>
  <c r="U73"/>
  <c r="BE73" s="1"/>
  <c r="W73"/>
  <c r="BG73" s="1"/>
  <c r="Y73"/>
  <c r="BI73" s="1"/>
  <c r="AA73"/>
  <c r="BK73" s="1"/>
  <c r="AC73"/>
  <c r="BM73" s="1"/>
  <c r="AE73"/>
  <c r="BO73" s="1"/>
  <c r="AG73"/>
  <c r="BQ73" s="1"/>
  <c r="AI73"/>
  <c r="BS73" s="1"/>
  <c r="AK73"/>
  <c r="BU73" s="1"/>
  <c r="AM73"/>
  <c r="BW73" s="1"/>
  <c r="AO73"/>
  <c r="BY73" s="1"/>
  <c r="AQ73"/>
  <c r="CA73" s="1"/>
  <c r="AS73"/>
  <c r="CC73" s="1"/>
  <c r="AU73"/>
  <c r="CE73" s="1"/>
  <c r="AW73"/>
  <c r="CG73" s="1"/>
  <c r="DN73"/>
  <c r="DP73"/>
  <c r="DR73"/>
  <c r="N74"/>
  <c r="AX74" s="1"/>
  <c r="P74"/>
  <c r="AZ74" s="1"/>
  <c r="R74"/>
  <c r="BB74" s="1"/>
  <c r="T74"/>
  <c r="BD74" s="1"/>
  <c r="V74"/>
  <c r="BF74" s="1"/>
  <c r="X74"/>
  <c r="BH74" s="1"/>
  <c r="Z74"/>
  <c r="BJ74" s="1"/>
  <c r="AB74"/>
  <c r="BL74" s="1"/>
  <c r="AD74"/>
  <c r="BN74" s="1"/>
  <c r="AF74"/>
  <c r="BP74" s="1"/>
  <c r="AH74"/>
  <c r="BR74" s="1"/>
  <c r="AJ74"/>
  <c r="BT74" s="1"/>
  <c r="AL74"/>
  <c r="BV74" s="1"/>
  <c r="AN74"/>
  <c r="BX74" s="1"/>
  <c r="AP74"/>
  <c r="BZ74" s="1"/>
  <c r="AR74"/>
  <c r="CB74" s="1"/>
  <c r="AT74"/>
  <c r="CD74" s="1"/>
  <c r="AV74"/>
  <c r="CF74" s="1"/>
  <c r="DM74"/>
  <c r="DO74"/>
  <c r="DQ74"/>
  <c r="O75"/>
  <c r="AY75" s="1"/>
  <c r="Q75"/>
  <c r="BA75" s="1"/>
  <c r="S75"/>
  <c r="BC75" s="1"/>
  <c r="U75"/>
  <c r="BE75" s="1"/>
  <c r="W75"/>
  <c r="BG75" s="1"/>
  <c r="Y75"/>
  <c r="BI75" s="1"/>
  <c r="AA75"/>
  <c r="BK75" s="1"/>
  <c r="AC75"/>
  <c r="BM75" s="1"/>
  <c r="AE75"/>
  <c r="BO75" s="1"/>
  <c r="AG75"/>
  <c r="BQ75" s="1"/>
  <c r="AI75"/>
  <c r="BS75" s="1"/>
  <c r="AK75"/>
  <c r="BU75" s="1"/>
  <c r="AM75"/>
  <c r="BW75" s="1"/>
  <c r="AO75"/>
  <c r="BY75" s="1"/>
  <c r="AQ75"/>
  <c r="CA75" s="1"/>
  <c r="AS75"/>
  <c r="CC75" s="1"/>
  <c r="AU75"/>
  <c r="CE75" s="1"/>
  <c r="AW75"/>
  <c r="CG75" s="1"/>
  <c r="DN75"/>
  <c r="DP75"/>
  <c r="DR75"/>
  <c r="N76"/>
  <c r="AX76" s="1"/>
  <c r="P76"/>
  <c r="AZ76" s="1"/>
  <c r="R76"/>
  <c r="BB76" s="1"/>
  <c r="T76"/>
  <c r="BD76" s="1"/>
  <c r="V76"/>
  <c r="BF76" s="1"/>
  <c r="X76"/>
  <c r="BH76" s="1"/>
  <c r="Z76"/>
  <c r="BJ76" s="1"/>
  <c r="AB76"/>
  <c r="BL76" s="1"/>
  <c r="AD76"/>
  <c r="BN76" s="1"/>
  <c r="AF76"/>
  <c r="BP76" s="1"/>
  <c r="AH76"/>
  <c r="BR76" s="1"/>
  <c r="AJ76"/>
  <c r="BT76" s="1"/>
  <c r="AL76"/>
  <c r="BV76" s="1"/>
  <c r="AN76"/>
  <c r="BX76" s="1"/>
  <c r="AP76"/>
  <c r="BZ76" s="1"/>
  <c r="AR76"/>
  <c r="CB76" s="1"/>
  <c r="AT76"/>
  <c r="CD76" s="1"/>
  <c r="AV76"/>
  <c r="CF76" s="1"/>
  <c r="DM76"/>
  <c r="DO76"/>
  <c r="DQ76"/>
  <c r="O77"/>
  <c r="AY77" s="1"/>
  <c r="Q77"/>
  <c r="BA77" s="1"/>
  <c r="S77"/>
  <c r="BC77" s="1"/>
  <c r="U77"/>
  <c r="BE77" s="1"/>
  <c r="W77"/>
  <c r="BG77" s="1"/>
  <c r="Y77"/>
  <c r="BI77" s="1"/>
  <c r="AA77"/>
  <c r="BK77" s="1"/>
  <c r="AC77"/>
  <c r="BM77" s="1"/>
  <c r="AE77"/>
  <c r="BO77" s="1"/>
  <c r="AG77"/>
  <c r="BQ77" s="1"/>
  <c r="AI77"/>
  <c r="BS77" s="1"/>
  <c r="AK77"/>
  <c r="BU77" s="1"/>
  <c r="AM77"/>
  <c r="BW77" s="1"/>
  <c r="AO77"/>
  <c r="BY77" s="1"/>
  <c r="AQ77"/>
  <c r="CA77" s="1"/>
  <c r="AS77"/>
  <c r="CC77" s="1"/>
  <c r="AU77"/>
  <c r="CE77" s="1"/>
  <c r="AW77"/>
  <c r="CG77" s="1"/>
  <c r="DN77"/>
  <c r="DP77"/>
  <c r="DR77"/>
  <c r="N78"/>
  <c r="AX78" s="1"/>
  <c r="P78"/>
  <c r="AZ78" s="1"/>
  <c r="R78"/>
  <c r="BB78" s="1"/>
  <c r="T78"/>
  <c r="BD78" s="1"/>
  <c r="V78"/>
  <c r="BF78" s="1"/>
  <c r="X78"/>
  <c r="BH78" s="1"/>
  <c r="Z78"/>
  <c r="BJ78" s="1"/>
  <c r="AB78"/>
  <c r="BL78" s="1"/>
  <c r="AD78"/>
  <c r="BN78" s="1"/>
  <c r="AF78"/>
  <c r="BP78" s="1"/>
  <c r="AH78"/>
  <c r="BR78" s="1"/>
  <c r="AJ78"/>
  <c r="BT78" s="1"/>
  <c r="AL78"/>
  <c r="BV78" s="1"/>
  <c r="AN78"/>
  <c r="BX78" s="1"/>
  <c r="AP78"/>
  <c r="BZ78" s="1"/>
  <c r="AR78"/>
  <c r="CB78" s="1"/>
  <c r="AT78"/>
  <c r="CD78" s="1"/>
  <c r="AV78"/>
  <c r="CF78" s="1"/>
  <c r="DM78"/>
  <c r="DO78"/>
  <c r="DQ78"/>
  <c r="O79"/>
  <c r="AY79" s="1"/>
  <c r="Q79"/>
  <c r="BA79" s="1"/>
  <c r="S79"/>
  <c r="BC79" s="1"/>
  <c r="U79"/>
  <c r="BE79" s="1"/>
  <c r="W79"/>
  <c r="BG79" s="1"/>
  <c r="Y79"/>
  <c r="BI79" s="1"/>
  <c r="AA79"/>
  <c r="BK79" s="1"/>
  <c r="AC79"/>
  <c r="BM79" s="1"/>
  <c r="AE79"/>
  <c r="BO79" s="1"/>
  <c r="AG79"/>
  <c r="BQ79" s="1"/>
  <c r="AI79"/>
  <c r="BS79" s="1"/>
  <c r="AK79"/>
  <c r="BU79" s="1"/>
  <c r="AM79"/>
  <c r="BW79" s="1"/>
  <c r="AO79"/>
  <c r="BY79" s="1"/>
  <c r="AQ79"/>
  <c r="CA79" s="1"/>
  <c r="AS79"/>
  <c r="CC79" s="1"/>
  <c r="AU79"/>
  <c r="CE79" s="1"/>
  <c r="AW79"/>
  <c r="CG79" s="1"/>
  <c r="DN79"/>
  <c r="DP79"/>
  <c r="DR79"/>
  <c r="N80"/>
  <c r="AX80" s="1"/>
  <c r="P80"/>
  <c r="AZ80" s="1"/>
  <c r="R80"/>
  <c r="BB80" s="1"/>
  <c r="T80"/>
  <c r="BD80" s="1"/>
  <c r="V80"/>
  <c r="BF80" s="1"/>
  <c r="X80"/>
  <c r="BH80" s="1"/>
  <c r="Z80"/>
  <c r="BJ80" s="1"/>
  <c r="AB80"/>
  <c r="BL80" s="1"/>
  <c r="AD80"/>
  <c r="BN80" s="1"/>
  <c r="AF80"/>
  <c r="BP80" s="1"/>
  <c r="AH80"/>
  <c r="BR80" s="1"/>
  <c r="AJ80"/>
  <c r="BT80" s="1"/>
  <c r="AL80"/>
  <c r="BV80" s="1"/>
  <c r="AN80"/>
  <c r="BX80" s="1"/>
  <c r="AP80"/>
  <c r="BZ80" s="1"/>
  <c r="AR80"/>
  <c r="CB80" s="1"/>
  <c r="AT80"/>
  <c r="CD80" s="1"/>
  <c r="AV80"/>
  <c r="CF80" s="1"/>
  <c r="DM80"/>
  <c r="DO80"/>
  <c r="DQ80"/>
  <c r="O81"/>
  <c r="AY81" s="1"/>
  <c r="Q81"/>
  <c r="BA81" s="1"/>
  <c r="S81"/>
  <c r="BC81" s="1"/>
  <c r="U81"/>
  <c r="BE81" s="1"/>
  <c r="W81"/>
  <c r="BG81" s="1"/>
  <c r="Y81"/>
  <c r="BI81" s="1"/>
  <c r="AA81"/>
  <c r="BK81" s="1"/>
  <c r="AC81"/>
  <c r="BM81" s="1"/>
  <c r="AE81"/>
  <c r="BO81" s="1"/>
  <c r="AG81"/>
  <c r="BQ81" s="1"/>
  <c r="AI81"/>
  <c r="BS81" s="1"/>
  <c r="AK81"/>
  <c r="BU81" s="1"/>
  <c r="AM81"/>
  <c r="BW81" s="1"/>
  <c r="AO81"/>
  <c r="BY81" s="1"/>
  <c r="AQ81"/>
  <c r="CA81" s="1"/>
  <c r="AS81"/>
  <c r="CC81" s="1"/>
  <c r="AU81"/>
  <c r="CE81" s="1"/>
  <c r="AW81"/>
  <c r="CG81" s="1"/>
  <c r="DN81"/>
  <c r="DP81"/>
  <c r="DR81"/>
  <c r="N82"/>
  <c r="AX82" s="1"/>
  <c r="P82"/>
  <c r="AZ82" s="1"/>
  <c r="R82"/>
  <c r="BB82" s="1"/>
  <c r="T82"/>
  <c r="BD82" s="1"/>
  <c r="V82"/>
  <c r="BF82" s="1"/>
  <c r="X82"/>
  <c r="BH82" s="1"/>
  <c r="Z82"/>
  <c r="BJ82" s="1"/>
  <c r="AB82"/>
  <c r="BL82" s="1"/>
  <c r="AD82"/>
  <c r="BN82" s="1"/>
  <c r="AF82"/>
  <c r="BP82" s="1"/>
  <c r="AH82"/>
  <c r="BR82" s="1"/>
  <c r="AJ82"/>
  <c r="BT82" s="1"/>
  <c r="AL82"/>
  <c r="BV82" s="1"/>
  <c r="AN82"/>
  <c r="BX82" s="1"/>
  <c r="AP82"/>
  <c r="BZ82" s="1"/>
  <c r="AR82"/>
  <c r="CB82" s="1"/>
  <c r="AT82"/>
  <c r="CD82" s="1"/>
  <c r="AV82"/>
  <c r="CF82" s="1"/>
  <c r="DM82"/>
  <c r="DO82"/>
  <c r="DQ82"/>
  <c r="O83"/>
  <c r="AY83" s="1"/>
  <c r="Q83"/>
  <c r="BA83" s="1"/>
  <c r="S83"/>
  <c r="BC83" s="1"/>
  <c r="U83"/>
  <c r="BE83" s="1"/>
  <c r="W83"/>
  <c r="BG83" s="1"/>
  <c r="Y83"/>
  <c r="BI83" s="1"/>
  <c r="AA83"/>
  <c r="BK83" s="1"/>
  <c r="AC83"/>
  <c r="BM83" s="1"/>
  <c r="AE83"/>
  <c r="BO83" s="1"/>
  <c r="AG83"/>
  <c r="BQ83" s="1"/>
  <c r="AI83"/>
  <c r="BS83" s="1"/>
  <c r="AK83"/>
  <c r="BU83" s="1"/>
  <c r="AM83"/>
  <c r="BW83" s="1"/>
  <c r="AO83"/>
  <c r="BY83" s="1"/>
  <c r="AQ83"/>
  <c r="CA83" s="1"/>
  <c r="AS83"/>
  <c r="CC83" s="1"/>
  <c r="AU83"/>
  <c r="CE83" s="1"/>
  <c r="AW83"/>
  <c r="CG83" s="1"/>
  <c r="DN83"/>
  <c r="DP83"/>
  <c r="DR83"/>
  <c r="N84"/>
  <c r="AX84" s="1"/>
  <c r="P84"/>
  <c r="AZ84" s="1"/>
  <c r="R84"/>
  <c r="BB84" s="1"/>
  <c r="T84"/>
  <c r="BD84" s="1"/>
  <c r="V84"/>
  <c r="BF84" s="1"/>
  <c r="X84"/>
  <c r="BH84" s="1"/>
  <c r="Z84"/>
  <c r="BJ84" s="1"/>
  <c r="AB84"/>
  <c r="BL84" s="1"/>
  <c r="AD84"/>
  <c r="BN84" s="1"/>
  <c r="AF84"/>
  <c r="BP84" s="1"/>
  <c r="AH84"/>
  <c r="BR84" s="1"/>
  <c r="AJ84"/>
  <c r="BT84" s="1"/>
  <c r="AL84"/>
  <c r="BV84" s="1"/>
  <c r="AN84"/>
  <c r="BX84" s="1"/>
  <c r="AP84"/>
  <c r="BZ84" s="1"/>
  <c r="AR84"/>
  <c r="CB84" s="1"/>
  <c r="AT84"/>
  <c r="CD84" s="1"/>
  <c r="AV84"/>
  <c r="CF84" s="1"/>
  <c r="DM84"/>
  <c r="DO84"/>
  <c r="DQ84"/>
  <c r="O85"/>
  <c r="AY85" s="1"/>
  <c r="Q85"/>
  <c r="BA85" s="1"/>
  <c r="S85"/>
  <c r="BC85" s="1"/>
  <c r="U85"/>
  <c r="BE85" s="1"/>
  <c r="W85"/>
  <c r="BG85" s="1"/>
  <c r="Y85"/>
  <c r="BI85" s="1"/>
  <c r="AA85"/>
  <c r="BK85" s="1"/>
  <c r="AC85"/>
  <c r="BM85" s="1"/>
  <c r="AE85"/>
  <c r="BO85" s="1"/>
  <c r="AG85"/>
  <c r="BQ85" s="1"/>
  <c r="AI85"/>
  <c r="BS85" s="1"/>
  <c r="AK85"/>
  <c r="BU85" s="1"/>
  <c r="AM85"/>
  <c r="BW85" s="1"/>
  <c r="AO85"/>
  <c r="BY85" s="1"/>
  <c r="AQ85"/>
  <c r="CA85" s="1"/>
  <c r="AS85"/>
  <c r="CC85" s="1"/>
  <c r="AU85"/>
  <c r="CE85" s="1"/>
  <c r="AW85"/>
  <c r="CG85" s="1"/>
  <c r="DN85"/>
  <c r="DP85"/>
  <c r="DR85"/>
  <c r="N86"/>
  <c r="AX86" s="1"/>
  <c r="P86"/>
  <c r="AZ86" s="1"/>
  <c r="R86"/>
  <c r="BB86" s="1"/>
  <c r="T86"/>
  <c r="BD86" s="1"/>
  <c r="V86"/>
  <c r="BF86" s="1"/>
  <c r="X86"/>
  <c r="BH86" s="1"/>
  <c r="Z86"/>
  <c r="BJ86" s="1"/>
  <c r="AB86"/>
  <c r="BL86" s="1"/>
  <c r="AD86"/>
  <c r="BN86" s="1"/>
  <c r="AF86"/>
  <c r="BP86" s="1"/>
  <c r="AH86"/>
  <c r="BR86" s="1"/>
  <c r="AJ86"/>
  <c r="BT86" s="1"/>
  <c r="AL86"/>
  <c r="BV86" s="1"/>
  <c r="AN86"/>
  <c r="BX86" s="1"/>
  <c r="AP86"/>
  <c r="BZ86" s="1"/>
  <c r="AR86"/>
  <c r="CB86" s="1"/>
  <c r="AT86"/>
  <c r="CD86" s="1"/>
  <c r="AV86"/>
  <c r="CF86" s="1"/>
  <c r="DM86"/>
  <c r="DO86"/>
  <c r="DQ86"/>
  <c r="O3" i="8"/>
  <c r="Q3"/>
  <c r="S3"/>
  <c r="U3"/>
  <c r="W3"/>
  <c r="Y3"/>
  <c r="AA3"/>
  <c r="AC3"/>
  <c r="AE3"/>
  <c r="AG3"/>
  <c r="AI3"/>
  <c r="AK3"/>
  <c r="AM3"/>
  <c r="AO3"/>
  <c r="AQ3"/>
  <c r="AS3"/>
  <c r="AU3"/>
  <c r="AW3"/>
  <c r="N4"/>
  <c r="P4"/>
  <c r="R4"/>
  <c r="T4"/>
  <c r="V4"/>
  <c r="X4"/>
  <c r="Z4"/>
  <c r="AB4"/>
  <c r="AD4"/>
  <c r="AF4"/>
  <c r="AH4"/>
  <c r="AJ4"/>
  <c r="AL4"/>
  <c r="AN4"/>
  <c r="AP4"/>
  <c r="AR4"/>
  <c r="AT4"/>
  <c r="AV4"/>
  <c r="O5"/>
  <c r="Q5"/>
  <c r="S5"/>
  <c r="U5"/>
  <c r="W5"/>
  <c r="Y5"/>
  <c r="AA5"/>
  <c r="AC5"/>
  <c r="AE5"/>
  <c r="AG5"/>
  <c r="AI5"/>
  <c r="AK5"/>
  <c r="AM5"/>
  <c r="AO5"/>
  <c r="AQ5"/>
  <c r="AS5"/>
  <c r="AU5"/>
  <c r="AW5"/>
  <c r="N6"/>
  <c r="P6"/>
  <c r="R6"/>
  <c r="T6"/>
  <c r="V6"/>
  <c r="X6"/>
  <c r="Z6"/>
  <c r="AB6"/>
  <c r="AD6"/>
  <c r="AF6"/>
  <c r="AH6"/>
  <c r="AJ6"/>
  <c r="AL6"/>
  <c r="AN6"/>
  <c r="AP6"/>
  <c r="AR6"/>
  <c r="AT6"/>
  <c r="AV6"/>
  <c r="O7"/>
  <c r="Q7"/>
  <c r="S7"/>
  <c r="U7"/>
  <c r="W7"/>
  <c r="Y7"/>
  <c r="AA7"/>
  <c r="AC7"/>
  <c r="AE7"/>
  <c r="AG7"/>
  <c r="AI7"/>
  <c r="AK7"/>
  <c r="AM7"/>
  <c r="AO7"/>
  <c r="AQ7"/>
  <c r="AS7"/>
  <c r="AU7"/>
  <c r="AW7"/>
  <c r="N8"/>
  <c r="P8"/>
  <c r="R8"/>
  <c r="T8"/>
  <c r="V8"/>
  <c r="X8"/>
  <c r="Z8"/>
  <c r="AB8"/>
  <c r="AD8"/>
  <c r="AF8"/>
  <c r="AH8"/>
  <c r="AJ8"/>
  <c r="AL8"/>
  <c r="AN8"/>
  <c r="AP8"/>
  <c r="AR8"/>
  <c r="AT8"/>
  <c r="AV8"/>
  <c r="O9"/>
  <c r="Q9"/>
  <c r="S9"/>
  <c r="U9"/>
  <c r="W9"/>
  <c r="Y9"/>
  <c r="AA9"/>
  <c r="AC9"/>
  <c r="AE9"/>
  <c r="AG9"/>
  <c r="AI9"/>
  <c r="AK9"/>
  <c r="AM9"/>
  <c r="AO9"/>
  <c r="AQ9"/>
  <c r="AS9"/>
  <c r="AU9"/>
  <c r="AW9"/>
  <c r="N10"/>
  <c r="P10"/>
  <c r="R10"/>
  <c r="T10"/>
  <c r="V10"/>
  <c r="X10"/>
  <c r="Z10"/>
  <c r="AB10"/>
  <c r="AD10"/>
  <c r="AF10"/>
  <c r="AH10"/>
  <c r="AJ10"/>
  <c r="AL10"/>
  <c r="AN10"/>
  <c r="AP10"/>
  <c r="AR10"/>
  <c r="AT10"/>
  <c r="AV10"/>
  <c r="O11"/>
  <c r="Q11"/>
  <c r="S11"/>
  <c r="U11"/>
  <c r="W11"/>
  <c r="Y11"/>
  <c r="AA11"/>
  <c r="AC11"/>
  <c r="AE11"/>
  <c r="AG11"/>
  <c r="AI11"/>
  <c r="AK11"/>
  <c r="AM11"/>
  <c r="AO11"/>
  <c r="AQ11"/>
  <c r="AS11"/>
  <c r="AU11"/>
  <c r="AW11"/>
  <c r="DN11"/>
  <c r="DP11"/>
  <c r="DR11"/>
  <c r="DT11"/>
  <c r="N12"/>
  <c r="P12"/>
  <c r="R12"/>
  <c r="T12"/>
  <c r="V12"/>
  <c r="X12"/>
  <c r="Z12"/>
  <c r="AB12"/>
  <c r="AD12"/>
  <c r="AF12"/>
  <c r="AH12"/>
  <c r="AJ12"/>
  <c r="AL12"/>
  <c r="AN12"/>
  <c r="AP12"/>
  <c r="AR12"/>
  <c r="AT12"/>
  <c r="AV12"/>
  <c r="DO12"/>
  <c r="DQ12"/>
  <c r="DS12"/>
  <c r="DN3" i="13"/>
  <c r="AS3"/>
  <c r="CC3" s="1"/>
  <c r="AO3"/>
  <c r="BY3" s="1"/>
  <c r="W3"/>
  <c r="BG3" s="1"/>
  <c r="AV3"/>
  <c r="CF3" s="1"/>
  <c r="AJ3"/>
  <c r="BT3" s="1"/>
  <c r="AD3"/>
  <c r="BN3" s="1"/>
  <c r="O3"/>
  <c r="AY3" s="1"/>
  <c r="F3" i="11"/>
  <c r="F3" i="9"/>
  <c r="DP3" i="13"/>
  <c r="AQ3"/>
  <c r="CA3" s="1"/>
  <c r="Y3"/>
  <c r="BI3" s="1"/>
  <c r="AL3"/>
  <c r="BV3" s="1"/>
  <c r="AF3"/>
  <c r="BP3" s="1"/>
  <c r="Q3"/>
  <c r="BA3" s="1"/>
  <c r="H3" i="11"/>
  <c r="H3" i="9"/>
  <c r="DR3" i="13"/>
  <c r="AA3"/>
  <c r="BK3" s="1"/>
  <c r="AH3"/>
  <c r="BR3" s="1"/>
  <c r="S3"/>
  <c r="BC3" s="1"/>
  <c r="J3" i="11"/>
  <c r="J3" i="9"/>
  <c r="DT3" i="13"/>
  <c r="U3"/>
  <c r="BE3" s="1"/>
  <c r="L3" i="11"/>
  <c r="L3" i="9"/>
  <c r="DM4" i="13"/>
  <c r="AR4"/>
  <c r="CB4" s="1"/>
  <c r="AN4"/>
  <c r="BX4" s="1"/>
  <c r="V4"/>
  <c r="BF4" s="1"/>
  <c r="N4"/>
  <c r="AX4" s="1"/>
  <c r="AW4"/>
  <c r="CG4" s="1"/>
  <c r="AU4"/>
  <c r="CE4" s="1"/>
  <c r="AI4"/>
  <c r="BS4" s="1"/>
  <c r="AC4"/>
  <c r="BM4" s="1"/>
  <c r="E4" i="11"/>
  <c r="E4" i="9"/>
  <c r="DO4" i="13"/>
  <c r="AT4"/>
  <c r="CD4" s="1"/>
  <c r="AP4"/>
  <c r="BZ4" s="1"/>
  <c r="X4"/>
  <c r="BH4" s="1"/>
  <c r="P4"/>
  <c r="AZ4" s="1"/>
  <c r="AK4"/>
  <c r="BU4" s="1"/>
  <c r="AE4"/>
  <c r="BO4" s="1"/>
  <c r="G4" i="11"/>
  <c r="G4" i="9"/>
  <c r="DQ4" i="13"/>
  <c r="Z4"/>
  <c r="BJ4" s="1"/>
  <c r="R4"/>
  <c r="BB4" s="1"/>
  <c r="AM4"/>
  <c r="BW4" s="1"/>
  <c r="AG4"/>
  <c r="BQ4" s="1"/>
  <c r="I4" i="11"/>
  <c r="I4" i="9"/>
  <c r="DS4" i="13"/>
  <c r="AB4"/>
  <c r="BL4" s="1"/>
  <c r="T4"/>
  <c r="BD4" s="1"/>
  <c r="K4" i="11"/>
  <c r="K4" i="9"/>
  <c r="M4" i="11"/>
  <c r="M4" i="9"/>
  <c r="DN5" i="13"/>
  <c r="AS5"/>
  <c r="CC5" s="1"/>
  <c r="AO5"/>
  <c r="BY5" s="1"/>
  <c r="W5"/>
  <c r="BG5" s="1"/>
  <c r="O5"/>
  <c r="AY5" s="1"/>
  <c r="AV5"/>
  <c r="CF5" s="1"/>
  <c r="AJ5"/>
  <c r="BT5" s="1"/>
  <c r="AD5"/>
  <c r="BN5" s="1"/>
  <c r="F5" i="11"/>
  <c r="F5" i="9"/>
  <c r="DP5" i="13"/>
  <c r="AQ5"/>
  <c r="CA5" s="1"/>
  <c r="Y5"/>
  <c r="BI5" s="1"/>
  <c r="Q5"/>
  <c r="BA5" s="1"/>
  <c r="AL5"/>
  <c r="BV5" s="1"/>
  <c r="AF5"/>
  <c r="BP5" s="1"/>
  <c r="H5" i="11"/>
  <c r="H5" i="9"/>
  <c r="DR5" i="13"/>
  <c r="AA5"/>
  <c r="BK5" s="1"/>
  <c r="S5"/>
  <c r="BC5" s="1"/>
  <c r="AH5"/>
  <c r="BR5" s="1"/>
  <c r="J5" i="11"/>
  <c r="J5" i="9"/>
  <c r="DT5" i="13"/>
  <c r="U5"/>
  <c r="BE5" s="1"/>
  <c r="L5" i="11"/>
  <c r="L5" i="9"/>
  <c r="DM6" i="13"/>
  <c r="AR6"/>
  <c r="CB6" s="1"/>
  <c r="AN6"/>
  <c r="BX6" s="1"/>
  <c r="V6"/>
  <c r="BF6" s="1"/>
  <c r="N6"/>
  <c r="AX6" s="1"/>
  <c r="AW6"/>
  <c r="CG6" s="1"/>
  <c r="AU6"/>
  <c r="CE6" s="1"/>
  <c r="AI6"/>
  <c r="BS6" s="1"/>
  <c r="AC6"/>
  <c r="BM6" s="1"/>
  <c r="E6" i="11"/>
  <c r="E6" i="9"/>
  <c r="DO6" i="13"/>
  <c r="AT6"/>
  <c r="CD6" s="1"/>
  <c r="AP6"/>
  <c r="BZ6" s="1"/>
  <c r="X6"/>
  <c r="BH6" s="1"/>
  <c r="P6"/>
  <c r="AZ6" s="1"/>
  <c r="AK6"/>
  <c r="BU6" s="1"/>
  <c r="AE6"/>
  <c r="BO6" s="1"/>
  <c r="G6" i="11"/>
  <c r="G6" i="9"/>
  <c r="DQ6" i="13"/>
  <c r="Z6"/>
  <c r="BJ6" s="1"/>
  <c r="R6"/>
  <c r="BB6" s="1"/>
  <c r="AM6"/>
  <c r="BW6" s="1"/>
  <c r="AG6"/>
  <c r="BQ6" s="1"/>
  <c r="I6" i="11"/>
  <c r="I6" i="9"/>
  <c r="DS6" i="13"/>
  <c r="AB6"/>
  <c r="BL6" s="1"/>
  <c r="T6"/>
  <c r="BD6" s="1"/>
  <c r="K6" i="11"/>
  <c r="K6" i="9"/>
  <c r="M6" i="11"/>
  <c r="M6" i="9"/>
  <c r="DN7" i="13"/>
  <c r="AS7"/>
  <c r="CC7" s="1"/>
  <c r="AO7"/>
  <c r="BY7" s="1"/>
  <c r="W7"/>
  <c r="BG7" s="1"/>
  <c r="O7"/>
  <c r="AY7" s="1"/>
  <c r="AV7"/>
  <c r="CF7" s="1"/>
  <c r="AJ7"/>
  <c r="BT7" s="1"/>
  <c r="AD7"/>
  <c r="BN7" s="1"/>
  <c r="F7" i="11"/>
  <c r="F7" i="9"/>
  <c r="DP7" i="13"/>
  <c r="AQ7"/>
  <c r="CA7" s="1"/>
  <c r="Y7"/>
  <c r="BI7" s="1"/>
  <c r="Q7"/>
  <c r="BA7" s="1"/>
  <c r="AL7"/>
  <c r="BV7" s="1"/>
  <c r="AF7"/>
  <c r="BP7" s="1"/>
  <c r="H7" i="11"/>
  <c r="H7" i="9"/>
  <c r="DR7" i="13"/>
  <c r="AA7"/>
  <c r="BK7" s="1"/>
  <c r="S7"/>
  <c r="BC7" s="1"/>
  <c r="AH7"/>
  <c r="BR7" s="1"/>
  <c r="J7" i="11"/>
  <c r="J7" i="9"/>
  <c r="DT7" i="13"/>
  <c r="U7"/>
  <c r="BE7" s="1"/>
  <c r="L7" i="11"/>
  <c r="L7" i="9"/>
  <c r="DM8" i="13"/>
  <c r="AR8"/>
  <c r="CB8" s="1"/>
  <c r="AN8"/>
  <c r="BX8" s="1"/>
  <c r="V8"/>
  <c r="BF8" s="1"/>
  <c r="N8"/>
  <c r="AX8" s="1"/>
  <c r="AW8"/>
  <c r="CG8" s="1"/>
  <c r="AU8"/>
  <c r="CE8" s="1"/>
  <c r="AI8"/>
  <c r="BS8" s="1"/>
  <c r="AC8"/>
  <c r="BM8" s="1"/>
  <c r="E8" i="11"/>
  <c r="E8" i="9"/>
  <c r="DO8" i="13"/>
  <c r="AT8"/>
  <c r="CD8" s="1"/>
  <c r="AP8"/>
  <c r="BZ8" s="1"/>
  <c r="X8"/>
  <c r="BH8" s="1"/>
  <c r="P8"/>
  <c r="AZ8" s="1"/>
  <c r="AK8"/>
  <c r="BU8" s="1"/>
  <c r="AE8"/>
  <c r="BO8" s="1"/>
  <c r="G8" i="11"/>
  <c r="G8" i="9"/>
  <c r="DQ8" i="13"/>
  <c r="Z8"/>
  <c r="BJ8" s="1"/>
  <c r="R8"/>
  <c r="BB8" s="1"/>
  <c r="AM8"/>
  <c r="BW8" s="1"/>
  <c r="AG8"/>
  <c r="BQ8" s="1"/>
  <c r="I8" i="11"/>
  <c r="I8" i="9"/>
  <c r="DS8" i="13"/>
  <c r="AB8"/>
  <c r="BL8" s="1"/>
  <c r="T8"/>
  <c r="BD8" s="1"/>
  <c r="K8" i="11"/>
  <c r="K8" i="9"/>
  <c r="M8" i="11"/>
  <c r="M8" i="9"/>
  <c r="DN9" i="13"/>
  <c r="AS9"/>
  <c r="CC9" s="1"/>
  <c r="AO9"/>
  <c r="BY9" s="1"/>
  <c r="W9"/>
  <c r="BG9" s="1"/>
  <c r="O9"/>
  <c r="AY9" s="1"/>
  <c r="AV9"/>
  <c r="CF9" s="1"/>
  <c r="AJ9"/>
  <c r="BT9" s="1"/>
  <c r="AD9"/>
  <c r="BN9" s="1"/>
  <c r="F9" i="11"/>
  <c r="F9" i="9"/>
  <c r="DP9" i="13"/>
  <c r="AQ9"/>
  <c r="CA9" s="1"/>
  <c r="Y9"/>
  <c r="BI9" s="1"/>
  <c r="Q9"/>
  <c r="BA9" s="1"/>
  <c r="AL9"/>
  <c r="BV9" s="1"/>
  <c r="AF9"/>
  <c r="BP9" s="1"/>
  <c r="H9" i="11"/>
  <c r="H9" i="9"/>
  <c r="DR9" i="13"/>
  <c r="AA9"/>
  <c r="BK9" s="1"/>
  <c r="S9"/>
  <c r="BC9" s="1"/>
  <c r="AH9"/>
  <c r="BR9" s="1"/>
  <c r="J9" i="11"/>
  <c r="J9" i="9"/>
  <c r="DT9" i="13"/>
  <c r="U9"/>
  <c r="BE9" s="1"/>
  <c r="L9" i="11"/>
  <c r="L9" i="9"/>
  <c r="DM10" i="13"/>
  <c r="AR10"/>
  <c r="CB10" s="1"/>
  <c r="AN10"/>
  <c r="BX10" s="1"/>
  <c r="V10"/>
  <c r="BF10" s="1"/>
  <c r="N10"/>
  <c r="AX10" s="1"/>
  <c r="AW10"/>
  <c r="CG10" s="1"/>
  <c r="AU10"/>
  <c r="CE10" s="1"/>
  <c r="AI10"/>
  <c r="BS10" s="1"/>
  <c r="AC10"/>
  <c r="BM10" s="1"/>
  <c r="E10" i="11"/>
  <c r="E10" i="9"/>
  <c r="DO10" i="13"/>
  <c r="AT10"/>
  <c r="CD10" s="1"/>
  <c r="AP10"/>
  <c r="BZ10" s="1"/>
  <c r="X10"/>
  <c r="BH10" s="1"/>
  <c r="P10"/>
  <c r="AZ10" s="1"/>
  <c r="AK10"/>
  <c r="BU10" s="1"/>
  <c r="AE10"/>
  <c r="BO10" s="1"/>
  <c r="G10" i="11"/>
  <c r="G10" i="9"/>
  <c r="DQ10" i="13"/>
  <c r="Z10"/>
  <c r="BJ10" s="1"/>
  <c r="R10"/>
  <c r="BB10" s="1"/>
  <c r="AM10"/>
  <c r="BW10" s="1"/>
  <c r="AG10"/>
  <c r="BQ10" s="1"/>
  <c r="I10" i="11"/>
  <c r="I10" i="9"/>
  <c r="DS10" i="13"/>
  <c r="AB10"/>
  <c r="BL10" s="1"/>
  <c r="T10"/>
  <c r="BD10" s="1"/>
  <c r="K10" i="11"/>
  <c r="K10" i="9"/>
  <c r="M10" i="11"/>
  <c r="M10" i="9"/>
  <c r="DN11" i="13"/>
  <c r="AS11"/>
  <c r="CC11" s="1"/>
  <c r="AO11"/>
  <c r="BY11" s="1"/>
  <c r="W11"/>
  <c r="BG11" s="1"/>
  <c r="O11"/>
  <c r="AY11" s="1"/>
  <c r="AV11"/>
  <c r="CF11" s="1"/>
  <c r="AJ11"/>
  <c r="BT11" s="1"/>
  <c r="AD11"/>
  <c r="BN11" s="1"/>
  <c r="F11" i="11"/>
  <c r="F11" i="9"/>
  <c r="DP11" i="13"/>
  <c r="AQ11"/>
  <c r="CA11" s="1"/>
  <c r="Y11"/>
  <c r="BI11" s="1"/>
  <c r="Q11"/>
  <c r="BA11" s="1"/>
  <c r="AL11"/>
  <c r="BV11" s="1"/>
  <c r="AF11"/>
  <c r="BP11" s="1"/>
  <c r="H11" i="11"/>
  <c r="H11" i="9"/>
  <c r="DR11" i="13"/>
  <c r="AA11"/>
  <c r="BK11" s="1"/>
  <c r="S11"/>
  <c r="BC11" s="1"/>
  <c r="AH11"/>
  <c r="BR11" s="1"/>
  <c r="J11" i="11"/>
  <c r="J11" i="9"/>
  <c r="DT11" i="13"/>
  <c r="U11"/>
  <c r="BE11" s="1"/>
  <c r="L11" i="11"/>
  <c r="L11" i="9"/>
  <c r="DM12" i="13"/>
  <c r="AR12"/>
  <c r="CB12" s="1"/>
  <c r="AN12"/>
  <c r="BX12" s="1"/>
  <c r="V12"/>
  <c r="BF12" s="1"/>
  <c r="N12"/>
  <c r="AX12" s="1"/>
  <c r="AW12"/>
  <c r="CG12" s="1"/>
  <c r="AU12"/>
  <c r="CE12" s="1"/>
  <c r="AI12"/>
  <c r="BS12" s="1"/>
  <c r="AC12"/>
  <c r="BM12" s="1"/>
  <c r="E12" i="11"/>
  <c r="E12" i="9"/>
  <c r="DO12" i="13"/>
  <c r="AT12"/>
  <c r="CD12" s="1"/>
  <c r="AP12"/>
  <c r="BZ12" s="1"/>
  <c r="X12"/>
  <c r="BH12" s="1"/>
  <c r="P12"/>
  <c r="AZ12" s="1"/>
  <c r="AK12"/>
  <c r="BU12" s="1"/>
  <c r="AE12"/>
  <c r="BO12" s="1"/>
  <c r="G12" i="11"/>
  <c r="G12" i="9"/>
  <c r="DQ12" i="13"/>
  <c r="Z12"/>
  <c r="BJ12" s="1"/>
  <c r="R12"/>
  <c r="BB12" s="1"/>
  <c r="AM12"/>
  <c r="BW12" s="1"/>
  <c r="AG12"/>
  <c r="BQ12" s="1"/>
  <c r="I12" i="11"/>
  <c r="I12" i="9"/>
  <c r="DS12" i="13"/>
  <c r="AB12"/>
  <c r="BL12" s="1"/>
  <c r="T12"/>
  <c r="BD12" s="1"/>
  <c r="K12" i="11"/>
  <c r="K12" i="9"/>
  <c r="M12" i="11"/>
  <c r="M12" i="9"/>
  <c r="N3" i="7"/>
  <c r="AX3" s="1"/>
  <c r="P3"/>
  <c r="AZ3" s="1"/>
  <c r="R3"/>
  <c r="BB3" s="1"/>
  <c r="T3"/>
  <c r="BD3" s="1"/>
  <c r="V3"/>
  <c r="BF3" s="1"/>
  <c r="X3"/>
  <c r="BH3" s="1"/>
  <c r="Z3"/>
  <c r="BJ3" s="1"/>
  <c r="AB3"/>
  <c r="BL3" s="1"/>
  <c r="AD3"/>
  <c r="BN3" s="1"/>
  <c r="AF3"/>
  <c r="BP3" s="1"/>
  <c r="AJ3"/>
  <c r="BT3" s="1"/>
  <c r="AN3"/>
  <c r="BX3" s="1"/>
  <c r="AP3"/>
  <c r="BZ3" s="1"/>
  <c r="AR3"/>
  <c r="CB3" s="1"/>
  <c r="AT3"/>
  <c r="CD3" s="1"/>
  <c r="O4"/>
  <c r="AY4" s="1"/>
  <c r="Q4"/>
  <c r="BA4" s="1"/>
  <c r="S4"/>
  <c r="BC4" s="1"/>
  <c r="U4"/>
  <c r="BE4" s="1"/>
  <c r="W4"/>
  <c r="BG4" s="1"/>
  <c r="Y4"/>
  <c r="BI4" s="1"/>
  <c r="AA4"/>
  <c r="BK4" s="1"/>
  <c r="AC4"/>
  <c r="BM4" s="1"/>
  <c r="AE4"/>
  <c r="BO4" s="1"/>
  <c r="AG4"/>
  <c r="BQ4" s="1"/>
  <c r="AI4"/>
  <c r="BS4" s="1"/>
  <c r="AO4"/>
  <c r="BY4" s="1"/>
  <c r="AQ4"/>
  <c r="CA4" s="1"/>
  <c r="AS4"/>
  <c r="CC4" s="1"/>
  <c r="AU4"/>
  <c r="CE4" s="1"/>
  <c r="N5"/>
  <c r="AX5" s="1"/>
  <c r="P5"/>
  <c r="AZ5" s="1"/>
  <c r="R5"/>
  <c r="BB5" s="1"/>
  <c r="T5"/>
  <c r="BD5" s="1"/>
  <c r="V5"/>
  <c r="BF5" s="1"/>
  <c r="X5"/>
  <c r="BH5" s="1"/>
  <c r="Z5"/>
  <c r="BJ5" s="1"/>
  <c r="AB5"/>
  <c r="BL5" s="1"/>
  <c r="AD5"/>
  <c r="BN5" s="1"/>
  <c r="AF5"/>
  <c r="BP5" s="1"/>
  <c r="AJ5"/>
  <c r="BT5" s="1"/>
  <c r="AN5"/>
  <c r="BX5" s="1"/>
  <c r="AP5"/>
  <c r="BZ5" s="1"/>
  <c r="AR5"/>
  <c r="CB5" s="1"/>
  <c r="AT5"/>
  <c r="CD5" s="1"/>
  <c r="O6"/>
  <c r="AY6" s="1"/>
  <c r="Q6"/>
  <c r="BA6" s="1"/>
  <c r="S6"/>
  <c r="BC6" s="1"/>
  <c r="U6"/>
  <c r="BE6" s="1"/>
  <c r="W6"/>
  <c r="BG6" s="1"/>
  <c r="Y6"/>
  <c r="BI6" s="1"/>
  <c r="AA6"/>
  <c r="BK6" s="1"/>
  <c r="AC6"/>
  <c r="BM6" s="1"/>
  <c r="AE6"/>
  <c r="BO6" s="1"/>
  <c r="AG6"/>
  <c r="BQ6" s="1"/>
  <c r="AI6"/>
  <c r="BS6" s="1"/>
  <c r="AO6"/>
  <c r="BY6" s="1"/>
  <c r="AQ6"/>
  <c r="CA6" s="1"/>
  <c r="AS6"/>
  <c r="CC6" s="1"/>
  <c r="AU6"/>
  <c r="CE6" s="1"/>
  <c r="N7"/>
  <c r="AX7" s="1"/>
  <c r="P7"/>
  <c r="AZ7" s="1"/>
  <c r="R7"/>
  <c r="BB7" s="1"/>
  <c r="T7"/>
  <c r="BD7" s="1"/>
  <c r="V7"/>
  <c r="BF7" s="1"/>
  <c r="X7"/>
  <c r="BH7" s="1"/>
  <c r="Z7"/>
  <c r="BJ7" s="1"/>
  <c r="AB7"/>
  <c r="BL7" s="1"/>
  <c r="AD7"/>
  <c r="BN7" s="1"/>
  <c r="AF7"/>
  <c r="BP7" s="1"/>
  <c r="AJ7"/>
  <c r="BT7" s="1"/>
  <c r="AN7"/>
  <c r="BX7" s="1"/>
  <c r="AP7"/>
  <c r="BZ7" s="1"/>
  <c r="AR7"/>
  <c r="CB7" s="1"/>
  <c r="AT7"/>
  <c r="CD7" s="1"/>
  <c r="O8"/>
  <c r="AY8" s="1"/>
  <c r="Q8"/>
  <c r="BA8" s="1"/>
  <c r="S8"/>
  <c r="BC8" s="1"/>
  <c r="U8"/>
  <c r="BE8" s="1"/>
  <c r="W8"/>
  <c r="BG8" s="1"/>
  <c r="Y8"/>
  <c r="BI8" s="1"/>
  <c r="AA8"/>
  <c r="BK8" s="1"/>
  <c r="AC8"/>
  <c r="BM8" s="1"/>
  <c r="AE8"/>
  <c r="BO8" s="1"/>
  <c r="AG8"/>
  <c r="BQ8" s="1"/>
  <c r="AI8"/>
  <c r="BS8" s="1"/>
  <c r="AO8"/>
  <c r="BY8" s="1"/>
  <c r="AQ8"/>
  <c r="CA8" s="1"/>
  <c r="AS8"/>
  <c r="CC8" s="1"/>
  <c r="AU8"/>
  <c r="CE8" s="1"/>
  <c r="N9"/>
  <c r="AX9" s="1"/>
  <c r="P9"/>
  <c r="AZ9" s="1"/>
  <c r="R9"/>
  <c r="BB9" s="1"/>
  <c r="T9"/>
  <c r="BD9" s="1"/>
  <c r="V9"/>
  <c r="BF9" s="1"/>
  <c r="X9"/>
  <c r="BH9" s="1"/>
  <c r="Z9"/>
  <c r="BJ9" s="1"/>
  <c r="AB9"/>
  <c r="BL9" s="1"/>
  <c r="AD9"/>
  <c r="BN9" s="1"/>
  <c r="AF9"/>
  <c r="BP9" s="1"/>
  <c r="AJ9"/>
  <c r="BT9" s="1"/>
  <c r="AN9"/>
  <c r="BX9" s="1"/>
  <c r="AP9"/>
  <c r="BZ9" s="1"/>
  <c r="AR9"/>
  <c r="CB9" s="1"/>
  <c r="AT9"/>
  <c r="CD9" s="1"/>
  <c r="O10"/>
  <c r="AY10" s="1"/>
  <c r="Q10"/>
  <c r="BA10" s="1"/>
  <c r="S10"/>
  <c r="BC10" s="1"/>
  <c r="U10"/>
  <c r="BE10" s="1"/>
  <c r="W10"/>
  <c r="BG10" s="1"/>
  <c r="Y10"/>
  <c r="BI10" s="1"/>
  <c r="AA10"/>
  <c r="BK10" s="1"/>
  <c r="AC10"/>
  <c r="BM10" s="1"/>
  <c r="AE10"/>
  <c r="BO10" s="1"/>
  <c r="AG10"/>
  <c r="BQ10" s="1"/>
  <c r="AI10"/>
  <c r="BS10" s="1"/>
  <c r="AO10"/>
  <c r="BY10" s="1"/>
  <c r="AQ10"/>
  <c r="CA10" s="1"/>
  <c r="AS10"/>
  <c r="CC10" s="1"/>
  <c r="AU10"/>
  <c r="CE10" s="1"/>
  <c r="N11"/>
  <c r="AX11" s="1"/>
  <c r="P11"/>
  <c r="AZ11" s="1"/>
  <c r="R11"/>
  <c r="BB11" s="1"/>
  <c r="T11"/>
  <c r="BD11" s="1"/>
  <c r="V11"/>
  <c r="BF11" s="1"/>
  <c r="X11"/>
  <c r="BH11" s="1"/>
  <c r="Z11"/>
  <c r="BJ11" s="1"/>
  <c r="AB11"/>
  <c r="BL11" s="1"/>
  <c r="AD11"/>
  <c r="BN11" s="1"/>
  <c r="AF11"/>
  <c r="BP11" s="1"/>
  <c r="AJ11"/>
  <c r="BT11" s="1"/>
  <c r="AN11"/>
  <c r="BX11" s="1"/>
  <c r="AP11"/>
  <c r="BZ11" s="1"/>
  <c r="AR11"/>
  <c r="CB11" s="1"/>
  <c r="AT11"/>
  <c r="CD11" s="1"/>
  <c r="O12"/>
  <c r="AY12" s="1"/>
  <c r="Q12"/>
  <c r="BA12" s="1"/>
  <c r="S12"/>
  <c r="BC12" s="1"/>
  <c r="U12"/>
  <c r="BE12" s="1"/>
  <c r="W12"/>
  <c r="BG12" s="1"/>
  <c r="Y12"/>
  <c r="BI12" s="1"/>
  <c r="AA12"/>
  <c r="BK12" s="1"/>
  <c r="AC12"/>
  <c r="BM12" s="1"/>
  <c r="AE12"/>
  <c r="BO12" s="1"/>
  <c r="AG12"/>
  <c r="BQ12" s="1"/>
  <c r="AI12"/>
  <c r="BS12" s="1"/>
  <c r="AO12"/>
  <c r="BY12" s="1"/>
  <c r="AQ12"/>
  <c r="CA12" s="1"/>
  <c r="AS12"/>
  <c r="CC12" s="1"/>
  <c r="AU12"/>
  <c r="CE12" s="1"/>
  <c r="N13"/>
  <c r="AX13" s="1"/>
  <c r="P13"/>
  <c r="AZ13" s="1"/>
  <c r="R13"/>
  <c r="BB13" s="1"/>
  <c r="T13"/>
  <c r="BD13" s="1"/>
  <c r="V13"/>
  <c r="BF13" s="1"/>
  <c r="X13"/>
  <c r="BH13" s="1"/>
  <c r="Z13"/>
  <c r="BJ13" s="1"/>
  <c r="AB13"/>
  <c r="BL13" s="1"/>
  <c r="AD13"/>
  <c r="BN13" s="1"/>
  <c r="AF13"/>
  <c r="BP13" s="1"/>
  <c r="AJ13"/>
  <c r="BT13" s="1"/>
  <c r="AN13"/>
  <c r="BX13" s="1"/>
  <c r="AP13"/>
  <c r="BZ13" s="1"/>
  <c r="AR13"/>
  <c r="CB13" s="1"/>
  <c r="AT13"/>
  <c r="CD13" s="1"/>
  <c r="O14"/>
  <c r="AY14" s="1"/>
  <c r="Q14"/>
  <c r="BA14" s="1"/>
  <c r="S14"/>
  <c r="BC14" s="1"/>
  <c r="U14"/>
  <c r="BE14" s="1"/>
  <c r="W14"/>
  <c r="BG14" s="1"/>
  <c r="Y14"/>
  <c r="BI14" s="1"/>
  <c r="AA14"/>
  <c r="BK14" s="1"/>
  <c r="AC14"/>
  <c r="BM14" s="1"/>
  <c r="AE14"/>
  <c r="BO14" s="1"/>
  <c r="AG14"/>
  <c r="BQ14" s="1"/>
  <c r="AI14"/>
  <c r="BS14" s="1"/>
  <c r="AO14"/>
  <c r="BY14" s="1"/>
  <c r="AQ14"/>
  <c r="CA14" s="1"/>
  <c r="AS14"/>
  <c r="CC14" s="1"/>
  <c r="AU14"/>
  <c r="CE14" s="1"/>
  <c r="N15"/>
  <c r="AX15" s="1"/>
  <c r="P15"/>
  <c r="AZ15" s="1"/>
  <c r="R15"/>
  <c r="BB15" s="1"/>
  <c r="T15"/>
  <c r="BD15" s="1"/>
  <c r="V15"/>
  <c r="BF15" s="1"/>
  <c r="X15"/>
  <c r="BH15" s="1"/>
  <c r="Z15"/>
  <c r="BJ15" s="1"/>
  <c r="AB15"/>
  <c r="BL15" s="1"/>
  <c r="AD15"/>
  <c r="BN15" s="1"/>
  <c r="AF15"/>
  <c r="BP15" s="1"/>
  <c r="AJ15"/>
  <c r="BT15" s="1"/>
  <c r="AN15"/>
  <c r="BX15" s="1"/>
  <c r="AP15"/>
  <c r="BZ15" s="1"/>
  <c r="AR15"/>
  <c r="CB15" s="1"/>
  <c r="AT15"/>
  <c r="CD15" s="1"/>
  <c r="O16"/>
  <c r="AY16" s="1"/>
  <c r="Q16"/>
  <c r="BA16" s="1"/>
  <c r="S16"/>
  <c r="BC16" s="1"/>
  <c r="U16"/>
  <c r="BE16" s="1"/>
  <c r="W16"/>
  <c r="BG16" s="1"/>
  <c r="Y16"/>
  <c r="BI16" s="1"/>
  <c r="AA16"/>
  <c r="BK16" s="1"/>
  <c r="AC16"/>
  <c r="BM16" s="1"/>
  <c r="AE16"/>
  <c r="BO16" s="1"/>
  <c r="AG16"/>
  <c r="BQ16" s="1"/>
  <c r="AI16"/>
  <c r="BS16" s="1"/>
  <c r="AO16"/>
  <c r="BY16" s="1"/>
  <c r="AQ16"/>
  <c r="CA16" s="1"/>
  <c r="AS16"/>
  <c r="CC16" s="1"/>
  <c r="AU16"/>
  <c r="CE16" s="1"/>
  <c r="N17"/>
  <c r="AX17" s="1"/>
  <c r="P17"/>
  <c r="AZ17" s="1"/>
  <c r="R17"/>
  <c r="BB17" s="1"/>
  <c r="T17"/>
  <c r="BD17" s="1"/>
  <c r="V17"/>
  <c r="BF17" s="1"/>
  <c r="X17"/>
  <c r="BH17" s="1"/>
  <c r="Z17"/>
  <c r="BJ17" s="1"/>
  <c r="AB17"/>
  <c r="BL17" s="1"/>
  <c r="AD17"/>
  <c r="BN17" s="1"/>
  <c r="AF17"/>
  <c r="BP17" s="1"/>
  <c r="AJ17"/>
  <c r="BT17" s="1"/>
  <c r="AN17"/>
  <c r="BX17" s="1"/>
  <c r="AP17"/>
  <c r="BZ17" s="1"/>
  <c r="AR17"/>
  <c r="CB17" s="1"/>
  <c r="AT17"/>
  <c r="CD17" s="1"/>
  <c r="O18"/>
  <c r="AY18" s="1"/>
  <c r="Q18"/>
  <c r="BA18" s="1"/>
  <c r="S18"/>
  <c r="BC18" s="1"/>
  <c r="U18"/>
  <c r="BE18" s="1"/>
  <c r="W18"/>
  <c r="BG18" s="1"/>
  <c r="Y18"/>
  <c r="BI18" s="1"/>
  <c r="AA18"/>
  <c r="BK18" s="1"/>
  <c r="AC18"/>
  <c r="BM18" s="1"/>
  <c r="AE18"/>
  <c r="BO18" s="1"/>
  <c r="AG18"/>
  <c r="BQ18" s="1"/>
  <c r="AI18"/>
  <c r="BS18" s="1"/>
  <c r="AO18"/>
  <c r="BY18" s="1"/>
  <c r="AQ18"/>
  <c r="CA18" s="1"/>
  <c r="AS18"/>
  <c r="CC18" s="1"/>
  <c r="AU18"/>
  <c r="CE18" s="1"/>
  <c r="N19"/>
  <c r="AX19" s="1"/>
  <c r="P19"/>
  <c r="AZ19" s="1"/>
  <c r="R19"/>
  <c r="BB19" s="1"/>
  <c r="T19"/>
  <c r="BD19" s="1"/>
  <c r="V19"/>
  <c r="BF19" s="1"/>
  <c r="X19"/>
  <c r="BH19" s="1"/>
  <c r="Z19"/>
  <c r="BJ19" s="1"/>
  <c r="AB19"/>
  <c r="BL19" s="1"/>
  <c r="AD19"/>
  <c r="BN19" s="1"/>
  <c r="AF19"/>
  <c r="BP19" s="1"/>
  <c r="AJ19"/>
  <c r="BT19" s="1"/>
  <c r="AN19"/>
  <c r="BX19" s="1"/>
  <c r="AP19"/>
  <c r="BZ19" s="1"/>
  <c r="AR19"/>
  <c r="CB19" s="1"/>
  <c r="AT19"/>
  <c r="CD19" s="1"/>
  <c r="O20"/>
  <c r="AY20" s="1"/>
  <c r="Q20"/>
  <c r="BA20" s="1"/>
  <c r="S20"/>
  <c r="BC20" s="1"/>
  <c r="U20"/>
  <c r="BE20" s="1"/>
  <c r="W20"/>
  <c r="BG20" s="1"/>
  <c r="Y20"/>
  <c r="BI20" s="1"/>
  <c r="AA20"/>
  <c r="BK20" s="1"/>
  <c r="AC20"/>
  <c r="BM20" s="1"/>
  <c r="AE20"/>
  <c r="BO20" s="1"/>
  <c r="AG20"/>
  <c r="BQ20" s="1"/>
  <c r="AI20"/>
  <c r="BS20" s="1"/>
  <c r="AO20"/>
  <c r="BY20" s="1"/>
  <c r="AQ20"/>
  <c r="CA20" s="1"/>
  <c r="AS20"/>
  <c r="CC20" s="1"/>
  <c r="AU20"/>
  <c r="CE20" s="1"/>
  <c r="N21"/>
  <c r="AX21" s="1"/>
  <c r="P21"/>
  <c r="AZ21" s="1"/>
  <c r="R21"/>
  <c r="BB21" s="1"/>
  <c r="T21"/>
  <c r="BD21" s="1"/>
  <c r="V21"/>
  <c r="BF21" s="1"/>
  <c r="X21"/>
  <c r="BH21" s="1"/>
  <c r="Z21"/>
  <c r="BJ21" s="1"/>
  <c r="AB21"/>
  <c r="BL21" s="1"/>
  <c r="AD21"/>
  <c r="BN21" s="1"/>
  <c r="AF21"/>
  <c r="BP21" s="1"/>
  <c r="AJ21"/>
  <c r="BT21" s="1"/>
  <c r="AN21"/>
  <c r="BX21" s="1"/>
  <c r="AP21"/>
  <c r="BZ21" s="1"/>
  <c r="AR21"/>
  <c r="CB21" s="1"/>
  <c r="AT21"/>
  <c r="CD21" s="1"/>
  <c r="O22"/>
  <c r="AY22" s="1"/>
  <c r="Q22"/>
  <c r="BA22" s="1"/>
  <c r="S22"/>
  <c r="BC22" s="1"/>
  <c r="U22"/>
  <c r="BE22" s="1"/>
  <c r="W22"/>
  <c r="BG22" s="1"/>
  <c r="Y22"/>
  <c r="BI22" s="1"/>
  <c r="AA22"/>
  <c r="BK22" s="1"/>
  <c r="AC22"/>
  <c r="BM22" s="1"/>
  <c r="AE22"/>
  <c r="BO22" s="1"/>
  <c r="AG22"/>
  <c r="BQ22" s="1"/>
  <c r="AI22"/>
  <c r="BS22" s="1"/>
  <c r="AO22"/>
  <c r="BY22" s="1"/>
  <c r="AQ22"/>
  <c r="CA22" s="1"/>
  <c r="AS22"/>
  <c r="CC22" s="1"/>
  <c r="AU22"/>
  <c r="CE22" s="1"/>
  <c r="N23"/>
  <c r="AX23" s="1"/>
  <c r="P23"/>
  <c r="AZ23" s="1"/>
  <c r="R23"/>
  <c r="BB23" s="1"/>
  <c r="T23"/>
  <c r="BD23" s="1"/>
  <c r="V23"/>
  <c r="BF23" s="1"/>
  <c r="X23"/>
  <c r="BH23" s="1"/>
  <c r="Z23"/>
  <c r="BJ23" s="1"/>
  <c r="AB23"/>
  <c r="BL23" s="1"/>
  <c r="AD23"/>
  <c r="BN23" s="1"/>
  <c r="AF23"/>
  <c r="BP23" s="1"/>
  <c r="AJ23"/>
  <c r="BT23" s="1"/>
  <c r="AN23"/>
  <c r="BX23" s="1"/>
  <c r="AP23"/>
  <c r="BZ23" s="1"/>
  <c r="AR23"/>
  <c r="CB23" s="1"/>
  <c r="AT23"/>
  <c r="CD23" s="1"/>
  <c r="O24"/>
  <c r="AY24" s="1"/>
  <c r="Q24"/>
  <c r="BA24" s="1"/>
  <c r="S24"/>
  <c r="BC24" s="1"/>
  <c r="U24"/>
  <c r="BE24" s="1"/>
  <c r="W24"/>
  <c r="BG24" s="1"/>
  <c r="Y24"/>
  <c r="BI24" s="1"/>
  <c r="AA24"/>
  <c r="BK24" s="1"/>
  <c r="AC24"/>
  <c r="BM24" s="1"/>
  <c r="AE24"/>
  <c r="BO24" s="1"/>
  <c r="AG24"/>
  <c r="BQ24" s="1"/>
  <c r="AI24"/>
  <c r="BS24" s="1"/>
  <c r="AO24"/>
  <c r="BY24" s="1"/>
  <c r="AQ24"/>
  <c r="CA24" s="1"/>
  <c r="AS24"/>
  <c r="CC24" s="1"/>
  <c r="AU24"/>
  <c r="CE24" s="1"/>
  <c r="N25"/>
  <c r="AX25" s="1"/>
  <c r="P25"/>
  <c r="AZ25" s="1"/>
  <c r="R25"/>
  <c r="BB25" s="1"/>
  <c r="T25"/>
  <c r="BD25" s="1"/>
  <c r="V25"/>
  <c r="BF25" s="1"/>
  <c r="X25"/>
  <c r="BH25" s="1"/>
  <c r="Z25"/>
  <c r="BJ25" s="1"/>
  <c r="AB25"/>
  <c r="BL25" s="1"/>
  <c r="AD25"/>
  <c r="BN25" s="1"/>
  <c r="AF25"/>
  <c r="BP25" s="1"/>
  <c r="AJ25"/>
  <c r="BT25" s="1"/>
  <c r="AN25"/>
  <c r="BX25" s="1"/>
  <c r="AP25"/>
  <c r="BZ25" s="1"/>
  <c r="AR25"/>
  <c r="CB25" s="1"/>
  <c r="AT25"/>
  <c r="CD25" s="1"/>
  <c r="O26"/>
  <c r="AY26" s="1"/>
  <c r="Q26"/>
  <c r="BA26" s="1"/>
  <c r="S26"/>
  <c r="BC26" s="1"/>
  <c r="U26"/>
  <c r="BE26" s="1"/>
  <c r="W26"/>
  <c r="BG26" s="1"/>
  <c r="Y26"/>
  <c r="BI26" s="1"/>
  <c r="AA26"/>
  <c r="BK26" s="1"/>
  <c r="AC26"/>
  <c r="BM26" s="1"/>
  <c r="AE26"/>
  <c r="BO26" s="1"/>
  <c r="AG26"/>
  <c r="BQ26" s="1"/>
  <c r="AI26"/>
  <c r="BS26" s="1"/>
  <c r="AO26"/>
  <c r="BY26" s="1"/>
  <c r="AQ26"/>
  <c r="CA26" s="1"/>
  <c r="AS26"/>
  <c r="CC26" s="1"/>
  <c r="AU26"/>
  <c r="CE26" s="1"/>
  <c r="N27"/>
  <c r="AX27" s="1"/>
  <c r="P27"/>
  <c r="AZ27" s="1"/>
  <c r="R27"/>
  <c r="BB27" s="1"/>
  <c r="T27"/>
  <c r="BD27" s="1"/>
  <c r="V27"/>
  <c r="BF27" s="1"/>
  <c r="X27"/>
  <c r="BH27" s="1"/>
  <c r="Z27"/>
  <c r="BJ27" s="1"/>
  <c r="AB27"/>
  <c r="BL27" s="1"/>
  <c r="AD27"/>
  <c r="BN27" s="1"/>
  <c r="AF27"/>
  <c r="BP27" s="1"/>
  <c r="AJ27"/>
  <c r="BT27" s="1"/>
  <c r="AN27"/>
  <c r="BX27" s="1"/>
  <c r="AP27"/>
  <c r="BZ27" s="1"/>
  <c r="AR27"/>
  <c r="CB27" s="1"/>
  <c r="AT27"/>
  <c r="CD27" s="1"/>
  <c r="O28"/>
  <c r="AY28" s="1"/>
  <c r="Q28"/>
  <c r="BA28" s="1"/>
  <c r="S28"/>
  <c r="BC28" s="1"/>
  <c r="U28"/>
  <c r="BE28" s="1"/>
  <c r="W28"/>
  <c r="BG28" s="1"/>
  <c r="Y28"/>
  <c r="BI28" s="1"/>
  <c r="AA28"/>
  <c r="BK28" s="1"/>
  <c r="AC28"/>
  <c r="BM28" s="1"/>
  <c r="AE28"/>
  <c r="BO28" s="1"/>
  <c r="AG28"/>
  <c r="BQ28" s="1"/>
  <c r="AI28"/>
  <c r="BS28" s="1"/>
  <c r="AO28"/>
  <c r="BY28" s="1"/>
  <c r="AQ28"/>
  <c r="CA28" s="1"/>
  <c r="AS28"/>
  <c r="CC28" s="1"/>
  <c r="AU28"/>
  <c r="CE28" s="1"/>
  <c r="N29"/>
  <c r="AX29" s="1"/>
  <c r="P29"/>
  <c r="AZ29" s="1"/>
  <c r="R29"/>
  <c r="BB29" s="1"/>
  <c r="T29"/>
  <c r="BD29" s="1"/>
  <c r="V29"/>
  <c r="BF29" s="1"/>
  <c r="X29"/>
  <c r="BH29" s="1"/>
  <c r="Z29"/>
  <c r="BJ29" s="1"/>
  <c r="AB29"/>
  <c r="BL29" s="1"/>
  <c r="AD29"/>
  <c r="BN29" s="1"/>
  <c r="AF29"/>
  <c r="BP29" s="1"/>
  <c r="AJ29"/>
  <c r="BT29" s="1"/>
  <c r="AN29"/>
  <c r="BX29" s="1"/>
  <c r="AP29"/>
  <c r="BZ29" s="1"/>
  <c r="AR29"/>
  <c r="CB29" s="1"/>
  <c r="AT29"/>
  <c r="CD29" s="1"/>
  <c r="O30"/>
  <c r="AY30" s="1"/>
  <c r="Q30"/>
  <c r="BA30" s="1"/>
  <c r="S30"/>
  <c r="BC30" s="1"/>
  <c r="U30"/>
  <c r="BE30" s="1"/>
  <c r="W30"/>
  <c r="BG30" s="1"/>
  <c r="Y30"/>
  <c r="BI30" s="1"/>
  <c r="AA30"/>
  <c r="BK30" s="1"/>
  <c r="AC30"/>
  <c r="BM30" s="1"/>
  <c r="AE30"/>
  <c r="BO30" s="1"/>
  <c r="AG30"/>
  <c r="BQ30" s="1"/>
  <c r="AI30"/>
  <c r="BS30" s="1"/>
  <c r="AO30"/>
  <c r="BY30" s="1"/>
  <c r="AQ30"/>
  <c r="CA30" s="1"/>
  <c r="AS30"/>
  <c r="CC30" s="1"/>
  <c r="AU30"/>
  <c r="CE30" s="1"/>
  <c r="N31"/>
  <c r="AX31" s="1"/>
  <c r="P31"/>
  <c r="AZ31" s="1"/>
  <c r="R31"/>
  <c r="BB31" s="1"/>
  <c r="T31"/>
  <c r="BD31" s="1"/>
  <c r="V31"/>
  <c r="BF31" s="1"/>
  <c r="X31"/>
  <c r="BH31" s="1"/>
  <c r="Z31"/>
  <c r="BJ31" s="1"/>
  <c r="AB31"/>
  <c r="BL31" s="1"/>
  <c r="AD31"/>
  <c r="BN31" s="1"/>
  <c r="AF31"/>
  <c r="BP31" s="1"/>
  <c r="AJ31"/>
  <c r="BT31" s="1"/>
  <c r="AN31"/>
  <c r="BX31" s="1"/>
  <c r="AP31"/>
  <c r="BZ31" s="1"/>
  <c r="AR31"/>
  <c r="CB31" s="1"/>
  <c r="AT31"/>
  <c r="CD31" s="1"/>
  <c r="O32"/>
  <c r="AY32" s="1"/>
  <c r="Q32"/>
  <c r="BA32" s="1"/>
  <c r="S32"/>
  <c r="BC32" s="1"/>
  <c r="U32"/>
  <c r="BE32" s="1"/>
  <c r="W32"/>
  <c r="BG32" s="1"/>
  <c r="Y32"/>
  <c r="BI32" s="1"/>
  <c r="AA32"/>
  <c r="BK32" s="1"/>
  <c r="AC32"/>
  <c r="BM32" s="1"/>
  <c r="AE32"/>
  <c r="BO32" s="1"/>
  <c r="AG32"/>
  <c r="BQ32" s="1"/>
  <c r="AI32"/>
  <c r="BS32" s="1"/>
  <c r="AO32"/>
  <c r="BY32" s="1"/>
  <c r="AQ32"/>
  <c r="CA32" s="1"/>
  <c r="AS32"/>
  <c r="CC32" s="1"/>
  <c r="AU32"/>
  <c r="CE32" s="1"/>
  <c r="N33"/>
  <c r="AX33" s="1"/>
  <c r="P33"/>
  <c r="AZ33" s="1"/>
  <c r="R33"/>
  <c r="BB33" s="1"/>
  <c r="T33"/>
  <c r="BD33" s="1"/>
  <c r="V33"/>
  <c r="BF33" s="1"/>
  <c r="X33"/>
  <c r="BH33" s="1"/>
  <c r="Z33"/>
  <c r="BJ33" s="1"/>
  <c r="AB33"/>
  <c r="BL33" s="1"/>
  <c r="AD33"/>
  <c r="BN33" s="1"/>
  <c r="AF33"/>
  <c r="BP33" s="1"/>
  <c r="AJ33"/>
  <c r="BT33" s="1"/>
  <c r="AN33"/>
  <c r="BX33" s="1"/>
  <c r="AP33"/>
  <c r="BZ33" s="1"/>
  <c r="AR33"/>
  <c r="CB33" s="1"/>
  <c r="AT33"/>
  <c r="CD33" s="1"/>
  <c r="O34"/>
  <c r="AY34" s="1"/>
  <c r="Q34"/>
  <c r="BA34" s="1"/>
  <c r="S34"/>
  <c r="BC34" s="1"/>
  <c r="U34"/>
  <c r="BE34" s="1"/>
  <c r="W34"/>
  <c r="BG34" s="1"/>
  <c r="Y34"/>
  <c r="BI34" s="1"/>
  <c r="AA34"/>
  <c r="BK34" s="1"/>
  <c r="AC34"/>
  <c r="BM34" s="1"/>
  <c r="AE34"/>
  <c r="BO34" s="1"/>
  <c r="AG34"/>
  <c r="BQ34" s="1"/>
  <c r="AI34"/>
  <c r="BS34" s="1"/>
  <c r="AO34"/>
  <c r="BY34" s="1"/>
  <c r="AQ34"/>
  <c r="CA34" s="1"/>
  <c r="AS34"/>
  <c r="CC34" s="1"/>
  <c r="AU34"/>
  <c r="CE34" s="1"/>
  <c r="N35"/>
  <c r="AX35" s="1"/>
  <c r="P35"/>
  <c r="AZ35" s="1"/>
  <c r="R35"/>
  <c r="BB35" s="1"/>
  <c r="T35"/>
  <c r="BD35" s="1"/>
  <c r="V35"/>
  <c r="BF35" s="1"/>
  <c r="X35"/>
  <c r="BH35" s="1"/>
  <c r="Z35"/>
  <c r="BJ35" s="1"/>
  <c r="AB35"/>
  <c r="BL35" s="1"/>
  <c r="AD35"/>
  <c r="BN35" s="1"/>
  <c r="AF35"/>
  <c r="BP35" s="1"/>
  <c r="AJ35"/>
  <c r="BT35" s="1"/>
  <c r="AN35"/>
  <c r="BX35" s="1"/>
  <c r="AP35"/>
  <c r="BZ35" s="1"/>
  <c r="AR35"/>
  <c r="CB35" s="1"/>
  <c r="AT35"/>
  <c r="CD35" s="1"/>
  <c r="O36"/>
  <c r="AY36" s="1"/>
  <c r="Q36"/>
  <c r="BA36" s="1"/>
  <c r="S36"/>
  <c r="BC36" s="1"/>
  <c r="U36"/>
  <c r="BE36" s="1"/>
  <c r="W36"/>
  <c r="BG36" s="1"/>
  <c r="Y36"/>
  <c r="BI36" s="1"/>
  <c r="AA36"/>
  <c r="BK36" s="1"/>
  <c r="AC36"/>
  <c r="BM36" s="1"/>
  <c r="AE36"/>
  <c r="BO36" s="1"/>
  <c r="AG36"/>
  <c r="BQ36" s="1"/>
  <c r="AI36"/>
  <c r="BS36" s="1"/>
  <c r="AO36"/>
  <c r="BY36" s="1"/>
  <c r="AQ36"/>
  <c r="CA36" s="1"/>
  <c r="AS36"/>
  <c r="CC36" s="1"/>
  <c r="AU36"/>
  <c r="CE36" s="1"/>
  <c r="N37"/>
  <c r="AX37" s="1"/>
  <c r="P37"/>
  <c r="AZ37" s="1"/>
  <c r="R37"/>
  <c r="BB37" s="1"/>
  <c r="T37"/>
  <c r="BD37" s="1"/>
  <c r="V37"/>
  <c r="BF37" s="1"/>
  <c r="X37"/>
  <c r="BH37" s="1"/>
  <c r="Z37"/>
  <c r="BJ37" s="1"/>
  <c r="AB37"/>
  <c r="BL37" s="1"/>
  <c r="AD37"/>
  <c r="BN37" s="1"/>
  <c r="AF37"/>
  <c r="BP37" s="1"/>
  <c r="AJ37"/>
  <c r="BT37" s="1"/>
  <c r="AN37"/>
  <c r="BX37" s="1"/>
  <c r="AP37"/>
  <c r="BZ37" s="1"/>
  <c r="AR37"/>
  <c r="CB37" s="1"/>
  <c r="AT37"/>
  <c r="CD37" s="1"/>
  <c r="O38"/>
  <c r="AY38" s="1"/>
  <c r="Q38"/>
  <c r="BA38" s="1"/>
  <c r="S38"/>
  <c r="BC38" s="1"/>
  <c r="U38"/>
  <c r="BE38" s="1"/>
  <c r="W38"/>
  <c r="BG38" s="1"/>
  <c r="Y38"/>
  <c r="BI38" s="1"/>
  <c r="AA38"/>
  <c r="BK38" s="1"/>
  <c r="AC38"/>
  <c r="BM38" s="1"/>
  <c r="AE38"/>
  <c r="BO38" s="1"/>
  <c r="AG38"/>
  <c r="BQ38" s="1"/>
  <c r="AI38"/>
  <c r="BS38" s="1"/>
  <c r="AO38"/>
  <c r="BY38" s="1"/>
  <c r="AQ38"/>
  <c r="CA38" s="1"/>
  <c r="AS38"/>
  <c r="CC38" s="1"/>
  <c r="AU38"/>
  <c r="CE38" s="1"/>
  <c r="N39"/>
  <c r="AX39" s="1"/>
  <c r="P39"/>
  <c r="AZ39" s="1"/>
  <c r="R39"/>
  <c r="BB39" s="1"/>
  <c r="T39"/>
  <c r="BD39" s="1"/>
  <c r="V39"/>
  <c r="BF39" s="1"/>
  <c r="X39"/>
  <c r="BH39" s="1"/>
  <c r="Z39"/>
  <c r="BJ39" s="1"/>
  <c r="AB39"/>
  <c r="BL39" s="1"/>
  <c r="AD39"/>
  <c r="BN39" s="1"/>
  <c r="AF39"/>
  <c r="BP39" s="1"/>
  <c r="AJ39"/>
  <c r="BT39" s="1"/>
  <c r="AN39"/>
  <c r="BX39" s="1"/>
  <c r="AP39"/>
  <c r="BZ39" s="1"/>
  <c r="AR39"/>
  <c r="CB39" s="1"/>
  <c r="AT39"/>
  <c r="CD39" s="1"/>
  <c r="O40"/>
  <c r="AY40" s="1"/>
  <c r="Q40"/>
  <c r="BA40" s="1"/>
  <c r="S40"/>
  <c r="BC40" s="1"/>
  <c r="U40"/>
  <c r="BE40" s="1"/>
  <c r="W40"/>
  <c r="BG40" s="1"/>
  <c r="Y40"/>
  <c r="BI40" s="1"/>
  <c r="AA40"/>
  <c r="BK40" s="1"/>
  <c r="AC40"/>
  <c r="BM40" s="1"/>
  <c r="AE40"/>
  <c r="BO40" s="1"/>
  <c r="AG40"/>
  <c r="BQ40" s="1"/>
  <c r="AI40"/>
  <c r="BS40" s="1"/>
  <c r="AO40"/>
  <c r="BY40" s="1"/>
  <c r="AQ40"/>
  <c r="CA40" s="1"/>
  <c r="AS40"/>
  <c r="CC40" s="1"/>
  <c r="AU40"/>
  <c r="CE40" s="1"/>
  <c r="N41"/>
  <c r="AX41" s="1"/>
  <c r="P41"/>
  <c r="AZ41" s="1"/>
  <c r="R41"/>
  <c r="BB41" s="1"/>
  <c r="T41"/>
  <c r="BD41" s="1"/>
  <c r="V41"/>
  <c r="BF41" s="1"/>
  <c r="X41"/>
  <c r="BH41" s="1"/>
  <c r="Z41"/>
  <c r="BJ41" s="1"/>
  <c r="AB41"/>
  <c r="BL41" s="1"/>
  <c r="AD41"/>
  <c r="BN41" s="1"/>
  <c r="AF41"/>
  <c r="BP41" s="1"/>
  <c r="AJ41"/>
  <c r="BT41" s="1"/>
  <c r="AN41"/>
  <c r="BX41" s="1"/>
  <c r="AP41"/>
  <c r="BZ41" s="1"/>
  <c r="AR41"/>
  <c r="CB41" s="1"/>
  <c r="AT41"/>
  <c r="CD41" s="1"/>
  <c r="O42"/>
  <c r="AY42" s="1"/>
  <c r="Q42"/>
  <c r="BA42" s="1"/>
  <c r="S42"/>
  <c r="BC42" s="1"/>
  <c r="U42"/>
  <c r="BE42" s="1"/>
  <c r="W42"/>
  <c r="BG42" s="1"/>
  <c r="Y42"/>
  <c r="BI42" s="1"/>
  <c r="AA42"/>
  <c r="BK42" s="1"/>
  <c r="AC42"/>
  <c r="BM42" s="1"/>
  <c r="AE42"/>
  <c r="BO42" s="1"/>
  <c r="AG42"/>
  <c r="BQ42" s="1"/>
  <c r="AI42"/>
  <c r="BS42" s="1"/>
  <c r="AO42"/>
  <c r="BY42" s="1"/>
  <c r="AQ42"/>
  <c r="CA42" s="1"/>
  <c r="AS42"/>
  <c r="CC42" s="1"/>
  <c r="AU42"/>
  <c r="CE42" s="1"/>
  <c r="N43"/>
  <c r="AX43" s="1"/>
  <c r="P43"/>
  <c r="AZ43" s="1"/>
  <c r="R43"/>
  <c r="BB43" s="1"/>
  <c r="T43"/>
  <c r="BD43" s="1"/>
  <c r="V43"/>
  <c r="BF43" s="1"/>
  <c r="X43"/>
  <c r="BH43" s="1"/>
  <c r="Z43"/>
  <c r="BJ43" s="1"/>
  <c r="AB43"/>
  <c r="BL43" s="1"/>
  <c r="AD43"/>
  <c r="BN43" s="1"/>
  <c r="AF43"/>
  <c r="BP43" s="1"/>
  <c r="AJ43"/>
  <c r="BT43" s="1"/>
  <c r="AN43"/>
  <c r="BX43" s="1"/>
  <c r="AP43"/>
  <c r="BZ43" s="1"/>
  <c r="AR43"/>
  <c r="CB43" s="1"/>
  <c r="AT43"/>
  <c r="CD43" s="1"/>
  <c r="O44"/>
  <c r="AY44" s="1"/>
  <c r="Q44"/>
  <c r="BA44" s="1"/>
  <c r="S44"/>
  <c r="BC44" s="1"/>
  <c r="U44"/>
  <c r="BE44" s="1"/>
  <c r="W44"/>
  <c r="BG44" s="1"/>
  <c r="Y44"/>
  <c r="BI44" s="1"/>
  <c r="AA44"/>
  <c r="BK44" s="1"/>
  <c r="AC44"/>
  <c r="BM44" s="1"/>
  <c r="AE44"/>
  <c r="BO44" s="1"/>
  <c r="AG44"/>
  <c r="BQ44" s="1"/>
  <c r="AI44"/>
  <c r="BS44" s="1"/>
  <c r="AO44"/>
  <c r="BY44" s="1"/>
  <c r="AQ44"/>
  <c r="CA44" s="1"/>
  <c r="AS44"/>
  <c r="CC44" s="1"/>
  <c r="AU44"/>
  <c r="CE44" s="1"/>
  <c r="N45"/>
  <c r="AX45" s="1"/>
  <c r="P45"/>
  <c r="AZ45" s="1"/>
  <c r="R45"/>
  <c r="BB45" s="1"/>
  <c r="T45"/>
  <c r="BD45" s="1"/>
  <c r="V45"/>
  <c r="BF45" s="1"/>
  <c r="X45"/>
  <c r="BH45" s="1"/>
  <c r="Z45"/>
  <c r="BJ45" s="1"/>
  <c r="AB45"/>
  <c r="BL45" s="1"/>
  <c r="AD45"/>
  <c r="BN45" s="1"/>
  <c r="AF45"/>
  <c r="BP45" s="1"/>
  <c r="AJ45"/>
  <c r="BT45" s="1"/>
  <c r="AN45"/>
  <c r="BX45" s="1"/>
  <c r="AP45"/>
  <c r="BZ45" s="1"/>
  <c r="AR45"/>
  <c r="CB45" s="1"/>
  <c r="AT45"/>
  <c r="CD45" s="1"/>
  <c r="O46"/>
  <c r="AY46" s="1"/>
  <c r="Q46"/>
  <c r="BA46" s="1"/>
  <c r="S46"/>
  <c r="BC46" s="1"/>
  <c r="U46"/>
  <c r="BE46" s="1"/>
  <c r="W46"/>
  <c r="BG46" s="1"/>
  <c r="Y46"/>
  <c r="BI46" s="1"/>
  <c r="AA46"/>
  <c r="BK46" s="1"/>
  <c r="AC46"/>
  <c r="BM46" s="1"/>
  <c r="AE46"/>
  <c r="BO46" s="1"/>
  <c r="AG46"/>
  <c r="BQ46" s="1"/>
  <c r="AI46"/>
  <c r="BS46" s="1"/>
  <c r="AO46"/>
  <c r="BY46" s="1"/>
  <c r="AQ46"/>
  <c r="CA46" s="1"/>
  <c r="AS46"/>
  <c r="CC46" s="1"/>
  <c r="AU46"/>
  <c r="CE46" s="1"/>
  <c r="N47"/>
  <c r="AX47" s="1"/>
  <c r="P47"/>
  <c r="AZ47" s="1"/>
  <c r="R47"/>
  <c r="BB47" s="1"/>
  <c r="T47"/>
  <c r="BD47" s="1"/>
  <c r="V47"/>
  <c r="BF47" s="1"/>
  <c r="X47"/>
  <c r="BH47" s="1"/>
  <c r="Z47"/>
  <c r="BJ47" s="1"/>
  <c r="AB47"/>
  <c r="BL47" s="1"/>
  <c r="AD47"/>
  <c r="BN47" s="1"/>
  <c r="AF47"/>
  <c r="BP47" s="1"/>
  <c r="AJ47"/>
  <c r="BT47" s="1"/>
  <c r="AN47"/>
  <c r="BX47" s="1"/>
  <c r="AP47"/>
  <c r="BZ47" s="1"/>
  <c r="AR47"/>
  <c r="CB47" s="1"/>
  <c r="AT47"/>
  <c r="CD47" s="1"/>
  <c r="O48"/>
  <c r="AY48" s="1"/>
  <c r="Q48"/>
  <c r="BA48" s="1"/>
  <c r="S48"/>
  <c r="BC48" s="1"/>
  <c r="U48"/>
  <c r="BE48" s="1"/>
  <c r="W48"/>
  <c r="BG48" s="1"/>
  <c r="Y48"/>
  <c r="BI48" s="1"/>
  <c r="AA48"/>
  <c r="BK48" s="1"/>
  <c r="AC48"/>
  <c r="BM48" s="1"/>
  <c r="AE48"/>
  <c r="BO48" s="1"/>
  <c r="AG48"/>
  <c r="BQ48" s="1"/>
  <c r="AI48"/>
  <c r="BS48" s="1"/>
  <c r="AO48"/>
  <c r="BY48" s="1"/>
  <c r="AQ48"/>
  <c r="CA48" s="1"/>
  <c r="AS48"/>
  <c r="CC48" s="1"/>
  <c r="AU48"/>
  <c r="CE48" s="1"/>
  <c r="N49"/>
  <c r="AX49" s="1"/>
  <c r="P49"/>
  <c r="AZ49" s="1"/>
  <c r="R49"/>
  <c r="BB49" s="1"/>
  <c r="T49"/>
  <c r="BD49" s="1"/>
  <c r="V49"/>
  <c r="BF49" s="1"/>
  <c r="X49"/>
  <c r="BH49" s="1"/>
  <c r="Z49"/>
  <c r="BJ49" s="1"/>
  <c r="AB49"/>
  <c r="BL49" s="1"/>
  <c r="AD49"/>
  <c r="BN49" s="1"/>
  <c r="AF49"/>
  <c r="BP49" s="1"/>
  <c r="AJ49"/>
  <c r="BT49" s="1"/>
  <c r="AN49"/>
  <c r="BX49" s="1"/>
  <c r="AP49"/>
  <c r="BZ49" s="1"/>
  <c r="AR49"/>
  <c r="CB49" s="1"/>
  <c r="AT49"/>
  <c r="CD49" s="1"/>
  <c r="O50"/>
  <c r="AY50" s="1"/>
  <c r="Q50"/>
  <c r="BA50" s="1"/>
  <c r="S50"/>
  <c r="BC50" s="1"/>
  <c r="U50"/>
  <c r="BE50" s="1"/>
  <c r="W50"/>
  <c r="BG50" s="1"/>
  <c r="Y50"/>
  <c r="BI50" s="1"/>
  <c r="AA50"/>
  <c r="BK50" s="1"/>
  <c r="AC50"/>
  <c r="BM50" s="1"/>
  <c r="AE50"/>
  <c r="BO50" s="1"/>
  <c r="AG50"/>
  <c r="BQ50" s="1"/>
  <c r="AI50"/>
  <c r="BS50" s="1"/>
  <c r="AO50"/>
  <c r="BY50" s="1"/>
  <c r="AQ50"/>
  <c r="CA50" s="1"/>
  <c r="AS50"/>
  <c r="CC50" s="1"/>
  <c r="AU50"/>
  <c r="CE50" s="1"/>
  <c r="N51"/>
  <c r="AX51" s="1"/>
  <c r="P51"/>
  <c r="AZ51" s="1"/>
  <c r="R51"/>
  <c r="BB51" s="1"/>
  <c r="T51"/>
  <c r="BD51" s="1"/>
  <c r="V51"/>
  <c r="BF51" s="1"/>
  <c r="X51"/>
  <c r="BH51" s="1"/>
  <c r="Z51"/>
  <c r="BJ51" s="1"/>
  <c r="AB51"/>
  <c r="BL51" s="1"/>
  <c r="AD51"/>
  <c r="BN51" s="1"/>
  <c r="AF51"/>
  <c r="BP51" s="1"/>
  <c r="AJ51"/>
  <c r="BT51" s="1"/>
  <c r="AN51"/>
  <c r="BX51" s="1"/>
  <c r="AP51"/>
  <c r="BZ51" s="1"/>
  <c r="AR51"/>
  <c r="CB51" s="1"/>
  <c r="AT51"/>
  <c r="CD51" s="1"/>
  <c r="O52"/>
  <c r="AY52" s="1"/>
  <c r="Q52"/>
  <c r="BA52" s="1"/>
  <c r="S52"/>
  <c r="BC52" s="1"/>
  <c r="U52"/>
  <c r="BE52" s="1"/>
  <c r="W52"/>
  <c r="BG52" s="1"/>
  <c r="Y52"/>
  <c r="BI52" s="1"/>
  <c r="AA52"/>
  <c r="BK52" s="1"/>
  <c r="AC52"/>
  <c r="BM52" s="1"/>
  <c r="AE52"/>
  <c r="BO52" s="1"/>
  <c r="AG52"/>
  <c r="BQ52" s="1"/>
  <c r="AI52"/>
  <c r="BS52" s="1"/>
  <c r="AO52"/>
  <c r="BY52" s="1"/>
  <c r="AQ52"/>
  <c r="CA52" s="1"/>
  <c r="AS52"/>
  <c r="CC52" s="1"/>
  <c r="AU52"/>
  <c r="CE52" s="1"/>
  <c r="N53"/>
  <c r="AX53" s="1"/>
  <c r="P53"/>
  <c r="AZ53" s="1"/>
  <c r="R53"/>
  <c r="BB53" s="1"/>
  <c r="T53"/>
  <c r="BD53" s="1"/>
  <c r="V53"/>
  <c r="BF53" s="1"/>
  <c r="X53"/>
  <c r="BH53" s="1"/>
  <c r="Z53"/>
  <c r="BJ53" s="1"/>
  <c r="AB53"/>
  <c r="BL53" s="1"/>
  <c r="AD53"/>
  <c r="BN53" s="1"/>
  <c r="AF53"/>
  <c r="BP53" s="1"/>
  <c r="AJ53"/>
  <c r="BT53" s="1"/>
  <c r="AN53"/>
  <c r="BX53" s="1"/>
  <c r="AP53"/>
  <c r="BZ53" s="1"/>
  <c r="AR53"/>
  <c r="CB53" s="1"/>
  <c r="AT53"/>
  <c r="CD53" s="1"/>
  <c r="O54"/>
  <c r="AY54" s="1"/>
  <c r="Q54"/>
  <c r="BA54" s="1"/>
  <c r="S54"/>
  <c r="BC54" s="1"/>
  <c r="U54"/>
  <c r="BE54" s="1"/>
  <c r="W54"/>
  <c r="BG54" s="1"/>
  <c r="Y54"/>
  <c r="BI54" s="1"/>
  <c r="AA54"/>
  <c r="BK54" s="1"/>
  <c r="AC54"/>
  <c r="BM54" s="1"/>
  <c r="AE54"/>
  <c r="BO54" s="1"/>
  <c r="AG54"/>
  <c r="BQ54" s="1"/>
  <c r="AI54"/>
  <c r="BS54" s="1"/>
  <c r="AO54"/>
  <c r="BY54" s="1"/>
  <c r="AQ54"/>
  <c r="CA54" s="1"/>
  <c r="AS54"/>
  <c r="CC54" s="1"/>
  <c r="AU54"/>
  <c r="CE54" s="1"/>
  <c r="N55"/>
  <c r="AX55" s="1"/>
  <c r="P55"/>
  <c r="AZ55" s="1"/>
  <c r="R55"/>
  <c r="BB55" s="1"/>
  <c r="T55"/>
  <c r="BD55" s="1"/>
  <c r="V55"/>
  <c r="BF55" s="1"/>
  <c r="X55"/>
  <c r="BH55" s="1"/>
  <c r="Z55"/>
  <c r="BJ55" s="1"/>
  <c r="AB55"/>
  <c r="BL55" s="1"/>
  <c r="AD55"/>
  <c r="BN55" s="1"/>
  <c r="AF55"/>
  <c r="BP55" s="1"/>
  <c r="AJ55"/>
  <c r="BT55" s="1"/>
  <c r="AN55"/>
  <c r="BX55" s="1"/>
  <c r="AP55"/>
  <c r="BZ55" s="1"/>
  <c r="AR55"/>
  <c r="CB55" s="1"/>
  <c r="AT55"/>
  <c r="CD55" s="1"/>
  <c r="O56"/>
  <c r="AY56" s="1"/>
  <c r="Q56"/>
  <c r="BA56" s="1"/>
  <c r="S56"/>
  <c r="BC56" s="1"/>
  <c r="U56"/>
  <c r="BE56" s="1"/>
  <c r="W56"/>
  <c r="BG56" s="1"/>
  <c r="Y56"/>
  <c r="BI56" s="1"/>
  <c r="AA56"/>
  <c r="BK56" s="1"/>
  <c r="AC56"/>
  <c r="BM56" s="1"/>
  <c r="AE56"/>
  <c r="BO56" s="1"/>
  <c r="AG56"/>
  <c r="BQ56" s="1"/>
  <c r="AI56"/>
  <c r="BS56" s="1"/>
  <c r="AO56"/>
  <c r="BY56" s="1"/>
  <c r="AQ56"/>
  <c r="CA56" s="1"/>
  <c r="AS56"/>
  <c r="CC56" s="1"/>
  <c r="AU56"/>
  <c r="CE56" s="1"/>
  <c r="N57"/>
  <c r="AX57" s="1"/>
  <c r="P57"/>
  <c r="AZ57" s="1"/>
  <c r="R57"/>
  <c r="BB57" s="1"/>
  <c r="T57"/>
  <c r="BD57" s="1"/>
  <c r="V57"/>
  <c r="BF57" s="1"/>
  <c r="X57"/>
  <c r="BH57" s="1"/>
  <c r="Z57"/>
  <c r="BJ57" s="1"/>
  <c r="AB57"/>
  <c r="BL57" s="1"/>
  <c r="AD57"/>
  <c r="BN57" s="1"/>
  <c r="AF57"/>
  <c r="BP57" s="1"/>
  <c r="AJ57"/>
  <c r="BT57" s="1"/>
  <c r="AN57"/>
  <c r="BX57" s="1"/>
  <c r="AP57"/>
  <c r="BZ57" s="1"/>
  <c r="AR57"/>
  <c r="CB57" s="1"/>
  <c r="AT57"/>
  <c r="CD57" s="1"/>
  <c r="O58"/>
  <c r="AY58" s="1"/>
  <c r="Q58"/>
  <c r="BA58" s="1"/>
  <c r="S58"/>
  <c r="BC58" s="1"/>
  <c r="U58"/>
  <c r="BE58" s="1"/>
  <c r="W58"/>
  <c r="BG58" s="1"/>
  <c r="Y58"/>
  <c r="BI58" s="1"/>
  <c r="AA58"/>
  <c r="BK58" s="1"/>
  <c r="AC58"/>
  <c r="BM58" s="1"/>
  <c r="AE58"/>
  <c r="BO58" s="1"/>
  <c r="AG58"/>
  <c r="BQ58" s="1"/>
  <c r="AI58"/>
  <c r="BS58" s="1"/>
  <c r="AO58"/>
  <c r="BY58" s="1"/>
  <c r="AQ58"/>
  <c r="CA58" s="1"/>
  <c r="AS58"/>
  <c r="CC58" s="1"/>
  <c r="AU58"/>
  <c r="CE58" s="1"/>
  <c r="N59"/>
  <c r="AX59" s="1"/>
  <c r="P59"/>
  <c r="AZ59" s="1"/>
  <c r="R59"/>
  <c r="BB59" s="1"/>
  <c r="T59"/>
  <c r="BD59" s="1"/>
  <c r="V59"/>
  <c r="BF59" s="1"/>
  <c r="X59"/>
  <c r="BH59" s="1"/>
  <c r="Z59"/>
  <c r="BJ59" s="1"/>
  <c r="AB59"/>
  <c r="BL59" s="1"/>
  <c r="AD59"/>
  <c r="BN59" s="1"/>
  <c r="AF59"/>
  <c r="BP59" s="1"/>
  <c r="AJ59"/>
  <c r="BT59" s="1"/>
  <c r="AN59"/>
  <c r="BX59" s="1"/>
  <c r="AP59"/>
  <c r="BZ59" s="1"/>
  <c r="AR59"/>
  <c r="CB59" s="1"/>
  <c r="AT59"/>
  <c r="CD59" s="1"/>
  <c r="O60"/>
  <c r="AY60" s="1"/>
  <c r="Q60"/>
  <c r="BA60" s="1"/>
  <c r="S60"/>
  <c r="BC60" s="1"/>
  <c r="U60"/>
  <c r="BE60" s="1"/>
  <c r="W60"/>
  <c r="BG60" s="1"/>
  <c r="Y60"/>
  <c r="BI60" s="1"/>
  <c r="AA60"/>
  <c r="BK60" s="1"/>
  <c r="AC60"/>
  <c r="BM60" s="1"/>
  <c r="AE60"/>
  <c r="BO60" s="1"/>
  <c r="AG60"/>
  <c r="BQ60" s="1"/>
  <c r="AI60"/>
  <c r="BS60" s="1"/>
  <c r="AO60"/>
  <c r="BY60" s="1"/>
  <c r="AQ60"/>
  <c r="CA60" s="1"/>
  <c r="AS60"/>
  <c r="CC60" s="1"/>
  <c r="AU60"/>
  <c r="CE60" s="1"/>
  <c r="N61"/>
  <c r="AX61" s="1"/>
  <c r="P61"/>
  <c r="AZ61" s="1"/>
  <c r="R61"/>
  <c r="BB61" s="1"/>
  <c r="T61"/>
  <c r="BD61" s="1"/>
  <c r="V61"/>
  <c r="BF61" s="1"/>
  <c r="X61"/>
  <c r="BH61" s="1"/>
  <c r="Z61"/>
  <c r="BJ61" s="1"/>
  <c r="AB61"/>
  <c r="BL61" s="1"/>
  <c r="AD61"/>
  <c r="BN61" s="1"/>
  <c r="AF61"/>
  <c r="BP61" s="1"/>
  <c r="AJ61"/>
  <c r="BT61" s="1"/>
  <c r="AN61"/>
  <c r="BX61" s="1"/>
  <c r="AP61"/>
  <c r="BZ61" s="1"/>
  <c r="AR61"/>
  <c r="CB61" s="1"/>
  <c r="AT61"/>
  <c r="CD61" s="1"/>
  <c r="O62"/>
  <c r="AY62" s="1"/>
  <c r="Q62"/>
  <c r="BA62" s="1"/>
  <c r="S62"/>
  <c r="BC62" s="1"/>
  <c r="U62"/>
  <c r="BE62" s="1"/>
  <c r="W62"/>
  <c r="BG62" s="1"/>
  <c r="Y62"/>
  <c r="BI62" s="1"/>
  <c r="AA62"/>
  <c r="BK62" s="1"/>
  <c r="AC62"/>
  <c r="BM62" s="1"/>
  <c r="AE62"/>
  <c r="BO62" s="1"/>
  <c r="AG62"/>
  <c r="BQ62" s="1"/>
  <c r="AI62"/>
  <c r="BS62" s="1"/>
  <c r="AO62"/>
  <c r="BY62" s="1"/>
  <c r="AQ62"/>
  <c r="CA62" s="1"/>
  <c r="AS62"/>
  <c r="CC62" s="1"/>
  <c r="AU62"/>
  <c r="CE62" s="1"/>
  <c r="N63"/>
  <c r="AX63" s="1"/>
  <c r="P63"/>
  <c r="AZ63" s="1"/>
  <c r="R63"/>
  <c r="BB63" s="1"/>
  <c r="T63"/>
  <c r="BD63" s="1"/>
  <c r="V63"/>
  <c r="BF63" s="1"/>
  <c r="X63"/>
  <c r="BH63" s="1"/>
  <c r="Z63"/>
  <c r="BJ63" s="1"/>
  <c r="AB63"/>
  <c r="BL63" s="1"/>
  <c r="AD63"/>
  <c r="BN63" s="1"/>
  <c r="AF63"/>
  <c r="BP63" s="1"/>
  <c r="AJ63"/>
  <c r="BT63" s="1"/>
  <c r="AN63"/>
  <c r="BX63" s="1"/>
  <c r="AP63"/>
  <c r="BZ63" s="1"/>
  <c r="AR63"/>
  <c r="CB63" s="1"/>
  <c r="AT63"/>
  <c r="CD63" s="1"/>
  <c r="O64"/>
  <c r="AY64" s="1"/>
  <c r="Q64"/>
  <c r="BA64" s="1"/>
  <c r="S64"/>
  <c r="BC64" s="1"/>
  <c r="U64"/>
  <c r="BE64" s="1"/>
  <c r="W64"/>
  <c r="BG64" s="1"/>
  <c r="Y64"/>
  <c r="BI64" s="1"/>
  <c r="AA64"/>
  <c r="BK64" s="1"/>
  <c r="AC64"/>
  <c r="BM64" s="1"/>
  <c r="AE64"/>
  <c r="BO64" s="1"/>
  <c r="AG64"/>
  <c r="BQ64" s="1"/>
  <c r="AI64"/>
  <c r="BS64" s="1"/>
  <c r="AO64"/>
  <c r="BY64" s="1"/>
  <c r="AQ64"/>
  <c r="CA64" s="1"/>
  <c r="AS64"/>
  <c r="CC64" s="1"/>
  <c r="AU64"/>
  <c r="CE64" s="1"/>
  <c r="N65"/>
  <c r="AX65" s="1"/>
  <c r="P65"/>
  <c r="AZ65" s="1"/>
  <c r="R65"/>
  <c r="BB65" s="1"/>
  <c r="T65"/>
  <c r="BD65" s="1"/>
  <c r="V65"/>
  <c r="BF65" s="1"/>
  <c r="X65"/>
  <c r="BH65" s="1"/>
  <c r="Z65"/>
  <c r="BJ65" s="1"/>
  <c r="AB65"/>
  <c r="BL65" s="1"/>
  <c r="AD65"/>
  <c r="BN65" s="1"/>
  <c r="AF65"/>
  <c r="BP65" s="1"/>
  <c r="AJ65"/>
  <c r="BT65" s="1"/>
  <c r="AN65"/>
  <c r="BX65" s="1"/>
  <c r="AP65"/>
  <c r="BZ65" s="1"/>
  <c r="AR65"/>
  <c r="CB65" s="1"/>
  <c r="AT65"/>
  <c r="CD65" s="1"/>
  <c r="O66"/>
  <c r="AY66" s="1"/>
  <c r="Q66"/>
  <c r="BA66" s="1"/>
  <c r="S66"/>
  <c r="BC66" s="1"/>
  <c r="U66"/>
  <c r="BE66" s="1"/>
  <c r="W66"/>
  <c r="BG66" s="1"/>
  <c r="Y66"/>
  <c r="BI66" s="1"/>
  <c r="AA66"/>
  <c r="BK66" s="1"/>
  <c r="AC66"/>
  <c r="BM66" s="1"/>
  <c r="AE66"/>
  <c r="BO66" s="1"/>
  <c r="AG66"/>
  <c r="BQ66" s="1"/>
  <c r="AI66"/>
  <c r="BS66" s="1"/>
  <c r="AO66"/>
  <c r="BY66" s="1"/>
  <c r="AQ66"/>
  <c r="CA66" s="1"/>
  <c r="AS66"/>
  <c r="CC66" s="1"/>
  <c r="AU66"/>
  <c r="CE66" s="1"/>
  <c r="N67"/>
  <c r="AX67" s="1"/>
  <c r="P67"/>
  <c r="AZ67" s="1"/>
  <c r="R67"/>
  <c r="BB67" s="1"/>
  <c r="T67"/>
  <c r="BD67" s="1"/>
  <c r="V67"/>
  <c r="BF67" s="1"/>
  <c r="X67"/>
  <c r="BH67" s="1"/>
  <c r="Z67"/>
  <c r="BJ67" s="1"/>
  <c r="AB67"/>
  <c r="BL67" s="1"/>
  <c r="AD67"/>
  <c r="BN67" s="1"/>
  <c r="AF67"/>
  <c r="BP67" s="1"/>
  <c r="AJ67"/>
  <c r="BT67" s="1"/>
  <c r="AN67"/>
  <c r="BX67" s="1"/>
  <c r="AP67"/>
  <c r="BZ67" s="1"/>
  <c r="AR67"/>
  <c r="CB67" s="1"/>
  <c r="AT67"/>
  <c r="CD67" s="1"/>
  <c r="O68"/>
  <c r="AY68" s="1"/>
  <c r="Q68"/>
  <c r="BA68" s="1"/>
  <c r="S68"/>
  <c r="BC68" s="1"/>
  <c r="U68"/>
  <c r="BE68" s="1"/>
  <c r="W68"/>
  <c r="BG68" s="1"/>
  <c r="Y68"/>
  <c r="BI68" s="1"/>
  <c r="AA68"/>
  <c r="BK68" s="1"/>
  <c r="AC68"/>
  <c r="BM68" s="1"/>
  <c r="AE68"/>
  <c r="BO68" s="1"/>
  <c r="AG68"/>
  <c r="BQ68" s="1"/>
  <c r="AI68"/>
  <c r="BS68" s="1"/>
  <c r="AO68"/>
  <c r="BY68" s="1"/>
  <c r="AQ68"/>
  <c r="CA68" s="1"/>
  <c r="AS68"/>
  <c r="CC68" s="1"/>
  <c r="AU68"/>
  <c r="CE68" s="1"/>
  <c r="N69"/>
  <c r="AX69" s="1"/>
  <c r="P69"/>
  <c r="AZ69" s="1"/>
  <c r="R69"/>
  <c r="BB69" s="1"/>
  <c r="T69"/>
  <c r="BD69" s="1"/>
  <c r="V69"/>
  <c r="BF69" s="1"/>
  <c r="X69"/>
  <c r="BH69" s="1"/>
  <c r="Z69"/>
  <c r="BJ69" s="1"/>
  <c r="AB69"/>
  <c r="BL69" s="1"/>
  <c r="AD69"/>
  <c r="BN69" s="1"/>
  <c r="AF69"/>
  <c r="BP69" s="1"/>
  <c r="AJ69"/>
  <c r="BT69" s="1"/>
  <c r="AN69"/>
  <c r="BX69" s="1"/>
  <c r="AP69"/>
  <c r="BZ69" s="1"/>
  <c r="AR69"/>
  <c r="CB69" s="1"/>
  <c r="AT69"/>
  <c r="CD69" s="1"/>
  <c r="O70"/>
  <c r="AY70" s="1"/>
  <c r="Q70"/>
  <c r="BA70" s="1"/>
  <c r="S70"/>
  <c r="BC70" s="1"/>
  <c r="U70"/>
  <c r="BE70" s="1"/>
  <c r="W70"/>
  <c r="BG70" s="1"/>
  <c r="Y70"/>
  <c r="BI70" s="1"/>
  <c r="AA70"/>
  <c r="BK70" s="1"/>
  <c r="AC70"/>
  <c r="BM70" s="1"/>
  <c r="AE70"/>
  <c r="BO70" s="1"/>
  <c r="AG70"/>
  <c r="BQ70" s="1"/>
  <c r="AI70"/>
  <c r="BS70" s="1"/>
  <c r="AO70"/>
  <c r="BY70" s="1"/>
  <c r="AQ70"/>
  <c r="CA70" s="1"/>
  <c r="AS70"/>
  <c r="CC70" s="1"/>
  <c r="AU70"/>
  <c r="CE70" s="1"/>
  <c r="N71"/>
  <c r="AX71" s="1"/>
  <c r="P71"/>
  <c r="AZ71" s="1"/>
  <c r="R71"/>
  <c r="BB71" s="1"/>
  <c r="T71"/>
  <c r="BD71" s="1"/>
  <c r="V71"/>
  <c r="BF71" s="1"/>
  <c r="X71"/>
  <c r="BH71" s="1"/>
  <c r="Z71"/>
  <c r="BJ71" s="1"/>
  <c r="AB71"/>
  <c r="BL71" s="1"/>
  <c r="AD71"/>
  <c r="BN71" s="1"/>
  <c r="AF71"/>
  <c r="BP71" s="1"/>
  <c r="AJ71"/>
  <c r="BT71" s="1"/>
  <c r="AN71"/>
  <c r="BX71" s="1"/>
  <c r="AP71"/>
  <c r="BZ71" s="1"/>
  <c r="AR71"/>
  <c r="CB71" s="1"/>
  <c r="AT71"/>
  <c r="CD71" s="1"/>
  <c r="O72"/>
  <c r="AY72" s="1"/>
  <c r="Q72"/>
  <c r="BA72" s="1"/>
  <c r="S72"/>
  <c r="BC72" s="1"/>
  <c r="U72"/>
  <c r="BE72" s="1"/>
  <c r="W72"/>
  <c r="BG72" s="1"/>
  <c r="Y72"/>
  <c r="BI72" s="1"/>
  <c r="AA72"/>
  <c r="BK72" s="1"/>
  <c r="AC72"/>
  <c r="BM72" s="1"/>
  <c r="AE72"/>
  <c r="BO72" s="1"/>
  <c r="AG72"/>
  <c r="BQ72" s="1"/>
  <c r="AI72"/>
  <c r="BS72" s="1"/>
  <c r="AO72"/>
  <c r="BY72" s="1"/>
  <c r="AQ72"/>
  <c r="CA72" s="1"/>
  <c r="AS72"/>
  <c r="CC72" s="1"/>
  <c r="AU72"/>
  <c r="CE72" s="1"/>
  <c r="N73"/>
  <c r="AX73" s="1"/>
  <c r="P73"/>
  <c r="AZ73" s="1"/>
  <c r="R73"/>
  <c r="BB73" s="1"/>
  <c r="T73"/>
  <c r="BD73" s="1"/>
  <c r="V73"/>
  <c r="BF73" s="1"/>
  <c r="X73"/>
  <c r="BH73" s="1"/>
  <c r="Z73"/>
  <c r="BJ73" s="1"/>
  <c r="AB73"/>
  <c r="BL73" s="1"/>
  <c r="AD73"/>
  <c r="BN73" s="1"/>
  <c r="AF73"/>
  <c r="BP73" s="1"/>
  <c r="AJ73"/>
  <c r="BT73" s="1"/>
  <c r="AN73"/>
  <c r="BX73" s="1"/>
  <c r="AP73"/>
  <c r="BZ73" s="1"/>
  <c r="AR73"/>
  <c r="CB73" s="1"/>
  <c r="AT73"/>
  <c r="CD73" s="1"/>
  <c r="O74"/>
  <c r="AY74" s="1"/>
  <c r="Q74"/>
  <c r="BA74" s="1"/>
  <c r="S74"/>
  <c r="BC74" s="1"/>
  <c r="U74"/>
  <c r="BE74" s="1"/>
  <c r="W74"/>
  <c r="BG74" s="1"/>
  <c r="Y74"/>
  <c r="BI74" s="1"/>
  <c r="AA74"/>
  <c r="BK74" s="1"/>
  <c r="AC74"/>
  <c r="BM74" s="1"/>
  <c r="AE74"/>
  <c r="BO74" s="1"/>
  <c r="AG74"/>
  <c r="BQ74" s="1"/>
  <c r="AI74"/>
  <c r="BS74" s="1"/>
  <c r="AO74"/>
  <c r="BY74" s="1"/>
  <c r="AQ74"/>
  <c r="CA74" s="1"/>
  <c r="AS74"/>
  <c r="CC74" s="1"/>
  <c r="AU74"/>
  <c r="CE74" s="1"/>
  <c r="N75"/>
  <c r="AX75" s="1"/>
  <c r="P75"/>
  <c r="AZ75" s="1"/>
  <c r="R75"/>
  <c r="BB75" s="1"/>
  <c r="T75"/>
  <c r="BD75" s="1"/>
  <c r="V75"/>
  <c r="BF75" s="1"/>
  <c r="X75"/>
  <c r="BH75" s="1"/>
  <c r="Z75"/>
  <c r="BJ75" s="1"/>
  <c r="AB75"/>
  <c r="BL75" s="1"/>
  <c r="AD75"/>
  <c r="BN75" s="1"/>
  <c r="AF75"/>
  <c r="BP75" s="1"/>
  <c r="AJ75"/>
  <c r="BT75" s="1"/>
  <c r="AN75"/>
  <c r="BX75" s="1"/>
  <c r="AP75"/>
  <c r="BZ75" s="1"/>
  <c r="AR75"/>
  <c r="CB75" s="1"/>
  <c r="AT75"/>
  <c r="CD75" s="1"/>
  <c r="O76"/>
  <c r="AY76" s="1"/>
  <c r="Q76"/>
  <c r="BA76" s="1"/>
  <c r="S76"/>
  <c r="BC76" s="1"/>
  <c r="U76"/>
  <c r="BE76" s="1"/>
  <c r="W76"/>
  <c r="BG76" s="1"/>
  <c r="Y76"/>
  <c r="BI76" s="1"/>
  <c r="AA76"/>
  <c r="BK76" s="1"/>
  <c r="AC76"/>
  <c r="BM76" s="1"/>
  <c r="AE76"/>
  <c r="BO76" s="1"/>
  <c r="AG76"/>
  <c r="BQ76" s="1"/>
  <c r="AI76"/>
  <c r="BS76" s="1"/>
  <c r="AO76"/>
  <c r="BY76" s="1"/>
  <c r="AQ76"/>
  <c r="CA76" s="1"/>
  <c r="AS76"/>
  <c r="CC76" s="1"/>
  <c r="AU76"/>
  <c r="CE76" s="1"/>
  <c r="N77"/>
  <c r="AX77" s="1"/>
  <c r="P77"/>
  <c r="AZ77" s="1"/>
  <c r="R77"/>
  <c r="BB77" s="1"/>
  <c r="T77"/>
  <c r="BD77" s="1"/>
  <c r="V77"/>
  <c r="BF77" s="1"/>
  <c r="X77"/>
  <c r="BH77" s="1"/>
  <c r="Z77"/>
  <c r="BJ77" s="1"/>
  <c r="AB77"/>
  <c r="BL77" s="1"/>
  <c r="AD77"/>
  <c r="BN77" s="1"/>
  <c r="AF77"/>
  <c r="BP77" s="1"/>
  <c r="AJ77"/>
  <c r="BT77" s="1"/>
  <c r="AN77"/>
  <c r="BX77" s="1"/>
  <c r="AP77"/>
  <c r="BZ77" s="1"/>
  <c r="AR77"/>
  <c r="CB77" s="1"/>
  <c r="AT77"/>
  <c r="CD77" s="1"/>
  <c r="O78"/>
  <c r="AY78" s="1"/>
  <c r="Q78"/>
  <c r="BA78" s="1"/>
  <c r="S78"/>
  <c r="BC78" s="1"/>
  <c r="U78"/>
  <c r="BE78" s="1"/>
  <c r="W78"/>
  <c r="BG78" s="1"/>
  <c r="Y78"/>
  <c r="BI78" s="1"/>
  <c r="AA78"/>
  <c r="BK78" s="1"/>
  <c r="AC78"/>
  <c r="BM78" s="1"/>
  <c r="AE78"/>
  <c r="BO78" s="1"/>
  <c r="AG78"/>
  <c r="BQ78" s="1"/>
  <c r="AI78"/>
  <c r="BS78" s="1"/>
  <c r="AO78"/>
  <c r="BY78" s="1"/>
  <c r="AQ78"/>
  <c r="CA78" s="1"/>
  <c r="AS78"/>
  <c r="CC78" s="1"/>
  <c r="AU78"/>
  <c r="CE78" s="1"/>
  <c r="N79"/>
  <c r="AX79" s="1"/>
  <c r="P79"/>
  <c r="AZ79" s="1"/>
  <c r="R79"/>
  <c r="BB79" s="1"/>
  <c r="T79"/>
  <c r="BD79" s="1"/>
  <c r="V79"/>
  <c r="BF79" s="1"/>
  <c r="X79"/>
  <c r="BH79" s="1"/>
  <c r="Z79"/>
  <c r="BJ79" s="1"/>
  <c r="AB79"/>
  <c r="BL79" s="1"/>
  <c r="AD79"/>
  <c r="BN79" s="1"/>
  <c r="AF79"/>
  <c r="BP79" s="1"/>
  <c r="AJ79"/>
  <c r="BT79" s="1"/>
  <c r="AN79"/>
  <c r="BX79" s="1"/>
  <c r="AP79"/>
  <c r="BZ79" s="1"/>
  <c r="AR79"/>
  <c r="CB79" s="1"/>
  <c r="AT79"/>
  <c r="CD79" s="1"/>
  <c r="O80"/>
  <c r="AY80" s="1"/>
  <c r="Q80"/>
  <c r="BA80" s="1"/>
  <c r="S80"/>
  <c r="BC80" s="1"/>
  <c r="U80"/>
  <c r="BE80" s="1"/>
  <c r="W80"/>
  <c r="BG80" s="1"/>
  <c r="Y80"/>
  <c r="BI80" s="1"/>
  <c r="AA80"/>
  <c r="BK80" s="1"/>
  <c r="AC80"/>
  <c r="BM80" s="1"/>
  <c r="AE80"/>
  <c r="BO80" s="1"/>
  <c r="AG80"/>
  <c r="BQ80" s="1"/>
  <c r="AI80"/>
  <c r="BS80" s="1"/>
  <c r="AO80"/>
  <c r="BY80" s="1"/>
  <c r="AQ80"/>
  <c r="CA80" s="1"/>
  <c r="AS80"/>
  <c r="CC80" s="1"/>
  <c r="AU80"/>
  <c r="CE80" s="1"/>
  <c r="N81"/>
  <c r="AX81" s="1"/>
  <c r="P81"/>
  <c r="AZ81" s="1"/>
  <c r="R81"/>
  <c r="BB81" s="1"/>
  <c r="T81"/>
  <c r="BD81" s="1"/>
  <c r="V81"/>
  <c r="BF81" s="1"/>
  <c r="X81"/>
  <c r="BH81" s="1"/>
  <c r="Z81"/>
  <c r="BJ81" s="1"/>
  <c r="AB81"/>
  <c r="BL81" s="1"/>
  <c r="AD81"/>
  <c r="BN81" s="1"/>
  <c r="AF81"/>
  <c r="BP81" s="1"/>
  <c r="AJ81"/>
  <c r="BT81" s="1"/>
  <c r="AN81"/>
  <c r="BX81" s="1"/>
  <c r="AP81"/>
  <c r="BZ81" s="1"/>
  <c r="AR81"/>
  <c r="CB81" s="1"/>
  <c r="AT81"/>
  <c r="CD81" s="1"/>
  <c r="O82"/>
  <c r="AY82" s="1"/>
  <c r="Q82"/>
  <c r="BA82" s="1"/>
  <c r="S82"/>
  <c r="BC82" s="1"/>
  <c r="U82"/>
  <c r="BE82" s="1"/>
  <c r="W82"/>
  <c r="BG82" s="1"/>
  <c r="Y82"/>
  <c r="BI82" s="1"/>
  <c r="AA82"/>
  <c r="BK82" s="1"/>
  <c r="AC82"/>
  <c r="BM82" s="1"/>
  <c r="AE82"/>
  <c r="BO82" s="1"/>
  <c r="AG82"/>
  <c r="BQ82" s="1"/>
  <c r="AI82"/>
  <c r="BS82" s="1"/>
  <c r="AO82"/>
  <c r="BY82" s="1"/>
  <c r="AQ82"/>
  <c r="CA82" s="1"/>
  <c r="AS82"/>
  <c r="CC82" s="1"/>
  <c r="AU82"/>
  <c r="CE82" s="1"/>
  <c r="N83"/>
  <c r="AX83" s="1"/>
  <c r="P83"/>
  <c r="AZ83" s="1"/>
  <c r="R83"/>
  <c r="BB83" s="1"/>
  <c r="T83"/>
  <c r="BD83" s="1"/>
  <c r="V83"/>
  <c r="BF83" s="1"/>
  <c r="X83"/>
  <c r="BH83" s="1"/>
  <c r="Z83"/>
  <c r="BJ83" s="1"/>
  <c r="AB83"/>
  <c r="BL83" s="1"/>
  <c r="AD83"/>
  <c r="BN83" s="1"/>
  <c r="AF83"/>
  <c r="BP83" s="1"/>
  <c r="AJ83"/>
  <c r="BT83" s="1"/>
  <c r="AN83"/>
  <c r="BX83" s="1"/>
  <c r="AP83"/>
  <c r="BZ83" s="1"/>
  <c r="AR83"/>
  <c r="CB83" s="1"/>
  <c r="AT83"/>
  <c r="CD83" s="1"/>
  <c r="O84"/>
  <c r="AY84" s="1"/>
  <c r="Q84"/>
  <c r="BA84" s="1"/>
  <c r="S84"/>
  <c r="BC84" s="1"/>
  <c r="U84"/>
  <c r="BE84" s="1"/>
  <c r="W84"/>
  <c r="BG84" s="1"/>
  <c r="Y84"/>
  <c r="BI84" s="1"/>
  <c r="AA84"/>
  <c r="BK84" s="1"/>
  <c r="AC84"/>
  <c r="BM84" s="1"/>
  <c r="AE84"/>
  <c r="BO84" s="1"/>
  <c r="AG84"/>
  <c r="BQ84" s="1"/>
  <c r="AI84"/>
  <c r="BS84" s="1"/>
  <c r="AO84"/>
  <c r="BY84" s="1"/>
  <c r="AQ84"/>
  <c r="CA84" s="1"/>
  <c r="AS84"/>
  <c r="CC84" s="1"/>
  <c r="AU84"/>
  <c r="CE84" s="1"/>
  <c r="N85"/>
  <c r="AX85" s="1"/>
  <c r="P85"/>
  <c r="AZ85" s="1"/>
  <c r="R85"/>
  <c r="BB85" s="1"/>
  <c r="T85"/>
  <c r="BD85" s="1"/>
  <c r="V85"/>
  <c r="BF85" s="1"/>
  <c r="X85"/>
  <c r="BH85" s="1"/>
  <c r="Z85"/>
  <c r="BJ85" s="1"/>
  <c r="AB85"/>
  <c r="BL85" s="1"/>
  <c r="AD85"/>
  <c r="BN85" s="1"/>
  <c r="AF85"/>
  <c r="BP85" s="1"/>
  <c r="AJ85"/>
  <c r="BT85" s="1"/>
  <c r="AN85"/>
  <c r="BX85" s="1"/>
  <c r="AP85"/>
  <c r="BZ85" s="1"/>
  <c r="AR85"/>
  <c r="CB85" s="1"/>
  <c r="AT85"/>
  <c r="CD85" s="1"/>
  <c r="O86"/>
  <c r="AY86" s="1"/>
  <c r="Q86"/>
  <c r="BA86" s="1"/>
  <c r="S86"/>
  <c r="BC86" s="1"/>
  <c r="U86"/>
  <c r="BE86" s="1"/>
  <c r="W86"/>
  <c r="BG86" s="1"/>
  <c r="Y86"/>
  <c r="BI86" s="1"/>
  <c r="AA86"/>
  <c r="BK86" s="1"/>
  <c r="AC86"/>
  <c r="BM86" s="1"/>
  <c r="AE86"/>
  <c r="BO86" s="1"/>
  <c r="AG86"/>
  <c r="BQ86" s="1"/>
  <c r="AI86"/>
  <c r="BS86" s="1"/>
  <c r="AO86"/>
  <c r="BY86" s="1"/>
  <c r="AQ86"/>
  <c r="CA86" s="1"/>
  <c r="AS86"/>
  <c r="CC86" s="1"/>
  <c r="AU86"/>
  <c r="CE86" s="1"/>
  <c r="N3" i="8"/>
  <c r="P3"/>
  <c r="R3"/>
  <c r="T3"/>
  <c r="V3"/>
  <c r="X3"/>
  <c r="Z3"/>
  <c r="AB3"/>
  <c r="AD3"/>
  <c r="AF3"/>
  <c r="AH3"/>
  <c r="AJ3"/>
  <c r="AL3"/>
  <c r="AN3"/>
  <c r="AP3"/>
  <c r="AR3"/>
  <c r="AT3"/>
  <c r="AV3"/>
  <c r="DM3"/>
  <c r="DO3"/>
  <c r="DQ3"/>
  <c r="DS3"/>
  <c r="O4"/>
  <c r="Q4"/>
  <c r="S4"/>
  <c r="U4"/>
  <c r="W4"/>
  <c r="Y4"/>
  <c r="AA4"/>
  <c r="AC4"/>
  <c r="AE4"/>
  <c r="AG4"/>
  <c r="AI4"/>
  <c r="AK4"/>
  <c r="AM4"/>
  <c r="AO4"/>
  <c r="AQ4"/>
  <c r="AS4"/>
  <c r="AU4"/>
  <c r="AW4"/>
  <c r="DN4"/>
  <c r="DP4"/>
  <c r="DR4"/>
  <c r="DT4"/>
  <c r="N5"/>
  <c r="P5"/>
  <c r="R5"/>
  <c r="T5"/>
  <c r="V5"/>
  <c r="X5"/>
  <c r="Z5"/>
  <c r="AB5"/>
  <c r="AD5"/>
  <c r="AF5"/>
  <c r="AH5"/>
  <c r="AJ5"/>
  <c r="AL5"/>
  <c r="AN5"/>
  <c r="AP5"/>
  <c r="AR5"/>
  <c r="AT5"/>
  <c r="AV5"/>
  <c r="DM5"/>
  <c r="DO5"/>
  <c r="DQ5"/>
  <c r="DS5"/>
  <c r="O6"/>
  <c r="Q6"/>
  <c r="S6"/>
  <c r="U6"/>
  <c r="W6"/>
  <c r="Y6"/>
  <c r="AA6"/>
  <c r="AC6"/>
  <c r="AE6"/>
  <c r="AG6"/>
  <c r="AI6"/>
  <c r="AK6"/>
  <c r="AM6"/>
  <c r="AO6"/>
  <c r="AQ6"/>
  <c r="AS6"/>
  <c r="AU6"/>
  <c r="AW6"/>
  <c r="DN6"/>
  <c r="DP6"/>
  <c r="DR6"/>
  <c r="DT6"/>
  <c r="N7"/>
  <c r="P7"/>
  <c r="R7"/>
  <c r="T7"/>
  <c r="V7"/>
  <c r="X7"/>
  <c r="Z7"/>
  <c r="AB7"/>
  <c r="AD7"/>
  <c r="AF7"/>
  <c r="AH7"/>
  <c r="AJ7"/>
  <c r="AL7"/>
  <c r="AN7"/>
  <c r="AP7"/>
  <c r="AR7"/>
  <c r="AT7"/>
  <c r="AV7"/>
  <c r="DM7"/>
  <c r="DO7"/>
  <c r="DQ7"/>
  <c r="DS7"/>
  <c r="O8"/>
  <c r="Q8"/>
  <c r="S8"/>
  <c r="U8"/>
  <c r="W8"/>
  <c r="Y8"/>
  <c r="AA8"/>
  <c r="AC8"/>
  <c r="AE8"/>
  <c r="AG8"/>
  <c r="AI8"/>
  <c r="AK8"/>
  <c r="AM8"/>
  <c r="AO8"/>
  <c r="AQ8"/>
  <c r="AS8"/>
  <c r="AU8"/>
  <c r="AW8"/>
  <c r="DN8"/>
  <c r="DP8"/>
  <c r="DR8"/>
  <c r="DT8"/>
  <c r="N9"/>
  <c r="P9"/>
  <c r="R9"/>
  <c r="T9"/>
  <c r="V9"/>
  <c r="X9"/>
  <c r="Z9"/>
  <c r="AB9"/>
  <c r="AD9"/>
  <c r="AF9"/>
  <c r="AH9"/>
  <c r="AJ9"/>
  <c r="AL9"/>
  <c r="AN9"/>
  <c r="AP9"/>
  <c r="AR9"/>
  <c r="AT9"/>
  <c r="AV9"/>
  <c r="DM9"/>
  <c r="DO9"/>
  <c r="DQ9"/>
  <c r="DS9"/>
  <c r="O10"/>
  <c r="Q10"/>
  <c r="S10"/>
  <c r="U10"/>
  <c r="W10"/>
  <c r="Y10"/>
  <c r="AA10"/>
  <c r="AC10"/>
  <c r="AE10"/>
  <c r="AG10"/>
  <c r="AI10"/>
  <c r="AK10"/>
  <c r="AM10"/>
  <c r="AO10"/>
  <c r="AQ10"/>
  <c r="AS10"/>
  <c r="AU10"/>
  <c r="AW10"/>
  <c r="DN10"/>
  <c r="DP10"/>
  <c r="DR10"/>
  <c r="DT10"/>
  <c r="N11"/>
  <c r="P11"/>
  <c r="R11"/>
  <c r="T11"/>
  <c r="V11"/>
  <c r="X11"/>
  <c r="Z11"/>
  <c r="AB11"/>
  <c r="AD11"/>
  <c r="AF11"/>
  <c r="AH11"/>
  <c r="AJ11"/>
  <c r="AL11"/>
  <c r="AN11"/>
  <c r="AP11"/>
  <c r="AR11"/>
  <c r="AT11"/>
  <c r="AV11"/>
  <c r="DM11"/>
  <c r="DO11"/>
  <c r="DQ11"/>
  <c r="DS11"/>
  <c r="O12"/>
  <c r="Q12"/>
  <c r="S12"/>
  <c r="U12"/>
  <c r="W12"/>
  <c r="Y12"/>
  <c r="AA12"/>
  <c r="AC12"/>
  <c r="AE12"/>
  <c r="AG12"/>
  <c r="AI12"/>
  <c r="AK12"/>
  <c r="AM12"/>
  <c r="AO12"/>
  <c r="AQ12"/>
  <c r="AS12"/>
  <c r="AU12"/>
  <c r="AW12"/>
  <c r="DN12"/>
  <c r="DP12"/>
  <c r="DR12"/>
  <c r="DT12"/>
  <c r="DN13" i="13"/>
  <c r="AS13"/>
  <c r="CC13" s="1"/>
  <c r="AO13"/>
  <c r="BY13" s="1"/>
  <c r="W13"/>
  <c r="BG13" s="1"/>
  <c r="O13"/>
  <c r="AY13" s="1"/>
  <c r="AV13"/>
  <c r="CF13" s="1"/>
  <c r="AJ13"/>
  <c r="BT13" s="1"/>
  <c r="AD13"/>
  <c r="BN13" s="1"/>
  <c r="F13" i="11"/>
  <c r="F13" i="9"/>
  <c r="DP13" i="13"/>
  <c r="AQ13"/>
  <c r="CA13" s="1"/>
  <c r="Y13"/>
  <c r="BI13" s="1"/>
  <c r="Q13"/>
  <c r="BA13" s="1"/>
  <c r="AL13"/>
  <c r="BV13" s="1"/>
  <c r="AF13"/>
  <c r="BP13" s="1"/>
  <c r="H13" i="11"/>
  <c r="H13" i="9"/>
  <c r="DR13" i="13"/>
  <c r="AA13"/>
  <c r="BK13" s="1"/>
  <c r="S13"/>
  <c r="BC13" s="1"/>
  <c r="AH13"/>
  <c r="BR13" s="1"/>
  <c r="J13" i="11"/>
  <c r="J13" i="9"/>
  <c r="DT13" i="13"/>
  <c r="U13"/>
  <c r="BE13" s="1"/>
  <c r="L13" i="11"/>
  <c r="L13" i="9"/>
  <c r="DM14" i="13"/>
  <c r="AR14"/>
  <c r="CB14" s="1"/>
  <c r="AN14"/>
  <c r="BX14" s="1"/>
  <c r="V14"/>
  <c r="BF14" s="1"/>
  <c r="N14"/>
  <c r="AX14" s="1"/>
  <c r="AW14"/>
  <c r="CG14" s="1"/>
  <c r="AU14"/>
  <c r="CE14" s="1"/>
  <c r="AI14"/>
  <c r="BS14" s="1"/>
  <c r="AC14"/>
  <c r="BM14" s="1"/>
  <c r="E14" i="11"/>
  <c r="E14" i="9"/>
  <c r="DO14" i="13"/>
  <c r="AT14"/>
  <c r="CD14" s="1"/>
  <c r="AP14"/>
  <c r="BZ14" s="1"/>
  <c r="X14"/>
  <c r="BH14" s="1"/>
  <c r="P14"/>
  <c r="AZ14" s="1"/>
  <c r="AK14"/>
  <c r="BU14" s="1"/>
  <c r="AE14"/>
  <c r="BO14" s="1"/>
  <c r="G14" i="11"/>
  <c r="G14" i="9"/>
  <c r="DQ14" i="13"/>
  <c r="Z14"/>
  <c r="BJ14" s="1"/>
  <c r="R14"/>
  <c r="BB14" s="1"/>
  <c r="AM14"/>
  <c r="BW14" s="1"/>
  <c r="AG14"/>
  <c r="BQ14" s="1"/>
  <c r="I14" i="11"/>
  <c r="I14" i="9"/>
  <c r="DS14" i="13"/>
  <c r="AB14"/>
  <c r="BL14" s="1"/>
  <c r="T14"/>
  <c r="BD14" s="1"/>
  <c r="K14" i="11"/>
  <c r="K14" i="9"/>
  <c r="M14" i="11"/>
  <c r="M14" i="9"/>
  <c r="DN15" i="13"/>
  <c r="AS15"/>
  <c r="CC15" s="1"/>
  <c r="AO15"/>
  <c r="BY15" s="1"/>
  <c r="W15"/>
  <c r="BG15" s="1"/>
  <c r="O15"/>
  <c r="AY15" s="1"/>
  <c r="AV15"/>
  <c r="CF15" s="1"/>
  <c r="AJ15"/>
  <c r="BT15" s="1"/>
  <c r="AD15"/>
  <c r="BN15" s="1"/>
  <c r="F15" i="11"/>
  <c r="F15" i="9"/>
  <c r="DP15" i="13"/>
  <c r="AQ15"/>
  <c r="CA15" s="1"/>
  <c r="Y15"/>
  <c r="BI15" s="1"/>
  <c r="Q15"/>
  <c r="BA15" s="1"/>
  <c r="AL15"/>
  <c r="BV15" s="1"/>
  <c r="AF15"/>
  <c r="BP15" s="1"/>
  <c r="H15" i="11"/>
  <c r="H15" i="9"/>
  <c r="DR15" i="13"/>
  <c r="AA15"/>
  <c r="BK15" s="1"/>
  <c r="S15"/>
  <c r="BC15" s="1"/>
  <c r="AH15"/>
  <c r="BR15" s="1"/>
  <c r="J15" i="11"/>
  <c r="J15" i="9"/>
  <c r="DT15" i="13"/>
  <c r="U15"/>
  <c r="BE15" s="1"/>
  <c r="L15" i="11"/>
  <c r="L15" i="9"/>
  <c r="DM16" i="13"/>
  <c r="AR16"/>
  <c r="CB16" s="1"/>
  <c r="AN16"/>
  <c r="BX16" s="1"/>
  <c r="V16"/>
  <c r="BF16" s="1"/>
  <c r="N16"/>
  <c r="AX16" s="1"/>
  <c r="AW16"/>
  <c r="CG16" s="1"/>
  <c r="AU16"/>
  <c r="CE16" s="1"/>
  <c r="AI16"/>
  <c r="BS16" s="1"/>
  <c r="AC16"/>
  <c r="BM16" s="1"/>
  <c r="E16" i="11"/>
  <c r="E16" i="9"/>
  <c r="DO16" i="13"/>
  <c r="AT16"/>
  <c r="CD16" s="1"/>
  <c r="AP16"/>
  <c r="BZ16" s="1"/>
  <c r="X16"/>
  <c r="BH16" s="1"/>
  <c r="P16"/>
  <c r="AZ16" s="1"/>
  <c r="AK16"/>
  <c r="BU16" s="1"/>
  <c r="AE16"/>
  <c r="BO16" s="1"/>
  <c r="G16" i="11"/>
  <c r="G16" i="9"/>
  <c r="DQ16" i="13"/>
  <c r="Z16"/>
  <c r="BJ16" s="1"/>
  <c r="R16"/>
  <c r="BB16" s="1"/>
  <c r="AM16"/>
  <c r="BW16" s="1"/>
  <c r="AG16"/>
  <c r="BQ16" s="1"/>
  <c r="I16" i="11"/>
  <c r="I16" i="9"/>
  <c r="DS16" i="13"/>
  <c r="AB16"/>
  <c r="BL16" s="1"/>
  <c r="T16"/>
  <c r="BD16" s="1"/>
  <c r="K16" i="11"/>
  <c r="K16" i="9"/>
  <c r="M16" i="11"/>
  <c r="M16" i="9"/>
  <c r="DN17" i="13"/>
  <c r="AS17"/>
  <c r="CC17" s="1"/>
  <c r="AO17"/>
  <c r="BY17" s="1"/>
  <c r="W17"/>
  <c r="BG17" s="1"/>
  <c r="O17"/>
  <c r="AY17" s="1"/>
  <c r="AV17"/>
  <c r="CF17" s="1"/>
  <c r="AJ17"/>
  <c r="BT17" s="1"/>
  <c r="AD17"/>
  <c r="BN17" s="1"/>
  <c r="F17" i="11"/>
  <c r="F17" i="9"/>
  <c r="DP17" i="13"/>
  <c r="AQ17"/>
  <c r="CA17" s="1"/>
  <c r="Y17"/>
  <c r="BI17" s="1"/>
  <c r="Q17"/>
  <c r="BA17" s="1"/>
  <c r="AL17"/>
  <c r="BV17" s="1"/>
  <c r="AF17"/>
  <c r="BP17" s="1"/>
  <c r="H17" i="11"/>
  <c r="H17" i="9"/>
  <c r="DR17" i="13"/>
  <c r="AA17"/>
  <c r="BK17" s="1"/>
  <c r="S17"/>
  <c r="BC17" s="1"/>
  <c r="AH17"/>
  <c r="BR17" s="1"/>
  <c r="J17" i="11"/>
  <c r="J17" i="9"/>
  <c r="DT17" i="13"/>
  <c r="U17"/>
  <c r="BE17" s="1"/>
  <c r="L17" i="11"/>
  <c r="L17" i="9"/>
  <c r="DM18" i="13"/>
  <c r="AR18"/>
  <c r="CB18" s="1"/>
  <c r="AN18"/>
  <c r="BX18" s="1"/>
  <c r="V18"/>
  <c r="BF18" s="1"/>
  <c r="N18"/>
  <c r="AX18" s="1"/>
  <c r="AW18"/>
  <c r="CG18" s="1"/>
  <c r="AU18"/>
  <c r="CE18" s="1"/>
  <c r="AI18"/>
  <c r="BS18" s="1"/>
  <c r="AC18"/>
  <c r="BM18" s="1"/>
  <c r="E18" i="11"/>
  <c r="E18" i="9"/>
  <c r="DO18" i="13"/>
  <c r="AT18"/>
  <c r="CD18" s="1"/>
  <c r="AP18"/>
  <c r="BZ18" s="1"/>
  <c r="X18"/>
  <c r="BH18" s="1"/>
  <c r="P18"/>
  <c r="AZ18" s="1"/>
  <c r="AK18"/>
  <c r="BU18" s="1"/>
  <c r="AE18"/>
  <c r="BO18" s="1"/>
  <c r="G18" i="11"/>
  <c r="G18" i="9"/>
  <c r="DQ18" i="13"/>
  <c r="Z18"/>
  <c r="BJ18" s="1"/>
  <c r="R18"/>
  <c r="BB18" s="1"/>
  <c r="AM18"/>
  <c r="BW18" s="1"/>
  <c r="AG18"/>
  <c r="BQ18" s="1"/>
  <c r="I18" i="11"/>
  <c r="I18" i="9"/>
  <c r="DS18" i="13"/>
  <c r="AB18"/>
  <c r="BL18" s="1"/>
  <c r="T18"/>
  <c r="BD18" s="1"/>
  <c r="K18" i="11"/>
  <c r="K18" i="9"/>
  <c r="M18" i="11"/>
  <c r="M18" i="9"/>
  <c r="DN19" i="13"/>
  <c r="AS19"/>
  <c r="CC19" s="1"/>
  <c r="AO19"/>
  <c r="BY19" s="1"/>
  <c r="W19"/>
  <c r="BG19" s="1"/>
  <c r="O19"/>
  <c r="AY19" s="1"/>
  <c r="AV19"/>
  <c r="CF19" s="1"/>
  <c r="AJ19"/>
  <c r="BT19" s="1"/>
  <c r="AD19"/>
  <c r="BN19" s="1"/>
  <c r="F19" i="11"/>
  <c r="F19" i="9"/>
  <c r="DP19" i="13"/>
  <c r="AQ19"/>
  <c r="CA19" s="1"/>
  <c r="Y19"/>
  <c r="BI19" s="1"/>
  <c r="Q19"/>
  <c r="BA19" s="1"/>
  <c r="AL19"/>
  <c r="BV19" s="1"/>
  <c r="AF19"/>
  <c r="BP19" s="1"/>
  <c r="H19" i="11"/>
  <c r="H19" i="9"/>
  <c r="DR19" i="13"/>
  <c r="AA19"/>
  <c r="BK19" s="1"/>
  <c r="S19"/>
  <c r="BC19" s="1"/>
  <c r="AH19"/>
  <c r="BR19" s="1"/>
  <c r="J19" i="11"/>
  <c r="J19" i="9"/>
  <c r="DT19" i="13"/>
  <c r="U19"/>
  <c r="BE19" s="1"/>
  <c r="L19" i="11"/>
  <c r="L19" i="9"/>
  <c r="DM20" i="13"/>
  <c r="AR20"/>
  <c r="CB20" s="1"/>
  <c r="AN20"/>
  <c r="BX20" s="1"/>
  <c r="V20"/>
  <c r="BF20" s="1"/>
  <c r="N20"/>
  <c r="AX20" s="1"/>
  <c r="AW20"/>
  <c r="CG20" s="1"/>
  <c r="AU20"/>
  <c r="CE20" s="1"/>
  <c r="AI20"/>
  <c r="BS20" s="1"/>
  <c r="AC20"/>
  <c r="BM20" s="1"/>
  <c r="E20" i="11"/>
  <c r="E20" i="9"/>
  <c r="DO20" i="13"/>
  <c r="AT20"/>
  <c r="CD20" s="1"/>
  <c r="AP20"/>
  <c r="BZ20" s="1"/>
  <c r="X20"/>
  <c r="BH20" s="1"/>
  <c r="P20"/>
  <c r="AZ20" s="1"/>
  <c r="AK20"/>
  <c r="BU20" s="1"/>
  <c r="AE20"/>
  <c r="BO20" s="1"/>
  <c r="G20" i="11"/>
  <c r="G20" i="9"/>
  <c r="DQ20" i="13"/>
  <c r="Z20"/>
  <c r="BJ20" s="1"/>
  <c r="R20"/>
  <c r="BB20" s="1"/>
  <c r="AM20"/>
  <c r="BW20" s="1"/>
  <c r="AG20"/>
  <c r="BQ20" s="1"/>
  <c r="I20" i="11"/>
  <c r="I20" i="9"/>
  <c r="DS20" i="13"/>
  <c r="AB20"/>
  <c r="BL20" s="1"/>
  <c r="T20"/>
  <c r="BD20" s="1"/>
  <c r="K20" i="11"/>
  <c r="K20" i="9"/>
  <c r="M20" i="11"/>
  <c r="M20" i="9"/>
  <c r="DN21" i="13"/>
  <c r="AS21"/>
  <c r="CC21" s="1"/>
  <c r="AO21"/>
  <c r="BY21" s="1"/>
  <c r="W21"/>
  <c r="BG21" s="1"/>
  <c r="O21"/>
  <c r="AY21" s="1"/>
  <c r="AV21"/>
  <c r="CF21" s="1"/>
  <c r="AJ21"/>
  <c r="BT21" s="1"/>
  <c r="AD21"/>
  <c r="BN21" s="1"/>
  <c r="F21" i="11"/>
  <c r="F21" i="9"/>
  <c r="DP21" i="13"/>
  <c r="AQ21"/>
  <c r="CA21" s="1"/>
  <c r="Y21"/>
  <c r="BI21" s="1"/>
  <c r="Q21"/>
  <c r="BA21" s="1"/>
  <c r="AL21"/>
  <c r="BV21" s="1"/>
  <c r="AF21"/>
  <c r="BP21" s="1"/>
  <c r="H21" i="11"/>
  <c r="H21" i="9"/>
  <c r="DR21" i="13"/>
  <c r="AA21"/>
  <c r="BK21" s="1"/>
  <c r="S21"/>
  <c r="BC21" s="1"/>
  <c r="AH21"/>
  <c r="BR21" s="1"/>
  <c r="J21" i="11"/>
  <c r="J21" i="9"/>
  <c r="DT21" i="13"/>
  <c r="U21"/>
  <c r="BE21" s="1"/>
  <c r="L21" i="11"/>
  <c r="L21" i="9"/>
  <c r="DM22" i="13"/>
  <c r="AR22"/>
  <c r="CB22" s="1"/>
  <c r="AN22"/>
  <c r="BX22" s="1"/>
  <c r="V22"/>
  <c r="BF22" s="1"/>
  <c r="N22"/>
  <c r="AX22" s="1"/>
  <c r="AW22"/>
  <c r="CG22" s="1"/>
  <c r="AU22"/>
  <c r="CE22" s="1"/>
  <c r="AI22"/>
  <c r="BS22" s="1"/>
  <c r="AC22"/>
  <c r="BM22" s="1"/>
  <c r="E22" i="11"/>
  <c r="E22" i="9"/>
  <c r="DO22" i="13"/>
  <c r="AT22"/>
  <c r="CD22" s="1"/>
  <c r="AP22"/>
  <c r="BZ22" s="1"/>
  <c r="X22"/>
  <c r="BH22" s="1"/>
  <c r="P22"/>
  <c r="AZ22" s="1"/>
  <c r="AK22"/>
  <c r="BU22" s="1"/>
  <c r="AE22"/>
  <c r="BO22" s="1"/>
  <c r="G22" i="11"/>
  <c r="G22" i="9"/>
  <c r="DQ22" i="13"/>
  <c r="Z22"/>
  <c r="BJ22" s="1"/>
  <c r="R22"/>
  <c r="BB22" s="1"/>
  <c r="AM22"/>
  <c r="BW22" s="1"/>
  <c r="AG22"/>
  <c r="BQ22" s="1"/>
  <c r="I22" i="11"/>
  <c r="I22" i="9"/>
  <c r="DS22" i="13"/>
  <c r="AB22"/>
  <c r="BL22" s="1"/>
  <c r="T22"/>
  <c r="BD22" s="1"/>
  <c r="K22" i="11"/>
  <c r="K22" i="9"/>
  <c r="M22" i="11"/>
  <c r="M22" i="9"/>
  <c r="DN23" i="13"/>
  <c r="AS23"/>
  <c r="CC23" s="1"/>
  <c r="AO23"/>
  <c r="BY23" s="1"/>
  <c r="W23"/>
  <c r="BG23" s="1"/>
  <c r="O23"/>
  <c r="AY23" s="1"/>
  <c r="AV23"/>
  <c r="CF23" s="1"/>
  <c r="AJ23"/>
  <c r="BT23" s="1"/>
  <c r="AD23"/>
  <c r="BN23" s="1"/>
  <c r="F23" i="11"/>
  <c r="F23" i="9"/>
  <c r="DP23" i="13"/>
  <c r="AQ23"/>
  <c r="CA23" s="1"/>
  <c r="Y23"/>
  <c r="BI23" s="1"/>
  <c r="Q23"/>
  <c r="BA23" s="1"/>
  <c r="AL23"/>
  <c r="BV23" s="1"/>
  <c r="AF23"/>
  <c r="BP23" s="1"/>
  <c r="H23" i="11"/>
  <c r="H23" i="9"/>
  <c r="DR23" i="13"/>
  <c r="AA23"/>
  <c r="BK23" s="1"/>
  <c r="S23"/>
  <c r="BC23" s="1"/>
  <c r="AH23"/>
  <c r="BR23" s="1"/>
  <c r="J23" i="11"/>
  <c r="J23" i="9"/>
  <c r="DT23" i="13"/>
  <c r="U23"/>
  <c r="BE23" s="1"/>
  <c r="L23" i="11"/>
  <c r="L23" i="9"/>
  <c r="DM24" i="13"/>
  <c r="AR24"/>
  <c r="CB24" s="1"/>
  <c r="AN24"/>
  <c r="BX24" s="1"/>
  <c r="V24"/>
  <c r="BF24" s="1"/>
  <c r="N24"/>
  <c r="AX24" s="1"/>
  <c r="AW24"/>
  <c r="CG24" s="1"/>
  <c r="AU24"/>
  <c r="CE24" s="1"/>
  <c r="AI24"/>
  <c r="BS24" s="1"/>
  <c r="AC24"/>
  <c r="BM24" s="1"/>
  <c r="E24" i="11"/>
  <c r="E24" i="9"/>
  <c r="DO24" i="13"/>
  <c r="AT24"/>
  <c r="CD24" s="1"/>
  <c r="AP24"/>
  <c r="BZ24" s="1"/>
  <c r="X24"/>
  <c r="BH24" s="1"/>
  <c r="P24"/>
  <c r="AZ24" s="1"/>
  <c r="AK24"/>
  <c r="BU24" s="1"/>
  <c r="AE24"/>
  <c r="BO24" s="1"/>
  <c r="G24" i="11"/>
  <c r="G24" i="9"/>
  <c r="DQ24" i="13"/>
  <c r="Z24"/>
  <c r="BJ24" s="1"/>
  <c r="R24"/>
  <c r="BB24" s="1"/>
  <c r="AM24"/>
  <c r="BW24" s="1"/>
  <c r="AG24"/>
  <c r="BQ24" s="1"/>
  <c r="I24" i="11"/>
  <c r="I24" i="9"/>
  <c r="DS24" i="13"/>
  <c r="AB24"/>
  <c r="BL24" s="1"/>
  <c r="T24"/>
  <c r="BD24" s="1"/>
  <c r="K24" i="11"/>
  <c r="K24" i="9"/>
  <c r="M24" i="11"/>
  <c r="M24" i="9"/>
  <c r="AV25" i="13"/>
  <c r="CF25" s="1"/>
  <c r="AJ25"/>
  <c r="BT25" s="1"/>
  <c r="AD25"/>
  <c r="BN25" s="1"/>
  <c r="DN25"/>
  <c r="AS25"/>
  <c r="CC25" s="1"/>
  <c r="AO25"/>
  <c r="BY25" s="1"/>
  <c r="W25"/>
  <c r="BG25" s="1"/>
  <c r="O25"/>
  <c r="AY25" s="1"/>
  <c r="F25" i="11"/>
  <c r="F25" i="9"/>
  <c r="AL25" i="13"/>
  <c r="BV25" s="1"/>
  <c r="AF25"/>
  <c r="BP25" s="1"/>
  <c r="DP25"/>
  <c r="AQ25"/>
  <c r="CA25" s="1"/>
  <c r="Y25"/>
  <c r="BI25" s="1"/>
  <c r="Q25"/>
  <c r="BA25" s="1"/>
  <c r="H25" i="11"/>
  <c r="H25" i="9"/>
  <c r="AH25" i="13"/>
  <c r="BR25" s="1"/>
  <c r="DR25"/>
  <c r="AA25"/>
  <c r="BK25" s="1"/>
  <c r="S25"/>
  <c r="BC25" s="1"/>
  <c r="J25" i="11"/>
  <c r="J25" i="9"/>
  <c r="DT25" i="13"/>
  <c r="U25"/>
  <c r="BE25" s="1"/>
  <c r="L25" i="11"/>
  <c r="L25" i="9"/>
  <c r="AW26" i="13"/>
  <c r="CG26" s="1"/>
  <c r="AU26"/>
  <c r="CE26" s="1"/>
  <c r="AI26"/>
  <c r="BS26" s="1"/>
  <c r="AC26"/>
  <c r="BM26" s="1"/>
  <c r="DM26"/>
  <c r="AR26"/>
  <c r="CB26" s="1"/>
  <c r="AN26"/>
  <c r="BX26" s="1"/>
  <c r="V26"/>
  <c r="BF26" s="1"/>
  <c r="N26"/>
  <c r="AX26" s="1"/>
  <c r="E26" i="11"/>
  <c r="E26" i="9"/>
  <c r="AK26" i="13"/>
  <c r="BU26" s="1"/>
  <c r="AE26"/>
  <c r="BO26" s="1"/>
  <c r="DO26"/>
  <c r="AT26"/>
  <c r="CD26" s="1"/>
  <c r="AP26"/>
  <c r="BZ26" s="1"/>
  <c r="X26"/>
  <c r="BH26" s="1"/>
  <c r="P26"/>
  <c r="AZ26" s="1"/>
  <c r="G26" i="11"/>
  <c r="G26" i="9"/>
  <c r="AM26" i="13"/>
  <c r="BW26" s="1"/>
  <c r="AG26"/>
  <c r="BQ26" s="1"/>
  <c r="DQ26"/>
  <c r="Z26"/>
  <c r="BJ26" s="1"/>
  <c r="R26"/>
  <c r="BB26" s="1"/>
  <c r="I26" i="11"/>
  <c r="I26" i="9"/>
  <c r="DS26" i="13"/>
  <c r="AB26"/>
  <c r="BL26" s="1"/>
  <c r="T26"/>
  <c r="BD26" s="1"/>
  <c r="K26" i="11"/>
  <c r="K26" i="9"/>
  <c r="M26" i="11"/>
  <c r="M26" i="9"/>
  <c r="AV27" i="13"/>
  <c r="CF27" s="1"/>
  <c r="AJ27"/>
  <c r="BT27" s="1"/>
  <c r="AD27"/>
  <c r="BN27" s="1"/>
  <c r="DN27"/>
  <c r="AS27"/>
  <c r="CC27" s="1"/>
  <c r="AO27"/>
  <c r="BY27" s="1"/>
  <c r="W27"/>
  <c r="BG27" s="1"/>
  <c r="O27"/>
  <c r="AY27" s="1"/>
  <c r="F27" i="11"/>
  <c r="F27" i="9"/>
  <c r="AL27" i="13"/>
  <c r="BV27" s="1"/>
  <c r="AF27"/>
  <c r="BP27" s="1"/>
  <c r="DP27"/>
  <c r="AQ27"/>
  <c r="CA27" s="1"/>
  <c r="Y27"/>
  <c r="BI27" s="1"/>
  <c r="Q27"/>
  <c r="BA27" s="1"/>
  <c r="H27" i="11"/>
  <c r="H27" i="9"/>
  <c r="AH27" i="13"/>
  <c r="BR27" s="1"/>
  <c r="DR27"/>
  <c r="AA27"/>
  <c r="BK27" s="1"/>
  <c r="S27"/>
  <c r="BC27" s="1"/>
  <c r="J27" i="11"/>
  <c r="J27" i="9"/>
  <c r="DT27" i="13"/>
  <c r="U27"/>
  <c r="BE27" s="1"/>
  <c r="L27" i="11"/>
  <c r="L27" i="9"/>
  <c r="AW28" i="13"/>
  <c r="CG28" s="1"/>
  <c r="AU28"/>
  <c r="CE28" s="1"/>
  <c r="AI28"/>
  <c r="BS28" s="1"/>
  <c r="AC28"/>
  <c r="BM28" s="1"/>
  <c r="DM28"/>
  <c r="AR28"/>
  <c r="CB28" s="1"/>
  <c r="AN28"/>
  <c r="BX28" s="1"/>
  <c r="V28"/>
  <c r="BF28" s="1"/>
  <c r="N28"/>
  <c r="AX28" s="1"/>
  <c r="E28" i="11"/>
  <c r="E28" i="9"/>
  <c r="AK28" i="13"/>
  <c r="BU28" s="1"/>
  <c r="AE28"/>
  <c r="BO28" s="1"/>
  <c r="DO28"/>
  <c r="AT28"/>
  <c r="CD28" s="1"/>
  <c r="AP28"/>
  <c r="BZ28" s="1"/>
  <c r="X28"/>
  <c r="BH28" s="1"/>
  <c r="P28"/>
  <c r="AZ28" s="1"/>
  <c r="G28" i="11"/>
  <c r="G28" i="9"/>
  <c r="AM28" i="13"/>
  <c r="BW28" s="1"/>
  <c r="AG28"/>
  <c r="BQ28" s="1"/>
  <c r="DQ28"/>
  <c r="Z28"/>
  <c r="BJ28" s="1"/>
  <c r="R28"/>
  <c r="BB28" s="1"/>
  <c r="I28" i="11"/>
  <c r="I28" i="9"/>
  <c r="DS28" i="13"/>
  <c r="AB28"/>
  <c r="BL28" s="1"/>
  <c r="T28"/>
  <c r="BD28" s="1"/>
  <c r="K28" i="11"/>
  <c r="K28" i="9"/>
  <c r="M28" i="11"/>
  <c r="M28" i="9"/>
  <c r="AV29" i="13"/>
  <c r="CF29" s="1"/>
  <c r="AJ29"/>
  <c r="BT29" s="1"/>
  <c r="AD29"/>
  <c r="BN29" s="1"/>
  <c r="DN29"/>
  <c r="AS29"/>
  <c r="CC29" s="1"/>
  <c r="AO29"/>
  <c r="BY29" s="1"/>
  <c r="W29"/>
  <c r="BG29" s="1"/>
  <c r="O29"/>
  <c r="AY29" s="1"/>
  <c r="F29" i="11"/>
  <c r="F29" i="9"/>
  <c r="AL29" i="13"/>
  <c r="BV29" s="1"/>
  <c r="AF29"/>
  <c r="BP29" s="1"/>
  <c r="DP29"/>
  <c r="AQ29"/>
  <c r="CA29" s="1"/>
  <c r="Y29"/>
  <c r="BI29" s="1"/>
  <c r="Q29"/>
  <c r="BA29" s="1"/>
  <c r="H29" i="11"/>
  <c r="H29" i="9"/>
  <c r="AH29" i="13"/>
  <c r="BR29" s="1"/>
  <c r="DR29"/>
  <c r="AA29"/>
  <c r="BK29" s="1"/>
  <c r="S29"/>
  <c r="BC29" s="1"/>
  <c r="J29" i="11"/>
  <c r="J29" i="9"/>
  <c r="DT29" i="13"/>
  <c r="U29"/>
  <c r="BE29" s="1"/>
  <c r="L29" i="11"/>
  <c r="L29" i="9"/>
  <c r="AW30" i="13"/>
  <c r="CG30" s="1"/>
  <c r="AU30"/>
  <c r="CE30" s="1"/>
  <c r="AI30"/>
  <c r="BS30" s="1"/>
  <c r="AC30"/>
  <c r="BM30" s="1"/>
  <c r="DM30"/>
  <c r="AR30"/>
  <c r="CB30" s="1"/>
  <c r="AN30"/>
  <c r="BX30" s="1"/>
  <c r="V30"/>
  <c r="BF30" s="1"/>
  <c r="N30"/>
  <c r="AX30" s="1"/>
  <c r="E30" i="11"/>
  <c r="E30" i="9"/>
  <c r="AK30" i="13"/>
  <c r="BU30" s="1"/>
  <c r="AE30"/>
  <c r="BO30" s="1"/>
  <c r="DO30"/>
  <c r="AT30"/>
  <c r="CD30" s="1"/>
  <c r="AP30"/>
  <c r="BZ30" s="1"/>
  <c r="X30"/>
  <c r="BH30" s="1"/>
  <c r="P30"/>
  <c r="AZ30" s="1"/>
  <c r="G30" i="11"/>
  <c r="G30" i="9"/>
  <c r="AM30" i="13"/>
  <c r="BW30" s="1"/>
  <c r="AG30"/>
  <c r="BQ30" s="1"/>
  <c r="DQ30"/>
  <c r="Z30"/>
  <c r="BJ30" s="1"/>
  <c r="R30"/>
  <c r="BB30" s="1"/>
  <c r="I30" i="11"/>
  <c r="I30" i="9"/>
  <c r="DS30" i="13"/>
  <c r="AB30"/>
  <c r="BL30" s="1"/>
  <c r="T30"/>
  <c r="BD30" s="1"/>
  <c r="K30" i="11"/>
  <c r="K30" i="9"/>
  <c r="M30" i="11"/>
  <c r="M30" i="9"/>
  <c r="AV31" i="13"/>
  <c r="CF31" s="1"/>
  <c r="AJ31"/>
  <c r="BT31" s="1"/>
  <c r="AD31"/>
  <c r="BN31" s="1"/>
  <c r="DN31"/>
  <c r="AS31"/>
  <c r="CC31" s="1"/>
  <c r="AO31"/>
  <c r="BY31" s="1"/>
  <c r="W31"/>
  <c r="BG31" s="1"/>
  <c r="O31"/>
  <c r="AY31" s="1"/>
  <c r="F31" i="11"/>
  <c r="F31" i="9"/>
  <c r="AL31" i="13"/>
  <c r="BV31" s="1"/>
  <c r="AF31"/>
  <c r="BP31" s="1"/>
  <c r="DP31"/>
  <c r="AQ31"/>
  <c r="CA31" s="1"/>
  <c r="Y31"/>
  <c r="BI31" s="1"/>
  <c r="Q31"/>
  <c r="BA31" s="1"/>
  <c r="H31" i="11"/>
  <c r="H31" i="9"/>
  <c r="AH31" i="13"/>
  <c r="BR31" s="1"/>
  <c r="DR31"/>
  <c r="AA31"/>
  <c r="BK31" s="1"/>
  <c r="S31"/>
  <c r="BC31" s="1"/>
  <c r="J31" i="11"/>
  <c r="J31" i="9"/>
  <c r="DT31" i="13"/>
  <c r="U31"/>
  <c r="BE31" s="1"/>
  <c r="L31" i="11"/>
  <c r="L31" i="9"/>
  <c r="AW32" i="13"/>
  <c r="CG32" s="1"/>
  <c r="AU32"/>
  <c r="CE32" s="1"/>
  <c r="AI32"/>
  <c r="BS32" s="1"/>
  <c r="AC32"/>
  <c r="BM32" s="1"/>
  <c r="DM32"/>
  <c r="AR32"/>
  <c r="CB32" s="1"/>
  <c r="AN32"/>
  <c r="BX32" s="1"/>
  <c r="V32"/>
  <c r="BF32" s="1"/>
  <c r="N32"/>
  <c r="AX32" s="1"/>
  <c r="E32" i="11"/>
  <c r="E32" i="9"/>
  <c r="AK32" i="13"/>
  <c r="BU32" s="1"/>
  <c r="AE32"/>
  <c r="BO32" s="1"/>
  <c r="DO32"/>
  <c r="AT32"/>
  <c r="CD32" s="1"/>
  <c r="AP32"/>
  <c r="BZ32" s="1"/>
  <c r="X32"/>
  <c r="BH32" s="1"/>
  <c r="P32"/>
  <c r="AZ32" s="1"/>
  <c r="G32" i="11"/>
  <c r="G32" i="9"/>
  <c r="AM32" i="13"/>
  <c r="BW32" s="1"/>
  <c r="AG32"/>
  <c r="BQ32" s="1"/>
  <c r="DQ32"/>
  <c r="Z32"/>
  <c r="BJ32" s="1"/>
  <c r="R32"/>
  <c r="BB32" s="1"/>
  <c r="I32" i="11"/>
  <c r="I32" i="9"/>
  <c r="DS32" i="13"/>
  <c r="AB32"/>
  <c r="BL32" s="1"/>
  <c r="T32"/>
  <c r="BD32" s="1"/>
  <c r="K32" i="11"/>
  <c r="K32" i="9"/>
  <c r="M32" i="11"/>
  <c r="M32" i="9"/>
  <c r="AV33" i="13"/>
  <c r="CF33" s="1"/>
  <c r="AJ33"/>
  <c r="BT33" s="1"/>
  <c r="AD33"/>
  <c r="BN33" s="1"/>
  <c r="DN33"/>
  <c r="AS33"/>
  <c r="CC33" s="1"/>
  <c r="AO33"/>
  <c r="BY33" s="1"/>
  <c r="W33"/>
  <c r="BG33" s="1"/>
  <c r="O33"/>
  <c r="AY33" s="1"/>
  <c r="F33" i="11"/>
  <c r="F33" i="9"/>
  <c r="AL33" i="13"/>
  <c r="BV33" s="1"/>
  <c r="AF33"/>
  <c r="BP33" s="1"/>
  <c r="DP33"/>
  <c r="AQ33"/>
  <c r="CA33" s="1"/>
  <c r="Y33"/>
  <c r="BI33" s="1"/>
  <c r="Q33"/>
  <c r="BA33" s="1"/>
  <c r="H33" i="11"/>
  <c r="H33" i="9"/>
  <c r="AH33" i="13"/>
  <c r="BR33" s="1"/>
  <c r="DR33"/>
  <c r="AA33"/>
  <c r="BK33" s="1"/>
  <c r="S33"/>
  <c r="BC33" s="1"/>
  <c r="J33" i="11"/>
  <c r="J33" i="9"/>
  <c r="DT33" i="13"/>
  <c r="U33"/>
  <c r="BE33" s="1"/>
  <c r="L33" i="11"/>
  <c r="L33" i="9"/>
  <c r="AW34" i="13"/>
  <c r="CG34" s="1"/>
  <c r="AU34"/>
  <c r="CE34" s="1"/>
  <c r="AI34"/>
  <c r="BS34" s="1"/>
  <c r="AC34"/>
  <c r="BM34" s="1"/>
  <c r="DM34"/>
  <c r="AR34"/>
  <c r="CB34" s="1"/>
  <c r="AN34"/>
  <c r="BX34" s="1"/>
  <c r="V34"/>
  <c r="BF34" s="1"/>
  <c r="N34"/>
  <c r="AX34" s="1"/>
  <c r="E34" i="11"/>
  <c r="E34" i="9"/>
  <c r="AK34" i="13"/>
  <c r="BU34" s="1"/>
  <c r="AE34"/>
  <c r="BO34" s="1"/>
  <c r="DO34"/>
  <c r="AT34"/>
  <c r="CD34" s="1"/>
  <c r="AP34"/>
  <c r="BZ34" s="1"/>
  <c r="X34"/>
  <c r="BH34" s="1"/>
  <c r="P34"/>
  <c r="AZ34" s="1"/>
  <c r="G34" i="11"/>
  <c r="G34" i="9"/>
  <c r="AM34" i="13"/>
  <c r="BW34" s="1"/>
  <c r="AG34"/>
  <c r="BQ34" s="1"/>
  <c r="DQ34"/>
  <c r="Z34"/>
  <c r="BJ34" s="1"/>
  <c r="R34"/>
  <c r="BB34" s="1"/>
  <c r="I34" i="11"/>
  <c r="I34" i="9"/>
  <c r="DS34" i="13"/>
  <c r="AB34"/>
  <c r="BL34" s="1"/>
  <c r="T34"/>
  <c r="BD34" s="1"/>
  <c r="K34" i="11"/>
  <c r="K34" i="9"/>
  <c r="M34" i="11"/>
  <c r="M34" i="9"/>
  <c r="AV35" i="13"/>
  <c r="CF35" s="1"/>
  <c r="AJ35"/>
  <c r="BT35" s="1"/>
  <c r="AD35"/>
  <c r="BN35" s="1"/>
  <c r="DN35"/>
  <c r="AS35"/>
  <c r="CC35" s="1"/>
  <c r="AO35"/>
  <c r="BY35" s="1"/>
  <c r="W35"/>
  <c r="BG35" s="1"/>
  <c r="O35"/>
  <c r="AY35" s="1"/>
  <c r="F35" i="11"/>
  <c r="F35" i="9"/>
  <c r="AL35" i="13"/>
  <c r="BV35" s="1"/>
  <c r="AF35"/>
  <c r="BP35" s="1"/>
  <c r="DP35"/>
  <c r="AQ35"/>
  <c r="CA35" s="1"/>
  <c r="Y35"/>
  <c r="BI35" s="1"/>
  <c r="Q35"/>
  <c r="BA35" s="1"/>
  <c r="H35" i="11"/>
  <c r="H35" i="9"/>
  <c r="AH35" i="13"/>
  <c r="BR35" s="1"/>
  <c r="DR35"/>
  <c r="AA35"/>
  <c r="BK35" s="1"/>
  <c r="S35"/>
  <c r="BC35" s="1"/>
  <c r="J35" i="11"/>
  <c r="J35" i="9"/>
  <c r="DT35" i="13"/>
  <c r="U35"/>
  <c r="BE35" s="1"/>
  <c r="L35" i="11"/>
  <c r="L35" i="9"/>
  <c r="AW36" i="13"/>
  <c r="CG36" s="1"/>
  <c r="AU36"/>
  <c r="CE36" s="1"/>
  <c r="AI36"/>
  <c r="BS36" s="1"/>
  <c r="AC36"/>
  <c r="BM36" s="1"/>
  <c r="DM36"/>
  <c r="AR36"/>
  <c r="CB36" s="1"/>
  <c r="AN36"/>
  <c r="BX36" s="1"/>
  <c r="V36"/>
  <c r="BF36" s="1"/>
  <c r="N36"/>
  <c r="AX36" s="1"/>
  <c r="E36" i="11"/>
  <c r="E36" i="9"/>
  <c r="AK36" i="13"/>
  <c r="BU36" s="1"/>
  <c r="AE36"/>
  <c r="BO36" s="1"/>
  <c r="DO36"/>
  <c r="AT36"/>
  <c r="CD36" s="1"/>
  <c r="AP36"/>
  <c r="BZ36" s="1"/>
  <c r="X36"/>
  <c r="BH36" s="1"/>
  <c r="P36"/>
  <c r="AZ36" s="1"/>
  <c r="G36" i="11"/>
  <c r="G36" i="9"/>
  <c r="AM36" i="13"/>
  <c r="BW36" s="1"/>
  <c r="AG36"/>
  <c r="BQ36" s="1"/>
  <c r="DQ36"/>
  <c r="Z36"/>
  <c r="BJ36" s="1"/>
  <c r="R36"/>
  <c r="BB36" s="1"/>
  <c r="I36" i="11"/>
  <c r="I36" i="9"/>
  <c r="DS36" i="13"/>
  <c r="AB36"/>
  <c r="BL36" s="1"/>
  <c r="T36"/>
  <c r="BD36" s="1"/>
  <c r="K36" i="11"/>
  <c r="K36" i="9"/>
  <c r="M36" i="11"/>
  <c r="M36" i="9"/>
  <c r="AV37" i="13"/>
  <c r="CF37" s="1"/>
  <c r="AJ37"/>
  <c r="BT37" s="1"/>
  <c r="AD37"/>
  <c r="BN37" s="1"/>
  <c r="DN37"/>
  <c r="AS37"/>
  <c r="CC37" s="1"/>
  <c r="AO37"/>
  <c r="BY37" s="1"/>
  <c r="W37"/>
  <c r="BG37" s="1"/>
  <c r="O37"/>
  <c r="AY37" s="1"/>
  <c r="F37" i="11"/>
  <c r="F37" i="9"/>
  <c r="AL37" i="13"/>
  <c r="BV37" s="1"/>
  <c r="AF37"/>
  <c r="BP37" s="1"/>
  <c r="DP37"/>
  <c r="AQ37"/>
  <c r="CA37" s="1"/>
  <c r="Y37"/>
  <c r="BI37" s="1"/>
  <c r="Q37"/>
  <c r="BA37" s="1"/>
  <c r="H37" i="11"/>
  <c r="H37" i="9"/>
  <c r="AH37" i="13"/>
  <c r="BR37" s="1"/>
  <c r="DR37"/>
  <c r="AA37"/>
  <c r="BK37" s="1"/>
  <c r="S37"/>
  <c r="BC37" s="1"/>
  <c r="J37" i="11"/>
  <c r="J37" i="9"/>
  <c r="DT37" i="13"/>
  <c r="U37"/>
  <c r="BE37" s="1"/>
  <c r="L37" i="11"/>
  <c r="L37" i="9"/>
  <c r="AW38" i="13"/>
  <c r="CG38" s="1"/>
  <c r="AU38"/>
  <c r="CE38" s="1"/>
  <c r="AI38"/>
  <c r="BS38" s="1"/>
  <c r="AC38"/>
  <c r="BM38" s="1"/>
  <c r="DM38"/>
  <c r="AR38"/>
  <c r="CB38" s="1"/>
  <c r="AN38"/>
  <c r="BX38" s="1"/>
  <c r="V38"/>
  <c r="BF38" s="1"/>
  <c r="N38"/>
  <c r="AX38" s="1"/>
  <c r="E38" i="11"/>
  <c r="E38" i="9"/>
  <c r="AK38" i="13"/>
  <c r="BU38" s="1"/>
  <c r="AE38"/>
  <c r="BO38" s="1"/>
  <c r="DO38"/>
  <c r="AT38"/>
  <c r="CD38" s="1"/>
  <c r="AP38"/>
  <c r="BZ38" s="1"/>
  <c r="X38"/>
  <c r="BH38" s="1"/>
  <c r="P38"/>
  <c r="AZ38" s="1"/>
  <c r="G38" i="11"/>
  <c r="G38" i="9"/>
  <c r="AM38" i="13"/>
  <c r="BW38" s="1"/>
  <c r="AG38"/>
  <c r="BQ38" s="1"/>
  <c r="DQ38"/>
  <c r="Z38"/>
  <c r="BJ38" s="1"/>
  <c r="R38"/>
  <c r="BB38" s="1"/>
  <c r="I38" i="11"/>
  <c r="I38" i="9"/>
  <c r="DS38" i="13"/>
  <c r="AB38"/>
  <c r="BL38" s="1"/>
  <c r="T38"/>
  <c r="BD38" s="1"/>
  <c r="K38" i="11"/>
  <c r="K38" i="9"/>
  <c r="M38" i="11"/>
  <c r="M38" i="9"/>
  <c r="AV39" i="13"/>
  <c r="CF39" s="1"/>
  <c r="AJ39"/>
  <c r="BT39" s="1"/>
  <c r="AD39"/>
  <c r="BN39" s="1"/>
  <c r="DN39"/>
  <c r="AS39"/>
  <c r="CC39" s="1"/>
  <c r="AO39"/>
  <c r="BY39" s="1"/>
  <c r="W39"/>
  <c r="BG39" s="1"/>
  <c r="O39"/>
  <c r="AY39" s="1"/>
  <c r="F39" i="11"/>
  <c r="F39" i="9"/>
  <c r="AL39" i="13"/>
  <c r="BV39" s="1"/>
  <c r="AF39"/>
  <c r="BP39" s="1"/>
  <c r="DP39"/>
  <c r="AQ39"/>
  <c r="CA39" s="1"/>
  <c r="Y39"/>
  <c r="BI39" s="1"/>
  <c r="Q39"/>
  <c r="BA39" s="1"/>
  <c r="H39" i="11"/>
  <c r="H39" i="9"/>
  <c r="AH39" i="13"/>
  <c r="BR39" s="1"/>
  <c r="DR39"/>
  <c r="AA39"/>
  <c r="BK39" s="1"/>
  <c r="S39"/>
  <c r="BC39" s="1"/>
  <c r="J39" i="11"/>
  <c r="J39" i="9"/>
  <c r="DT39" i="13"/>
  <c r="U39"/>
  <c r="BE39" s="1"/>
  <c r="L39" i="11"/>
  <c r="L39" i="9"/>
  <c r="AW40" i="13"/>
  <c r="CG40" s="1"/>
  <c r="AU40"/>
  <c r="CE40" s="1"/>
  <c r="AI40"/>
  <c r="BS40" s="1"/>
  <c r="AC40"/>
  <c r="BM40" s="1"/>
  <c r="DM40"/>
  <c r="AR40"/>
  <c r="CB40" s="1"/>
  <c r="AN40"/>
  <c r="BX40" s="1"/>
  <c r="V40"/>
  <c r="BF40" s="1"/>
  <c r="N40"/>
  <c r="AX40" s="1"/>
  <c r="E40" i="11"/>
  <c r="E40" i="9"/>
  <c r="AK40" i="13"/>
  <c r="BU40" s="1"/>
  <c r="AE40"/>
  <c r="BO40" s="1"/>
  <c r="DO40"/>
  <c r="AT40"/>
  <c r="CD40" s="1"/>
  <c r="AP40"/>
  <c r="BZ40" s="1"/>
  <c r="X40"/>
  <c r="BH40" s="1"/>
  <c r="P40"/>
  <c r="AZ40" s="1"/>
  <c r="G40" i="11"/>
  <c r="G40" i="9"/>
  <c r="AM40" i="13"/>
  <c r="BW40" s="1"/>
  <c r="AG40"/>
  <c r="BQ40" s="1"/>
  <c r="DQ40"/>
  <c r="Z40"/>
  <c r="BJ40" s="1"/>
  <c r="R40"/>
  <c r="BB40" s="1"/>
  <c r="I40" i="11"/>
  <c r="I40" i="9"/>
  <c r="DS40" i="13"/>
  <c r="AB40"/>
  <c r="BL40" s="1"/>
  <c r="T40"/>
  <c r="BD40" s="1"/>
  <c r="K40" i="11"/>
  <c r="K40" i="9"/>
  <c r="M40" i="11"/>
  <c r="M40" i="9"/>
  <c r="AV41" i="13"/>
  <c r="CF41" s="1"/>
  <c r="AJ41"/>
  <c r="BT41" s="1"/>
  <c r="AD41"/>
  <c r="BN41" s="1"/>
  <c r="DN41"/>
  <c r="AS41"/>
  <c r="CC41" s="1"/>
  <c r="AO41"/>
  <c r="BY41" s="1"/>
  <c r="W41"/>
  <c r="BG41" s="1"/>
  <c r="O41"/>
  <c r="AY41" s="1"/>
  <c r="F41" i="11"/>
  <c r="F41" i="9"/>
  <c r="AL41" i="13"/>
  <c r="BV41" s="1"/>
  <c r="AF41"/>
  <c r="BP41" s="1"/>
  <c r="DP41"/>
  <c r="AQ41"/>
  <c r="CA41" s="1"/>
  <c r="Y41"/>
  <c r="BI41" s="1"/>
  <c r="Q41"/>
  <c r="BA41" s="1"/>
  <c r="H41" i="11"/>
  <c r="H41" i="9"/>
  <c r="AH41" i="13"/>
  <c r="BR41" s="1"/>
  <c r="DR41"/>
  <c r="AA41"/>
  <c r="BK41" s="1"/>
  <c r="S41"/>
  <c r="BC41" s="1"/>
  <c r="J41" i="11"/>
  <c r="J41" i="9"/>
  <c r="DT41" i="13"/>
  <c r="U41"/>
  <c r="BE41" s="1"/>
  <c r="L41" i="11"/>
  <c r="L41" i="9"/>
  <c r="AW42" i="13"/>
  <c r="CG42" s="1"/>
  <c r="AU42"/>
  <c r="CE42" s="1"/>
  <c r="AI42"/>
  <c r="BS42" s="1"/>
  <c r="AC42"/>
  <c r="BM42" s="1"/>
  <c r="DM42"/>
  <c r="AR42"/>
  <c r="CB42" s="1"/>
  <c r="AN42"/>
  <c r="BX42" s="1"/>
  <c r="V42"/>
  <c r="BF42" s="1"/>
  <c r="N42"/>
  <c r="AX42" s="1"/>
  <c r="E42" i="11"/>
  <c r="E42" i="9"/>
  <c r="AK42" i="13"/>
  <c r="BU42" s="1"/>
  <c r="AE42"/>
  <c r="BO42" s="1"/>
  <c r="DO42"/>
  <c r="AT42"/>
  <c r="CD42" s="1"/>
  <c r="AP42"/>
  <c r="BZ42" s="1"/>
  <c r="X42"/>
  <c r="BH42" s="1"/>
  <c r="P42"/>
  <c r="AZ42" s="1"/>
  <c r="G42" i="11"/>
  <c r="G42" i="9"/>
  <c r="AM42" i="13"/>
  <c r="BW42" s="1"/>
  <c r="AG42"/>
  <c r="BQ42" s="1"/>
  <c r="DQ42"/>
  <c r="Z42"/>
  <c r="BJ42" s="1"/>
  <c r="R42"/>
  <c r="BB42" s="1"/>
  <c r="I42" i="11"/>
  <c r="I42" i="9"/>
  <c r="DS42" i="13"/>
  <c r="AB42"/>
  <c r="BL42" s="1"/>
  <c r="T42"/>
  <c r="BD42" s="1"/>
  <c r="K42" i="11"/>
  <c r="K42" i="9"/>
  <c r="M42" i="11"/>
  <c r="M42" i="9"/>
  <c r="AV43" i="13"/>
  <c r="CF43" s="1"/>
  <c r="AJ43"/>
  <c r="BT43" s="1"/>
  <c r="AD43"/>
  <c r="BN43" s="1"/>
  <c r="DN43"/>
  <c r="AS43"/>
  <c r="CC43" s="1"/>
  <c r="AO43"/>
  <c r="BY43" s="1"/>
  <c r="W43"/>
  <c r="BG43" s="1"/>
  <c r="O43"/>
  <c r="AY43" s="1"/>
  <c r="F43" i="11"/>
  <c r="F43" i="9"/>
  <c r="AL43" i="13"/>
  <c r="BV43" s="1"/>
  <c r="AF43"/>
  <c r="BP43" s="1"/>
  <c r="DP43"/>
  <c r="AQ43"/>
  <c r="CA43" s="1"/>
  <c r="Y43"/>
  <c r="BI43" s="1"/>
  <c r="Q43"/>
  <c r="BA43" s="1"/>
  <c r="H43" i="11"/>
  <c r="H43" i="9"/>
  <c r="AH43" i="13"/>
  <c r="BR43" s="1"/>
  <c r="DR43"/>
  <c r="AA43"/>
  <c r="BK43" s="1"/>
  <c r="S43"/>
  <c r="BC43" s="1"/>
  <c r="J43" i="11"/>
  <c r="J43" i="9"/>
  <c r="DT43" i="13"/>
  <c r="U43"/>
  <c r="BE43" s="1"/>
  <c r="L43" i="11"/>
  <c r="L43" i="9"/>
  <c r="AW44" i="13"/>
  <c r="CG44" s="1"/>
  <c r="AU44"/>
  <c r="CE44" s="1"/>
  <c r="AI44"/>
  <c r="BS44" s="1"/>
  <c r="AC44"/>
  <c r="BM44" s="1"/>
  <c r="DM44"/>
  <c r="AR44"/>
  <c r="CB44" s="1"/>
  <c r="AN44"/>
  <c r="BX44" s="1"/>
  <c r="V44"/>
  <c r="BF44" s="1"/>
  <c r="N44"/>
  <c r="AX44" s="1"/>
  <c r="E44" i="11"/>
  <c r="E44" i="9"/>
  <c r="AK44" i="13"/>
  <c r="BU44" s="1"/>
  <c r="AE44"/>
  <c r="BO44" s="1"/>
  <c r="DO44"/>
  <c r="AT44"/>
  <c r="CD44" s="1"/>
  <c r="AP44"/>
  <c r="BZ44" s="1"/>
  <c r="X44"/>
  <c r="BH44" s="1"/>
  <c r="P44"/>
  <c r="AZ44" s="1"/>
  <c r="G44" i="11"/>
  <c r="G44" i="9"/>
  <c r="AM44" i="13"/>
  <c r="BW44" s="1"/>
  <c r="AG44"/>
  <c r="BQ44" s="1"/>
  <c r="DQ44"/>
  <c r="Z44"/>
  <c r="BJ44" s="1"/>
  <c r="R44"/>
  <c r="BB44" s="1"/>
  <c r="I44" i="11"/>
  <c r="I44" i="9"/>
  <c r="DS44" i="13"/>
  <c r="AB44"/>
  <c r="BL44" s="1"/>
  <c r="T44"/>
  <c r="BD44" s="1"/>
  <c r="K44" i="11"/>
  <c r="K44" i="9"/>
  <c r="M44" i="11"/>
  <c r="M44" i="9"/>
  <c r="AV45" i="13"/>
  <c r="CF45" s="1"/>
  <c r="AJ45"/>
  <c r="BT45" s="1"/>
  <c r="AD45"/>
  <c r="BN45" s="1"/>
  <c r="DN45"/>
  <c r="AS45"/>
  <c r="CC45" s="1"/>
  <c r="AO45"/>
  <c r="BY45" s="1"/>
  <c r="W45"/>
  <c r="BG45" s="1"/>
  <c r="O45"/>
  <c r="AY45" s="1"/>
  <c r="F45" i="11"/>
  <c r="F45" i="9"/>
  <c r="AL45" i="13"/>
  <c r="BV45" s="1"/>
  <c r="AF45"/>
  <c r="BP45" s="1"/>
  <c r="DP45"/>
  <c r="AQ45"/>
  <c r="CA45" s="1"/>
  <c r="Y45"/>
  <c r="BI45" s="1"/>
  <c r="Q45"/>
  <c r="BA45" s="1"/>
  <c r="H45" i="11"/>
  <c r="H45" i="9"/>
  <c r="AH45" i="13"/>
  <c r="BR45" s="1"/>
  <c r="DR45"/>
  <c r="AA45"/>
  <c r="BK45" s="1"/>
  <c r="S45"/>
  <c r="BC45" s="1"/>
  <c r="J45" i="11"/>
  <c r="J45" i="9"/>
  <c r="DT45" i="13"/>
  <c r="U45"/>
  <c r="BE45" s="1"/>
  <c r="L45" i="11"/>
  <c r="L45" i="9"/>
  <c r="AW46" i="13"/>
  <c r="CG46" s="1"/>
  <c r="AU46"/>
  <c r="CE46" s="1"/>
  <c r="AI46"/>
  <c r="BS46" s="1"/>
  <c r="AC46"/>
  <c r="BM46" s="1"/>
  <c r="DM46"/>
  <c r="AR46"/>
  <c r="CB46" s="1"/>
  <c r="AN46"/>
  <c r="BX46" s="1"/>
  <c r="V46"/>
  <c r="BF46" s="1"/>
  <c r="N46"/>
  <c r="AX46" s="1"/>
  <c r="E46" i="11"/>
  <c r="E46" i="9"/>
  <c r="AK46" i="13"/>
  <c r="BU46" s="1"/>
  <c r="AE46"/>
  <c r="BO46" s="1"/>
  <c r="DO46"/>
  <c r="AT46"/>
  <c r="CD46" s="1"/>
  <c r="AP46"/>
  <c r="BZ46" s="1"/>
  <c r="X46"/>
  <c r="BH46" s="1"/>
  <c r="P46"/>
  <c r="AZ46" s="1"/>
  <c r="G46" i="11"/>
  <c r="G46" i="9"/>
  <c r="AM46" i="13"/>
  <c r="BW46" s="1"/>
  <c r="AG46"/>
  <c r="BQ46" s="1"/>
  <c r="DQ46"/>
  <c r="Z46"/>
  <c r="BJ46" s="1"/>
  <c r="R46"/>
  <c r="BB46" s="1"/>
  <c r="I46" i="11"/>
  <c r="I46" i="9"/>
  <c r="DS46" i="13"/>
  <c r="AB46"/>
  <c r="BL46" s="1"/>
  <c r="T46"/>
  <c r="BD46" s="1"/>
  <c r="K46" i="11"/>
  <c r="K46" i="9"/>
  <c r="M46" i="11"/>
  <c r="M46" i="9"/>
  <c r="AV47" i="13"/>
  <c r="CF47" s="1"/>
  <c r="AJ47"/>
  <c r="BT47" s="1"/>
  <c r="AD47"/>
  <c r="BN47" s="1"/>
  <c r="DN47"/>
  <c r="AS47"/>
  <c r="CC47" s="1"/>
  <c r="AO47"/>
  <c r="BY47" s="1"/>
  <c r="W47"/>
  <c r="BG47" s="1"/>
  <c r="O47"/>
  <c r="AY47" s="1"/>
  <c r="F47" i="11"/>
  <c r="F47" i="9"/>
  <c r="AL47" i="13"/>
  <c r="BV47" s="1"/>
  <c r="AF47"/>
  <c r="BP47" s="1"/>
  <c r="DP47"/>
  <c r="AQ47"/>
  <c r="CA47" s="1"/>
  <c r="Y47"/>
  <c r="BI47" s="1"/>
  <c r="Q47"/>
  <c r="BA47" s="1"/>
  <c r="H47" i="11"/>
  <c r="H47" i="9"/>
  <c r="AH47" i="13"/>
  <c r="BR47" s="1"/>
  <c r="DR47"/>
  <c r="AA47"/>
  <c r="BK47" s="1"/>
  <c r="S47"/>
  <c r="BC47" s="1"/>
  <c r="J47" i="11"/>
  <c r="J47" i="9"/>
  <c r="DT47" i="13"/>
  <c r="U47"/>
  <c r="BE47" s="1"/>
  <c r="L47" i="11"/>
  <c r="L47" i="9"/>
  <c r="AW48" i="13"/>
  <c r="CG48" s="1"/>
  <c r="AU48"/>
  <c r="CE48" s="1"/>
  <c r="AI48"/>
  <c r="BS48" s="1"/>
  <c r="AC48"/>
  <c r="BM48" s="1"/>
  <c r="DM48"/>
  <c r="AR48"/>
  <c r="CB48" s="1"/>
  <c r="AN48"/>
  <c r="BX48" s="1"/>
  <c r="V48"/>
  <c r="BF48" s="1"/>
  <c r="N48"/>
  <c r="AX48" s="1"/>
  <c r="E48" i="11"/>
  <c r="E48" i="9"/>
  <c r="AK48" i="13"/>
  <c r="BU48" s="1"/>
  <c r="AE48"/>
  <c r="BO48" s="1"/>
  <c r="DO48"/>
  <c r="AT48"/>
  <c r="CD48" s="1"/>
  <c r="AP48"/>
  <c r="BZ48" s="1"/>
  <c r="X48"/>
  <c r="BH48" s="1"/>
  <c r="P48"/>
  <c r="AZ48" s="1"/>
  <c r="G48" i="11"/>
  <c r="G48" i="9"/>
  <c r="AM48" i="13"/>
  <c r="BW48" s="1"/>
  <c r="AG48"/>
  <c r="BQ48" s="1"/>
  <c r="DQ48"/>
  <c r="Z48"/>
  <c r="BJ48" s="1"/>
  <c r="R48"/>
  <c r="BB48" s="1"/>
  <c r="I48" i="11"/>
  <c r="I48" i="9"/>
  <c r="DS48" i="13"/>
  <c r="AB48"/>
  <c r="BL48" s="1"/>
  <c r="T48"/>
  <c r="BD48" s="1"/>
  <c r="K48" i="11"/>
  <c r="K48" i="9"/>
  <c r="M48" i="11"/>
  <c r="M48" i="9"/>
  <c r="DN49" i="13"/>
  <c r="AV49"/>
  <c r="CF49" s="1"/>
  <c r="AJ49"/>
  <c r="BT49" s="1"/>
  <c r="AD49"/>
  <c r="BN49" s="1"/>
  <c r="AS49"/>
  <c r="CC49" s="1"/>
  <c r="AO49"/>
  <c r="BY49" s="1"/>
  <c r="W49"/>
  <c r="BG49" s="1"/>
  <c r="O49"/>
  <c r="AY49" s="1"/>
  <c r="F49" i="11"/>
  <c r="F49" i="9"/>
  <c r="DP49" i="13"/>
  <c r="AL49"/>
  <c r="BV49" s="1"/>
  <c r="AF49"/>
  <c r="BP49" s="1"/>
  <c r="AQ49"/>
  <c r="CA49" s="1"/>
  <c r="Y49"/>
  <c r="BI49" s="1"/>
  <c r="Q49"/>
  <c r="BA49" s="1"/>
  <c r="H49" i="11"/>
  <c r="H49" i="9"/>
  <c r="DR49" i="13"/>
  <c r="AH49"/>
  <c r="BR49" s="1"/>
  <c r="AA49"/>
  <c r="BK49" s="1"/>
  <c r="S49"/>
  <c r="BC49" s="1"/>
  <c r="J49" i="11"/>
  <c r="J49" i="9"/>
  <c r="DT49" i="13"/>
  <c r="U49"/>
  <c r="BE49" s="1"/>
  <c r="L49" i="11"/>
  <c r="L49" i="9"/>
  <c r="DM50" i="13"/>
  <c r="AR50"/>
  <c r="CB50" s="1"/>
  <c r="AN50"/>
  <c r="BX50" s="1"/>
  <c r="V50"/>
  <c r="BF50" s="1"/>
  <c r="N50"/>
  <c r="AX50" s="1"/>
  <c r="AW50"/>
  <c r="CG50" s="1"/>
  <c r="AU50"/>
  <c r="CE50" s="1"/>
  <c r="AI50"/>
  <c r="BS50" s="1"/>
  <c r="AC50"/>
  <c r="BM50" s="1"/>
  <c r="E50" i="11"/>
  <c r="E50" i="9"/>
  <c r="DO50" i="13"/>
  <c r="AT50"/>
  <c r="CD50" s="1"/>
  <c r="AP50"/>
  <c r="BZ50" s="1"/>
  <c r="X50"/>
  <c r="BH50" s="1"/>
  <c r="P50"/>
  <c r="AZ50" s="1"/>
  <c r="AK50"/>
  <c r="BU50" s="1"/>
  <c r="AE50"/>
  <c r="BO50" s="1"/>
  <c r="G50" i="11"/>
  <c r="G50" i="9"/>
  <c r="DQ50" i="13"/>
  <c r="Z50"/>
  <c r="BJ50" s="1"/>
  <c r="R50"/>
  <c r="BB50" s="1"/>
  <c r="AM50"/>
  <c r="BW50" s="1"/>
  <c r="AG50"/>
  <c r="BQ50" s="1"/>
  <c r="I50" i="11"/>
  <c r="I50" i="9"/>
  <c r="DS50" i="13"/>
  <c r="AB50"/>
  <c r="BL50" s="1"/>
  <c r="T50"/>
  <c r="BD50" s="1"/>
  <c r="K50" i="11"/>
  <c r="K50" i="9"/>
  <c r="M50" i="11"/>
  <c r="M50" i="9"/>
  <c r="DN51" i="13"/>
  <c r="AS51"/>
  <c r="CC51" s="1"/>
  <c r="AO51"/>
  <c r="BY51" s="1"/>
  <c r="W51"/>
  <c r="BG51" s="1"/>
  <c r="O51"/>
  <c r="AY51" s="1"/>
  <c r="AV51"/>
  <c r="CF51" s="1"/>
  <c r="AJ51"/>
  <c r="BT51" s="1"/>
  <c r="AD51"/>
  <c r="BN51" s="1"/>
  <c r="F51" i="11"/>
  <c r="F51" i="9"/>
  <c r="DP51" i="13"/>
  <c r="AQ51"/>
  <c r="CA51" s="1"/>
  <c r="Y51"/>
  <c r="BI51" s="1"/>
  <c r="Q51"/>
  <c r="BA51" s="1"/>
  <c r="AL51"/>
  <c r="BV51" s="1"/>
  <c r="AF51"/>
  <c r="BP51" s="1"/>
  <c r="H51" i="11"/>
  <c r="H51" i="9"/>
  <c r="DR51" i="13"/>
  <c r="AA51"/>
  <c r="BK51" s="1"/>
  <c r="S51"/>
  <c r="BC51" s="1"/>
  <c r="AH51"/>
  <c r="BR51" s="1"/>
  <c r="J51" i="11"/>
  <c r="J51" i="9"/>
  <c r="DT51" i="13"/>
  <c r="U51"/>
  <c r="BE51" s="1"/>
  <c r="L51" i="11"/>
  <c r="L51" i="9"/>
  <c r="DM52" i="13"/>
  <c r="AR52"/>
  <c r="CB52" s="1"/>
  <c r="AN52"/>
  <c r="BX52" s="1"/>
  <c r="V52"/>
  <c r="BF52" s="1"/>
  <c r="N52"/>
  <c r="AX52" s="1"/>
  <c r="AW52"/>
  <c r="CG52" s="1"/>
  <c r="AU52"/>
  <c r="CE52" s="1"/>
  <c r="AI52"/>
  <c r="BS52" s="1"/>
  <c r="AC52"/>
  <c r="BM52" s="1"/>
  <c r="E52" i="11"/>
  <c r="E52" i="9"/>
  <c r="DO52" i="13"/>
  <c r="AT52"/>
  <c r="CD52" s="1"/>
  <c r="AP52"/>
  <c r="BZ52" s="1"/>
  <c r="X52"/>
  <c r="BH52" s="1"/>
  <c r="P52"/>
  <c r="AZ52" s="1"/>
  <c r="AK52"/>
  <c r="BU52" s="1"/>
  <c r="AE52"/>
  <c r="BO52" s="1"/>
  <c r="G52" i="11"/>
  <c r="G52" i="9"/>
  <c r="DQ52" i="13"/>
  <c r="Z52"/>
  <c r="BJ52" s="1"/>
  <c r="R52"/>
  <c r="BB52" s="1"/>
  <c r="AM52"/>
  <c r="BW52" s="1"/>
  <c r="AG52"/>
  <c r="BQ52" s="1"/>
  <c r="I52" i="11"/>
  <c r="I52" i="9"/>
  <c r="DS52" i="13"/>
  <c r="AB52"/>
  <c r="BL52" s="1"/>
  <c r="T52"/>
  <c r="BD52" s="1"/>
  <c r="K52" i="11"/>
  <c r="K52" i="9"/>
  <c r="M52" i="11"/>
  <c r="M52" i="9"/>
  <c r="DN53" i="13"/>
  <c r="AS53"/>
  <c r="CC53" s="1"/>
  <c r="AO53"/>
  <c r="BY53" s="1"/>
  <c r="W53"/>
  <c r="BG53" s="1"/>
  <c r="O53"/>
  <c r="AY53" s="1"/>
  <c r="AV53"/>
  <c r="CF53" s="1"/>
  <c r="AJ53"/>
  <c r="BT53" s="1"/>
  <c r="AD53"/>
  <c r="BN53" s="1"/>
  <c r="F53" i="11"/>
  <c r="F53" i="9"/>
  <c r="DP53" i="13"/>
  <c r="AQ53"/>
  <c r="CA53" s="1"/>
  <c r="Y53"/>
  <c r="BI53" s="1"/>
  <c r="Q53"/>
  <c r="BA53" s="1"/>
  <c r="AL53"/>
  <c r="BV53" s="1"/>
  <c r="AF53"/>
  <c r="BP53" s="1"/>
  <c r="H53" i="11"/>
  <c r="H53" i="9"/>
  <c r="DR53" i="13"/>
  <c r="AA53"/>
  <c r="BK53" s="1"/>
  <c r="S53"/>
  <c r="BC53" s="1"/>
  <c r="AH53"/>
  <c r="BR53" s="1"/>
  <c r="J53" i="11"/>
  <c r="J53" i="9"/>
  <c r="DT53" i="13"/>
  <c r="U53"/>
  <c r="BE53" s="1"/>
  <c r="L53" i="11"/>
  <c r="L53" i="9"/>
  <c r="DM54" i="13"/>
  <c r="AR54"/>
  <c r="CB54" s="1"/>
  <c r="AN54"/>
  <c r="BX54" s="1"/>
  <c r="V54"/>
  <c r="BF54" s="1"/>
  <c r="N54"/>
  <c r="AX54" s="1"/>
  <c r="AW54"/>
  <c r="CG54" s="1"/>
  <c r="AU54"/>
  <c r="CE54" s="1"/>
  <c r="AI54"/>
  <c r="BS54" s="1"/>
  <c r="AC54"/>
  <c r="BM54" s="1"/>
  <c r="E54" i="11"/>
  <c r="E54" i="9"/>
  <c r="DO54" i="13"/>
  <c r="AT54"/>
  <c r="CD54" s="1"/>
  <c r="AP54"/>
  <c r="BZ54" s="1"/>
  <c r="X54"/>
  <c r="BH54" s="1"/>
  <c r="P54"/>
  <c r="AZ54" s="1"/>
  <c r="AK54"/>
  <c r="BU54" s="1"/>
  <c r="AE54"/>
  <c r="BO54" s="1"/>
  <c r="G54" i="11"/>
  <c r="G54" i="9"/>
  <c r="DQ54" i="13"/>
  <c r="Z54"/>
  <c r="BJ54" s="1"/>
  <c r="R54"/>
  <c r="BB54" s="1"/>
  <c r="AM54"/>
  <c r="BW54" s="1"/>
  <c r="AG54"/>
  <c r="BQ54" s="1"/>
  <c r="I54" i="11"/>
  <c r="I54" i="9"/>
  <c r="DS54" i="13"/>
  <c r="AB54"/>
  <c r="BL54" s="1"/>
  <c r="T54"/>
  <c r="BD54" s="1"/>
  <c r="K54" i="11"/>
  <c r="K54" i="9"/>
  <c r="M54" i="11"/>
  <c r="M54" i="9"/>
  <c r="DN55" i="13"/>
  <c r="AS55"/>
  <c r="CC55" s="1"/>
  <c r="AO55"/>
  <c r="BY55" s="1"/>
  <c r="W55"/>
  <c r="BG55" s="1"/>
  <c r="O55"/>
  <c r="AY55" s="1"/>
  <c r="AV55"/>
  <c r="CF55" s="1"/>
  <c r="AJ55"/>
  <c r="BT55" s="1"/>
  <c r="AD55"/>
  <c r="BN55" s="1"/>
  <c r="F55" i="11"/>
  <c r="F55" i="9"/>
  <c r="DP55" i="13"/>
  <c r="AQ55"/>
  <c r="CA55" s="1"/>
  <c r="Y55"/>
  <c r="BI55" s="1"/>
  <c r="Q55"/>
  <c r="BA55" s="1"/>
  <c r="AL55"/>
  <c r="BV55" s="1"/>
  <c r="AF55"/>
  <c r="BP55" s="1"/>
  <c r="H55" i="11"/>
  <c r="H55" i="9"/>
  <c r="DR55" i="13"/>
  <c r="AA55"/>
  <c r="BK55" s="1"/>
  <c r="S55"/>
  <c r="BC55" s="1"/>
  <c r="AH55"/>
  <c r="BR55" s="1"/>
  <c r="J55" i="11"/>
  <c r="J55" i="9"/>
  <c r="DT55" i="13"/>
  <c r="U55"/>
  <c r="BE55" s="1"/>
  <c r="L55" i="11"/>
  <c r="L55" i="9"/>
  <c r="DM56" i="13"/>
  <c r="AR56"/>
  <c r="CB56" s="1"/>
  <c r="AN56"/>
  <c r="BX56" s="1"/>
  <c r="V56"/>
  <c r="BF56" s="1"/>
  <c r="N56"/>
  <c r="AX56" s="1"/>
  <c r="AW56"/>
  <c r="CG56" s="1"/>
  <c r="AU56"/>
  <c r="CE56" s="1"/>
  <c r="AI56"/>
  <c r="BS56" s="1"/>
  <c r="AC56"/>
  <c r="BM56" s="1"/>
  <c r="E56" i="11"/>
  <c r="E56" i="9"/>
  <c r="DO56" i="13"/>
  <c r="AT56"/>
  <c r="CD56" s="1"/>
  <c r="AP56"/>
  <c r="BZ56" s="1"/>
  <c r="X56"/>
  <c r="BH56" s="1"/>
  <c r="P56"/>
  <c r="AZ56" s="1"/>
  <c r="AK56"/>
  <c r="BU56" s="1"/>
  <c r="AE56"/>
  <c r="BO56" s="1"/>
  <c r="G56" i="11"/>
  <c r="G56" i="9"/>
  <c r="DQ56" i="13"/>
  <c r="Z56"/>
  <c r="BJ56" s="1"/>
  <c r="R56"/>
  <c r="BB56" s="1"/>
  <c r="AM56"/>
  <c r="BW56" s="1"/>
  <c r="AG56"/>
  <c r="BQ56" s="1"/>
  <c r="I56" i="11"/>
  <c r="I56" i="9"/>
  <c r="DS56" i="13"/>
  <c r="AB56"/>
  <c r="BL56" s="1"/>
  <c r="T56"/>
  <c r="BD56" s="1"/>
  <c r="K56" i="11"/>
  <c r="K56" i="9"/>
  <c r="M56" i="11"/>
  <c r="M56" i="9"/>
  <c r="DN57" i="13"/>
  <c r="AS57"/>
  <c r="CC57" s="1"/>
  <c r="AO57"/>
  <c r="BY57" s="1"/>
  <c r="W57"/>
  <c r="BG57" s="1"/>
  <c r="O57"/>
  <c r="AY57" s="1"/>
  <c r="AV57"/>
  <c r="CF57" s="1"/>
  <c r="AJ57"/>
  <c r="BT57" s="1"/>
  <c r="AD57"/>
  <c r="BN57" s="1"/>
  <c r="F57" i="11"/>
  <c r="F57" i="9"/>
  <c r="DP57" i="13"/>
  <c r="AQ57"/>
  <c r="CA57" s="1"/>
  <c r="Y57"/>
  <c r="BI57" s="1"/>
  <c r="Q57"/>
  <c r="BA57" s="1"/>
  <c r="AL57"/>
  <c r="BV57" s="1"/>
  <c r="AF57"/>
  <c r="BP57" s="1"/>
  <c r="H57" i="11"/>
  <c r="H57" i="9"/>
  <c r="DR57" i="13"/>
  <c r="AA57"/>
  <c r="BK57" s="1"/>
  <c r="S57"/>
  <c r="BC57" s="1"/>
  <c r="AH57"/>
  <c r="BR57" s="1"/>
  <c r="J57" i="11"/>
  <c r="J57" i="9"/>
  <c r="DT57" i="13"/>
  <c r="U57"/>
  <c r="BE57" s="1"/>
  <c r="L57" i="11"/>
  <c r="L57" i="9"/>
  <c r="DM58" i="13"/>
  <c r="AR58"/>
  <c r="CB58" s="1"/>
  <c r="AN58"/>
  <c r="BX58" s="1"/>
  <c r="V58"/>
  <c r="BF58" s="1"/>
  <c r="N58"/>
  <c r="AX58" s="1"/>
  <c r="AW58"/>
  <c r="CG58" s="1"/>
  <c r="AU58"/>
  <c r="CE58" s="1"/>
  <c r="AI58"/>
  <c r="BS58" s="1"/>
  <c r="AC58"/>
  <c r="BM58" s="1"/>
  <c r="E58" i="11"/>
  <c r="E58" i="9"/>
  <c r="DO58" i="13"/>
  <c r="AT58"/>
  <c r="CD58" s="1"/>
  <c r="AP58"/>
  <c r="BZ58" s="1"/>
  <c r="X58"/>
  <c r="BH58" s="1"/>
  <c r="P58"/>
  <c r="AZ58" s="1"/>
  <c r="AK58"/>
  <c r="BU58" s="1"/>
  <c r="AE58"/>
  <c r="BO58" s="1"/>
  <c r="G58" i="11"/>
  <c r="G58" i="9"/>
  <c r="DQ58" i="13"/>
  <c r="Z58"/>
  <c r="BJ58" s="1"/>
  <c r="R58"/>
  <c r="BB58" s="1"/>
  <c r="AM58"/>
  <c r="BW58" s="1"/>
  <c r="AG58"/>
  <c r="BQ58" s="1"/>
  <c r="I58" i="11"/>
  <c r="I58" i="9"/>
  <c r="DS58" i="13"/>
  <c r="AB58"/>
  <c r="BL58" s="1"/>
  <c r="T58"/>
  <c r="BD58" s="1"/>
  <c r="K58" i="11"/>
  <c r="K58" i="9"/>
  <c r="M58" i="11"/>
  <c r="M58" i="9"/>
  <c r="DN59" i="13"/>
  <c r="AS59"/>
  <c r="CC59" s="1"/>
  <c r="AO59"/>
  <c r="BY59" s="1"/>
  <c r="W59"/>
  <c r="BG59" s="1"/>
  <c r="O59"/>
  <c r="AY59" s="1"/>
  <c r="AV59"/>
  <c r="CF59" s="1"/>
  <c r="AJ59"/>
  <c r="BT59" s="1"/>
  <c r="AD59"/>
  <c r="BN59" s="1"/>
  <c r="F59" i="11"/>
  <c r="F59" i="9"/>
  <c r="DP59" i="13"/>
  <c r="AQ59"/>
  <c r="CA59" s="1"/>
  <c r="Y59"/>
  <c r="BI59" s="1"/>
  <c r="Q59"/>
  <c r="BA59" s="1"/>
  <c r="AL59"/>
  <c r="BV59" s="1"/>
  <c r="AF59"/>
  <c r="BP59" s="1"/>
  <c r="H59" i="11"/>
  <c r="H59" i="9"/>
  <c r="DR59" i="13"/>
  <c r="AA59"/>
  <c r="BK59" s="1"/>
  <c r="S59"/>
  <c r="BC59" s="1"/>
  <c r="AH59"/>
  <c r="BR59" s="1"/>
  <c r="J59" i="11"/>
  <c r="J59" i="9"/>
  <c r="DT59" i="13"/>
  <c r="U59"/>
  <c r="BE59" s="1"/>
  <c r="L59" i="11"/>
  <c r="L59" i="9"/>
  <c r="DM60" i="13"/>
  <c r="AR60"/>
  <c r="CB60" s="1"/>
  <c r="AN60"/>
  <c r="BX60" s="1"/>
  <c r="V60"/>
  <c r="BF60" s="1"/>
  <c r="N60"/>
  <c r="AX60" s="1"/>
  <c r="AW60"/>
  <c r="CG60" s="1"/>
  <c r="AU60"/>
  <c r="CE60" s="1"/>
  <c r="AI60"/>
  <c r="BS60" s="1"/>
  <c r="AC60"/>
  <c r="BM60" s="1"/>
  <c r="E60" i="11"/>
  <c r="E60" i="9"/>
  <c r="DO60" i="13"/>
  <c r="AT60"/>
  <c r="CD60" s="1"/>
  <c r="AP60"/>
  <c r="BZ60" s="1"/>
  <c r="X60"/>
  <c r="BH60" s="1"/>
  <c r="P60"/>
  <c r="AZ60" s="1"/>
  <c r="AK60"/>
  <c r="BU60" s="1"/>
  <c r="AE60"/>
  <c r="BO60" s="1"/>
  <c r="G60" i="11"/>
  <c r="G60" i="9"/>
  <c r="DQ60" i="13"/>
  <c r="Z60"/>
  <c r="BJ60" s="1"/>
  <c r="R60"/>
  <c r="BB60" s="1"/>
  <c r="AM60"/>
  <c r="BW60" s="1"/>
  <c r="AG60"/>
  <c r="BQ60" s="1"/>
  <c r="I60" i="11"/>
  <c r="I60" i="9"/>
  <c r="DS60" i="13"/>
  <c r="AB60"/>
  <c r="BL60" s="1"/>
  <c r="T60"/>
  <c r="BD60" s="1"/>
  <c r="K60" i="11"/>
  <c r="K60" i="9"/>
  <c r="M60" i="11"/>
  <c r="M60" i="9"/>
  <c r="DN61" i="13"/>
  <c r="AS61"/>
  <c r="CC61" s="1"/>
  <c r="AO61"/>
  <c r="BY61" s="1"/>
  <c r="W61"/>
  <c r="BG61" s="1"/>
  <c r="O61"/>
  <c r="AY61" s="1"/>
  <c r="AV61"/>
  <c r="CF61" s="1"/>
  <c r="AJ61"/>
  <c r="BT61" s="1"/>
  <c r="AD61"/>
  <c r="BN61" s="1"/>
  <c r="F61" i="11"/>
  <c r="F61" i="9"/>
  <c r="DP61" i="13"/>
  <c r="AQ61"/>
  <c r="CA61" s="1"/>
  <c r="Y61"/>
  <c r="BI61" s="1"/>
  <c r="Q61"/>
  <c r="BA61" s="1"/>
  <c r="AL61"/>
  <c r="BV61" s="1"/>
  <c r="AF61"/>
  <c r="BP61" s="1"/>
  <c r="H61" i="11"/>
  <c r="H61" i="9"/>
  <c r="AA61" i="13"/>
  <c r="BK61" s="1"/>
  <c r="S61"/>
  <c r="BC61" s="1"/>
  <c r="DR61"/>
  <c r="AH61"/>
  <c r="BR61" s="1"/>
  <c r="J61" i="11"/>
  <c r="J61" i="9"/>
  <c r="DT61" i="13"/>
  <c r="U61"/>
  <c r="BE61" s="1"/>
  <c r="L61" i="11"/>
  <c r="L61" i="9"/>
  <c r="DM62" i="13"/>
  <c r="AR62"/>
  <c r="CB62" s="1"/>
  <c r="AN62"/>
  <c r="BX62" s="1"/>
  <c r="V62"/>
  <c r="BF62" s="1"/>
  <c r="N62"/>
  <c r="AX62" s="1"/>
  <c r="AW62"/>
  <c r="CG62" s="1"/>
  <c r="AU62"/>
  <c r="CE62" s="1"/>
  <c r="AI62"/>
  <c r="BS62" s="1"/>
  <c r="AC62"/>
  <c r="BM62" s="1"/>
  <c r="E62" i="11"/>
  <c r="E62" i="9"/>
  <c r="DO62" i="13"/>
  <c r="AT62"/>
  <c r="CD62" s="1"/>
  <c r="AP62"/>
  <c r="BZ62" s="1"/>
  <c r="X62"/>
  <c r="BH62" s="1"/>
  <c r="P62"/>
  <c r="AZ62" s="1"/>
  <c r="AK62"/>
  <c r="BU62" s="1"/>
  <c r="AE62"/>
  <c r="BO62" s="1"/>
  <c r="G62" i="11"/>
  <c r="G62" i="9"/>
  <c r="DQ62" i="13"/>
  <c r="Z62"/>
  <c r="BJ62" s="1"/>
  <c r="R62"/>
  <c r="BB62" s="1"/>
  <c r="AM62"/>
  <c r="BW62" s="1"/>
  <c r="AG62"/>
  <c r="BQ62" s="1"/>
  <c r="I62" i="11"/>
  <c r="I62" i="9"/>
  <c r="DS62" i="13"/>
  <c r="AB62"/>
  <c r="BL62" s="1"/>
  <c r="T62"/>
  <c r="BD62" s="1"/>
  <c r="K62" i="11"/>
  <c r="K62" i="9"/>
  <c r="M62" i="11"/>
  <c r="M62" i="9"/>
  <c r="DN63" i="13"/>
  <c r="AS63"/>
  <c r="CC63" s="1"/>
  <c r="AO63"/>
  <c r="BY63" s="1"/>
  <c r="W63"/>
  <c r="BG63" s="1"/>
  <c r="O63"/>
  <c r="AY63" s="1"/>
  <c r="AV63"/>
  <c r="CF63" s="1"/>
  <c r="AJ63"/>
  <c r="BT63" s="1"/>
  <c r="AD63"/>
  <c r="BN63" s="1"/>
  <c r="F63" i="11"/>
  <c r="F63" i="9"/>
  <c r="DP63" i="13"/>
  <c r="AQ63"/>
  <c r="CA63" s="1"/>
  <c r="Y63"/>
  <c r="BI63" s="1"/>
  <c r="Q63"/>
  <c r="BA63" s="1"/>
  <c r="AL63"/>
  <c r="BV63" s="1"/>
  <c r="AF63"/>
  <c r="BP63" s="1"/>
  <c r="H63" i="11"/>
  <c r="H63" i="9"/>
  <c r="DR63" i="13"/>
  <c r="AA63"/>
  <c r="BK63" s="1"/>
  <c r="S63"/>
  <c r="BC63" s="1"/>
  <c r="AH63"/>
  <c r="BR63" s="1"/>
  <c r="J63" i="11"/>
  <c r="J63" i="9"/>
  <c r="DT63" i="13"/>
  <c r="U63"/>
  <c r="BE63" s="1"/>
  <c r="L63" i="11"/>
  <c r="L63" i="9"/>
  <c r="DM64" i="13"/>
  <c r="AR64"/>
  <c r="CB64" s="1"/>
  <c r="AN64"/>
  <c r="BX64" s="1"/>
  <c r="V64"/>
  <c r="BF64" s="1"/>
  <c r="N64"/>
  <c r="AX64" s="1"/>
  <c r="AW64"/>
  <c r="CG64" s="1"/>
  <c r="AU64"/>
  <c r="CE64" s="1"/>
  <c r="AI64"/>
  <c r="BS64" s="1"/>
  <c r="AC64"/>
  <c r="BM64" s="1"/>
  <c r="E64" i="11"/>
  <c r="E64" i="9"/>
  <c r="DO64" i="13"/>
  <c r="AT64"/>
  <c r="CD64" s="1"/>
  <c r="AP64"/>
  <c r="BZ64" s="1"/>
  <c r="X64"/>
  <c r="BH64" s="1"/>
  <c r="P64"/>
  <c r="AZ64" s="1"/>
  <c r="AK64"/>
  <c r="BU64" s="1"/>
  <c r="AE64"/>
  <c r="BO64" s="1"/>
  <c r="G64" i="11"/>
  <c r="G64" i="9"/>
  <c r="DQ64" i="13"/>
  <c r="Z64"/>
  <c r="BJ64" s="1"/>
  <c r="R64"/>
  <c r="BB64" s="1"/>
  <c r="AM64"/>
  <c r="BW64" s="1"/>
  <c r="AG64"/>
  <c r="BQ64" s="1"/>
  <c r="I64" i="11"/>
  <c r="I64" i="9"/>
  <c r="DS64" i="13"/>
  <c r="AB64"/>
  <c r="BL64" s="1"/>
  <c r="T64"/>
  <c r="BD64" s="1"/>
  <c r="K64" i="11"/>
  <c r="K64" i="9"/>
  <c r="M64" i="11"/>
  <c r="M64" i="9"/>
  <c r="DN65" i="13"/>
  <c r="AS65"/>
  <c r="CC65" s="1"/>
  <c r="AO65"/>
  <c r="BY65" s="1"/>
  <c r="W65"/>
  <c r="BG65" s="1"/>
  <c r="O65"/>
  <c r="AY65" s="1"/>
  <c r="AV65"/>
  <c r="CF65" s="1"/>
  <c r="AJ65"/>
  <c r="BT65" s="1"/>
  <c r="AD65"/>
  <c r="BN65" s="1"/>
  <c r="F65" i="11"/>
  <c r="F65" i="9"/>
  <c r="DP65" i="13"/>
  <c r="AQ65"/>
  <c r="CA65" s="1"/>
  <c r="Y65"/>
  <c r="BI65" s="1"/>
  <c r="Q65"/>
  <c r="BA65" s="1"/>
  <c r="AL65"/>
  <c r="BV65" s="1"/>
  <c r="AF65"/>
  <c r="BP65" s="1"/>
  <c r="H65" i="11"/>
  <c r="H65" i="9"/>
  <c r="DR65" i="13"/>
  <c r="AA65"/>
  <c r="BK65" s="1"/>
  <c r="S65"/>
  <c r="BC65" s="1"/>
  <c r="AH65"/>
  <c r="BR65" s="1"/>
  <c r="J65" i="11"/>
  <c r="J65" i="9"/>
  <c r="DT65" i="13"/>
  <c r="U65"/>
  <c r="BE65" s="1"/>
  <c r="L65" i="11"/>
  <c r="L65" i="9"/>
  <c r="DM66" i="13"/>
  <c r="AR66"/>
  <c r="CB66" s="1"/>
  <c r="AN66"/>
  <c r="BX66" s="1"/>
  <c r="V66"/>
  <c r="BF66" s="1"/>
  <c r="N66"/>
  <c r="AX66" s="1"/>
  <c r="AW66"/>
  <c r="CG66" s="1"/>
  <c r="AU66"/>
  <c r="CE66" s="1"/>
  <c r="AI66"/>
  <c r="BS66" s="1"/>
  <c r="AC66"/>
  <c r="BM66" s="1"/>
  <c r="E66" i="11"/>
  <c r="E66" i="9"/>
  <c r="DO66" i="13"/>
  <c r="AT66"/>
  <c r="CD66" s="1"/>
  <c r="AP66"/>
  <c r="BZ66" s="1"/>
  <c r="X66"/>
  <c r="BH66" s="1"/>
  <c r="P66"/>
  <c r="AZ66" s="1"/>
  <c r="AK66"/>
  <c r="BU66" s="1"/>
  <c r="AE66"/>
  <c r="BO66" s="1"/>
  <c r="G66" i="11"/>
  <c r="G66" i="9"/>
  <c r="DQ66" i="13"/>
  <c r="Z66"/>
  <c r="BJ66" s="1"/>
  <c r="R66"/>
  <c r="BB66" s="1"/>
  <c r="AM66"/>
  <c r="BW66" s="1"/>
  <c r="AG66"/>
  <c r="BQ66" s="1"/>
  <c r="I66" i="11"/>
  <c r="I66" i="9"/>
  <c r="DS66" i="13"/>
  <c r="AB66"/>
  <c r="BL66" s="1"/>
  <c r="T66"/>
  <c r="BD66" s="1"/>
  <c r="K66" i="11"/>
  <c r="K66" i="9"/>
  <c r="M66" i="11"/>
  <c r="M66" i="9"/>
  <c r="DN67" i="13"/>
  <c r="AS67"/>
  <c r="CC67" s="1"/>
  <c r="AO67"/>
  <c r="BY67" s="1"/>
  <c r="W67"/>
  <c r="BG67" s="1"/>
  <c r="O67"/>
  <c r="AY67" s="1"/>
  <c r="AV67"/>
  <c r="CF67" s="1"/>
  <c r="AJ67"/>
  <c r="BT67" s="1"/>
  <c r="AD67"/>
  <c r="BN67" s="1"/>
  <c r="F67" i="11"/>
  <c r="F67" i="9"/>
  <c r="DP67" i="13"/>
  <c r="AQ67"/>
  <c r="CA67" s="1"/>
  <c r="Y67"/>
  <c r="BI67" s="1"/>
  <c r="Q67"/>
  <c r="BA67" s="1"/>
  <c r="AL67"/>
  <c r="BV67" s="1"/>
  <c r="AF67"/>
  <c r="BP67" s="1"/>
  <c r="H67" i="11"/>
  <c r="H67" i="9"/>
  <c r="DR67" i="13"/>
  <c r="AA67"/>
  <c r="BK67" s="1"/>
  <c r="S67"/>
  <c r="BC67" s="1"/>
  <c r="AH67"/>
  <c r="BR67" s="1"/>
  <c r="J67" i="11"/>
  <c r="J67" i="9"/>
  <c r="DT67" i="13"/>
  <c r="U67"/>
  <c r="BE67" s="1"/>
  <c r="L67" i="11"/>
  <c r="L67" i="9"/>
  <c r="DM68" i="13"/>
  <c r="AR68"/>
  <c r="CB68" s="1"/>
  <c r="AN68"/>
  <c r="BX68" s="1"/>
  <c r="V68"/>
  <c r="BF68" s="1"/>
  <c r="N68"/>
  <c r="AX68" s="1"/>
  <c r="AW68"/>
  <c r="CG68" s="1"/>
  <c r="AU68"/>
  <c r="CE68" s="1"/>
  <c r="AI68"/>
  <c r="BS68" s="1"/>
  <c r="AC68"/>
  <c r="BM68" s="1"/>
  <c r="E68" i="11"/>
  <c r="E68" i="9"/>
  <c r="DO68" i="13"/>
  <c r="AT68"/>
  <c r="CD68" s="1"/>
  <c r="AP68"/>
  <c r="BZ68" s="1"/>
  <c r="X68"/>
  <c r="BH68" s="1"/>
  <c r="P68"/>
  <c r="AZ68" s="1"/>
  <c r="AK68"/>
  <c r="BU68" s="1"/>
  <c r="AE68"/>
  <c r="BO68" s="1"/>
  <c r="G68" i="11"/>
  <c r="G68" i="9"/>
  <c r="DQ68" i="13"/>
  <c r="Z68"/>
  <c r="BJ68" s="1"/>
  <c r="R68"/>
  <c r="BB68" s="1"/>
  <c r="AM68"/>
  <c r="BW68" s="1"/>
  <c r="AG68"/>
  <c r="BQ68" s="1"/>
  <c r="I68" i="11"/>
  <c r="I68" i="9"/>
  <c r="DS68" i="13"/>
  <c r="AB68"/>
  <c r="BL68" s="1"/>
  <c r="T68"/>
  <c r="BD68" s="1"/>
  <c r="K68" i="11"/>
  <c r="K68" i="9"/>
  <c r="M68" i="11"/>
  <c r="M68" i="9"/>
  <c r="DN69" i="13"/>
  <c r="AS69"/>
  <c r="CC69" s="1"/>
  <c r="AO69"/>
  <c r="BY69" s="1"/>
  <c r="W69"/>
  <c r="BG69" s="1"/>
  <c r="O69"/>
  <c r="AY69" s="1"/>
  <c r="AV69"/>
  <c r="CF69" s="1"/>
  <c r="AJ69"/>
  <c r="BT69" s="1"/>
  <c r="AD69"/>
  <c r="BN69" s="1"/>
  <c r="F69" i="11"/>
  <c r="DN69" i="8"/>
  <c r="F69" i="9"/>
  <c r="DP69" i="13"/>
  <c r="AQ69"/>
  <c r="CA69" s="1"/>
  <c r="Y69"/>
  <c r="BI69" s="1"/>
  <c r="Q69"/>
  <c r="BA69" s="1"/>
  <c r="AL69"/>
  <c r="BV69" s="1"/>
  <c r="AF69"/>
  <c r="BP69" s="1"/>
  <c r="H69" i="11"/>
  <c r="DP69" i="8"/>
  <c r="H69" i="9"/>
  <c r="DR69" i="13"/>
  <c r="AA69"/>
  <c r="BK69" s="1"/>
  <c r="S69"/>
  <c r="BC69" s="1"/>
  <c r="AH69"/>
  <c r="BR69" s="1"/>
  <c r="J69" i="11"/>
  <c r="DR69" i="8"/>
  <c r="J69" i="9"/>
  <c r="DT69" i="13"/>
  <c r="U69"/>
  <c r="BE69" s="1"/>
  <c r="L69" i="11"/>
  <c r="DT69" i="8"/>
  <c r="L69" i="9"/>
  <c r="P13" i="8"/>
  <c r="R13"/>
  <c r="T13"/>
  <c r="X13"/>
  <c r="Z13"/>
  <c r="AB13"/>
  <c r="AD13"/>
  <c r="AF13"/>
  <c r="AH13"/>
  <c r="AJ13"/>
  <c r="AL13"/>
  <c r="AP13"/>
  <c r="AT13"/>
  <c r="AV13"/>
  <c r="O14"/>
  <c r="Q14"/>
  <c r="S14"/>
  <c r="U14"/>
  <c r="W14"/>
  <c r="Y14"/>
  <c r="AA14"/>
  <c r="AC14"/>
  <c r="AE14"/>
  <c r="AG14"/>
  <c r="AI14"/>
  <c r="AK14"/>
  <c r="AM14"/>
  <c r="AO14"/>
  <c r="AQ14"/>
  <c r="AS14"/>
  <c r="AU14"/>
  <c r="AW14"/>
  <c r="N15"/>
  <c r="P15"/>
  <c r="R15"/>
  <c r="T15"/>
  <c r="V15"/>
  <c r="X15"/>
  <c r="Z15"/>
  <c r="AB15"/>
  <c r="AD15"/>
  <c r="AF15"/>
  <c r="AH15"/>
  <c r="AJ15"/>
  <c r="AL15"/>
  <c r="AN15"/>
  <c r="AP15"/>
  <c r="AR15"/>
  <c r="AT15"/>
  <c r="AV15"/>
  <c r="O16"/>
  <c r="Q16"/>
  <c r="S16"/>
  <c r="U16"/>
  <c r="W16"/>
  <c r="Y16"/>
  <c r="AA16"/>
  <c r="AC16"/>
  <c r="AE16"/>
  <c r="AG16"/>
  <c r="AI16"/>
  <c r="AK16"/>
  <c r="AM16"/>
  <c r="AO16"/>
  <c r="AQ16"/>
  <c r="AS16"/>
  <c r="AU16"/>
  <c r="AW16"/>
  <c r="N17"/>
  <c r="P17"/>
  <c r="R17"/>
  <c r="T17"/>
  <c r="V17"/>
  <c r="X17"/>
  <c r="Z17"/>
  <c r="AB17"/>
  <c r="AD17"/>
  <c r="AF17"/>
  <c r="AH17"/>
  <c r="AJ17"/>
  <c r="AL17"/>
  <c r="AN17"/>
  <c r="AP17"/>
  <c r="AR17"/>
  <c r="AT17"/>
  <c r="AV17"/>
  <c r="O18"/>
  <c r="Q18"/>
  <c r="S18"/>
  <c r="U18"/>
  <c r="W18"/>
  <c r="Y18"/>
  <c r="AA18"/>
  <c r="AC18"/>
  <c r="AE18"/>
  <c r="AG18"/>
  <c r="AI18"/>
  <c r="AK18"/>
  <c r="AM18"/>
  <c r="AO18"/>
  <c r="AQ18"/>
  <c r="AS18"/>
  <c r="AU18"/>
  <c r="AW18"/>
  <c r="N19"/>
  <c r="P19"/>
  <c r="R19"/>
  <c r="T19"/>
  <c r="V19"/>
  <c r="X19"/>
  <c r="Z19"/>
  <c r="AB19"/>
  <c r="AD19"/>
  <c r="AF19"/>
  <c r="AH19"/>
  <c r="AJ19"/>
  <c r="AL19"/>
  <c r="AN19"/>
  <c r="AP19"/>
  <c r="AR19"/>
  <c r="AT19"/>
  <c r="AV19"/>
  <c r="O20"/>
  <c r="Q20"/>
  <c r="S20"/>
  <c r="U20"/>
  <c r="W20"/>
  <c r="Y20"/>
  <c r="AA20"/>
  <c r="AC20"/>
  <c r="AE20"/>
  <c r="AG20"/>
  <c r="AI20"/>
  <c r="AK20"/>
  <c r="AM20"/>
  <c r="AO20"/>
  <c r="AQ20"/>
  <c r="AS20"/>
  <c r="AU20"/>
  <c r="AW20"/>
  <c r="N21"/>
  <c r="P21"/>
  <c r="R21"/>
  <c r="T21"/>
  <c r="V21"/>
  <c r="X21"/>
  <c r="Z21"/>
  <c r="AB21"/>
  <c r="AD21"/>
  <c r="AF21"/>
  <c r="AH21"/>
  <c r="AJ21"/>
  <c r="AL21"/>
  <c r="AN21"/>
  <c r="AP21"/>
  <c r="AR21"/>
  <c r="AT21"/>
  <c r="AV21"/>
  <c r="O22"/>
  <c r="Q22"/>
  <c r="S22"/>
  <c r="U22"/>
  <c r="W22"/>
  <c r="Y22"/>
  <c r="AA22"/>
  <c r="AC22"/>
  <c r="AE22"/>
  <c r="AG22"/>
  <c r="AI22"/>
  <c r="AK22"/>
  <c r="AM22"/>
  <c r="AO22"/>
  <c r="AQ22"/>
  <c r="AS22"/>
  <c r="AU22"/>
  <c r="AW22"/>
  <c r="N23"/>
  <c r="P23"/>
  <c r="R23"/>
  <c r="T23"/>
  <c r="V23"/>
  <c r="X23"/>
  <c r="Z23"/>
  <c r="AB23"/>
  <c r="AD23"/>
  <c r="AF23"/>
  <c r="AH23"/>
  <c r="AJ23"/>
  <c r="AL23"/>
  <c r="AN23"/>
  <c r="AP23"/>
  <c r="AR23"/>
  <c r="AT23"/>
  <c r="AV23"/>
  <c r="O24"/>
  <c r="Q24"/>
  <c r="S24"/>
  <c r="U24"/>
  <c r="W24"/>
  <c r="Y24"/>
  <c r="AA24"/>
  <c r="AC24"/>
  <c r="AE24"/>
  <c r="AG24"/>
  <c r="AI24"/>
  <c r="AK24"/>
  <c r="AM24"/>
  <c r="AO24"/>
  <c r="AQ24"/>
  <c r="AS24"/>
  <c r="AU24"/>
  <c r="AW24"/>
  <c r="N25"/>
  <c r="P25"/>
  <c r="R25"/>
  <c r="T25"/>
  <c r="V25"/>
  <c r="X25"/>
  <c r="Z25"/>
  <c r="AB25"/>
  <c r="AD25"/>
  <c r="AF25"/>
  <c r="AH25"/>
  <c r="AJ25"/>
  <c r="AL25"/>
  <c r="AN25"/>
  <c r="AP25"/>
  <c r="AR25"/>
  <c r="AT25"/>
  <c r="AV25"/>
  <c r="O26"/>
  <c r="Q26"/>
  <c r="S26"/>
  <c r="U26"/>
  <c r="W26"/>
  <c r="Y26"/>
  <c r="AA26"/>
  <c r="AC26"/>
  <c r="AE26"/>
  <c r="AG26"/>
  <c r="AI26"/>
  <c r="AK26"/>
  <c r="AM26"/>
  <c r="AO26"/>
  <c r="AQ26"/>
  <c r="AS26"/>
  <c r="AU26"/>
  <c r="AW26"/>
  <c r="N27"/>
  <c r="P27"/>
  <c r="R27"/>
  <c r="T27"/>
  <c r="V27"/>
  <c r="X27"/>
  <c r="Z27"/>
  <c r="AB27"/>
  <c r="AD27"/>
  <c r="AF27"/>
  <c r="AH27"/>
  <c r="AJ27"/>
  <c r="AL27"/>
  <c r="AN27"/>
  <c r="AP27"/>
  <c r="AR27"/>
  <c r="AT27"/>
  <c r="AV27"/>
  <c r="O28"/>
  <c r="Q28"/>
  <c r="S28"/>
  <c r="U28"/>
  <c r="W28"/>
  <c r="Y28"/>
  <c r="AA28"/>
  <c r="AC28"/>
  <c r="AE28"/>
  <c r="AG28"/>
  <c r="AI28"/>
  <c r="AK28"/>
  <c r="AM28"/>
  <c r="AO28"/>
  <c r="AQ28"/>
  <c r="AS28"/>
  <c r="AU28"/>
  <c r="AW28"/>
  <c r="N29"/>
  <c r="P29"/>
  <c r="R29"/>
  <c r="T29"/>
  <c r="V29"/>
  <c r="X29"/>
  <c r="Z29"/>
  <c r="AB29"/>
  <c r="AD29"/>
  <c r="AF29"/>
  <c r="AH29"/>
  <c r="AJ29"/>
  <c r="AL29"/>
  <c r="AN29"/>
  <c r="AP29"/>
  <c r="AR29"/>
  <c r="AT29"/>
  <c r="AV29"/>
  <c r="O30"/>
  <c r="Q30"/>
  <c r="S30"/>
  <c r="U30"/>
  <c r="W30"/>
  <c r="Y30"/>
  <c r="AA30"/>
  <c r="AC30"/>
  <c r="AE30"/>
  <c r="AG30"/>
  <c r="AI30"/>
  <c r="AK30"/>
  <c r="AM30"/>
  <c r="AO30"/>
  <c r="AQ30"/>
  <c r="AS30"/>
  <c r="AU30"/>
  <c r="AW30"/>
  <c r="N31"/>
  <c r="P31"/>
  <c r="R31"/>
  <c r="T31"/>
  <c r="V31"/>
  <c r="X31"/>
  <c r="Z31"/>
  <c r="AB31"/>
  <c r="AD31"/>
  <c r="AF31"/>
  <c r="AH31"/>
  <c r="AJ31"/>
  <c r="AL31"/>
  <c r="AN31"/>
  <c r="AP31"/>
  <c r="AR31"/>
  <c r="AT31"/>
  <c r="AV31"/>
  <c r="O32"/>
  <c r="Q32"/>
  <c r="S32"/>
  <c r="U32"/>
  <c r="W32"/>
  <c r="Y32"/>
  <c r="AA32"/>
  <c r="AC32"/>
  <c r="AE32"/>
  <c r="AG32"/>
  <c r="AI32"/>
  <c r="AK32"/>
  <c r="AM32"/>
  <c r="AO32"/>
  <c r="AQ32"/>
  <c r="AS32"/>
  <c r="AU32"/>
  <c r="AW32"/>
  <c r="N33"/>
  <c r="P33"/>
  <c r="R33"/>
  <c r="T33"/>
  <c r="V33"/>
  <c r="X33"/>
  <c r="Z33"/>
  <c r="AB33"/>
  <c r="AD33"/>
  <c r="AF33"/>
  <c r="AH33"/>
  <c r="AJ33"/>
  <c r="AL33"/>
  <c r="AN33"/>
  <c r="AP33"/>
  <c r="AR33"/>
  <c r="AT33"/>
  <c r="AV33"/>
  <c r="O34"/>
  <c r="Q34"/>
  <c r="S34"/>
  <c r="U34"/>
  <c r="W34"/>
  <c r="Y34"/>
  <c r="AA34"/>
  <c r="AC34"/>
  <c r="AE34"/>
  <c r="AG34"/>
  <c r="AI34"/>
  <c r="AK34"/>
  <c r="AM34"/>
  <c r="AO34"/>
  <c r="AQ34"/>
  <c r="AS34"/>
  <c r="AU34"/>
  <c r="AW34"/>
  <c r="N35"/>
  <c r="P35"/>
  <c r="R35"/>
  <c r="T35"/>
  <c r="V35"/>
  <c r="X35"/>
  <c r="Z35"/>
  <c r="AB35"/>
  <c r="AD35"/>
  <c r="AF35"/>
  <c r="AH35"/>
  <c r="AJ35"/>
  <c r="AL35"/>
  <c r="AN35"/>
  <c r="AP35"/>
  <c r="AR35"/>
  <c r="AT35"/>
  <c r="AV35"/>
  <c r="O36"/>
  <c r="Q36"/>
  <c r="S36"/>
  <c r="U36"/>
  <c r="W36"/>
  <c r="Y36"/>
  <c r="AA36"/>
  <c r="AC36"/>
  <c r="AE36"/>
  <c r="AG36"/>
  <c r="AI36"/>
  <c r="AK36"/>
  <c r="AM36"/>
  <c r="AO36"/>
  <c r="AQ36"/>
  <c r="AS36"/>
  <c r="AU36"/>
  <c r="AW36"/>
  <c r="N37"/>
  <c r="P37"/>
  <c r="R37"/>
  <c r="T37"/>
  <c r="V37"/>
  <c r="X37"/>
  <c r="Z37"/>
  <c r="AB37"/>
  <c r="AD37"/>
  <c r="AF37"/>
  <c r="AH37"/>
  <c r="AJ37"/>
  <c r="AL37"/>
  <c r="AN37"/>
  <c r="AP37"/>
  <c r="AR37"/>
  <c r="AT37"/>
  <c r="AV37"/>
  <c r="O38"/>
  <c r="Q38"/>
  <c r="S38"/>
  <c r="U38"/>
  <c r="W38"/>
  <c r="Y38"/>
  <c r="AA38"/>
  <c r="AC38"/>
  <c r="AE38"/>
  <c r="AG38"/>
  <c r="AI38"/>
  <c r="AK38"/>
  <c r="AM38"/>
  <c r="AO38"/>
  <c r="AQ38"/>
  <c r="AS38"/>
  <c r="AU38"/>
  <c r="AW38"/>
  <c r="N39"/>
  <c r="P39"/>
  <c r="R39"/>
  <c r="T39"/>
  <c r="V39"/>
  <c r="X39"/>
  <c r="Z39"/>
  <c r="AB39"/>
  <c r="AD39"/>
  <c r="AF39"/>
  <c r="AH39"/>
  <c r="AJ39"/>
  <c r="AL39"/>
  <c r="AN39"/>
  <c r="AP39"/>
  <c r="AR39"/>
  <c r="AT39"/>
  <c r="AV39"/>
  <c r="O40"/>
  <c r="Q40"/>
  <c r="S40"/>
  <c r="U40"/>
  <c r="W40"/>
  <c r="Y40"/>
  <c r="AA40"/>
  <c r="AC40"/>
  <c r="AE40"/>
  <c r="AG40"/>
  <c r="AI40"/>
  <c r="AK40"/>
  <c r="AM40"/>
  <c r="AO40"/>
  <c r="AQ40"/>
  <c r="AS40"/>
  <c r="AU40"/>
  <c r="AW40"/>
  <c r="N41"/>
  <c r="P41"/>
  <c r="R41"/>
  <c r="T41"/>
  <c r="V41"/>
  <c r="X41"/>
  <c r="Z41"/>
  <c r="AB41"/>
  <c r="AD41"/>
  <c r="AF41"/>
  <c r="AH41"/>
  <c r="AJ41"/>
  <c r="AL41"/>
  <c r="AN41"/>
  <c r="AP41"/>
  <c r="AR41"/>
  <c r="AT41"/>
  <c r="AV41"/>
  <c r="O42"/>
  <c r="Q42"/>
  <c r="S42"/>
  <c r="U42"/>
  <c r="W42"/>
  <c r="Y42"/>
  <c r="AA42"/>
  <c r="AC42"/>
  <c r="AE42"/>
  <c r="AG42"/>
  <c r="AI42"/>
  <c r="AK42"/>
  <c r="AM42"/>
  <c r="AO42"/>
  <c r="AQ42"/>
  <c r="AS42"/>
  <c r="AU42"/>
  <c r="AW42"/>
  <c r="N43"/>
  <c r="P43"/>
  <c r="R43"/>
  <c r="T43"/>
  <c r="V43"/>
  <c r="X43"/>
  <c r="Z43"/>
  <c r="AB43"/>
  <c r="AD43"/>
  <c r="AF43"/>
  <c r="AH43"/>
  <c r="AJ43"/>
  <c r="AL43"/>
  <c r="AN43"/>
  <c r="AP43"/>
  <c r="AR43"/>
  <c r="AT43"/>
  <c r="AV43"/>
  <c r="O44"/>
  <c r="Q44"/>
  <c r="S44"/>
  <c r="U44"/>
  <c r="W44"/>
  <c r="Y44"/>
  <c r="AA44"/>
  <c r="AC44"/>
  <c r="AE44"/>
  <c r="AG44"/>
  <c r="AI44"/>
  <c r="AK44"/>
  <c r="AM44"/>
  <c r="AO44"/>
  <c r="AQ44"/>
  <c r="AS44"/>
  <c r="AU44"/>
  <c r="AW44"/>
  <c r="N45"/>
  <c r="P45"/>
  <c r="R45"/>
  <c r="T45"/>
  <c r="V45"/>
  <c r="X45"/>
  <c r="Z45"/>
  <c r="AB45"/>
  <c r="AD45"/>
  <c r="AF45"/>
  <c r="AH45"/>
  <c r="AJ45"/>
  <c r="AL45"/>
  <c r="AN45"/>
  <c r="AP45"/>
  <c r="AR45"/>
  <c r="AT45"/>
  <c r="AV45"/>
  <c r="O46"/>
  <c r="Q46"/>
  <c r="S46"/>
  <c r="U46"/>
  <c r="W46"/>
  <c r="Y46"/>
  <c r="AA46"/>
  <c r="AC46"/>
  <c r="AE46"/>
  <c r="AG46"/>
  <c r="AI46"/>
  <c r="AK46"/>
  <c r="AM46"/>
  <c r="AO46"/>
  <c r="AQ46"/>
  <c r="AS46"/>
  <c r="AU46"/>
  <c r="AW46"/>
  <c r="N47"/>
  <c r="P47"/>
  <c r="R47"/>
  <c r="T47"/>
  <c r="V47"/>
  <c r="X47"/>
  <c r="Z47"/>
  <c r="AB47"/>
  <c r="AD47"/>
  <c r="AF47"/>
  <c r="AH47"/>
  <c r="AJ47"/>
  <c r="AL47"/>
  <c r="AN47"/>
  <c r="AP47"/>
  <c r="AR47"/>
  <c r="AT47"/>
  <c r="AV47"/>
  <c r="O48"/>
  <c r="Q48"/>
  <c r="S48"/>
  <c r="U48"/>
  <c r="W48"/>
  <c r="Y48"/>
  <c r="AA48"/>
  <c r="AC48"/>
  <c r="AE48"/>
  <c r="AG48"/>
  <c r="AI48"/>
  <c r="AK48"/>
  <c r="AM48"/>
  <c r="AO48"/>
  <c r="AQ48"/>
  <c r="AS48"/>
  <c r="AU48"/>
  <c r="AW48"/>
  <c r="N49"/>
  <c r="P49"/>
  <c r="R49"/>
  <c r="T49"/>
  <c r="V49"/>
  <c r="X49"/>
  <c r="Z49"/>
  <c r="AB49"/>
  <c r="AD49"/>
  <c r="AF49"/>
  <c r="AH49"/>
  <c r="AJ49"/>
  <c r="AL49"/>
  <c r="AN49"/>
  <c r="AP49"/>
  <c r="AR49"/>
  <c r="AT49"/>
  <c r="AV49"/>
  <c r="O50"/>
  <c r="Q50"/>
  <c r="S50"/>
  <c r="U50"/>
  <c r="W50"/>
  <c r="Y50"/>
  <c r="AA50"/>
  <c r="AC50"/>
  <c r="AE50"/>
  <c r="AG50"/>
  <c r="AI50"/>
  <c r="AK50"/>
  <c r="AM50"/>
  <c r="AO50"/>
  <c r="AQ50"/>
  <c r="AS50"/>
  <c r="AU50"/>
  <c r="AW50"/>
  <c r="N51"/>
  <c r="P51"/>
  <c r="R51"/>
  <c r="T51"/>
  <c r="V51"/>
  <c r="X51"/>
  <c r="Z51"/>
  <c r="AB51"/>
  <c r="AD51"/>
  <c r="AF51"/>
  <c r="AH51"/>
  <c r="AJ51"/>
  <c r="AL51"/>
  <c r="AN51"/>
  <c r="AP51"/>
  <c r="AR51"/>
  <c r="AT51"/>
  <c r="AV51"/>
  <c r="O52"/>
  <c r="Q52"/>
  <c r="S52"/>
  <c r="U52"/>
  <c r="W52"/>
  <c r="Y52"/>
  <c r="AA52"/>
  <c r="AC52"/>
  <c r="AE52"/>
  <c r="AG52"/>
  <c r="AI52"/>
  <c r="AK52"/>
  <c r="AM52"/>
  <c r="AO52"/>
  <c r="AQ52"/>
  <c r="AS52"/>
  <c r="AU52"/>
  <c r="AW52"/>
  <c r="N53"/>
  <c r="P53"/>
  <c r="R53"/>
  <c r="T53"/>
  <c r="V53"/>
  <c r="X53"/>
  <c r="Z53"/>
  <c r="AB53"/>
  <c r="AD53"/>
  <c r="AF53"/>
  <c r="AH53"/>
  <c r="AJ53"/>
  <c r="AL53"/>
  <c r="AN53"/>
  <c r="AP53"/>
  <c r="AR53"/>
  <c r="AT53"/>
  <c r="AV53"/>
  <c r="O54"/>
  <c r="Q54"/>
  <c r="S54"/>
  <c r="U54"/>
  <c r="W54"/>
  <c r="Y54"/>
  <c r="AA54"/>
  <c r="AC54"/>
  <c r="AE54"/>
  <c r="AG54"/>
  <c r="AI54"/>
  <c r="AK54"/>
  <c r="AM54"/>
  <c r="AO54"/>
  <c r="AQ54"/>
  <c r="AS54"/>
  <c r="AU54"/>
  <c r="AW54"/>
  <c r="N55"/>
  <c r="P55"/>
  <c r="R55"/>
  <c r="T55"/>
  <c r="V55"/>
  <c r="X55"/>
  <c r="Z55"/>
  <c r="AB55"/>
  <c r="AD55"/>
  <c r="AF55"/>
  <c r="AH55"/>
  <c r="AJ55"/>
  <c r="AL55"/>
  <c r="AN55"/>
  <c r="AP55"/>
  <c r="AR55"/>
  <c r="AT55"/>
  <c r="AV55"/>
  <c r="O56"/>
  <c r="Q56"/>
  <c r="S56"/>
  <c r="U56"/>
  <c r="W56"/>
  <c r="Y56"/>
  <c r="AA56"/>
  <c r="AC56"/>
  <c r="AE56"/>
  <c r="AG56"/>
  <c r="AI56"/>
  <c r="AK56"/>
  <c r="AM56"/>
  <c r="AO56"/>
  <c r="AQ56"/>
  <c r="AS56"/>
  <c r="AU56"/>
  <c r="AW56"/>
  <c r="N57"/>
  <c r="P57"/>
  <c r="R57"/>
  <c r="T57"/>
  <c r="V57"/>
  <c r="X57"/>
  <c r="Z57"/>
  <c r="AB57"/>
  <c r="AD57"/>
  <c r="AF57"/>
  <c r="AH57"/>
  <c r="AJ57"/>
  <c r="AL57"/>
  <c r="AN57"/>
  <c r="AP57"/>
  <c r="AR57"/>
  <c r="AT57"/>
  <c r="AV57"/>
  <c r="O58"/>
  <c r="Q58"/>
  <c r="S58"/>
  <c r="U58"/>
  <c r="W58"/>
  <c r="Y58"/>
  <c r="AA58"/>
  <c r="AC58"/>
  <c r="AE58"/>
  <c r="AG58"/>
  <c r="AI58"/>
  <c r="AK58"/>
  <c r="AM58"/>
  <c r="AO58"/>
  <c r="AQ58"/>
  <c r="AS58"/>
  <c r="AU58"/>
  <c r="AW58"/>
  <c r="N59"/>
  <c r="P59"/>
  <c r="R59"/>
  <c r="T59"/>
  <c r="V59"/>
  <c r="X59"/>
  <c r="Z59"/>
  <c r="AB59"/>
  <c r="AD59"/>
  <c r="AF59"/>
  <c r="AH59"/>
  <c r="AJ59"/>
  <c r="AL59"/>
  <c r="AN59"/>
  <c r="AP59"/>
  <c r="AR59"/>
  <c r="AT59"/>
  <c r="AV59"/>
  <c r="O60"/>
  <c r="Q60"/>
  <c r="S60"/>
  <c r="U60"/>
  <c r="W60"/>
  <c r="Y60"/>
  <c r="AA60"/>
  <c r="AC60"/>
  <c r="AE60"/>
  <c r="AG60"/>
  <c r="AI60"/>
  <c r="AK60"/>
  <c r="AM60"/>
  <c r="AO60"/>
  <c r="AQ60"/>
  <c r="AS60"/>
  <c r="AU60"/>
  <c r="AW60"/>
  <c r="N61"/>
  <c r="P61"/>
  <c r="R61"/>
  <c r="T61"/>
  <c r="V61"/>
  <c r="X61"/>
  <c r="Z61"/>
  <c r="AB61"/>
  <c r="AD61"/>
  <c r="AF61"/>
  <c r="AH61"/>
  <c r="AJ61"/>
  <c r="AL61"/>
  <c r="AN61"/>
  <c r="AP61"/>
  <c r="AR61"/>
  <c r="AT61"/>
  <c r="AV61"/>
  <c r="O62"/>
  <c r="Q62"/>
  <c r="S62"/>
  <c r="U62"/>
  <c r="W62"/>
  <c r="Y62"/>
  <c r="AA62"/>
  <c r="AC62"/>
  <c r="AE62"/>
  <c r="AG62"/>
  <c r="AI62"/>
  <c r="AK62"/>
  <c r="AM62"/>
  <c r="AO62"/>
  <c r="AQ62"/>
  <c r="AS62"/>
  <c r="AU62"/>
  <c r="AW62"/>
  <c r="N63"/>
  <c r="P63"/>
  <c r="R63"/>
  <c r="T63"/>
  <c r="V63"/>
  <c r="X63"/>
  <c r="Z63"/>
  <c r="AB63"/>
  <c r="AD63"/>
  <c r="AF63"/>
  <c r="AH63"/>
  <c r="AJ63"/>
  <c r="AL63"/>
  <c r="AN63"/>
  <c r="AP63"/>
  <c r="AR63"/>
  <c r="AT63"/>
  <c r="AV63"/>
  <c r="DS63"/>
  <c r="O64"/>
  <c r="Q64"/>
  <c r="S64"/>
  <c r="U64"/>
  <c r="W64"/>
  <c r="Y64"/>
  <c r="AA64"/>
  <c r="AC64"/>
  <c r="AE64"/>
  <c r="AG64"/>
  <c r="AI64"/>
  <c r="AK64"/>
  <c r="AM64"/>
  <c r="AO64"/>
  <c r="AQ64"/>
  <c r="AS64"/>
  <c r="AU64"/>
  <c r="AW64"/>
  <c r="DN64"/>
  <c r="DP64"/>
  <c r="DR64"/>
  <c r="DT64"/>
  <c r="N65"/>
  <c r="P65"/>
  <c r="R65"/>
  <c r="T65"/>
  <c r="V65"/>
  <c r="X65"/>
  <c r="Z65"/>
  <c r="AB65"/>
  <c r="AD65"/>
  <c r="AF65"/>
  <c r="AH65"/>
  <c r="AJ65"/>
  <c r="AL65"/>
  <c r="AN65"/>
  <c r="AP65"/>
  <c r="AR65"/>
  <c r="AT65"/>
  <c r="AV65"/>
  <c r="DM65"/>
  <c r="DO65"/>
  <c r="DQ65"/>
  <c r="DS65"/>
  <c r="O66"/>
  <c r="Q66"/>
  <c r="S66"/>
  <c r="U66"/>
  <c r="W66"/>
  <c r="Y66"/>
  <c r="AA66"/>
  <c r="AC66"/>
  <c r="AE66"/>
  <c r="AG66"/>
  <c r="AI66"/>
  <c r="AK66"/>
  <c r="AM66"/>
  <c r="AO66"/>
  <c r="AQ66"/>
  <c r="AS66"/>
  <c r="AU66"/>
  <c r="AW66"/>
  <c r="DN66"/>
  <c r="DP66"/>
  <c r="DR66"/>
  <c r="DT66"/>
  <c r="N67"/>
  <c r="P67"/>
  <c r="R67"/>
  <c r="T67"/>
  <c r="V67"/>
  <c r="X67"/>
  <c r="Z67"/>
  <c r="AB67"/>
  <c r="AD67"/>
  <c r="AF67"/>
  <c r="AH67"/>
  <c r="AJ67"/>
  <c r="AL67"/>
  <c r="AN67"/>
  <c r="AP67"/>
  <c r="AR67"/>
  <c r="AT67"/>
  <c r="AV67"/>
  <c r="DM67"/>
  <c r="DO67"/>
  <c r="DQ67"/>
  <c r="DS67"/>
  <c r="O68"/>
  <c r="Q68"/>
  <c r="S68"/>
  <c r="U68"/>
  <c r="W68"/>
  <c r="Y68"/>
  <c r="AA68"/>
  <c r="AC68"/>
  <c r="AE68"/>
  <c r="AG68"/>
  <c r="AI68"/>
  <c r="AK68"/>
  <c r="AM68"/>
  <c r="AO68"/>
  <c r="AQ68"/>
  <c r="AS68"/>
  <c r="AU68"/>
  <c r="AW68"/>
  <c r="DN68"/>
  <c r="DP68"/>
  <c r="DR68"/>
  <c r="DT68"/>
  <c r="N69"/>
  <c r="P69"/>
  <c r="R69"/>
  <c r="T69"/>
  <c r="V69"/>
  <c r="X69"/>
  <c r="Z69"/>
  <c r="AB69"/>
  <c r="AD69"/>
  <c r="AF69"/>
  <c r="AH69"/>
  <c r="AJ69"/>
  <c r="AL69"/>
  <c r="AN69"/>
  <c r="AP69"/>
  <c r="AR69"/>
  <c r="AT69"/>
  <c r="AV69"/>
  <c r="F70" i="9"/>
  <c r="H70"/>
  <c r="J70"/>
  <c r="L70"/>
  <c r="F72"/>
  <c r="H72"/>
  <c r="J72"/>
  <c r="L72"/>
  <c r="F74"/>
  <c r="H74"/>
  <c r="J74"/>
  <c r="L74"/>
  <c r="F76"/>
  <c r="H76"/>
  <c r="J76"/>
  <c r="L76"/>
  <c r="F78"/>
  <c r="H78"/>
  <c r="J78"/>
  <c r="L78"/>
  <c r="F80"/>
  <c r="H80"/>
  <c r="J80"/>
  <c r="L80"/>
  <c r="F82"/>
  <c r="H82"/>
  <c r="J82"/>
  <c r="L82"/>
  <c r="F84"/>
  <c r="H84"/>
  <c r="J84"/>
  <c r="AK13" i="13"/>
  <c r="BU13" s="1"/>
  <c r="AE13"/>
  <c r="BO13" s="1"/>
  <c r="DO13"/>
  <c r="AT13"/>
  <c r="CD13" s="1"/>
  <c r="AP13"/>
  <c r="BZ13" s="1"/>
  <c r="X13"/>
  <c r="BH13" s="1"/>
  <c r="P13"/>
  <c r="AZ13" s="1"/>
  <c r="G13" i="11"/>
  <c r="G13" i="9"/>
  <c r="AM13" i="13"/>
  <c r="BW13" s="1"/>
  <c r="AG13"/>
  <c r="BQ13" s="1"/>
  <c r="DQ13"/>
  <c r="Z13"/>
  <c r="BJ13" s="1"/>
  <c r="R13"/>
  <c r="BB13" s="1"/>
  <c r="I13" i="11"/>
  <c r="I13" i="9"/>
  <c r="DS13" i="13"/>
  <c r="AB13"/>
  <c r="BL13" s="1"/>
  <c r="T13"/>
  <c r="BD13" s="1"/>
  <c r="K13" i="11"/>
  <c r="K13" i="9"/>
  <c r="M13" i="11"/>
  <c r="M13" i="9"/>
  <c r="AV14" i="13"/>
  <c r="CF14" s="1"/>
  <c r="AJ14"/>
  <c r="BT14" s="1"/>
  <c r="AD14"/>
  <c r="BN14" s="1"/>
  <c r="DN14"/>
  <c r="AS14"/>
  <c r="CC14" s="1"/>
  <c r="AO14"/>
  <c r="BY14" s="1"/>
  <c r="W14"/>
  <c r="BG14" s="1"/>
  <c r="O14"/>
  <c r="AY14" s="1"/>
  <c r="F14" i="11"/>
  <c r="F14" i="9"/>
  <c r="AL14" i="13"/>
  <c r="BV14" s="1"/>
  <c r="AF14"/>
  <c r="BP14" s="1"/>
  <c r="DP14"/>
  <c r="AQ14"/>
  <c r="CA14" s="1"/>
  <c r="Y14"/>
  <c r="BI14" s="1"/>
  <c r="Q14"/>
  <c r="BA14" s="1"/>
  <c r="H14" i="11"/>
  <c r="H14" i="9"/>
  <c r="AH14" i="13"/>
  <c r="BR14" s="1"/>
  <c r="DR14"/>
  <c r="AA14"/>
  <c r="BK14" s="1"/>
  <c r="S14"/>
  <c r="BC14" s="1"/>
  <c r="J14" i="11"/>
  <c r="J14" i="9"/>
  <c r="DT14" i="13"/>
  <c r="U14"/>
  <c r="BE14" s="1"/>
  <c r="L14" i="11"/>
  <c r="L14" i="9"/>
  <c r="AW15" i="13"/>
  <c r="CG15" s="1"/>
  <c r="AU15"/>
  <c r="CE15" s="1"/>
  <c r="AI15"/>
  <c r="BS15" s="1"/>
  <c r="AC15"/>
  <c r="BM15" s="1"/>
  <c r="DM15"/>
  <c r="AR15"/>
  <c r="CB15" s="1"/>
  <c r="AN15"/>
  <c r="BX15" s="1"/>
  <c r="V15"/>
  <c r="BF15" s="1"/>
  <c r="N15"/>
  <c r="AX15" s="1"/>
  <c r="E15" i="11"/>
  <c r="E15" i="9"/>
  <c r="AK15" i="13"/>
  <c r="BU15" s="1"/>
  <c r="AE15"/>
  <c r="BO15" s="1"/>
  <c r="DO15"/>
  <c r="AT15"/>
  <c r="CD15" s="1"/>
  <c r="AP15"/>
  <c r="BZ15" s="1"/>
  <c r="X15"/>
  <c r="BH15" s="1"/>
  <c r="P15"/>
  <c r="AZ15" s="1"/>
  <c r="G15" i="11"/>
  <c r="G15" i="9"/>
  <c r="AM15" i="13"/>
  <c r="BW15" s="1"/>
  <c r="AG15"/>
  <c r="BQ15" s="1"/>
  <c r="DQ15"/>
  <c r="Z15"/>
  <c r="BJ15" s="1"/>
  <c r="R15"/>
  <c r="BB15" s="1"/>
  <c r="I15" i="11"/>
  <c r="I15" i="9"/>
  <c r="DS15" i="13"/>
  <c r="AB15"/>
  <c r="BL15" s="1"/>
  <c r="T15"/>
  <c r="BD15" s="1"/>
  <c r="K15" i="11"/>
  <c r="K15" i="9"/>
  <c r="M15" i="11"/>
  <c r="M15" i="9"/>
  <c r="AV16" i="13"/>
  <c r="CF16" s="1"/>
  <c r="AJ16"/>
  <c r="BT16" s="1"/>
  <c r="AD16"/>
  <c r="BN16" s="1"/>
  <c r="DN16"/>
  <c r="AS16"/>
  <c r="CC16" s="1"/>
  <c r="AO16"/>
  <c r="BY16" s="1"/>
  <c r="W16"/>
  <c r="BG16" s="1"/>
  <c r="O16"/>
  <c r="AY16" s="1"/>
  <c r="F16" i="11"/>
  <c r="F16" i="9"/>
  <c r="AL16" i="13"/>
  <c r="BV16" s="1"/>
  <c r="AF16"/>
  <c r="BP16" s="1"/>
  <c r="DP16"/>
  <c r="AQ16"/>
  <c r="CA16" s="1"/>
  <c r="Y16"/>
  <c r="BI16" s="1"/>
  <c r="Q16"/>
  <c r="BA16" s="1"/>
  <c r="H16" i="11"/>
  <c r="H16" i="9"/>
  <c r="AH16" i="13"/>
  <c r="BR16" s="1"/>
  <c r="DR16"/>
  <c r="AA16"/>
  <c r="BK16" s="1"/>
  <c r="S16"/>
  <c r="BC16" s="1"/>
  <c r="J16" i="11"/>
  <c r="J16" i="9"/>
  <c r="DT16" i="13"/>
  <c r="U16"/>
  <c r="BE16" s="1"/>
  <c r="L16" i="11"/>
  <c r="L16" i="9"/>
  <c r="AW17" i="13"/>
  <c r="CG17" s="1"/>
  <c r="AU17"/>
  <c r="CE17" s="1"/>
  <c r="AI17"/>
  <c r="BS17" s="1"/>
  <c r="AC17"/>
  <c r="BM17" s="1"/>
  <c r="DM17"/>
  <c r="AR17"/>
  <c r="CB17" s="1"/>
  <c r="AN17"/>
  <c r="BX17" s="1"/>
  <c r="V17"/>
  <c r="BF17" s="1"/>
  <c r="N17"/>
  <c r="AX17" s="1"/>
  <c r="E17" i="11"/>
  <c r="E17" i="9"/>
  <c r="AK17" i="13"/>
  <c r="BU17" s="1"/>
  <c r="AE17"/>
  <c r="BO17" s="1"/>
  <c r="DO17"/>
  <c r="AT17"/>
  <c r="CD17" s="1"/>
  <c r="AP17"/>
  <c r="BZ17" s="1"/>
  <c r="X17"/>
  <c r="BH17" s="1"/>
  <c r="P17"/>
  <c r="AZ17" s="1"/>
  <c r="G17" i="11"/>
  <c r="G17" i="9"/>
  <c r="AM17" i="13"/>
  <c r="BW17" s="1"/>
  <c r="AG17"/>
  <c r="BQ17" s="1"/>
  <c r="DQ17"/>
  <c r="Z17"/>
  <c r="BJ17" s="1"/>
  <c r="R17"/>
  <c r="BB17" s="1"/>
  <c r="I17" i="11"/>
  <c r="I17" i="9"/>
  <c r="DS17" i="13"/>
  <c r="AB17"/>
  <c r="BL17" s="1"/>
  <c r="T17"/>
  <c r="BD17" s="1"/>
  <c r="K17" i="11"/>
  <c r="K17" i="9"/>
  <c r="M17" i="11"/>
  <c r="M17" i="9"/>
  <c r="AV18" i="13"/>
  <c r="CF18" s="1"/>
  <c r="AJ18"/>
  <c r="BT18" s="1"/>
  <c r="AD18"/>
  <c r="BN18" s="1"/>
  <c r="DN18"/>
  <c r="AS18"/>
  <c r="CC18" s="1"/>
  <c r="AO18"/>
  <c r="BY18" s="1"/>
  <c r="W18"/>
  <c r="BG18" s="1"/>
  <c r="O18"/>
  <c r="AY18" s="1"/>
  <c r="F18" i="11"/>
  <c r="F18" i="9"/>
  <c r="AL18" i="13"/>
  <c r="BV18" s="1"/>
  <c r="AF18"/>
  <c r="BP18" s="1"/>
  <c r="DP18"/>
  <c r="AQ18"/>
  <c r="CA18" s="1"/>
  <c r="Y18"/>
  <c r="BI18" s="1"/>
  <c r="Q18"/>
  <c r="BA18" s="1"/>
  <c r="H18" i="11"/>
  <c r="H18" i="9"/>
  <c r="AH18" i="13"/>
  <c r="BR18" s="1"/>
  <c r="DR18"/>
  <c r="AA18"/>
  <c r="BK18" s="1"/>
  <c r="S18"/>
  <c r="BC18" s="1"/>
  <c r="J18" i="11"/>
  <c r="J18" i="9"/>
  <c r="DT18" i="13"/>
  <c r="U18"/>
  <c r="BE18" s="1"/>
  <c r="L18" i="11"/>
  <c r="L18" i="9"/>
  <c r="AW19" i="13"/>
  <c r="CG19" s="1"/>
  <c r="AU19"/>
  <c r="CE19" s="1"/>
  <c r="AI19"/>
  <c r="BS19" s="1"/>
  <c r="AC19"/>
  <c r="BM19" s="1"/>
  <c r="DM19"/>
  <c r="AR19"/>
  <c r="CB19" s="1"/>
  <c r="AN19"/>
  <c r="BX19" s="1"/>
  <c r="V19"/>
  <c r="BF19" s="1"/>
  <c r="N19"/>
  <c r="AX19" s="1"/>
  <c r="E19" i="11"/>
  <c r="E19" i="9"/>
  <c r="AK19" i="13"/>
  <c r="BU19" s="1"/>
  <c r="AE19"/>
  <c r="BO19" s="1"/>
  <c r="DO19"/>
  <c r="AT19"/>
  <c r="CD19" s="1"/>
  <c r="AP19"/>
  <c r="BZ19" s="1"/>
  <c r="X19"/>
  <c r="BH19" s="1"/>
  <c r="P19"/>
  <c r="AZ19" s="1"/>
  <c r="G19" i="11"/>
  <c r="G19" i="9"/>
  <c r="AM19" i="13"/>
  <c r="BW19" s="1"/>
  <c r="AG19"/>
  <c r="BQ19" s="1"/>
  <c r="DQ19"/>
  <c r="Z19"/>
  <c r="BJ19" s="1"/>
  <c r="R19"/>
  <c r="BB19" s="1"/>
  <c r="I19" i="11"/>
  <c r="I19" i="9"/>
  <c r="DS19" i="13"/>
  <c r="AB19"/>
  <c r="BL19" s="1"/>
  <c r="T19"/>
  <c r="BD19" s="1"/>
  <c r="K19" i="11"/>
  <c r="K19" i="9"/>
  <c r="M19" i="11"/>
  <c r="M19" i="9"/>
  <c r="AV20" i="13"/>
  <c r="CF20" s="1"/>
  <c r="AJ20"/>
  <c r="BT20" s="1"/>
  <c r="AD20"/>
  <c r="BN20" s="1"/>
  <c r="DN20"/>
  <c r="AS20"/>
  <c r="CC20" s="1"/>
  <c r="AO20"/>
  <c r="BY20" s="1"/>
  <c r="W20"/>
  <c r="BG20" s="1"/>
  <c r="O20"/>
  <c r="AY20" s="1"/>
  <c r="F20" i="11"/>
  <c r="F20" i="9"/>
  <c r="AL20" i="13"/>
  <c r="BV20" s="1"/>
  <c r="AF20"/>
  <c r="BP20" s="1"/>
  <c r="DP20"/>
  <c r="AQ20"/>
  <c r="CA20" s="1"/>
  <c r="Y20"/>
  <c r="BI20" s="1"/>
  <c r="Q20"/>
  <c r="BA20" s="1"/>
  <c r="H20" i="11"/>
  <c r="H20" i="9"/>
  <c r="AH20" i="13"/>
  <c r="BR20" s="1"/>
  <c r="DR20"/>
  <c r="AA20"/>
  <c r="BK20" s="1"/>
  <c r="S20"/>
  <c r="BC20" s="1"/>
  <c r="J20" i="11"/>
  <c r="J20" i="9"/>
  <c r="DT20" i="13"/>
  <c r="U20"/>
  <c r="BE20" s="1"/>
  <c r="L20" i="11"/>
  <c r="L20" i="9"/>
  <c r="AW21" i="13"/>
  <c r="CG21" s="1"/>
  <c r="AU21"/>
  <c r="CE21" s="1"/>
  <c r="AI21"/>
  <c r="BS21" s="1"/>
  <c r="AC21"/>
  <c r="BM21" s="1"/>
  <c r="DM21"/>
  <c r="AR21"/>
  <c r="CB21" s="1"/>
  <c r="AN21"/>
  <c r="BX21" s="1"/>
  <c r="V21"/>
  <c r="BF21" s="1"/>
  <c r="N21"/>
  <c r="AX21" s="1"/>
  <c r="E21" i="11"/>
  <c r="E21" i="9"/>
  <c r="AK21" i="13"/>
  <c r="BU21" s="1"/>
  <c r="AE21"/>
  <c r="BO21" s="1"/>
  <c r="DO21"/>
  <c r="AT21"/>
  <c r="CD21" s="1"/>
  <c r="AP21"/>
  <c r="BZ21" s="1"/>
  <c r="X21"/>
  <c r="BH21" s="1"/>
  <c r="P21"/>
  <c r="AZ21" s="1"/>
  <c r="G21" i="11"/>
  <c r="G21" i="9"/>
  <c r="AM21" i="13"/>
  <c r="BW21" s="1"/>
  <c r="AG21"/>
  <c r="BQ21" s="1"/>
  <c r="DQ21"/>
  <c r="Z21"/>
  <c r="BJ21" s="1"/>
  <c r="R21"/>
  <c r="BB21" s="1"/>
  <c r="I21" i="11"/>
  <c r="I21" i="9"/>
  <c r="DS21" i="13"/>
  <c r="AB21"/>
  <c r="BL21" s="1"/>
  <c r="T21"/>
  <c r="BD21" s="1"/>
  <c r="K21" i="11"/>
  <c r="K21" i="9"/>
  <c r="M21" i="11"/>
  <c r="M21" i="9"/>
  <c r="AV22" i="13"/>
  <c r="CF22" s="1"/>
  <c r="AJ22"/>
  <c r="BT22" s="1"/>
  <c r="AD22"/>
  <c r="BN22" s="1"/>
  <c r="DN22"/>
  <c r="AS22"/>
  <c r="CC22" s="1"/>
  <c r="AO22"/>
  <c r="BY22" s="1"/>
  <c r="W22"/>
  <c r="BG22" s="1"/>
  <c r="O22"/>
  <c r="AY22" s="1"/>
  <c r="F22" i="11"/>
  <c r="F22" i="9"/>
  <c r="AL22" i="13"/>
  <c r="BV22" s="1"/>
  <c r="AF22"/>
  <c r="BP22" s="1"/>
  <c r="DP22"/>
  <c r="AQ22"/>
  <c r="CA22" s="1"/>
  <c r="Y22"/>
  <c r="BI22" s="1"/>
  <c r="Q22"/>
  <c r="BA22" s="1"/>
  <c r="H22" i="11"/>
  <c r="H22" i="9"/>
  <c r="AH22" i="13"/>
  <c r="BR22" s="1"/>
  <c r="DR22"/>
  <c r="AA22"/>
  <c r="BK22" s="1"/>
  <c r="S22"/>
  <c r="BC22" s="1"/>
  <c r="J22" i="11"/>
  <c r="J22" i="9"/>
  <c r="DT22" i="13"/>
  <c r="U22"/>
  <c r="BE22" s="1"/>
  <c r="L22" i="11"/>
  <c r="L22" i="9"/>
  <c r="AW23" i="13"/>
  <c r="CG23" s="1"/>
  <c r="AU23"/>
  <c r="CE23" s="1"/>
  <c r="AI23"/>
  <c r="BS23" s="1"/>
  <c r="AC23"/>
  <c r="BM23" s="1"/>
  <c r="DM23"/>
  <c r="AR23"/>
  <c r="CB23" s="1"/>
  <c r="AN23"/>
  <c r="BX23" s="1"/>
  <c r="V23"/>
  <c r="BF23" s="1"/>
  <c r="N23"/>
  <c r="AX23" s="1"/>
  <c r="E23" i="11"/>
  <c r="E23" i="9"/>
  <c r="AK23" i="13"/>
  <c r="BU23" s="1"/>
  <c r="AE23"/>
  <c r="BO23" s="1"/>
  <c r="DO23"/>
  <c r="AT23"/>
  <c r="CD23" s="1"/>
  <c r="AP23"/>
  <c r="BZ23" s="1"/>
  <c r="X23"/>
  <c r="BH23" s="1"/>
  <c r="P23"/>
  <c r="AZ23" s="1"/>
  <c r="G23" i="11"/>
  <c r="G23" i="9"/>
  <c r="AM23" i="13"/>
  <c r="BW23" s="1"/>
  <c r="AG23"/>
  <c r="BQ23" s="1"/>
  <c r="DQ23"/>
  <c r="Z23"/>
  <c r="BJ23" s="1"/>
  <c r="R23"/>
  <c r="BB23" s="1"/>
  <c r="I23" i="11"/>
  <c r="I23" i="9"/>
  <c r="DS23" i="13"/>
  <c r="AB23"/>
  <c r="BL23" s="1"/>
  <c r="T23"/>
  <c r="BD23" s="1"/>
  <c r="K23" i="11"/>
  <c r="K23" i="9"/>
  <c r="M23" i="11"/>
  <c r="M23" i="9"/>
  <c r="DN24" i="13"/>
  <c r="AV24"/>
  <c r="CF24" s="1"/>
  <c r="AJ24"/>
  <c r="BT24" s="1"/>
  <c r="AD24"/>
  <c r="BN24" s="1"/>
  <c r="AS24"/>
  <c r="CC24" s="1"/>
  <c r="AO24"/>
  <c r="BY24" s="1"/>
  <c r="W24"/>
  <c r="BG24" s="1"/>
  <c r="O24"/>
  <c r="AY24" s="1"/>
  <c r="F24" i="11"/>
  <c r="F24" i="9"/>
  <c r="DP24" i="13"/>
  <c r="AL24"/>
  <c r="BV24" s="1"/>
  <c r="AF24"/>
  <c r="BP24" s="1"/>
  <c r="AQ24"/>
  <c r="CA24" s="1"/>
  <c r="Y24"/>
  <c r="BI24" s="1"/>
  <c r="Q24"/>
  <c r="BA24" s="1"/>
  <c r="H24" i="11"/>
  <c r="H24" i="9"/>
  <c r="DR24" i="13"/>
  <c r="AH24"/>
  <c r="BR24" s="1"/>
  <c r="AA24"/>
  <c r="BK24" s="1"/>
  <c r="S24"/>
  <c r="BC24" s="1"/>
  <c r="J24" i="11"/>
  <c r="J24" i="9"/>
  <c r="DT24" i="13"/>
  <c r="U24"/>
  <c r="BE24" s="1"/>
  <c r="L24" i="11"/>
  <c r="L24" i="9"/>
  <c r="DM25" i="13"/>
  <c r="AR25"/>
  <c r="CB25" s="1"/>
  <c r="AN25"/>
  <c r="BX25" s="1"/>
  <c r="V25"/>
  <c r="BF25" s="1"/>
  <c r="N25"/>
  <c r="AX25" s="1"/>
  <c r="AW25"/>
  <c r="CG25" s="1"/>
  <c r="AU25"/>
  <c r="CE25" s="1"/>
  <c r="AI25"/>
  <c r="BS25" s="1"/>
  <c r="AC25"/>
  <c r="BM25" s="1"/>
  <c r="E25" i="11"/>
  <c r="E25" i="9"/>
  <c r="DO25" i="13"/>
  <c r="AT25"/>
  <c r="CD25" s="1"/>
  <c r="AP25"/>
  <c r="BZ25" s="1"/>
  <c r="X25"/>
  <c r="BH25" s="1"/>
  <c r="P25"/>
  <c r="AZ25" s="1"/>
  <c r="AK25"/>
  <c r="BU25" s="1"/>
  <c r="AE25"/>
  <c r="BO25" s="1"/>
  <c r="G25" i="11"/>
  <c r="G25" i="9"/>
  <c r="DQ25" i="13"/>
  <c r="Z25"/>
  <c r="BJ25" s="1"/>
  <c r="R25"/>
  <c r="BB25" s="1"/>
  <c r="AM25"/>
  <c r="BW25" s="1"/>
  <c r="AG25"/>
  <c r="BQ25" s="1"/>
  <c r="I25" i="11"/>
  <c r="I25" i="9"/>
  <c r="DS25" i="13"/>
  <c r="AB25"/>
  <c r="BL25" s="1"/>
  <c r="T25"/>
  <c r="BD25" s="1"/>
  <c r="K25" i="11"/>
  <c r="K25" i="9"/>
  <c r="M25" i="11"/>
  <c r="M25" i="9"/>
  <c r="DN26" i="13"/>
  <c r="AS26"/>
  <c r="CC26" s="1"/>
  <c r="AO26"/>
  <c r="BY26" s="1"/>
  <c r="W26"/>
  <c r="BG26" s="1"/>
  <c r="O26"/>
  <c r="AY26" s="1"/>
  <c r="AV26"/>
  <c r="CF26" s="1"/>
  <c r="AJ26"/>
  <c r="BT26" s="1"/>
  <c r="AD26"/>
  <c r="BN26" s="1"/>
  <c r="F26" i="11"/>
  <c r="F26" i="9"/>
  <c r="DP26" i="13"/>
  <c r="AQ26"/>
  <c r="CA26" s="1"/>
  <c r="Y26"/>
  <c r="BI26" s="1"/>
  <c r="Q26"/>
  <c r="BA26" s="1"/>
  <c r="AL26"/>
  <c r="BV26" s="1"/>
  <c r="AF26"/>
  <c r="BP26" s="1"/>
  <c r="H26" i="11"/>
  <c r="H26" i="9"/>
  <c r="DR26" i="13"/>
  <c r="AA26"/>
  <c r="BK26" s="1"/>
  <c r="S26"/>
  <c r="BC26" s="1"/>
  <c r="AH26"/>
  <c r="BR26" s="1"/>
  <c r="J26" i="11"/>
  <c r="J26" i="9"/>
  <c r="DT26" i="13"/>
  <c r="U26"/>
  <c r="BE26" s="1"/>
  <c r="L26" i="11"/>
  <c r="L26" i="9"/>
  <c r="DM27" i="13"/>
  <c r="AR27"/>
  <c r="CB27" s="1"/>
  <c r="AN27"/>
  <c r="BX27" s="1"/>
  <c r="V27"/>
  <c r="BF27" s="1"/>
  <c r="N27"/>
  <c r="AX27" s="1"/>
  <c r="AW27"/>
  <c r="CG27" s="1"/>
  <c r="AU27"/>
  <c r="CE27" s="1"/>
  <c r="AI27"/>
  <c r="BS27" s="1"/>
  <c r="AC27"/>
  <c r="BM27" s="1"/>
  <c r="E27" i="11"/>
  <c r="E27" i="9"/>
  <c r="DO27" i="13"/>
  <c r="AT27"/>
  <c r="CD27" s="1"/>
  <c r="AP27"/>
  <c r="BZ27" s="1"/>
  <c r="X27"/>
  <c r="BH27" s="1"/>
  <c r="P27"/>
  <c r="AZ27" s="1"/>
  <c r="AK27"/>
  <c r="BU27" s="1"/>
  <c r="AE27"/>
  <c r="BO27" s="1"/>
  <c r="G27" i="11"/>
  <c r="G27" i="9"/>
  <c r="DQ27" i="13"/>
  <c r="Z27"/>
  <c r="BJ27" s="1"/>
  <c r="R27"/>
  <c r="BB27" s="1"/>
  <c r="AM27"/>
  <c r="BW27" s="1"/>
  <c r="AG27"/>
  <c r="BQ27" s="1"/>
  <c r="I27" i="11"/>
  <c r="I27" i="9"/>
  <c r="DS27" i="13"/>
  <c r="AB27"/>
  <c r="BL27" s="1"/>
  <c r="T27"/>
  <c r="BD27" s="1"/>
  <c r="K27" i="11"/>
  <c r="K27" i="9"/>
  <c r="M27" i="11"/>
  <c r="M27" i="9"/>
  <c r="DN28" i="13"/>
  <c r="AS28"/>
  <c r="CC28" s="1"/>
  <c r="AO28"/>
  <c r="BY28" s="1"/>
  <c r="W28"/>
  <c r="BG28" s="1"/>
  <c r="O28"/>
  <c r="AY28" s="1"/>
  <c r="AV28"/>
  <c r="CF28" s="1"/>
  <c r="AJ28"/>
  <c r="BT28" s="1"/>
  <c r="AD28"/>
  <c r="BN28" s="1"/>
  <c r="F28" i="11"/>
  <c r="F28" i="9"/>
  <c r="DP28" i="13"/>
  <c r="AQ28"/>
  <c r="CA28" s="1"/>
  <c r="Y28"/>
  <c r="BI28" s="1"/>
  <c r="Q28"/>
  <c r="BA28" s="1"/>
  <c r="AL28"/>
  <c r="BV28" s="1"/>
  <c r="AF28"/>
  <c r="BP28" s="1"/>
  <c r="H28" i="11"/>
  <c r="H28" i="9"/>
  <c r="DR28" i="13"/>
  <c r="AA28"/>
  <c r="BK28" s="1"/>
  <c r="S28"/>
  <c r="BC28" s="1"/>
  <c r="AH28"/>
  <c r="BR28" s="1"/>
  <c r="J28" i="11"/>
  <c r="J28" i="9"/>
  <c r="DT28" i="13"/>
  <c r="U28"/>
  <c r="BE28" s="1"/>
  <c r="L28" i="11"/>
  <c r="L28" i="9"/>
  <c r="DM29" i="13"/>
  <c r="AR29"/>
  <c r="CB29" s="1"/>
  <c r="AN29"/>
  <c r="BX29" s="1"/>
  <c r="V29"/>
  <c r="BF29" s="1"/>
  <c r="N29"/>
  <c r="AX29" s="1"/>
  <c r="AW29"/>
  <c r="CG29" s="1"/>
  <c r="AU29"/>
  <c r="CE29" s="1"/>
  <c r="AI29"/>
  <c r="BS29" s="1"/>
  <c r="AC29"/>
  <c r="BM29" s="1"/>
  <c r="E29" i="11"/>
  <c r="E29" i="9"/>
  <c r="DO29" i="13"/>
  <c r="AT29"/>
  <c r="CD29" s="1"/>
  <c r="AP29"/>
  <c r="BZ29" s="1"/>
  <c r="X29"/>
  <c r="BH29" s="1"/>
  <c r="P29"/>
  <c r="AZ29" s="1"/>
  <c r="AK29"/>
  <c r="BU29" s="1"/>
  <c r="AE29"/>
  <c r="BO29" s="1"/>
  <c r="G29" i="11"/>
  <c r="G29" i="9"/>
  <c r="DQ29" i="13"/>
  <c r="Z29"/>
  <c r="BJ29" s="1"/>
  <c r="R29"/>
  <c r="BB29" s="1"/>
  <c r="AM29"/>
  <c r="BW29" s="1"/>
  <c r="AG29"/>
  <c r="BQ29" s="1"/>
  <c r="I29" i="11"/>
  <c r="I29" i="9"/>
  <c r="DS29" i="13"/>
  <c r="AB29"/>
  <c r="BL29" s="1"/>
  <c r="T29"/>
  <c r="BD29" s="1"/>
  <c r="K29" i="11"/>
  <c r="K29" i="9"/>
  <c r="M29" i="11"/>
  <c r="M29" i="9"/>
  <c r="DN30" i="13"/>
  <c r="AS30"/>
  <c r="CC30" s="1"/>
  <c r="AO30"/>
  <c r="BY30" s="1"/>
  <c r="W30"/>
  <c r="BG30" s="1"/>
  <c r="O30"/>
  <c r="AY30" s="1"/>
  <c r="AV30"/>
  <c r="CF30" s="1"/>
  <c r="AJ30"/>
  <c r="BT30" s="1"/>
  <c r="AD30"/>
  <c r="BN30" s="1"/>
  <c r="F30" i="11"/>
  <c r="F30" i="9"/>
  <c r="DP30" i="13"/>
  <c r="AQ30"/>
  <c r="CA30" s="1"/>
  <c r="Y30"/>
  <c r="BI30" s="1"/>
  <c r="Q30"/>
  <c r="BA30" s="1"/>
  <c r="AL30"/>
  <c r="BV30" s="1"/>
  <c r="AF30"/>
  <c r="BP30" s="1"/>
  <c r="H30" i="11"/>
  <c r="H30" i="9"/>
  <c r="DR30" i="13"/>
  <c r="AA30"/>
  <c r="BK30" s="1"/>
  <c r="S30"/>
  <c r="BC30" s="1"/>
  <c r="AH30"/>
  <c r="BR30" s="1"/>
  <c r="J30" i="11"/>
  <c r="J30" i="9"/>
  <c r="DT30" i="13"/>
  <c r="U30"/>
  <c r="BE30" s="1"/>
  <c r="L30" i="11"/>
  <c r="L30" i="9"/>
  <c r="DM31" i="13"/>
  <c r="AR31"/>
  <c r="CB31" s="1"/>
  <c r="AN31"/>
  <c r="BX31" s="1"/>
  <c r="V31"/>
  <c r="BF31" s="1"/>
  <c r="N31"/>
  <c r="AX31" s="1"/>
  <c r="AW31"/>
  <c r="CG31" s="1"/>
  <c r="AU31"/>
  <c r="CE31" s="1"/>
  <c r="AI31"/>
  <c r="BS31" s="1"/>
  <c r="AC31"/>
  <c r="BM31" s="1"/>
  <c r="E31" i="11"/>
  <c r="E31" i="9"/>
  <c r="DO31" i="13"/>
  <c r="AT31"/>
  <c r="CD31" s="1"/>
  <c r="AP31"/>
  <c r="BZ31" s="1"/>
  <c r="X31"/>
  <c r="BH31" s="1"/>
  <c r="P31"/>
  <c r="AZ31" s="1"/>
  <c r="AK31"/>
  <c r="BU31" s="1"/>
  <c r="AE31"/>
  <c r="BO31" s="1"/>
  <c r="G31" i="11"/>
  <c r="G31" i="9"/>
  <c r="DQ31" i="13"/>
  <c r="Z31"/>
  <c r="BJ31" s="1"/>
  <c r="R31"/>
  <c r="BB31" s="1"/>
  <c r="AM31"/>
  <c r="BW31" s="1"/>
  <c r="AG31"/>
  <c r="BQ31" s="1"/>
  <c r="I31" i="11"/>
  <c r="I31" i="9"/>
  <c r="DS31" i="13"/>
  <c r="AB31"/>
  <c r="BL31" s="1"/>
  <c r="T31"/>
  <c r="BD31" s="1"/>
  <c r="K31" i="11"/>
  <c r="K31" i="9"/>
  <c r="M31" i="11"/>
  <c r="M31" i="9"/>
  <c r="DN32" i="13"/>
  <c r="AS32"/>
  <c r="CC32" s="1"/>
  <c r="AO32"/>
  <c r="BY32" s="1"/>
  <c r="W32"/>
  <c r="BG32" s="1"/>
  <c r="O32"/>
  <c r="AY32" s="1"/>
  <c r="AV32"/>
  <c r="CF32" s="1"/>
  <c r="AJ32"/>
  <c r="BT32" s="1"/>
  <c r="AD32"/>
  <c r="BN32" s="1"/>
  <c r="F32" i="11"/>
  <c r="F32" i="9"/>
  <c r="DP32" i="13"/>
  <c r="AQ32"/>
  <c r="CA32" s="1"/>
  <c r="Y32"/>
  <c r="BI32" s="1"/>
  <c r="Q32"/>
  <c r="BA32" s="1"/>
  <c r="AL32"/>
  <c r="BV32" s="1"/>
  <c r="AF32"/>
  <c r="BP32" s="1"/>
  <c r="H32" i="11"/>
  <c r="H32" i="9"/>
  <c r="DR32" i="13"/>
  <c r="AA32"/>
  <c r="BK32" s="1"/>
  <c r="S32"/>
  <c r="BC32" s="1"/>
  <c r="AH32"/>
  <c r="BR32" s="1"/>
  <c r="J32" i="11"/>
  <c r="J32" i="9"/>
  <c r="DT32" i="13"/>
  <c r="U32"/>
  <c r="BE32" s="1"/>
  <c r="L32" i="11"/>
  <c r="L32" i="9"/>
  <c r="DM33" i="13"/>
  <c r="AR33"/>
  <c r="CB33" s="1"/>
  <c r="AN33"/>
  <c r="BX33" s="1"/>
  <c r="V33"/>
  <c r="BF33" s="1"/>
  <c r="N33"/>
  <c r="AX33" s="1"/>
  <c r="AW33"/>
  <c r="CG33" s="1"/>
  <c r="AU33"/>
  <c r="CE33" s="1"/>
  <c r="AI33"/>
  <c r="BS33" s="1"/>
  <c r="AC33"/>
  <c r="BM33" s="1"/>
  <c r="E33" i="11"/>
  <c r="E33" i="9"/>
  <c r="DO33" i="13"/>
  <c r="AT33"/>
  <c r="CD33" s="1"/>
  <c r="AP33"/>
  <c r="BZ33" s="1"/>
  <c r="X33"/>
  <c r="BH33" s="1"/>
  <c r="P33"/>
  <c r="AZ33" s="1"/>
  <c r="AK33"/>
  <c r="BU33" s="1"/>
  <c r="AE33"/>
  <c r="BO33" s="1"/>
  <c r="G33" i="11"/>
  <c r="G33" i="9"/>
  <c r="DQ33" i="13"/>
  <c r="Z33"/>
  <c r="BJ33" s="1"/>
  <c r="R33"/>
  <c r="BB33" s="1"/>
  <c r="AM33"/>
  <c r="BW33" s="1"/>
  <c r="AG33"/>
  <c r="BQ33" s="1"/>
  <c r="I33" i="11"/>
  <c r="I33" i="9"/>
  <c r="DS33" i="13"/>
  <c r="AB33"/>
  <c r="BL33" s="1"/>
  <c r="T33"/>
  <c r="BD33" s="1"/>
  <c r="K33" i="11"/>
  <c r="K33" i="9"/>
  <c r="M33" i="11"/>
  <c r="M33" i="9"/>
  <c r="DN34" i="13"/>
  <c r="AS34"/>
  <c r="CC34" s="1"/>
  <c r="AO34"/>
  <c r="BY34" s="1"/>
  <c r="W34"/>
  <c r="BG34" s="1"/>
  <c r="O34"/>
  <c r="AY34" s="1"/>
  <c r="AV34"/>
  <c r="CF34" s="1"/>
  <c r="AJ34"/>
  <c r="BT34" s="1"/>
  <c r="AD34"/>
  <c r="BN34" s="1"/>
  <c r="F34" i="11"/>
  <c r="F34" i="9"/>
  <c r="DP34" i="13"/>
  <c r="AQ34"/>
  <c r="CA34" s="1"/>
  <c r="Y34"/>
  <c r="BI34" s="1"/>
  <c r="Q34"/>
  <c r="BA34" s="1"/>
  <c r="AL34"/>
  <c r="BV34" s="1"/>
  <c r="AF34"/>
  <c r="BP34" s="1"/>
  <c r="H34" i="11"/>
  <c r="H34" i="9"/>
  <c r="DR34" i="13"/>
  <c r="AA34"/>
  <c r="BK34" s="1"/>
  <c r="S34"/>
  <c r="BC34" s="1"/>
  <c r="AH34"/>
  <c r="BR34" s="1"/>
  <c r="J34" i="11"/>
  <c r="J34" i="9"/>
  <c r="DT34" i="13"/>
  <c r="U34"/>
  <c r="BE34" s="1"/>
  <c r="L34" i="11"/>
  <c r="L34" i="9"/>
  <c r="DM35" i="13"/>
  <c r="AR35"/>
  <c r="CB35" s="1"/>
  <c r="AN35"/>
  <c r="BX35" s="1"/>
  <c r="V35"/>
  <c r="BF35" s="1"/>
  <c r="N35"/>
  <c r="AX35" s="1"/>
  <c r="AW35"/>
  <c r="CG35" s="1"/>
  <c r="AU35"/>
  <c r="CE35" s="1"/>
  <c r="AI35"/>
  <c r="BS35" s="1"/>
  <c r="AC35"/>
  <c r="BM35" s="1"/>
  <c r="E35" i="11"/>
  <c r="E35" i="9"/>
  <c r="DO35" i="13"/>
  <c r="AT35"/>
  <c r="CD35" s="1"/>
  <c r="AP35"/>
  <c r="BZ35" s="1"/>
  <c r="X35"/>
  <c r="BH35" s="1"/>
  <c r="P35"/>
  <c r="AZ35" s="1"/>
  <c r="AK35"/>
  <c r="BU35" s="1"/>
  <c r="AE35"/>
  <c r="BO35" s="1"/>
  <c r="G35" i="11"/>
  <c r="G35" i="9"/>
  <c r="DQ35" i="13"/>
  <c r="Z35"/>
  <c r="BJ35" s="1"/>
  <c r="R35"/>
  <c r="BB35" s="1"/>
  <c r="AM35"/>
  <c r="BW35" s="1"/>
  <c r="AG35"/>
  <c r="BQ35" s="1"/>
  <c r="I35" i="11"/>
  <c r="I35" i="9"/>
  <c r="DS35" i="13"/>
  <c r="AB35"/>
  <c r="BL35" s="1"/>
  <c r="T35"/>
  <c r="BD35" s="1"/>
  <c r="K35" i="11"/>
  <c r="K35" i="9"/>
  <c r="M35" i="11"/>
  <c r="M35" i="9"/>
  <c r="DN36" i="13"/>
  <c r="AS36"/>
  <c r="CC36" s="1"/>
  <c r="AO36"/>
  <c r="BY36" s="1"/>
  <c r="W36"/>
  <c r="BG36" s="1"/>
  <c r="O36"/>
  <c r="AY36" s="1"/>
  <c r="AV36"/>
  <c r="CF36" s="1"/>
  <c r="AJ36"/>
  <c r="BT36" s="1"/>
  <c r="AD36"/>
  <c r="BN36" s="1"/>
  <c r="F36" i="11"/>
  <c r="F36" i="9"/>
  <c r="DP36" i="13"/>
  <c r="AQ36"/>
  <c r="CA36" s="1"/>
  <c r="Y36"/>
  <c r="BI36" s="1"/>
  <c r="Q36"/>
  <c r="BA36" s="1"/>
  <c r="AL36"/>
  <c r="BV36" s="1"/>
  <c r="AF36"/>
  <c r="BP36" s="1"/>
  <c r="H36" i="11"/>
  <c r="H36" i="9"/>
  <c r="DR36" i="13"/>
  <c r="AA36"/>
  <c r="BK36" s="1"/>
  <c r="S36"/>
  <c r="BC36" s="1"/>
  <c r="AH36"/>
  <c r="BR36" s="1"/>
  <c r="J36" i="11"/>
  <c r="J36" i="9"/>
  <c r="DT36" i="13"/>
  <c r="U36"/>
  <c r="BE36" s="1"/>
  <c r="L36" i="11"/>
  <c r="L36" i="9"/>
  <c r="DM37" i="13"/>
  <c r="AR37"/>
  <c r="CB37" s="1"/>
  <c r="AN37"/>
  <c r="BX37" s="1"/>
  <c r="V37"/>
  <c r="BF37" s="1"/>
  <c r="N37"/>
  <c r="AX37" s="1"/>
  <c r="AW37"/>
  <c r="CG37" s="1"/>
  <c r="AU37"/>
  <c r="CE37" s="1"/>
  <c r="AI37"/>
  <c r="BS37" s="1"/>
  <c r="AC37"/>
  <c r="BM37" s="1"/>
  <c r="E37" i="11"/>
  <c r="E37" i="9"/>
  <c r="DO37" i="13"/>
  <c r="AT37"/>
  <c r="CD37" s="1"/>
  <c r="AP37"/>
  <c r="BZ37" s="1"/>
  <c r="X37"/>
  <c r="BH37" s="1"/>
  <c r="P37"/>
  <c r="AZ37" s="1"/>
  <c r="AK37"/>
  <c r="BU37" s="1"/>
  <c r="AE37"/>
  <c r="BO37" s="1"/>
  <c r="G37" i="11"/>
  <c r="G37" i="9"/>
  <c r="DQ37" i="13"/>
  <c r="Z37"/>
  <c r="BJ37" s="1"/>
  <c r="R37"/>
  <c r="BB37" s="1"/>
  <c r="AM37"/>
  <c r="BW37" s="1"/>
  <c r="AG37"/>
  <c r="BQ37" s="1"/>
  <c r="I37" i="11"/>
  <c r="I37" i="9"/>
  <c r="DS37" i="13"/>
  <c r="AB37"/>
  <c r="BL37" s="1"/>
  <c r="T37"/>
  <c r="BD37" s="1"/>
  <c r="K37" i="11"/>
  <c r="K37" i="9"/>
  <c r="M37" i="11"/>
  <c r="M37" i="9"/>
  <c r="DN38" i="13"/>
  <c r="AS38"/>
  <c r="CC38" s="1"/>
  <c r="AO38"/>
  <c r="BY38" s="1"/>
  <c r="W38"/>
  <c r="BG38" s="1"/>
  <c r="O38"/>
  <c r="AY38" s="1"/>
  <c r="AV38"/>
  <c r="CF38" s="1"/>
  <c r="AJ38"/>
  <c r="BT38" s="1"/>
  <c r="AD38"/>
  <c r="BN38" s="1"/>
  <c r="F38" i="11"/>
  <c r="F38" i="9"/>
  <c r="DP38" i="13"/>
  <c r="AQ38"/>
  <c r="CA38" s="1"/>
  <c r="Y38"/>
  <c r="BI38" s="1"/>
  <c r="Q38"/>
  <c r="BA38" s="1"/>
  <c r="AL38"/>
  <c r="BV38" s="1"/>
  <c r="AF38"/>
  <c r="BP38" s="1"/>
  <c r="H38" i="11"/>
  <c r="H38" i="9"/>
  <c r="DR38" i="13"/>
  <c r="AA38"/>
  <c r="BK38" s="1"/>
  <c r="S38"/>
  <c r="BC38" s="1"/>
  <c r="AH38"/>
  <c r="BR38" s="1"/>
  <c r="J38" i="11"/>
  <c r="J38" i="9"/>
  <c r="DT38" i="13"/>
  <c r="U38"/>
  <c r="BE38" s="1"/>
  <c r="L38" i="11"/>
  <c r="L38" i="9"/>
  <c r="DM39" i="13"/>
  <c r="AR39"/>
  <c r="CB39" s="1"/>
  <c r="AN39"/>
  <c r="BX39" s="1"/>
  <c r="V39"/>
  <c r="BF39" s="1"/>
  <c r="N39"/>
  <c r="AX39" s="1"/>
  <c r="AW39"/>
  <c r="CG39" s="1"/>
  <c r="AU39"/>
  <c r="CE39" s="1"/>
  <c r="AI39"/>
  <c r="BS39" s="1"/>
  <c r="AC39"/>
  <c r="BM39" s="1"/>
  <c r="E39" i="11"/>
  <c r="E39" i="9"/>
  <c r="DO39" i="13"/>
  <c r="AT39"/>
  <c r="CD39" s="1"/>
  <c r="AP39"/>
  <c r="BZ39" s="1"/>
  <c r="X39"/>
  <c r="BH39" s="1"/>
  <c r="P39"/>
  <c r="AZ39" s="1"/>
  <c r="AK39"/>
  <c r="BU39" s="1"/>
  <c r="AE39"/>
  <c r="BO39" s="1"/>
  <c r="G39" i="11"/>
  <c r="G39" i="9"/>
  <c r="DQ39" i="13"/>
  <c r="Z39"/>
  <c r="BJ39" s="1"/>
  <c r="R39"/>
  <c r="BB39" s="1"/>
  <c r="AM39"/>
  <c r="BW39" s="1"/>
  <c r="AG39"/>
  <c r="BQ39" s="1"/>
  <c r="I39" i="11"/>
  <c r="I39" i="9"/>
  <c r="DS39" i="13"/>
  <c r="AB39"/>
  <c r="BL39" s="1"/>
  <c r="T39"/>
  <c r="BD39" s="1"/>
  <c r="K39" i="11"/>
  <c r="K39" i="9"/>
  <c r="M39" i="11"/>
  <c r="M39" i="9"/>
  <c r="DN40" i="13"/>
  <c r="AS40"/>
  <c r="CC40" s="1"/>
  <c r="AO40"/>
  <c r="BY40" s="1"/>
  <c r="W40"/>
  <c r="BG40" s="1"/>
  <c r="O40"/>
  <c r="AY40" s="1"/>
  <c r="AV40"/>
  <c r="CF40" s="1"/>
  <c r="AJ40"/>
  <c r="BT40" s="1"/>
  <c r="AD40"/>
  <c r="BN40" s="1"/>
  <c r="F40" i="11"/>
  <c r="F40" i="9"/>
  <c r="DP40" i="13"/>
  <c r="AQ40"/>
  <c r="CA40" s="1"/>
  <c r="Y40"/>
  <c r="BI40" s="1"/>
  <c r="Q40"/>
  <c r="BA40" s="1"/>
  <c r="AL40"/>
  <c r="BV40" s="1"/>
  <c r="AF40"/>
  <c r="BP40" s="1"/>
  <c r="H40" i="11"/>
  <c r="H40" i="9"/>
  <c r="DR40" i="13"/>
  <c r="AA40"/>
  <c r="BK40" s="1"/>
  <c r="S40"/>
  <c r="BC40" s="1"/>
  <c r="AH40"/>
  <c r="BR40" s="1"/>
  <c r="J40" i="11"/>
  <c r="J40" i="9"/>
  <c r="DT40" i="13"/>
  <c r="U40"/>
  <c r="BE40" s="1"/>
  <c r="L40" i="11"/>
  <c r="L40" i="9"/>
  <c r="DM41" i="13"/>
  <c r="AR41"/>
  <c r="CB41" s="1"/>
  <c r="AN41"/>
  <c r="BX41" s="1"/>
  <c r="V41"/>
  <c r="BF41" s="1"/>
  <c r="N41"/>
  <c r="AX41" s="1"/>
  <c r="AW41"/>
  <c r="CG41" s="1"/>
  <c r="AU41"/>
  <c r="CE41" s="1"/>
  <c r="AI41"/>
  <c r="BS41" s="1"/>
  <c r="AC41"/>
  <c r="BM41" s="1"/>
  <c r="E41" i="11"/>
  <c r="E41" i="9"/>
  <c r="DO41" i="13"/>
  <c r="AT41"/>
  <c r="CD41" s="1"/>
  <c r="AP41"/>
  <c r="BZ41" s="1"/>
  <c r="X41"/>
  <c r="BH41" s="1"/>
  <c r="P41"/>
  <c r="AZ41" s="1"/>
  <c r="AK41"/>
  <c r="BU41" s="1"/>
  <c r="AE41"/>
  <c r="BO41" s="1"/>
  <c r="G41" i="11"/>
  <c r="G41" i="9"/>
  <c r="DQ41" i="13"/>
  <c r="Z41"/>
  <c r="BJ41" s="1"/>
  <c r="R41"/>
  <c r="BB41" s="1"/>
  <c r="AM41"/>
  <c r="BW41" s="1"/>
  <c r="AG41"/>
  <c r="BQ41" s="1"/>
  <c r="I41" i="11"/>
  <c r="I41" i="9"/>
  <c r="DS41" i="13"/>
  <c r="AB41"/>
  <c r="BL41" s="1"/>
  <c r="T41"/>
  <c r="BD41" s="1"/>
  <c r="K41" i="11"/>
  <c r="K41" i="9"/>
  <c r="M41" i="11"/>
  <c r="M41" i="9"/>
  <c r="DN42" i="13"/>
  <c r="AS42"/>
  <c r="CC42" s="1"/>
  <c r="AO42"/>
  <c r="BY42" s="1"/>
  <c r="W42"/>
  <c r="BG42" s="1"/>
  <c r="O42"/>
  <c r="AY42" s="1"/>
  <c r="AV42"/>
  <c r="CF42" s="1"/>
  <c r="AJ42"/>
  <c r="BT42" s="1"/>
  <c r="AD42"/>
  <c r="BN42" s="1"/>
  <c r="F42" i="11"/>
  <c r="F42" i="9"/>
  <c r="DP42" i="13"/>
  <c r="AQ42"/>
  <c r="CA42" s="1"/>
  <c r="Y42"/>
  <c r="BI42" s="1"/>
  <c r="Q42"/>
  <c r="BA42" s="1"/>
  <c r="AL42"/>
  <c r="BV42" s="1"/>
  <c r="AF42"/>
  <c r="BP42" s="1"/>
  <c r="H42" i="11"/>
  <c r="H42" i="9"/>
  <c r="DR42" i="13"/>
  <c r="AA42"/>
  <c r="BK42" s="1"/>
  <c r="S42"/>
  <c r="BC42" s="1"/>
  <c r="AH42"/>
  <c r="BR42" s="1"/>
  <c r="J42" i="11"/>
  <c r="J42" i="9"/>
  <c r="DT42" i="13"/>
  <c r="U42"/>
  <c r="BE42" s="1"/>
  <c r="L42" i="11"/>
  <c r="L42" i="9"/>
  <c r="DM43" i="13"/>
  <c r="AR43"/>
  <c r="CB43" s="1"/>
  <c r="AN43"/>
  <c r="BX43" s="1"/>
  <c r="V43"/>
  <c r="BF43" s="1"/>
  <c r="N43"/>
  <c r="AX43" s="1"/>
  <c r="AW43"/>
  <c r="CG43" s="1"/>
  <c r="AU43"/>
  <c r="CE43" s="1"/>
  <c r="AI43"/>
  <c r="BS43" s="1"/>
  <c r="AC43"/>
  <c r="BM43" s="1"/>
  <c r="E43" i="11"/>
  <c r="E43" i="9"/>
  <c r="DO43" i="13"/>
  <c r="AT43"/>
  <c r="CD43" s="1"/>
  <c r="AP43"/>
  <c r="BZ43" s="1"/>
  <c r="X43"/>
  <c r="BH43" s="1"/>
  <c r="P43"/>
  <c r="AZ43" s="1"/>
  <c r="AK43"/>
  <c r="BU43" s="1"/>
  <c r="AE43"/>
  <c r="BO43" s="1"/>
  <c r="G43" i="11"/>
  <c r="G43" i="9"/>
  <c r="DQ43" i="13"/>
  <c r="Z43"/>
  <c r="BJ43" s="1"/>
  <c r="R43"/>
  <c r="BB43" s="1"/>
  <c r="AM43"/>
  <c r="BW43" s="1"/>
  <c r="AG43"/>
  <c r="BQ43" s="1"/>
  <c r="I43" i="11"/>
  <c r="I43" i="9"/>
  <c r="DS43" i="13"/>
  <c r="AB43"/>
  <c r="BL43" s="1"/>
  <c r="T43"/>
  <c r="BD43" s="1"/>
  <c r="K43" i="11"/>
  <c r="K43" i="9"/>
  <c r="M43" i="11"/>
  <c r="M43" i="9"/>
  <c r="DN44" i="13"/>
  <c r="AS44"/>
  <c r="CC44" s="1"/>
  <c r="AO44"/>
  <c r="BY44" s="1"/>
  <c r="W44"/>
  <c r="BG44" s="1"/>
  <c r="O44"/>
  <c r="AY44" s="1"/>
  <c r="AV44"/>
  <c r="CF44" s="1"/>
  <c r="AJ44"/>
  <c r="BT44" s="1"/>
  <c r="AD44"/>
  <c r="BN44" s="1"/>
  <c r="F44" i="11"/>
  <c r="F44" i="9"/>
  <c r="DP44" i="13"/>
  <c r="AQ44"/>
  <c r="CA44" s="1"/>
  <c r="Y44"/>
  <c r="BI44" s="1"/>
  <c r="Q44"/>
  <c r="BA44" s="1"/>
  <c r="AL44"/>
  <c r="BV44" s="1"/>
  <c r="AF44"/>
  <c r="BP44" s="1"/>
  <c r="H44" i="11"/>
  <c r="H44" i="9"/>
  <c r="DR44" i="13"/>
  <c r="AA44"/>
  <c r="BK44" s="1"/>
  <c r="S44"/>
  <c r="BC44" s="1"/>
  <c r="AH44"/>
  <c r="BR44" s="1"/>
  <c r="J44" i="11"/>
  <c r="J44" i="9"/>
  <c r="DT44" i="13"/>
  <c r="U44"/>
  <c r="BE44" s="1"/>
  <c r="L44" i="11"/>
  <c r="L44" i="9"/>
  <c r="DM45" i="13"/>
  <c r="AR45"/>
  <c r="CB45" s="1"/>
  <c r="AN45"/>
  <c r="BX45" s="1"/>
  <c r="V45"/>
  <c r="BF45" s="1"/>
  <c r="N45"/>
  <c r="AX45" s="1"/>
  <c r="AW45"/>
  <c r="CG45" s="1"/>
  <c r="AU45"/>
  <c r="CE45" s="1"/>
  <c r="AI45"/>
  <c r="BS45" s="1"/>
  <c r="AC45"/>
  <c r="BM45" s="1"/>
  <c r="E45" i="11"/>
  <c r="E45" i="9"/>
  <c r="DO45" i="13"/>
  <c r="AT45"/>
  <c r="CD45" s="1"/>
  <c r="AP45"/>
  <c r="BZ45" s="1"/>
  <c r="X45"/>
  <c r="BH45" s="1"/>
  <c r="P45"/>
  <c r="AZ45" s="1"/>
  <c r="AK45"/>
  <c r="BU45" s="1"/>
  <c r="AE45"/>
  <c r="BO45" s="1"/>
  <c r="G45" i="11"/>
  <c r="G45" i="9"/>
  <c r="DQ45" i="13"/>
  <c r="Z45"/>
  <c r="BJ45" s="1"/>
  <c r="R45"/>
  <c r="BB45" s="1"/>
  <c r="AM45"/>
  <c r="BW45" s="1"/>
  <c r="AG45"/>
  <c r="BQ45" s="1"/>
  <c r="I45" i="11"/>
  <c r="I45" i="9"/>
  <c r="DS45" i="13"/>
  <c r="AB45"/>
  <c r="BL45" s="1"/>
  <c r="T45"/>
  <c r="BD45" s="1"/>
  <c r="K45" i="11"/>
  <c r="K45" i="9"/>
  <c r="M45" i="11"/>
  <c r="M45" i="9"/>
  <c r="DN46" i="13"/>
  <c r="AS46"/>
  <c r="CC46" s="1"/>
  <c r="AO46"/>
  <c r="BY46" s="1"/>
  <c r="W46"/>
  <c r="BG46" s="1"/>
  <c r="O46"/>
  <c r="AY46" s="1"/>
  <c r="AV46"/>
  <c r="CF46" s="1"/>
  <c r="AJ46"/>
  <c r="BT46" s="1"/>
  <c r="AD46"/>
  <c r="BN46" s="1"/>
  <c r="F46" i="11"/>
  <c r="F46" i="9"/>
  <c r="DP46" i="13"/>
  <c r="AQ46"/>
  <c r="CA46" s="1"/>
  <c r="Y46"/>
  <c r="BI46" s="1"/>
  <c r="Q46"/>
  <c r="BA46" s="1"/>
  <c r="AL46"/>
  <c r="BV46" s="1"/>
  <c r="AF46"/>
  <c r="BP46" s="1"/>
  <c r="H46" i="11"/>
  <c r="H46" i="9"/>
  <c r="DR46" i="13"/>
  <c r="AA46"/>
  <c r="BK46" s="1"/>
  <c r="S46"/>
  <c r="BC46" s="1"/>
  <c r="AH46"/>
  <c r="BR46" s="1"/>
  <c r="J46" i="11"/>
  <c r="J46" i="9"/>
  <c r="DT46" i="13"/>
  <c r="U46"/>
  <c r="BE46" s="1"/>
  <c r="L46" i="11"/>
  <c r="L46" i="9"/>
  <c r="DM47" i="13"/>
  <c r="AR47"/>
  <c r="CB47" s="1"/>
  <c r="AN47"/>
  <c r="BX47" s="1"/>
  <c r="V47"/>
  <c r="BF47" s="1"/>
  <c r="N47"/>
  <c r="AX47" s="1"/>
  <c r="AW47"/>
  <c r="CG47" s="1"/>
  <c r="AU47"/>
  <c r="CE47" s="1"/>
  <c r="AI47"/>
  <c r="BS47" s="1"/>
  <c r="AC47"/>
  <c r="BM47" s="1"/>
  <c r="E47" i="11"/>
  <c r="E47" i="9"/>
  <c r="DO47" i="13"/>
  <c r="AT47"/>
  <c r="CD47" s="1"/>
  <c r="AP47"/>
  <c r="BZ47" s="1"/>
  <c r="X47"/>
  <c r="BH47" s="1"/>
  <c r="P47"/>
  <c r="AZ47" s="1"/>
  <c r="AK47"/>
  <c r="BU47" s="1"/>
  <c r="AE47"/>
  <c r="BO47" s="1"/>
  <c r="G47" i="11"/>
  <c r="G47" i="9"/>
  <c r="DQ47" i="13"/>
  <c r="Z47"/>
  <c r="BJ47" s="1"/>
  <c r="R47"/>
  <c r="BB47" s="1"/>
  <c r="AM47"/>
  <c r="BW47" s="1"/>
  <c r="AG47"/>
  <c r="BQ47" s="1"/>
  <c r="I47" i="11"/>
  <c r="I47" i="9"/>
  <c r="DS47" i="13"/>
  <c r="AB47"/>
  <c r="BL47" s="1"/>
  <c r="T47"/>
  <c r="BD47" s="1"/>
  <c r="K47" i="11"/>
  <c r="K47" i="9"/>
  <c r="M47" i="11"/>
  <c r="M47" i="9"/>
  <c r="DN48" i="13"/>
  <c r="AS48"/>
  <c r="CC48" s="1"/>
  <c r="AO48"/>
  <c r="BY48" s="1"/>
  <c r="W48"/>
  <c r="BG48" s="1"/>
  <c r="O48"/>
  <c r="AY48" s="1"/>
  <c r="AV48"/>
  <c r="CF48" s="1"/>
  <c r="AJ48"/>
  <c r="BT48" s="1"/>
  <c r="AD48"/>
  <c r="BN48" s="1"/>
  <c r="F48" i="11"/>
  <c r="F48" i="9"/>
  <c r="DP48" i="13"/>
  <c r="AQ48"/>
  <c r="CA48" s="1"/>
  <c r="Y48"/>
  <c r="BI48" s="1"/>
  <c r="Q48"/>
  <c r="BA48" s="1"/>
  <c r="AL48"/>
  <c r="BV48" s="1"/>
  <c r="AF48"/>
  <c r="BP48" s="1"/>
  <c r="H48" i="11"/>
  <c r="H48" i="9"/>
  <c r="DR48" i="13"/>
  <c r="AA48"/>
  <c r="BK48" s="1"/>
  <c r="S48"/>
  <c r="BC48" s="1"/>
  <c r="AH48"/>
  <c r="BR48" s="1"/>
  <c r="J48" i="11"/>
  <c r="J48" i="9"/>
  <c r="DT48" i="13"/>
  <c r="U48"/>
  <c r="BE48" s="1"/>
  <c r="L48" i="11"/>
  <c r="L48" i="9"/>
  <c r="DM49" i="13"/>
  <c r="AR49"/>
  <c r="CB49" s="1"/>
  <c r="AN49"/>
  <c r="BX49" s="1"/>
  <c r="V49"/>
  <c r="BF49" s="1"/>
  <c r="N49"/>
  <c r="AX49" s="1"/>
  <c r="AW49"/>
  <c r="CG49" s="1"/>
  <c r="AU49"/>
  <c r="CE49" s="1"/>
  <c r="AI49"/>
  <c r="BS49" s="1"/>
  <c r="AC49"/>
  <c r="BM49" s="1"/>
  <c r="E49" i="11"/>
  <c r="E49" i="9"/>
  <c r="DO49" i="13"/>
  <c r="AT49"/>
  <c r="CD49" s="1"/>
  <c r="AP49"/>
  <c r="BZ49" s="1"/>
  <c r="X49"/>
  <c r="BH49" s="1"/>
  <c r="P49"/>
  <c r="AZ49" s="1"/>
  <c r="AK49"/>
  <c r="BU49" s="1"/>
  <c r="AE49"/>
  <c r="BO49" s="1"/>
  <c r="G49" i="11"/>
  <c r="G49" i="9"/>
  <c r="DQ49" i="13"/>
  <c r="Z49"/>
  <c r="BJ49" s="1"/>
  <c r="R49"/>
  <c r="BB49" s="1"/>
  <c r="AM49"/>
  <c r="BW49" s="1"/>
  <c r="AG49"/>
  <c r="BQ49" s="1"/>
  <c r="I49" i="11"/>
  <c r="I49" i="9"/>
  <c r="DS49" i="13"/>
  <c r="AB49"/>
  <c r="BL49" s="1"/>
  <c r="T49"/>
  <c r="BD49" s="1"/>
  <c r="K49" i="11"/>
  <c r="K49" i="9"/>
  <c r="M49" i="11"/>
  <c r="M49" i="9"/>
  <c r="AV50" i="13"/>
  <c r="CF50" s="1"/>
  <c r="AJ50"/>
  <c r="BT50" s="1"/>
  <c r="AD50"/>
  <c r="BN50" s="1"/>
  <c r="DN50"/>
  <c r="AS50"/>
  <c r="CC50" s="1"/>
  <c r="AO50"/>
  <c r="BY50" s="1"/>
  <c r="W50"/>
  <c r="BG50" s="1"/>
  <c r="O50"/>
  <c r="AY50" s="1"/>
  <c r="F50" i="11"/>
  <c r="F50" i="9"/>
  <c r="AL50" i="13"/>
  <c r="BV50" s="1"/>
  <c r="AF50"/>
  <c r="BP50" s="1"/>
  <c r="DP50"/>
  <c r="AQ50"/>
  <c r="CA50" s="1"/>
  <c r="Y50"/>
  <c r="BI50" s="1"/>
  <c r="Q50"/>
  <c r="BA50" s="1"/>
  <c r="H50" i="11"/>
  <c r="H50" i="9"/>
  <c r="AH50" i="13"/>
  <c r="BR50" s="1"/>
  <c r="DR50"/>
  <c r="AA50"/>
  <c r="BK50" s="1"/>
  <c r="S50"/>
  <c r="BC50" s="1"/>
  <c r="J50" i="11"/>
  <c r="J50" i="9"/>
  <c r="DT50" i="13"/>
  <c r="U50"/>
  <c r="BE50" s="1"/>
  <c r="L50" i="11"/>
  <c r="L50" i="9"/>
  <c r="AW51" i="13"/>
  <c r="CG51" s="1"/>
  <c r="AU51"/>
  <c r="CE51" s="1"/>
  <c r="AI51"/>
  <c r="BS51" s="1"/>
  <c r="AC51"/>
  <c r="BM51" s="1"/>
  <c r="DM51"/>
  <c r="AR51"/>
  <c r="CB51" s="1"/>
  <c r="AN51"/>
  <c r="BX51" s="1"/>
  <c r="V51"/>
  <c r="BF51" s="1"/>
  <c r="N51"/>
  <c r="AX51" s="1"/>
  <c r="E51" i="11"/>
  <c r="E51" i="9"/>
  <c r="AK51" i="13"/>
  <c r="BU51" s="1"/>
  <c r="AE51"/>
  <c r="BO51" s="1"/>
  <c r="DO51"/>
  <c r="AT51"/>
  <c r="CD51" s="1"/>
  <c r="AP51"/>
  <c r="BZ51" s="1"/>
  <c r="X51"/>
  <c r="BH51" s="1"/>
  <c r="P51"/>
  <c r="AZ51" s="1"/>
  <c r="G51" i="11"/>
  <c r="G51" i="9"/>
  <c r="AM51" i="13"/>
  <c r="BW51" s="1"/>
  <c r="AG51"/>
  <c r="BQ51" s="1"/>
  <c r="DQ51"/>
  <c r="Z51"/>
  <c r="BJ51" s="1"/>
  <c r="R51"/>
  <c r="BB51" s="1"/>
  <c r="I51" i="11"/>
  <c r="I51" i="9"/>
  <c r="DS51" i="13"/>
  <c r="AB51"/>
  <c r="BL51" s="1"/>
  <c r="T51"/>
  <c r="BD51" s="1"/>
  <c r="K51" i="11"/>
  <c r="K51" i="9"/>
  <c r="M51" i="11"/>
  <c r="M51" i="9"/>
  <c r="AV52" i="13"/>
  <c r="CF52" s="1"/>
  <c r="AJ52"/>
  <c r="BT52" s="1"/>
  <c r="AD52"/>
  <c r="BN52" s="1"/>
  <c r="DN52"/>
  <c r="AS52"/>
  <c r="CC52" s="1"/>
  <c r="AO52"/>
  <c r="BY52" s="1"/>
  <c r="W52"/>
  <c r="BG52" s="1"/>
  <c r="O52"/>
  <c r="AY52" s="1"/>
  <c r="F52" i="11"/>
  <c r="F52" i="9"/>
  <c r="AL52" i="13"/>
  <c r="BV52" s="1"/>
  <c r="AF52"/>
  <c r="BP52" s="1"/>
  <c r="DP52"/>
  <c r="AQ52"/>
  <c r="CA52" s="1"/>
  <c r="Y52"/>
  <c r="BI52" s="1"/>
  <c r="Q52"/>
  <c r="BA52" s="1"/>
  <c r="H52" i="11"/>
  <c r="H52" i="9"/>
  <c r="AH52" i="13"/>
  <c r="BR52" s="1"/>
  <c r="DR52"/>
  <c r="AA52"/>
  <c r="BK52" s="1"/>
  <c r="S52"/>
  <c r="BC52" s="1"/>
  <c r="J52" i="11"/>
  <c r="J52" i="9"/>
  <c r="DT52" i="13"/>
  <c r="U52"/>
  <c r="BE52" s="1"/>
  <c r="L52" i="11"/>
  <c r="L52" i="9"/>
  <c r="AW53" i="13"/>
  <c r="CG53" s="1"/>
  <c r="AU53"/>
  <c r="CE53" s="1"/>
  <c r="AI53"/>
  <c r="BS53" s="1"/>
  <c r="AC53"/>
  <c r="BM53" s="1"/>
  <c r="DM53"/>
  <c r="AR53"/>
  <c r="CB53" s="1"/>
  <c r="AN53"/>
  <c r="BX53" s="1"/>
  <c r="V53"/>
  <c r="BF53" s="1"/>
  <c r="N53"/>
  <c r="AX53" s="1"/>
  <c r="E53" i="11"/>
  <c r="E53" i="9"/>
  <c r="AK53" i="13"/>
  <c r="BU53" s="1"/>
  <c r="AE53"/>
  <c r="BO53" s="1"/>
  <c r="DO53"/>
  <c r="AT53"/>
  <c r="CD53" s="1"/>
  <c r="AP53"/>
  <c r="BZ53" s="1"/>
  <c r="X53"/>
  <c r="BH53" s="1"/>
  <c r="P53"/>
  <c r="AZ53" s="1"/>
  <c r="G53" i="11"/>
  <c r="G53" i="9"/>
  <c r="AM53" i="13"/>
  <c r="BW53" s="1"/>
  <c r="AG53"/>
  <c r="BQ53" s="1"/>
  <c r="DQ53"/>
  <c r="Z53"/>
  <c r="BJ53" s="1"/>
  <c r="R53"/>
  <c r="BB53" s="1"/>
  <c r="I53" i="11"/>
  <c r="I53" i="9"/>
  <c r="DS53" i="13"/>
  <c r="AB53"/>
  <c r="BL53" s="1"/>
  <c r="T53"/>
  <c r="BD53" s="1"/>
  <c r="K53" i="11"/>
  <c r="K53" i="9"/>
  <c r="M53" i="11"/>
  <c r="M53" i="9"/>
  <c r="AV54" i="13"/>
  <c r="CF54" s="1"/>
  <c r="AJ54"/>
  <c r="BT54" s="1"/>
  <c r="AD54"/>
  <c r="BN54" s="1"/>
  <c r="DN54"/>
  <c r="AS54"/>
  <c r="CC54" s="1"/>
  <c r="AO54"/>
  <c r="BY54" s="1"/>
  <c r="W54"/>
  <c r="BG54" s="1"/>
  <c r="O54"/>
  <c r="AY54" s="1"/>
  <c r="F54" i="11"/>
  <c r="F54" i="9"/>
  <c r="AL54" i="13"/>
  <c r="BV54" s="1"/>
  <c r="AF54"/>
  <c r="BP54" s="1"/>
  <c r="DP54"/>
  <c r="AQ54"/>
  <c r="CA54" s="1"/>
  <c r="Y54"/>
  <c r="BI54" s="1"/>
  <c r="Q54"/>
  <c r="BA54" s="1"/>
  <c r="H54" i="11"/>
  <c r="H54" i="9"/>
  <c r="AH54" i="13"/>
  <c r="BR54" s="1"/>
  <c r="DR54"/>
  <c r="AA54"/>
  <c r="BK54" s="1"/>
  <c r="S54"/>
  <c r="BC54" s="1"/>
  <c r="J54" i="11"/>
  <c r="J54" i="9"/>
  <c r="DT54" i="13"/>
  <c r="U54"/>
  <c r="BE54" s="1"/>
  <c r="L54" i="11"/>
  <c r="L54" i="9"/>
  <c r="AW55" i="13"/>
  <c r="CG55" s="1"/>
  <c r="AU55"/>
  <c r="CE55" s="1"/>
  <c r="AI55"/>
  <c r="BS55" s="1"/>
  <c r="AC55"/>
  <c r="BM55" s="1"/>
  <c r="DM55"/>
  <c r="AR55"/>
  <c r="CB55" s="1"/>
  <c r="AN55"/>
  <c r="BX55" s="1"/>
  <c r="V55"/>
  <c r="BF55" s="1"/>
  <c r="N55"/>
  <c r="AX55" s="1"/>
  <c r="E55" i="11"/>
  <c r="E55" i="9"/>
  <c r="AK55" i="13"/>
  <c r="BU55" s="1"/>
  <c r="AE55"/>
  <c r="BO55" s="1"/>
  <c r="DO55"/>
  <c r="AT55"/>
  <c r="CD55" s="1"/>
  <c r="AP55"/>
  <c r="BZ55" s="1"/>
  <c r="X55"/>
  <c r="BH55" s="1"/>
  <c r="P55"/>
  <c r="AZ55" s="1"/>
  <c r="G55" i="11"/>
  <c r="G55" i="9"/>
  <c r="AM55" i="13"/>
  <c r="BW55" s="1"/>
  <c r="AG55"/>
  <c r="BQ55" s="1"/>
  <c r="DQ55"/>
  <c r="Z55"/>
  <c r="BJ55" s="1"/>
  <c r="R55"/>
  <c r="BB55" s="1"/>
  <c r="I55" i="11"/>
  <c r="I55" i="9"/>
  <c r="DS55" i="13"/>
  <c r="AB55"/>
  <c r="BL55" s="1"/>
  <c r="T55"/>
  <c r="BD55" s="1"/>
  <c r="K55" i="11"/>
  <c r="K55" i="9"/>
  <c r="M55" i="11"/>
  <c r="M55" i="9"/>
  <c r="AV56" i="13"/>
  <c r="CF56" s="1"/>
  <c r="AJ56"/>
  <c r="BT56" s="1"/>
  <c r="AD56"/>
  <c r="BN56" s="1"/>
  <c r="DN56"/>
  <c r="AS56"/>
  <c r="CC56" s="1"/>
  <c r="AO56"/>
  <c r="BY56" s="1"/>
  <c r="W56"/>
  <c r="BG56" s="1"/>
  <c r="O56"/>
  <c r="AY56" s="1"/>
  <c r="F56" i="11"/>
  <c r="F56" i="9"/>
  <c r="AL56" i="13"/>
  <c r="BV56" s="1"/>
  <c r="AF56"/>
  <c r="BP56" s="1"/>
  <c r="DP56"/>
  <c r="AQ56"/>
  <c r="CA56" s="1"/>
  <c r="Y56"/>
  <c r="BI56" s="1"/>
  <c r="Q56"/>
  <c r="BA56" s="1"/>
  <c r="H56" i="11"/>
  <c r="H56" i="9"/>
  <c r="AH56" i="13"/>
  <c r="BR56" s="1"/>
  <c r="DR56"/>
  <c r="AA56"/>
  <c r="BK56" s="1"/>
  <c r="S56"/>
  <c r="BC56" s="1"/>
  <c r="J56" i="11"/>
  <c r="J56" i="9"/>
  <c r="DT56" i="13"/>
  <c r="U56"/>
  <c r="BE56" s="1"/>
  <c r="L56" i="11"/>
  <c r="L56" i="9"/>
  <c r="AW57" i="13"/>
  <c r="CG57" s="1"/>
  <c r="AU57"/>
  <c r="CE57" s="1"/>
  <c r="AI57"/>
  <c r="BS57" s="1"/>
  <c r="AC57"/>
  <c r="BM57" s="1"/>
  <c r="DM57"/>
  <c r="AR57"/>
  <c r="CB57" s="1"/>
  <c r="AN57"/>
  <c r="BX57" s="1"/>
  <c r="V57"/>
  <c r="BF57" s="1"/>
  <c r="N57"/>
  <c r="AX57" s="1"/>
  <c r="E57" i="11"/>
  <c r="E57" i="9"/>
  <c r="AK57" i="13"/>
  <c r="BU57" s="1"/>
  <c r="AE57"/>
  <c r="BO57" s="1"/>
  <c r="DO57"/>
  <c r="AT57"/>
  <c r="CD57" s="1"/>
  <c r="AP57"/>
  <c r="BZ57" s="1"/>
  <c r="X57"/>
  <c r="BH57" s="1"/>
  <c r="P57"/>
  <c r="AZ57" s="1"/>
  <c r="G57" i="11"/>
  <c r="G57" i="9"/>
  <c r="AM57" i="13"/>
  <c r="BW57" s="1"/>
  <c r="AG57"/>
  <c r="BQ57" s="1"/>
  <c r="DQ57"/>
  <c r="Z57"/>
  <c r="BJ57" s="1"/>
  <c r="R57"/>
  <c r="BB57" s="1"/>
  <c r="I57" i="11"/>
  <c r="I57" i="9"/>
  <c r="DS57" i="13"/>
  <c r="AB57"/>
  <c r="BL57" s="1"/>
  <c r="T57"/>
  <c r="BD57" s="1"/>
  <c r="K57" i="11"/>
  <c r="K57" i="9"/>
  <c r="M57" i="11"/>
  <c r="M57" i="9"/>
  <c r="AV58" i="13"/>
  <c r="CF58" s="1"/>
  <c r="AJ58"/>
  <c r="BT58" s="1"/>
  <c r="AD58"/>
  <c r="BN58" s="1"/>
  <c r="DN58"/>
  <c r="AS58"/>
  <c r="CC58" s="1"/>
  <c r="AO58"/>
  <c r="BY58" s="1"/>
  <c r="W58"/>
  <c r="BG58" s="1"/>
  <c r="O58"/>
  <c r="AY58" s="1"/>
  <c r="F58" i="11"/>
  <c r="F58" i="9"/>
  <c r="AL58" i="13"/>
  <c r="BV58" s="1"/>
  <c r="AF58"/>
  <c r="BP58" s="1"/>
  <c r="DP58"/>
  <c r="AQ58"/>
  <c r="CA58" s="1"/>
  <c r="Y58"/>
  <c r="BI58" s="1"/>
  <c r="Q58"/>
  <c r="BA58" s="1"/>
  <c r="H58" i="11"/>
  <c r="H58" i="9"/>
  <c r="AH58" i="13"/>
  <c r="BR58" s="1"/>
  <c r="DR58"/>
  <c r="AA58"/>
  <c r="BK58" s="1"/>
  <c r="S58"/>
  <c r="BC58" s="1"/>
  <c r="J58" i="11"/>
  <c r="J58" i="9"/>
  <c r="DT58" i="13"/>
  <c r="U58"/>
  <c r="BE58" s="1"/>
  <c r="L58" i="11"/>
  <c r="L58" i="9"/>
  <c r="AW59" i="13"/>
  <c r="CG59" s="1"/>
  <c r="AU59"/>
  <c r="CE59" s="1"/>
  <c r="AI59"/>
  <c r="BS59" s="1"/>
  <c r="AC59"/>
  <c r="BM59" s="1"/>
  <c r="DM59"/>
  <c r="AR59"/>
  <c r="CB59" s="1"/>
  <c r="AN59"/>
  <c r="BX59" s="1"/>
  <c r="V59"/>
  <c r="BF59" s="1"/>
  <c r="N59"/>
  <c r="AX59" s="1"/>
  <c r="E59" i="11"/>
  <c r="E59" i="9"/>
  <c r="AK59" i="13"/>
  <c r="BU59" s="1"/>
  <c r="AE59"/>
  <c r="BO59" s="1"/>
  <c r="DO59"/>
  <c r="AT59"/>
  <c r="CD59" s="1"/>
  <c r="AP59"/>
  <c r="BZ59" s="1"/>
  <c r="X59"/>
  <c r="BH59" s="1"/>
  <c r="P59"/>
  <c r="AZ59" s="1"/>
  <c r="G59" i="11"/>
  <c r="G59" i="9"/>
  <c r="AM59" i="13"/>
  <c r="BW59" s="1"/>
  <c r="AG59"/>
  <c r="BQ59" s="1"/>
  <c r="DQ59"/>
  <c r="Z59"/>
  <c r="BJ59" s="1"/>
  <c r="R59"/>
  <c r="BB59" s="1"/>
  <c r="I59" i="11"/>
  <c r="I59" i="9"/>
  <c r="DS59" i="13"/>
  <c r="AB59"/>
  <c r="BL59" s="1"/>
  <c r="T59"/>
  <c r="BD59" s="1"/>
  <c r="K59" i="11"/>
  <c r="K59" i="9"/>
  <c r="M59" i="11"/>
  <c r="M59" i="9"/>
  <c r="AV60" i="13"/>
  <c r="CF60" s="1"/>
  <c r="AJ60"/>
  <c r="BT60" s="1"/>
  <c r="AD60"/>
  <c r="BN60" s="1"/>
  <c r="DN60"/>
  <c r="AS60"/>
  <c r="CC60" s="1"/>
  <c r="AO60"/>
  <c r="BY60" s="1"/>
  <c r="W60"/>
  <c r="BG60" s="1"/>
  <c r="O60"/>
  <c r="AY60" s="1"/>
  <c r="F60" i="11"/>
  <c r="F60" i="9"/>
  <c r="AL60" i="13"/>
  <c r="BV60" s="1"/>
  <c r="AF60"/>
  <c r="BP60" s="1"/>
  <c r="DP60"/>
  <c r="AQ60"/>
  <c r="CA60" s="1"/>
  <c r="Y60"/>
  <c r="BI60" s="1"/>
  <c r="Q60"/>
  <c r="BA60" s="1"/>
  <c r="H60" i="11"/>
  <c r="H60" i="9"/>
  <c r="AH60" i="13"/>
  <c r="BR60" s="1"/>
  <c r="DR60"/>
  <c r="AA60"/>
  <c r="BK60" s="1"/>
  <c r="S60"/>
  <c r="BC60" s="1"/>
  <c r="J60" i="11"/>
  <c r="J60" i="9"/>
  <c r="DT60" i="13"/>
  <c r="U60"/>
  <c r="BE60" s="1"/>
  <c r="L60" i="11"/>
  <c r="L60" i="9"/>
  <c r="AW61" i="13"/>
  <c r="CG61" s="1"/>
  <c r="AU61"/>
  <c r="CE61" s="1"/>
  <c r="AI61"/>
  <c r="BS61" s="1"/>
  <c r="AC61"/>
  <c r="BM61" s="1"/>
  <c r="DM61"/>
  <c r="AR61"/>
  <c r="CB61" s="1"/>
  <c r="AN61"/>
  <c r="BX61" s="1"/>
  <c r="V61"/>
  <c r="BF61" s="1"/>
  <c r="N61"/>
  <c r="AX61" s="1"/>
  <c r="E61" i="11"/>
  <c r="E61" i="9"/>
  <c r="AK61" i="13"/>
  <c r="BU61" s="1"/>
  <c r="AE61"/>
  <c r="BO61" s="1"/>
  <c r="DO61"/>
  <c r="AT61"/>
  <c r="CD61" s="1"/>
  <c r="AP61"/>
  <c r="BZ61" s="1"/>
  <c r="X61"/>
  <c r="BH61" s="1"/>
  <c r="P61"/>
  <c r="AZ61" s="1"/>
  <c r="G61" i="11"/>
  <c r="G61" i="9"/>
  <c r="DQ61" i="13"/>
  <c r="AM61"/>
  <c r="BW61" s="1"/>
  <c r="AG61"/>
  <c r="BQ61" s="1"/>
  <c r="Z61"/>
  <c r="BJ61" s="1"/>
  <c r="R61"/>
  <c r="BB61" s="1"/>
  <c r="I61" i="11"/>
  <c r="I61" i="9"/>
  <c r="DS61" i="13"/>
  <c r="AB61"/>
  <c r="BL61" s="1"/>
  <c r="T61"/>
  <c r="BD61" s="1"/>
  <c r="K61" i="11"/>
  <c r="K61" i="9"/>
  <c r="M61" i="11"/>
  <c r="M61" i="9"/>
  <c r="AV62" i="13"/>
  <c r="CF62" s="1"/>
  <c r="AJ62"/>
  <c r="BT62" s="1"/>
  <c r="AD62"/>
  <c r="BN62" s="1"/>
  <c r="DN62"/>
  <c r="AS62"/>
  <c r="CC62" s="1"/>
  <c r="AO62"/>
  <c r="BY62" s="1"/>
  <c r="W62"/>
  <c r="BG62" s="1"/>
  <c r="O62"/>
  <c r="AY62" s="1"/>
  <c r="F62" i="11"/>
  <c r="F62" i="9"/>
  <c r="AL62" i="13"/>
  <c r="BV62" s="1"/>
  <c r="AF62"/>
  <c r="BP62" s="1"/>
  <c r="DP62"/>
  <c r="AQ62"/>
  <c r="CA62" s="1"/>
  <c r="Y62"/>
  <c r="BI62" s="1"/>
  <c r="Q62"/>
  <c r="BA62" s="1"/>
  <c r="H62" i="11"/>
  <c r="H62" i="9"/>
  <c r="AH62" i="13"/>
  <c r="BR62" s="1"/>
  <c r="DR62"/>
  <c r="AA62"/>
  <c r="BK62" s="1"/>
  <c r="S62"/>
  <c r="BC62" s="1"/>
  <c r="J62" i="11"/>
  <c r="J62" i="9"/>
  <c r="DT62" i="13"/>
  <c r="U62"/>
  <c r="BE62" s="1"/>
  <c r="L62" i="11"/>
  <c r="L62" i="9"/>
  <c r="AW63" i="13"/>
  <c r="CG63" s="1"/>
  <c r="AU63"/>
  <c r="CE63" s="1"/>
  <c r="AI63"/>
  <c r="BS63" s="1"/>
  <c r="AC63"/>
  <c r="BM63" s="1"/>
  <c r="DM63"/>
  <c r="AR63"/>
  <c r="CB63" s="1"/>
  <c r="AN63"/>
  <c r="BX63" s="1"/>
  <c r="V63"/>
  <c r="BF63" s="1"/>
  <c r="N63"/>
  <c r="AX63" s="1"/>
  <c r="E63" i="11"/>
  <c r="E63" i="9"/>
  <c r="AK63" i="13"/>
  <c r="BU63" s="1"/>
  <c r="AE63"/>
  <c r="BO63" s="1"/>
  <c r="DO63"/>
  <c r="AT63"/>
  <c r="CD63" s="1"/>
  <c r="AP63"/>
  <c r="BZ63" s="1"/>
  <c r="X63"/>
  <c r="BH63" s="1"/>
  <c r="P63"/>
  <c r="AZ63" s="1"/>
  <c r="G63" i="11"/>
  <c r="G63" i="9"/>
  <c r="AM63" i="13"/>
  <c r="BW63" s="1"/>
  <c r="AG63"/>
  <c r="BQ63" s="1"/>
  <c r="DQ63"/>
  <c r="Z63"/>
  <c r="BJ63" s="1"/>
  <c r="R63"/>
  <c r="BB63" s="1"/>
  <c r="I63" i="11"/>
  <c r="I63" i="9"/>
  <c r="DS63" i="13"/>
  <c r="AB63"/>
  <c r="BL63" s="1"/>
  <c r="T63"/>
  <c r="BD63" s="1"/>
  <c r="K63" i="11"/>
  <c r="K63" i="9"/>
  <c r="M63" i="11"/>
  <c r="M63" i="9"/>
  <c r="AV64" i="13"/>
  <c r="CF64" s="1"/>
  <c r="AJ64"/>
  <c r="BT64" s="1"/>
  <c r="AD64"/>
  <c r="BN64" s="1"/>
  <c r="DN64"/>
  <c r="AS64"/>
  <c r="CC64" s="1"/>
  <c r="AO64"/>
  <c r="BY64" s="1"/>
  <c r="W64"/>
  <c r="BG64" s="1"/>
  <c r="O64"/>
  <c r="AY64" s="1"/>
  <c r="F64" i="11"/>
  <c r="F64" i="9"/>
  <c r="AL64" i="13"/>
  <c r="BV64" s="1"/>
  <c r="AF64"/>
  <c r="BP64" s="1"/>
  <c r="DP64"/>
  <c r="AQ64"/>
  <c r="CA64" s="1"/>
  <c r="Y64"/>
  <c r="BI64" s="1"/>
  <c r="Q64"/>
  <c r="BA64" s="1"/>
  <c r="H64" i="11"/>
  <c r="H64" i="9"/>
  <c r="AH64" i="13"/>
  <c r="BR64" s="1"/>
  <c r="DR64"/>
  <c r="AA64"/>
  <c r="BK64" s="1"/>
  <c r="S64"/>
  <c r="BC64" s="1"/>
  <c r="J64" i="11"/>
  <c r="J64" i="9"/>
  <c r="DT64" i="13"/>
  <c r="U64"/>
  <c r="BE64" s="1"/>
  <c r="L64" i="11"/>
  <c r="L64" i="9"/>
  <c r="AW65" i="13"/>
  <c r="CG65" s="1"/>
  <c r="AU65"/>
  <c r="CE65" s="1"/>
  <c r="AI65"/>
  <c r="BS65" s="1"/>
  <c r="AC65"/>
  <c r="BM65" s="1"/>
  <c r="DM65"/>
  <c r="AR65"/>
  <c r="CB65" s="1"/>
  <c r="AN65"/>
  <c r="BX65" s="1"/>
  <c r="V65"/>
  <c r="BF65" s="1"/>
  <c r="N65"/>
  <c r="AX65" s="1"/>
  <c r="E65" i="11"/>
  <c r="E65" i="9"/>
  <c r="AK65" i="13"/>
  <c r="BU65" s="1"/>
  <c r="AE65"/>
  <c r="BO65" s="1"/>
  <c r="DO65"/>
  <c r="AT65"/>
  <c r="CD65" s="1"/>
  <c r="AP65"/>
  <c r="BZ65" s="1"/>
  <c r="X65"/>
  <c r="BH65" s="1"/>
  <c r="P65"/>
  <c r="AZ65" s="1"/>
  <c r="G65" i="11"/>
  <c r="G65" i="9"/>
  <c r="AM65" i="13"/>
  <c r="BW65" s="1"/>
  <c r="AG65"/>
  <c r="BQ65" s="1"/>
  <c r="DQ65"/>
  <c r="Z65"/>
  <c r="BJ65" s="1"/>
  <c r="R65"/>
  <c r="BB65" s="1"/>
  <c r="I65" i="11"/>
  <c r="I65" i="9"/>
  <c r="DS65" i="13"/>
  <c r="AB65"/>
  <c r="BL65" s="1"/>
  <c r="T65"/>
  <c r="BD65" s="1"/>
  <c r="K65" i="11"/>
  <c r="K65" i="9"/>
  <c r="M65" i="11"/>
  <c r="M65" i="9"/>
  <c r="AV66" i="13"/>
  <c r="CF66" s="1"/>
  <c r="AJ66"/>
  <c r="BT66" s="1"/>
  <c r="AD66"/>
  <c r="BN66" s="1"/>
  <c r="DN66"/>
  <c r="AS66"/>
  <c r="CC66" s="1"/>
  <c r="AO66"/>
  <c r="BY66" s="1"/>
  <c r="W66"/>
  <c r="BG66" s="1"/>
  <c r="O66"/>
  <c r="AY66" s="1"/>
  <c r="F66" i="11"/>
  <c r="F66" i="9"/>
  <c r="AL66" i="13"/>
  <c r="BV66" s="1"/>
  <c r="AF66"/>
  <c r="BP66" s="1"/>
  <c r="DP66"/>
  <c r="AQ66"/>
  <c r="CA66" s="1"/>
  <c r="Y66"/>
  <c r="BI66" s="1"/>
  <c r="Q66"/>
  <c r="BA66" s="1"/>
  <c r="H66" i="11"/>
  <c r="H66" i="9"/>
  <c r="AH66" i="13"/>
  <c r="BR66" s="1"/>
  <c r="DR66"/>
  <c r="AA66"/>
  <c r="BK66" s="1"/>
  <c r="S66"/>
  <c r="BC66" s="1"/>
  <c r="J66" i="11"/>
  <c r="J66" i="9"/>
  <c r="DT66" i="13"/>
  <c r="U66"/>
  <c r="BE66" s="1"/>
  <c r="L66" i="11"/>
  <c r="L66" i="9"/>
  <c r="AW67" i="13"/>
  <c r="CG67" s="1"/>
  <c r="AU67"/>
  <c r="CE67" s="1"/>
  <c r="AI67"/>
  <c r="BS67" s="1"/>
  <c r="AC67"/>
  <c r="BM67" s="1"/>
  <c r="DM67"/>
  <c r="AR67"/>
  <c r="CB67" s="1"/>
  <c r="AN67"/>
  <c r="BX67" s="1"/>
  <c r="V67"/>
  <c r="BF67" s="1"/>
  <c r="N67"/>
  <c r="AX67" s="1"/>
  <c r="E67" i="11"/>
  <c r="E67" i="9"/>
  <c r="AK67" i="13"/>
  <c r="BU67" s="1"/>
  <c r="AE67"/>
  <c r="BO67" s="1"/>
  <c r="DO67"/>
  <c r="AT67"/>
  <c r="CD67" s="1"/>
  <c r="AP67"/>
  <c r="BZ67" s="1"/>
  <c r="X67"/>
  <c r="BH67" s="1"/>
  <c r="P67"/>
  <c r="AZ67" s="1"/>
  <c r="G67" i="11"/>
  <c r="G67" i="9"/>
  <c r="AM67" i="13"/>
  <c r="BW67" s="1"/>
  <c r="AG67"/>
  <c r="BQ67" s="1"/>
  <c r="DQ67"/>
  <c r="Z67"/>
  <c r="BJ67" s="1"/>
  <c r="R67"/>
  <c r="BB67" s="1"/>
  <c r="I67" i="11"/>
  <c r="I67" i="9"/>
  <c r="DS67" i="13"/>
  <c r="AB67"/>
  <c r="BL67" s="1"/>
  <c r="T67"/>
  <c r="BD67" s="1"/>
  <c r="K67" i="11"/>
  <c r="K67" i="9"/>
  <c r="M67" i="11"/>
  <c r="M67" i="9"/>
  <c r="AV68" i="13"/>
  <c r="CF68" s="1"/>
  <c r="AJ68"/>
  <c r="BT68" s="1"/>
  <c r="AD68"/>
  <c r="BN68" s="1"/>
  <c r="DN68"/>
  <c r="AS68"/>
  <c r="CC68" s="1"/>
  <c r="AO68"/>
  <c r="BY68" s="1"/>
  <c r="W68"/>
  <c r="BG68" s="1"/>
  <c r="O68"/>
  <c r="AY68" s="1"/>
  <c r="F68" i="11"/>
  <c r="F68" i="9"/>
  <c r="AL68" i="13"/>
  <c r="BV68" s="1"/>
  <c r="AF68"/>
  <c r="BP68" s="1"/>
  <c r="DP68"/>
  <c r="AQ68"/>
  <c r="CA68" s="1"/>
  <c r="Y68"/>
  <c r="BI68" s="1"/>
  <c r="Q68"/>
  <c r="BA68" s="1"/>
  <c r="H68" i="11"/>
  <c r="H68" i="9"/>
  <c r="AH68" i="13"/>
  <c r="BR68" s="1"/>
  <c r="DR68"/>
  <c r="AA68"/>
  <c r="BK68" s="1"/>
  <c r="S68"/>
  <c r="BC68" s="1"/>
  <c r="J68" i="11"/>
  <c r="J68" i="9"/>
  <c r="DT68" i="13"/>
  <c r="U68"/>
  <c r="BE68" s="1"/>
  <c r="L68" i="11"/>
  <c r="L68" i="9"/>
  <c r="AW69" i="13"/>
  <c r="CG69" s="1"/>
  <c r="AU69"/>
  <c r="CE69" s="1"/>
  <c r="AI69"/>
  <c r="BS69" s="1"/>
  <c r="AC69"/>
  <c r="BM69" s="1"/>
  <c r="DM69"/>
  <c r="AR69"/>
  <c r="CB69" s="1"/>
  <c r="AN69"/>
  <c r="BX69" s="1"/>
  <c r="V69"/>
  <c r="BF69" s="1"/>
  <c r="N69"/>
  <c r="AX69" s="1"/>
  <c r="E69" i="11"/>
  <c r="E69" i="9"/>
  <c r="DM69" i="8"/>
  <c r="AK69" i="13"/>
  <c r="BU69" s="1"/>
  <c r="AE69"/>
  <c r="BO69" s="1"/>
  <c r="DO69"/>
  <c r="AT69"/>
  <c r="CD69" s="1"/>
  <c r="AP69"/>
  <c r="BZ69" s="1"/>
  <c r="X69"/>
  <c r="BH69" s="1"/>
  <c r="P69"/>
  <c r="AZ69" s="1"/>
  <c r="G69" i="11"/>
  <c r="G69" i="9"/>
  <c r="DO69" i="8"/>
  <c r="AM69" i="13"/>
  <c r="BW69" s="1"/>
  <c r="AG69"/>
  <c r="BQ69" s="1"/>
  <c r="DQ69"/>
  <c r="Z69"/>
  <c r="BJ69" s="1"/>
  <c r="R69"/>
  <c r="BB69" s="1"/>
  <c r="I69" i="11"/>
  <c r="I69" i="9"/>
  <c r="DQ69" i="8"/>
  <c r="DS69" i="13"/>
  <c r="AB69"/>
  <c r="BL69" s="1"/>
  <c r="T69"/>
  <c r="BD69" s="1"/>
  <c r="K69" i="11"/>
  <c r="K69" i="9"/>
  <c r="DS69" i="8"/>
  <c r="M69" i="11"/>
  <c r="M69" i="9"/>
  <c r="O13" i="8"/>
  <c r="Q13"/>
  <c r="S13"/>
  <c r="U13"/>
  <c r="W13"/>
  <c r="Y13"/>
  <c r="AA13"/>
  <c r="AE13"/>
  <c r="AG13"/>
  <c r="AK13"/>
  <c r="AM13"/>
  <c r="AO13"/>
  <c r="AQ13"/>
  <c r="AS13"/>
  <c r="DN13"/>
  <c r="DP13"/>
  <c r="DR13"/>
  <c r="DT13"/>
  <c r="N14"/>
  <c r="P14"/>
  <c r="R14"/>
  <c r="T14"/>
  <c r="V14"/>
  <c r="X14"/>
  <c r="Z14"/>
  <c r="AB14"/>
  <c r="AD14"/>
  <c r="AF14"/>
  <c r="AH14"/>
  <c r="AJ14"/>
  <c r="AL14"/>
  <c r="AN14"/>
  <c r="AP14"/>
  <c r="AR14"/>
  <c r="AT14"/>
  <c r="AV14"/>
  <c r="DM14"/>
  <c r="DO14"/>
  <c r="DQ14"/>
  <c r="DS14"/>
  <c r="O15"/>
  <c r="Q15"/>
  <c r="S15"/>
  <c r="U15"/>
  <c r="W15"/>
  <c r="Y15"/>
  <c r="AA15"/>
  <c r="AC15"/>
  <c r="AE15"/>
  <c r="AG15"/>
  <c r="AI15"/>
  <c r="AK15"/>
  <c r="AM15"/>
  <c r="AO15"/>
  <c r="AQ15"/>
  <c r="AS15"/>
  <c r="AU15"/>
  <c r="AW15"/>
  <c r="DN15"/>
  <c r="DP15"/>
  <c r="DR15"/>
  <c r="DT15"/>
  <c r="N16"/>
  <c r="P16"/>
  <c r="R16"/>
  <c r="T16"/>
  <c r="V16"/>
  <c r="X16"/>
  <c r="Z16"/>
  <c r="AB16"/>
  <c r="AD16"/>
  <c r="AF16"/>
  <c r="AH16"/>
  <c r="AJ16"/>
  <c r="AL16"/>
  <c r="AN16"/>
  <c r="AP16"/>
  <c r="AR16"/>
  <c r="AT16"/>
  <c r="AV16"/>
  <c r="DM16"/>
  <c r="DO16"/>
  <c r="DQ16"/>
  <c r="DS16"/>
  <c r="O17"/>
  <c r="Q17"/>
  <c r="S17"/>
  <c r="U17"/>
  <c r="W17"/>
  <c r="Y17"/>
  <c r="AA17"/>
  <c r="AC17"/>
  <c r="AE17"/>
  <c r="AG17"/>
  <c r="AI17"/>
  <c r="AK17"/>
  <c r="AM17"/>
  <c r="AO17"/>
  <c r="AQ17"/>
  <c r="AS17"/>
  <c r="AU17"/>
  <c r="AW17"/>
  <c r="DN17"/>
  <c r="DP17"/>
  <c r="DR17"/>
  <c r="DT17"/>
  <c r="N18"/>
  <c r="P18"/>
  <c r="R18"/>
  <c r="T18"/>
  <c r="V18"/>
  <c r="X18"/>
  <c r="Z18"/>
  <c r="AB18"/>
  <c r="AD18"/>
  <c r="AF18"/>
  <c r="AH18"/>
  <c r="AJ18"/>
  <c r="AL18"/>
  <c r="AN18"/>
  <c r="AP18"/>
  <c r="AR18"/>
  <c r="AT18"/>
  <c r="AV18"/>
  <c r="DM18"/>
  <c r="DO18"/>
  <c r="DQ18"/>
  <c r="DS18"/>
  <c r="O19"/>
  <c r="Q19"/>
  <c r="S19"/>
  <c r="U19"/>
  <c r="W19"/>
  <c r="Y19"/>
  <c r="AA19"/>
  <c r="AC19"/>
  <c r="AE19"/>
  <c r="AG19"/>
  <c r="AI19"/>
  <c r="AK19"/>
  <c r="AM19"/>
  <c r="AO19"/>
  <c r="AQ19"/>
  <c r="AS19"/>
  <c r="AU19"/>
  <c r="AW19"/>
  <c r="DN19"/>
  <c r="DP19"/>
  <c r="DR19"/>
  <c r="DT19"/>
  <c r="N20"/>
  <c r="P20"/>
  <c r="R20"/>
  <c r="T20"/>
  <c r="V20"/>
  <c r="X20"/>
  <c r="Z20"/>
  <c r="AB20"/>
  <c r="AD20"/>
  <c r="AF20"/>
  <c r="AH20"/>
  <c r="AJ20"/>
  <c r="AL20"/>
  <c r="AN20"/>
  <c r="AP20"/>
  <c r="AR20"/>
  <c r="AT20"/>
  <c r="AV20"/>
  <c r="DM20"/>
  <c r="DO20"/>
  <c r="DQ20"/>
  <c r="DS20"/>
  <c r="O21"/>
  <c r="Q21"/>
  <c r="S21"/>
  <c r="U21"/>
  <c r="W21"/>
  <c r="Y21"/>
  <c r="AA21"/>
  <c r="AC21"/>
  <c r="AE21"/>
  <c r="AG21"/>
  <c r="AI21"/>
  <c r="AK21"/>
  <c r="AM21"/>
  <c r="AO21"/>
  <c r="AQ21"/>
  <c r="AS21"/>
  <c r="AU21"/>
  <c r="AW21"/>
  <c r="DN21"/>
  <c r="DP21"/>
  <c r="DR21"/>
  <c r="DT21"/>
  <c r="N22"/>
  <c r="P22"/>
  <c r="R22"/>
  <c r="T22"/>
  <c r="V22"/>
  <c r="X22"/>
  <c r="Z22"/>
  <c r="AB22"/>
  <c r="AD22"/>
  <c r="AF22"/>
  <c r="AH22"/>
  <c r="AJ22"/>
  <c r="AL22"/>
  <c r="AN22"/>
  <c r="AP22"/>
  <c r="AR22"/>
  <c r="AT22"/>
  <c r="AV22"/>
  <c r="DM22"/>
  <c r="DO22"/>
  <c r="DQ22"/>
  <c r="DS22"/>
  <c r="O23"/>
  <c r="Q23"/>
  <c r="S23"/>
  <c r="U23"/>
  <c r="W23"/>
  <c r="Y23"/>
  <c r="AA23"/>
  <c r="AC23"/>
  <c r="AE23"/>
  <c r="AG23"/>
  <c r="AI23"/>
  <c r="AK23"/>
  <c r="AM23"/>
  <c r="AO23"/>
  <c r="AQ23"/>
  <c r="AS23"/>
  <c r="AU23"/>
  <c r="AW23"/>
  <c r="DN23"/>
  <c r="DP23"/>
  <c r="DR23"/>
  <c r="DT23"/>
  <c r="N24"/>
  <c r="P24"/>
  <c r="R24"/>
  <c r="T24"/>
  <c r="V24"/>
  <c r="X24"/>
  <c r="Z24"/>
  <c r="AB24"/>
  <c r="AD24"/>
  <c r="AF24"/>
  <c r="AH24"/>
  <c r="AJ24"/>
  <c r="AL24"/>
  <c r="AN24"/>
  <c r="AP24"/>
  <c r="AR24"/>
  <c r="AT24"/>
  <c r="AV24"/>
  <c r="DM24"/>
  <c r="DO24"/>
  <c r="DQ24"/>
  <c r="DS24"/>
  <c r="O25"/>
  <c r="Q25"/>
  <c r="S25"/>
  <c r="U25"/>
  <c r="W25"/>
  <c r="Y25"/>
  <c r="AA25"/>
  <c r="AC25"/>
  <c r="AE25"/>
  <c r="AG25"/>
  <c r="AI25"/>
  <c r="AK25"/>
  <c r="AM25"/>
  <c r="AO25"/>
  <c r="AQ25"/>
  <c r="AS25"/>
  <c r="AU25"/>
  <c r="AW25"/>
  <c r="DN25"/>
  <c r="DP25"/>
  <c r="DR25"/>
  <c r="DT25"/>
  <c r="N26"/>
  <c r="P26"/>
  <c r="R26"/>
  <c r="T26"/>
  <c r="V26"/>
  <c r="X26"/>
  <c r="Z26"/>
  <c r="AB26"/>
  <c r="AD26"/>
  <c r="AF26"/>
  <c r="AH26"/>
  <c r="AJ26"/>
  <c r="AL26"/>
  <c r="AN26"/>
  <c r="AP26"/>
  <c r="AR26"/>
  <c r="AT26"/>
  <c r="AV26"/>
  <c r="DM26"/>
  <c r="DO26"/>
  <c r="DQ26"/>
  <c r="DS26"/>
  <c r="O27"/>
  <c r="Q27"/>
  <c r="S27"/>
  <c r="U27"/>
  <c r="W27"/>
  <c r="Y27"/>
  <c r="AA27"/>
  <c r="AC27"/>
  <c r="AE27"/>
  <c r="AG27"/>
  <c r="AI27"/>
  <c r="AK27"/>
  <c r="AM27"/>
  <c r="AO27"/>
  <c r="AQ27"/>
  <c r="AS27"/>
  <c r="AU27"/>
  <c r="AW27"/>
  <c r="DN27"/>
  <c r="DP27"/>
  <c r="DR27"/>
  <c r="DT27"/>
  <c r="N28"/>
  <c r="P28"/>
  <c r="R28"/>
  <c r="T28"/>
  <c r="V28"/>
  <c r="X28"/>
  <c r="Z28"/>
  <c r="AB28"/>
  <c r="AD28"/>
  <c r="AF28"/>
  <c r="AH28"/>
  <c r="AJ28"/>
  <c r="AL28"/>
  <c r="AN28"/>
  <c r="AP28"/>
  <c r="AR28"/>
  <c r="AT28"/>
  <c r="AV28"/>
  <c r="DM28"/>
  <c r="DO28"/>
  <c r="DQ28"/>
  <c r="DS28"/>
  <c r="O29"/>
  <c r="Q29"/>
  <c r="S29"/>
  <c r="U29"/>
  <c r="W29"/>
  <c r="Y29"/>
  <c r="AA29"/>
  <c r="AC29"/>
  <c r="AE29"/>
  <c r="AG29"/>
  <c r="AI29"/>
  <c r="AK29"/>
  <c r="AM29"/>
  <c r="AO29"/>
  <c r="AQ29"/>
  <c r="AS29"/>
  <c r="AU29"/>
  <c r="AW29"/>
  <c r="DN29"/>
  <c r="DP29"/>
  <c r="DR29"/>
  <c r="DT29"/>
  <c r="N30"/>
  <c r="P30"/>
  <c r="R30"/>
  <c r="T30"/>
  <c r="V30"/>
  <c r="X30"/>
  <c r="Z30"/>
  <c r="AB30"/>
  <c r="AD30"/>
  <c r="AF30"/>
  <c r="AH30"/>
  <c r="AJ30"/>
  <c r="AL30"/>
  <c r="AN30"/>
  <c r="AP30"/>
  <c r="AR30"/>
  <c r="AT30"/>
  <c r="AV30"/>
  <c r="DM30"/>
  <c r="DO30"/>
  <c r="DQ30"/>
  <c r="DS30"/>
  <c r="O31"/>
  <c r="Q31"/>
  <c r="S31"/>
  <c r="U31"/>
  <c r="W31"/>
  <c r="Y31"/>
  <c r="AA31"/>
  <c r="AC31"/>
  <c r="AE31"/>
  <c r="AG31"/>
  <c r="AI31"/>
  <c r="AK31"/>
  <c r="AM31"/>
  <c r="AO31"/>
  <c r="AQ31"/>
  <c r="AS31"/>
  <c r="AU31"/>
  <c r="AW31"/>
  <c r="DN31"/>
  <c r="DP31"/>
  <c r="DR31"/>
  <c r="DT31"/>
  <c r="N32"/>
  <c r="P32"/>
  <c r="R32"/>
  <c r="T32"/>
  <c r="V32"/>
  <c r="X32"/>
  <c r="Z32"/>
  <c r="AB32"/>
  <c r="AD32"/>
  <c r="AF32"/>
  <c r="AH32"/>
  <c r="AJ32"/>
  <c r="AL32"/>
  <c r="AN32"/>
  <c r="AP32"/>
  <c r="AR32"/>
  <c r="AT32"/>
  <c r="AV32"/>
  <c r="DM32"/>
  <c r="DO32"/>
  <c r="DQ32"/>
  <c r="DS32"/>
  <c r="O33"/>
  <c r="Q33"/>
  <c r="S33"/>
  <c r="U33"/>
  <c r="W33"/>
  <c r="Y33"/>
  <c r="AA33"/>
  <c r="AC33"/>
  <c r="AE33"/>
  <c r="AG33"/>
  <c r="AI33"/>
  <c r="AK33"/>
  <c r="AM33"/>
  <c r="AO33"/>
  <c r="AQ33"/>
  <c r="AS33"/>
  <c r="AU33"/>
  <c r="AW33"/>
  <c r="DN33"/>
  <c r="DP33"/>
  <c r="DR33"/>
  <c r="DT33"/>
  <c r="N34"/>
  <c r="P34"/>
  <c r="R34"/>
  <c r="T34"/>
  <c r="V34"/>
  <c r="X34"/>
  <c r="Z34"/>
  <c r="AB34"/>
  <c r="AD34"/>
  <c r="AF34"/>
  <c r="AH34"/>
  <c r="AJ34"/>
  <c r="AL34"/>
  <c r="AN34"/>
  <c r="AP34"/>
  <c r="AR34"/>
  <c r="AT34"/>
  <c r="AV34"/>
  <c r="DM34"/>
  <c r="DO34"/>
  <c r="DQ34"/>
  <c r="DS34"/>
  <c r="O35"/>
  <c r="Q35"/>
  <c r="S35"/>
  <c r="U35"/>
  <c r="W35"/>
  <c r="Y35"/>
  <c r="AA35"/>
  <c r="AC35"/>
  <c r="AE35"/>
  <c r="AG35"/>
  <c r="AI35"/>
  <c r="AK35"/>
  <c r="AM35"/>
  <c r="AO35"/>
  <c r="AQ35"/>
  <c r="AS35"/>
  <c r="AU35"/>
  <c r="AW35"/>
  <c r="DN35"/>
  <c r="DP35"/>
  <c r="DR35"/>
  <c r="DT35"/>
  <c r="N36"/>
  <c r="P36"/>
  <c r="R36"/>
  <c r="T36"/>
  <c r="V36"/>
  <c r="X36"/>
  <c r="Z36"/>
  <c r="AB36"/>
  <c r="AD36"/>
  <c r="AF36"/>
  <c r="AH36"/>
  <c r="AJ36"/>
  <c r="AL36"/>
  <c r="AN36"/>
  <c r="AP36"/>
  <c r="AR36"/>
  <c r="AT36"/>
  <c r="AV36"/>
  <c r="DM36"/>
  <c r="DO36"/>
  <c r="DQ36"/>
  <c r="DS36"/>
  <c r="O37"/>
  <c r="Q37"/>
  <c r="S37"/>
  <c r="U37"/>
  <c r="W37"/>
  <c r="Y37"/>
  <c r="AA37"/>
  <c r="AC37"/>
  <c r="AE37"/>
  <c r="AG37"/>
  <c r="AI37"/>
  <c r="AK37"/>
  <c r="AM37"/>
  <c r="AO37"/>
  <c r="AQ37"/>
  <c r="AS37"/>
  <c r="AU37"/>
  <c r="AW37"/>
  <c r="DN37"/>
  <c r="DP37"/>
  <c r="DR37"/>
  <c r="DT37"/>
  <c r="N38"/>
  <c r="P38"/>
  <c r="R38"/>
  <c r="T38"/>
  <c r="V38"/>
  <c r="X38"/>
  <c r="Z38"/>
  <c r="AB38"/>
  <c r="AD38"/>
  <c r="AF38"/>
  <c r="AH38"/>
  <c r="AJ38"/>
  <c r="AL38"/>
  <c r="AN38"/>
  <c r="AP38"/>
  <c r="AR38"/>
  <c r="AT38"/>
  <c r="AV38"/>
  <c r="DM38"/>
  <c r="DO38"/>
  <c r="DQ38"/>
  <c r="DS38"/>
  <c r="O39"/>
  <c r="Q39"/>
  <c r="S39"/>
  <c r="U39"/>
  <c r="W39"/>
  <c r="Y39"/>
  <c r="AA39"/>
  <c r="AC39"/>
  <c r="AE39"/>
  <c r="AG39"/>
  <c r="AI39"/>
  <c r="AK39"/>
  <c r="AM39"/>
  <c r="AO39"/>
  <c r="AQ39"/>
  <c r="AS39"/>
  <c r="AU39"/>
  <c r="AW39"/>
  <c r="DN39"/>
  <c r="DP39"/>
  <c r="DR39"/>
  <c r="DT39"/>
  <c r="N40"/>
  <c r="P40"/>
  <c r="R40"/>
  <c r="T40"/>
  <c r="V40"/>
  <c r="X40"/>
  <c r="Z40"/>
  <c r="AB40"/>
  <c r="AD40"/>
  <c r="AF40"/>
  <c r="AH40"/>
  <c r="AJ40"/>
  <c r="AL40"/>
  <c r="AN40"/>
  <c r="AP40"/>
  <c r="AR40"/>
  <c r="AT40"/>
  <c r="AV40"/>
  <c r="DM40"/>
  <c r="DO40"/>
  <c r="DQ40"/>
  <c r="DS40"/>
  <c r="O41"/>
  <c r="Q41"/>
  <c r="S41"/>
  <c r="U41"/>
  <c r="W41"/>
  <c r="Y41"/>
  <c r="AA41"/>
  <c r="AC41"/>
  <c r="AE41"/>
  <c r="AG41"/>
  <c r="AI41"/>
  <c r="AK41"/>
  <c r="AM41"/>
  <c r="AO41"/>
  <c r="AQ41"/>
  <c r="AS41"/>
  <c r="AU41"/>
  <c r="AW41"/>
  <c r="DN41"/>
  <c r="DP41"/>
  <c r="DR41"/>
  <c r="DT41"/>
  <c r="N42"/>
  <c r="P42"/>
  <c r="R42"/>
  <c r="T42"/>
  <c r="V42"/>
  <c r="X42"/>
  <c r="Z42"/>
  <c r="AB42"/>
  <c r="AD42"/>
  <c r="AF42"/>
  <c r="AH42"/>
  <c r="AJ42"/>
  <c r="AL42"/>
  <c r="AN42"/>
  <c r="AP42"/>
  <c r="AR42"/>
  <c r="AT42"/>
  <c r="AV42"/>
  <c r="DM42"/>
  <c r="DO42"/>
  <c r="DQ42"/>
  <c r="DS42"/>
  <c r="O43"/>
  <c r="Q43"/>
  <c r="S43"/>
  <c r="U43"/>
  <c r="W43"/>
  <c r="Y43"/>
  <c r="AA43"/>
  <c r="AC43"/>
  <c r="AE43"/>
  <c r="AG43"/>
  <c r="AI43"/>
  <c r="AK43"/>
  <c r="AM43"/>
  <c r="AO43"/>
  <c r="AQ43"/>
  <c r="AS43"/>
  <c r="AU43"/>
  <c r="AW43"/>
  <c r="DN43"/>
  <c r="DP43"/>
  <c r="DR43"/>
  <c r="DT43"/>
  <c r="N44"/>
  <c r="P44"/>
  <c r="R44"/>
  <c r="T44"/>
  <c r="V44"/>
  <c r="X44"/>
  <c r="Z44"/>
  <c r="AB44"/>
  <c r="AD44"/>
  <c r="AF44"/>
  <c r="AH44"/>
  <c r="AJ44"/>
  <c r="AL44"/>
  <c r="AN44"/>
  <c r="AP44"/>
  <c r="AR44"/>
  <c r="AT44"/>
  <c r="AV44"/>
  <c r="DM44"/>
  <c r="DO44"/>
  <c r="DQ44"/>
  <c r="DS44"/>
  <c r="O45"/>
  <c r="Q45"/>
  <c r="S45"/>
  <c r="U45"/>
  <c r="W45"/>
  <c r="Y45"/>
  <c r="AA45"/>
  <c r="AC45"/>
  <c r="AE45"/>
  <c r="AG45"/>
  <c r="AI45"/>
  <c r="AK45"/>
  <c r="AM45"/>
  <c r="AO45"/>
  <c r="AQ45"/>
  <c r="AS45"/>
  <c r="AU45"/>
  <c r="AW45"/>
  <c r="DN45"/>
  <c r="DP45"/>
  <c r="DR45"/>
  <c r="DT45"/>
  <c r="N46"/>
  <c r="P46"/>
  <c r="R46"/>
  <c r="T46"/>
  <c r="V46"/>
  <c r="X46"/>
  <c r="Z46"/>
  <c r="AB46"/>
  <c r="AD46"/>
  <c r="AF46"/>
  <c r="AH46"/>
  <c r="AJ46"/>
  <c r="AL46"/>
  <c r="AN46"/>
  <c r="AP46"/>
  <c r="AR46"/>
  <c r="AT46"/>
  <c r="AV46"/>
  <c r="DM46"/>
  <c r="DO46"/>
  <c r="DQ46"/>
  <c r="DS46"/>
  <c r="O47"/>
  <c r="Q47"/>
  <c r="S47"/>
  <c r="U47"/>
  <c r="W47"/>
  <c r="Y47"/>
  <c r="AA47"/>
  <c r="AC47"/>
  <c r="AE47"/>
  <c r="AG47"/>
  <c r="AI47"/>
  <c r="AK47"/>
  <c r="AM47"/>
  <c r="AO47"/>
  <c r="AQ47"/>
  <c r="AS47"/>
  <c r="AU47"/>
  <c r="AW47"/>
  <c r="DN47"/>
  <c r="DP47"/>
  <c r="DR47"/>
  <c r="DT47"/>
  <c r="N48"/>
  <c r="P48"/>
  <c r="R48"/>
  <c r="T48"/>
  <c r="V48"/>
  <c r="X48"/>
  <c r="Z48"/>
  <c r="AB48"/>
  <c r="AD48"/>
  <c r="AF48"/>
  <c r="AH48"/>
  <c r="AJ48"/>
  <c r="AL48"/>
  <c r="AN48"/>
  <c r="AP48"/>
  <c r="AR48"/>
  <c r="AT48"/>
  <c r="AV48"/>
  <c r="DM48"/>
  <c r="DO48"/>
  <c r="DQ48"/>
  <c r="DS48"/>
  <c r="O49"/>
  <c r="Q49"/>
  <c r="S49"/>
  <c r="U49"/>
  <c r="W49"/>
  <c r="Y49"/>
  <c r="AA49"/>
  <c r="AC49"/>
  <c r="AE49"/>
  <c r="AG49"/>
  <c r="AI49"/>
  <c r="AK49"/>
  <c r="AM49"/>
  <c r="AO49"/>
  <c r="AQ49"/>
  <c r="AS49"/>
  <c r="AU49"/>
  <c r="AW49"/>
  <c r="DN49"/>
  <c r="DP49"/>
  <c r="DR49"/>
  <c r="DT49"/>
  <c r="N50"/>
  <c r="P50"/>
  <c r="R50"/>
  <c r="T50"/>
  <c r="V50"/>
  <c r="X50"/>
  <c r="Z50"/>
  <c r="AB50"/>
  <c r="AD50"/>
  <c r="AF50"/>
  <c r="AH50"/>
  <c r="AJ50"/>
  <c r="AL50"/>
  <c r="AN50"/>
  <c r="AP50"/>
  <c r="AR50"/>
  <c r="AT50"/>
  <c r="AV50"/>
  <c r="DM50"/>
  <c r="DO50"/>
  <c r="DQ50"/>
  <c r="DS50"/>
  <c r="O51"/>
  <c r="Q51"/>
  <c r="S51"/>
  <c r="U51"/>
  <c r="W51"/>
  <c r="Y51"/>
  <c r="AA51"/>
  <c r="AC51"/>
  <c r="AE51"/>
  <c r="AG51"/>
  <c r="AI51"/>
  <c r="AK51"/>
  <c r="AM51"/>
  <c r="AO51"/>
  <c r="AQ51"/>
  <c r="AS51"/>
  <c r="AU51"/>
  <c r="AW51"/>
  <c r="DN51"/>
  <c r="DP51"/>
  <c r="DR51"/>
  <c r="DT51"/>
  <c r="N52"/>
  <c r="P52"/>
  <c r="R52"/>
  <c r="T52"/>
  <c r="V52"/>
  <c r="X52"/>
  <c r="Z52"/>
  <c r="AB52"/>
  <c r="AD52"/>
  <c r="AF52"/>
  <c r="AH52"/>
  <c r="AJ52"/>
  <c r="AL52"/>
  <c r="AN52"/>
  <c r="AP52"/>
  <c r="AR52"/>
  <c r="AT52"/>
  <c r="AV52"/>
  <c r="DM52"/>
  <c r="DO52"/>
  <c r="DQ52"/>
  <c r="DS52"/>
  <c r="O53"/>
  <c r="Q53"/>
  <c r="S53"/>
  <c r="U53"/>
  <c r="W53"/>
  <c r="Y53"/>
  <c r="AA53"/>
  <c r="AC53"/>
  <c r="AE53"/>
  <c r="AG53"/>
  <c r="AI53"/>
  <c r="AK53"/>
  <c r="AM53"/>
  <c r="AO53"/>
  <c r="AQ53"/>
  <c r="AS53"/>
  <c r="AU53"/>
  <c r="AW53"/>
  <c r="DN53"/>
  <c r="DP53"/>
  <c r="DR53"/>
  <c r="DT53"/>
  <c r="N54"/>
  <c r="P54"/>
  <c r="R54"/>
  <c r="T54"/>
  <c r="V54"/>
  <c r="X54"/>
  <c r="Z54"/>
  <c r="AB54"/>
  <c r="AD54"/>
  <c r="AF54"/>
  <c r="AH54"/>
  <c r="AJ54"/>
  <c r="AL54"/>
  <c r="AN54"/>
  <c r="AP54"/>
  <c r="AR54"/>
  <c r="AT54"/>
  <c r="AV54"/>
  <c r="DM54"/>
  <c r="DO54"/>
  <c r="DQ54"/>
  <c r="DS54"/>
  <c r="O55"/>
  <c r="Q55"/>
  <c r="S55"/>
  <c r="U55"/>
  <c r="W55"/>
  <c r="Y55"/>
  <c r="AA55"/>
  <c r="AC55"/>
  <c r="AE55"/>
  <c r="AG55"/>
  <c r="AI55"/>
  <c r="AK55"/>
  <c r="AM55"/>
  <c r="AO55"/>
  <c r="AQ55"/>
  <c r="AS55"/>
  <c r="AU55"/>
  <c r="AW55"/>
  <c r="DN55"/>
  <c r="DP55"/>
  <c r="DR55"/>
  <c r="DT55"/>
  <c r="N56"/>
  <c r="P56"/>
  <c r="R56"/>
  <c r="T56"/>
  <c r="V56"/>
  <c r="X56"/>
  <c r="Z56"/>
  <c r="AB56"/>
  <c r="AD56"/>
  <c r="AF56"/>
  <c r="AH56"/>
  <c r="AJ56"/>
  <c r="AL56"/>
  <c r="AN56"/>
  <c r="AP56"/>
  <c r="AR56"/>
  <c r="AT56"/>
  <c r="AV56"/>
  <c r="DM56"/>
  <c r="DO56"/>
  <c r="DQ56"/>
  <c r="DS56"/>
  <c r="O57"/>
  <c r="Q57"/>
  <c r="S57"/>
  <c r="U57"/>
  <c r="W57"/>
  <c r="Y57"/>
  <c r="AA57"/>
  <c r="AC57"/>
  <c r="AE57"/>
  <c r="AG57"/>
  <c r="AI57"/>
  <c r="AK57"/>
  <c r="AM57"/>
  <c r="AO57"/>
  <c r="AQ57"/>
  <c r="AS57"/>
  <c r="AU57"/>
  <c r="AW57"/>
  <c r="DN57"/>
  <c r="DP57"/>
  <c r="DR57"/>
  <c r="DT57"/>
  <c r="N58"/>
  <c r="P58"/>
  <c r="R58"/>
  <c r="T58"/>
  <c r="V58"/>
  <c r="X58"/>
  <c r="Z58"/>
  <c r="AB58"/>
  <c r="AD58"/>
  <c r="AF58"/>
  <c r="AH58"/>
  <c r="AJ58"/>
  <c r="AL58"/>
  <c r="AN58"/>
  <c r="AP58"/>
  <c r="AR58"/>
  <c r="AT58"/>
  <c r="AV58"/>
  <c r="DM58"/>
  <c r="DO58"/>
  <c r="DQ58"/>
  <c r="DS58"/>
  <c r="O59"/>
  <c r="Q59"/>
  <c r="S59"/>
  <c r="U59"/>
  <c r="W59"/>
  <c r="Y59"/>
  <c r="AA59"/>
  <c r="AC59"/>
  <c r="AE59"/>
  <c r="AG59"/>
  <c r="AI59"/>
  <c r="AK59"/>
  <c r="AM59"/>
  <c r="AO59"/>
  <c r="AQ59"/>
  <c r="AS59"/>
  <c r="AU59"/>
  <c r="AW59"/>
  <c r="DN59"/>
  <c r="DP59"/>
  <c r="DR59"/>
  <c r="DT59"/>
  <c r="N60"/>
  <c r="P60"/>
  <c r="R60"/>
  <c r="T60"/>
  <c r="V60"/>
  <c r="X60"/>
  <c r="Z60"/>
  <c r="AB60"/>
  <c r="AD60"/>
  <c r="AF60"/>
  <c r="AH60"/>
  <c r="AJ60"/>
  <c r="AL60"/>
  <c r="AN60"/>
  <c r="AP60"/>
  <c r="AR60"/>
  <c r="AT60"/>
  <c r="AV60"/>
  <c r="DM60"/>
  <c r="DO60"/>
  <c r="DQ60"/>
  <c r="DS60"/>
  <c r="O61"/>
  <c r="Q61"/>
  <c r="S61"/>
  <c r="U61"/>
  <c r="W61"/>
  <c r="Y61"/>
  <c r="AA61"/>
  <c r="AC61"/>
  <c r="AE61"/>
  <c r="AG61"/>
  <c r="AI61"/>
  <c r="AK61"/>
  <c r="AM61"/>
  <c r="AO61"/>
  <c r="AQ61"/>
  <c r="AS61"/>
  <c r="AU61"/>
  <c r="AW61"/>
  <c r="DN61"/>
  <c r="DP61"/>
  <c r="DR61"/>
  <c r="DT61"/>
  <c r="N62"/>
  <c r="P62"/>
  <c r="R62"/>
  <c r="T62"/>
  <c r="V62"/>
  <c r="X62"/>
  <c r="Z62"/>
  <c r="AB62"/>
  <c r="AD62"/>
  <c r="AF62"/>
  <c r="AH62"/>
  <c r="AJ62"/>
  <c r="AL62"/>
  <c r="AN62"/>
  <c r="AP62"/>
  <c r="AR62"/>
  <c r="AT62"/>
  <c r="AV62"/>
  <c r="DM62"/>
  <c r="DO62"/>
  <c r="DQ62"/>
  <c r="DS62"/>
  <c r="O63"/>
  <c r="Q63"/>
  <c r="S63"/>
  <c r="U63"/>
  <c r="W63"/>
  <c r="Y63"/>
  <c r="AA63"/>
  <c r="AC63"/>
  <c r="AE63"/>
  <c r="AG63"/>
  <c r="AI63"/>
  <c r="AK63"/>
  <c r="AM63"/>
  <c r="AO63"/>
  <c r="AQ63"/>
  <c r="AS63"/>
  <c r="AU63"/>
  <c r="AW63"/>
  <c r="DN63"/>
  <c r="DP63"/>
  <c r="DR63"/>
  <c r="DT63"/>
  <c r="N64"/>
  <c r="P64"/>
  <c r="R64"/>
  <c r="T64"/>
  <c r="V64"/>
  <c r="X64"/>
  <c r="Z64"/>
  <c r="AB64"/>
  <c r="AD64"/>
  <c r="AF64"/>
  <c r="AH64"/>
  <c r="AJ64"/>
  <c r="AL64"/>
  <c r="AN64"/>
  <c r="AP64"/>
  <c r="AR64"/>
  <c r="AT64"/>
  <c r="AV64"/>
  <c r="DM64"/>
  <c r="DO64"/>
  <c r="DQ64"/>
  <c r="DS64"/>
  <c r="O65"/>
  <c r="Q65"/>
  <c r="S65"/>
  <c r="U65"/>
  <c r="W65"/>
  <c r="Y65"/>
  <c r="AA65"/>
  <c r="AC65"/>
  <c r="AE65"/>
  <c r="AG65"/>
  <c r="AI65"/>
  <c r="AK65"/>
  <c r="AM65"/>
  <c r="AO65"/>
  <c r="AQ65"/>
  <c r="AS65"/>
  <c r="AU65"/>
  <c r="AW65"/>
  <c r="DN65"/>
  <c r="DP65"/>
  <c r="DR65"/>
  <c r="DT65"/>
  <c r="N66"/>
  <c r="P66"/>
  <c r="R66"/>
  <c r="T66"/>
  <c r="V66"/>
  <c r="X66"/>
  <c r="Z66"/>
  <c r="AB66"/>
  <c r="AD66"/>
  <c r="AF66"/>
  <c r="AH66"/>
  <c r="AJ66"/>
  <c r="AL66"/>
  <c r="AN66"/>
  <c r="AP66"/>
  <c r="AR66"/>
  <c r="AT66"/>
  <c r="AV66"/>
  <c r="DM66"/>
  <c r="DO66"/>
  <c r="DQ66"/>
  <c r="DS66"/>
  <c r="O67"/>
  <c r="Q67"/>
  <c r="S67"/>
  <c r="U67"/>
  <c r="W67"/>
  <c r="Y67"/>
  <c r="AA67"/>
  <c r="AC67"/>
  <c r="AE67"/>
  <c r="AG67"/>
  <c r="AI67"/>
  <c r="AK67"/>
  <c r="AM67"/>
  <c r="AO67"/>
  <c r="AQ67"/>
  <c r="AS67"/>
  <c r="AU67"/>
  <c r="AW67"/>
  <c r="DN67"/>
  <c r="DP67"/>
  <c r="DR67"/>
  <c r="DT67"/>
  <c r="N68"/>
  <c r="P68"/>
  <c r="R68"/>
  <c r="T68"/>
  <c r="V68"/>
  <c r="X68"/>
  <c r="Z68"/>
  <c r="AB68"/>
  <c r="AD68"/>
  <c r="AF68"/>
  <c r="AH68"/>
  <c r="AJ68"/>
  <c r="AL68"/>
  <c r="AN68"/>
  <c r="AP68"/>
  <c r="AR68"/>
  <c r="AT68"/>
  <c r="AV68"/>
  <c r="DM68"/>
  <c r="DO68"/>
  <c r="DQ68"/>
  <c r="DS68"/>
  <c r="O69"/>
  <c r="Q69"/>
  <c r="S69"/>
  <c r="U69"/>
  <c r="W69"/>
  <c r="Y69"/>
  <c r="AA69"/>
  <c r="AC69"/>
  <c r="AE69"/>
  <c r="AG69"/>
  <c r="AI69"/>
  <c r="AK69"/>
  <c r="AM69"/>
  <c r="AO69"/>
  <c r="AQ69"/>
  <c r="AS69"/>
  <c r="AU69"/>
  <c r="AW69"/>
  <c r="DM70" i="13"/>
  <c r="AR70"/>
  <c r="CB70" s="1"/>
  <c r="AN70"/>
  <c r="BX70" s="1"/>
  <c r="V70"/>
  <c r="BF70" s="1"/>
  <c r="N70"/>
  <c r="AX70" s="1"/>
  <c r="AW70"/>
  <c r="CG70" s="1"/>
  <c r="AU70"/>
  <c r="CE70" s="1"/>
  <c r="AI70"/>
  <c r="BS70" s="1"/>
  <c r="AC70"/>
  <c r="BM70" s="1"/>
  <c r="E70" i="11"/>
  <c r="DO70" i="13"/>
  <c r="AT70"/>
  <c r="CD70" s="1"/>
  <c r="AP70"/>
  <c r="BZ70" s="1"/>
  <c r="X70"/>
  <c r="BH70" s="1"/>
  <c r="P70"/>
  <c r="AZ70" s="1"/>
  <c r="AK70"/>
  <c r="BU70" s="1"/>
  <c r="AE70"/>
  <c r="BO70" s="1"/>
  <c r="G70" i="11"/>
  <c r="DQ70" i="13"/>
  <c r="Z70"/>
  <c r="BJ70" s="1"/>
  <c r="R70"/>
  <c r="BB70" s="1"/>
  <c r="AM70"/>
  <c r="BW70" s="1"/>
  <c r="AG70"/>
  <c r="BQ70" s="1"/>
  <c r="I70" i="11"/>
  <c r="DS70" i="13"/>
  <c r="AB70"/>
  <c r="BL70" s="1"/>
  <c r="T70"/>
  <c r="BD70" s="1"/>
  <c r="K70" i="11"/>
  <c r="DN71" i="13"/>
  <c r="AS71"/>
  <c r="CC71" s="1"/>
  <c r="AO71"/>
  <c r="BY71" s="1"/>
  <c r="W71"/>
  <c r="BG71" s="1"/>
  <c r="O71"/>
  <c r="AY71" s="1"/>
  <c r="AV71"/>
  <c r="CF71" s="1"/>
  <c r="AJ71"/>
  <c r="BT71" s="1"/>
  <c r="AD71"/>
  <c r="BN71" s="1"/>
  <c r="F71" i="11"/>
  <c r="DP71" i="13"/>
  <c r="AQ71"/>
  <c r="CA71" s="1"/>
  <c r="Y71"/>
  <c r="BI71" s="1"/>
  <c r="Q71"/>
  <c r="BA71" s="1"/>
  <c r="AL71"/>
  <c r="BV71" s="1"/>
  <c r="AF71"/>
  <c r="BP71" s="1"/>
  <c r="H71" i="11"/>
  <c r="DR71" i="13"/>
  <c r="AA71"/>
  <c r="BK71" s="1"/>
  <c r="S71"/>
  <c r="BC71" s="1"/>
  <c r="AH71"/>
  <c r="BR71" s="1"/>
  <c r="J71" i="11"/>
  <c r="DT71" i="13"/>
  <c r="U71"/>
  <c r="BE71" s="1"/>
  <c r="L71" i="11"/>
  <c r="DM72" i="13"/>
  <c r="AR72"/>
  <c r="CB72" s="1"/>
  <c r="AN72"/>
  <c r="BX72" s="1"/>
  <c r="V72"/>
  <c r="BF72" s="1"/>
  <c r="N72"/>
  <c r="AX72" s="1"/>
  <c r="AW72"/>
  <c r="CG72" s="1"/>
  <c r="AU72"/>
  <c r="CE72" s="1"/>
  <c r="AI72"/>
  <c r="BS72" s="1"/>
  <c r="AC72"/>
  <c r="BM72" s="1"/>
  <c r="E72" i="11"/>
  <c r="DO72" i="13"/>
  <c r="AT72"/>
  <c r="CD72" s="1"/>
  <c r="AP72"/>
  <c r="BZ72" s="1"/>
  <c r="X72"/>
  <c r="BH72" s="1"/>
  <c r="P72"/>
  <c r="AZ72" s="1"/>
  <c r="AK72"/>
  <c r="BU72" s="1"/>
  <c r="AE72"/>
  <c r="BO72" s="1"/>
  <c r="G72" i="11"/>
  <c r="DQ72" i="13"/>
  <c r="Z72"/>
  <c r="BJ72" s="1"/>
  <c r="R72"/>
  <c r="BB72" s="1"/>
  <c r="AM72"/>
  <c r="BW72" s="1"/>
  <c r="AG72"/>
  <c r="BQ72" s="1"/>
  <c r="I72" i="11"/>
  <c r="DS72" i="13"/>
  <c r="AB72"/>
  <c r="BL72" s="1"/>
  <c r="T72"/>
  <c r="BD72" s="1"/>
  <c r="K72" i="11"/>
  <c r="DN73" i="13"/>
  <c r="AS73"/>
  <c r="CC73" s="1"/>
  <c r="AO73"/>
  <c r="BY73" s="1"/>
  <c r="W73"/>
  <c r="BG73" s="1"/>
  <c r="O73"/>
  <c r="AY73" s="1"/>
  <c r="AV73"/>
  <c r="CF73" s="1"/>
  <c r="AJ73"/>
  <c r="BT73" s="1"/>
  <c r="AD73"/>
  <c r="BN73" s="1"/>
  <c r="F73" i="11"/>
  <c r="DP73" i="13"/>
  <c r="AQ73"/>
  <c r="CA73" s="1"/>
  <c r="Y73"/>
  <c r="BI73" s="1"/>
  <c r="Q73"/>
  <c r="BA73" s="1"/>
  <c r="AL73"/>
  <c r="BV73" s="1"/>
  <c r="AF73"/>
  <c r="BP73" s="1"/>
  <c r="H73" i="11"/>
  <c r="DR73" i="13"/>
  <c r="AA73"/>
  <c r="BK73" s="1"/>
  <c r="S73"/>
  <c r="BC73" s="1"/>
  <c r="AH73"/>
  <c r="BR73" s="1"/>
  <c r="J73" i="11"/>
  <c r="DT73" i="13"/>
  <c r="U73"/>
  <c r="BE73" s="1"/>
  <c r="L73" i="11"/>
  <c r="DM74" i="13"/>
  <c r="AR74"/>
  <c r="CB74" s="1"/>
  <c r="AN74"/>
  <c r="BX74" s="1"/>
  <c r="V74"/>
  <c r="BF74" s="1"/>
  <c r="N74"/>
  <c r="AX74" s="1"/>
  <c r="AW74"/>
  <c r="CG74" s="1"/>
  <c r="AU74"/>
  <c r="CE74" s="1"/>
  <c r="AI74"/>
  <c r="BS74" s="1"/>
  <c r="AC74"/>
  <c r="BM74" s="1"/>
  <c r="E74" i="11"/>
  <c r="DO74" i="13"/>
  <c r="AT74"/>
  <c r="CD74" s="1"/>
  <c r="AP74"/>
  <c r="BZ74" s="1"/>
  <c r="X74"/>
  <c r="BH74" s="1"/>
  <c r="P74"/>
  <c r="AZ74" s="1"/>
  <c r="AK74"/>
  <c r="BU74" s="1"/>
  <c r="AE74"/>
  <c r="BO74" s="1"/>
  <c r="G74" i="11"/>
  <c r="DQ74" i="13"/>
  <c r="Z74"/>
  <c r="BJ74" s="1"/>
  <c r="R74"/>
  <c r="BB74" s="1"/>
  <c r="AM74"/>
  <c r="BW74" s="1"/>
  <c r="AG74"/>
  <c r="BQ74" s="1"/>
  <c r="I74" i="11"/>
  <c r="DS74" i="13"/>
  <c r="AB74"/>
  <c r="BL74" s="1"/>
  <c r="T74"/>
  <c r="BD74" s="1"/>
  <c r="K74" i="11"/>
  <c r="AV75" i="13"/>
  <c r="CF75" s="1"/>
  <c r="AJ75"/>
  <c r="BT75" s="1"/>
  <c r="AD75"/>
  <c r="BN75" s="1"/>
  <c r="DN75"/>
  <c r="AS75"/>
  <c r="CC75" s="1"/>
  <c r="AO75"/>
  <c r="BY75" s="1"/>
  <c r="W75"/>
  <c r="BG75" s="1"/>
  <c r="O75"/>
  <c r="AY75" s="1"/>
  <c r="F75" i="11"/>
  <c r="AL75" i="13"/>
  <c r="BV75" s="1"/>
  <c r="AF75"/>
  <c r="BP75" s="1"/>
  <c r="DP75"/>
  <c r="AQ75"/>
  <c r="CA75" s="1"/>
  <c r="Y75"/>
  <c r="BI75" s="1"/>
  <c r="Q75"/>
  <c r="BA75" s="1"/>
  <c r="H75" i="11"/>
  <c r="AH75" i="13"/>
  <c r="BR75" s="1"/>
  <c r="DR75"/>
  <c r="AA75"/>
  <c r="BK75" s="1"/>
  <c r="S75"/>
  <c r="BC75" s="1"/>
  <c r="J75" i="11"/>
  <c r="DT75" i="13"/>
  <c r="U75"/>
  <c r="BE75" s="1"/>
  <c r="L75" i="11"/>
  <c r="AW76" i="13"/>
  <c r="CG76" s="1"/>
  <c r="AU76"/>
  <c r="CE76" s="1"/>
  <c r="AI76"/>
  <c r="BS76" s="1"/>
  <c r="AC76"/>
  <c r="BM76" s="1"/>
  <c r="DM76"/>
  <c r="AR76"/>
  <c r="CB76" s="1"/>
  <c r="AN76"/>
  <c r="BX76" s="1"/>
  <c r="V76"/>
  <c r="BF76" s="1"/>
  <c r="N76"/>
  <c r="AX76" s="1"/>
  <c r="E76" i="11"/>
  <c r="AK76" i="13"/>
  <c r="BU76" s="1"/>
  <c r="AE76"/>
  <c r="BO76" s="1"/>
  <c r="DO76"/>
  <c r="AT76"/>
  <c r="CD76" s="1"/>
  <c r="AP76"/>
  <c r="BZ76" s="1"/>
  <c r="X76"/>
  <c r="BH76" s="1"/>
  <c r="P76"/>
  <c r="AZ76" s="1"/>
  <c r="G76" i="11"/>
  <c r="AM76" i="13"/>
  <c r="BW76" s="1"/>
  <c r="AG76"/>
  <c r="BQ76" s="1"/>
  <c r="DQ76"/>
  <c r="Z76"/>
  <c r="BJ76" s="1"/>
  <c r="R76"/>
  <c r="BB76" s="1"/>
  <c r="I76" i="11"/>
  <c r="DS76" i="13"/>
  <c r="AB76"/>
  <c r="BL76" s="1"/>
  <c r="T76"/>
  <c r="BD76" s="1"/>
  <c r="K76" i="11"/>
  <c r="AV77" i="13"/>
  <c r="CF77" s="1"/>
  <c r="AJ77"/>
  <c r="BT77" s="1"/>
  <c r="AD77"/>
  <c r="BN77" s="1"/>
  <c r="DN77"/>
  <c r="AS77"/>
  <c r="CC77" s="1"/>
  <c r="AO77"/>
  <c r="BY77" s="1"/>
  <c r="W77"/>
  <c r="BG77" s="1"/>
  <c r="O77"/>
  <c r="AY77" s="1"/>
  <c r="F77" i="11"/>
  <c r="AL77" i="13"/>
  <c r="BV77" s="1"/>
  <c r="AF77"/>
  <c r="BP77" s="1"/>
  <c r="DP77"/>
  <c r="AQ77"/>
  <c r="CA77" s="1"/>
  <c r="Y77"/>
  <c r="BI77" s="1"/>
  <c r="Q77"/>
  <c r="BA77" s="1"/>
  <c r="H77" i="11"/>
  <c r="AH77" i="13"/>
  <c r="BR77" s="1"/>
  <c r="DR77"/>
  <c r="AA77"/>
  <c r="BK77" s="1"/>
  <c r="S77"/>
  <c r="BC77" s="1"/>
  <c r="J77" i="11"/>
  <c r="DT77" i="13"/>
  <c r="U77"/>
  <c r="BE77" s="1"/>
  <c r="L77" i="11"/>
  <c r="AW78" i="13"/>
  <c r="CG78" s="1"/>
  <c r="AU78"/>
  <c r="CE78" s="1"/>
  <c r="AI78"/>
  <c r="BS78" s="1"/>
  <c r="AC78"/>
  <c r="BM78" s="1"/>
  <c r="DM78"/>
  <c r="AR78"/>
  <c r="CB78" s="1"/>
  <c r="AN78"/>
  <c r="BX78" s="1"/>
  <c r="V78"/>
  <c r="BF78" s="1"/>
  <c r="N78"/>
  <c r="AX78" s="1"/>
  <c r="E78" i="11"/>
  <c r="AK78" i="13"/>
  <c r="BU78" s="1"/>
  <c r="AE78"/>
  <c r="BO78" s="1"/>
  <c r="DO78"/>
  <c r="AT78"/>
  <c r="CD78" s="1"/>
  <c r="AP78"/>
  <c r="BZ78" s="1"/>
  <c r="X78"/>
  <c r="BH78" s="1"/>
  <c r="P78"/>
  <c r="AZ78" s="1"/>
  <c r="G78" i="11"/>
  <c r="AM78" i="13"/>
  <c r="BW78" s="1"/>
  <c r="AG78"/>
  <c r="BQ78" s="1"/>
  <c r="DQ78"/>
  <c r="Z78"/>
  <c r="BJ78" s="1"/>
  <c r="R78"/>
  <c r="BB78" s="1"/>
  <c r="I78" i="11"/>
  <c r="DS78" i="13"/>
  <c r="AB78"/>
  <c r="BL78" s="1"/>
  <c r="T78"/>
  <c r="BD78" s="1"/>
  <c r="K78" i="11"/>
  <c r="AV79" i="13"/>
  <c r="CF79" s="1"/>
  <c r="AJ79"/>
  <c r="BT79" s="1"/>
  <c r="AD79"/>
  <c r="BN79" s="1"/>
  <c r="DN79"/>
  <c r="AS79"/>
  <c r="CC79" s="1"/>
  <c r="AO79"/>
  <c r="BY79" s="1"/>
  <c r="W79"/>
  <c r="BG79" s="1"/>
  <c r="O79"/>
  <c r="AY79" s="1"/>
  <c r="F79" i="11"/>
  <c r="AL79" i="13"/>
  <c r="BV79" s="1"/>
  <c r="AF79"/>
  <c r="BP79" s="1"/>
  <c r="DP79"/>
  <c r="AQ79"/>
  <c r="CA79" s="1"/>
  <c r="Y79"/>
  <c r="BI79" s="1"/>
  <c r="Q79"/>
  <c r="BA79" s="1"/>
  <c r="H79" i="11"/>
  <c r="AH79" i="13"/>
  <c r="BR79" s="1"/>
  <c r="DR79"/>
  <c r="AA79"/>
  <c r="BK79" s="1"/>
  <c r="S79"/>
  <c r="BC79" s="1"/>
  <c r="J79" i="11"/>
  <c r="DT79" i="13"/>
  <c r="U79"/>
  <c r="BE79" s="1"/>
  <c r="L79" i="11"/>
  <c r="DM80" i="13"/>
  <c r="AW80"/>
  <c r="CG80" s="1"/>
  <c r="AU80"/>
  <c r="CE80" s="1"/>
  <c r="AI80"/>
  <c r="BS80" s="1"/>
  <c r="AC80"/>
  <c r="BM80" s="1"/>
  <c r="AR80"/>
  <c r="CB80" s="1"/>
  <c r="AN80"/>
  <c r="BX80" s="1"/>
  <c r="V80"/>
  <c r="BF80" s="1"/>
  <c r="N80"/>
  <c r="AX80" s="1"/>
  <c r="E80" i="11"/>
  <c r="DO80" i="13"/>
  <c r="AK80"/>
  <c r="BU80" s="1"/>
  <c r="AE80"/>
  <c r="BO80" s="1"/>
  <c r="AT80"/>
  <c r="CD80" s="1"/>
  <c r="AP80"/>
  <c r="BZ80" s="1"/>
  <c r="X80"/>
  <c r="BH80" s="1"/>
  <c r="P80"/>
  <c r="AZ80" s="1"/>
  <c r="G80" i="11"/>
  <c r="DQ80" i="13"/>
  <c r="AM80"/>
  <c r="BW80" s="1"/>
  <c r="AG80"/>
  <c r="BQ80" s="1"/>
  <c r="Z80"/>
  <c r="BJ80" s="1"/>
  <c r="R80"/>
  <c r="BB80" s="1"/>
  <c r="I80" i="11"/>
  <c r="DS80" i="13"/>
  <c r="AB80"/>
  <c r="BL80" s="1"/>
  <c r="T80"/>
  <c r="BD80" s="1"/>
  <c r="K80" i="11"/>
  <c r="DN81" i="13"/>
  <c r="AS81"/>
  <c r="CC81" s="1"/>
  <c r="AO81"/>
  <c r="BY81" s="1"/>
  <c r="W81"/>
  <c r="BG81" s="1"/>
  <c r="O81"/>
  <c r="AY81" s="1"/>
  <c r="AV81"/>
  <c r="CF81" s="1"/>
  <c r="AJ81"/>
  <c r="BT81" s="1"/>
  <c r="AD81"/>
  <c r="BN81" s="1"/>
  <c r="F81" i="11"/>
  <c r="DP81" i="13"/>
  <c r="AQ81"/>
  <c r="CA81" s="1"/>
  <c r="Y81"/>
  <c r="BI81" s="1"/>
  <c r="Q81"/>
  <c r="BA81" s="1"/>
  <c r="AL81"/>
  <c r="BV81" s="1"/>
  <c r="AF81"/>
  <c r="BP81" s="1"/>
  <c r="H81" i="11"/>
  <c r="DR81" i="13"/>
  <c r="AA81"/>
  <c r="BK81" s="1"/>
  <c r="S81"/>
  <c r="BC81" s="1"/>
  <c r="AH81"/>
  <c r="BR81" s="1"/>
  <c r="J81" i="11"/>
  <c r="DT81" i="13"/>
  <c r="U81"/>
  <c r="BE81" s="1"/>
  <c r="L81" i="11"/>
  <c r="DM82" i="13"/>
  <c r="AR82"/>
  <c r="CB82" s="1"/>
  <c r="AN82"/>
  <c r="BX82" s="1"/>
  <c r="V82"/>
  <c r="BF82" s="1"/>
  <c r="N82"/>
  <c r="AX82" s="1"/>
  <c r="AW82"/>
  <c r="CG82" s="1"/>
  <c r="AU82"/>
  <c r="CE82" s="1"/>
  <c r="AI82"/>
  <c r="BS82" s="1"/>
  <c r="AC82"/>
  <c r="BM82" s="1"/>
  <c r="E82" i="11"/>
  <c r="DO82" i="13"/>
  <c r="AT82"/>
  <c r="CD82" s="1"/>
  <c r="AP82"/>
  <c r="BZ82" s="1"/>
  <c r="X82"/>
  <c r="BH82" s="1"/>
  <c r="P82"/>
  <c r="AZ82" s="1"/>
  <c r="AK82"/>
  <c r="BU82" s="1"/>
  <c r="AE82"/>
  <c r="BO82" s="1"/>
  <c r="G82" i="11"/>
  <c r="DQ82" i="13"/>
  <c r="Z82"/>
  <c r="BJ82" s="1"/>
  <c r="R82"/>
  <c r="BB82" s="1"/>
  <c r="AM82"/>
  <c r="BW82" s="1"/>
  <c r="AG82"/>
  <c r="BQ82" s="1"/>
  <c r="I82" i="11"/>
  <c r="DS82" i="13"/>
  <c r="AB82"/>
  <c r="BL82" s="1"/>
  <c r="T82"/>
  <c r="BD82" s="1"/>
  <c r="K82" i="11"/>
  <c r="DN83" i="13"/>
  <c r="AS83"/>
  <c r="CC83" s="1"/>
  <c r="AO83"/>
  <c r="BY83" s="1"/>
  <c r="W83"/>
  <c r="BG83" s="1"/>
  <c r="O83"/>
  <c r="AY83" s="1"/>
  <c r="AV83"/>
  <c r="CF83" s="1"/>
  <c r="AJ83"/>
  <c r="BT83" s="1"/>
  <c r="AD83"/>
  <c r="BN83" s="1"/>
  <c r="F83" i="11"/>
  <c r="DP83" i="13"/>
  <c r="AQ83"/>
  <c r="CA83" s="1"/>
  <c r="Y83"/>
  <c r="BI83" s="1"/>
  <c r="Q83"/>
  <c r="BA83" s="1"/>
  <c r="AL83"/>
  <c r="BV83" s="1"/>
  <c r="AF83"/>
  <c r="BP83" s="1"/>
  <c r="H83" i="11"/>
  <c r="DR83" i="13"/>
  <c r="AA83"/>
  <c r="BK83" s="1"/>
  <c r="S83"/>
  <c r="BC83" s="1"/>
  <c r="AH83"/>
  <c r="BR83" s="1"/>
  <c r="J83" i="11"/>
  <c r="DT83" i="13"/>
  <c r="U83"/>
  <c r="BE83" s="1"/>
  <c r="L83" i="11"/>
  <c r="DM84" i="13"/>
  <c r="AR84"/>
  <c r="CB84" s="1"/>
  <c r="AN84"/>
  <c r="BX84" s="1"/>
  <c r="V84"/>
  <c r="BF84" s="1"/>
  <c r="N84"/>
  <c r="AX84" s="1"/>
  <c r="AW84"/>
  <c r="CG84" s="1"/>
  <c r="AU84"/>
  <c r="CE84" s="1"/>
  <c r="AI84"/>
  <c r="BS84" s="1"/>
  <c r="AC84"/>
  <c r="BM84" s="1"/>
  <c r="E84" i="11"/>
  <c r="DO84" i="13"/>
  <c r="AT84"/>
  <c r="CD84" s="1"/>
  <c r="AP84"/>
  <c r="BZ84" s="1"/>
  <c r="X84"/>
  <c r="BH84" s="1"/>
  <c r="P84"/>
  <c r="AZ84" s="1"/>
  <c r="AK84"/>
  <c r="BU84" s="1"/>
  <c r="AE84"/>
  <c r="BO84" s="1"/>
  <c r="G84" i="11"/>
  <c r="DQ84" i="13"/>
  <c r="Z84"/>
  <c r="BJ84" s="1"/>
  <c r="R84"/>
  <c r="BB84" s="1"/>
  <c r="AM84"/>
  <c r="BW84" s="1"/>
  <c r="AG84"/>
  <c r="BQ84" s="1"/>
  <c r="I84" i="11"/>
  <c r="DS84" i="13"/>
  <c r="AB84"/>
  <c r="BL84" s="1"/>
  <c r="T84"/>
  <c r="BD84" s="1"/>
  <c r="K84" i="11"/>
  <c r="DN85" i="13"/>
  <c r="AS85"/>
  <c r="CC85" s="1"/>
  <c r="AO85"/>
  <c r="BY85" s="1"/>
  <c r="W85"/>
  <c r="BG85" s="1"/>
  <c r="O85"/>
  <c r="AY85" s="1"/>
  <c r="AV85"/>
  <c r="CF85" s="1"/>
  <c r="AJ85"/>
  <c r="BT85" s="1"/>
  <c r="AD85"/>
  <c r="BN85" s="1"/>
  <c r="F85" i="11"/>
  <c r="F85" i="9"/>
  <c r="DP85" i="13"/>
  <c r="AQ85"/>
  <c r="CA85" s="1"/>
  <c r="Y85"/>
  <c r="BI85" s="1"/>
  <c r="Q85"/>
  <c r="BA85" s="1"/>
  <c r="AL85"/>
  <c r="BV85" s="1"/>
  <c r="AF85"/>
  <c r="BP85" s="1"/>
  <c r="H85" i="11"/>
  <c r="H85" i="9"/>
  <c r="DR85" i="13"/>
  <c r="AA85"/>
  <c r="BK85" s="1"/>
  <c r="S85"/>
  <c r="BC85" s="1"/>
  <c r="AH85"/>
  <c r="BR85" s="1"/>
  <c r="J85" i="11"/>
  <c r="J85" i="9"/>
  <c r="DT85" i="13"/>
  <c r="U85"/>
  <c r="BE85" s="1"/>
  <c r="L85" i="11"/>
  <c r="L85" i="9"/>
  <c r="DM86" i="13"/>
  <c r="AR86"/>
  <c r="CB86" s="1"/>
  <c r="AN86"/>
  <c r="BX86" s="1"/>
  <c r="V86"/>
  <c r="BF86" s="1"/>
  <c r="N86"/>
  <c r="AX86" s="1"/>
  <c r="AW86"/>
  <c r="CG86" s="1"/>
  <c r="AU86"/>
  <c r="CE86" s="1"/>
  <c r="AI86"/>
  <c r="BS86" s="1"/>
  <c r="AC86"/>
  <c r="BM86" s="1"/>
  <c r="E86" i="11"/>
  <c r="E86" i="9"/>
  <c r="DO86" i="13"/>
  <c r="AT86"/>
  <c r="CD86" s="1"/>
  <c r="AP86"/>
  <c r="BZ86" s="1"/>
  <c r="X86"/>
  <c r="BH86" s="1"/>
  <c r="P86"/>
  <c r="AZ86" s="1"/>
  <c r="AK86"/>
  <c r="BU86" s="1"/>
  <c r="AE86"/>
  <c r="BO86" s="1"/>
  <c r="G86" i="11"/>
  <c r="G86" i="9"/>
  <c r="DQ86" i="13"/>
  <c r="Z86"/>
  <c r="BJ86" s="1"/>
  <c r="R86"/>
  <c r="BB86" s="1"/>
  <c r="AM86"/>
  <c r="BW86" s="1"/>
  <c r="AG86"/>
  <c r="BQ86" s="1"/>
  <c r="I86" i="11"/>
  <c r="I86" i="9"/>
  <c r="DS86" i="13"/>
  <c r="AB86"/>
  <c r="BL86" s="1"/>
  <c r="T86"/>
  <c r="BD86" s="1"/>
  <c r="K86" i="11"/>
  <c r="K86" i="9"/>
  <c r="M86" i="11"/>
  <c r="M86" i="9"/>
  <c r="M70" i="11"/>
  <c r="O70" i="8"/>
  <c r="Q70"/>
  <c r="S70"/>
  <c r="U70"/>
  <c r="W70"/>
  <c r="Y70"/>
  <c r="AA70"/>
  <c r="AC70"/>
  <c r="AE70"/>
  <c r="AG70"/>
  <c r="AI70"/>
  <c r="AK70"/>
  <c r="AM70"/>
  <c r="AO70"/>
  <c r="AQ70"/>
  <c r="AS70"/>
  <c r="AU70"/>
  <c r="AW70"/>
  <c r="DN70"/>
  <c r="DP70"/>
  <c r="DR70"/>
  <c r="DT70"/>
  <c r="N71"/>
  <c r="P71"/>
  <c r="R71"/>
  <c r="T71"/>
  <c r="V71"/>
  <c r="X71"/>
  <c r="Z71"/>
  <c r="AB71"/>
  <c r="AD71"/>
  <c r="AF71"/>
  <c r="AH71"/>
  <c r="AJ71"/>
  <c r="AL71"/>
  <c r="AN71"/>
  <c r="AP71"/>
  <c r="AR71"/>
  <c r="AT71"/>
  <c r="AV71"/>
  <c r="M72" i="11"/>
  <c r="O72" i="8"/>
  <c r="Q72"/>
  <c r="S72"/>
  <c r="U72"/>
  <c r="W72"/>
  <c r="Y72"/>
  <c r="AA72"/>
  <c r="AC72"/>
  <c r="AE72"/>
  <c r="AG72"/>
  <c r="AI72"/>
  <c r="AK72"/>
  <c r="AM72"/>
  <c r="AO72"/>
  <c r="AQ72"/>
  <c r="AS72"/>
  <c r="AU72"/>
  <c r="AW72"/>
  <c r="DN72"/>
  <c r="DP72"/>
  <c r="DR72"/>
  <c r="DT72"/>
  <c r="N73"/>
  <c r="P73"/>
  <c r="R73"/>
  <c r="T73"/>
  <c r="V73"/>
  <c r="X73"/>
  <c r="Z73"/>
  <c r="AB73"/>
  <c r="AD73"/>
  <c r="AF73"/>
  <c r="AH73"/>
  <c r="AJ73"/>
  <c r="AL73"/>
  <c r="AN73"/>
  <c r="AP73"/>
  <c r="AR73"/>
  <c r="AT73"/>
  <c r="AV73"/>
  <c r="M74" i="11"/>
  <c r="O74" i="8"/>
  <c r="Q74"/>
  <c r="S74"/>
  <c r="U74"/>
  <c r="W74"/>
  <c r="Y74"/>
  <c r="AA74"/>
  <c r="AC74"/>
  <c r="AE74"/>
  <c r="AG74"/>
  <c r="AI74"/>
  <c r="AK74"/>
  <c r="AM74"/>
  <c r="AO74"/>
  <c r="AQ74"/>
  <c r="AS74"/>
  <c r="AU74"/>
  <c r="AW74"/>
  <c r="DN74"/>
  <c r="DP74"/>
  <c r="DR74"/>
  <c r="DT74"/>
  <c r="N75"/>
  <c r="P75"/>
  <c r="R75"/>
  <c r="T75"/>
  <c r="V75"/>
  <c r="X75"/>
  <c r="Z75"/>
  <c r="AB75"/>
  <c r="AD75"/>
  <c r="AF75"/>
  <c r="AH75"/>
  <c r="AJ75"/>
  <c r="AL75"/>
  <c r="AN75"/>
  <c r="AP75"/>
  <c r="AR75"/>
  <c r="AT75"/>
  <c r="AV75"/>
  <c r="M76" i="11"/>
  <c r="O76" i="8"/>
  <c r="Q76"/>
  <c r="S76"/>
  <c r="U76"/>
  <c r="W76"/>
  <c r="Y76"/>
  <c r="AA76"/>
  <c r="AC76"/>
  <c r="AE76"/>
  <c r="AG76"/>
  <c r="AI76"/>
  <c r="AK76"/>
  <c r="AM76"/>
  <c r="AO76"/>
  <c r="AQ76"/>
  <c r="AS76"/>
  <c r="AU76"/>
  <c r="AW76"/>
  <c r="DN76"/>
  <c r="DP76"/>
  <c r="DR76"/>
  <c r="DT76"/>
  <c r="N77"/>
  <c r="P77"/>
  <c r="R77"/>
  <c r="T77"/>
  <c r="V77"/>
  <c r="X77"/>
  <c r="Z77"/>
  <c r="AB77"/>
  <c r="AD77"/>
  <c r="AF77"/>
  <c r="AH77"/>
  <c r="AJ77"/>
  <c r="AL77"/>
  <c r="AN77"/>
  <c r="AP77"/>
  <c r="AR77"/>
  <c r="AT77"/>
  <c r="AV77"/>
  <c r="M78" i="11"/>
  <c r="O78" i="8"/>
  <c r="Q78"/>
  <c r="S78"/>
  <c r="U78"/>
  <c r="W78"/>
  <c r="Y78"/>
  <c r="AA78"/>
  <c r="AC78"/>
  <c r="AE78"/>
  <c r="AG78"/>
  <c r="AI78"/>
  <c r="AK78"/>
  <c r="AM78"/>
  <c r="AO78"/>
  <c r="AQ78"/>
  <c r="AS78"/>
  <c r="AU78"/>
  <c r="AW78"/>
  <c r="DN78"/>
  <c r="DP78"/>
  <c r="DR78"/>
  <c r="DT78"/>
  <c r="N79"/>
  <c r="P79"/>
  <c r="R79"/>
  <c r="T79"/>
  <c r="V79"/>
  <c r="X79"/>
  <c r="Z79"/>
  <c r="AB79"/>
  <c r="AD79"/>
  <c r="AF79"/>
  <c r="AH79"/>
  <c r="AJ79"/>
  <c r="AL79"/>
  <c r="AN79"/>
  <c r="AP79"/>
  <c r="AR79"/>
  <c r="AT79"/>
  <c r="AV79"/>
  <c r="M80" i="11"/>
  <c r="O80" i="8"/>
  <c r="Q80"/>
  <c r="S80"/>
  <c r="U80"/>
  <c r="W80"/>
  <c r="Y80"/>
  <c r="AA80"/>
  <c r="AC80"/>
  <c r="AE80"/>
  <c r="AG80"/>
  <c r="AI80"/>
  <c r="AK80"/>
  <c r="AM80"/>
  <c r="AO80"/>
  <c r="AQ80"/>
  <c r="AS80"/>
  <c r="AU80"/>
  <c r="AW80"/>
  <c r="DN80"/>
  <c r="DP80"/>
  <c r="DR80"/>
  <c r="DT80"/>
  <c r="N81"/>
  <c r="P81"/>
  <c r="R81"/>
  <c r="T81"/>
  <c r="V81"/>
  <c r="X81"/>
  <c r="Z81"/>
  <c r="AB81"/>
  <c r="AD81"/>
  <c r="AF81"/>
  <c r="AH81"/>
  <c r="AJ81"/>
  <c r="AL81"/>
  <c r="AN81"/>
  <c r="AP81"/>
  <c r="AR81"/>
  <c r="AT81"/>
  <c r="AV81"/>
  <c r="M82" i="11"/>
  <c r="O82" i="8"/>
  <c r="Q82"/>
  <c r="S82"/>
  <c r="U82"/>
  <c r="W82"/>
  <c r="Y82"/>
  <c r="AA82"/>
  <c r="AC82"/>
  <c r="AE82"/>
  <c r="AG82"/>
  <c r="AI82"/>
  <c r="AK82"/>
  <c r="AM82"/>
  <c r="AO82"/>
  <c r="AQ82"/>
  <c r="AS82"/>
  <c r="AU82"/>
  <c r="AW82"/>
  <c r="DN82"/>
  <c r="DP82"/>
  <c r="DR82"/>
  <c r="DT82"/>
  <c r="N83"/>
  <c r="P83"/>
  <c r="R83"/>
  <c r="T83"/>
  <c r="V83"/>
  <c r="X83"/>
  <c r="Z83"/>
  <c r="AB83"/>
  <c r="AD83"/>
  <c r="AF83"/>
  <c r="AH83"/>
  <c r="AJ83"/>
  <c r="AL83"/>
  <c r="AN83"/>
  <c r="AP83"/>
  <c r="AR83"/>
  <c r="AT83"/>
  <c r="AV83"/>
  <c r="M84" i="11"/>
  <c r="O84" i="8"/>
  <c r="Q84"/>
  <c r="S84"/>
  <c r="U84"/>
  <c r="W84"/>
  <c r="Y84"/>
  <c r="AA84"/>
  <c r="AC84"/>
  <c r="AE84"/>
  <c r="AG84"/>
  <c r="AI84"/>
  <c r="AK84"/>
  <c r="AM84"/>
  <c r="AO84"/>
  <c r="AQ84"/>
  <c r="AS84"/>
  <c r="AU84"/>
  <c r="AW84"/>
  <c r="DN84"/>
  <c r="DP84"/>
  <c r="DR84"/>
  <c r="N85"/>
  <c r="P85"/>
  <c r="R85"/>
  <c r="T85"/>
  <c r="V85"/>
  <c r="X85"/>
  <c r="Z85"/>
  <c r="AB85"/>
  <c r="AD85"/>
  <c r="AF85"/>
  <c r="AH85"/>
  <c r="AJ85"/>
  <c r="AL85"/>
  <c r="AN85"/>
  <c r="AP85"/>
  <c r="AR85"/>
  <c r="AT85"/>
  <c r="AV85"/>
  <c r="O86"/>
  <c r="Q86"/>
  <c r="S86"/>
  <c r="U86"/>
  <c r="W86"/>
  <c r="Y86"/>
  <c r="AA86"/>
  <c r="AC86"/>
  <c r="AE86"/>
  <c r="AG86"/>
  <c r="AI86"/>
  <c r="AK86"/>
  <c r="AM86"/>
  <c r="AO86"/>
  <c r="AQ86"/>
  <c r="AS86"/>
  <c r="AU86"/>
  <c r="AW86"/>
  <c r="F71" i="9"/>
  <c r="H71"/>
  <c r="J71"/>
  <c r="L71"/>
  <c r="F73"/>
  <c r="H73"/>
  <c r="J73"/>
  <c r="L73"/>
  <c r="F75"/>
  <c r="H75"/>
  <c r="J75"/>
  <c r="L75"/>
  <c r="F77"/>
  <c r="H77"/>
  <c r="J77"/>
  <c r="L77"/>
  <c r="F79"/>
  <c r="H79"/>
  <c r="J79"/>
  <c r="L79"/>
  <c r="F81"/>
  <c r="H81"/>
  <c r="J81"/>
  <c r="L81"/>
  <c r="F83"/>
  <c r="H83"/>
  <c r="J83"/>
  <c r="L83"/>
  <c r="M84"/>
  <c r="AV70" i="13"/>
  <c r="CF70" s="1"/>
  <c r="AJ70"/>
  <c r="BT70" s="1"/>
  <c r="AD70"/>
  <c r="BN70" s="1"/>
  <c r="DN70"/>
  <c r="AS70"/>
  <c r="CC70" s="1"/>
  <c r="AO70"/>
  <c r="BY70" s="1"/>
  <c r="W70"/>
  <c r="BG70" s="1"/>
  <c r="O70"/>
  <c r="AY70" s="1"/>
  <c r="F70" i="11"/>
  <c r="AL70" i="13"/>
  <c r="BV70" s="1"/>
  <c r="AF70"/>
  <c r="BP70" s="1"/>
  <c r="DP70"/>
  <c r="AQ70"/>
  <c r="CA70" s="1"/>
  <c r="Y70"/>
  <c r="BI70" s="1"/>
  <c r="Q70"/>
  <c r="BA70" s="1"/>
  <c r="H70" i="11"/>
  <c r="AH70" i="13"/>
  <c r="BR70" s="1"/>
  <c r="DR70"/>
  <c r="AA70"/>
  <c r="BK70" s="1"/>
  <c r="S70"/>
  <c r="BC70" s="1"/>
  <c r="J70" i="11"/>
  <c r="DT70" i="13"/>
  <c r="U70"/>
  <c r="BE70" s="1"/>
  <c r="L70" i="11"/>
  <c r="AW71" i="13"/>
  <c r="CG71" s="1"/>
  <c r="AU71"/>
  <c r="CE71" s="1"/>
  <c r="AI71"/>
  <c r="BS71" s="1"/>
  <c r="AC71"/>
  <c r="BM71" s="1"/>
  <c r="DM71"/>
  <c r="AR71"/>
  <c r="CB71" s="1"/>
  <c r="AN71"/>
  <c r="BX71" s="1"/>
  <c r="V71"/>
  <c r="BF71" s="1"/>
  <c r="N71"/>
  <c r="AX71" s="1"/>
  <c r="E71" i="11"/>
  <c r="AK71" i="13"/>
  <c r="BU71" s="1"/>
  <c r="AE71"/>
  <c r="BO71" s="1"/>
  <c r="DO71"/>
  <c r="AT71"/>
  <c r="CD71" s="1"/>
  <c r="AP71"/>
  <c r="BZ71" s="1"/>
  <c r="X71"/>
  <c r="BH71" s="1"/>
  <c r="P71"/>
  <c r="AZ71" s="1"/>
  <c r="G71" i="11"/>
  <c r="AM71" i="13"/>
  <c r="BW71" s="1"/>
  <c r="AG71"/>
  <c r="BQ71" s="1"/>
  <c r="DQ71"/>
  <c r="Z71"/>
  <c r="BJ71" s="1"/>
  <c r="R71"/>
  <c r="BB71" s="1"/>
  <c r="I71" i="11"/>
  <c r="DS71" i="13"/>
  <c r="AB71"/>
  <c r="BL71" s="1"/>
  <c r="T71"/>
  <c r="BD71" s="1"/>
  <c r="K71" i="11"/>
  <c r="AV72" i="13"/>
  <c r="CF72" s="1"/>
  <c r="AJ72"/>
  <c r="BT72" s="1"/>
  <c r="AD72"/>
  <c r="BN72" s="1"/>
  <c r="DN72"/>
  <c r="AS72"/>
  <c r="CC72" s="1"/>
  <c r="AO72"/>
  <c r="BY72" s="1"/>
  <c r="W72"/>
  <c r="BG72" s="1"/>
  <c r="O72"/>
  <c r="AY72" s="1"/>
  <c r="F72" i="11"/>
  <c r="AL72" i="13"/>
  <c r="BV72" s="1"/>
  <c r="AF72"/>
  <c r="BP72" s="1"/>
  <c r="DP72"/>
  <c r="AQ72"/>
  <c r="CA72" s="1"/>
  <c r="Y72"/>
  <c r="BI72" s="1"/>
  <c r="Q72"/>
  <c r="BA72" s="1"/>
  <c r="H72" i="11"/>
  <c r="AH72" i="13"/>
  <c r="BR72" s="1"/>
  <c r="DR72"/>
  <c r="AA72"/>
  <c r="BK72" s="1"/>
  <c r="S72"/>
  <c r="BC72" s="1"/>
  <c r="J72" i="11"/>
  <c r="DT72" i="13"/>
  <c r="U72"/>
  <c r="BE72" s="1"/>
  <c r="L72" i="11"/>
  <c r="AW73" i="13"/>
  <c r="CG73" s="1"/>
  <c r="AU73"/>
  <c r="CE73" s="1"/>
  <c r="AI73"/>
  <c r="BS73" s="1"/>
  <c r="AC73"/>
  <c r="BM73" s="1"/>
  <c r="DM73"/>
  <c r="AR73"/>
  <c r="CB73" s="1"/>
  <c r="AN73"/>
  <c r="BX73" s="1"/>
  <c r="V73"/>
  <c r="BF73" s="1"/>
  <c r="N73"/>
  <c r="AX73" s="1"/>
  <c r="E73" i="11"/>
  <c r="AK73" i="13"/>
  <c r="BU73" s="1"/>
  <c r="AE73"/>
  <c r="BO73" s="1"/>
  <c r="DO73"/>
  <c r="AT73"/>
  <c r="CD73" s="1"/>
  <c r="AP73"/>
  <c r="BZ73" s="1"/>
  <c r="X73"/>
  <c r="BH73" s="1"/>
  <c r="P73"/>
  <c r="AZ73" s="1"/>
  <c r="G73" i="11"/>
  <c r="AM73" i="13"/>
  <c r="BW73" s="1"/>
  <c r="AG73"/>
  <c r="BQ73" s="1"/>
  <c r="DQ73"/>
  <c r="Z73"/>
  <c r="BJ73" s="1"/>
  <c r="R73"/>
  <c r="BB73" s="1"/>
  <c r="I73" i="11"/>
  <c r="DS73" i="13"/>
  <c r="AB73"/>
  <c r="BL73" s="1"/>
  <c r="T73"/>
  <c r="BD73" s="1"/>
  <c r="K73" i="11"/>
  <c r="DN74" i="13"/>
  <c r="AV74"/>
  <c r="CF74" s="1"/>
  <c r="AJ74"/>
  <c r="BT74" s="1"/>
  <c r="AD74"/>
  <c r="BN74" s="1"/>
  <c r="AS74"/>
  <c r="CC74" s="1"/>
  <c r="AO74"/>
  <c r="BY74" s="1"/>
  <c r="W74"/>
  <c r="BG74" s="1"/>
  <c r="O74"/>
  <c r="AY74" s="1"/>
  <c r="F74" i="11"/>
  <c r="DP74" i="13"/>
  <c r="AL74"/>
  <c r="BV74" s="1"/>
  <c r="AF74"/>
  <c r="BP74" s="1"/>
  <c r="AQ74"/>
  <c r="CA74" s="1"/>
  <c r="Y74"/>
  <c r="BI74" s="1"/>
  <c r="Q74"/>
  <c r="BA74" s="1"/>
  <c r="H74" i="11"/>
  <c r="DR74" i="13"/>
  <c r="AH74"/>
  <c r="BR74" s="1"/>
  <c r="AA74"/>
  <c r="BK74" s="1"/>
  <c r="S74"/>
  <c r="BC74" s="1"/>
  <c r="J74" i="11"/>
  <c r="DT74" i="13"/>
  <c r="U74"/>
  <c r="BE74" s="1"/>
  <c r="L74" i="11"/>
  <c r="DM75" i="13"/>
  <c r="AR75"/>
  <c r="CB75" s="1"/>
  <c r="AN75"/>
  <c r="BX75" s="1"/>
  <c r="V75"/>
  <c r="BF75" s="1"/>
  <c r="N75"/>
  <c r="AX75" s="1"/>
  <c r="AW75"/>
  <c r="CG75" s="1"/>
  <c r="AU75"/>
  <c r="CE75" s="1"/>
  <c r="AI75"/>
  <c r="BS75" s="1"/>
  <c r="AC75"/>
  <c r="BM75" s="1"/>
  <c r="E75" i="11"/>
  <c r="DO75" i="13"/>
  <c r="AT75"/>
  <c r="CD75" s="1"/>
  <c r="AP75"/>
  <c r="BZ75" s="1"/>
  <c r="X75"/>
  <c r="BH75" s="1"/>
  <c r="P75"/>
  <c r="AZ75" s="1"/>
  <c r="AK75"/>
  <c r="BU75" s="1"/>
  <c r="AE75"/>
  <c r="BO75" s="1"/>
  <c r="G75" i="11"/>
  <c r="DQ75" i="13"/>
  <c r="Z75"/>
  <c r="BJ75" s="1"/>
  <c r="R75"/>
  <c r="BB75" s="1"/>
  <c r="AM75"/>
  <c r="BW75" s="1"/>
  <c r="AG75"/>
  <c r="BQ75" s="1"/>
  <c r="I75" i="11"/>
  <c r="DS75" i="13"/>
  <c r="AB75"/>
  <c r="BL75" s="1"/>
  <c r="T75"/>
  <c r="BD75" s="1"/>
  <c r="K75" i="11"/>
  <c r="DN76" i="13"/>
  <c r="AS76"/>
  <c r="CC76" s="1"/>
  <c r="AO76"/>
  <c r="BY76" s="1"/>
  <c r="W76"/>
  <c r="BG76" s="1"/>
  <c r="O76"/>
  <c r="AY76" s="1"/>
  <c r="AV76"/>
  <c r="CF76" s="1"/>
  <c r="AJ76"/>
  <c r="BT76" s="1"/>
  <c r="AD76"/>
  <c r="BN76" s="1"/>
  <c r="F76" i="11"/>
  <c r="DP76" i="13"/>
  <c r="AQ76"/>
  <c r="CA76" s="1"/>
  <c r="Y76"/>
  <c r="BI76" s="1"/>
  <c r="Q76"/>
  <c r="BA76" s="1"/>
  <c r="AL76"/>
  <c r="BV76" s="1"/>
  <c r="AF76"/>
  <c r="BP76" s="1"/>
  <c r="H76" i="11"/>
  <c r="DR76" i="13"/>
  <c r="AA76"/>
  <c r="BK76" s="1"/>
  <c r="S76"/>
  <c r="BC76" s="1"/>
  <c r="AH76"/>
  <c r="BR76" s="1"/>
  <c r="J76" i="11"/>
  <c r="DT76" i="13"/>
  <c r="U76"/>
  <c r="BE76" s="1"/>
  <c r="L76" i="11"/>
  <c r="DM77" i="13"/>
  <c r="AR77"/>
  <c r="CB77" s="1"/>
  <c r="AN77"/>
  <c r="BX77" s="1"/>
  <c r="V77"/>
  <c r="BF77" s="1"/>
  <c r="N77"/>
  <c r="AX77" s="1"/>
  <c r="AW77"/>
  <c r="CG77" s="1"/>
  <c r="AU77"/>
  <c r="CE77" s="1"/>
  <c r="AI77"/>
  <c r="BS77" s="1"/>
  <c r="AC77"/>
  <c r="BM77" s="1"/>
  <c r="E77" i="11"/>
  <c r="DO77" i="13"/>
  <c r="AT77"/>
  <c r="CD77" s="1"/>
  <c r="AP77"/>
  <c r="BZ77" s="1"/>
  <c r="X77"/>
  <c r="BH77" s="1"/>
  <c r="P77"/>
  <c r="AZ77" s="1"/>
  <c r="AK77"/>
  <c r="BU77" s="1"/>
  <c r="AE77"/>
  <c r="BO77" s="1"/>
  <c r="G77" i="11"/>
  <c r="DQ77" i="13"/>
  <c r="Z77"/>
  <c r="BJ77" s="1"/>
  <c r="R77"/>
  <c r="BB77" s="1"/>
  <c r="AM77"/>
  <c r="BW77" s="1"/>
  <c r="AG77"/>
  <c r="BQ77" s="1"/>
  <c r="I77" i="11"/>
  <c r="DS77" i="13"/>
  <c r="AB77"/>
  <c r="BL77" s="1"/>
  <c r="T77"/>
  <c r="BD77" s="1"/>
  <c r="K77" i="11"/>
  <c r="DN78" i="13"/>
  <c r="AS78"/>
  <c r="CC78" s="1"/>
  <c r="AO78"/>
  <c r="BY78" s="1"/>
  <c r="W78"/>
  <c r="BG78" s="1"/>
  <c r="O78"/>
  <c r="AY78" s="1"/>
  <c r="AV78"/>
  <c r="CF78" s="1"/>
  <c r="AJ78"/>
  <c r="BT78" s="1"/>
  <c r="AD78"/>
  <c r="BN78" s="1"/>
  <c r="F78" i="11"/>
  <c r="DP78" i="13"/>
  <c r="AQ78"/>
  <c r="CA78" s="1"/>
  <c r="Y78"/>
  <c r="BI78" s="1"/>
  <c r="Q78"/>
  <c r="BA78" s="1"/>
  <c r="AL78"/>
  <c r="BV78" s="1"/>
  <c r="AF78"/>
  <c r="BP78" s="1"/>
  <c r="H78" i="11"/>
  <c r="DR78" i="13"/>
  <c r="AA78"/>
  <c r="BK78" s="1"/>
  <c r="S78"/>
  <c r="BC78" s="1"/>
  <c r="AH78"/>
  <c r="BR78" s="1"/>
  <c r="J78" i="11"/>
  <c r="DT78" i="13"/>
  <c r="U78"/>
  <c r="BE78" s="1"/>
  <c r="L78" i="11"/>
  <c r="DM79" i="13"/>
  <c r="AR79"/>
  <c r="CB79" s="1"/>
  <c r="AN79"/>
  <c r="BX79" s="1"/>
  <c r="V79"/>
  <c r="BF79" s="1"/>
  <c r="N79"/>
  <c r="AX79" s="1"/>
  <c r="AW79"/>
  <c r="CG79" s="1"/>
  <c r="AU79"/>
  <c r="CE79" s="1"/>
  <c r="AI79"/>
  <c r="BS79" s="1"/>
  <c r="AC79"/>
  <c r="BM79" s="1"/>
  <c r="E79" i="11"/>
  <c r="DO79" i="13"/>
  <c r="AT79"/>
  <c r="CD79" s="1"/>
  <c r="AP79"/>
  <c r="BZ79" s="1"/>
  <c r="X79"/>
  <c r="BH79" s="1"/>
  <c r="P79"/>
  <c r="AZ79" s="1"/>
  <c r="AK79"/>
  <c r="BU79" s="1"/>
  <c r="AE79"/>
  <c r="BO79" s="1"/>
  <c r="G79" i="11"/>
  <c r="DQ79" i="13"/>
  <c r="Z79"/>
  <c r="BJ79" s="1"/>
  <c r="R79"/>
  <c r="BB79" s="1"/>
  <c r="AM79"/>
  <c r="BW79" s="1"/>
  <c r="AG79"/>
  <c r="BQ79" s="1"/>
  <c r="I79" i="11"/>
  <c r="DS79" i="13"/>
  <c r="AB79"/>
  <c r="BL79" s="1"/>
  <c r="T79"/>
  <c r="BD79" s="1"/>
  <c r="K79" i="11"/>
  <c r="DN80" i="13"/>
  <c r="AS80"/>
  <c r="CC80" s="1"/>
  <c r="AO80"/>
  <c r="BY80" s="1"/>
  <c r="W80"/>
  <c r="BG80" s="1"/>
  <c r="O80"/>
  <c r="AY80" s="1"/>
  <c r="AV80"/>
  <c r="CF80" s="1"/>
  <c r="AJ80"/>
  <c r="BT80" s="1"/>
  <c r="AD80"/>
  <c r="BN80" s="1"/>
  <c r="F80" i="11"/>
  <c r="DP80" i="13"/>
  <c r="AQ80"/>
  <c r="CA80" s="1"/>
  <c r="Y80"/>
  <c r="BI80" s="1"/>
  <c r="Q80"/>
  <c r="BA80" s="1"/>
  <c r="AL80"/>
  <c r="BV80" s="1"/>
  <c r="AF80"/>
  <c r="BP80" s="1"/>
  <c r="H80" i="11"/>
  <c r="DR80" i="13"/>
  <c r="AA80"/>
  <c r="BK80" s="1"/>
  <c r="S80"/>
  <c r="BC80" s="1"/>
  <c r="AH80"/>
  <c r="BR80" s="1"/>
  <c r="J80" i="11"/>
  <c r="DT80" i="13"/>
  <c r="U80"/>
  <c r="BE80" s="1"/>
  <c r="L80" i="11"/>
  <c r="AW81" i="13"/>
  <c r="CG81" s="1"/>
  <c r="AU81"/>
  <c r="CE81" s="1"/>
  <c r="AI81"/>
  <c r="BS81" s="1"/>
  <c r="AC81"/>
  <c r="BM81" s="1"/>
  <c r="DM81"/>
  <c r="AR81"/>
  <c r="CB81" s="1"/>
  <c r="AN81"/>
  <c r="BX81" s="1"/>
  <c r="V81"/>
  <c r="BF81" s="1"/>
  <c r="N81"/>
  <c r="AX81" s="1"/>
  <c r="E81" i="11"/>
  <c r="AK81" i="13"/>
  <c r="BU81" s="1"/>
  <c r="AE81"/>
  <c r="BO81" s="1"/>
  <c r="DO81"/>
  <c r="AT81"/>
  <c r="CD81" s="1"/>
  <c r="AP81"/>
  <c r="BZ81" s="1"/>
  <c r="X81"/>
  <c r="BH81" s="1"/>
  <c r="P81"/>
  <c r="AZ81" s="1"/>
  <c r="G81" i="11"/>
  <c r="AM81" i="13"/>
  <c r="BW81" s="1"/>
  <c r="AG81"/>
  <c r="BQ81" s="1"/>
  <c r="DQ81"/>
  <c r="Z81"/>
  <c r="BJ81" s="1"/>
  <c r="R81"/>
  <c r="BB81" s="1"/>
  <c r="I81" i="11"/>
  <c r="DS81" i="13"/>
  <c r="AB81"/>
  <c r="BL81" s="1"/>
  <c r="T81"/>
  <c r="BD81" s="1"/>
  <c r="K81" i="11"/>
  <c r="AV82" i="13"/>
  <c r="CF82" s="1"/>
  <c r="AJ82"/>
  <c r="BT82" s="1"/>
  <c r="AD82"/>
  <c r="BN82" s="1"/>
  <c r="DN82"/>
  <c r="AS82"/>
  <c r="CC82" s="1"/>
  <c r="AO82"/>
  <c r="BY82" s="1"/>
  <c r="W82"/>
  <c r="BG82" s="1"/>
  <c r="O82"/>
  <c r="AY82" s="1"/>
  <c r="F82" i="11"/>
  <c r="AL82" i="13"/>
  <c r="BV82" s="1"/>
  <c r="AF82"/>
  <c r="BP82" s="1"/>
  <c r="DP82"/>
  <c r="AQ82"/>
  <c r="CA82" s="1"/>
  <c r="Y82"/>
  <c r="BI82" s="1"/>
  <c r="Q82"/>
  <c r="BA82" s="1"/>
  <c r="H82" i="11"/>
  <c r="AH82" i="13"/>
  <c r="BR82" s="1"/>
  <c r="DR82"/>
  <c r="AA82"/>
  <c r="BK82" s="1"/>
  <c r="S82"/>
  <c r="BC82" s="1"/>
  <c r="J82" i="11"/>
  <c r="DT82" i="13"/>
  <c r="U82"/>
  <c r="BE82" s="1"/>
  <c r="L82" i="11"/>
  <c r="AW83" i="13"/>
  <c r="CG83" s="1"/>
  <c r="AU83"/>
  <c r="CE83" s="1"/>
  <c r="AI83"/>
  <c r="BS83" s="1"/>
  <c r="AC83"/>
  <c r="BM83" s="1"/>
  <c r="DM83"/>
  <c r="AR83"/>
  <c r="CB83" s="1"/>
  <c r="AN83"/>
  <c r="BX83" s="1"/>
  <c r="V83"/>
  <c r="BF83" s="1"/>
  <c r="N83"/>
  <c r="AX83" s="1"/>
  <c r="E83" i="11"/>
  <c r="AK83" i="13"/>
  <c r="BU83" s="1"/>
  <c r="AE83"/>
  <c r="BO83" s="1"/>
  <c r="DO83"/>
  <c r="AT83"/>
  <c r="CD83" s="1"/>
  <c r="AP83"/>
  <c r="BZ83" s="1"/>
  <c r="X83"/>
  <c r="BH83" s="1"/>
  <c r="P83"/>
  <c r="AZ83" s="1"/>
  <c r="G83" i="11"/>
  <c r="AM83" i="13"/>
  <c r="BW83" s="1"/>
  <c r="AG83"/>
  <c r="BQ83" s="1"/>
  <c r="DQ83"/>
  <c r="Z83"/>
  <c r="BJ83" s="1"/>
  <c r="R83"/>
  <c r="BB83" s="1"/>
  <c r="I83" i="11"/>
  <c r="DS83" i="13"/>
  <c r="AB83"/>
  <c r="BL83" s="1"/>
  <c r="T83"/>
  <c r="BD83" s="1"/>
  <c r="K83" i="11"/>
  <c r="AV84" i="13"/>
  <c r="CF84" s="1"/>
  <c r="AJ84"/>
  <c r="BT84" s="1"/>
  <c r="AD84"/>
  <c r="BN84" s="1"/>
  <c r="DN84"/>
  <c r="AS84"/>
  <c r="CC84" s="1"/>
  <c r="AO84"/>
  <c r="BY84" s="1"/>
  <c r="W84"/>
  <c r="BG84" s="1"/>
  <c r="O84"/>
  <c r="AY84" s="1"/>
  <c r="F84" i="11"/>
  <c r="AL84" i="13"/>
  <c r="BV84" s="1"/>
  <c r="AF84"/>
  <c r="BP84" s="1"/>
  <c r="DP84"/>
  <c r="AQ84"/>
  <c r="CA84" s="1"/>
  <c r="Y84"/>
  <c r="BI84" s="1"/>
  <c r="Q84"/>
  <c r="BA84" s="1"/>
  <c r="H84" i="11"/>
  <c r="AH84" i="13"/>
  <c r="BR84" s="1"/>
  <c r="DR84"/>
  <c r="AA84"/>
  <c r="BK84" s="1"/>
  <c r="S84"/>
  <c r="BC84" s="1"/>
  <c r="J84" i="11"/>
  <c r="DT84" i="13"/>
  <c r="U84"/>
  <c r="BE84" s="1"/>
  <c r="L84" i="11"/>
  <c r="L84" i="9"/>
  <c r="AW85" i="13"/>
  <c r="CG85" s="1"/>
  <c r="AU85"/>
  <c r="CE85" s="1"/>
  <c r="AI85"/>
  <c r="BS85" s="1"/>
  <c r="AC85"/>
  <c r="BM85" s="1"/>
  <c r="DM85"/>
  <c r="AR85"/>
  <c r="CB85" s="1"/>
  <c r="AN85"/>
  <c r="BX85" s="1"/>
  <c r="V85"/>
  <c r="BF85" s="1"/>
  <c r="N85"/>
  <c r="AX85" s="1"/>
  <c r="E85" i="11"/>
  <c r="E85" i="9"/>
  <c r="AK85" i="13"/>
  <c r="BU85" s="1"/>
  <c r="AE85"/>
  <c r="BO85" s="1"/>
  <c r="DO85"/>
  <c r="AT85"/>
  <c r="CD85" s="1"/>
  <c r="AP85"/>
  <c r="BZ85" s="1"/>
  <c r="X85"/>
  <c r="BH85" s="1"/>
  <c r="P85"/>
  <c r="AZ85" s="1"/>
  <c r="G85" i="11"/>
  <c r="G85" i="9"/>
  <c r="AM85" i="13"/>
  <c r="BW85" s="1"/>
  <c r="AG85"/>
  <c r="BQ85" s="1"/>
  <c r="DQ85"/>
  <c r="Z85"/>
  <c r="BJ85" s="1"/>
  <c r="R85"/>
  <c r="BB85" s="1"/>
  <c r="I85" i="11"/>
  <c r="I85" i="9"/>
  <c r="DS85" i="13"/>
  <c r="AB85"/>
  <c r="BL85" s="1"/>
  <c r="T85"/>
  <c r="BD85" s="1"/>
  <c r="K85" i="11"/>
  <c r="K85" i="9"/>
  <c r="M85" i="11"/>
  <c r="M85" i="9"/>
  <c r="AV86" i="13"/>
  <c r="CF86" s="1"/>
  <c r="AJ86"/>
  <c r="BT86" s="1"/>
  <c r="AD86"/>
  <c r="BN86" s="1"/>
  <c r="DN86"/>
  <c r="AS86"/>
  <c r="CC86" s="1"/>
  <c r="AO86"/>
  <c r="BY86" s="1"/>
  <c r="W86"/>
  <c r="BG86" s="1"/>
  <c r="O86"/>
  <c r="AY86" s="1"/>
  <c r="F86" i="11"/>
  <c r="F86" i="9"/>
  <c r="AL86" i="13"/>
  <c r="BV86" s="1"/>
  <c r="AF86"/>
  <c r="BP86" s="1"/>
  <c r="DP86"/>
  <c r="AQ86"/>
  <c r="CA86" s="1"/>
  <c r="Y86"/>
  <c r="BI86" s="1"/>
  <c r="Q86"/>
  <c r="BA86" s="1"/>
  <c r="H86" i="11"/>
  <c r="H86" i="9"/>
  <c r="AH86" i="13"/>
  <c r="BR86" s="1"/>
  <c r="DR86"/>
  <c r="AA86"/>
  <c r="BK86" s="1"/>
  <c r="S86"/>
  <c r="BC86" s="1"/>
  <c r="J86" i="11"/>
  <c r="J86" i="9"/>
  <c r="DT86" i="13"/>
  <c r="U86"/>
  <c r="BE86" s="1"/>
  <c r="L86" i="11"/>
  <c r="L86" i="9"/>
  <c r="N70" i="8"/>
  <c r="P70"/>
  <c r="R70"/>
  <c r="T70"/>
  <c r="V70"/>
  <c r="X70"/>
  <c r="Z70"/>
  <c r="AB70"/>
  <c r="AD70"/>
  <c r="AF70"/>
  <c r="AH70"/>
  <c r="AJ70"/>
  <c r="AL70"/>
  <c r="AN70"/>
  <c r="AP70"/>
  <c r="AR70"/>
  <c r="AT70"/>
  <c r="AV70"/>
  <c r="DM70"/>
  <c r="DO70"/>
  <c r="DQ70"/>
  <c r="DS70"/>
  <c r="M71" i="11"/>
  <c r="O71" i="8"/>
  <c r="Q71"/>
  <c r="S71"/>
  <c r="U71"/>
  <c r="W71"/>
  <c r="Y71"/>
  <c r="AA71"/>
  <c r="AC71"/>
  <c r="AE71"/>
  <c r="AG71"/>
  <c r="AI71"/>
  <c r="AK71"/>
  <c r="AM71"/>
  <c r="AO71"/>
  <c r="AQ71"/>
  <c r="AS71"/>
  <c r="AU71"/>
  <c r="AW71"/>
  <c r="DN71"/>
  <c r="DP71"/>
  <c r="DR71"/>
  <c r="DT71"/>
  <c r="N72"/>
  <c r="P72"/>
  <c r="R72"/>
  <c r="T72"/>
  <c r="V72"/>
  <c r="X72"/>
  <c r="Z72"/>
  <c r="AB72"/>
  <c r="AD72"/>
  <c r="AF72"/>
  <c r="AH72"/>
  <c r="AJ72"/>
  <c r="AL72"/>
  <c r="AN72"/>
  <c r="AP72"/>
  <c r="AR72"/>
  <c r="AT72"/>
  <c r="AV72"/>
  <c r="DM72"/>
  <c r="DO72"/>
  <c r="DQ72"/>
  <c r="DS72"/>
  <c r="M73" i="11"/>
  <c r="O73" i="8"/>
  <c r="Q73"/>
  <c r="S73"/>
  <c r="U73"/>
  <c r="W73"/>
  <c r="Y73"/>
  <c r="AA73"/>
  <c r="AC73"/>
  <c r="AE73"/>
  <c r="AG73"/>
  <c r="AI73"/>
  <c r="AK73"/>
  <c r="AM73"/>
  <c r="AO73"/>
  <c r="AQ73"/>
  <c r="AS73"/>
  <c r="AU73"/>
  <c r="AW73"/>
  <c r="DN73"/>
  <c r="DP73"/>
  <c r="DR73"/>
  <c r="DT73"/>
  <c r="N74"/>
  <c r="P74"/>
  <c r="R74"/>
  <c r="T74"/>
  <c r="V74"/>
  <c r="X74"/>
  <c r="Z74"/>
  <c r="AB74"/>
  <c r="AD74"/>
  <c r="AF74"/>
  <c r="AH74"/>
  <c r="AJ74"/>
  <c r="AL74"/>
  <c r="AN74"/>
  <c r="AP74"/>
  <c r="AR74"/>
  <c r="AT74"/>
  <c r="AV74"/>
  <c r="DM74"/>
  <c r="DO74"/>
  <c r="DQ74"/>
  <c r="DS74"/>
  <c r="M75" i="11"/>
  <c r="O75" i="8"/>
  <c r="Q75"/>
  <c r="S75"/>
  <c r="U75"/>
  <c r="W75"/>
  <c r="Y75"/>
  <c r="AA75"/>
  <c r="AC75"/>
  <c r="AE75"/>
  <c r="AG75"/>
  <c r="AI75"/>
  <c r="AK75"/>
  <c r="AM75"/>
  <c r="AO75"/>
  <c r="AQ75"/>
  <c r="AS75"/>
  <c r="AU75"/>
  <c r="AW75"/>
  <c r="DN75"/>
  <c r="DP75"/>
  <c r="DR75"/>
  <c r="DT75"/>
  <c r="N76"/>
  <c r="P76"/>
  <c r="R76"/>
  <c r="T76"/>
  <c r="V76"/>
  <c r="X76"/>
  <c r="Z76"/>
  <c r="AB76"/>
  <c r="AD76"/>
  <c r="AF76"/>
  <c r="AH76"/>
  <c r="AJ76"/>
  <c r="AL76"/>
  <c r="AN76"/>
  <c r="AP76"/>
  <c r="AR76"/>
  <c r="AT76"/>
  <c r="AV76"/>
  <c r="DM76"/>
  <c r="DO76"/>
  <c r="DQ76"/>
  <c r="DS76"/>
  <c r="M77" i="11"/>
  <c r="O77" i="8"/>
  <c r="Q77"/>
  <c r="S77"/>
  <c r="U77"/>
  <c r="W77"/>
  <c r="Y77"/>
  <c r="AA77"/>
  <c r="AC77"/>
  <c r="AE77"/>
  <c r="AG77"/>
  <c r="AI77"/>
  <c r="AK77"/>
  <c r="AM77"/>
  <c r="AO77"/>
  <c r="AQ77"/>
  <c r="AS77"/>
  <c r="AU77"/>
  <c r="AW77"/>
  <c r="DN77"/>
  <c r="DP77"/>
  <c r="DR77"/>
  <c r="DT77"/>
  <c r="N78"/>
  <c r="P78"/>
  <c r="R78"/>
  <c r="T78"/>
  <c r="V78"/>
  <c r="X78"/>
  <c r="Z78"/>
  <c r="AB78"/>
  <c r="AD78"/>
  <c r="AF78"/>
  <c r="AH78"/>
  <c r="AJ78"/>
  <c r="AL78"/>
  <c r="AN78"/>
  <c r="AP78"/>
  <c r="AR78"/>
  <c r="AT78"/>
  <c r="AV78"/>
  <c r="DM78"/>
  <c r="DO78"/>
  <c r="DQ78"/>
  <c r="DS78"/>
  <c r="M79" i="11"/>
  <c r="O79" i="8"/>
  <c r="Q79"/>
  <c r="S79"/>
  <c r="U79"/>
  <c r="W79"/>
  <c r="Y79"/>
  <c r="AA79"/>
  <c r="AC79"/>
  <c r="AE79"/>
  <c r="AG79"/>
  <c r="AI79"/>
  <c r="AK79"/>
  <c r="AM79"/>
  <c r="AO79"/>
  <c r="AQ79"/>
  <c r="AS79"/>
  <c r="AU79"/>
  <c r="AW79"/>
  <c r="DN79"/>
  <c r="DP79"/>
  <c r="DR79"/>
  <c r="DT79"/>
  <c r="N80"/>
  <c r="P80"/>
  <c r="R80"/>
  <c r="T80"/>
  <c r="V80"/>
  <c r="X80"/>
  <c r="Z80"/>
  <c r="AB80"/>
  <c r="AD80"/>
  <c r="AF80"/>
  <c r="AH80"/>
  <c r="AJ80"/>
  <c r="AL80"/>
  <c r="AN80"/>
  <c r="AP80"/>
  <c r="AR80"/>
  <c r="AT80"/>
  <c r="AV80"/>
  <c r="DM80"/>
  <c r="DO80"/>
  <c r="DQ80"/>
  <c r="DS80"/>
  <c r="M81" i="11"/>
  <c r="O81" i="8"/>
  <c r="Q81"/>
  <c r="S81"/>
  <c r="U81"/>
  <c r="W81"/>
  <c r="Y81"/>
  <c r="AA81"/>
  <c r="AC81"/>
  <c r="AE81"/>
  <c r="AG81"/>
  <c r="AI81"/>
  <c r="AK81"/>
  <c r="AM81"/>
  <c r="AO81"/>
  <c r="AQ81"/>
  <c r="AS81"/>
  <c r="AU81"/>
  <c r="AW81"/>
  <c r="DN81"/>
  <c r="DP81"/>
  <c r="DR81"/>
  <c r="DT81"/>
  <c r="N82"/>
  <c r="P82"/>
  <c r="R82"/>
  <c r="T82"/>
  <c r="V82"/>
  <c r="X82"/>
  <c r="Z82"/>
  <c r="AB82"/>
  <c r="AD82"/>
  <c r="AF82"/>
  <c r="AH82"/>
  <c r="AJ82"/>
  <c r="AL82"/>
  <c r="AN82"/>
  <c r="AP82"/>
  <c r="AR82"/>
  <c r="AT82"/>
  <c r="AV82"/>
  <c r="DM82"/>
  <c r="DO82"/>
  <c r="DQ82"/>
  <c r="DS82"/>
  <c r="M83" i="11"/>
  <c r="O83" i="8"/>
  <c r="Q83"/>
  <c r="S83"/>
  <c r="U83"/>
  <c r="W83"/>
  <c r="Y83"/>
  <c r="AA83"/>
  <c r="AC83"/>
  <c r="AE83"/>
  <c r="AG83"/>
  <c r="AI83"/>
  <c r="AK83"/>
  <c r="AM83"/>
  <c r="AO83"/>
  <c r="AQ83"/>
  <c r="AS83"/>
  <c r="AU83"/>
  <c r="AW83"/>
  <c r="DN83"/>
  <c r="DP83"/>
  <c r="DR83"/>
  <c r="DT83"/>
  <c r="N84"/>
  <c r="P84"/>
  <c r="R84"/>
  <c r="T84"/>
  <c r="V84"/>
  <c r="X84"/>
  <c r="Z84"/>
  <c r="AB84"/>
  <c r="AD84"/>
  <c r="AF84"/>
  <c r="AH84"/>
  <c r="AJ84"/>
  <c r="AL84"/>
  <c r="AN84"/>
  <c r="AP84"/>
  <c r="AR84"/>
  <c r="AT84"/>
  <c r="AV84"/>
  <c r="DM84"/>
  <c r="DO84"/>
  <c r="DQ84"/>
  <c r="DS84"/>
  <c r="O85"/>
  <c r="Q85"/>
  <c r="S85"/>
  <c r="U85"/>
  <c r="W85"/>
  <c r="Y85"/>
  <c r="AA85"/>
  <c r="AC85"/>
  <c r="AE85"/>
  <c r="AG85"/>
  <c r="AI85"/>
  <c r="AK85"/>
  <c r="AM85"/>
  <c r="AO85"/>
  <c r="AQ85"/>
  <c r="AS85"/>
  <c r="AU85"/>
  <c r="AW85"/>
  <c r="DN85"/>
  <c r="DP85"/>
  <c r="DR85"/>
  <c r="DT85"/>
  <c r="N86"/>
  <c r="P86"/>
  <c r="R86"/>
  <c r="T86"/>
  <c r="V86"/>
  <c r="X86"/>
  <c r="Z86"/>
  <c r="AB86"/>
  <c r="AD86"/>
  <c r="AF86"/>
  <c r="AH86"/>
  <c r="AJ86"/>
  <c r="AL86"/>
  <c r="AN86"/>
  <c r="AP86"/>
  <c r="AR86"/>
  <c r="AT86"/>
  <c r="AV86"/>
  <c r="DM86"/>
  <c r="DO86"/>
  <c r="DQ86"/>
  <c r="DS86"/>
  <c r="E70" i="9"/>
  <c r="G70"/>
  <c r="I70"/>
  <c r="K70"/>
  <c r="M70"/>
  <c r="E71"/>
  <c r="G71"/>
  <c r="I71"/>
  <c r="K71"/>
  <c r="M71"/>
  <c r="E72"/>
  <c r="G72"/>
  <c r="I72"/>
  <c r="K72"/>
  <c r="M72"/>
  <c r="E73"/>
  <c r="G73"/>
  <c r="I73"/>
  <c r="K73"/>
  <c r="M73"/>
  <c r="E74"/>
  <c r="G74"/>
  <c r="I74"/>
  <c r="K74"/>
  <c r="M74"/>
  <c r="E75"/>
  <c r="G75"/>
  <c r="I75"/>
  <c r="K75"/>
  <c r="M75"/>
  <c r="E76"/>
  <c r="G76"/>
  <c r="I76"/>
  <c r="K76"/>
  <c r="M76"/>
  <c r="E77"/>
  <c r="G77"/>
  <c r="I77"/>
  <c r="K77"/>
  <c r="M77"/>
  <c r="E78"/>
  <c r="G78"/>
  <c r="I78"/>
  <c r="K78"/>
  <c r="M78"/>
  <c r="E79"/>
  <c r="G79"/>
  <c r="I79"/>
  <c r="K79"/>
  <c r="M79"/>
  <c r="E80"/>
  <c r="G80"/>
  <c r="I80"/>
  <c r="K80"/>
  <c r="M80"/>
  <c r="E81"/>
  <c r="G81"/>
  <c r="I81"/>
  <c r="K81"/>
  <c r="M81"/>
  <c r="E82"/>
  <c r="G82"/>
  <c r="I82"/>
  <c r="K82"/>
  <c r="M82"/>
  <c r="E83"/>
  <c r="G83"/>
  <c r="I83"/>
  <c r="K83"/>
  <c r="M83"/>
  <c r="E84"/>
  <c r="G84"/>
  <c r="I84"/>
  <c r="K84"/>
  <c r="DE68" l="1"/>
  <c r="CW68"/>
  <c r="CP17"/>
  <c r="DE24"/>
  <c r="CP24"/>
  <c r="CW37"/>
  <c r="Z5" i="4"/>
  <c r="Z10"/>
  <c r="Z9"/>
  <c r="DE53" i="9"/>
  <c r="CW53"/>
  <c r="DE21" i="8"/>
  <c r="CW21"/>
  <c r="CP21"/>
  <c r="DE5"/>
  <c r="CP5"/>
  <c r="DF48" i="9"/>
  <c r="CX48"/>
  <c r="CP78" i="8"/>
  <c r="CW78"/>
  <c r="DE54"/>
  <c r="CW54"/>
  <c r="CP54"/>
  <c r="CP34"/>
  <c r="DE34"/>
  <c r="CW34"/>
  <c r="CP35" i="7"/>
  <c r="CW35"/>
  <c r="CQ68" i="9"/>
  <c r="CX68"/>
  <c r="DF10" i="13"/>
  <c r="CQ10"/>
  <c r="CX10"/>
  <c r="DE56" i="9"/>
  <c r="CP56"/>
  <c r="DF13" i="8"/>
  <c r="CX13"/>
  <c r="CP54" i="7"/>
  <c r="CW54"/>
  <c r="DE54"/>
  <c r="CP37" i="8"/>
  <c r="DE37"/>
  <c r="CW37"/>
  <c r="DE37" i="7"/>
  <c r="CP37"/>
  <c r="CP74" i="9"/>
  <c r="CW74"/>
  <c r="CQ9" i="13"/>
  <c r="DE22" i="9"/>
  <c r="DF22"/>
  <c r="CQ16" i="8"/>
  <c r="CR16" s="1"/>
  <c r="CX47" i="7"/>
  <c r="CX18" i="13"/>
  <c r="CQ18"/>
  <c r="DF4" i="9"/>
  <c r="CX4"/>
  <c r="DE39" i="8"/>
  <c r="CP39"/>
  <c r="CP15"/>
  <c r="CW15"/>
  <c r="DE15"/>
  <c r="DE20" i="9"/>
  <c r="CP20"/>
  <c r="DE59" i="7"/>
  <c r="CP59"/>
  <c r="CQ32" i="9"/>
  <c r="DF32"/>
  <c r="CX32"/>
  <c r="DE55" i="7"/>
  <c r="CP55"/>
  <c r="CP50" i="13"/>
  <c r="CQ50" s="1"/>
  <c r="CX9"/>
  <c r="CX22" i="9"/>
  <c r="DF64" i="8"/>
  <c r="CW16"/>
  <c r="CX16"/>
  <c r="DE47" i="7"/>
  <c r="CW11"/>
  <c r="DE9"/>
  <c r="CP9"/>
  <c r="DE42" i="8"/>
  <c r="CP42"/>
  <c r="CW42"/>
  <c r="DE26" i="13"/>
  <c r="CP26"/>
  <c r="CW26"/>
  <c r="CP72" i="7"/>
  <c r="CW72"/>
  <c r="CW36" i="9"/>
  <c r="CP36"/>
  <c r="CP45" i="8"/>
  <c r="CW45"/>
  <c r="DE57" i="7"/>
  <c r="CP57"/>
  <c r="DE79" i="8"/>
  <c r="CP79"/>
  <c r="DE47"/>
  <c r="CP47"/>
  <c r="CP45" i="7"/>
  <c r="CW45"/>
  <c r="CP27"/>
  <c r="CW27"/>
  <c r="DE27"/>
  <c r="CR11" i="9"/>
  <c r="CY11"/>
  <c r="CW72" i="13"/>
  <c r="CQ64" i="8"/>
  <c r="CW7"/>
  <c r="CP7"/>
  <c r="CP33" i="7"/>
  <c r="CW33"/>
  <c r="DE33"/>
  <c r="DE73"/>
  <c r="CP73"/>
  <c r="CQ17" i="13"/>
  <c r="CX17"/>
  <c r="DE46" i="8"/>
  <c r="CW46"/>
  <c r="CP46"/>
  <c r="CP4" i="13"/>
  <c r="CW4"/>
  <c r="DE4"/>
  <c r="DE55" i="8"/>
  <c r="CP55"/>
  <c r="CP29" i="7"/>
  <c r="CW29"/>
  <c r="DE29"/>
  <c r="CW22" i="9"/>
  <c r="CR22"/>
  <c r="CS22" s="1"/>
  <c r="CW47" i="7"/>
  <c r="CR47"/>
  <c r="CW25" i="13"/>
  <c r="CP25"/>
  <c r="CQ83" i="9"/>
  <c r="DF83"/>
  <c r="DE77" i="7"/>
  <c r="CP77"/>
  <c r="DE39"/>
  <c r="CP39"/>
  <c r="CW39"/>
  <c r="DE16" i="9"/>
  <c r="CP16"/>
  <c r="CW16"/>
  <c r="DE75" i="7"/>
  <c r="CP75"/>
  <c r="CP32" i="13"/>
  <c r="DE32"/>
  <c r="CW32"/>
  <c r="DE44" i="9"/>
  <c r="CW44"/>
  <c r="CP44"/>
  <c r="DE74" i="8"/>
  <c r="CW74"/>
  <c r="DE50"/>
  <c r="CW50"/>
  <c r="CP8" i="13"/>
  <c r="CW8"/>
  <c r="CW31" i="7"/>
  <c r="CP31"/>
  <c r="DE31"/>
  <c r="CW50" i="13"/>
  <c r="CQ48" i="9"/>
  <c r="DE78" i="8"/>
  <c r="CW5"/>
  <c r="CQ58"/>
  <c r="DE35" i="7"/>
  <c r="DF61" i="13"/>
  <c r="CX61"/>
  <c r="CQ61"/>
  <c r="DF48"/>
  <c r="CX48"/>
  <c r="CQ48"/>
  <c r="DE54"/>
  <c r="CW54"/>
  <c r="CP54"/>
  <c r="DE22"/>
  <c r="CW22"/>
  <c r="CP22"/>
  <c r="DE81"/>
  <c r="CW81"/>
  <c r="CP81"/>
  <c r="DF52"/>
  <c r="CX52"/>
  <c r="CQ52"/>
  <c r="CP49"/>
  <c r="DE49"/>
  <c r="CW49"/>
  <c r="O1" i="11"/>
  <c r="BG1"/>
  <c r="AY1"/>
  <c r="BM1"/>
  <c r="DE78" i="9"/>
  <c r="CW78"/>
  <c r="CP78"/>
  <c r="CP58"/>
  <c r="DE58"/>
  <c r="CW58"/>
  <c r="DE7"/>
  <c r="CW7"/>
  <c r="CP7"/>
  <c r="CP34"/>
  <c r="DE34"/>
  <c r="CW34"/>
  <c r="DE75" i="8"/>
  <c r="CW75"/>
  <c r="CP75"/>
  <c r="DF84" i="9"/>
  <c r="CX84"/>
  <c r="CQ84"/>
  <c r="DF42"/>
  <c r="CX42"/>
  <c r="CQ42"/>
  <c r="DG25"/>
  <c r="CY25"/>
  <c r="CR25"/>
  <c r="CR39"/>
  <c r="CY39"/>
  <c r="DG39"/>
  <c r="CP81" i="8"/>
  <c r="DE81"/>
  <c r="CW81"/>
  <c r="DE71" i="9"/>
  <c r="CW71"/>
  <c r="CP71"/>
  <c r="DG60"/>
  <c r="CY60"/>
  <c r="CR60"/>
  <c r="CQ52"/>
  <c r="DF52"/>
  <c r="CX52"/>
  <c r="CR19"/>
  <c r="DG19"/>
  <c r="CY19"/>
  <c r="CP53" i="8"/>
  <c r="CW53"/>
  <c r="DE53"/>
  <c r="DF83" i="7"/>
  <c r="CX83"/>
  <c r="CQ83"/>
  <c r="DF70" i="8"/>
  <c r="CX70"/>
  <c r="CQ70"/>
  <c r="CY16"/>
  <c r="DE7" i="7"/>
  <c r="CW7"/>
  <c r="CP7"/>
  <c r="CS18" i="8"/>
  <c r="DH18"/>
  <c r="CZ18"/>
  <c r="DF13" i="7"/>
  <c r="CX13"/>
  <c r="CQ13"/>
  <c r="DF69"/>
  <c r="CX69"/>
  <c r="CQ69"/>
  <c r="DF64"/>
  <c r="CX64"/>
  <c r="CQ64"/>
  <c r="CZ33" i="8"/>
  <c r="CS33"/>
  <c r="DH33"/>
  <c r="DE85" i="13"/>
  <c r="CW85"/>
  <c r="CP85"/>
  <c r="DE83"/>
  <c r="CW83"/>
  <c r="CP83"/>
  <c r="DE45"/>
  <c r="CW45"/>
  <c r="CP45"/>
  <c r="DE13"/>
  <c r="CW13"/>
  <c r="CP13"/>
  <c r="DF82"/>
  <c r="CX82"/>
  <c r="CQ82"/>
  <c r="DE35"/>
  <c r="CW35"/>
  <c r="CP35"/>
  <c r="DF50"/>
  <c r="CX50"/>
  <c r="DF81" i="9"/>
  <c r="CX81"/>
  <c r="CQ81"/>
  <c r="DF59"/>
  <c r="CX59"/>
  <c r="CQ59"/>
  <c r="DG24" i="13"/>
  <c r="CY24"/>
  <c r="CR24"/>
  <c r="DF62" i="9"/>
  <c r="CX62"/>
  <c r="CQ62"/>
  <c r="CR48"/>
  <c r="DG48"/>
  <c r="CY48"/>
  <c r="DE7" i="13"/>
  <c r="CW7"/>
  <c r="CP7"/>
  <c r="DH28"/>
  <c r="CS28"/>
  <c r="CZ28"/>
  <c r="DF66" i="9"/>
  <c r="CX66"/>
  <c r="CQ66"/>
  <c r="DE47"/>
  <c r="CW47"/>
  <c r="CP47"/>
  <c r="DH22"/>
  <c r="CQ82" i="8"/>
  <c r="CX82"/>
  <c r="DF82"/>
  <c r="CQ75" i="9"/>
  <c r="CX75"/>
  <c r="DF75"/>
  <c r="DE51" i="8"/>
  <c r="CW51"/>
  <c r="CP51"/>
  <c r="CR3" i="9"/>
  <c r="CY3"/>
  <c r="DG3"/>
  <c r="DF52" i="8"/>
  <c r="CX52"/>
  <c r="CQ52"/>
  <c r="CP61"/>
  <c r="CW61"/>
  <c r="DE61"/>
  <c r="DE3"/>
  <c r="CW3"/>
  <c r="CP3"/>
  <c r="DE68" i="7"/>
  <c r="CW68"/>
  <c r="CP68"/>
  <c r="DF85"/>
  <c r="CX85"/>
  <c r="CQ85"/>
  <c r="CR38" i="8"/>
  <c r="DG38"/>
  <c r="CY38"/>
  <c r="CP27"/>
  <c r="DE27"/>
  <c r="CW27"/>
  <c r="CP76" i="7"/>
  <c r="DE76"/>
  <c r="CW76"/>
  <c r="CP60"/>
  <c r="DE60"/>
  <c r="CW60"/>
  <c r="DF23" i="8"/>
  <c r="CX23"/>
  <c r="CQ23"/>
  <c r="DF8" i="7"/>
  <c r="CX8"/>
  <c r="CQ8"/>
  <c r="CQ41"/>
  <c r="CX41"/>
  <c r="DF41"/>
  <c r="CP19"/>
  <c r="DE19"/>
  <c r="CW19"/>
  <c r="DH47"/>
  <c r="CZ47"/>
  <c r="CS47"/>
  <c r="CR32"/>
  <c r="DG32"/>
  <c r="CY32"/>
  <c r="CQ26"/>
  <c r="CX26"/>
  <c r="DF26"/>
  <c r="V1" i="10"/>
  <c r="W1" i="11"/>
  <c r="DE68" i="13"/>
  <c r="CW68"/>
  <c r="CP68"/>
  <c r="DE55"/>
  <c r="CW55"/>
  <c r="CP55"/>
  <c r="DE67"/>
  <c r="CW67"/>
  <c r="CP67"/>
  <c r="DE30"/>
  <c r="CW30"/>
  <c r="CP30"/>
  <c r="DF84"/>
  <c r="CX84"/>
  <c r="CQ84"/>
  <c r="DE64"/>
  <c r="CW64"/>
  <c r="CP64"/>
  <c r="DF36"/>
  <c r="CX36"/>
  <c r="CQ36"/>
  <c r="CP71"/>
  <c r="DE71"/>
  <c r="CW71"/>
  <c r="CP33"/>
  <c r="DE33"/>
  <c r="CW33"/>
  <c r="DE15" i="9"/>
  <c r="CW15"/>
  <c r="CP15"/>
  <c r="DE68" i="8"/>
  <c r="CW68"/>
  <c r="CP68"/>
  <c r="CQ53" i="9"/>
  <c r="DF53"/>
  <c r="CX53"/>
  <c r="DE83" i="8"/>
  <c r="CW83"/>
  <c r="CP83"/>
  <c r="CY27" i="13"/>
  <c r="DG27"/>
  <c r="CR27"/>
  <c r="DF70" i="9"/>
  <c r="CX70"/>
  <c r="CQ70"/>
  <c r="DF85"/>
  <c r="CX85"/>
  <c r="CQ85"/>
  <c r="DF50"/>
  <c r="CX50"/>
  <c r="CQ50"/>
  <c r="DF26"/>
  <c r="CX26"/>
  <c r="CQ26"/>
  <c r="O2"/>
  <c r="AZ2"/>
  <c r="CR4"/>
  <c r="DG4"/>
  <c r="CY4"/>
  <c r="DE31"/>
  <c r="CW31"/>
  <c r="CP31"/>
  <c r="CQ29"/>
  <c r="DF29"/>
  <c r="CX29"/>
  <c r="CP65"/>
  <c r="CW65"/>
  <c r="DE65"/>
  <c r="DF4" i="8"/>
  <c r="CX4"/>
  <c r="CQ4"/>
  <c r="CQ50"/>
  <c r="DF50"/>
  <c r="CX50"/>
  <c r="DF48"/>
  <c r="CX48"/>
  <c r="CQ48"/>
  <c r="DE30"/>
  <c r="CW30"/>
  <c r="CP30"/>
  <c r="DE19"/>
  <c r="CW19"/>
  <c r="CP19"/>
  <c r="DE8"/>
  <c r="CW8"/>
  <c r="CP8"/>
  <c r="DF71" i="7"/>
  <c r="CX71"/>
  <c r="CQ71"/>
  <c r="DE15"/>
  <c r="CW15"/>
  <c r="CP15"/>
  <c r="DG52"/>
  <c r="CY52"/>
  <c r="CR52"/>
  <c r="CQ3"/>
  <c r="DF3"/>
  <c r="CX3"/>
  <c r="CZ22" i="8"/>
  <c r="CS22"/>
  <c r="DH22"/>
  <c r="CR21" i="7"/>
  <c r="CY21"/>
  <c r="DG21"/>
  <c r="DG28"/>
  <c r="CY28"/>
  <c r="CR28"/>
  <c r="BF1" i="12"/>
  <c r="BF2" i="9"/>
  <c r="BM1" i="8"/>
  <c r="DF69" i="13"/>
  <c r="CX69"/>
  <c r="CQ69"/>
  <c r="DF56"/>
  <c r="CX56"/>
  <c r="CQ56"/>
  <c r="DE53"/>
  <c r="CW53"/>
  <c r="CP53"/>
  <c r="DE21"/>
  <c r="CW21"/>
  <c r="CP21"/>
  <c r="DF65"/>
  <c r="CX65"/>
  <c r="CQ65"/>
  <c r="CQ72"/>
  <c r="DF72"/>
  <c r="CX72"/>
  <c r="CQ34"/>
  <c r="DF34"/>
  <c r="CX34"/>
  <c r="DE35" i="9"/>
  <c r="CW35"/>
  <c r="CP35"/>
  <c r="DE86"/>
  <c r="CW86"/>
  <c r="CP86"/>
  <c r="DE64"/>
  <c r="CW64"/>
  <c r="CP64"/>
  <c r="DF15" i="13"/>
  <c r="CX15"/>
  <c r="CQ15"/>
  <c r="DF16"/>
  <c r="CX16"/>
  <c r="CQ16"/>
  <c r="DE11"/>
  <c r="CW11"/>
  <c r="CP11"/>
  <c r="CP5" i="9"/>
  <c r="DE5"/>
  <c r="CW5"/>
  <c r="DG9" i="13"/>
  <c r="CY9"/>
  <c r="CR9"/>
  <c r="CQ69" i="9"/>
  <c r="CX69"/>
  <c r="DF69"/>
  <c r="CW72" i="8"/>
  <c r="CP72"/>
  <c r="DE72"/>
  <c r="CR55" i="9"/>
  <c r="CY55"/>
  <c r="DG55"/>
  <c r="CQ8"/>
  <c r="CX8"/>
  <c r="DF8"/>
  <c r="DE62" i="8"/>
  <c r="CP62"/>
  <c r="CW62"/>
  <c r="DE84" i="7"/>
  <c r="CW84"/>
  <c r="CP84"/>
  <c r="DF9" i="8"/>
  <c r="CX9"/>
  <c r="CQ9"/>
  <c r="DO1"/>
  <c r="P1"/>
  <c r="CQ20"/>
  <c r="DF20"/>
  <c r="CX20"/>
  <c r="CP78" i="7"/>
  <c r="DE78"/>
  <c r="CW78"/>
  <c r="CP62"/>
  <c r="DE62"/>
  <c r="CW62"/>
  <c r="DF16"/>
  <c r="CX16"/>
  <c r="CQ16"/>
  <c r="DP1"/>
  <c r="Q1"/>
  <c r="BO1"/>
  <c r="AI1"/>
  <c r="BB1"/>
  <c r="DG67"/>
  <c r="CY67"/>
  <c r="CR67"/>
  <c r="DE6"/>
  <c r="CW6"/>
  <c r="CP6"/>
  <c r="CT32" i="8"/>
  <c r="DA32"/>
  <c r="DI32"/>
  <c r="CR25"/>
  <c r="DG25"/>
  <c r="CY25"/>
  <c r="CQ43" i="7"/>
  <c r="CX43"/>
  <c r="DF43"/>
  <c r="CR44"/>
  <c r="DG44"/>
  <c r="CY44"/>
  <c r="AC1" i="11"/>
  <c r="AY2" i="9"/>
  <c r="DF70" i="13"/>
  <c r="CX70"/>
  <c r="CQ70"/>
  <c r="DE57"/>
  <c r="CW57"/>
  <c r="CP57"/>
  <c r="DE39"/>
  <c r="CW39"/>
  <c r="CP39"/>
  <c r="DE76"/>
  <c r="CW76"/>
  <c r="CP76"/>
  <c r="DE38"/>
  <c r="CW38"/>
  <c r="CP38"/>
  <c r="DE6"/>
  <c r="CW6"/>
  <c r="CP6"/>
  <c r="DE43"/>
  <c r="CW43"/>
  <c r="CP43"/>
  <c r="O1" i="12"/>
  <c r="AY1"/>
  <c r="O1" i="10"/>
  <c r="BG1"/>
  <c r="AY1"/>
  <c r="AZ1"/>
  <c r="BM1"/>
  <c r="DF67" i="9"/>
  <c r="CX67"/>
  <c r="CQ67"/>
  <c r="DF86" i="13"/>
  <c r="CX86"/>
  <c r="CQ86"/>
  <c r="CZ20"/>
  <c r="DH20"/>
  <c r="CS20"/>
  <c r="DE23" i="9"/>
  <c r="CW23"/>
  <c r="CP23"/>
  <c r="DE76" i="8"/>
  <c r="CW76"/>
  <c r="CP76"/>
  <c r="CP73" i="9"/>
  <c r="DE73"/>
  <c r="CW73"/>
  <c r="DE59" i="8"/>
  <c r="CW59"/>
  <c r="CP59"/>
  <c r="DG19" i="13"/>
  <c r="CR19"/>
  <c r="CY19"/>
  <c r="DE76" i="9"/>
  <c r="CW76"/>
  <c r="CP76"/>
  <c r="CQ9"/>
  <c r="DF9"/>
  <c r="CX9"/>
  <c r="DG21"/>
  <c r="CY21"/>
  <c r="CR21"/>
  <c r="DF60" i="8"/>
  <c r="CX60"/>
  <c r="CQ60"/>
  <c r="DF79" i="9"/>
  <c r="CX79"/>
  <c r="CQ79"/>
  <c r="DG37"/>
  <c r="CY37"/>
  <c r="CR37"/>
  <c r="DG86" i="8"/>
  <c r="CY86"/>
  <c r="CR86"/>
  <c r="CY73"/>
  <c r="CR73"/>
  <c r="DG73"/>
  <c r="DF18" i="9"/>
  <c r="CX18"/>
  <c r="CQ18"/>
  <c r="DE63" i="8"/>
  <c r="CP63"/>
  <c r="CW63"/>
  <c r="DF56"/>
  <c r="CX56"/>
  <c r="CQ56"/>
  <c r="DE12"/>
  <c r="CW12"/>
  <c r="CP12"/>
  <c r="CR80"/>
  <c r="DG80"/>
  <c r="CY80"/>
  <c r="DE10"/>
  <c r="CW10"/>
  <c r="CP10"/>
  <c r="CP6"/>
  <c r="DE6"/>
  <c r="CW6"/>
  <c r="CQ79" i="7"/>
  <c r="DF79"/>
  <c r="CX79"/>
  <c r="CQ63"/>
  <c r="DF63"/>
  <c r="CX63"/>
  <c r="CY67" i="8"/>
  <c r="CR67"/>
  <c r="DG67"/>
  <c r="CR17"/>
  <c r="DG17"/>
  <c r="CY17"/>
  <c r="DG17" i="7"/>
  <c r="CY17"/>
  <c r="CR17"/>
  <c r="DH61"/>
  <c r="CZ61"/>
  <c r="CS61"/>
  <c r="DE4"/>
  <c r="CW4"/>
  <c r="CP4"/>
  <c r="CS26" i="8"/>
  <c r="DH26"/>
  <c r="CZ26"/>
  <c r="CP10" i="7"/>
  <c r="DE10"/>
  <c r="CW10"/>
  <c r="CT46"/>
  <c r="DI46"/>
  <c r="DA46"/>
  <c r="DG34"/>
  <c r="CY34"/>
  <c r="CR34"/>
  <c r="DA20"/>
  <c r="CT20"/>
  <c r="DI20"/>
  <c r="V1" i="11"/>
  <c r="BF1" i="10"/>
  <c r="AJ1" i="7"/>
  <c r="DF58" i="13"/>
  <c r="CX58"/>
  <c r="CQ58"/>
  <c r="DF40"/>
  <c r="CX40"/>
  <c r="CQ40"/>
  <c r="DE66"/>
  <c r="CW66"/>
  <c r="CP66"/>
  <c r="DE29"/>
  <c r="CW29"/>
  <c r="CP29"/>
  <c r="DE73"/>
  <c r="CW73"/>
  <c r="CP73"/>
  <c r="DF44"/>
  <c r="CX44"/>
  <c r="CQ44"/>
  <c r="CP79"/>
  <c r="DE79"/>
  <c r="CW79"/>
  <c r="CP41"/>
  <c r="DE41"/>
  <c r="CW41"/>
  <c r="DE43" i="9"/>
  <c r="CW43"/>
  <c r="CP43"/>
  <c r="CP33"/>
  <c r="DE33"/>
  <c r="CW33"/>
  <c r="CQ82"/>
  <c r="CX82"/>
  <c r="DF82"/>
  <c r="DE12"/>
  <c r="CW12"/>
  <c r="CP12"/>
  <c r="DO1" i="13"/>
  <c r="BA1"/>
  <c r="P1"/>
  <c r="AC1"/>
  <c r="CR63" i="9"/>
  <c r="DG63"/>
  <c r="CY63"/>
  <c r="DF69" i="8"/>
  <c r="CX69"/>
  <c r="CQ69"/>
  <c r="DF30" i="9"/>
  <c r="CX30"/>
  <c r="CQ30"/>
  <c r="CQ28"/>
  <c r="CX28"/>
  <c r="DF28"/>
  <c r="CP14"/>
  <c r="CW14"/>
  <c r="DE14"/>
  <c r="CP71" i="8"/>
  <c r="DE71"/>
  <c r="CW71"/>
  <c r="CR58"/>
  <c r="DG58"/>
  <c r="CY58"/>
  <c r="DG57"/>
  <c r="CY57"/>
  <c r="CR57"/>
  <c r="CP65"/>
  <c r="CW65"/>
  <c r="DE65"/>
  <c r="DF11"/>
  <c r="CX11"/>
  <c r="CQ11"/>
  <c r="DH66"/>
  <c r="CZ66"/>
  <c r="CS66"/>
  <c r="CQ31"/>
  <c r="DF31"/>
  <c r="CX31"/>
  <c r="CQ7"/>
  <c r="DF7"/>
  <c r="CX7"/>
  <c r="CQ81" i="7"/>
  <c r="DF81"/>
  <c r="CX81"/>
  <c r="CQ65"/>
  <c r="DF65"/>
  <c r="CX65"/>
  <c r="CP56"/>
  <c r="DE56"/>
  <c r="CW56"/>
  <c r="DF80"/>
  <c r="CX80"/>
  <c r="CQ80"/>
  <c r="DF51"/>
  <c r="CX51"/>
  <c r="CQ51"/>
  <c r="DE14"/>
  <c r="CW14"/>
  <c r="CP14"/>
  <c r="DG70"/>
  <c r="CY70"/>
  <c r="CR70"/>
  <c r="DF5"/>
  <c r="CX5"/>
  <c r="CQ5"/>
  <c r="CQ11"/>
  <c r="DF11"/>
  <c r="CX11"/>
  <c r="CY29" i="8"/>
  <c r="CR29"/>
  <c r="DG29"/>
  <c r="DG22" i="7"/>
  <c r="CY22"/>
  <c r="CR22"/>
  <c r="CR38"/>
  <c r="DG38"/>
  <c r="CY38"/>
  <c r="W1" i="12"/>
  <c r="W1" i="10"/>
  <c r="AC2" i="9"/>
  <c r="AD1" i="7"/>
  <c r="DE77" i="13"/>
  <c r="CW77"/>
  <c r="CP77"/>
  <c r="DE59"/>
  <c r="CW59"/>
  <c r="CP59"/>
  <c r="DE46"/>
  <c r="CW46"/>
  <c r="CP46"/>
  <c r="DE14"/>
  <c r="CW14"/>
  <c r="CP14"/>
  <c r="DF74"/>
  <c r="CX74"/>
  <c r="CQ74"/>
  <c r="CQ80"/>
  <c r="DF80"/>
  <c r="CX80"/>
  <c r="CP62"/>
  <c r="DE62"/>
  <c r="CW62"/>
  <c r="CQ42"/>
  <c r="DF42"/>
  <c r="CX42"/>
  <c r="DE72" i="9"/>
  <c r="CW72"/>
  <c r="CP72"/>
  <c r="DF31" i="13"/>
  <c r="CX31"/>
  <c r="CQ31"/>
  <c r="DF38" i="9"/>
  <c r="CX38"/>
  <c r="CQ38"/>
  <c r="DE84" i="8"/>
  <c r="CW84"/>
  <c r="CP84"/>
  <c r="CY3" i="13"/>
  <c r="CR3"/>
  <c r="DG3"/>
  <c r="DH12"/>
  <c r="CS12"/>
  <c r="CZ12"/>
  <c r="DF54" i="9"/>
  <c r="CX54"/>
  <c r="CQ54"/>
  <c r="DG49"/>
  <c r="CY49"/>
  <c r="CR49"/>
  <c r="DE23" i="13"/>
  <c r="CW23"/>
  <c r="CP23"/>
  <c r="DF85" i="8"/>
  <c r="CX85"/>
  <c r="CQ85"/>
  <c r="CQ74"/>
  <c r="DF74"/>
  <c r="CX74"/>
  <c r="CP57" i="9"/>
  <c r="DE57"/>
  <c r="CW57"/>
  <c r="DF77" i="8"/>
  <c r="CX77"/>
  <c r="CQ77"/>
  <c r="CP13" i="9"/>
  <c r="CW13"/>
  <c r="DE13"/>
  <c r="DE27"/>
  <c r="CW27"/>
  <c r="CP27"/>
  <c r="CQ45"/>
  <c r="CX45"/>
  <c r="DF45"/>
  <c r="CP41" i="8"/>
  <c r="DE41"/>
  <c r="CW41"/>
  <c r="DE86" i="7"/>
  <c r="CW86"/>
  <c r="CP86"/>
  <c r="CR64" i="8"/>
  <c r="DG64"/>
  <c r="CY64"/>
  <c r="CR35"/>
  <c r="DG35"/>
  <c r="CY35"/>
  <c r="CR14"/>
  <c r="DG14"/>
  <c r="CY14"/>
  <c r="DI24"/>
  <c r="DA24"/>
  <c r="CT24"/>
  <c r="CQ23" i="7"/>
  <c r="DF23"/>
  <c r="CX23"/>
  <c r="CY30"/>
  <c r="CR30"/>
  <c r="DG30"/>
  <c r="DF78" i="13"/>
  <c r="CX78"/>
  <c r="CQ78"/>
  <c r="DF60"/>
  <c r="CX60"/>
  <c r="CQ60"/>
  <c r="DE47"/>
  <c r="CW47"/>
  <c r="CP47"/>
  <c r="DE75"/>
  <c r="CW75"/>
  <c r="CP75"/>
  <c r="DE37"/>
  <c r="CW37"/>
  <c r="CP37"/>
  <c r="DE5"/>
  <c r="CW5"/>
  <c r="CP5"/>
  <c r="DE51"/>
  <c r="CW51"/>
  <c r="CP51"/>
  <c r="CQ63"/>
  <c r="DF63"/>
  <c r="CX63"/>
  <c r="DE51" i="9"/>
  <c r="CW51"/>
  <c r="CP51"/>
  <c r="DF46"/>
  <c r="CX46"/>
  <c r="CQ46"/>
  <c r="CR40"/>
  <c r="CY40"/>
  <c r="DG40"/>
  <c r="CR77"/>
  <c r="DG77"/>
  <c r="CY77"/>
  <c r="DF10"/>
  <c r="CX10"/>
  <c r="CQ10"/>
  <c r="CP80"/>
  <c r="CW80"/>
  <c r="DE80"/>
  <c r="DF41"/>
  <c r="CX41"/>
  <c r="CQ41"/>
  <c r="DJ6"/>
  <c r="DB6"/>
  <c r="CU6"/>
  <c r="DE43" i="8"/>
  <c r="CW43"/>
  <c r="CP43"/>
  <c r="CQ61" i="9"/>
  <c r="DF61"/>
  <c r="CX61"/>
  <c r="DE48" i="7"/>
  <c r="CW48"/>
  <c r="CP48"/>
  <c r="DF40" i="8"/>
  <c r="CX40"/>
  <c r="CQ40"/>
  <c r="DF44"/>
  <c r="CX44"/>
  <c r="CQ44"/>
  <c r="CP36"/>
  <c r="DE36"/>
  <c r="CW36"/>
  <c r="DE82" i="7"/>
  <c r="CW82"/>
  <c r="CP82"/>
  <c r="CP49" i="8"/>
  <c r="CW49"/>
  <c r="DE49"/>
  <c r="CR13"/>
  <c r="DG13"/>
  <c r="CY13"/>
  <c r="CP74" i="7"/>
  <c r="DE74"/>
  <c r="CW74"/>
  <c r="CP58"/>
  <c r="DE58"/>
  <c r="CW58"/>
  <c r="DF53"/>
  <c r="CX53"/>
  <c r="CQ53"/>
  <c r="DH28" i="8"/>
  <c r="CZ28"/>
  <c r="CS28"/>
  <c r="DF49" i="7"/>
  <c r="CX49"/>
  <c r="CQ49"/>
  <c r="DF66"/>
  <c r="CX66"/>
  <c r="CQ66"/>
  <c r="DE12"/>
  <c r="CW12"/>
  <c r="CP12"/>
  <c r="CP50"/>
  <c r="CW50"/>
  <c r="DE50"/>
  <c r="CR40"/>
  <c r="DG40"/>
  <c r="CY40"/>
  <c r="CR18"/>
  <c r="DG18"/>
  <c r="CY18"/>
  <c r="DI24"/>
  <c r="DA24"/>
  <c r="CT24"/>
  <c r="CR42"/>
  <c r="DG42"/>
  <c r="CY42"/>
  <c r="CQ36"/>
  <c r="CX36"/>
  <c r="DF36"/>
  <c r="CZ25"/>
  <c r="CS25"/>
  <c r="DH25"/>
  <c r="BF1" i="11"/>
  <c r="BH1" i="7"/>
  <c r="AT86" i="11"/>
  <c r="AT86" i="9"/>
  <c r="CD86" i="8"/>
  <c r="AP86" i="11"/>
  <c r="AP86" i="9"/>
  <c r="BZ86" i="8"/>
  <c r="AL86" i="11"/>
  <c r="AL86" i="9"/>
  <c r="BV86" i="8"/>
  <c r="AH86" i="11"/>
  <c r="AH86" i="9"/>
  <c r="BR86" i="8"/>
  <c r="AD86" i="11"/>
  <c r="AD86" i="9"/>
  <c r="BN86" i="8"/>
  <c r="Z86" i="11"/>
  <c r="Z86" i="9"/>
  <c r="BJ86" i="8"/>
  <c r="V86" i="11"/>
  <c r="V86" i="9"/>
  <c r="BF86" i="8"/>
  <c r="R86" i="11"/>
  <c r="R86" i="9"/>
  <c r="BB86" i="8"/>
  <c r="N86" i="11"/>
  <c r="N86" i="9"/>
  <c r="AX86" i="8"/>
  <c r="AU85" i="11"/>
  <c r="AU85" i="9"/>
  <c r="CE85" i="8"/>
  <c r="AQ85" i="11"/>
  <c r="AQ85" i="9"/>
  <c r="CA85" i="8"/>
  <c r="AM85" i="11"/>
  <c r="AM85" i="9"/>
  <c r="BW85" i="8"/>
  <c r="AI85" i="11"/>
  <c r="AI85" i="9"/>
  <c r="BS85" i="8"/>
  <c r="AE85" i="11"/>
  <c r="AE85" i="9"/>
  <c r="BO85" i="8"/>
  <c r="AA85" i="11"/>
  <c r="AA85" i="9"/>
  <c r="BK85" i="8"/>
  <c r="W85" i="11"/>
  <c r="W85" i="9"/>
  <c r="BG85" i="8"/>
  <c r="S85" i="11"/>
  <c r="S85" i="9"/>
  <c r="BC85" i="8"/>
  <c r="O85" i="11"/>
  <c r="O85" i="9"/>
  <c r="AY85" i="8"/>
  <c r="AT84" i="11"/>
  <c r="AT84" i="9"/>
  <c r="CD84" i="8"/>
  <c r="AP84" i="11"/>
  <c r="AP84" i="9"/>
  <c r="BZ84" i="8"/>
  <c r="AL84" i="11"/>
  <c r="AL84" i="9"/>
  <c r="BV84" i="8"/>
  <c r="AH84" i="11"/>
  <c r="AH84" i="9"/>
  <c r="BR84" i="8"/>
  <c r="AD84" i="11"/>
  <c r="AD84" i="9"/>
  <c r="BN84" i="8"/>
  <c r="Z84" i="11"/>
  <c r="Z84" i="9"/>
  <c r="BJ84" i="8"/>
  <c r="V84" i="11"/>
  <c r="V84" i="9"/>
  <c r="BF84" i="8"/>
  <c r="R84" i="11"/>
  <c r="R84" i="9"/>
  <c r="BB84" i="8"/>
  <c r="N84" i="11"/>
  <c r="N84" i="9"/>
  <c r="AX84" i="8"/>
  <c r="AU83" i="11"/>
  <c r="AU83" i="9"/>
  <c r="CE83" i="8"/>
  <c r="AQ83" i="11"/>
  <c r="AQ83" i="9"/>
  <c r="CA83" i="8"/>
  <c r="AM83" i="11"/>
  <c r="AM83" i="9"/>
  <c r="BW83" i="8"/>
  <c r="AI83" i="11"/>
  <c r="AI83" i="9"/>
  <c r="BS83" i="8"/>
  <c r="AE83" i="11"/>
  <c r="AE83" i="9"/>
  <c r="BO83" i="8"/>
  <c r="AA83" i="11"/>
  <c r="AA83" i="9"/>
  <c r="BK83" i="8"/>
  <c r="W83" i="11"/>
  <c r="W83" i="9"/>
  <c r="BG83" i="8"/>
  <c r="S83" i="11"/>
  <c r="S83" i="9"/>
  <c r="BC83" i="8"/>
  <c r="O83" i="11"/>
  <c r="O83" i="9"/>
  <c r="AY83" i="8"/>
  <c r="AV82" i="11"/>
  <c r="CF82" i="8"/>
  <c r="AV82" i="9"/>
  <c r="AR82" i="11"/>
  <c r="CB82" i="8"/>
  <c r="AR82" i="9"/>
  <c r="AN82" i="11"/>
  <c r="BX82" i="8"/>
  <c r="AN82" i="9"/>
  <c r="AJ82" i="11"/>
  <c r="BT82" i="8"/>
  <c r="AJ82" i="9"/>
  <c r="AF82" i="11"/>
  <c r="BP82" i="8"/>
  <c r="AF82" i="9"/>
  <c r="AB82" i="11"/>
  <c r="BL82" i="8"/>
  <c r="AB82" i="9"/>
  <c r="X82" i="11"/>
  <c r="BH82" i="8"/>
  <c r="X82" i="9"/>
  <c r="T82" i="11"/>
  <c r="BD82" i="8"/>
  <c r="T82" i="9"/>
  <c r="P82" i="11"/>
  <c r="AZ82" i="8"/>
  <c r="P82" i="9"/>
  <c r="AW81" i="11"/>
  <c r="AW81" i="9"/>
  <c r="CG81" i="8"/>
  <c r="AS81" i="11"/>
  <c r="AS81" i="9"/>
  <c r="CC81" i="8"/>
  <c r="AO81" i="11"/>
  <c r="AO81" i="9"/>
  <c r="BY81" i="8"/>
  <c r="AK81" i="11"/>
  <c r="AK81" i="9"/>
  <c r="BU81" i="8"/>
  <c r="AG81" i="11"/>
  <c r="AG81" i="9"/>
  <c r="BQ81" i="8"/>
  <c r="AC81" i="11"/>
  <c r="AC81" i="9"/>
  <c r="BM81" i="8"/>
  <c r="Y81" i="11"/>
  <c r="Y81" i="9"/>
  <c r="BI81" i="8"/>
  <c r="U81" i="11"/>
  <c r="U81" i="9"/>
  <c r="BE81" i="8"/>
  <c r="Q81" i="11"/>
  <c r="Q81" i="9"/>
  <c r="BA81" i="8"/>
  <c r="AT80" i="11"/>
  <c r="CD80" i="8"/>
  <c r="AT80" i="9"/>
  <c r="AP80" i="11"/>
  <c r="BZ80" i="8"/>
  <c r="AP80" i="9"/>
  <c r="AL80" i="11"/>
  <c r="BV80" i="8"/>
  <c r="AL80" i="9"/>
  <c r="AH80" i="11"/>
  <c r="BR80" i="8"/>
  <c r="AH80" i="9"/>
  <c r="AD80" i="11"/>
  <c r="BN80" i="8"/>
  <c r="AD80" i="9"/>
  <c r="Z80" i="11"/>
  <c r="BJ80" i="8"/>
  <c r="Z80" i="9"/>
  <c r="V80" i="11"/>
  <c r="BF80" i="8"/>
  <c r="V80" i="9"/>
  <c r="R80" i="11"/>
  <c r="BB80" i="8"/>
  <c r="R80" i="9"/>
  <c r="N80" i="11"/>
  <c r="AX80" i="8"/>
  <c r="N80" i="9"/>
  <c r="AU79" i="11"/>
  <c r="AU79" i="9"/>
  <c r="CE79" i="8"/>
  <c r="AQ79" i="11"/>
  <c r="AQ79" i="9"/>
  <c r="CA79" i="8"/>
  <c r="AM79" i="11"/>
  <c r="AM79" i="9"/>
  <c r="BW79" i="8"/>
  <c r="AI79" i="11"/>
  <c r="AI79" i="9"/>
  <c r="BS79" i="8"/>
  <c r="AE79" i="11"/>
  <c r="AE79" i="9"/>
  <c r="BO79" i="8"/>
  <c r="AA79" i="11"/>
  <c r="AA79" i="9"/>
  <c r="BK79" i="8"/>
  <c r="W79" i="11"/>
  <c r="W79" i="9"/>
  <c r="BG79" i="8"/>
  <c r="S79" i="11"/>
  <c r="S79" i="9"/>
  <c r="BC79" i="8"/>
  <c r="O79" i="11"/>
  <c r="O79" i="9"/>
  <c r="AY79" i="8"/>
  <c r="AV78" i="11"/>
  <c r="CF78" i="8"/>
  <c r="AV78" i="9"/>
  <c r="AR78" i="11"/>
  <c r="CB78" i="8"/>
  <c r="AR78" i="9"/>
  <c r="AN78" i="11"/>
  <c r="BX78" i="8"/>
  <c r="AN78" i="9"/>
  <c r="AJ78" i="11"/>
  <c r="BT78" i="8"/>
  <c r="AJ78" i="9"/>
  <c r="AF78" i="11"/>
  <c r="BP78" i="8"/>
  <c r="AF78" i="9"/>
  <c r="AB78" i="11"/>
  <c r="BL78" i="8"/>
  <c r="AB78" i="9"/>
  <c r="X78" i="11"/>
  <c r="BH78" i="8"/>
  <c r="X78" i="9"/>
  <c r="T78" i="11"/>
  <c r="BD78" i="8"/>
  <c r="T78" i="9"/>
  <c r="P78" i="11"/>
  <c r="AZ78" i="8"/>
  <c r="P78" i="9"/>
  <c r="AW77" i="11"/>
  <c r="AW77" i="9"/>
  <c r="CG77" i="8"/>
  <c r="AS77" i="11"/>
  <c r="AS77" i="9"/>
  <c r="CC77" i="8"/>
  <c r="AO77" i="11"/>
  <c r="AO77" i="9"/>
  <c r="BY77" i="8"/>
  <c r="AK77" i="11"/>
  <c r="AK77" i="9"/>
  <c r="BU77" i="8"/>
  <c r="AG77" i="11"/>
  <c r="AG77" i="9"/>
  <c r="BQ77" i="8"/>
  <c r="AC77" i="11"/>
  <c r="AC77" i="9"/>
  <c r="BM77" i="8"/>
  <c r="Y77" i="11"/>
  <c r="Y77" i="9"/>
  <c r="BI77" i="8"/>
  <c r="U77" i="11"/>
  <c r="U77" i="9"/>
  <c r="BE77" i="8"/>
  <c r="Q77" i="11"/>
  <c r="Q77" i="9"/>
  <c r="BA77" i="8"/>
  <c r="AT76" i="11"/>
  <c r="CD76" i="8"/>
  <c r="AT76" i="9"/>
  <c r="AP76" i="11"/>
  <c r="BZ76" i="8"/>
  <c r="AP76" i="9"/>
  <c r="AL76" i="11"/>
  <c r="BV76" i="8"/>
  <c r="AL76" i="9"/>
  <c r="AH76" i="11"/>
  <c r="BR76" i="8"/>
  <c r="AH76" i="9"/>
  <c r="AD76" i="11"/>
  <c r="BN76" i="8"/>
  <c r="AD76" i="9"/>
  <c r="Z76" i="11"/>
  <c r="BJ76" i="8"/>
  <c r="Z76" i="9"/>
  <c r="V76" i="11"/>
  <c r="BF76" i="8"/>
  <c r="V76" i="9"/>
  <c r="R76" i="11"/>
  <c r="BB76" i="8"/>
  <c r="R76" i="9"/>
  <c r="N76" i="11"/>
  <c r="AX76" i="8"/>
  <c r="N76" i="9"/>
  <c r="AU75" i="11"/>
  <c r="AU75" i="9"/>
  <c r="CE75" i="8"/>
  <c r="AQ75" i="11"/>
  <c r="AQ75" i="9"/>
  <c r="CA75" i="8"/>
  <c r="AM75" i="11"/>
  <c r="AM75" i="9"/>
  <c r="BW75" i="8"/>
  <c r="AI75" i="11"/>
  <c r="AI75" i="9"/>
  <c r="BS75" i="8"/>
  <c r="AE75" i="11"/>
  <c r="AE75" i="9"/>
  <c r="BO75" i="8"/>
  <c r="AA75" i="11"/>
  <c r="AA75" i="9"/>
  <c r="BK75" i="8"/>
  <c r="W75" i="11"/>
  <c r="W75" i="9"/>
  <c r="BG75" i="8"/>
  <c r="S75" i="11"/>
  <c r="S75" i="9"/>
  <c r="BC75" i="8"/>
  <c r="O75" i="11"/>
  <c r="O75" i="9"/>
  <c r="AY75" i="8"/>
  <c r="AV74" i="11"/>
  <c r="CF74" i="8"/>
  <c r="AV74" i="9"/>
  <c r="AR74" i="11"/>
  <c r="CB74" i="8"/>
  <c r="AR74" i="9"/>
  <c r="AN74" i="11"/>
  <c r="BX74" i="8"/>
  <c r="AN74" i="9"/>
  <c r="AJ74" i="11"/>
  <c r="BT74" i="8"/>
  <c r="AJ74" i="9"/>
  <c r="AF74" i="11"/>
  <c r="BP74" i="8"/>
  <c r="AF74" i="9"/>
  <c r="AB74" i="11"/>
  <c r="BL74" i="8"/>
  <c r="AB74" i="9"/>
  <c r="X74" i="11"/>
  <c r="BH74" i="8"/>
  <c r="X74" i="9"/>
  <c r="T74" i="11"/>
  <c r="BD74" i="8"/>
  <c r="T74" i="9"/>
  <c r="P74" i="11"/>
  <c r="AZ74" i="8"/>
  <c r="P74" i="9"/>
  <c r="AW73" i="11"/>
  <c r="AW73" i="9"/>
  <c r="CG73" i="8"/>
  <c r="AS73" i="11"/>
  <c r="AS73" i="9"/>
  <c r="CC73" i="8"/>
  <c r="AO73" i="11"/>
  <c r="AO73" i="9"/>
  <c r="BY73" i="8"/>
  <c r="AK73" i="11"/>
  <c r="AK73" i="9"/>
  <c r="BU73" i="8"/>
  <c r="AG73" i="11"/>
  <c r="AG73" i="9"/>
  <c r="BQ73" i="8"/>
  <c r="AC73" i="11"/>
  <c r="AC73" i="9"/>
  <c r="BM73" i="8"/>
  <c r="Y73" i="11"/>
  <c r="Y73" i="9"/>
  <c r="BI73" i="8"/>
  <c r="U73" i="11"/>
  <c r="U73" i="9"/>
  <c r="BE73" i="8"/>
  <c r="Q73" i="11"/>
  <c r="Q73" i="9"/>
  <c r="BA73" i="8"/>
  <c r="AT72" i="11"/>
  <c r="CD72" i="8"/>
  <c r="AT72" i="9"/>
  <c r="AP72" i="11"/>
  <c r="BZ72" i="8"/>
  <c r="AP72" i="9"/>
  <c r="AL72" i="11"/>
  <c r="BV72" i="8"/>
  <c r="AL72" i="9"/>
  <c r="AH72" i="11"/>
  <c r="BR72" i="8"/>
  <c r="AH72" i="9"/>
  <c r="AD72" i="11"/>
  <c r="BN72" i="8"/>
  <c r="AD72" i="9"/>
  <c r="Z72" i="11"/>
  <c r="BJ72" i="8"/>
  <c r="Z72" i="9"/>
  <c r="V72" i="11"/>
  <c r="BF72" i="8"/>
  <c r="V72" i="9"/>
  <c r="R72" i="11"/>
  <c r="BB72" i="8"/>
  <c r="R72" i="9"/>
  <c r="N72" i="11"/>
  <c r="AX72" i="8"/>
  <c r="N72" i="9"/>
  <c r="AU71" i="11"/>
  <c r="AU71" i="9"/>
  <c r="CE71" i="8"/>
  <c r="AQ71" i="11"/>
  <c r="AQ71" i="9"/>
  <c r="CA71" i="8"/>
  <c r="AM71" i="11"/>
  <c r="AM71" i="9"/>
  <c r="BW71" i="8"/>
  <c r="AI71" i="11"/>
  <c r="AI71" i="9"/>
  <c r="BS71" i="8"/>
  <c r="AE71" i="11"/>
  <c r="AE71" i="9"/>
  <c r="BO71" i="8"/>
  <c r="AA71" i="11"/>
  <c r="AA71" i="9"/>
  <c r="BK71" i="8"/>
  <c r="W71" i="11"/>
  <c r="W71" i="9"/>
  <c r="BG71" i="8"/>
  <c r="S71" i="11"/>
  <c r="S71" i="9"/>
  <c r="BC71" i="8"/>
  <c r="O71" i="11"/>
  <c r="O71" i="9"/>
  <c r="AY71" i="8"/>
  <c r="AV70" i="11"/>
  <c r="CF70" i="8"/>
  <c r="AV70" i="9"/>
  <c r="AR70" i="11"/>
  <c r="CB70" i="8"/>
  <c r="AR70" i="9"/>
  <c r="AN70" i="11"/>
  <c r="BX70" i="8"/>
  <c r="AN70" i="9"/>
  <c r="AJ70" i="11"/>
  <c r="BT70" i="8"/>
  <c r="AJ70" i="9"/>
  <c r="AF70" i="11"/>
  <c r="BP70" i="8"/>
  <c r="AF70" i="9"/>
  <c r="AB70" i="11"/>
  <c r="BL70" i="8"/>
  <c r="AB70" i="9"/>
  <c r="X70" i="11"/>
  <c r="BH70" i="8"/>
  <c r="X70" i="9"/>
  <c r="T70" i="11"/>
  <c r="BD70" i="8"/>
  <c r="T70" i="9"/>
  <c r="P70" i="11"/>
  <c r="AZ70" i="8"/>
  <c r="P70" i="9"/>
  <c r="AW86" i="11"/>
  <c r="AW86" i="9"/>
  <c r="CG86" i="8"/>
  <c r="AS86" i="11"/>
  <c r="AS86" i="9"/>
  <c r="CC86" i="8"/>
  <c r="AO86" i="11"/>
  <c r="AO86" i="9"/>
  <c r="BY86" i="8"/>
  <c r="AK86" i="11"/>
  <c r="AK86" i="9"/>
  <c r="BU86" i="8"/>
  <c r="AG86" i="11"/>
  <c r="AG86" i="9"/>
  <c r="BQ86" i="8"/>
  <c r="AC86" i="11"/>
  <c r="AC86" i="9"/>
  <c r="BM86" i="8"/>
  <c r="Y86" i="11"/>
  <c r="Y86" i="9"/>
  <c r="BI86" i="8"/>
  <c r="U86" i="11"/>
  <c r="U86" i="9"/>
  <c r="BE86" i="8"/>
  <c r="Q86" i="11"/>
  <c r="Q86" i="9"/>
  <c r="BA86" i="8"/>
  <c r="AV85" i="11"/>
  <c r="AV85" i="9"/>
  <c r="CF85" i="8"/>
  <c r="AR85" i="11"/>
  <c r="AR85" i="9"/>
  <c r="CB85" i="8"/>
  <c r="AN85" i="11"/>
  <c r="AN85" i="9"/>
  <c r="BX85" i="8"/>
  <c r="AJ85" i="11"/>
  <c r="AJ85" i="9"/>
  <c r="BT85" i="8"/>
  <c r="AF85" i="11"/>
  <c r="AF85" i="9"/>
  <c r="BP85" i="8"/>
  <c r="AB85" i="11"/>
  <c r="AB85" i="9"/>
  <c r="BL85" i="8"/>
  <c r="X85" i="11"/>
  <c r="X85" i="9"/>
  <c r="BH85" i="8"/>
  <c r="T85" i="11"/>
  <c r="T85" i="9"/>
  <c r="BD85" i="8"/>
  <c r="P85" i="11"/>
  <c r="P85" i="9"/>
  <c r="AZ85" i="8"/>
  <c r="AU84" i="11"/>
  <c r="AU84" i="9"/>
  <c r="CE84" i="8"/>
  <c r="AQ84" i="11"/>
  <c r="AQ84" i="9"/>
  <c r="CA84" i="8"/>
  <c r="AM84" i="11"/>
  <c r="AM84" i="9"/>
  <c r="BW84" i="8"/>
  <c r="AI84" i="11"/>
  <c r="AI84" i="9"/>
  <c r="BS84" i="8"/>
  <c r="AE84" i="11"/>
  <c r="AE84" i="9"/>
  <c r="BO84" i="8"/>
  <c r="AA84" i="11"/>
  <c r="AA84" i="9"/>
  <c r="BK84" i="8"/>
  <c r="W84" i="11"/>
  <c r="W84" i="9"/>
  <c r="BG84" i="8"/>
  <c r="S84" i="11"/>
  <c r="S84" i="9"/>
  <c r="BC84" i="8"/>
  <c r="O84" i="11"/>
  <c r="O84" i="9"/>
  <c r="AY84" i="8"/>
  <c r="AV83" i="11"/>
  <c r="AV83" i="9"/>
  <c r="CF83" i="8"/>
  <c r="AR83" i="11"/>
  <c r="AR83" i="9"/>
  <c r="CB83" i="8"/>
  <c r="AN83" i="11"/>
  <c r="AN83" i="9"/>
  <c r="BX83" i="8"/>
  <c r="AJ83" i="11"/>
  <c r="AJ83" i="9"/>
  <c r="BT83" i="8"/>
  <c r="AF83" i="11"/>
  <c r="AF83" i="9"/>
  <c r="BP83" i="8"/>
  <c r="AB83" i="11"/>
  <c r="AB83" i="9"/>
  <c r="BL83" i="8"/>
  <c r="X83" i="11"/>
  <c r="X83" i="9"/>
  <c r="BH83" i="8"/>
  <c r="T83" i="11"/>
  <c r="T83" i="9"/>
  <c r="BD83" i="8"/>
  <c r="P83" i="11"/>
  <c r="P83" i="9"/>
  <c r="AZ83" i="8"/>
  <c r="AW82" i="11"/>
  <c r="AW82" i="9"/>
  <c r="CG82" i="8"/>
  <c r="AS82" i="11"/>
  <c r="AS82" i="9"/>
  <c r="CC82" i="8"/>
  <c r="AO82" i="11"/>
  <c r="AO82" i="9"/>
  <c r="BY82" i="8"/>
  <c r="AK82" i="11"/>
  <c r="AK82" i="9"/>
  <c r="BU82" i="8"/>
  <c r="AG82" i="11"/>
  <c r="AG82" i="9"/>
  <c r="BQ82" i="8"/>
  <c r="AC82" i="11"/>
  <c r="AC82" i="9"/>
  <c r="BM82" i="8"/>
  <c r="Y82" i="11"/>
  <c r="Y82" i="9"/>
  <c r="BI82" i="8"/>
  <c r="U82" i="11"/>
  <c r="U82" i="9"/>
  <c r="BE82" i="8"/>
  <c r="Q82" i="11"/>
  <c r="Q82" i="9"/>
  <c r="BA82" i="8"/>
  <c r="AT81" i="11"/>
  <c r="AT81" i="9"/>
  <c r="CD81" i="8"/>
  <c r="AP81" i="11"/>
  <c r="AP81" i="9"/>
  <c r="BZ81" i="8"/>
  <c r="AL81" i="11"/>
  <c r="AL81" i="9"/>
  <c r="BV81" i="8"/>
  <c r="AH81" i="11"/>
  <c r="AH81" i="9"/>
  <c r="BR81" i="8"/>
  <c r="AD81" i="11"/>
  <c r="AD81" i="9"/>
  <c r="BN81" i="8"/>
  <c r="Z81" i="11"/>
  <c r="Z81" i="9"/>
  <c r="BJ81" i="8"/>
  <c r="V81" i="11"/>
  <c r="V81" i="9"/>
  <c r="BF81" i="8"/>
  <c r="R81" i="11"/>
  <c r="R81" i="9"/>
  <c r="BB81" i="8"/>
  <c r="N81" i="11"/>
  <c r="N81" i="9"/>
  <c r="AX81" i="8"/>
  <c r="AU80" i="11"/>
  <c r="AU80" i="9"/>
  <c r="CE80" i="8"/>
  <c r="AQ80" i="11"/>
  <c r="AQ80" i="9"/>
  <c r="CA80" i="8"/>
  <c r="AM80" i="11"/>
  <c r="AM80" i="9"/>
  <c r="BW80" i="8"/>
  <c r="AI80" i="11"/>
  <c r="AI80" i="9"/>
  <c r="BS80" i="8"/>
  <c r="AE80" i="11"/>
  <c r="AE80" i="9"/>
  <c r="BO80" i="8"/>
  <c r="AA80" i="11"/>
  <c r="AA80" i="9"/>
  <c r="BK80" i="8"/>
  <c r="W80" i="11"/>
  <c r="W80" i="9"/>
  <c r="BG80" i="8"/>
  <c r="S80" i="11"/>
  <c r="S80" i="9"/>
  <c r="BC80" i="8"/>
  <c r="O80" i="11"/>
  <c r="O80" i="9"/>
  <c r="AY80" i="8"/>
  <c r="AV79" i="11"/>
  <c r="AV79" i="9"/>
  <c r="CF79" i="8"/>
  <c r="AR79" i="11"/>
  <c r="AR79" i="9"/>
  <c r="CB79" i="8"/>
  <c r="AN79" i="11"/>
  <c r="AN79" i="9"/>
  <c r="BX79" i="8"/>
  <c r="AJ79" i="11"/>
  <c r="AJ79" i="9"/>
  <c r="BT79" i="8"/>
  <c r="AF79" i="11"/>
  <c r="AF79" i="9"/>
  <c r="BP79" i="8"/>
  <c r="AB79" i="11"/>
  <c r="AB79" i="9"/>
  <c r="BL79" i="8"/>
  <c r="X79" i="11"/>
  <c r="X79" i="9"/>
  <c r="BH79" i="8"/>
  <c r="T79" i="11"/>
  <c r="T79" i="9"/>
  <c r="BD79" i="8"/>
  <c r="P79" i="11"/>
  <c r="P79" i="9"/>
  <c r="AZ79" i="8"/>
  <c r="AW78" i="11"/>
  <c r="AW78" i="9"/>
  <c r="CG78" i="8"/>
  <c r="AS78" i="11"/>
  <c r="AS78" i="9"/>
  <c r="CC78" i="8"/>
  <c r="AO78" i="11"/>
  <c r="AO78" i="9"/>
  <c r="BY78" i="8"/>
  <c r="AK78" i="11"/>
  <c r="AK78" i="9"/>
  <c r="BU78" i="8"/>
  <c r="AG78" i="11"/>
  <c r="AG78" i="9"/>
  <c r="BQ78" i="8"/>
  <c r="AC78" i="11"/>
  <c r="AC78" i="9"/>
  <c r="BM78" i="8"/>
  <c r="Y78" i="11"/>
  <c r="Y78" i="9"/>
  <c r="BI78" i="8"/>
  <c r="U78" i="11"/>
  <c r="U78" i="9"/>
  <c r="BE78" i="8"/>
  <c r="Q78" i="11"/>
  <c r="Q78" i="9"/>
  <c r="BA78" i="8"/>
  <c r="AT77" i="11"/>
  <c r="AT77" i="9"/>
  <c r="CD77" i="8"/>
  <c r="AP77" i="11"/>
  <c r="AP77" i="9"/>
  <c r="BZ77" i="8"/>
  <c r="AL77" i="11"/>
  <c r="AL77" i="9"/>
  <c r="BV77" i="8"/>
  <c r="AH77" i="11"/>
  <c r="AH77" i="9"/>
  <c r="BR77" i="8"/>
  <c r="AD77" i="11"/>
  <c r="AD77" i="9"/>
  <c r="BN77" i="8"/>
  <c r="Z77" i="11"/>
  <c r="Z77" i="9"/>
  <c r="BJ77" i="8"/>
  <c r="V77" i="11"/>
  <c r="V77" i="9"/>
  <c r="BF77" i="8"/>
  <c r="R77" i="11"/>
  <c r="R77" i="9"/>
  <c r="BB77" i="8"/>
  <c r="N77" i="11"/>
  <c r="N77" i="9"/>
  <c r="AX77" i="8"/>
  <c r="AU76" i="11"/>
  <c r="AU76" i="9"/>
  <c r="CE76" i="8"/>
  <c r="AQ76" i="11"/>
  <c r="AQ76" i="9"/>
  <c r="CA76" i="8"/>
  <c r="AM76" i="11"/>
  <c r="AM76" i="9"/>
  <c r="BW76" i="8"/>
  <c r="AI76" i="11"/>
  <c r="AI76" i="9"/>
  <c r="BS76" i="8"/>
  <c r="AE76" i="11"/>
  <c r="AE76" i="9"/>
  <c r="BO76" i="8"/>
  <c r="AA76" i="11"/>
  <c r="AA76" i="9"/>
  <c r="BK76" i="8"/>
  <c r="W76" i="11"/>
  <c r="W76" i="9"/>
  <c r="BG76" i="8"/>
  <c r="S76" i="11"/>
  <c r="S76" i="9"/>
  <c r="BC76" i="8"/>
  <c r="O76" i="11"/>
  <c r="O76" i="9"/>
  <c r="AY76" i="8"/>
  <c r="AV75" i="11"/>
  <c r="AV75" i="9"/>
  <c r="CF75" i="8"/>
  <c r="AR75" i="11"/>
  <c r="AR75" i="9"/>
  <c r="CB75" i="8"/>
  <c r="AN75" i="11"/>
  <c r="AN75" i="9"/>
  <c r="BX75" i="8"/>
  <c r="AJ75" i="11"/>
  <c r="AJ75" i="9"/>
  <c r="BT75" i="8"/>
  <c r="AF75" i="11"/>
  <c r="AF75" i="9"/>
  <c r="BP75" i="8"/>
  <c r="AB75" i="11"/>
  <c r="AB75" i="9"/>
  <c r="BL75" i="8"/>
  <c r="X75" i="11"/>
  <c r="X75" i="9"/>
  <c r="BH75" i="8"/>
  <c r="T75" i="11"/>
  <c r="T75" i="9"/>
  <c r="BD75" i="8"/>
  <c r="P75" i="11"/>
  <c r="P75" i="9"/>
  <c r="AZ75" i="8"/>
  <c r="AW74" i="11"/>
  <c r="AW74" i="9"/>
  <c r="CG74" i="8"/>
  <c r="AS74" i="11"/>
  <c r="AS74" i="9"/>
  <c r="CC74" i="8"/>
  <c r="AO74" i="11"/>
  <c r="AO74" i="9"/>
  <c r="BY74" i="8"/>
  <c r="AK74" i="11"/>
  <c r="AK74" i="9"/>
  <c r="BU74" i="8"/>
  <c r="AG74" i="11"/>
  <c r="AG74" i="9"/>
  <c r="BQ74" i="8"/>
  <c r="AC74" i="11"/>
  <c r="AC74" i="9"/>
  <c r="BM74" i="8"/>
  <c r="Y74" i="11"/>
  <c r="Y74" i="9"/>
  <c r="BI74" i="8"/>
  <c r="U74" i="11"/>
  <c r="U74" i="9"/>
  <c r="BE74" i="8"/>
  <c r="Q74" i="11"/>
  <c r="Q74" i="9"/>
  <c r="BA74" i="8"/>
  <c r="AT73" i="11"/>
  <c r="AT73" i="9"/>
  <c r="CD73" i="8"/>
  <c r="AP73" i="11"/>
  <c r="AP73" i="9"/>
  <c r="BZ73" i="8"/>
  <c r="AL73" i="11"/>
  <c r="AL73" i="9"/>
  <c r="BV73" i="8"/>
  <c r="AH73" i="11"/>
  <c r="AH73" i="9"/>
  <c r="BR73" i="8"/>
  <c r="AD73" i="11"/>
  <c r="AD73" i="9"/>
  <c r="BN73" i="8"/>
  <c r="Z73" i="11"/>
  <c r="Z73" i="9"/>
  <c r="BJ73" i="8"/>
  <c r="V73" i="11"/>
  <c r="V73" i="9"/>
  <c r="BF73" i="8"/>
  <c r="R73" i="11"/>
  <c r="R73" i="9"/>
  <c r="BB73" i="8"/>
  <c r="N73" i="11"/>
  <c r="N73" i="9"/>
  <c r="AX73" i="8"/>
  <c r="AU72" i="11"/>
  <c r="AU72" i="9"/>
  <c r="CE72" i="8"/>
  <c r="AQ72" i="11"/>
  <c r="AQ72" i="9"/>
  <c r="CA72" i="8"/>
  <c r="AM72" i="11"/>
  <c r="AM72" i="9"/>
  <c r="BW72" i="8"/>
  <c r="AI72" i="11"/>
  <c r="AI72" i="9"/>
  <c r="BS72" i="8"/>
  <c r="AE72" i="11"/>
  <c r="AE72" i="9"/>
  <c r="BO72" i="8"/>
  <c r="AA72" i="11"/>
  <c r="AA72" i="9"/>
  <c r="BK72" i="8"/>
  <c r="W72" i="11"/>
  <c r="W72" i="9"/>
  <c r="BG72" i="8"/>
  <c r="S72" i="11"/>
  <c r="S72" i="9"/>
  <c r="BC72" i="8"/>
  <c r="O72" i="11"/>
  <c r="O72" i="9"/>
  <c r="AY72" i="8"/>
  <c r="AV71" i="11"/>
  <c r="AV71" i="9"/>
  <c r="CF71" i="8"/>
  <c r="AR71" i="11"/>
  <c r="AR71" i="9"/>
  <c r="CB71" i="8"/>
  <c r="AN71" i="11"/>
  <c r="AN71" i="9"/>
  <c r="BX71" i="8"/>
  <c r="AJ71" i="11"/>
  <c r="AJ71" i="9"/>
  <c r="BT71" i="8"/>
  <c r="AF71" i="11"/>
  <c r="AF71" i="9"/>
  <c r="BP71" i="8"/>
  <c r="AB71" i="11"/>
  <c r="AB71" i="9"/>
  <c r="BL71" i="8"/>
  <c r="X71" i="11"/>
  <c r="X71" i="9"/>
  <c r="BH71" i="8"/>
  <c r="T71" i="11"/>
  <c r="T71" i="9"/>
  <c r="BD71" i="8"/>
  <c r="P71" i="11"/>
  <c r="P71" i="9"/>
  <c r="AZ71" i="8"/>
  <c r="AW70" i="11"/>
  <c r="AW70" i="9"/>
  <c r="CG70" i="8"/>
  <c r="AS70" i="11"/>
  <c r="AS70" i="9"/>
  <c r="CC70" i="8"/>
  <c r="AO70" i="11"/>
  <c r="AO70" i="9"/>
  <c r="BY70" i="8"/>
  <c r="AK70" i="11"/>
  <c r="AK70" i="9"/>
  <c r="BU70" i="8"/>
  <c r="AG70" i="11"/>
  <c r="AG70" i="9"/>
  <c r="BQ70" i="8"/>
  <c r="AC70" i="11"/>
  <c r="AC70" i="9"/>
  <c r="BM70" i="8"/>
  <c r="Y70" i="11"/>
  <c r="Y70" i="9"/>
  <c r="BI70" i="8"/>
  <c r="U70" i="11"/>
  <c r="U70" i="9"/>
  <c r="BE70" i="8"/>
  <c r="Q70" i="11"/>
  <c r="Q70" i="9"/>
  <c r="BA70" i="8"/>
  <c r="AU69" i="11"/>
  <c r="AU69" i="9"/>
  <c r="CE69" i="8"/>
  <c r="AQ69" i="11"/>
  <c r="AQ69" i="9"/>
  <c r="CA69" i="8"/>
  <c r="AM69" i="11"/>
  <c r="AM69" i="9"/>
  <c r="BW69" i="8"/>
  <c r="AI69" i="11"/>
  <c r="AI69" i="9"/>
  <c r="BS69" i="8"/>
  <c r="AE69" i="11"/>
  <c r="AE69" i="9"/>
  <c r="BO69" i="8"/>
  <c r="AA69" i="11"/>
  <c r="AA69" i="9"/>
  <c r="BK69" i="8"/>
  <c r="W69" i="11"/>
  <c r="W69" i="9"/>
  <c r="BG69" i="8"/>
  <c r="S69" i="11"/>
  <c r="S69" i="9"/>
  <c r="BC69" i="8"/>
  <c r="O69" i="11"/>
  <c r="O69" i="9"/>
  <c r="AY69" i="8"/>
  <c r="AT68" i="11"/>
  <c r="AT68" i="9"/>
  <c r="CD68" i="8"/>
  <c r="AP68" i="11"/>
  <c r="AP68" i="9"/>
  <c r="BZ68" i="8"/>
  <c r="AL68" i="11"/>
  <c r="AL68" i="9"/>
  <c r="BV68" i="8"/>
  <c r="AH68" i="11"/>
  <c r="AH68" i="9"/>
  <c r="BR68" i="8"/>
  <c r="AD68" i="11"/>
  <c r="AD68" i="9"/>
  <c r="BN68" i="8"/>
  <c r="Z68" i="11"/>
  <c r="Z68" i="9"/>
  <c r="BJ68" i="8"/>
  <c r="V68" i="11"/>
  <c r="V68" i="9"/>
  <c r="BF68" i="8"/>
  <c r="R68" i="11"/>
  <c r="R68" i="9"/>
  <c r="BB68" i="8"/>
  <c r="N68" i="11"/>
  <c r="N68" i="9"/>
  <c r="AX68" i="8"/>
  <c r="AU67" i="11"/>
  <c r="AU67" i="9"/>
  <c r="CE67" i="8"/>
  <c r="AQ67" i="11"/>
  <c r="AQ67" i="9"/>
  <c r="CA67" i="8"/>
  <c r="AM67" i="11"/>
  <c r="AM67" i="9"/>
  <c r="BW67" i="8"/>
  <c r="AI67" i="11"/>
  <c r="AI67" i="9"/>
  <c r="BS67" i="8"/>
  <c r="AE67" i="11"/>
  <c r="AE67" i="9"/>
  <c r="BO67" i="8"/>
  <c r="AA67" i="11"/>
  <c r="AA67" i="9"/>
  <c r="BK67" i="8"/>
  <c r="W67" i="11"/>
  <c r="W67" i="9"/>
  <c r="BG67" i="8"/>
  <c r="S67" i="11"/>
  <c r="S67" i="9"/>
  <c r="BC67" i="8"/>
  <c r="O67" i="11"/>
  <c r="O67" i="9"/>
  <c r="AY67" i="8"/>
  <c r="AT66" i="11"/>
  <c r="AT66" i="9"/>
  <c r="CD66" i="8"/>
  <c r="AP66" i="11"/>
  <c r="AP66" i="9"/>
  <c r="BZ66" i="8"/>
  <c r="AL66" i="11"/>
  <c r="AL66" i="9"/>
  <c r="BV66" i="8"/>
  <c r="AH66" i="11"/>
  <c r="AH66" i="9"/>
  <c r="BR66" i="8"/>
  <c r="AD66" i="11"/>
  <c r="AD66" i="9"/>
  <c r="BN66" i="8"/>
  <c r="Z66" i="11"/>
  <c r="Z66" i="9"/>
  <c r="BJ66" i="8"/>
  <c r="V66" i="11"/>
  <c r="V66" i="9"/>
  <c r="BF66" i="8"/>
  <c r="R66" i="11"/>
  <c r="R66" i="9"/>
  <c r="BB66" i="8"/>
  <c r="N66" i="11"/>
  <c r="N66" i="9"/>
  <c r="AX66" i="8"/>
  <c r="AU65" i="11"/>
  <c r="AU65" i="9"/>
  <c r="CE65" i="8"/>
  <c r="AQ65" i="11"/>
  <c r="AQ65" i="9"/>
  <c r="CA65" i="8"/>
  <c r="AM65" i="11"/>
  <c r="AM65" i="9"/>
  <c r="BW65" i="8"/>
  <c r="AI65" i="11"/>
  <c r="AI65" i="9"/>
  <c r="BS65" i="8"/>
  <c r="AE65" i="11"/>
  <c r="AE65" i="9"/>
  <c r="BO65" i="8"/>
  <c r="AA65" i="11"/>
  <c r="AA65" i="9"/>
  <c r="BK65" i="8"/>
  <c r="W65" i="11"/>
  <c r="W65" i="9"/>
  <c r="BG65" i="8"/>
  <c r="S65" i="11"/>
  <c r="S65" i="9"/>
  <c r="BC65" i="8"/>
  <c r="O65" i="11"/>
  <c r="O65" i="9"/>
  <c r="AY65" i="8"/>
  <c r="AT64" i="11"/>
  <c r="AT64" i="9"/>
  <c r="CD64" i="8"/>
  <c r="AP64" i="11"/>
  <c r="AP64" i="9"/>
  <c r="BZ64" i="8"/>
  <c r="AL64" i="11"/>
  <c r="AL64" i="9"/>
  <c r="BV64" i="8"/>
  <c r="AH64" i="11"/>
  <c r="AH64" i="9"/>
  <c r="BR64" i="8"/>
  <c r="AD64" i="11"/>
  <c r="AD64" i="9"/>
  <c r="BN64" i="8"/>
  <c r="Z64" i="11"/>
  <c r="Z64" i="9"/>
  <c r="BJ64" i="8"/>
  <c r="V64" i="11"/>
  <c r="V64" i="9"/>
  <c r="BF64" i="8"/>
  <c r="R64" i="11"/>
  <c r="R64" i="9"/>
  <c r="BB64" i="8"/>
  <c r="N64" i="11"/>
  <c r="N64" i="9"/>
  <c r="AX64" i="8"/>
  <c r="AU63" i="11"/>
  <c r="AU63" i="9"/>
  <c r="CE63" i="8"/>
  <c r="AQ63" i="11"/>
  <c r="AQ63" i="9"/>
  <c r="CA63" i="8"/>
  <c r="AM63" i="11"/>
  <c r="AM63" i="9"/>
  <c r="BW63" i="8"/>
  <c r="AI63" i="11"/>
  <c r="AI63" i="9"/>
  <c r="BS63" i="8"/>
  <c r="AE63" i="11"/>
  <c r="AE63" i="9"/>
  <c r="BO63" i="8"/>
  <c r="AA63" i="11"/>
  <c r="AA63" i="9"/>
  <c r="BK63" i="8"/>
  <c r="W63" i="11"/>
  <c r="W63" i="9"/>
  <c r="BG63" i="8"/>
  <c r="S63" i="11"/>
  <c r="S63" i="9"/>
  <c r="BC63" i="8"/>
  <c r="O63" i="11"/>
  <c r="O63" i="9"/>
  <c r="AY63" i="8"/>
  <c r="AT62" i="11"/>
  <c r="AT62" i="9"/>
  <c r="CD62" i="8"/>
  <c r="AP62" i="11"/>
  <c r="AP62" i="9"/>
  <c r="BZ62" i="8"/>
  <c r="AL62" i="11"/>
  <c r="AL62" i="9"/>
  <c r="BV62" i="8"/>
  <c r="AH62" i="11"/>
  <c r="AH62" i="9"/>
  <c r="BR62" i="8"/>
  <c r="AD62" i="11"/>
  <c r="AD62" i="9"/>
  <c r="BN62" i="8"/>
  <c r="Z62" i="11"/>
  <c r="Z62" i="9"/>
  <c r="BJ62" i="8"/>
  <c r="V62" i="11"/>
  <c r="V62" i="9"/>
  <c r="BF62" i="8"/>
  <c r="R62" i="11"/>
  <c r="R62" i="9"/>
  <c r="BB62" i="8"/>
  <c r="N62" i="11"/>
  <c r="N62" i="9"/>
  <c r="AX62" i="8"/>
  <c r="AU61" i="11"/>
  <c r="AU61" i="9"/>
  <c r="CE61" i="8"/>
  <c r="AQ61" i="11"/>
  <c r="AQ61" i="9"/>
  <c r="CA61" i="8"/>
  <c r="AM61" i="11"/>
  <c r="AM61" i="9"/>
  <c r="BW61" i="8"/>
  <c r="AI61" i="11"/>
  <c r="AI61" i="9"/>
  <c r="BS61" i="8"/>
  <c r="AE61" i="11"/>
  <c r="AE61" i="9"/>
  <c r="BO61" i="8"/>
  <c r="AA61" i="11"/>
  <c r="AA61" i="9"/>
  <c r="BK61" i="8"/>
  <c r="W61" i="11"/>
  <c r="W61" i="9"/>
  <c r="BG61" i="8"/>
  <c r="S61" i="11"/>
  <c r="S61" i="9"/>
  <c r="BC61" i="8"/>
  <c r="O61" i="11"/>
  <c r="O61" i="9"/>
  <c r="AY61" i="8"/>
  <c r="AT60" i="11"/>
  <c r="AT60" i="9"/>
  <c r="CD60" i="8"/>
  <c r="AP60" i="11"/>
  <c r="AP60" i="9"/>
  <c r="BZ60" i="8"/>
  <c r="AL60" i="11"/>
  <c r="AL60" i="9"/>
  <c r="BV60" i="8"/>
  <c r="AH60" i="11"/>
  <c r="AH60" i="9"/>
  <c r="BR60" i="8"/>
  <c r="AD60" i="11"/>
  <c r="AD60" i="9"/>
  <c r="BN60" i="8"/>
  <c r="Z60" i="11"/>
  <c r="Z60" i="9"/>
  <c r="BJ60" i="8"/>
  <c r="V60" i="11"/>
  <c r="V60" i="9"/>
  <c r="BF60" i="8"/>
  <c r="R60" i="11"/>
  <c r="R60" i="9"/>
  <c r="BB60" i="8"/>
  <c r="N60" i="11"/>
  <c r="N60" i="9"/>
  <c r="AX60" i="8"/>
  <c r="AU59" i="11"/>
  <c r="AU59" i="9"/>
  <c r="CE59" i="8"/>
  <c r="AQ59" i="11"/>
  <c r="AQ59" i="9"/>
  <c r="CA59" i="8"/>
  <c r="AM59" i="11"/>
  <c r="AM59" i="9"/>
  <c r="BW59" i="8"/>
  <c r="AI59" i="11"/>
  <c r="AI59" i="9"/>
  <c r="BS59" i="8"/>
  <c r="AE59" i="11"/>
  <c r="AE59" i="9"/>
  <c r="BO59" i="8"/>
  <c r="AA59" i="11"/>
  <c r="AA59" i="9"/>
  <c r="BK59" i="8"/>
  <c r="W59" i="11"/>
  <c r="W59" i="9"/>
  <c r="BG59" i="8"/>
  <c r="S59" i="11"/>
  <c r="S59" i="9"/>
  <c r="BC59" i="8"/>
  <c r="O59" i="11"/>
  <c r="O59" i="9"/>
  <c r="AY59" i="8"/>
  <c r="AT58" i="11"/>
  <c r="AT58" i="9"/>
  <c r="CD58" i="8"/>
  <c r="AP58" i="11"/>
  <c r="AP58" i="9"/>
  <c r="BZ58" i="8"/>
  <c r="AL58" i="11"/>
  <c r="AL58" i="9"/>
  <c r="BV58" i="8"/>
  <c r="AH58" i="11"/>
  <c r="AH58" i="9"/>
  <c r="BR58" i="8"/>
  <c r="AD58" i="11"/>
  <c r="AD58" i="9"/>
  <c r="BN58" i="8"/>
  <c r="Z58" i="11"/>
  <c r="Z58" i="9"/>
  <c r="BJ58" i="8"/>
  <c r="V58" i="11"/>
  <c r="V58" i="9"/>
  <c r="BF58" i="8"/>
  <c r="R58" i="11"/>
  <c r="R58" i="9"/>
  <c r="BB58" i="8"/>
  <c r="N58" i="11"/>
  <c r="N58" i="9"/>
  <c r="AX58" i="8"/>
  <c r="AU57" i="11"/>
  <c r="AU57" i="9"/>
  <c r="CE57" i="8"/>
  <c r="AQ57" i="11"/>
  <c r="AQ57" i="9"/>
  <c r="CA57" i="8"/>
  <c r="AM57" i="11"/>
  <c r="AM57" i="9"/>
  <c r="BW57" i="8"/>
  <c r="AI57" i="11"/>
  <c r="AI57" i="9"/>
  <c r="BS57" i="8"/>
  <c r="AE57" i="11"/>
  <c r="AE57" i="9"/>
  <c r="BO57" i="8"/>
  <c r="AA57" i="11"/>
  <c r="AA57" i="9"/>
  <c r="BK57" i="8"/>
  <c r="W57" i="11"/>
  <c r="W57" i="9"/>
  <c r="BG57" i="8"/>
  <c r="S57" i="11"/>
  <c r="S57" i="9"/>
  <c r="BC57" i="8"/>
  <c r="O57" i="11"/>
  <c r="O57" i="9"/>
  <c r="AY57" i="8"/>
  <c r="AT56" i="11"/>
  <c r="AT56" i="9"/>
  <c r="CD56" i="8"/>
  <c r="AP56" i="11"/>
  <c r="AP56" i="9"/>
  <c r="BZ56" i="8"/>
  <c r="AL56" i="11"/>
  <c r="AL56" i="9"/>
  <c r="BV56" i="8"/>
  <c r="AH56" i="11"/>
  <c r="AH56" i="9"/>
  <c r="BR56" i="8"/>
  <c r="AD56" i="11"/>
  <c r="AD56" i="9"/>
  <c r="BN56" i="8"/>
  <c r="Z56" i="11"/>
  <c r="Z56" i="9"/>
  <c r="BJ56" i="8"/>
  <c r="V56" i="11"/>
  <c r="V56" i="9"/>
  <c r="BF56" i="8"/>
  <c r="R56" i="11"/>
  <c r="R56" i="9"/>
  <c r="BB56" i="8"/>
  <c r="N56" i="11"/>
  <c r="N56" i="9"/>
  <c r="AX56" i="8"/>
  <c r="AU55" i="11"/>
  <c r="AU55" i="9"/>
  <c r="CE55" i="8"/>
  <c r="AQ55" i="11"/>
  <c r="AQ55" i="9"/>
  <c r="CA55" i="8"/>
  <c r="AM55" i="11"/>
  <c r="AM55" i="9"/>
  <c r="BW55" i="8"/>
  <c r="AI55" i="11"/>
  <c r="AI55" i="9"/>
  <c r="BS55" i="8"/>
  <c r="AE55" i="11"/>
  <c r="AE55" i="9"/>
  <c r="BO55" i="8"/>
  <c r="AA55" i="11"/>
  <c r="AA55" i="9"/>
  <c r="BK55" i="8"/>
  <c r="W55" i="11"/>
  <c r="W55" i="9"/>
  <c r="BG55" i="8"/>
  <c r="S55" i="11"/>
  <c r="S55" i="9"/>
  <c r="BC55" i="8"/>
  <c r="O55" i="11"/>
  <c r="O55" i="9"/>
  <c r="AY55" i="8"/>
  <c r="AT54" i="11"/>
  <c r="AT54" i="9"/>
  <c r="CD54" i="8"/>
  <c r="AP54" i="11"/>
  <c r="AP54" i="9"/>
  <c r="BZ54" i="8"/>
  <c r="AL54" i="11"/>
  <c r="AL54" i="9"/>
  <c r="BV54" i="8"/>
  <c r="AH54" i="11"/>
  <c r="AH54" i="9"/>
  <c r="BR54" i="8"/>
  <c r="AD54" i="11"/>
  <c r="AD54" i="9"/>
  <c r="BN54" i="8"/>
  <c r="Z54" i="11"/>
  <c r="Z54" i="9"/>
  <c r="BJ54" i="8"/>
  <c r="V54" i="11"/>
  <c r="V54" i="9"/>
  <c r="BF54" i="8"/>
  <c r="R54" i="11"/>
  <c r="R54" i="9"/>
  <c r="BB54" i="8"/>
  <c r="N54" i="11"/>
  <c r="N54" i="9"/>
  <c r="AX54" i="8"/>
  <c r="AU53" i="11"/>
  <c r="AU53" i="9"/>
  <c r="CE53" i="8"/>
  <c r="AQ53" i="11"/>
  <c r="AQ53" i="9"/>
  <c r="CA53" i="8"/>
  <c r="AM53" i="11"/>
  <c r="AM53" i="9"/>
  <c r="BW53" i="8"/>
  <c r="AI53" i="11"/>
  <c r="AI53" i="9"/>
  <c r="BS53" i="8"/>
  <c r="AE53" i="11"/>
  <c r="AE53" i="9"/>
  <c r="BO53" i="8"/>
  <c r="AA53" i="11"/>
  <c r="AA53" i="9"/>
  <c r="BK53" i="8"/>
  <c r="W53" i="11"/>
  <c r="W53" i="9"/>
  <c r="BG53" i="8"/>
  <c r="S53" i="11"/>
  <c r="S53" i="9"/>
  <c r="BC53" i="8"/>
  <c r="O53" i="11"/>
  <c r="O53" i="9"/>
  <c r="AY53" i="8"/>
  <c r="AT52" i="11"/>
  <c r="AT52" i="9"/>
  <c r="CD52" i="8"/>
  <c r="AP52" i="11"/>
  <c r="AP52" i="9"/>
  <c r="BZ52" i="8"/>
  <c r="AL52" i="11"/>
  <c r="AL52" i="9"/>
  <c r="BV52" i="8"/>
  <c r="AH52" i="11"/>
  <c r="AH52" i="9"/>
  <c r="BR52" i="8"/>
  <c r="AD52" i="11"/>
  <c r="AD52" i="9"/>
  <c r="BN52" i="8"/>
  <c r="Z52" i="11"/>
  <c r="Z52" i="9"/>
  <c r="BJ52" i="8"/>
  <c r="V52" i="11"/>
  <c r="V52" i="9"/>
  <c r="BF52" i="8"/>
  <c r="R52" i="11"/>
  <c r="R52" i="9"/>
  <c r="BB52" i="8"/>
  <c r="N52" i="11"/>
  <c r="N52" i="9"/>
  <c r="AX52" i="8"/>
  <c r="AU51" i="11"/>
  <c r="AU51" i="9"/>
  <c r="CE51" i="8"/>
  <c r="AQ51" i="11"/>
  <c r="AQ51" i="9"/>
  <c r="CA51" i="8"/>
  <c r="AM51" i="11"/>
  <c r="AM51" i="9"/>
  <c r="BW51" i="8"/>
  <c r="AI51" i="11"/>
  <c r="AI51" i="9"/>
  <c r="BS51" i="8"/>
  <c r="AE51" i="11"/>
  <c r="AE51" i="9"/>
  <c r="BO51" i="8"/>
  <c r="AA51" i="11"/>
  <c r="AA51" i="9"/>
  <c r="BK51" i="8"/>
  <c r="W51" i="11"/>
  <c r="W51" i="9"/>
  <c r="BG51" i="8"/>
  <c r="S51" i="11"/>
  <c r="S51" i="9"/>
  <c r="BC51" i="8"/>
  <c r="O51" i="11"/>
  <c r="O51" i="9"/>
  <c r="AY51" i="8"/>
  <c r="AT50" i="11"/>
  <c r="AT50" i="9"/>
  <c r="CD50" i="8"/>
  <c r="AP50" i="11"/>
  <c r="AP50" i="9"/>
  <c r="BZ50" i="8"/>
  <c r="AL50" i="11"/>
  <c r="AL50" i="9"/>
  <c r="BV50" i="8"/>
  <c r="AH50" i="11"/>
  <c r="AH50" i="9"/>
  <c r="BR50" i="8"/>
  <c r="AD50" i="11"/>
  <c r="AD50" i="9"/>
  <c r="BN50" i="8"/>
  <c r="Z50" i="11"/>
  <c r="Z50" i="9"/>
  <c r="BJ50" i="8"/>
  <c r="V50" i="11"/>
  <c r="V50" i="9"/>
  <c r="BF50" i="8"/>
  <c r="R50" i="11"/>
  <c r="R50" i="9"/>
  <c r="BB50" i="8"/>
  <c r="N50" i="11"/>
  <c r="N50" i="9"/>
  <c r="AX50" i="8"/>
  <c r="AU49" i="11"/>
  <c r="AU49" i="9"/>
  <c r="CE49" i="8"/>
  <c r="AQ49" i="11"/>
  <c r="AQ49" i="9"/>
  <c r="CA49" i="8"/>
  <c r="AM49" i="11"/>
  <c r="AM49" i="9"/>
  <c r="BW49" i="8"/>
  <c r="AI49" i="11"/>
  <c r="AI49" i="9"/>
  <c r="BS49" i="8"/>
  <c r="AE49" i="11"/>
  <c r="AE49" i="9"/>
  <c r="BO49" i="8"/>
  <c r="AA49" i="11"/>
  <c r="AA49" i="9"/>
  <c r="BK49" i="8"/>
  <c r="W49" i="11"/>
  <c r="W49" i="9"/>
  <c r="BG49" i="8"/>
  <c r="S49" i="11"/>
  <c r="S49" i="9"/>
  <c r="BC49" i="8"/>
  <c r="O49" i="11"/>
  <c r="O49" i="9"/>
  <c r="AY49" i="8"/>
  <c r="AT48" i="11"/>
  <c r="AT48" i="9"/>
  <c r="CD48" i="8"/>
  <c r="AP48" i="11"/>
  <c r="AP48" i="9"/>
  <c r="BZ48" i="8"/>
  <c r="AL48" i="11"/>
  <c r="AL48" i="9"/>
  <c r="BV48" i="8"/>
  <c r="AH48" i="11"/>
  <c r="AH48" i="9"/>
  <c r="BR48" i="8"/>
  <c r="AD48" i="11"/>
  <c r="AD48" i="9"/>
  <c r="BN48" i="8"/>
  <c r="Z48" i="11"/>
  <c r="Z48" i="9"/>
  <c r="BJ48" i="8"/>
  <c r="V48" i="11"/>
  <c r="V48" i="9"/>
  <c r="BF48" i="8"/>
  <c r="R48" i="11"/>
  <c r="R48" i="9"/>
  <c r="BB48" i="8"/>
  <c r="N48" i="11"/>
  <c r="N48" i="9"/>
  <c r="AX48" i="8"/>
  <c r="AU47" i="11"/>
  <c r="AU47" i="9"/>
  <c r="CE47" i="8"/>
  <c r="AQ47" i="11"/>
  <c r="AQ47" i="9"/>
  <c r="CA47" i="8"/>
  <c r="AM47" i="11"/>
  <c r="AM47" i="9"/>
  <c r="BW47" i="8"/>
  <c r="AI47" i="11"/>
  <c r="AI47" i="9"/>
  <c r="BS47" i="8"/>
  <c r="AE47" i="11"/>
  <c r="AE47" i="9"/>
  <c r="BO47" i="8"/>
  <c r="AA47" i="11"/>
  <c r="AA47" i="9"/>
  <c r="BK47" i="8"/>
  <c r="W47" i="11"/>
  <c r="W47" i="9"/>
  <c r="BG47" i="8"/>
  <c r="S47" i="11"/>
  <c r="S47" i="9"/>
  <c r="BC47" i="8"/>
  <c r="O47" i="11"/>
  <c r="O47" i="9"/>
  <c r="AY47" i="8"/>
  <c r="AT46" i="11"/>
  <c r="AT46" i="9"/>
  <c r="CD46" i="8"/>
  <c r="AP46" i="11"/>
  <c r="AP46" i="9"/>
  <c r="BZ46" i="8"/>
  <c r="AL46" i="11"/>
  <c r="AL46" i="9"/>
  <c r="BV46" i="8"/>
  <c r="AH46" i="11"/>
  <c r="AH46" i="9"/>
  <c r="BR46" i="8"/>
  <c r="AD46" i="11"/>
  <c r="AD46" i="9"/>
  <c r="BN46" i="8"/>
  <c r="Z46" i="11"/>
  <c r="Z46" i="9"/>
  <c r="BJ46" i="8"/>
  <c r="V46" i="11"/>
  <c r="V46" i="9"/>
  <c r="BF46" i="8"/>
  <c r="R46" i="11"/>
  <c r="R46" i="9"/>
  <c r="BB46" i="8"/>
  <c r="N46" i="11"/>
  <c r="N46" i="9"/>
  <c r="AX46" i="8"/>
  <c r="AU45" i="11"/>
  <c r="AU45" i="9"/>
  <c r="CE45" i="8"/>
  <c r="AQ45" i="11"/>
  <c r="AQ45" i="9"/>
  <c r="CA45" i="8"/>
  <c r="AM45" i="11"/>
  <c r="AM45" i="9"/>
  <c r="BW45" i="8"/>
  <c r="AI45" i="11"/>
  <c r="AI45" i="9"/>
  <c r="BS45" i="8"/>
  <c r="AE45" i="11"/>
  <c r="AE45" i="9"/>
  <c r="BO45" i="8"/>
  <c r="AA45" i="11"/>
  <c r="AA45" i="9"/>
  <c r="BK45" i="8"/>
  <c r="W45" i="11"/>
  <c r="W45" i="9"/>
  <c r="BG45" i="8"/>
  <c r="S45" i="11"/>
  <c r="S45" i="9"/>
  <c r="BC45" i="8"/>
  <c r="O45" i="11"/>
  <c r="O45" i="9"/>
  <c r="AY45" i="8"/>
  <c r="AT44" i="11"/>
  <c r="AT44" i="9"/>
  <c r="CD44" i="8"/>
  <c r="AP44" i="11"/>
  <c r="AP44" i="9"/>
  <c r="BZ44" i="8"/>
  <c r="AL44" i="11"/>
  <c r="AL44" i="9"/>
  <c r="BV44" i="8"/>
  <c r="AH44" i="11"/>
  <c r="AH44" i="9"/>
  <c r="BR44" i="8"/>
  <c r="AD44" i="11"/>
  <c r="AD44" i="9"/>
  <c r="BN44" i="8"/>
  <c r="Z44" i="11"/>
  <c r="Z44" i="9"/>
  <c r="BJ44" i="8"/>
  <c r="V44" i="11"/>
  <c r="V44" i="9"/>
  <c r="BF44" i="8"/>
  <c r="R44" i="11"/>
  <c r="R44" i="9"/>
  <c r="BB44" i="8"/>
  <c r="N44" i="11"/>
  <c r="N44" i="9"/>
  <c r="AX44" i="8"/>
  <c r="AU43" i="11"/>
  <c r="AU43" i="9"/>
  <c r="CE43" i="8"/>
  <c r="AQ43" i="11"/>
  <c r="AQ43" i="9"/>
  <c r="CA43" i="8"/>
  <c r="AM43" i="11"/>
  <c r="AM43" i="9"/>
  <c r="BW43" i="8"/>
  <c r="AI43" i="11"/>
  <c r="AI43" i="9"/>
  <c r="BS43" i="8"/>
  <c r="AE43" i="11"/>
  <c r="AE43" i="9"/>
  <c r="BO43" i="8"/>
  <c r="AA43" i="11"/>
  <c r="AA43" i="9"/>
  <c r="BK43" i="8"/>
  <c r="W43" i="11"/>
  <c r="W43" i="9"/>
  <c r="BG43" i="8"/>
  <c r="S43" i="11"/>
  <c r="S43" i="9"/>
  <c r="BC43" i="8"/>
  <c r="O43" i="11"/>
  <c r="O43" i="9"/>
  <c r="AY43" i="8"/>
  <c r="AT42" i="11"/>
  <c r="AT42" i="9"/>
  <c r="CD42" i="8"/>
  <c r="AP42" i="11"/>
  <c r="AP42" i="9"/>
  <c r="BZ42" i="8"/>
  <c r="AL42" i="11"/>
  <c r="AL42" i="9"/>
  <c r="BV42" i="8"/>
  <c r="AH42" i="11"/>
  <c r="AH42" i="9"/>
  <c r="BR42" i="8"/>
  <c r="AD42" i="11"/>
  <c r="AD42" i="9"/>
  <c r="BN42" i="8"/>
  <c r="Z42" i="11"/>
  <c r="Z42" i="9"/>
  <c r="BJ42" i="8"/>
  <c r="V42" i="11"/>
  <c r="V42" i="9"/>
  <c r="BF42" i="8"/>
  <c r="R42" i="11"/>
  <c r="R42" i="9"/>
  <c r="BB42" i="8"/>
  <c r="N42" i="11"/>
  <c r="N42" i="9"/>
  <c r="AX42" i="8"/>
  <c r="AU41" i="11"/>
  <c r="AU41" i="9"/>
  <c r="CE41" i="8"/>
  <c r="AQ41" i="11"/>
  <c r="AQ41" i="9"/>
  <c r="CA41" i="8"/>
  <c r="AM41" i="11"/>
  <c r="AM41" i="9"/>
  <c r="BW41" i="8"/>
  <c r="AI41" i="11"/>
  <c r="AI41" i="9"/>
  <c r="BS41" i="8"/>
  <c r="AE41" i="11"/>
  <c r="AE41" i="9"/>
  <c r="BO41" i="8"/>
  <c r="AA41" i="11"/>
  <c r="AA41" i="9"/>
  <c r="BK41" i="8"/>
  <c r="W41" i="11"/>
  <c r="W41" i="9"/>
  <c r="BG41" i="8"/>
  <c r="S41" i="11"/>
  <c r="S41" i="9"/>
  <c r="BC41" i="8"/>
  <c r="O41" i="11"/>
  <c r="O41" i="9"/>
  <c r="AY41" i="8"/>
  <c r="AT40" i="11"/>
  <c r="AT40" i="9"/>
  <c r="CD40" i="8"/>
  <c r="AP40" i="11"/>
  <c r="AP40" i="9"/>
  <c r="BZ40" i="8"/>
  <c r="AL40" i="11"/>
  <c r="AL40" i="9"/>
  <c r="BV40" i="8"/>
  <c r="AH40" i="11"/>
  <c r="AH40" i="9"/>
  <c r="BR40" i="8"/>
  <c r="AD40" i="11"/>
  <c r="AD40" i="9"/>
  <c r="BN40" i="8"/>
  <c r="Z40" i="11"/>
  <c r="Z40" i="9"/>
  <c r="BJ40" i="8"/>
  <c r="V40" i="11"/>
  <c r="V40" i="9"/>
  <c r="BF40" i="8"/>
  <c r="R40" i="11"/>
  <c r="R40" i="9"/>
  <c r="BB40" i="8"/>
  <c r="N40" i="11"/>
  <c r="N40" i="9"/>
  <c r="AX40" i="8"/>
  <c r="AU39" i="11"/>
  <c r="AU39" i="9"/>
  <c r="CE39" i="8"/>
  <c r="AQ39" i="11"/>
  <c r="AQ39" i="9"/>
  <c r="CA39" i="8"/>
  <c r="AM39" i="11"/>
  <c r="AM39" i="9"/>
  <c r="BW39" i="8"/>
  <c r="AI39" i="11"/>
  <c r="AI39" i="9"/>
  <c r="BS39" i="8"/>
  <c r="AE39" i="11"/>
  <c r="AE39" i="9"/>
  <c r="BO39" i="8"/>
  <c r="AA39" i="11"/>
  <c r="AA39" i="9"/>
  <c r="BK39" i="8"/>
  <c r="W39" i="11"/>
  <c r="W39" i="9"/>
  <c r="BG39" i="8"/>
  <c r="S39" i="11"/>
  <c r="S39" i="9"/>
  <c r="BC39" i="8"/>
  <c r="O39" i="11"/>
  <c r="O39" i="9"/>
  <c r="AY39" i="8"/>
  <c r="AT38" i="11"/>
  <c r="AT38" i="9"/>
  <c r="CD38" i="8"/>
  <c r="AP38" i="11"/>
  <c r="AP38" i="9"/>
  <c r="BZ38" i="8"/>
  <c r="AL38" i="11"/>
  <c r="AL38" i="9"/>
  <c r="BV38" i="8"/>
  <c r="AH38" i="11"/>
  <c r="AH38" i="9"/>
  <c r="BR38" i="8"/>
  <c r="AD38" i="11"/>
  <c r="AD38" i="9"/>
  <c r="BN38" i="8"/>
  <c r="Z38" i="11"/>
  <c r="Z38" i="9"/>
  <c r="BJ38" i="8"/>
  <c r="V38" i="11"/>
  <c r="V38" i="9"/>
  <c r="BF38" i="8"/>
  <c r="R38" i="11"/>
  <c r="R38" i="9"/>
  <c r="BB38" i="8"/>
  <c r="N38" i="11"/>
  <c r="N38" i="9"/>
  <c r="AX38" i="8"/>
  <c r="AU37" i="11"/>
  <c r="AU37" i="9"/>
  <c r="CE37" i="8"/>
  <c r="AQ37" i="11"/>
  <c r="AQ37" i="9"/>
  <c r="CA37" i="8"/>
  <c r="AM37" i="11"/>
  <c r="AM37" i="9"/>
  <c r="BW37" i="8"/>
  <c r="AI37" i="11"/>
  <c r="AI37" i="9"/>
  <c r="BS37" i="8"/>
  <c r="AE37" i="11"/>
  <c r="AE37" i="9"/>
  <c r="BO37" i="8"/>
  <c r="AA37" i="11"/>
  <c r="AA37" i="9"/>
  <c r="BK37" i="8"/>
  <c r="W37" i="11"/>
  <c r="W37" i="9"/>
  <c r="BG37" i="8"/>
  <c r="S37" i="11"/>
  <c r="S37" i="9"/>
  <c r="BC37" i="8"/>
  <c r="O37" i="11"/>
  <c r="O37" i="9"/>
  <c r="AY37" i="8"/>
  <c r="AT36" i="11"/>
  <c r="AT36" i="9"/>
  <c r="CD36" i="8"/>
  <c r="AP36" i="11"/>
  <c r="AP36" i="9"/>
  <c r="BZ36" i="8"/>
  <c r="AL36" i="11"/>
  <c r="AL36" i="9"/>
  <c r="BV36" i="8"/>
  <c r="AH36" i="11"/>
  <c r="AH36" i="9"/>
  <c r="BR36" i="8"/>
  <c r="AD36" i="11"/>
  <c r="AD36" i="9"/>
  <c r="BN36" i="8"/>
  <c r="Z36" i="11"/>
  <c r="Z36" i="9"/>
  <c r="BJ36" i="8"/>
  <c r="V36" i="11"/>
  <c r="V36" i="9"/>
  <c r="BF36" i="8"/>
  <c r="R36" i="11"/>
  <c r="R36" i="9"/>
  <c r="BB36" i="8"/>
  <c r="N36" i="11"/>
  <c r="N36" i="9"/>
  <c r="AX36" i="8"/>
  <c r="AU35" i="11"/>
  <c r="AU35" i="9"/>
  <c r="CE35" i="8"/>
  <c r="AQ35" i="11"/>
  <c r="AQ35" i="9"/>
  <c r="CA35" i="8"/>
  <c r="AM35" i="11"/>
  <c r="AM35" i="9"/>
  <c r="BW35" i="8"/>
  <c r="AI35" i="11"/>
  <c r="AI35" i="9"/>
  <c r="BS35" i="8"/>
  <c r="AE35" i="11"/>
  <c r="AE35" i="9"/>
  <c r="BO35" i="8"/>
  <c r="AA35" i="11"/>
  <c r="AA35" i="9"/>
  <c r="BK35" i="8"/>
  <c r="W35" i="11"/>
  <c r="W35" i="9"/>
  <c r="BG35" i="8"/>
  <c r="S35" i="11"/>
  <c r="S35" i="9"/>
  <c r="BC35" i="8"/>
  <c r="O35" i="11"/>
  <c r="O35" i="9"/>
  <c r="AY35" i="8"/>
  <c r="AT34" i="11"/>
  <c r="AT34" i="9"/>
  <c r="CD34" i="8"/>
  <c r="AP34" i="11"/>
  <c r="AP34" i="9"/>
  <c r="BZ34" i="8"/>
  <c r="AL34" i="11"/>
  <c r="AL34" i="9"/>
  <c r="BV34" i="8"/>
  <c r="AH34" i="11"/>
  <c r="AH34" i="9"/>
  <c r="BR34" i="8"/>
  <c r="AD34" i="11"/>
  <c r="AD34" i="9"/>
  <c r="BN34" i="8"/>
  <c r="Z34" i="11"/>
  <c r="Z34" i="9"/>
  <c r="BJ34" i="8"/>
  <c r="V34" i="11"/>
  <c r="V34" i="9"/>
  <c r="BF34" i="8"/>
  <c r="R34" i="11"/>
  <c r="R34" i="9"/>
  <c r="BB34" i="8"/>
  <c r="N34" i="11"/>
  <c r="N34" i="9"/>
  <c r="AX34" i="8"/>
  <c r="AU33" i="11"/>
  <c r="AU33" i="9"/>
  <c r="CE33" i="8"/>
  <c r="AQ33" i="11"/>
  <c r="AQ33" i="9"/>
  <c r="CA33" i="8"/>
  <c r="AM33" i="11"/>
  <c r="AM33" i="9"/>
  <c r="BW33" i="8"/>
  <c r="AI33" i="11"/>
  <c r="AI33" i="9"/>
  <c r="BS33" i="8"/>
  <c r="AE33" i="11"/>
  <c r="AE33" i="9"/>
  <c r="BO33" i="8"/>
  <c r="AA33" i="11"/>
  <c r="AA33" i="9"/>
  <c r="BK33" i="8"/>
  <c r="W33" i="11"/>
  <c r="W33" i="9"/>
  <c r="BG33" i="8"/>
  <c r="S33" i="11"/>
  <c r="S33" i="9"/>
  <c r="BC33" i="8"/>
  <c r="O33" i="11"/>
  <c r="O33" i="9"/>
  <c r="AY33" i="8"/>
  <c r="AT32" i="11"/>
  <c r="AT32" i="9"/>
  <c r="CD32" i="8"/>
  <c r="AP32" i="11"/>
  <c r="AP32" i="9"/>
  <c r="BZ32" i="8"/>
  <c r="AL32" i="11"/>
  <c r="AL32" i="9"/>
  <c r="BV32" i="8"/>
  <c r="AH32" i="11"/>
  <c r="AH32" i="9"/>
  <c r="BR32" i="8"/>
  <c r="AD32" i="11"/>
  <c r="AD32" i="9"/>
  <c r="BN32" i="8"/>
  <c r="Z32" i="11"/>
  <c r="Z32" i="9"/>
  <c r="BJ32" i="8"/>
  <c r="V32" i="11"/>
  <c r="V32" i="9"/>
  <c r="BF32" i="8"/>
  <c r="R32" i="11"/>
  <c r="R32" i="9"/>
  <c r="BB32" i="8"/>
  <c r="N32" i="11"/>
  <c r="N32" i="9"/>
  <c r="AX32" i="8"/>
  <c r="AU31" i="11"/>
  <c r="AU31" i="9"/>
  <c r="CE31" i="8"/>
  <c r="AQ31" i="11"/>
  <c r="AQ31" i="9"/>
  <c r="CA31" i="8"/>
  <c r="AM31" i="11"/>
  <c r="AM31" i="9"/>
  <c r="BW31" i="8"/>
  <c r="AI31" i="11"/>
  <c r="AI31" i="9"/>
  <c r="BS31" i="8"/>
  <c r="AE31" i="11"/>
  <c r="AE31" i="9"/>
  <c r="BO31" i="8"/>
  <c r="AA31" i="11"/>
  <c r="AA31" i="9"/>
  <c r="BK31" i="8"/>
  <c r="W31" i="11"/>
  <c r="W31" i="9"/>
  <c r="BG31" i="8"/>
  <c r="S31" i="11"/>
  <c r="S31" i="9"/>
  <c r="BC31" i="8"/>
  <c r="O31" i="11"/>
  <c r="O31" i="9"/>
  <c r="AY31" i="8"/>
  <c r="AT30" i="11"/>
  <c r="AT30" i="9"/>
  <c r="CD30" i="8"/>
  <c r="AP30" i="11"/>
  <c r="AP30" i="9"/>
  <c r="BZ30" i="8"/>
  <c r="AL30" i="11"/>
  <c r="AL30" i="9"/>
  <c r="BV30" i="8"/>
  <c r="AH30" i="11"/>
  <c r="AH30" i="9"/>
  <c r="BR30" i="8"/>
  <c r="AD30" i="11"/>
  <c r="AD30" i="9"/>
  <c r="BN30" i="8"/>
  <c r="Z30" i="11"/>
  <c r="Z30" i="9"/>
  <c r="BJ30" i="8"/>
  <c r="V30" i="11"/>
  <c r="V30" i="9"/>
  <c r="BF30" i="8"/>
  <c r="R30" i="11"/>
  <c r="R30" i="9"/>
  <c r="BB30" i="8"/>
  <c r="N30" i="11"/>
  <c r="N30" i="9"/>
  <c r="AX30" i="8"/>
  <c r="AU29" i="11"/>
  <c r="AU29" i="9"/>
  <c r="CE29" i="8"/>
  <c r="AQ29" i="11"/>
  <c r="AQ29" i="9"/>
  <c r="CA29" i="8"/>
  <c r="AM29" i="11"/>
  <c r="AM29" i="9"/>
  <c r="BW29" i="8"/>
  <c r="AI29" i="11"/>
  <c r="AI29" i="9"/>
  <c r="BS29" i="8"/>
  <c r="AE29" i="11"/>
  <c r="AE29" i="9"/>
  <c r="BO29" i="8"/>
  <c r="AA29" i="11"/>
  <c r="AA29" i="9"/>
  <c r="BK29" i="8"/>
  <c r="W29" i="11"/>
  <c r="W29" i="9"/>
  <c r="BG29" i="8"/>
  <c r="S29" i="11"/>
  <c r="S29" i="9"/>
  <c r="BC29" i="8"/>
  <c r="O29" i="11"/>
  <c r="O29" i="9"/>
  <c r="AY29" i="8"/>
  <c r="AT28" i="11"/>
  <c r="AT28" i="9"/>
  <c r="CD28" i="8"/>
  <c r="AP28" i="11"/>
  <c r="AP28" i="9"/>
  <c r="BZ28" i="8"/>
  <c r="AL28" i="11"/>
  <c r="AL28" i="9"/>
  <c r="BV28" i="8"/>
  <c r="AH28" i="11"/>
  <c r="AH28" i="9"/>
  <c r="BR28" i="8"/>
  <c r="AD28" i="11"/>
  <c r="AD28" i="9"/>
  <c r="BN28" i="8"/>
  <c r="Z28" i="11"/>
  <c r="Z28" i="9"/>
  <c r="BJ28" i="8"/>
  <c r="V28" i="11"/>
  <c r="V28" i="9"/>
  <c r="BF28" i="8"/>
  <c r="R28" i="11"/>
  <c r="R28" i="9"/>
  <c r="BB28" i="8"/>
  <c r="N28" i="11"/>
  <c r="N28" i="9"/>
  <c r="AX28" i="8"/>
  <c r="AU27" i="11"/>
  <c r="AU27" i="9"/>
  <c r="CE27" i="8"/>
  <c r="AQ27" i="11"/>
  <c r="AQ27" i="9"/>
  <c r="CA27" i="8"/>
  <c r="AM27" i="11"/>
  <c r="AM27" i="9"/>
  <c r="BW27" i="8"/>
  <c r="AI27" i="11"/>
  <c r="AI27" i="9"/>
  <c r="BS27" i="8"/>
  <c r="AE27" i="11"/>
  <c r="AE27" i="9"/>
  <c r="BO27" i="8"/>
  <c r="AA27" i="11"/>
  <c r="AA27" i="9"/>
  <c r="BK27" i="8"/>
  <c r="W27" i="11"/>
  <c r="W27" i="9"/>
  <c r="BG27" i="8"/>
  <c r="S27" i="11"/>
  <c r="S27" i="9"/>
  <c r="BC27" i="8"/>
  <c r="O27" i="11"/>
  <c r="O27" i="9"/>
  <c r="AY27" i="8"/>
  <c r="AT26" i="11"/>
  <c r="AT26" i="9"/>
  <c r="CD26" i="8"/>
  <c r="AP26" i="11"/>
  <c r="AP26" i="9"/>
  <c r="BZ26" i="8"/>
  <c r="AL26" i="11"/>
  <c r="AL26" i="9"/>
  <c r="BV26" i="8"/>
  <c r="AH26" i="11"/>
  <c r="AH26" i="9"/>
  <c r="BR26" i="8"/>
  <c r="AD26" i="11"/>
  <c r="AD26" i="9"/>
  <c r="BN26" i="8"/>
  <c r="Z26" i="11"/>
  <c r="Z26" i="9"/>
  <c r="BJ26" i="8"/>
  <c r="V26" i="11"/>
  <c r="V26" i="9"/>
  <c r="BF26" i="8"/>
  <c r="R26" i="11"/>
  <c r="R26" i="9"/>
  <c r="BB26" i="8"/>
  <c r="N26" i="11"/>
  <c r="N26" i="9"/>
  <c r="AX26" i="8"/>
  <c r="AU25" i="11"/>
  <c r="AU25" i="9"/>
  <c r="CE25" i="8"/>
  <c r="AQ25" i="11"/>
  <c r="AQ25" i="9"/>
  <c r="CA25" i="8"/>
  <c r="AM25" i="11"/>
  <c r="AM25" i="9"/>
  <c r="BW25" i="8"/>
  <c r="AI25" i="11"/>
  <c r="AI25" i="9"/>
  <c r="BS25" i="8"/>
  <c r="AE25" i="11"/>
  <c r="AE25" i="9"/>
  <c r="BO25" i="8"/>
  <c r="AA25" i="11"/>
  <c r="AA25" i="9"/>
  <c r="BK25" i="8"/>
  <c r="W25" i="11"/>
  <c r="W25" i="9"/>
  <c r="BG25" i="8"/>
  <c r="S25" i="11"/>
  <c r="S25" i="9"/>
  <c r="BC25" i="8"/>
  <c r="O25" i="11"/>
  <c r="O25" i="9"/>
  <c r="AY25" i="8"/>
  <c r="AT24" i="11"/>
  <c r="AT24" i="9"/>
  <c r="CD24" i="8"/>
  <c r="AP24" i="11"/>
  <c r="AP24" i="9"/>
  <c r="BZ24" i="8"/>
  <c r="AL24" i="11"/>
  <c r="AL24" i="9"/>
  <c r="BV24" i="8"/>
  <c r="AH24" i="11"/>
  <c r="AH24" i="9"/>
  <c r="BR24" i="8"/>
  <c r="AD24" i="11"/>
  <c r="AD24" i="9"/>
  <c r="BN24" i="8"/>
  <c r="Z24" i="11"/>
  <c r="Z24" i="9"/>
  <c r="BJ24" i="8"/>
  <c r="V24" i="11"/>
  <c r="V24" i="9"/>
  <c r="BF24" i="8"/>
  <c r="R24" i="11"/>
  <c r="R24" i="9"/>
  <c r="BB24" i="8"/>
  <c r="N24" i="11"/>
  <c r="N24" i="9"/>
  <c r="AX24" i="8"/>
  <c r="AU23" i="11"/>
  <c r="AU23" i="9"/>
  <c r="CE23" i="8"/>
  <c r="AQ23" i="11"/>
  <c r="AQ23" i="9"/>
  <c r="CA23" i="8"/>
  <c r="AM23" i="11"/>
  <c r="AM23" i="9"/>
  <c r="BW23" i="8"/>
  <c r="AI23" i="11"/>
  <c r="AI23" i="9"/>
  <c r="BS23" i="8"/>
  <c r="AE23" i="11"/>
  <c r="AE23" i="9"/>
  <c r="BO23" i="8"/>
  <c r="AA23" i="11"/>
  <c r="AA23" i="9"/>
  <c r="BK23" i="8"/>
  <c r="W23" i="11"/>
  <c r="W23" i="9"/>
  <c r="BG23" i="8"/>
  <c r="S23" i="11"/>
  <c r="S23" i="9"/>
  <c r="BC23" i="8"/>
  <c r="O23" i="11"/>
  <c r="O23" i="9"/>
  <c r="AY23" i="8"/>
  <c r="AT22" i="11"/>
  <c r="AT22" i="9"/>
  <c r="CD22" i="8"/>
  <c r="AP22" i="11"/>
  <c r="AP22" i="9"/>
  <c r="BZ22" i="8"/>
  <c r="AL22" i="11"/>
  <c r="AL22" i="9"/>
  <c r="BV22" i="8"/>
  <c r="AH22" i="11"/>
  <c r="AH22" i="9"/>
  <c r="BR22" i="8"/>
  <c r="AD22" i="11"/>
  <c r="AD22" i="9"/>
  <c r="BN22" i="8"/>
  <c r="Z22" i="11"/>
  <c r="Z22" i="9"/>
  <c r="BJ22" i="8"/>
  <c r="V22" i="11"/>
  <c r="V22" i="9"/>
  <c r="BF22" i="8"/>
  <c r="AV86" i="11"/>
  <c r="AV86" i="9"/>
  <c r="CF86" i="8"/>
  <c r="AR86" i="11"/>
  <c r="AR86" i="9"/>
  <c r="CB86" i="8"/>
  <c r="AN86" i="11"/>
  <c r="AN86" i="9"/>
  <c r="BX86" i="8"/>
  <c r="AJ86" i="11"/>
  <c r="AJ86" i="9"/>
  <c r="BT86" i="8"/>
  <c r="AF86" i="11"/>
  <c r="AF86" i="9"/>
  <c r="BP86" i="8"/>
  <c r="AB86" i="11"/>
  <c r="AB86" i="9"/>
  <c r="BL86" i="8"/>
  <c r="X86" i="11"/>
  <c r="X86" i="9"/>
  <c r="BH86" i="8"/>
  <c r="T86" i="11"/>
  <c r="T86" i="9"/>
  <c r="BD86" i="8"/>
  <c r="P86" i="11"/>
  <c r="P86" i="9"/>
  <c r="AZ86" i="8"/>
  <c r="AW85" i="11"/>
  <c r="AW85" i="9"/>
  <c r="CG85" i="8"/>
  <c r="AS85" i="11"/>
  <c r="AS85" i="9"/>
  <c r="CC85" i="8"/>
  <c r="AO85" i="11"/>
  <c r="AO85" i="9"/>
  <c r="BY85" i="8"/>
  <c r="AK85" i="11"/>
  <c r="AK85" i="9"/>
  <c r="BU85" i="8"/>
  <c r="AG85" i="11"/>
  <c r="AG85" i="9"/>
  <c r="BQ85" i="8"/>
  <c r="AC85" i="11"/>
  <c r="AC85" i="9"/>
  <c r="BM85" i="8"/>
  <c r="Y85" i="11"/>
  <c r="Y85" i="9"/>
  <c r="BI85" i="8"/>
  <c r="U85" i="11"/>
  <c r="U85" i="9"/>
  <c r="BE85" i="8"/>
  <c r="Q85" i="11"/>
  <c r="Q85" i="9"/>
  <c r="BA85" i="8"/>
  <c r="AV84" i="11"/>
  <c r="AV84" i="9"/>
  <c r="CF84" i="8"/>
  <c r="AR84" i="11"/>
  <c r="AR84" i="9"/>
  <c r="CB84" i="8"/>
  <c r="AN84" i="11"/>
  <c r="AN84" i="9"/>
  <c r="BX84" i="8"/>
  <c r="AJ84" i="11"/>
  <c r="AJ84" i="9"/>
  <c r="BT84" i="8"/>
  <c r="AF84" i="11"/>
  <c r="AF84" i="9"/>
  <c r="BP84" i="8"/>
  <c r="AB84" i="11"/>
  <c r="AB84" i="9"/>
  <c r="BL84" i="8"/>
  <c r="X84" i="11"/>
  <c r="X84" i="9"/>
  <c r="BH84" i="8"/>
  <c r="T84" i="11"/>
  <c r="T84" i="9"/>
  <c r="BD84" i="8"/>
  <c r="P84" i="11"/>
  <c r="P84" i="9"/>
  <c r="AZ84" i="8"/>
  <c r="AW83" i="11"/>
  <c r="AW83" i="9"/>
  <c r="CG83" i="8"/>
  <c r="AS83" i="11"/>
  <c r="AS83" i="9"/>
  <c r="CC83" i="8"/>
  <c r="AO83" i="11"/>
  <c r="AO83" i="9"/>
  <c r="BY83" i="8"/>
  <c r="AK83" i="11"/>
  <c r="AK83" i="9"/>
  <c r="BU83" i="8"/>
  <c r="AG83" i="11"/>
  <c r="AG83" i="9"/>
  <c r="BQ83" i="8"/>
  <c r="AC83" i="11"/>
  <c r="AC83" i="9"/>
  <c r="BM83" i="8"/>
  <c r="Y83" i="11"/>
  <c r="Y83" i="9"/>
  <c r="BI83" i="8"/>
  <c r="U83" i="11"/>
  <c r="U83" i="9"/>
  <c r="BE83" i="8"/>
  <c r="Q83" i="11"/>
  <c r="Q83" i="9"/>
  <c r="BA83" i="8"/>
  <c r="AT82" i="11"/>
  <c r="CD82" i="8"/>
  <c r="AT82" i="9"/>
  <c r="AP82" i="11"/>
  <c r="BZ82" i="8"/>
  <c r="AP82" i="9"/>
  <c r="AL82" i="11"/>
  <c r="BV82" i="8"/>
  <c r="AL82" i="9"/>
  <c r="AH82" i="11"/>
  <c r="BR82" i="8"/>
  <c r="AH82" i="9"/>
  <c r="AD82" i="11"/>
  <c r="BN82" i="8"/>
  <c r="AD82" i="9"/>
  <c r="Z82" i="11"/>
  <c r="BJ82" i="8"/>
  <c r="Z82" i="9"/>
  <c r="V82" i="11"/>
  <c r="BF82" i="8"/>
  <c r="V82" i="9"/>
  <c r="R82" i="11"/>
  <c r="BB82" i="8"/>
  <c r="R82" i="9"/>
  <c r="N82" i="11"/>
  <c r="AX82" i="8"/>
  <c r="N82" i="9"/>
  <c r="AU81" i="11"/>
  <c r="AU81" i="9"/>
  <c r="CE81" i="8"/>
  <c r="AQ81" i="11"/>
  <c r="AQ81" i="9"/>
  <c r="CA81" i="8"/>
  <c r="AM81" i="11"/>
  <c r="AM81" i="9"/>
  <c r="BW81" i="8"/>
  <c r="AI81" i="11"/>
  <c r="AI81" i="9"/>
  <c r="BS81" i="8"/>
  <c r="AE81" i="11"/>
  <c r="AE81" i="9"/>
  <c r="BO81" i="8"/>
  <c r="AA81" i="11"/>
  <c r="AA81" i="9"/>
  <c r="BK81" i="8"/>
  <c r="W81" i="11"/>
  <c r="W81" i="9"/>
  <c r="BG81" i="8"/>
  <c r="S81" i="11"/>
  <c r="S81" i="9"/>
  <c r="BC81" i="8"/>
  <c r="O81" i="11"/>
  <c r="O81" i="9"/>
  <c r="AY81" i="8"/>
  <c r="AV80" i="11"/>
  <c r="CF80" i="8"/>
  <c r="AV80" i="9"/>
  <c r="AR80" i="11"/>
  <c r="CB80" i="8"/>
  <c r="AR80" i="9"/>
  <c r="AN80" i="11"/>
  <c r="BX80" i="8"/>
  <c r="AN80" i="9"/>
  <c r="AJ80" i="11"/>
  <c r="BT80" i="8"/>
  <c r="AJ80" i="9"/>
  <c r="AF80" i="11"/>
  <c r="BP80" i="8"/>
  <c r="AF80" i="9"/>
  <c r="AB80" i="11"/>
  <c r="BL80" i="8"/>
  <c r="AB80" i="9"/>
  <c r="X80" i="11"/>
  <c r="BH80" i="8"/>
  <c r="X80" i="9"/>
  <c r="T80" i="11"/>
  <c r="BD80" i="8"/>
  <c r="T80" i="9"/>
  <c r="P80" i="11"/>
  <c r="AZ80" i="8"/>
  <c r="P80" i="9"/>
  <c r="AW79" i="11"/>
  <c r="AW79" i="9"/>
  <c r="CG79" i="8"/>
  <c r="AS79" i="11"/>
  <c r="AS79" i="9"/>
  <c r="CC79" i="8"/>
  <c r="AO79" i="11"/>
  <c r="AO79" i="9"/>
  <c r="BY79" i="8"/>
  <c r="AK79" i="11"/>
  <c r="AK79" i="9"/>
  <c r="BU79" i="8"/>
  <c r="AG79" i="11"/>
  <c r="AG79" i="9"/>
  <c r="BQ79" i="8"/>
  <c r="AC79" i="11"/>
  <c r="AC79" i="9"/>
  <c r="BM79" i="8"/>
  <c r="Y79" i="11"/>
  <c r="Y79" i="9"/>
  <c r="BI79" i="8"/>
  <c r="U79" i="11"/>
  <c r="U79" i="9"/>
  <c r="BE79" i="8"/>
  <c r="Q79" i="11"/>
  <c r="Q79" i="9"/>
  <c r="BA79" i="8"/>
  <c r="AT78" i="11"/>
  <c r="CD78" i="8"/>
  <c r="AT78" i="9"/>
  <c r="AP78" i="11"/>
  <c r="BZ78" i="8"/>
  <c r="AP78" i="9"/>
  <c r="AL78" i="11"/>
  <c r="BV78" i="8"/>
  <c r="AL78" i="9"/>
  <c r="AH78" i="11"/>
  <c r="BR78" i="8"/>
  <c r="AH78" i="9"/>
  <c r="AD78" i="11"/>
  <c r="BN78" i="8"/>
  <c r="AD78" i="9"/>
  <c r="Z78" i="11"/>
  <c r="BJ78" i="8"/>
  <c r="Z78" i="9"/>
  <c r="V78" i="11"/>
  <c r="BF78" i="8"/>
  <c r="V78" i="9"/>
  <c r="R78" i="11"/>
  <c r="BB78" i="8"/>
  <c r="R78" i="9"/>
  <c r="N78" i="11"/>
  <c r="AX78" i="8"/>
  <c r="N78" i="9"/>
  <c r="AU77" i="11"/>
  <c r="AU77" i="9"/>
  <c r="CE77" i="8"/>
  <c r="AQ77" i="11"/>
  <c r="AQ77" i="9"/>
  <c r="CA77" i="8"/>
  <c r="AM77" i="11"/>
  <c r="AM77" i="9"/>
  <c r="BW77" i="8"/>
  <c r="AI77" i="11"/>
  <c r="AI77" i="9"/>
  <c r="BS77" i="8"/>
  <c r="AE77" i="11"/>
  <c r="AE77" i="9"/>
  <c r="BO77" i="8"/>
  <c r="AA77" i="11"/>
  <c r="AA77" i="9"/>
  <c r="BK77" i="8"/>
  <c r="W77" i="11"/>
  <c r="W77" i="9"/>
  <c r="BG77" i="8"/>
  <c r="S77" i="11"/>
  <c r="S77" i="9"/>
  <c r="BC77" i="8"/>
  <c r="O77" i="11"/>
  <c r="O77" i="9"/>
  <c r="AY77" i="8"/>
  <c r="AV76" i="11"/>
  <c r="CF76" i="8"/>
  <c r="AV76" i="9"/>
  <c r="AR76" i="11"/>
  <c r="CB76" i="8"/>
  <c r="AR76" i="9"/>
  <c r="AN76" i="11"/>
  <c r="BX76" i="8"/>
  <c r="AN76" i="9"/>
  <c r="AJ76" i="11"/>
  <c r="BT76" i="8"/>
  <c r="AJ76" i="9"/>
  <c r="AF76" i="11"/>
  <c r="BP76" i="8"/>
  <c r="AF76" i="9"/>
  <c r="AB76" i="11"/>
  <c r="BL76" i="8"/>
  <c r="AB76" i="9"/>
  <c r="X76" i="11"/>
  <c r="BH76" i="8"/>
  <c r="X76" i="9"/>
  <c r="T76" i="11"/>
  <c r="BD76" i="8"/>
  <c r="T76" i="9"/>
  <c r="P76" i="11"/>
  <c r="AZ76" i="8"/>
  <c r="P76" i="9"/>
  <c r="AW75" i="11"/>
  <c r="AW75" i="9"/>
  <c r="CG75" i="8"/>
  <c r="AS75" i="11"/>
  <c r="AS75" i="9"/>
  <c r="CC75" i="8"/>
  <c r="AO75" i="11"/>
  <c r="AO75" i="9"/>
  <c r="BY75" i="8"/>
  <c r="AK75" i="11"/>
  <c r="AK75" i="9"/>
  <c r="BU75" i="8"/>
  <c r="AG75" i="11"/>
  <c r="AG75" i="9"/>
  <c r="BQ75" i="8"/>
  <c r="AC75" i="11"/>
  <c r="AC75" i="9"/>
  <c r="BM75" i="8"/>
  <c r="Y75" i="11"/>
  <c r="Y75" i="9"/>
  <c r="BI75" i="8"/>
  <c r="U75" i="11"/>
  <c r="U75" i="9"/>
  <c r="BE75" i="8"/>
  <c r="Q75" i="11"/>
  <c r="Q75" i="9"/>
  <c r="BA75" i="8"/>
  <c r="AT74" i="11"/>
  <c r="CD74" i="8"/>
  <c r="AT74" i="9"/>
  <c r="AP74" i="11"/>
  <c r="BZ74" i="8"/>
  <c r="AP74" i="9"/>
  <c r="AL74" i="11"/>
  <c r="BV74" i="8"/>
  <c r="AL74" i="9"/>
  <c r="AH74" i="11"/>
  <c r="BR74" i="8"/>
  <c r="AH74" i="9"/>
  <c r="AD74" i="11"/>
  <c r="BN74" i="8"/>
  <c r="AD74" i="9"/>
  <c r="Z74" i="11"/>
  <c r="BJ74" i="8"/>
  <c r="Z74" i="9"/>
  <c r="V74" i="11"/>
  <c r="BF74" i="8"/>
  <c r="V74" i="9"/>
  <c r="R74" i="11"/>
  <c r="BB74" i="8"/>
  <c r="R74" i="9"/>
  <c r="N74" i="11"/>
  <c r="AX74" i="8"/>
  <c r="N74" i="9"/>
  <c r="AU73" i="11"/>
  <c r="AU73" i="9"/>
  <c r="CE73" i="8"/>
  <c r="AQ73" i="11"/>
  <c r="AQ73" i="9"/>
  <c r="CA73" i="8"/>
  <c r="AM73" i="11"/>
  <c r="AM73" i="9"/>
  <c r="BW73" i="8"/>
  <c r="AI73" i="11"/>
  <c r="AI73" i="9"/>
  <c r="BS73" i="8"/>
  <c r="AE73" i="11"/>
  <c r="AE73" i="9"/>
  <c r="BO73" i="8"/>
  <c r="AA73" i="11"/>
  <c r="AA73" i="9"/>
  <c r="BK73" i="8"/>
  <c r="W73" i="11"/>
  <c r="W73" i="9"/>
  <c r="BG73" i="8"/>
  <c r="S73" i="11"/>
  <c r="S73" i="9"/>
  <c r="BC73" i="8"/>
  <c r="O73" i="11"/>
  <c r="O73" i="9"/>
  <c r="AY73" i="8"/>
  <c r="AV72" i="11"/>
  <c r="CF72" i="8"/>
  <c r="AV72" i="9"/>
  <c r="AR72" i="11"/>
  <c r="CB72" i="8"/>
  <c r="AR72" i="9"/>
  <c r="AN72" i="11"/>
  <c r="BX72" i="8"/>
  <c r="AN72" i="9"/>
  <c r="AJ72" i="11"/>
  <c r="BT72" i="8"/>
  <c r="AJ72" i="9"/>
  <c r="AF72" i="11"/>
  <c r="BP72" i="8"/>
  <c r="AF72" i="9"/>
  <c r="AB72" i="11"/>
  <c r="BL72" i="8"/>
  <c r="AB72" i="9"/>
  <c r="X72" i="11"/>
  <c r="BH72" i="8"/>
  <c r="X72" i="9"/>
  <c r="T72" i="11"/>
  <c r="BD72" i="8"/>
  <c r="T72" i="9"/>
  <c r="P72" i="11"/>
  <c r="AZ72" i="8"/>
  <c r="P72" i="9"/>
  <c r="AW71" i="11"/>
  <c r="AW71" i="9"/>
  <c r="CG71" i="8"/>
  <c r="AS71" i="11"/>
  <c r="AS71" i="9"/>
  <c r="CC71" i="8"/>
  <c r="AO71" i="11"/>
  <c r="AO71" i="9"/>
  <c r="BY71" i="8"/>
  <c r="AK71" i="11"/>
  <c r="AK71" i="9"/>
  <c r="BU71" i="8"/>
  <c r="AG71" i="11"/>
  <c r="AG71" i="9"/>
  <c r="BQ71" i="8"/>
  <c r="AC71" i="11"/>
  <c r="AC71" i="9"/>
  <c r="BM71" i="8"/>
  <c r="Y71" i="11"/>
  <c r="Y71" i="9"/>
  <c r="BI71" i="8"/>
  <c r="U71" i="11"/>
  <c r="U71" i="9"/>
  <c r="BE71" i="8"/>
  <c r="Q71" i="11"/>
  <c r="Q71" i="9"/>
  <c r="BA71" i="8"/>
  <c r="AT70" i="11"/>
  <c r="CD70" i="8"/>
  <c r="AT70" i="9"/>
  <c r="AP70" i="11"/>
  <c r="BZ70" i="8"/>
  <c r="AP70" i="9"/>
  <c r="AL70" i="11"/>
  <c r="BV70" i="8"/>
  <c r="AL70" i="9"/>
  <c r="AH70" i="11"/>
  <c r="BR70" i="8"/>
  <c r="AH70" i="9"/>
  <c r="AD70" i="11"/>
  <c r="BN70" i="8"/>
  <c r="AD70" i="9"/>
  <c r="Z70" i="11"/>
  <c r="BJ70" i="8"/>
  <c r="Z70" i="9"/>
  <c r="V70" i="11"/>
  <c r="BF70" i="8"/>
  <c r="V70" i="9"/>
  <c r="R70" i="11"/>
  <c r="BB70" i="8"/>
  <c r="R70" i="9"/>
  <c r="N70" i="11"/>
  <c r="AX70" i="8"/>
  <c r="N70" i="9"/>
  <c r="AU86" i="11"/>
  <c r="AU86" i="9"/>
  <c r="CE86" i="8"/>
  <c r="AQ86" i="11"/>
  <c r="AQ86" i="9"/>
  <c r="CA86" i="8"/>
  <c r="AM86" i="11"/>
  <c r="AM86" i="9"/>
  <c r="BW86" i="8"/>
  <c r="AI86" i="11"/>
  <c r="AI86" i="9"/>
  <c r="BS86" i="8"/>
  <c r="AE86" i="11"/>
  <c r="AE86" i="9"/>
  <c r="BO86" i="8"/>
  <c r="AA86" i="11"/>
  <c r="AA86" i="9"/>
  <c r="BK86" i="8"/>
  <c r="W86" i="11"/>
  <c r="W86" i="9"/>
  <c r="BG86" i="8"/>
  <c r="S86" i="11"/>
  <c r="S86" i="9"/>
  <c r="BC86" i="8"/>
  <c r="O86" i="11"/>
  <c r="O86" i="9"/>
  <c r="AY86" i="8"/>
  <c r="AT85" i="11"/>
  <c r="AT85" i="9"/>
  <c r="CD85" i="8"/>
  <c r="AP85" i="11"/>
  <c r="AP85" i="9"/>
  <c r="BZ85" i="8"/>
  <c r="AL85" i="11"/>
  <c r="AL85" i="9"/>
  <c r="BV85" i="8"/>
  <c r="AH85" i="11"/>
  <c r="AH85" i="9"/>
  <c r="BR85" i="8"/>
  <c r="AD85" i="11"/>
  <c r="AD85" i="9"/>
  <c r="BN85" i="8"/>
  <c r="Z85" i="11"/>
  <c r="Z85" i="9"/>
  <c r="BJ85" i="8"/>
  <c r="V85" i="11"/>
  <c r="V85" i="9"/>
  <c r="BF85" i="8"/>
  <c r="R85" i="11"/>
  <c r="R85" i="9"/>
  <c r="BB85" i="8"/>
  <c r="N85" i="11"/>
  <c r="N85" i="9"/>
  <c r="AX85" i="8"/>
  <c r="AW84" i="11"/>
  <c r="AW84" i="9"/>
  <c r="CG84" i="8"/>
  <c r="AS84" i="11"/>
  <c r="AS84" i="9"/>
  <c r="CC84" i="8"/>
  <c r="AO84" i="11"/>
  <c r="AO84" i="9"/>
  <c r="BY84" i="8"/>
  <c r="AK84" i="11"/>
  <c r="AK84" i="9"/>
  <c r="BU84" i="8"/>
  <c r="AG84" i="11"/>
  <c r="AG84" i="9"/>
  <c r="BQ84" i="8"/>
  <c r="AC84" i="11"/>
  <c r="AC84" i="9"/>
  <c r="BM84" i="8"/>
  <c r="Y84" i="11"/>
  <c r="Y84" i="9"/>
  <c r="BI84" i="8"/>
  <c r="U84" i="11"/>
  <c r="U84" i="9"/>
  <c r="BE84" i="8"/>
  <c r="Q84" i="11"/>
  <c r="Q84" i="9"/>
  <c r="BA84" i="8"/>
  <c r="AT83" i="11"/>
  <c r="AT83" i="9"/>
  <c r="CD83" i="8"/>
  <c r="AP83" i="11"/>
  <c r="AP83" i="9"/>
  <c r="BZ83" i="8"/>
  <c r="AL83" i="11"/>
  <c r="AL83" i="9"/>
  <c r="BV83" i="8"/>
  <c r="AH83" i="11"/>
  <c r="AH83" i="9"/>
  <c r="BR83" i="8"/>
  <c r="AD83" i="11"/>
  <c r="AD83" i="9"/>
  <c r="BN83" i="8"/>
  <c r="Z83" i="11"/>
  <c r="Z83" i="9"/>
  <c r="BJ83" i="8"/>
  <c r="V83" i="11"/>
  <c r="V83" i="9"/>
  <c r="BF83" i="8"/>
  <c r="R83" i="11"/>
  <c r="R83" i="9"/>
  <c r="BB83" i="8"/>
  <c r="N83" i="11"/>
  <c r="N83" i="9"/>
  <c r="AX83" i="8"/>
  <c r="AU82" i="11"/>
  <c r="AU82" i="9"/>
  <c r="CE82" i="8"/>
  <c r="AQ82" i="11"/>
  <c r="AQ82" i="9"/>
  <c r="CA82" i="8"/>
  <c r="AM82" i="11"/>
  <c r="AM82" i="9"/>
  <c r="BW82" i="8"/>
  <c r="AI82" i="11"/>
  <c r="AI82" i="9"/>
  <c r="BS82" i="8"/>
  <c r="AE82" i="11"/>
  <c r="AE82" i="9"/>
  <c r="BO82" i="8"/>
  <c r="AA82" i="11"/>
  <c r="AA82" i="9"/>
  <c r="BK82" i="8"/>
  <c r="W82" i="11"/>
  <c r="W82" i="9"/>
  <c r="BG82" i="8"/>
  <c r="S82" i="11"/>
  <c r="S82" i="9"/>
  <c r="BC82" i="8"/>
  <c r="O82" i="11"/>
  <c r="O82" i="9"/>
  <c r="AY82" i="8"/>
  <c r="AV81" i="11"/>
  <c r="AV81" i="9"/>
  <c r="CF81" i="8"/>
  <c r="AR81" i="11"/>
  <c r="AR81" i="9"/>
  <c r="CB81" i="8"/>
  <c r="AN81" i="11"/>
  <c r="AN81" i="9"/>
  <c r="BX81" i="8"/>
  <c r="AJ81" i="11"/>
  <c r="AJ81" i="9"/>
  <c r="BT81" i="8"/>
  <c r="AF81" i="11"/>
  <c r="AF81" i="9"/>
  <c r="BP81" i="8"/>
  <c r="AB81" i="11"/>
  <c r="AB81" i="9"/>
  <c r="BL81" i="8"/>
  <c r="X81" i="11"/>
  <c r="X81" i="9"/>
  <c r="BH81" i="8"/>
  <c r="T81" i="11"/>
  <c r="T81" i="9"/>
  <c r="BD81" i="8"/>
  <c r="P81" i="11"/>
  <c r="P81" i="9"/>
  <c r="AZ81" i="8"/>
  <c r="AW80" i="11"/>
  <c r="AW80" i="9"/>
  <c r="CG80" i="8"/>
  <c r="AS80" i="11"/>
  <c r="AS80" i="9"/>
  <c r="CC80" i="8"/>
  <c r="AO80" i="11"/>
  <c r="AO80" i="9"/>
  <c r="BY80" i="8"/>
  <c r="AK80" i="11"/>
  <c r="AK80" i="9"/>
  <c r="BU80" i="8"/>
  <c r="AG80" i="11"/>
  <c r="AG80" i="9"/>
  <c r="BQ80" i="8"/>
  <c r="AC80" i="11"/>
  <c r="AC80" i="9"/>
  <c r="BM80" i="8"/>
  <c r="Y80" i="11"/>
  <c r="Y80" i="9"/>
  <c r="BI80" i="8"/>
  <c r="U80" i="11"/>
  <c r="U80" i="9"/>
  <c r="BE80" i="8"/>
  <c r="Q80" i="11"/>
  <c r="Q80" i="9"/>
  <c r="BA80" i="8"/>
  <c r="AT79" i="11"/>
  <c r="AT79" i="9"/>
  <c r="CD79" i="8"/>
  <c r="AP79" i="11"/>
  <c r="AP79" i="9"/>
  <c r="BZ79" i="8"/>
  <c r="AL79" i="11"/>
  <c r="AL79" i="9"/>
  <c r="BV79" i="8"/>
  <c r="AH79" i="11"/>
  <c r="AH79" i="9"/>
  <c r="BR79" i="8"/>
  <c r="AD79" i="11"/>
  <c r="AD79" i="9"/>
  <c r="BN79" i="8"/>
  <c r="Z79" i="11"/>
  <c r="Z79" i="9"/>
  <c r="BJ79" i="8"/>
  <c r="V79" i="11"/>
  <c r="V79" i="9"/>
  <c r="BF79" i="8"/>
  <c r="R79" i="11"/>
  <c r="R79" i="9"/>
  <c r="BB79" i="8"/>
  <c r="N79" i="11"/>
  <c r="N79" i="9"/>
  <c r="AX79" i="8"/>
  <c r="AU78" i="11"/>
  <c r="AU78" i="9"/>
  <c r="CE78" i="8"/>
  <c r="AQ78" i="11"/>
  <c r="AQ78" i="9"/>
  <c r="CA78" i="8"/>
  <c r="AM78" i="11"/>
  <c r="AM78" i="9"/>
  <c r="BW78" i="8"/>
  <c r="AI78" i="11"/>
  <c r="AI78" i="9"/>
  <c r="BS78" i="8"/>
  <c r="AE78" i="11"/>
  <c r="AE78" i="9"/>
  <c r="BO78" i="8"/>
  <c r="AA78" i="11"/>
  <c r="AA78" i="9"/>
  <c r="BK78" i="8"/>
  <c r="W78" i="11"/>
  <c r="W78" i="9"/>
  <c r="BG78" i="8"/>
  <c r="S78" i="11"/>
  <c r="S78" i="9"/>
  <c r="BC78" i="8"/>
  <c r="O78" i="11"/>
  <c r="O78" i="9"/>
  <c r="AY78" i="8"/>
  <c r="AV77" i="11"/>
  <c r="AV77" i="9"/>
  <c r="CF77" i="8"/>
  <c r="AR77" i="11"/>
  <c r="AR77" i="9"/>
  <c r="CB77" i="8"/>
  <c r="AN77" i="11"/>
  <c r="AN77" i="9"/>
  <c r="BX77" i="8"/>
  <c r="AJ77" i="11"/>
  <c r="AJ77" i="9"/>
  <c r="BT77" i="8"/>
  <c r="AF77" i="11"/>
  <c r="AF77" i="9"/>
  <c r="BP77" i="8"/>
  <c r="AB77" i="11"/>
  <c r="AB77" i="9"/>
  <c r="BL77" i="8"/>
  <c r="X77" i="11"/>
  <c r="X77" i="9"/>
  <c r="BH77" i="8"/>
  <c r="T77" i="11"/>
  <c r="T77" i="9"/>
  <c r="BD77" i="8"/>
  <c r="P77" i="11"/>
  <c r="P77" i="9"/>
  <c r="AZ77" i="8"/>
  <c r="AW76" i="11"/>
  <c r="AW76" i="9"/>
  <c r="CG76" i="8"/>
  <c r="AS76" i="11"/>
  <c r="AS76" i="9"/>
  <c r="CC76" i="8"/>
  <c r="AO76" i="11"/>
  <c r="AO76" i="9"/>
  <c r="BY76" i="8"/>
  <c r="AK76" i="11"/>
  <c r="AK76" i="9"/>
  <c r="BU76" i="8"/>
  <c r="AG76" i="11"/>
  <c r="AG76" i="9"/>
  <c r="BQ76" i="8"/>
  <c r="AC76" i="11"/>
  <c r="AC76" i="9"/>
  <c r="BM76" i="8"/>
  <c r="Y76" i="11"/>
  <c r="Y76" i="9"/>
  <c r="BI76" i="8"/>
  <c r="U76" i="11"/>
  <c r="U76" i="9"/>
  <c r="BE76" i="8"/>
  <c r="Q76" i="11"/>
  <c r="Q76" i="9"/>
  <c r="BA76" i="8"/>
  <c r="AT75" i="11"/>
  <c r="AT75" i="9"/>
  <c r="CD75" i="8"/>
  <c r="AP75" i="11"/>
  <c r="AP75" i="9"/>
  <c r="BZ75" i="8"/>
  <c r="AL75" i="11"/>
  <c r="AL75" i="9"/>
  <c r="BV75" i="8"/>
  <c r="AH75" i="11"/>
  <c r="AH75" i="9"/>
  <c r="BR75" i="8"/>
  <c r="AD75" i="11"/>
  <c r="AD75" i="9"/>
  <c r="BN75" i="8"/>
  <c r="Z75" i="11"/>
  <c r="Z75" i="9"/>
  <c r="BJ75" i="8"/>
  <c r="V75" i="11"/>
  <c r="V75" i="9"/>
  <c r="BF75" i="8"/>
  <c r="R75" i="11"/>
  <c r="R75" i="9"/>
  <c r="BB75" i="8"/>
  <c r="N75" i="11"/>
  <c r="N75" i="9"/>
  <c r="AX75" i="8"/>
  <c r="AU74" i="11"/>
  <c r="AU74" i="9"/>
  <c r="CE74" i="8"/>
  <c r="AQ74" i="11"/>
  <c r="AQ74" i="9"/>
  <c r="CA74" i="8"/>
  <c r="AM74" i="11"/>
  <c r="AM74" i="9"/>
  <c r="BW74" i="8"/>
  <c r="AI74" i="11"/>
  <c r="AI74" i="9"/>
  <c r="BS74" i="8"/>
  <c r="AE74" i="11"/>
  <c r="AE74" i="9"/>
  <c r="BO74" i="8"/>
  <c r="AA74" i="11"/>
  <c r="AA74" i="9"/>
  <c r="BK74" i="8"/>
  <c r="W74" i="11"/>
  <c r="W74" i="9"/>
  <c r="BG74" i="8"/>
  <c r="S74" i="11"/>
  <c r="S74" i="9"/>
  <c r="BC74" i="8"/>
  <c r="O74" i="11"/>
  <c r="O74" i="9"/>
  <c r="AY74" i="8"/>
  <c r="AV73" i="11"/>
  <c r="AV73" i="9"/>
  <c r="CF73" i="8"/>
  <c r="AR73" i="11"/>
  <c r="AR73" i="9"/>
  <c r="CB73" i="8"/>
  <c r="AN73" i="11"/>
  <c r="AN73" i="9"/>
  <c r="BX73" i="8"/>
  <c r="AJ73" i="11"/>
  <c r="AJ73" i="9"/>
  <c r="BT73" i="8"/>
  <c r="AF73" i="11"/>
  <c r="AF73" i="9"/>
  <c r="BP73" i="8"/>
  <c r="AB73" i="11"/>
  <c r="AB73" i="9"/>
  <c r="BL73" i="8"/>
  <c r="X73" i="11"/>
  <c r="X73" i="9"/>
  <c r="BH73" i="8"/>
  <c r="T73" i="11"/>
  <c r="T73" i="9"/>
  <c r="BD73" i="8"/>
  <c r="P73" i="11"/>
  <c r="P73" i="9"/>
  <c r="AZ73" i="8"/>
  <c r="AW72" i="11"/>
  <c r="AW72" i="9"/>
  <c r="CG72" i="8"/>
  <c r="AS72" i="11"/>
  <c r="AS72" i="9"/>
  <c r="CC72" i="8"/>
  <c r="AO72" i="11"/>
  <c r="AO72" i="9"/>
  <c r="BY72" i="8"/>
  <c r="AK72" i="11"/>
  <c r="AK72" i="9"/>
  <c r="BU72" i="8"/>
  <c r="AG72" i="11"/>
  <c r="AG72" i="9"/>
  <c r="BQ72" i="8"/>
  <c r="AC72" i="11"/>
  <c r="AC72" i="9"/>
  <c r="BM72" i="8"/>
  <c r="Y72" i="11"/>
  <c r="Y72" i="9"/>
  <c r="BI72" i="8"/>
  <c r="U72" i="11"/>
  <c r="U72" i="9"/>
  <c r="BE72" i="8"/>
  <c r="Q72" i="11"/>
  <c r="Q72" i="9"/>
  <c r="BA72" i="8"/>
  <c r="AT71" i="11"/>
  <c r="AT71" i="9"/>
  <c r="CD71" i="8"/>
  <c r="AP71" i="11"/>
  <c r="AP71" i="9"/>
  <c r="BZ71" i="8"/>
  <c r="AL71" i="11"/>
  <c r="AL71" i="9"/>
  <c r="BV71" i="8"/>
  <c r="AH71" i="11"/>
  <c r="AH71" i="9"/>
  <c r="BR71" i="8"/>
  <c r="AD71" i="11"/>
  <c r="AD71" i="9"/>
  <c r="BN71" i="8"/>
  <c r="Z71" i="11"/>
  <c r="Z71" i="9"/>
  <c r="BJ71" i="8"/>
  <c r="V71" i="11"/>
  <c r="V71" i="9"/>
  <c r="BF71" i="8"/>
  <c r="R71" i="11"/>
  <c r="R71" i="9"/>
  <c r="BB71" i="8"/>
  <c r="N71" i="11"/>
  <c r="N71" i="9"/>
  <c r="AX71" i="8"/>
  <c r="AU70" i="11"/>
  <c r="AU70" i="9"/>
  <c r="CE70" i="8"/>
  <c r="AQ70" i="11"/>
  <c r="AQ70" i="9"/>
  <c r="CA70" i="8"/>
  <c r="AM70" i="11"/>
  <c r="AM70" i="9"/>
  <c r="BW70" i="8"/>
  <c r="AI70" i="11"/>
  <c r="AI70" i="9"/>
  <c r="BS70" i="8"/>
  <c r="AE70" i="11"/>
  <c r="AE70" i="9"/>
  <c r="BO70" i="8"/>
  <c r="AA70" i="11"/>
  <c r="AA70" i="9"/>
  <c r="BK70" i="8"/>
  <c r="W70" i="11"/>
  <c r="W70" i="9"/>
  <c r="BG70" i="8"/>
  <c r="S70" i="11"/>
  <c r="S70" i="9"/>
  <c r="BC70" i="8"/>
  <c r="O70" i="11"/>
  <c r="O70" i="9"/>
  <c r="AY70" i="8"/>
  <c r="AW69" i="11"/>
  <c r="AW69" i="9"/>
  <c r="CG69" i="8"/>
  <c r="AS69" i="11"/>
  <c r="AS69" i="9"/>
  <c r="CC69" i="8"/>
  <c r="AO69" i="11"/>
  <c r="AO69" i="9"/>
  <c r="BY69" i="8"/>
  <c r="AK69" i="11"/>
  <c r="AK69" i="9"/>
  <c r="BU69" i="8"/>
  <c r="AG69" i="11"/>
  <c r="AG69" i="9"/>
  <c r="BQ69" i="8"/>
  <c r="AC69" i="11"/>
  <c r="AC69" i="9"/>
  <c r="BM69" i="8"/>
  <c r="Y69" i="11"/>
  <c r="Y69" i="9"/>
  <c r="BI69" i="8"/>
  <c r="U69" i="11"/>
  <c r="U69" i="9"/>
  <c r="BE69" i="8"/>
  <c r="Q69" i="11"/>
  <c r="Q69" i="9"/>
  <c r="BA69" i="8"/>
  <c r="AV68" i="11"/>
  <c r="AV68" i="9"/>
  <c r="CF68" i="8"/>
  <c r="AR68" i="11"/>
  <c r="AR68" i="9"/>
  <c r="CB68" i="8"/>
  <c r="AN68" i="11"/>
  <c r="AN68" i="9"/>
  <c r="BX68" i="8"/>
  <c r="AJ68" i="11"/>
  <c r="AJ68" i="9"/>
  <c r="BT68" i="8"/>
  <c r="AF68" i="11"/>
  <c r="AF68" i="9"/>
  <c r="BP68" i="8"/>
  <c r="AB68" i="11"/>
  <c r="AB68" i="9"/>
  <c r="BL68" i="8"/>
  <c r="X68" i="11"/>
  <c r="X68" i="9"/>
  <c r="BH68" i="8"/>
  <c r="T68" i="11"/>
  <c r="T68" i="9"/>
  <c r="BD68" i="8"/>
  <c r="P68" i="11"/>
  <c r="P68" i="9"/>
  <c r="AZ68" i="8"/>
  <c r="AW67" i="11"/>
  <c r="AW67" i="9"/>
  <c r="CG67" i="8"/>
  <c r="AS67" i="11"/>
  <c r="AS67" i="9"/>
  <c r="CC67" i="8"/>
  <c r="AO67" i="11"/>
  <c r="AO67" i="9"/>
  <c r="BY67" i="8"/>
  <c r="AK67" i="11"/>
  <c r="AK67" i="9"/>
  <c r="BU67" i="8"/>
  <c r="AG67" i="11"/>
  <c r="AG67" i="9"/>
  <c r="BQ67" i="8"/>
  <c r="AC67" i="11"/>
  <c r="AC67" i="9"/>
  <c r="BM67" i="8"/>
  <c r="Y67" i="11"/>
  <c r="Y67" i="9"/>
  <c r="BI67" i="8"/>
  <c r="U67" i="11"/>
  <c r="U67" i="9"/>
  <c r="BE67" i="8"/>
  <c r="Q67" i="11"/>
  <c r="Q67" i="9"/>
  <c r="BA67" i="8"/>
  <c r="AV66" i="11"/>
  <c r="AV66" i="9"/>
  <c r="CF66" i="8"/>
  <c r="AR66" i="11"/>
  <c r="AR66" i="9"/>
  <c r="CB66" i="8"/>
  <c r="AN66" i="11"/>
  <c r="AN66" i="9"/>
  <c r="BX66" i="8"/>
  <c r="AJ66" i="11"/>
  <c r="AJ66" i="9"/>
  <c r="BT66" i="8"/>
  <c r="AF66" i="11"/>
  <c r="AF66" i="9"/>
  <c r="BP66" i="8"/>
  <c r="AB66" i="11"/>
  <c r="AB66" i="9"/>
  <c r="BL66" i="8"/>
  <c r="X66" i="11"/>
  <c r="X66" i="9"/>
  <c r="BH66" i="8"/>
  <c r="T66" i="11"/>
  <c r="T66" i="9"/>
  <c r="BD66" i="8"/>
  <c r="P66" i="11"/>
  <c r="P66" i="9"/>
  <c r="AZ66" i="8"/>
  <c r="AW65" i="11"/>
  <c r="AW65" i="9"/>
  <c r="CG65" i="8"/>
  <c r="AS65" i="11"/>
  <c r="AS65" i="9"/>
  <c r="CC65" i="8"/>
  <c r="AO65" i="11"/>
  <c r="AO65" i="9"/>
  <c r="BY65" i="8"/>
  <c r="AK65" i="11"/>
  <c r="AK65" i="9"/>
  <c r="BU65" i="8"/>
  <c r="AG65" i="11"/>
  <c r="AG65" i="9"/>
  <c r="BQ65" i="8"/>
  <c r="AC65" i="11"/>
  <c r="AC65" i="9"/>
  <c r="BM65" i="8"/>
  <c r="Y65" i="11"/>
  <c r="Y65" i="9"/>
  <c r="BI65" i="8"/>
  <c r="U65" i="11"/>
  <c r="U65" i="9"/>
  <c r="BE65" i="8"/>
  <c r="Q65" i="11"/>
  <c r="Q65" i="9"/>
  <c r="BA65" i="8"/>
  <c r="AV64" i="11"/>
  <c r="AV64" i="9"/>
  <c r="CF64" i="8"/>
  <c r="AR64" i="11"/>
  <c r="AR64" i="9"/>
  <c r="CB64" i="8"/>
  <c r="AN64" i="11"/>
  <c r="AN64" i="9"/>
  <c r="BX64" i="8"/>
  <c r="AJ64" i="11"/>
  <c r="AJ64" i="9"/>
  <c r="BT64" i="8"/>
  <c r="AF64" i="11"/>
  <c r="AF64" i="9"/>
  <c r="BP64" i="8"/>
  <c r="AB64" i="11"/>
  <c r="AB64" i="9"/>
  <c r="BL64" i="8"/>
  <c r="X64" i="11"/>
  <c r="X64" i="9"/>
  <c r="BH64" i="8"/>
  <c r="T64" i="11"/>
  <c r="T64" i="9"/>
  <c r="BD64" i="8"/>
  <c r="P64" i="11"/>
  <c r="P64" i="9"/>
  <c r="AZ64" i="8"/>
  <c r="AW63" i="11"/>
  <c r="AW63" i="9"/>
  <c r="CG63" i="8"/>
  <c r="AS63" i="11"/>
  <c r="AS63" i="9"/>
  <c r="CC63" i="8"/>
  <c r="AO63" i="11"/>
  <c r="AO63" i="9"/>
  <c r="BY63" i="8"/>
  <c r="AK63" i="11"/>
  <c r="AK63" i="9"/>
  <c r="BU63" i="8"/>
  <c r="AG63" i="11"/>
  <c r="AG63" i="9"/>
  <c r="BQ63" i="8"/>
  <c r="AC63" i="11"/>
  <c r="AC63" i="9"/>
  <c r="BM63" i="8"/>
  <c r="Y63" i="11"/>
  <c r="Y63" i="9"/>
  <c r="BI63" i="8"/>
  <c r="U63" i="11"/>
  <c r="U63" i="9"/>
  <c r="BE63" i="8"/>
  <c r="Q63" i="11"/>
  <c r="Q63" i="9"/>
  <c r="BA63" i="8"/>
  <c r="AV62" i="11"/>
  <c r="AV62" i="9"/>
  <c r="CF62" i="8"/>
  <c r="AR62" i="11"/>
  <c r="AR62" i="9"/>
  <c r="CB62" i="8"/>
  <c r="AN62" i="11"/>
  <c r="AN62" i="9"/>
  <c r="BX62" i="8"/>
  <c r="AJ62" i="11"/>
  <c r="AJ62" i="9"/>
  <c r="BT62" i="8"/>
  <c r="AF62" i="11"/>
  <c r="AF62" i="9"/>
  <c r="BP62" i="8"/>
  <c r="AB62" i="11"/>
  <c r="AB62" i="9"/>
  <c r="BL62" i="8"/>
  <c r="X62" i="11"/>
  <c r="X62" i="9"/>
  <c r="BH62" i="8"/>
  <c r="T62" i="11"/>
  <c r="T62" i="9"/>
  <c r="BD62" i="8"/>
  <c r="P62" i="11"/>
  <c r="P62" i="9"/>
  <c r="AZ62" i="8"/>
  <c r="AW61" i="11"/>
  <c r="AW61" i="9"/>
  <c r="CG61" i="8"/>
  <c r="AS61" i="11"/>
  <c r="AS61" i="9"/>
  <c r="CC61" i="8"/>
  <c r="AO61" i="11"/>
  <c r="AO61" i="9"/>
  <c r="BY61" i="8"/>
  <c r="AK61" i="11"/>
  <c r="AK61" i="9"/>
  <c r="BU61" i="8"/>
  <c r="AG61" i="11"/>
  <c r="AG61" i="9"/>
  <c r="BQ61" i="8"/>
  <c r="AC61" i="11"/>
  <c r="AC61" i="9"/>
  <c r="BM61" i="8"/>
  <c r="Y61" i="11"/>
  <c r="Y61" i="9"/>
  <c r="BI61" i="8"/>
  <c r="U61" i="11"/>
  <c r="U61" i="9"/>
  <c r="BE61" i="8"/>
  <c r="Q61" i="11"/>
  <c r="Q61" i="9"/>
  <c r="BA61" i="8"/>
  <c r="AV60" i="11"/>
  <c r="AV60" i="9"/>
  <c r="CF60" i="8"/>
  <c r="AR60" i="11"/>
  <c r="AR60" i="9"/>
  <c r="CB60" i="8"/>
  <c r="AN60" i="11"/>
  <c r="AN60" i="9"/>
  <c r="BX60" i="8"/>
  <c r="AJ60" i="11"/>
  <c r="AJ60" i="9"/>
  <c r="BT60" i="8"/>
  <c r="AF60" i="11"/>
  <c r="AF60" i="9"/>
  <c r="BP60" i="8"/>
  <c r="AB60" i="11"/>
  <c r="AB60" i="9"/>
  <c r="BL60" i="8"/>
  <c r="X60" i="11"/>
  <c r="X60" i="9"/>
  <c r="BH60" i="8"/>
  <c r="T60" i="11"/>
  <c r="T60" i="9"/>
  <c r="BD60" i="8"/>
  <c r="P60" i="11"/>
  <c r="P60" i="9"/>
  <c r="AZ60" i="8"/>
  <c r="AW59" i="11"/>
  <c r="AW59" i="9"/>
  <c r="CG59" i="8"/>
  <c r="AS59" i="11"/>
  <c r="AS59" i="9"/>
  <c r="CC59" i="8"/>
  <c r="AO59" i="11"/>
  <c r="AO59" i="9"/>
  <c r="BY59" i="8"/>
  <c r="AK59" i="11"/>
  <c r="AK59" i="9"/>
  <c r="BU59" i="8"/>
  <c r="AG59" i="11"/>
  <c r="AG59" i="9"/>
  <c r="BQ59" i="8"/>
  <c r="AC59" i="11"/>
  <c r="AC59" i="9"/>
  <c r="BM59" i="8"/>
  <c r="Y59" i="11"/>
  <c r="Y59" i="9"/>
  <c r="BI59" i="8"/>
  <c r="U59" i="11"/>
  <c r="U59" i="9"/>
  <c r="BE59" i="8"/>
  <c r="Q59" i="11"/>
  <c r="Q59" i="9"/>
  <c r="BA59" i="8"/>
  <c r="AV58" i="11"/>
  <c r="AV58" i="9"/>
  <c r="CF58" i="8"/>
  <c r="AR58" i="11"/>
  <c r="AR58" i="9"/>
  <c r="CB58" i="8"/>
  <c r="AN58" i="11"/>
  <c r="AN58" i="9"/>
  <c r="BX58" i="8"/>
  <c r="AJ58" i="11"/>
  <c r="AJ58" i="9"/>
  <c r="BT58" i="8"/>
  <c r="AF58" i="11"/>
  <c r="AF58" i="9"/>
  <c r="BP58" i="8"/>
  <c r="AB58" i="11"/>
  <c r="AB58" i="9"/>
  <c r="BL58" i="8"/>
  <c r="X58" i="11"/>
  <c r="X58" i="9"/>
  <c r="BH58" i="8"/>
  <c r="T58" i="11"/>
  <c r="T58" i="9"/>
  <c r="BD58" i="8"/>
  <c r="P58" i="11"/>
  <c r="P58" i="9"/>
  <c r="AZ58" i="8"/>
  <c r="AW57" i="11"/>
  <c r="AW57" i="9"/>
  <c r="CG57" i="8"/>
  <c r="AS57" i="11"/>
  <c r="AS57" i="9"/>
  <c r="CC57" i="8"/>
  <c r="AO57" i="11"/>
  <c r="AO57" i="9"/>
  <c r="BY57" i="8"/>
  <c r="AK57" i="11"/>
  <c r="AK57" i="9"/>
  <c r="BU57" i="8"/>
  <c r="AG57" i="11"/>
  <c r="AG57" i="9"/>
  <c r="BQ57" i="8"/>
  <c r="AC57" i="11"/>
  <c r="AC57" i="9"/>
  <c r="BM57" i="8"/>
  <c r="Y57" i="11"/>
  <c r="Y57" i="9"/>
  <c r="BI57" i="8"/>
  <c r="U57" i="11"/>
  <c r="U57" i="9"/>
  <c r="BE57" i="8"/>
  <c r="Q57" i="11"/>
  <c r="Q57" i="9"/>
  <c r="BA57" i="8"/>
  <c r="AV56" i="11"/>
  <c r="AV56" i="9"/>
  <c r="CF56" i="8"/>
  <c r="AR56" i="11"/>
  <c r="AR56" i="9"/>
  <c r="CB56" i="8"/>
  <c r="AN56" i="11"/>
  <c r="AN56" i="9"/>
  <c r="BX56" i="8"/>
  <c r="AJ56" i="11"/>
  <c r="AJ56" i="9"/>
  <c r="BT56" i="8"/>
  <c r="AF56" i="11"/>
  <c r="AF56" i="9"/>
  <c r="BP56" i="8"/>
  <c r="AB56" i="11"/>
  <c r="AB56" i="9"/>
  <c r="BL56" i="8"/>
  <c r="X56" i="11"/>
  <c r="X56" i="9"/>
  <c r="BH56" i="8"/>
  <c r="T56" i="11"/>
  <c r="T56" i="9"/>
  <c r="BD56" i="8"/>
  <c r="P56" i="11"/>
  <c r="P56" i="9"/>
  <c r="AZ56" i="8"/>
  <c r="AW55" i="11"/>
  <c r="AW55" i="9"/>
  <c r="CG55" i="8"/>
  <c r="AS55" i="11"/>
  <c r="AS55" i="9"/>
  <c r="CC55" i="8"/>
  <c r="AO55" i="11"/>
  <c r="AO55" i="9"/>
  <c r="BY55" i="8"/>
  <c r="AK55" i="11"/>
  <c r="AK55" i="9"/>
  <c r="BU55" i="8"/>
  <c r="AG55" i="11"/>
  <c r="AG55" i="9"/>
  <c r="BQ55" i="8"/>
  <c r="AC55" i="11"/>
  <c r="AC55" i="9"/>
  <c r="BM55" i="8"/>
  <c r="Y55" i="11"/>
  <c r="Y55" i="9"/>
  <c r="BI55" i="8"/>
  <c r="U55" i="11"/>
  <c r="U55" i="9"/>
  <c r="BE55" i="8"/>
  <c r="Q55" i="11"/>
  <c r="Q55" i="9"/>
  <c r="BA55" i="8"/>
  <c r="AV54" i="11"/>
  <c r="AV54" i="9"/>
  <c r="CF54" i="8"/>
  <c r="AR54" i="11"/>
  <c r="AR54" i="9"/>
  <c r="CB54" i="8"/>
  <c r="AN54" i="11"/>
  <c r="AN54" i="9"/>
  <c r="BX54" i="8"/>
  <c r="AJ54" i="11"/>
  <c r="AJ54" i="9"/>
  <c r="BT54" i="8"/>
  <c r="AF54" i="11"/>
  <c r="AF54" i="9"/>
  <c r="BP54" i="8"/>
  <c r="AB54" i="11"/>
  <c r="AB54" i="9"/>
  <c r="BL54" i="8"/>
  <c r="X54" i="11"/>
  <c r="X54" i="9"/>
  <c r="BH54" i="8"/>
  <c r="T54" i="11"/>
  <c r="T54" i="9"/>
  <c r="BD54" i="8"/>
  <c r="P54" i="11"/>
  <c r="P54" i="9"/>
  <c r="AZ54" i="8"/>
  <c r="AW53" i="11"/>
  <c r="AW53" i="9"/>
  <c r="CG53" i="8"/>
  <c r="AS53" i="11"/>
  <c r="AS53" i="9"/>
  <c r="CC53" i="8"/>
  <c r="AO53" i="11"/>
  <c r="AO53" i="9"/>
  <c r="BY53" i="8"/>
  <c r="AK53" i="11"/>
  <c r="AK53" i="9"/>
  <c r="BU53" i="8"/>
  <c r="AG53" i="11"/>
  <c r="AG53" i="9"/>
  <c r="BQ53" i="8"/>
  <c r="AC53" i="11"/>
  <c r="AC53" i="9"/>
  <c r="BM53" i="8"/>
  <c r="Y53" i="11"/>
  <c r="Y53" i="9"/>
  <c r="BI53" i="8"/>
  <c r="U53" i="11"/>
  <c r="U53" i="9"/>
  <c r="BE53" i="8"/>
  <c r="Q53" i="11"/>
  <c r="Q53" i="9"/>
  <c r="BA53" i="8"/>
  <c r="AV52" i="11"/>
  <c r="AV52" i="9"/>
  <c r="CF52" i="8"/>
  <c r="AR52" i="11"/>
  <c r="AR52" i="9"/>
  <c r="CB52" i="8"/>
  <c r="AN52" i="11"/>
  <c r="AN52" i="9"/>
  <c r="BX52" i="8"/>
  <c r="AJ52" i="11"/>
  <c r="AJ52" i="9"/>
  <c r="BT52" i="8"/>
  <c r="AF52" i="11"/>
  <c r="AF52" i="9"/>
  <c r="BP52" i="8"/>
  <c r="AB52" i="11"/>
  <c r="AB52" i="9"/>
  <c r="BL52" i="8"/>
  <c r="X52" i="11"/>
  <c r="X52" i="9"/>
  <c r="BH52" i="8"/>
  <c r="T52" i="11"/>
  <c r="T52" i="9"/>
  <c r="BD52" i="8"/>
  <c r="P52" i="11"/>
  <c r="P52" i="9"/>
  <c r="AZ52" i="8"/>
  <c r="AW51" i="11"/>
  <c r="AW51" i="9"/>
  <c r="CG51" i="8"/>
  <c r="AS51" i="11"/>
  <c r="AS51" i="9"/>
  <c r="CC51" i="8"/>
  <c r="AO51" i="11"/>
  <c r="AO51" i="9"/>
  <c r="BY51" i="8"/>
  <c r="AK51" i="11"/>
  <c r="AK51" i="9"/>
  <c r="BU51" i="8"/>
  <c r="AG51" i="11"/>
  <c r="AG51" i="9"/>
  <c r="BQ51" i="8"/>
  <c r="AC51" i="11"/>
  <c r="AC51" i="9"/>
  <c r="BM51" i="8"/>
  <c r="Y51" i="11"/>
  <c r="Y51" i="9"/>
  <c r="BI51" i="8"/>
  <c r="U51" i="11"/>
  <c r="U51" i="9"/>
  <c r="BE51" i="8"/>
  <c r="Q51" i="11"/>
  <c r="Q51" i="9"/>
  <c r="BA51" i="8"/>
  <c r="AV50" i="11"/>
  <c r="AV50" i="9"/>
  <c r="CF50" i="8"/>
  <c r="AR50" i="11"/>
  <c r="AR50" i="9"/>
  <c r="CB50" i="8"/>
  <c r="AN50" i="11"/>
  <c r="AN50" i="9"/>
  <c r="BX50" i="8"/>
  <c r="AJ50" i="11"/>
  <c r="AJ50" i="9"/>
  <c r="BT50" i="8"/>
  <c r="AF50" i="11"/>
  <c r="AF50" i="9"/>
  <c r="BP50" i="8"/>
  <c r="AB50" i="11"/>
  <c r="AB50" i="9"/>
  <c r="BL50" i="8"/>
  <c r="X50" i="11"/>
  <c r="X50" i="9"/>
  <c r="BH50" i="8"/>
  <c r="T50" i="11"/>
  <c r="T50" i="9"/>
  <c r="BD50" i="8"/>
  <c r="P50" i="11"/>
  <c r="P50" i="9"/>
  <c r="AZ50" i="8"/>
  <c r="AW49" i="11"/>
  <c r="AW49" i="9"/>
  <c r="CG49" i="8"/>
  <c r="AS49" i="11"/>
  <c r="AS49" i="9"/>
  <c r="CC49" i="8"/>
  <c r="AO49" i="11"/>
  <c r="AO49" i="9"/>
  <c r="BY49" i="8"/>
  <c r="AK49" i="11"/>
  <c r="AK49" i="9"/>
  <c r="BU49" i="8"/>
  <c r="AG49" i="11"/>
  <c r="AG49" i="9"/>
  <c r="BQ49" i="8"/>
  <c r="AC49" i="11"/>
  <c r="AC49" i="9"/>
  <c r="BM49" i="8"/>
  <c r="Y49" i="11"/>
  <c r="Y49" i="9"/>
  <c r="BI49" i="8"/>
  <c r="U49" i="11"/>
  <c r="U49" i="9"/>
  <c r="BE49" i="8"/>
  <c r="Q49" i="11"/>
  <c r="Q49" i="9"/>
  <c r="BA49" i="8"/>
  <c r="AV48" i="11"/>
  <c r="AV48" i="9"/>
  <c r="CF48" i="8"/>
  <c r="AR48" i="11"/>
  <c r="AR48" i="9"/>
  <c r="CB48" i="8"/>
  <c r="AN48" i="11"/>
  <c r="AN48" i="9"/>
  <c r="BX48" i="8"/>
  <c r="AJ48" i="11"/>
  <c r="AJ48" i="9"/>
  <c r="BT48" i="8"/>
  <c r="AF48" i="11"/>
  <c r="AF48" i="9"/>
  <c r="BP48" i="8"/>
  <c r="AB48" i="11"/>
  <c r="AB48" i="9"/>
  <c r="BL48" i="8"/>
  <c r="X48" i="11"/>
  <c r="X48" i="9"/>
  <c r="BH48" i="8"/>
  <c r="T48" i="11"/>
  <c r="T48" i="9"/>
  <c r="BD48" i="8"/>
  <c r="P48" i="11"/>
  <c r="P48" i="9"/>
  <c r="AZ48" i="8"/>
  <c r="AW47" i="11"/>
  <c r="AW47" i="9"/>
  <c r="CG47" i="8"/>
  <c r="AS47" i="11"/>
  <c r="AS47" i="9"/>
  <c r="CC47" i="8"/>
  <c r="AO47" i="11"/>
  <c r="AO47" i="9"/>
  <c r="BY47" i="8"/>
  <c r="AK47" i="11"/>
  <c r="AK47" i="9"/>
  <c r="BU47" i="8"/>
  <c r="AG47" i="11"/>
  <c r="AG47" i="9"/>
  <c r="BQ47" i="8"/>
  <c r="AC47" i="11"/>
  <c r="AC47" i="9"/>
  <c r="BM47" i="8"/>
  <c r="Y47" i="11"/>
  <c r="Y47" i="9"/>
  <c r="BI47" i="8"/>
  <c r="U47" i="11"/>
  <c r="U47" i="9"/>
  <c r="BE47" i="8"/>
  <c r="Q47" i="11"/>
  <c r="Q47" i="9"/>
  <c r="BA47" i="8"/>
  <c r="AV46" i="11"/>
  <c r="AV46" i="9"/>
  <c r="CF46" i="8"/>
  <c r="AR46" i="11"/>
  <c r="AR46" i="9"/>
  <c r="CB46" i="8"/>
  <c r="AN46" i="11"/>
  <c r="AN46" i="9"/>
  <c r="BX46" i="8"/>
  <c r="AJ46" i="11"/>
  <c r="AJ46" i="9"/>
  <c r="BT46" i="8"/>
  <c r="AF46" i="11"/>
  <c r="AF46" i="9"/>
  <c r="BP46" i="8"/>
  <c r="AB46" i="11"/>
  <c r="AB46" i="9"/>
  <c r="BL46" i="8"/>
  <c r="X46" i="11"/>
  <c r="X46" i="9"/>
  <c r="BH46" i="8"/>
  <c r="T46" i="11"/>
  <c r="T46" i="9"/>
  <c r="BD46" i="8"/>
  <c r="P46" i="11"/>
  <c r="P46" i="9"/>
  <c r="AZ46" i="8"/>
  <c r="AW45" i="11"/>
  <c r="AW45" i="9"/>
  <c r="CG45" i="8"/>
  <c r="AS45" i="11"/>
  <c r="AS45" i="9"/>
  <c r="CC45" i="8"/>
  <c r="AO45" i="11"/>
  <c r="AO45" i="9"/>
  <c r="BY45" i="8"/>
  <c r="AK45" i="11"/>
  <c r="AK45" i="9"/>
  <c r="BU45" i="8"/>
  <c r="AG45" i="11"/>
  <c r="AG45" i="9"/>
  <c r="BQ45" i="8"/>
  <c r="AC45" i="11"/>
  <c r="AC45" i="9"/>
  <c r="BM45" i="8"/>
  <c r="Y45" i="11"/>
  <c r="Y45" i="9"/>
  <c r="BI45" i="8"/>
  <c r="U45" i="11"/>
  <c r="U45" i="9"/>
  <c r="BE45" i="8"/>
  <c r="Q45" i="11"/>
  <c r="Q45" i="9"/>
  <c r="BA45" i="8"/>
  <c r="AV44" i="11"/>
  <c r="AV44" i="9"/>
  <c r="CF44" i="8"/>
  <c r="AR44" i="11"/>
  <c r="AR44" i="9"/>
  <c r="CB44" i="8"/>
  <c r="AN44" i="11"/>
  <c r="AN44" i="9"/>
  <c r="BX44" i="8"/>
  <c r="AJ44" i="11"/>
  <c r="AJ44" i="9"/>
  <c r="BT44" i="8"/>
  <c r="AF44" i="11"/>
  <c r="AF44" i="9"/>
  <c r="BP44" i="8"/>
  <c r="AB44" i="11"/>
  <c r="AB44" i="9"/>
  <c r="BL44" i="8"/>
  <c r="X44" i="11"/>
  <c r="X44" i="9"/>
  <c r="BH44" i="8"/>
  <c r="T44" i="11"/>
  <c r="T44" i="9"/>
  <c r="BD44" i="8"/>
  <c r="P44" i="11"/>
  <c r="P44" i="9"/>
  <c r="AZ44" i="8"/>
  <c r="AW43" i="11"/>
  <c r="AW43" i="9"/>
  <c r="CG43" i="8"/>
  <c r="AS43" i="11"/>
  <c r="AS43" i="9"/>
  <c r="CC43" i="8"/>
  <c r="AO43" i="11"/>
  <c r="AO43" i="9"/>
  <c r="BY43" i="8"/>
  <c r="AK43" i="11"/>
  <c r="AK43" i="9"/>
  <c r="BU43" i="8"/>
  <c r="AG43" i="11"/>
  <c r="AG43" i="9"/>
  <c r="BQ43" i="8"/>
  <c r="AC43" i="11"/>
  <c r="AC43" i="9"/>
  <c r="BM43" i="8"/>
  <c r="Y43" i="11"/>
  <c r="Y43" i="9"/>
  <c r="BI43" i="8"/>
  <c r="U43" i="11"/>
  <c r="U43" i="9"/>
  <c r="BE43" i="8"/>
  <c r="Q43" i="11"/>
  <c r="Q43" i="9"/>
  <c r="BA43" i="8"/>
  <c r="AV42" i="11"/>
  <c r="AV42" i="9"/>
  <c r="CF42" i="8"/>
  <c r="AR42" i="11"/>
  <c r="AR42" i="9"/>
  <c r="CB42" i="8"/>
  <c r="AN42" i="11"/>
  <c r="AN42" i="9"/>
  <c r="BX42" i="8"/>
  <c r="AJ42" i="11"/>
  <c r="AJ42" i="9"/>
  <c r="BT42" i="8"/>
  <c r="AF42" i="11"/>
  <c r="AF42" i="9"/>
  <c r="BP42" i="8"/>
  <c r="AB42" i="11"/>
  <c r="AB42" i="9"/>
  <c r="BL42" i="8"/>
  <c r="X42" i="11"/>
  <c r="X42" i="9"/>
  <c r="BH42" i="8"/>
  <c r="T42" i="11"/>
  <c r="T42" i="9"/>
  <c r="BD42" i="8"/>
  <c r="P42" i="11"/>
  <c r="P42" i="9"/>
  <c r="AZ42" i="8"/>
  <c r="AW41" i="11"/>
  <c r="AW41" i="9"/>
  <c r="CG41" i="8"/>
  <c r="AS41" i="11"/>
  <c r="AS41" i="9"/>
  <c r="CC41" i="8"/>
  <c r="AO41" i="11"/>
  <c r="AO41" i="9"/>
  <c r="BY41" i="8"/>
  <c r="AK41" i="11"/>
  <c r="AK41" i="9"/>
  <c r="BU41" i="8"/>
  <c r="AG41" i="11"/>
  <c r="AG41" i="9"/>
  <c r="BQ41" i="8"/>
  <c r="AC41" i="11"/>
  <c r="AC41" i="9"/>
  <c r="BM41" i="8"/>
  <c r="Y41" i="11"/>
  <c r="Y41" i="9"/>
  <c r="BI41" i="8"/>
  <c r="U41" i="11"/>
  <c r="U41" i="9"/>
  <c r="BE41" i="8"/>
  <c r="Q41" i="11"/>
  <c r="Q41" i="9"/>
  <c r="BA41" i="8"/>
  <c r="AV40" i="11"/>
  <c r="AV40" i="9"/>
  <c r="CF40" i="8"/>
  <c r="AR40" i="11"/>
  <c r="AR40" i="9"/>
  <c r="CB40" i="8"/>
  <c r="AN40" i="11"/>
  <c r="AN40" i="9"/>
  <c r="BX40" i="8"/>
  <c r="AJ40" i="11"/>
  <c r="AJ40" i="9"/>
  <c r="BT40" i="8"/>
  <c r="AF40" i="11"/>
  <c r="AF40" i="9"/>
  <c r="BP40" i="8"/>
  <c r="AB40" i="11"/>
  <c r="AB40" i="9"/>
  <c r="BL40" i="8"/>
  <c r="X40" i="11"/>
  <c r="X40" i="9"/>
  <c r="BH40" i="8"/>
  <c r="T40" i="11"/>
  <c r="T40" i="9"/>
  <c r="BD40" i="8"/>
  <c r="P40" i="11"/>
  <c r="P40" i="9"/>
  <c r="AZ40" i="8"/>
  <c r="AW39" i="11"/>
  <c r="AW39" i="9"/>
  <c r="CG39" i="8"/>
  <c r="AS39" i="11"/>
  <c r="AS39" i="9"/>
  <c r="CC39" i="8"/>
  <c r="AO39" i="11"/>
  <c r="AO39" i="9"/>
  <c r="BY39" i="8"/>
  <c r="AK39" i="11"/>
  <c r="AK39" i="9"/>
  <c r="BU39" i="8"/>
  <c r="AG39" i="11"/>
  <c r="AG39" i="9"/>
  <c r="BQ39" i="8"/>
  <c r="AC39" i="11"/>
  <c r="AC39" i="9"/>
  <c r="BM39" i="8"/>
  <c r="Y39" i="11"/>
  <c r="Y39" i="9"/>
  <c r="BI39" i="8"/>
  <c r="U39" i="11"/>
  <c r="U39" i="9"/>
  <c r="BE39" i="8"/>
  <c r="Q39" i="11"/>
  <c r="Q39" i="9"/>
  <c r="BA39" i="8"/>
  <c r="AV38" i="11"/>
  <c r="AV38" i="9"/>
  <c r="CF38" i="8"/>
  <c r="AR38" i="11"/>
  <c r="AR38" i="9"/>
  <c r="CB38" i="8"/>
  <c r="AN38" i="11"/>
  <c r="AN38" i="9"/>
  <c r="BX38" i="8"/>
  <c r="AJ38" i="11"/>
  <c r="AJ38" i="9"/>
  <c r="BT38" i="8"/>
  <c r="AF38" i="11"/>
  <c r="AF38" i="9"/>
  <c r="BP38" i="8"/>
  <c r="AB38" i="11"/>
  <c r="AB38" i="9"/>
  <c r="BL38" i="8"/>
  <c r="X38" i="11"/>
  <c r="X38" i="9"/>
  <c r="BH38" i="8"/>
  <c r="T38" i="11"/>
  <c r="T38" i="9"/>
  <c r="BD38" i="8"/>
  <c r="P38" i="11"/>
  <c r="P38" i="9"/>
  <c r="AZ38" i="8"/>
  <c r="AW37" i="11"/>
  <c r="AW37" i="9"/>
  <c r="CG37" i="8"/>
  <c r="AS37" i="11"/>
  <c r="AS37" i="9"/>
  <c r="CC37" i="8"/>
  <c r="AO37" i="11"/>
  <c r="AO37" i="9"/>
  <c r="BY37" i="8"/>
  <c r="AK37" i="11"/>
  <c r="AK37" i="9"/>
  <c r="BU37" i="8"/>
  <c r="AG37" i="11"/>
  <c r="AG37" i="9"/>
  <c r="BQ37" i="8"/>
  <c r="AC37" i="11"/>
  <c r="AC37" i="9"/>
  <c r="BM37" i="8"/>
  <c r="Y37" i="11"/>
  <c r="Y37" i="9"/>
  <c r="BI37" i="8"/>
  <c r="U37" i="11"/>
  <c r="U37" i="9"/>
  <c r="BE37" i="8"/>
  <c r="Q37" i="11"/>
  <c r="Q37" i="9"/>
  <c r="BA37" i="8"/>
  <c r="AV36" i="11"/>
  <c r="AV36" i="9"/>
  <c r="CF36" i="8"/>
  <c r="AR36" i="11"/>
  <c r="AR36" i="9"/>
  <c r="CB36" i="8"/>
  <c r="AN36" i="11"/>
  <c r="AN36" i="9"/>
  <c r="BX36" i="8"/>
  <c r="AJ36" i="11"/>
  <c r="AJ36" i="9"/>
  <c r="BT36" i="8"/>
  <c r="AF36" i="11"/>
  <c r="AF36" i="9"/>
  <c r="BP36" i="8"/>
  <c r="AB36" i="11"/>
  <c r="AB36" i="9"/>
  <c r="BL36" i="8"/>
  <c r="X36" i="11"/>
  <c r="X36" i="9"/>
  <c r="BH36" i="8"/>
  <c r="T36" i="11"/>
  <c r="T36" i="9"/>
  <c r="BD36" i="8"/>
  <c r="P36" i="11"/>
  <c r="P36" i="9"/>
  <c r="AZ36" i="8"/>
  <c r="AW35" i="11"/>
  <c r="AW35" i="9"/>
  <c r="CG35" i="8"/>
  <c r="AS35" i="11"/>
  <c r="AS35" i="9"/>
  <c r="CC35" i="8"/>
  <c r="AO35" i="11"/>
  <c r="AO35" i="9"/>
  <c r="BY35" i="8"/>
  <c r="AK35" i="11"/>
  <c r="AK35" i="9"/>
  <c r="BU35" i="8"/>
  <c r="AG35" i="11"/>
  <c r="AG35" i="9"/>
  <c r="BQ35" i="8"/>
  <c r="AC35" i="11"/>
  <c r="AC35" i="9"/>
  <c r="BM35" i="8"/>
  <c r="Y35" i="11"/>
  <c r="Y35" i="9"/>
  <c r="BI35" i="8"/>
  <c r="U35" i="11"/>
  <c r="U35" i="9"/>
  <c r="BE35" i="8"/>
  <c r="Q35" i="11"/>
  <c r="Q35" i="9"/>
  <c r="BA35" i="8"/>
  <c r="AV34" i="11"/>
  <c r="AV34" i="9"/>
  <c r="CF34" i="8"/>
  <c r="AR34" i="11"/>
  <c r="AR34" i="9"/>
  <c r="CB34" i="8"/>
  <c r="AN34" i="11"/>
  <c r="AN34" i="9"/>
  <c r="BX34" i="8"/>
  <c r="AJ34" i="11"/>
  <c r="AJ34" i="9"/>
  <c r="BT34" i="8"/>
  <c r="AF34" i="11"/>
  <c r="AF34" i="9"/>
  <c r="BP34" i="8"/>
  <c r="AB34" i="11"/>
  <c r="AB34" i="9"/>
  <c r="BL34" i="8"/>
  <c r="X34" i="11"/>
  <c r="X34" i="9"/>
  <c r="BH34" i="8"/>
  <c r="T34" i="11"/>
  <c r="T34" i="9"/>
  <c r="BD34" i="8"/>
  <c r="P34" i="11"/>
  <c r="P34" i="9"/>
  <c r="AZ34" i="8"/>
  <c r="AW33" i="11"/>
  <c r="AW33" i="9"/>
  <c r="CG33" i="8"/>
  <c r="AS33" i="11"/>
  <c r="AS33" i="9"/>
  <c r="CC33" i="8"/>
  <c r="AO33" i="11"/>
  <c r="AO33" i="9"/>
  <c r="BY33" i="8"/>
  <c r="AK33" i="11"/>
  <c r="AK33" i="9"/>
  <c r="BU33" i="8"/>
  <c r="AG33" i="11"/>
  <c r="AG33" i="9"/>
  <c r="BQ33" i="8"/>
  <c r="AC33" i="11"/>
  <c r="AC33" i="9"/>
  <c r="BM33" i="8"/>
  <c r="Y33" i="11"/>
  <c r="Y33" i="9"/>
  <c r="BI33" i="8"/>
  <c r="U33" i="11"/>
  <c r="U33" i="9"/>
  <c r="BE33" i="8"/>
  <c r="Q33" i="11"/>
  <c r="Q33" i="9"/>
  <c r="BA33" i="8"/>
  <c r="AV32" i="11"/>
  <c r="AV32" i="9"/>
  <c r="CF32" i="8"/>
  <c r="AR32" i="11"/>
  <c r="AR32" i="9"/>
  <c r="CB32" i="8"/>
  <c r="AN32" i="11"/>
  <c r="AN32" i="9"/>
  <c r="BX32" i="8"/>
  <c r="AJ32" i="11"/>
  <c r="AJ32" i="9"/>
  <c r="BT32" i="8"/>
  <c r="AF32" i="11"/>
  <c r="AF32" i="9"/>
  <c r="BP32" i="8"/>
  <c r="AB32" i="11"/>
  <c r="AB32" i="9"/>
  <c r="BL32" i="8"/>
  <c r="X32" i="11"/>
  <c r="X32" i="9"/>
  <c r="BH32" i="8"/>
  <c r="T32" i="11"/>
  <c r="T32" i="9"/>
  <c r="BD32" i="8"/>
  <c r="P32" i="11"/>
  <c r="P32" i="9"/>
  <c r="AZ32" i="8"/>
  <c r="AW31" i="11"/>
  <c r="AW31" i="9"/>
  <c r="CG31" i="8"/>
  <c r="AS31" i="11"/>
  <c r="AS31" i="9"/>
  <c r="CC31" i="8"/>
  <c r="AO31" i="11"/>
  <c r="AO31" i="9"/>
  <c r="BY31" i="8"/>
  <c r="AK31" i="11"/>
  <c r="AK31" i="9"/>
  <c r="BU31" i="8"/>
  <c r="AG31" i="11"/>
  <c r="AG31" i="9"/>
  <c r="BQ31" i="8"/>
  <c r="AC31" i="11"/>
  <c r="AC31" i="9"/>
  <c r="BM31" i="8"/>
  <c r="Y31" i="11"/>
  <c r="Y31" i="9"/>
  <c r="BI31" i="8"/>
  <c r="U31" i="11"/>
  <c r="U31" i="9"/>
  <c r="BE31" i="8"/>
  <c r="Q31" i="11"/>
  <c r="Q31" i="9"/>
  <c r="BA31" i="8"/>
  <c r="AV30" i="11"/>
  <c r="AV30" i="9"/>
  <c r="CF30" i="8"/>
  <c r="AR30" i="11"/>
  <c r="AR30" i="9"/>
  <c r="CB30" i="8"/>
  <c r="AN30" i="11"/>
  <c r="AN30" i="9"/>
  <c r="BX30" i="8"/>
  <c r="AJ30" i="11"/>
  <c r="AJ30" i="9"/>
  <c r="BT30" i="8"/>
  <c r="AF30" i="11"/>
  <c r="AF30" i="9"/>
  <c r="BP30" i="8"/>
  <c r="AB30" i="11"/>
  <c r="AB30" i="9"/>
  <c r="BL30" i="8"/>
  <c r="X30" i="11"/>
  <c r="X30" i="9"/>
  <c r="BH30" i="8"/>
  <c r="T30" i="11"/>
  <c r="T30" i="9"/>
  <c r="BD30" i="8"/>
  <c r="P30" i="11"/>
  <c r="P30" i="9"/>
  <c r="AZ30" i="8"/>
  <c r="AW29" i="11"/>
  <c r="AW29" i="9"/>
  <c r="CG29" i="8"/>
  <c r="AS29" i="11"/>
  <c r="AS29" i="9"/>
  <c r="CC29" i="8"/>
  <c r="AO29" i="11"/>
  <c r="AO29" i="9"/>
  <c r="BY29" i="8"/>
  <c r="AK29" i="11"/>
  <c r="AK29" i="9"/>
  <c r="BU29" i="8"/>
  <c r="AG29" i="11"/>
  <c r="AG29" i="9"/>
  <c r="BQ29" i="8"/>
  <c r="AC29" i="11"/>
  <c r="AC29" i="9"/>
  <c r="BM29" i="8"/>
  <c r="Y29" i="11"/>
  <c r="Y29" i="9"/>
  <c r="BI29" i="8"/>
  <c r="U29" i="11"/>
  <c r="U29" i="9"/>
  <c r="BE29" i="8"/>
  <c r="Q29" i="11"/>
  <c r="Q29" i="9"/>
  <c r="BA29" i="8"/>
  <c r="AV28" i="11"/>
  <c r="AV28" i="9"/>
  <c r="CF28" i="8"/>
  <c r="AR28" i="11"/>
  <c r="AR28" i="9"/>
  <c r="CB28" i="8"/>
  <c r="AN28" i="11"/>
  <c r="AN28" i="9"/>
  <c r="BX28" i="8"/>
  <c r="AJ28" i="11"/>
  <c r="AJ28" i="9"/>
  <c r="BT28" i="8"/>
  <c r="AF28" i="11"/>
  <c r="AF28" i="9"/>
  <c r="BP28" i="8"/>
  <c r="AB28" i="11"/>
  <c r="AB28" i="9"/>
  <c r="BL28" i="8"/>
  <c r="X28" i="11"/>
  <c r="X28" i="9"/>
  <c r="BH28" i="8"/>
  <c r="T28" i="11"/>
  <c r="T28" i="9"/>
  <c r="BD28" i="8"/>
  <c r="P28" i="11"/>
  <c r="P28" i="9"/>
  <c r="AZ28" i="8"/>
  <c r="AW27" i="11"/>
  <c r="AW27" i="9"/>
  <c r="CG27" i="8"/>
  <c r="AS27" i="11"/>
  <c r="AS27" i="9"/>
  <c r="CC27" i="8"/>
  <c r="AO27" i="11"/>
  <c r="AO27" i="9"/>
  <c r="BY27" i="8"/>
  <c r="AK27" i="11"/>
  <c r="AK27" i="9"/>
  <c r="BU27" i="8"/>
  <c r="AG27" i="11"/>
  <c r="AG27" i="9"/>
  <c r="BQ27" i="8"/>
  <c r="AC27" i="11"/>
  <c r="AC27" i="9"/>
  <c r="BM27" i="8"/>
  <c r="Y27" i="11"/>
  <c r="Y27" i="9"/>
  <c r="BI27" i="8"/>
  <c r="U27" i="11"/>
  <c r="U27" i="9"/>
  <c r="BE27" i="8"/>
  <c r="Q27" i="11"/>
  <c r="Q27" i="9"/>
  <c r="BA27" i="8"/>
  <c r="AV26" i="11"/>
  <c r="AV26" i="9"/>
  <c r="CF26" i="8"/>
  <c r="AR26" i="11"/>
  <c r="AR26" i="9"/>
  <c r="CB26" i="8"/>
  <c r="AN26" i="11"/>
  <c r="AN26" i="9"/>
  <c r="BX26" i="8"/>
  <c r="AJ26" i="11"/>
  <c r="AJ26" i="9"/>
  <c r="BT26" i="8"/>
  <c r="AF26" i="11"/>
  <c r="AF26" i="9"/>
  <c r="BP26" i="8"/>
  <c r="AB26" i="11"/>
  <c r="AB26" i="9"/>
  <c r="BL26" i="8"/>
  <c r="X26" i="11"/>
  <c r="X26" i="9"/>
  <c r="BH26" i="8"/>
  <c r="T26" i="11"/>
  <c r="T26" i="9"/>
  <c r="BD26" i="8"/>
  <c r="P26" i="11"/>
  <c r="P26" i="9"/>
  <c r="AZ26" i="8"/>
  <c r="AW25" i="11"/>
  <c r="AW25" i="9"/>
  <c r="CG25" i="8"/>
  <c r="AS25" i="11"/>
  <c r="AS25" i="9"/>
  <c r="CC25" i="8"/>
  <c r="AO25" i="11"/>
  <c r="AO25" i="9"/>
  <c r="BY25" i="8"/>
  <c r="AK25" i="11"/>
  <c r="AK25" i="9"/>
  <c r="BU25" i="8"/>
  <c r="AG25" i="11"/>
  <c r="AG25" i="9"/>
  <c r="BQ25" i="8"/>
  <c r="AC25" i="11"/>
  <c r="AC25" i="9"/>
  <c r="BM25" i="8"/>
  <c r="Y25" i="11"/>
  <c r="Y25" i="9"/>
  <c r="BI25" i="8"/>
  <c r="U25" i="11"/>
  <c r="U25" i="9"/>
  <c r="BE25" i="8"/>
  <c r="Q25" i="11"/>
  <c r="Q25" i="9"/>
  <c r="BA25" i="8"/>
  <c r="AV24" i="11"/>
  <c r="AV24" i="9"/>
  <c r="CF24" i="8"/>
  <c r="AR24" i="11"/>
  <c r="AR24" i="9"/>
  <c r="CB24" i="8"/>
  <c r="AN24" i="11"/>
  <c r="AN24" i="9"/>
  <c r="BX24" i="8"/>
  <c r="AJ24" i="11"/>
  <c r="AJ24" i="9"/>
  <c r="BT24" i="8"/>
  <c r="AF24" i="11"/>
  <c r="AF24" i="9"/>
  <c r="BP24" i="8"/>
  <c r="AB24" i="11"/>
  <c r="AB24" i="9"/>
  <c r="BL24" i="8"/>
  <c r="X24" i="11"/>
  <c r="X24" i="9"/>
  <c r="BH24" i="8"/>
  <c r="T24" i="11"/>
  <c r="T24" i="9"/>
  <c r="BD24" i="8"/>
  <c r="P24" i="11"/>
  <c r="P24" i="9"/>
  <c r="AZ24" i="8"/>
  <c r="AW23" i="11"/>
  <c r="AW23" i="9"/>
  <c r="CG23" i="8"/>
  <c r="AS23" i="11"/>
  <c r="AS23" i="9"/>
  <c r="CC23" i="8"/>
  <c r="AO23" i="11"/>
  <c r="AO23" i="9"/>
  <c r="BY23" i="8"/>
  <c r="AK23" i="11"/>
  <c r="AK23" i="9"/>
  <c r="BU23" i="8"/>
  <c r="AG23" i="11"/>
  <c r="AG23" i="9"/>
  <c r="BQ23" i="8"/>
  <c r="AC23" i="11"/>
  <c r="AC23" i="9"/>
  <c r="BM23" i="8"/>
  <c r="Y23" i="11"/>
  <c r="Y23" i="9"/>
  <c r="BI23" i="8"/>
  <c r="U23" i="11"/>
  <c r="U23" i="9"/>
  <c r="BE23" i="8"/>
  <c r="Q23" i="11"/>
  <c r="Q23" i="9"/>
  <c r="BA23" i="8"/>
  <c r="AV22" i="11"/>
  <c r="AV22" i="9"/>
  <c r="CF22" i="8"/>
  <c r="AR22" i="11"/>
  <c r="AR22" i="9"/>
  <c r="CB22" i="8"/>
  <c r="AN22" i="11"/>
  <c r="AN22" i="9"/>
  <c r="BX22" i="8"/>
  <c r="AJ22" i="11"/>
  <c r="AJ22" i="9"/>
  <c r="BT22" i="8"/>
  <c r="AF22" i="11"/>
  <c r="AF22" i="9"/>
  <c r="BP22" i="8"/>
  <c r="AB22" i="11"/>
  <c r="AB22" i="9"/>
  <c r="BL22" i="8"/>
  <c r="X22" i="11"/>
  <c r="X22" i="9"/>
  <c r="BH22" i="8"/>
  <c r="T22" i="11"/>
  <c r="T22" i="9"/>
  <c r="BD22" i="8"/>
  <c r="P22" i="11"/>
  <c r="P22" i="9"/>
  <c r="AZ22" i="8"/>
  <c r="R22" i="11"/>
  <c r="R22" i="9"/>
  <c r="BB22" i="8"/>
  <c r="N22" i="11"/>
  <c r="N22" i="9"/>
  <c r="AX22" i="8"/>
  <c r="AU21" i="11"/>
  <c r="AU21" i="9"/>
  <c r="CE21" i="8"/>
  <c r="AQ21" i="11"/>
  <c r="AQ21" i="9"/>
  <c r="CA21" i="8"/>
  <c r="AM21" i="11"/>
  <c r="AM21" i="9"/>
  <c r="BW21" i="8"/>
  <c r="AI21" i="11"/>
  <c r="AI21" i="9"/>
  <c r="BS21" i="8"/>
  <c r="AE21" i="11"/>
  <c r="AE21" i="9"/>
  <c r="BO21" i="8"/>
  <c r="AA21" i="11"/>
  <c r="AA21" i="9"/>
  <c r="BK21" i="8"/>
  <c r="W21" i="11"/>
  <c r="W21" i="9"/>
  <c r="BG21" i="8"/>
  <c r="S21" i="11"/>
  <c r="S21" i="9"/>
  <c r="BC21" i="8"/>
  <c r="O21" i="11"/>
  <c r="O21" i="9"/>
  <c r="AY21" i="8"/>
  <c r="AT20" i="11"/>
  <c r="AT20" i="9"/>
  <c r="CD20" i="8"/>
  <c r="AP20" i="11"/>
  <c r="AP20" i="9"/>
  <c r="BZ20" i="8"/>
  <c r="AL20" i="11"/>
  <c r="AL20" i="9"/>
  <c r="BV20" i="8"/>
  <c r="AH20" i="11"/>
  <c r="AH20" i="9"/>
  <c r="BR20" i="8"/>
  <c r="AD20" i="11"/>
  <c r="AD20" i="9"/>
  <c r="BN20" i="8"/>
  <c r="Z20" i="11"/>
  <c r="Z20" i="9"/>
  <c r="BJ20" i="8"/>
  <c r="V20" i="11"/>
  <c r="V20" i="9"/>
  <c r="BF20" i="8"/>
  <c r="R20" i="11"/>
  <c r="R20" i="9"/>
  <c r="BB20" i="8"/>
  <c r="N20" i="11"/>
  <c r="N20" i="9"/>
  <c r="AX20" i="8"/>
  <c r="AU19" i="11"/>
  <c r="AU19" i="9"/>
  <c r="CE19" i="8"/>
  <c r="AQ19" i="11"/>
  <c r="AQ19" i="9"/>
  <c r="CA19" i="8"/>
  <c r="AM19" i="11"/>
  <c r="AM19" i="9"/>
  <c r="BW19" i="8"/>
  <c r="AI19" i="11"/>
  <c r="AI19" i="9"/>
  <c r="BS19" i="8"/>
  <c r="AE19" i="11"/>
  <c r="AE19" i="9"/>
  <c r="BO19" i="8"/>
  <c r="AA19" i="11"/>
  <c r="AA19" i="9"/>
  <c r="BK19" i="8"/>
  <c r="W19" i="11"/>
  <c r="W19" i="9"/>
  <c r="BG19" i="8"/>
  <c r="S19" i="11"/>
  <c r="S19" i="9"/>
  <c r="BC19" i="8"/>
  <c r="O19" i="11"/>
  <c r="O19" i="9"/>
  <c r="AY19" i="8"/>
  <c r="AT18" i="11"/>
  <c r="AT18" i="9"/>
  <c r="CD18" i="8"/>
  <c r="AP18" i="11"/>
  <c r="AP18" i="9"/>
  <c r="BZ18" i="8"/>
  <c r="AL18" i="11"/>
  <c r="AL18" i="9"/>
  <c r="BV18" i="8"/>
  <c r="AH18" i="11"/>
  <c r="AH18" i="9"/>
  <c r="BR18" i="8"/>
  <c r="AD18" i="11"/>
  <c r="AD18" i="9"/>
  <c r="BN18" i="8"/>
  <c r="Z18" i="11"/>
  <c r="Z18" i="9"/>
  <c r="BJ18" i="8"/>
  <c r="V18" i="11"/>
  <c r="V18" i="9"/>
  <c r="BF18" i="8"/>
  <c r="R18" i="11"/>
  <c r="R18" i="9"/>
  <c r="BB18" i="8"/>
  <c r="N18" i="11"/>
  <c r="N18" i="9"/>
  <c r="AX18" i="8"/>
  <c r="AU17" i="11"/>
  <c r="AU17" i="9"/>
  <c r="CE17" i="8"/>
  <c r="AQ17" i="11"/>
  <c r="AQ17" i="9"/>
  <c r="CA17" i="8"/>
  <c r="AM17" i="11"/>
  <c r="AM17" i="9"/>
  <c r="BW17" i="8"/>
  <c r="AI17" i="11"/>
  <c r="AI17" i="9"/>
  <c r="BS17" i="8"/>
  <c r="AE17" i="11"/>
  <c r="AE17" i="9"/>
  <c r="BO17" i="8"/>
  <c r="AA17" i="11"/>
  <c r="AA17" i="9"/>
  <c r="BK17" i="8"/>
  <c r="W17" i="11"/>
  <c r="W17" i="9"/>
  <c r="BG17" i="8"/>
  <c r="S17" i="11"/>
  <c r="S17" i="9"/>
  <c r="BC17" i="8"/>
  <c r="O17" i="11"/>
  <c r="O17" i="9"/>
  <c r="AY17" i="8"/>
  <c r="AT16" i="11"/>
  <c r="AT16" i="9"/>
  <c r="CD16" i="8"/>
  <c r="AP16" i="11"/>
  <c r="AP16" i="9"/>
  <c r="BZ16" i="8"/>
  <c r="AL16" i="11"/>
  <c r="AL16" i="9"/>
  <c r="BV16" i="8"/>
  <c r="AH16" i="11"/>
  <c r="AH16" i="9"/>
  <c r="BR16" i="8"/>
  <c r="AD16" i="11"/>
  <c r="AD16" i="9"/>
  <c r="BN16" i="8"/>
  <c r="Z16" i="11"/>
  <c r="Z16" i="9"/>
  <c r="BJ16" i="8"/>
  <c r="V16" i="11"/>
  <c r="V16" i="9"/>
  <c r="BF16" i="8"/>
  <c r="R16" i="11"/>
  <c r="R16" i="9"/>
  <c r="BB16" i="8"/>
  <c r="N16" i="11"/>
  <c r="N16" i="9"/>
  <c r="AX16" i="8"/>
  <c r="AU15" i="11"/>
  <c r="AU15" i="9"/>
  <c r="CE15" i="8"/>
  <c r="AQ15" i="11"/>
  <c r="AQ15" i="9"/>
  <c r="CA15" i="8"/>
  <c r="AM15" i="11"/>
  <c r="AM15" i="9"/>
  <c r="BW15" i="8"/>
  <c r="AI15" i="11"/>
  <c r="AI15" i="9"/>
  <c r="BS15" i="8"/>
  <c r="AE15" i="11"/>
  <c r="AE15" i="9"/>
  <c r="BO15" i="8"/>
  <c r="AA15" i="11"/>
  <c r="AA15" i="9"/>
  <c r="BK15" i="8"/>
  <c r="W15" i="11"/>
  <c r="W15" i="9"/>
  <c r="BG15" i="8"/>
  <c r="S15" i="11"/>
  <c r="S15" i="9"/>
  <c r="BC15" i="8"/>
  <c r="O15" i="11"/>
  <c r="O15" i="9"/>
  <c r="AY15" i="8"/>
  <c r="AT14" i="11"/>
  <c r="AT14" i="9"/>
  <c r="CD14" i="8"/>
  <c r="AP14" i="11"/>
  <c r="AP14" i="9"/>
  <c r="BZ14" i="8"/>
  <c r="AL14" i="11"/>
  <c r="AL14" i="9"/>
  <c r="BV14" i="8"/>
  <c r="AH14" i="11"/>
  <c r="AH14" i="9"/>
  <c r="BR14" i="8"/>
  <c r="AD14" i="11"/>
  <c r="AD14" i="9"/>
  <c r="BN14" i="8"/>
  <c r="Z14" i="11"/>
  <c r="Z14" i="9"/>
  <c r="BJ14" i="8"/>
  <c r="V14" i="11"/>
  <c r="V14" i="9"/>
  <c r="BF14" i="8"/>
  <c r="R14" i="11"/>
  <c r="R14" i="9"/>
  <c r="BB14" i="8"/>
  <c r="N14" i="11"/>
  <c r="N14" i="9"/>
  <c r="AX14" i="8"/>
  <c r="AQ13" i="11"/>
  <c r="AQ13" i="9"/>
  <c r="CA13" i="8"/>
  <c r="AM13" i="11"/>
  <c r="AM13" i="9"/>
  <c r="BW13" i="8"/>
  <c r="AG13" i="11"/>
  <c r="AG13" i="9"/>
  <c r="BQ13" i="8"/>
  <c r="AA13" i="11"/>
  <c r="AA13" i="9"/>
  <c r="BK13" i="8"/>
  <c r="W13" i="11"/>
  <c r="W13" i="9"/>
  <c r="BG13" i="8"/>
  <c r="S13" i="11"/>
  <c r="S13" i="9"/>
  <c r="BC13" i="8"/>
  <c r="O13" i="11"/>
  <c r="O13" i="9"/>
  <c r="AY13" i="8"/>
  <c r="AT69" i="11"/>
  <c r="AT69" i="9"/>
  <c r="CD69" i="8"/>
  <c r="AP69" i="11"/>
  <c r="AP69" i="9"/>
  <c r="BZ69" i="8"/>
  <c r="AL69" i="11"/>
  <c r="AL69" i="9"/>
  <c r="BV69" i="8"/>
  <c r="AH69" i="11"/>
  <c r="AH69" i="9"/>
  <c r="BR69" i="8"/>
  <c r="AD69" i="11"/>
  <c r="AD69" i="9"/>
  <c r="BN69" i="8"/>
  <c r="Z69" i="11"/>
  <c r="Z69" i="9"/>
  <c r="BJ69" i="8"/>
  <c r="V69" i="11"/>
  <c r="V69" i="9"/>
  <c r="BF69" i="8"/>
  <c r="R69" i="11"/>
  <c r="R69" i="9"/>
  <c r="BB69" i="8"/>
  <c r="N69" i="11"/>
  <c r="N69" i="9"/>
  <c r="AX69" i="8"/>
  <c r="AU68" i="11"/>
  <c r="AU68" i="9"/>
  <c r="CE68" i="8"/>
  <c r="AQ68" i="11"/>
  <c r="AQ68" i="9"/>
  <c r="CA68" i="8"/>
  <c r="AM68" i="11"/>
  <c r="AM68" i="9"/>
  <c r="BW68" i="8"/>
  <c r="AI68" i="11"/>
  <c r="AI68" i="9"/>
  <c r="BS68" i="8"/>
  <c r="AE68" i="11"/>
  <c r="AE68" i="9"/>
  <c r="BO68" i="8"/>
  <c r="AA68" i="11"/>
  <c r="AA68" i="9"/>
  <c r="BK68" i="8"/>
  <c r="W68" i="11"/>
  <c r="W68" i="9"/>
  <c r="BG68" i="8"/>
  <c r="S68" i="11"/>
  <c r="S68" i="9"/>
  <c r="BC68" i="8"/>
  <c r="O68" i="11"/>
  <c r="O68" i="9"/>
  <c r="AY68" i="8"/>
  <c r="AT67" i="11"/>
  <c r="AT67" i="9"/>
  <c r="CD67" i="8"/>
  <c r="AP67" i="11"/>
  <c r="AP67" i="9"/>
  <c r="BZ67" i="8"/>
  <c r="AL67" i="11"/>
  <c r="AL67" i="9"/>
  <c r="BV67" i="8"/>
  <c r="AH67" i="11"/>
  <c r="AH67" i="9"/>
  <c r="BR67" i="8"/>
  <c r="AD67" i="11"/>
  <c r="AD67" i="9"/>
  <c r="BN67" i="8"/>
  <c r="Z67" i="11"/>
  <c r="Z67" i="9"/>
  <c r="BJ67" i="8"/>
  <c r="V67" i="11"/>
  <c r="V67" i="9"/>
  <c r="BF67" i="8"/>
  <c r="R67" i="11"/>
  <c r="R67" i="9"/>
  <c r="BB67" i="8"/>
  <c r="N67" i="11"/>
  <c r="N67" i="9"/>
  <c r="AX67" i="8"/>
  <c r="AU66" i="11"/>
  <c r="AU66" i="9"/>
  <c r="CE66" i="8"/>
  <c r="AQ66" i="11"/>
  <c r="AQ66" i="9"/>
  <c r="CA66" i="8"/>
  <c r="AM66" i="11"/>
  <c r="AM66" i="9"/>
  <c r="BW66" i="8"/>
  <c r="AI66" i="11"/>
  <c r="AI66" i="9"/>
  <c r="BS66" i="8"/>
  <c r="AE66" i="11"/>
  <c r="AE66" i="9"/>
  <c r="BO66" i="8"/>
  <c r="AA66" i="11"/>
  <c r="AA66" i="9"/>
  <c r="BK66" i="8"/>
  <c r="W66" i="11"/>
  <c r="W66" i="9"/>
  <c r="BG66" i="8"/>
  <c r="S66" i="11"/>
  <c r="S66" i="9"/>
  <c r="BC66" i="8"/>
  <c r="O66" i="11"/>
  <c r="O66" i="9"/>
  <c r="AY66" i="8"/>
  <c r="AT65" i="11"/>
  <c r="AT65" i="9"/>
  <c r="CD65" i="8"/>
  <c r="AP65" i="11"/>
  <c r="AP65" i="9"/>
  <c r="BZ65" i="8"/>
  <c r="AL65" i="11"/>
  <c r="AL65" i="9"/>
  <c r="BV65" i="8"/>
  <c r="AH65" i="11"/>
  <c r="AH65" i="9"/>
  <c r="BR65" i="8"/>
  <c r="AD65" i="11"/>
  <c r="AD65" i="9"/>
  <c r="BN65" i="8"/>
  <c r="Z65" i="11"/>
  <c r="Z65" i="9"/>
  <c r="BJ65" i="8"/>
  <c r="V65" i="11"/>
  <c r="V65" i="9"/>
  <c r="BF65" i="8"/>
  <c r="R65" i="11"/>
  <c r="R65" i="9"/>
  <c r="BB65" i="8"/>
  <c r="N65" i="11"/>
  <c r="N65" i="9"/>
  <c r="AX65" i="8"/>
  <c r="AU64" i="11"/>
  <c r="AU64" i="9"/>
  <c r="CE64" i="8"/>
  <c r="AQ64" i="11"/>
  <c r="AQ64" i="9"/>
  <c r="CA64" i="8"/>
  <c r="AM64" i="11"/>
  <c r="AM64" i="9"/>
  <c r="BW64" i="8"/>
  <c r="AI64" i="11"/>
  <c r="AI64" i="9"/>
  <c r="BS64" i="8"/>
  <c r="AE64" i="11"/>
  <c r="AE64" i="9"/>
  <c r="BO64" i="8"/>
  <c r="AA64" i="11"/>
  <c r="AA64" i="9"/>
  <c r="BK64" i="8"/>
  <c r="W64" i="11"/>
  <c r="W64" i="9"/>
  <c r="BG64" i="8"/>
  <c r="S64" i="11"/>
  <c r="S64" i="9"/>
  <c r="BC64" i="8"/>
  <c r="O64" i="11"/>
  <c r="O64" i="9"/>
  <c r="AY64" i="8"/>
  <c r="AV63" i="11"/>
  <c r="AV63" i="9"/>
  <c r="CF63" i="8"/>
  <c r="AR63" i="11"/>
  <c r="AR63" i="9"/>
  <c r="CB63" i="8"/>
  <c r="AN63" i="11"/>
  <c r="AN63" i="9"/>
  <c r="BX63" i="8"/>
  <c r="AJ63" i="11"/>
  <c r="AJ63" i="9"/>
  <c r="BT63" i="8"/>
  <c r="AF63" i="11"/>
  <c r="AF63" i="9"/>
  <c r="BP63" i="8"/>
  <c r="AB63" i="11"/>
  <c r="AB63" i="9"/>
  <c r="BL63" i="8"/>
  <c r="X63" i="11"/>
  <c r="X63" i="9"/>
  <c r="BH63" i="8"/>
  <c r="T63" i="11"/>
  <c r="T63" i="9"/>
  <c r="BD63" i="8"/>
  <c r="P63" i="11"/>
  <c r="P63" i="9"/>
  <c r="AZ63" i="8"/>
  <c r="AW62" i="11"/>
  <c r="AW62" i="9"/>
  <c r="CG62" i="8"/>
  <c r="AS62" i="11"/>
  <c r="AS62" i="9"/>
  <c r="CC62" i="8"/>
  <c r="AO62" i="11"/>
  <c r="AO62" i="9"/>
  <c r="BY62" i="8"/>
  <c r="AK62" i="11"/>
  <c r="AK62" i="9"/>
  <c r="BU62" i="8"/>
  <c r="AG62" i="11"/>
  <c r="AG62" i="9"/>
  <c r="BQ62" i="8"/>
  <c r="AC62" i="11"/>
  <c r="AC62" i="9"/>
  <c r="BM62" i="8"/>
  <c r="Y62" i="11"/>
  <c r="Y62" i="9"/>
  <c r="BI62" i="8"/>
  <c r="U62" i="11"/>
  <c r="U62" i="9"/>
  <c r="BE62" i="8"/>
  <c r="Q62" i="11"/>
  <c r="Q62" i="9"/>
  <c r="BA62" i="8"/>
  <c r="AV61" i="11"/>
  <c r="AV61" i="9"/>
  <c r="CF61" i="8"/>
  <c r="AR61" i="11"/>
  <c r="AR61" i="9"/>
  <c r="CB61" i="8"/>
  <c r="AN61" i="11"/>
  <c r="AN61" i="9"/>
  <c r="BX61" i="8"/>
  <c r="AJ61" i="11"/>
  <c r="AJ61" i="9"/>
  <c r="BT61" i="8"/>
  <c r="AF61" i="11"/>
  <c r="AF61" i="9"/>
  <c r="BP61" i="8"/>
  <c r="AB61" i="11"/>
  <c r="AB61" i="9"/>
  <c r="BL61" i="8"/>
  <c r="X61" i="11"/>
  <c r="X61" i="9"/>
  <c r="BH61" i="8"/>
  <c r="T61" i="11"/>
  <c r="T61" i="9"/>
  <c r="BD61" i="8"/>
  <c r="P61" i="11"/>
  <c r="P61" i="9"/>
  <c r="AZ61" i="8"/>
  <c r="AW60" i="11"/>
  <c r="AW60" i="9"/>
  <c r="CG60" i="8"/>
  <c r="AS60" i="11"/>
  <c r="AS60" i="9"/>
  <c r="CC60" i="8"/>
  <c r="AO60" i="11"/>
  <c r="AO60" i="9"/>
  <c r="BY60" i="8"/>
  <c r="AK60" i="11"/>
  <c r="AK60" i="9"/>
  <c r="BU60" i="8"/>
  <c r="AG60" i="11"/>
  <c r="AG60" i="9"/>
  <c r="BQ60" i="8"/>
  <c r="AC60" i="11"/>
  <c r="AC60" i="9"/>
  <c r="BM60" i="8"/>
  <c r="Y60" i="11"/>
  <c r="Y60" i="9"/>
  <c r="BI60" i="8"/>
  <c r="U60" i="11"/>
  <c r="U60" i="9"/>
  <c r="BE60" i="8"/>
  <c r="Q60" i="11"/>
  <c r="Q60" i="9"/>
  <c r="BA60" i="8"/>
  <c r="AV59" i="11"/>
  <c r="AV59" i="9"/>
  <c r="CF59" i="8"/>
  <c r="AR59" i="11"/>
  <c r="AR59" i="9"/>
  <c r="CB59" i="8"/>
  <c r="AN59" i="11"/>
  <c r="AN59" i="9"/>
  <c r="BX59" i="8"/>
  <c r="AJ59" i="11"/>
  <c r="AJ59" i="9"/>
  <c r="BT59" i="8"/>
  <c r="AF59" i="11"/>
  <c r="AF59" i="9"/>
  <c r="BP59" i="8"/>
  <c r="AB59" i="11"/>
  <c r="AB59" i="9"/>
  <c r="BL59" i="8"/>
  <c r="X59" i="11"/>
  <c r="X59" i="9"/>
  <c r="BH59" i="8"/>
  <c r="T59" i="11"/>
  <c r="T59" i="9"/>
  <c r="BD59" i="8"/>
  <c r="P59" i="11"/>
  <c r="P59" i="9"/>
  <c r="AZ59" i="8"/>
  <c r="AW58" i="11"/>
  <c r="AW58" i="9"/>
  <c r="CG58" i="8"/>
  <c r="AS58" i="11"/>
  <c r="AS58" i="9"/>
  <c r="CC58" i="8"/>
  <c r="AO58" i="11"/>
  <c r="AO58" i="9"/>
  <c r="BY58" i="8"/>
  <c r="AK58" i="11"/>
  <c r="AK58" i="9"/>
  <c r="BU58" i="8"/>
  <c r="AG58" i="11"/>
  <c r="AG58" i="9"/>
  <c r="BQ58" i="8"/>
  <c r="AC58" i="11"/>
  <c r="AC58" i="9"/>
  <c r="BM58" i="8"/>
  <c r="Y58" i="11"/>
  <c r="Y58" i="9"/>
  <c r="BI58" i="8"/>
  <c r="U58" i="11"/>
  <c r="U58" i="9"/>
  <c r="BE58" i="8"/>
  <c r="Q58" i="11"/>
  <c r="Q58" i="9"/>
  <c r="BA58" i="8"/>
  <c r="AV57" i="11"/>
  <c r="AV57" i="9"/>
  <c r="CF57" i="8"/>
  <c r="AR57" i="11"/>
  <c r="AR57" i="9"/>
  <c r="CB57" i="8"/>
  <c r="AN57" i="11"/>
  <c r="AN57" i="9"/>
  <c r="BX57" i="8"/>
  <c r="AJ57" i="11"/>
  <c r="AJ57" i="9"/>
  <c r="BT57" i="8"/>
  <c r="AF57" i="11"/>
  <c r="AF57" i="9"/>
  <c r="BP57" i="8"/>
  <c r="AB57" i="11"/>
  <c r="AB57" i="9"/>
  <c r="BL57" i="8"/>
  <c r="X57" i="11"/>
  <c r="X57" i="9"/>
  <c r="BH57" i="8"/>
  <c r="T57" i="11"/>
  <c r="T57" i="9"/>
  <c r="BD57" i="8"/>
  <c r="P57" i="11"/>
  <c r="P57" i="9"/>
  <c r="AZ57" i="8"/>
  <c r="AW56" i="11"/>
  <c r="AW56" i="9"/>
  <c r="CG56" i="8"/>
  <c r="AS56" i="11"/>
  <c r="AS56" i="9"/>
  <c r="CC56" i="8"/>
  <c r="AO56" i="11"/>
  <c r="AO56" i="9"/>
  <c r="BY56" i="8"/>
  <c r="AK56" i="11"/>
  <c r="AK56" i="9"/>
  <c r="BU56" i="8"/>
  <c r="AG56" i="11"/>
  <c r="AG56" i="9"/>
  <c r="BQ56" i="8"/>
  <c r="AC56" i="11"/>
  <c r="AC56" i="9"/>
  <c r="BM56" i="8"/>
  <c r="Y56" i="11"/>
  <c r="Y56" i="9"/>
  <c r="BI56" i="8"/>
  <c r="U56" i="11"/>
  <c r="U56" i="9"/>
  <c r="BE56" i="8"/>
  <c r="Q56" i="11"/>
  <c r="Q56" i="9"/>
  <c r="BA56" i="8"/>
  <c r="AV55" i="11"/>
  <c r="AV55" i="9"/>
  <c r="CF55" i="8"/>
  <c r="AR55" i="11"/>
  <c r="AR55" i="9"/>
  <c r="CB55" i="8"/>
  <c r="AN55" i="11"/>
  <c r="AN55" i="9"/>
  <c r="BX55" i="8"/>
  <c r="AJ55" i="11"/>
  <c r="AJ55" i="9"/>
  <c r="BT55" i="8"/>
  <c r="AF55" i="11"/>
  <c r="AF55" i="9"/>
  <c r="BP55" i="8"/>
  <c r="AB55" i="11"/>
  <c r="AB55" i="9"/>
  <c r="BL55" i="8"/>
  <c r="X55" i="11"/>
  <c r="X55" i="9"/>
  <c r="BH55" i="8"/>
  <c r="T55" i="11"/>
  <c r="T55" i="9"/>
  <c r="BD55" i="8"/>
  <c r="P55" i="11"/>
  <c r="P55" i="9"/>
  <c r="AZ55" i="8"/>
  <c r="AW54" i="11"/>
  <c r="AW54" i="9"/>
  <c r="CG54" i="8"/>
  <c r="AS54" i="11"/>
  <c r="AS54" i="9"/>
  <c r="CC54" i="8"/>
  <c r="AO54" i="11"/>
  <c r="AO54" i="9"/>
  <c r="BY54" i="8"/>
  <c r="AK54" i="11"/>
  <c r="AK54" i="9"/>
  <c r="BU54" i="8"/>
  <c r="AG54" i="11"/>
  <c r="AG54" i="9"/>
  <c r="BQ54" i="8"/>
  <c r="AC54" i="11"/>
  <c r="AC54" i="9"/>
  <c r="BM54" i="8"/>
  <c r="Y54" i="11"/>
  <c r="Y54" i="9"/>
  <c r="BI54" i="8"/>
  <c r="U54" i="11"/>
  <c r="U54" i="9"/>
  <c r="BE54" i="8"/>
  <c r="Q54" i="11"/>
  <c r="Q54" i="9"/>
  <c r="BA54" i="8"/>
  <c r="AV53" i="11"/>
  <c r="AV53" i="9"/>
  <c r="CF53" i="8"/>
  <c r="AR53" i="11"/>
  <c r="AR53" i="9"/>
  <c r="CB53" i="8"/>
  <c r="AN53" i="11"/>
  <c r="AN53" i="9"/>
  <c r="BX53" i="8"/>
  <c r="AJ53" i="11"/>
  <c r="AJ53" i="9"/>
  <c r="BT53" i="8"/>
  <c r="AF53" i="11"/>
  <c r="AF53" i="9"/>
  <c r="BP53" i="8"/>
  <c r="AB53" i="11"/>
  <c r="AB53" i="9"/>
  <c r="BL53" i="8"/>
  <c r="X53" i="11"/>
  <c r="X53" i="9"/>
  <c r="BH53" i="8"/>
  <c r="T53" i="11"/>
  <c r="T53" i="9"/>
  <c r="BD53" i="8"/>
  <c r="P53" i="11"/>
  <c r="P53" i="9"/>
  <c r="AZ53" i="8"/>
  <c r="AW52" i="11"/>
  <c r="AW52" i="9"/>
  <c r="CG52" i="8"/>
  <c r="AS52" i="11"/>
  <c r="AS52" i="9"/>
  <c r="CC52" i="8"/>
  <c r="AO52" i="11"/>
  <c r="AO52" i="9"/>
  <c r="BY52" i="8"/>
  <c r="AK52" i="11"/>
  <c r="AK52" i="9"/>
  <c r="BU52" i="8"/>
  <c r="AG52" i="11"/>
  <c r="AG52" i="9"/>
  <c r="BQ52" i="8"/>
  <c r="AC52" i="11"/>
  <c r="AC52" i="9"/>
  <c r="BM52" i="8"/>
  <c r="Y52" i="11"/>
  <c r="Y52" i="9"/>
  <c r="BI52" i="8"/>
  <c r="U52" i="11"/>
  <c r="U52" i="9"/>
  <c r="BE52" i="8"/>
  <c r="Q52" i="11"/>
  <c r="Q52" i="9"/>
  <c r="BA52" i="8"/>
  <c r="AV51" i="11"/>
  <c r="AV51" i="9"/>
  <c r="CF51" i="8"/>
  <c r="AR51" i="11"/>
  <c r="AR51" i="9"/>
  <c r="CB51" i="8"/>
  <c r="AN51" i="11"/>
  <c r="AN51" i="9"/>
  <c r="BX51" i="8"/>
  <c r="AJ51" i="11"/>
  <c r="AJ51" i="9"/>
  <c r="BT51" i="8"/>
  <c r="AF51" i="11"/>
  <c r="AF51" i="9"/>
  <c r="BP51" i="8"/>
  <c r="AB51" i="11"/>
  <c r="AB51" i="9"/>
  <c r="BL51" i="8"/>
  <c r="X51" i="11"/>
  <c r="X51" i="9"/>
  <c r="BH51" i="8"/>
  <c r="T51" i="11"/>
  <c r="T51" i="9"/>
  <c r="BD51" i="8"/>
  <c r="P51" i="11"/>
  <c r="P51" i="9"/>
  <c r="AZ51" i="8"/>
  <c r="AW50" i="11"/>
  <c r="AW50" i="9"/>
  <c r="CG50" i="8"/>
  <c r="AS50" i="11"/>
  <c r="AS50" i="9"/>
  <c r="CC50" i="8"/>
  <c r="AO50" i="11"/>
  <c r="AO50" i="9"/>
  <c r="BY50" i="8"/>
  <c r="AK50" i="11"/>
  <c r="AK50" i="9"/>
  <c r="BU50" i="8"/>
  <c r="AG50" i="11"/>
  <c r="AG50" i="9"/>
  <c r="BQ50" i="8"/>
  <c r="AC50" i="11"/>
  <c r="AC50" i="9"/>
  <c r="BM50" i="8"/>
  <c r="Y50" i="11"/>
  <c r="Y50" i="9"/>
  <c r="BI50" i="8"/>
  <c r="U50" i="11"/>
  <c r="U50" i="9"/>
  <c r="BE50" i="8"/>
  <c r="Q50" i="11"/>
  <c r="Q50" i="9"/>
  <c r="BA50" i="8"/>
  <c r="AV49" i="11"/>
  <c r="AV49" i="9"/>
  <c r="CF49" i="8"/>
  <c r="AR49" i="11"/>
  <c r="AR49" i="9"/>
  <c r="CB49" i="8"/>
  <c r="AN49" i="11"/>
  <c r="AN49" i="9"/>
  <c r="BX49" i="8"/>
  <c r="AJ49" i="11"/>
  <c r="AJ49" i="9"/>
  <c r="BT49" i="8"/>
  <c r="AF49" i="11"/>
  <c r="AF49" i="9"/>
  <c r="BP49" i="8"/>
  <c r="AB49" i="11"/>
  <c r="AB49" i="9"/>
  <c r="BL49" i="8"/>
  <c r="X49" i="11"/>
  <c r="X49" i="9"/>
  <c r="BH49" i="8"/>
  <c r="T49" i="11"/>
  <c r="T49" i="9"/>
  <c r="BD49" i="8"/>
  <c r="P49" i="11"/>
  <c r="P49" i="9"/>
  <c r="AZ49" i="8"/>
  <c r="AW48" i="11"/>
  <c r="AW48" i="9"/>
  <c r="CG48" i="8"/>
  <c r="AS48" i="11"/>
  <c r="AS48" i="9"/>
  <c r="CC48" i="8"/>
  <c r="AO48" i="11"/>
  <c r="AO48" i="9"/>
  <c r="BY48" i="8"/>
  <c r="AK48" i="11"/>
  <c r="AK48" i="9"/>
  <c r="BU48" i="8"/>
  <c r="AG48" i="11"/>
  <c r="AG48" i="9"/>
  <c r="BQ48" i="8"/>
  <c r="AC48" i="11"/>
  <c r="AC48" i="9"/>
  <c r="BM48" i="8"/>
  <c r="Y48" i="11"/>
  <c r="Y48" i="9"/>
  <c r="BI48" i="8"/>
  <c r="U48" i="11"/>
  <c r="U48" i="9"/>
  <c r="BE48" i="8"/>
  <c r="Q48" i="11"/>
  <c r="Q48" i="9"/>
  <c r="BA48" i="8"/>
  <c r="AV47" i="11"/>
  <c r="AV47" i="9"/>
  <c r="CF47" i="8"/>
  <c r="AR47" i="11"/>
  <c r="AR47" i="9"/>
  <c r="CB47" i="8"/>
  <c r="AN47" i="11"/>
  <c r="AN47" i="9"/>
  <c r="BX47" i="8"/>
  <c r="AJ47" i="11"/>
  <c r="AJ47" i="9"/>
  <c r="BT47" i="8"/>
  <c r="AF47" i="11"/>
  <c r="AF47" i="9"/>
  <c r="BP47" i="8"/>
  <c r="AB47" i="11"/>
  <c r="AB47" i="9"/>
  <c r="BL47" i="8"/>
  <c r="X47" i="11"/>
  <c r="X47" i="9"/>
  <c r="BH47" i="8"/>
  <c r="T47" i="11"/>
  <c r="T47" i="9"/>
  <c r="BD47" i="8"/>
  <c r="P47" i="11"/>
  <c r="P47" i="9"/>
  <c r="AZ47" i="8"/>
  <c r="AW46" i="11"/>
  <c r="AW46" i="9"/>
  <c r="CG46" i="8"/>
  <c r="AS46" i="11"/>
  <c r="AS46" i="9"/>
  <c r="CC46" i="8"/>
  <c r="AO46" i="11"/>
  <c r="AO46" i="9"/>
  <c r="BY46" i="8"/>
  <c r="AK46" i="11"/>
  <c r="AK46" i="9"/>
  <c r="BU46" i="8"/>
  <c r="AG46" i="11"/>
  <c r="AG46" i="9"/>
  <c r="BQ46" i="8"/>
  <c r="AC46" i="11"/>
  <c r="AC46" i="9"/>
  <c r="BM46" i="8"/>
  <c r="Y46" i="11"/>
  <c r="Y46" i="9"/>
  <c r="BI46" i="8"/>
  <c r="U46" i="11"/>
  <c r="U46" i="9"/>
  <c r="BE46" i="8"/>
  <c r="Q46" i="11"/>
  <c r="Q46" i="9"/>
  <c r="BA46" i="8"/>
  <c r="AV45" i="11"/>
  <c r="AV45" i="9"/>
  <c r="CF45" i="8"/>
  <c r="AR45" i="11"/>
  <c r="AR45" i="9"/>
  <c r="CB45" i="8"/>
  <c r="AN45" i="11"/>
  <c r="AN45" i="9"/>
  <c r="BX45" i="8"/>
  <c r="AJ45" i="11"/>
  <c r="AJ45" i="9"/>
  <c r="BT45" i="8"/>
  <c r="AF45" i="11"/>
  <c r="AF45" i="9"/>
  <c r="BP45" i="8"/>
  <c r="AB45" i="11"/>
  <c r="AB45" i="9"/>
  <c r="BL45" i="8"/>
  <c r="X45" i="11"/>
  <c r="X45" i="9"/>
  <c r="BH45" i="8"/>
  <c r="T45" i="11"/>
  <c r="T45" i="9"/>
  <c r="BD45" i="8"/>
  <c r="P45" i="11"/>
  <c r="P45" i="9"/>
  <c r="AZ45" i="8"/>
  <c r="AW44" i="11"/>
  <c r="AW44" i="9"/>
  <c r="CG44" i="8"/>
  <c r="AS44" i="11"/>
  <c r="AS44" i="9"/>
  <c r="CC44" i="8"/>
  <c r="AO44" i="11"/>
  <c r="AO44" i="9"/>
  <c r="BY44" i="8"/>
  <c r="AK44" i="11"/>
  <c r="AK44" i="9"/>
  <c r="BU44" i="8"/>
  <c r="AG44" i="11"/>
  <c r="AG44" i="9"/>
  <c r="BQ44" i="8"/>
  <c r="AC44" i="11"/>
  <c r="AC44" i="9"/>
  <c r="BM44" i="8"/>
  <c r="Y44" i="11"/>
  <c r="Y44" i="9"/>
  <c r="BI44" i="8"/>
  <c r="U44" i="11"/>
  <c r="U44" i="9"/>
  <c r="BE44" i="8"/>
  <c r="Q44" i="11"/>
  <c r="Q44" i="9"/>
  <c r="BA44" i="8"/>
  <c r="AV43" i="11"/>
  <c r="AV43" i="9"/>
  <c r="CF43" i="8"/>
  <c r="AR43" i="11"/>
  <c r="AR43" i="9"/>
  <c r="CB43" i="8"/>
  <c r="AN43" i="11"/>
  <c r="AN43" i="9"/>
  <c r="BX43" i="8"/>
  <c r="AJ43" i="11"/>
  <c r="AJ43" i="9"/>
  <c r="BT43" i="8"/>
  <c r="AF43" i="11"/>
  <c r="AF43" i="9"/>
  <c r="BP43" i="8"/>
  <c r="AB43" i="11"/>
  <c r="AB43" i="9"/>
  <c r="BL43" i="8"/>
  <c r="X43" i="11"/>
  <c r="X43" i="9"/>
  <c r="BH43" i="8"/>
  <c r="T43" i="11"/>
  <c r="T43" i="9"/>
  <c r="BD43" i="8"/>
  <c r="P43" i="11"/>
  <c r="P43" i="9"/>
  <c r="AZ43" i="8"/>
  <c r="AW42" i="11"/>
  <c r="AW42" i="9"/>
  <c r="CG42" i="8"/>
  <c r="AS42" i="11"/>
  <c r="AS42" i="9"/>
  <c r="CC42" i="8"/>
  <c r="AO42" i="11"/>
  <c r="AO42" i="9"/>
  <c r="BY42" i="8"/>
  <c r="AK42" i="11"/>
  <c r="AK42" i="9"/>
  <c r="BU42" i="8"/>
  <c r="AG42" i="11"/>
  <c r="AG42" i="9"/>
  <c r="BQ42" i="8"/>
  <c r="AC42" i="11"/>
  <c r="AC42" i="9"/>
  <c r="BM42" i="8"/>
  <c r="Y42" i="11"/>
  <c r="Y42" i="9"/>
  <c r="BI42" i="8"/>
  <c r="U42" i="11"/>
  <c r="U42" i="9"/>
  <c r="BE42" i="8"/>
  <c r="Q42" i="11"/>
  <c r="Q42" i="9"/>
  <c r="BA42" i="8"/>
  <c r="AV41" i="11"/>
  <c r="AV41" i="9"/>
  <c r="CF41" i="8"/>
  <c r="AR41" i="11"/>
  <c r="AR41" i="9"/>
  <c r="CB41" i="8"/>
  <c r="AN41" i="11"/>
  <c r="AN41" i="9"/>
  <c r="BX41" i="8"/>
  <c r="AJ41" i="11"/>
  <c r="AJ41" i="9"/>
  <c r="BT41" i="8"/>
  <c r="AF41" i="11"/>
  <c r="AF41" i="9"/>
  <c r="BP41" i="8"/>
  <c r="AB41" i="11"/>
  <c r="AB41" i="9"/>
  <c r="BL41" i="8"/>
  <c r="X41" i="11"/>
  <c r="X41" i="9"/>
  <c r="BH41" i="8"/>
  <c r="T41" i="11"/>
  <c r="T41" i="9"/>
  <c r="BD41" i="8"/>
  <c r="P41" i="11"/>
  <c r="P41" i="9"/>
  <c r="AZ41" i="8"/>
  <c r="AW40" i="11"/>
  <c r="AW40" i="9"/>
  <c r="CG40" i="8"/>
  <c r="AS40" i="11"/>
  <c r="AS40" i="9"/>
  <c r="CC40" i="8"/>
  <c r="AO40" i="11"/>
  <c r="AO40" i="9"/>
  <c r="BY40" i="8"/>
  <c r="AK40" i="11"/>
  <c r="AK40" i="9"/>
  <c r="BU40" i="8"/>
  <c r="AG40" i="11"/>
  <c r="AG40" i="9"/>
  <c r="BQ40" i="8"/>
  <c r="AC40" i="11"/>
  <c r="AC40" i="9"/>
  <c r="BM40" i="8"/>
  <c r="Y40" i="11"/>
  <c r="Y40" i="9"/>
  <c r="BI40" i="8"/>
  <c r="U40" i="11"/>
  <c r="U40" i="9"/>
  <c r="BE40" i="8"/>
  <c r="Q40" i="11"/>
  <c r="Q40" i="9"/>
  <c r="BA40" i="8"/>
  <c r="AV39" i="11"/>
  <c r="AV39" i="9"/>
  <c r="CF39" i="8"/>
  <c r="AR39" i="11"/>
  <c r="AR39" i="9"/>
  <c r="CB39" i="8"/>
  <c r="AN39" i="11"/>
  <c r="AN39" i="9"/>
  <c r="BX39" i="8"/>
  <c r="AJ39" i="11"/>
  <c r="AJ39" i="9"/>
  <c r="BT39" i="8"/>
  <c r="AF39" i="11"/>
  <c r="AF39" i="9"/>
  <c r="BP39" i="8"/>
  <c r="AB39" i="11"/>
  <c r="AB39" i="9"/>
  <c r="BL39" i="8"/>
  <c r="X39" i="11"/>
  <c r="X39" i="9"/>
  <c r="BH39" i="8"/>
  <c r="T39" i="11"/>
  <c r="T39" i="9"/>
  <c r="BD39" i="8"/>
  <c r="P39" i="11"/>
  <c r="P39" i="9"/>
  <c r="AZ39" i="8"/>
  <c r="AW38" i="11"/>
  <c r="AW38" i="9"/>
  <c r="CG38" i="8"/>
  <c r="AS38" i="11"/>
  <c r="AS38" i="9"/>
  <c r="CC38" i="8"/>
  <c r="AO38" i="11"/>
  <c r="AO38" i="9"/>
  <c r="BY38" i="8"/>
  <c r="AK38" i="11"/>
  <c r="AK38" i="9"/>
  <c r="BU38" i="8"/>
  <c r="AG38" i="11"/>
  <c r="AG38" i="9"/>
  <c r="BQ38" i="8"/>
  <c r="AC38" i="11"/>
  <c r="AC38" i="9"/>
  <c r="BM38" i="8"/>
  <c r="Y38" i="11"/>
  <c r="Y38" i="9"/>
  <c r="BI38" i="8"/>
  <c r="U38" i="11"/>
  <c r="U38" i="9"/>
  <c r="BE38" i="8"/>
  <c r="Q38" i="11"/>
  <c r="Q38" i="9"/>
  <c r="BA38" i="8"/>
  <c r="AV37" i="11"/>
  <c r="AV37" i="9"/>
  <c r="CF37" i="8"/>
  <c r="AR37" i="11"/>
  <c r="AR37" i="9"/>
  <c r="CB37" i="8"/>
  <c r="AN37" i="11"/>
  <c r="AN37" i="9"/>
  <c r="BX37" i="8"/>
  <c r="AJ37" i="11"/>
  <c r="AJ37" i="9"/>
  <c r="BT37" i="8"/>
  <c r="AF37" i="11"/>
  <c r="AF37" i="9"/>
  <c r="BP37" i="8"/>
  <c r="AB37" i="11"/>
  <c r="AB37" i="9"/>
  <c r="BL37" i="8"/>
  <c r="X37" i="11"/>
  <c r="X37" i="9"/>
  <c r="BH37" i="8"/>
  <c r="T37" i="11"/>
  <c r="T37" i="9"/>
  <c r="BD37" i="8"/>
  <c r="P37" i="11"/>
  <c r="P37" i="9"/>
  <c r="AZ37" i="8"/>
  <c r="AW36" i="11"/>
  <c r="AW36" i="9"/>
  <c r="CG36" i="8"/>
  <c r="AS36" i="11"/>
  <c r="AS36" i="9"/>
  <c r="CC36" i="8"/>
  <c r="AO36" i="11"/>
  <c r="AO36" i="9"/>
  <c r="BY36" i="8"/>
  <c r="AK36" i="11"/>
  <c r="AK36" i="9"/>
  <c r="BU36" i="8"/>
  <c r="AG36" i="11"/>
  <c r="AG36" i="9"/>
  <c r="BQ36" i="8"/>
  <c r="AC36" i="11"/>
  <c r="AC36" i="9"/>
  <c r="BM36" i="8"/>
  <c r="Y36" i="11"/>
  <c r="Y36" i="9"/>
  <c r="BI36" i="8"/>
  <c r="U36" i="11"/>
  <c r="U36" i="9"/>
  <c r="BE36" i="8"/>
  <c r="Q36" i="11"/>
  <c r="Q36" i="9"/>
  <c r="BA36" i="8"/>
  <c r="AV35" i="11"/>
  <c r="AV35" i="9"/>
  <c r="CF35" i="8"/>
  <c r="AR35" i="11"/>
  <c r="AR35" i="9"/>
  <c r="CB35" i="8"/>
  <c r="AN35" i="11"/>
  <c r="AN35" i="9"/>
  <c r="BX35" i="8"/>
  <c r="AJ35" i="11"/>
  <c r="AJ35" i="9"/>
  <c r="BT35" i="8"/>
  <c r="AF35" i="11"/>
  <c r="AF35" i="9"/>
  <c r="BP35" i="8"/>
  <c r="AB35" i="11"/>
  <c r="AB35" i="9"/>
  <c r="BL35" i="8"/>
  <c r="X35" i="11"/>
  <c r="X35" i="9"/>
  <c r="BH35" i="8"/>
  <c r="T35" i="11"/>
  <c r="T35" i="9"/>
  <c r="BD35" i="8"/>
  <c r="P35" i="11"/>
  <c r="P35" i="9"/>
  <c r="AZ35" i="8"/>
  <c r="AW34" i="11"/>
  <c r="AW34" i="9"/>
  <c r="CG34" i="8"/>
  <c r="AS34" i="11"/>
  <c r="AS34" i="9"/>
  <c r="CC34" i="8"/>
  <c r="AO34" i="11"/>
  <c r="AO34" i="9"/>
  <c r="BY34" i="8"/>
  <c r="AK34" i="11"/>
  <c r="AK34" i="9"/>
  <c r="BU34" i="8"/>
  <c r="AG34" i="11"/>
  <c r="AG34" i="9"/>
  <c r="BQ34" i="8"/>
  <c r="AC34" i="11"/>
  <c r="AC34" i="9"/>
  <c r="BM34" i="8"/>
  <c r="Y34" i="11"/>
  <c r="Y34" i="9"/>
  <c r="BI34" i="8"/>
  <c r="U34" i="11"/>
  <c r="U34" i="9"/>
  <c r="BE34" i="8"/>
  <c r="Q34" i="11"/>
  <c r="Q34" i="9"/>
  <c r="BA34" i="8"/>
  <c r="AV33" i="11"/>
  <c r="AV33" i="9"/>
  <c r="CF33" i="8"/>
  <c r="AR33" i="11"/>
  <c r="AR33" i="9"/>
  <c r="CB33" i="8"/>
  <c r="AN33" i="11"/>
  <c r="AN33" i="9"/>
  <c r="BX33" i="8"/>
  <c r="AJ33" i="11"/>
  <c r="AJ33" i="9"/>
  <c r="BT33" i="8"/>
  <c r="AF33" i="11"/>
  <c r="AF33" i="9"/>
  <c r="BP33" i="8"/>
  <c r="AB33" i="11"/>
  <c r="AB33" i="9"/>
  <c r="BL33" i="8"/>
  <c r="X33" i="11"/>
  <c r="X33" i="9"/>
  <c r="BH33" i="8"/>
  <c r="T33" i="11"/>
  <c r="T33" i="9"/>
  <c r="BD33" i="8"/>
  <c r="P33" i="11"/>
  <c r="P33" i="9"/>
  <c r="AZ33" i="8"/>
  <c r="AW32" i="11"/>
  <c r="AW32" i="9"/>
  <c r="CG32" i="8"/>
  <c r="AS32" i="11"/>
  <c r="AS32" i="9"/>
  <c r="CC32" i="8"/>
  <c r="AO32" i="11"/>
  <c r="AO32" i="9"/>
  <c r="BY32" i="8"/>
  <c r="AK32" i="11"/>
  <c r="AK32" i="9"/>
  <c r="BU32" i="8"/>
  <c r="AG32" i="11"/>
  <c r="AG32" i="9"/>
  <c r="BQ32" i="8"/>
  <c r="AC32" i="11"/>
  <c r="AC32" i="9"/>
  <c r="BM32" i="8"/>
  <c r="Y32" i="11"/>
  <c r="Y32" i="9"/>
  <c r="BI32" i="8"/>
  <c r="U32" i="11"/>
  <c r="U32" i="9"/>
  <c r="BE32" i="8"/>
  <c r="Q32" i="11"/>
  <c r="Q32" i="9"/>
  <c r="BA32" i="8"/>
  <c r="AV31" i="11"/>
  <c r="AV31" i="9"/>
  <c r="CF31" i="8"/>
  <c r="AR31" i="11"/>
  <c r="AR31" i="9"/>
  <c r="CB31" i="8"/>
  <c r="AN31" i="11"/>
  <c r="AN31" i="9"/>
  <c r="BX31" i="8"/>
  <c r="AJ31" i="11"/>
  <c r="AJ31" i="9"/>
  <c r="BT31" i="8"/>
  <c r="AF31" i="11"/>
  <c r="AF31" i="9"/>
  <c r="BP31" i="8"/>
  <c r="AB31" i="11"/>
  <c r="AB31" i="9"/>
  <c r="BL31" i="8"/>
  <c r="X31" i="11"/>
  <c r="X31" i="9"/>
  <c r="BH31" i="8"/>
  <c r="T31" i="11"/>
  <c r="T31" i="9"/>
  <c r="BD31" i="8"/>
  <c r="P31" i="11"/>
  <c r="P31" i="9"/>
  <c r="AZ31" i="8"/>
  <c r="AW30" i="11"/>
  <c r="AW30" i="9"/>
  <c r="CG30" i="8"/>
  <c r="AS30" i="11"/>
  <c r="AS30" i="9"/>
  <c r="CC30" i="8"/>
  <c r="AO30" i="11"/>
  <c r="AO30" i="9"/>
  <c r="BY30" i="8"/>
  <c r="AK30" i="11"/>
  <c r="AK30" i="9"/>
  <c r="BU30" i="8"/>
  <c r="AG30" i="11"/>
  <c r="AG30" i="9"/>
  <c r="BQ30" i="8"/>
  <c r="AC30" i="11"/>
  <c r="AC30" i="9"/>
  <c r="BM30" i="8"/>
  <c r="Y30" i="11"/>
  <c r="Y30" i="9"/>
  <c r="BI30" i="8"/>
  <c r="U30" i="11"/>
  <c r="U30" i="9"/>
  <c r="BE30" i="8"/>
  <c r="Q30" i="11"/>
  <c r="Q30" i="9"/>
  <c r="BA30" i="8"/>
  <c r="AV29" i="11"/>
  <c r="AV29" i="9"/>
  <c r="CF29" i="8"/>
  <c r="AR29" i="11"/>
  <c r="AR29" i="9"/>
  <c r="CB29" i="8"/>
  <c r="AN29" i="11"/>
  <c r="AN29" i="9"/>
  <c r="BX29" i="8"/>
  <c r="AJ29" i="11"/>
  <c r="AJ29" i="9"/>
  <c r="BT29" i="8"/>
  <c r="AF29" i="11"/>
  <c r="AF29" i="9"/>
  <c r="BP29" i="8"/>
  <c r="AB29" i="11"/>
  <c r="AB29" i="9"/>
  <c r="BL29" i="8"/>
  <c r="X29" i="11"/>
  <c r="X29" i="9"/>
  <c r="BH29" i="8"/>
  <c r="T29" i="11"/>
  <c r="T29" i="9"/>
  <c r="BD29" i="8"/>
  <c r="P29" i="11"/>
  <c r="P29" i="9"/>
  <c r="AZ29" i="8"/>
  <c r="AW28" i="11"/>
  <c r="AW28" i="9"/>
  <c r="CG28" i="8"/>
  <c r="AS28" i="11"/>
  <c r="AS28" i="9"/>
  <c r="CC28" i="8"/>
  <c r="AO28" i="11"/>
  <c r="AO28" i="9"/>
  <c r="BY28" i="8"/>
  <c r="AK28" i="11"/>
  <c r="AK28" i="9"/>
  <c r="BU28" i="8"/>
  <c r="AG28" i="11"/>
  <c r="AG28" i="9"/>
  <c r="BQ28" i="8"/>
  <c r="AC28" i="11"/>
  <c r="AC28" i="9"/>
  <c r="BM28" i="8"/>
  <c r="Y28" i="11"/>
  <c r="Y28" i="9"/>
  <c r="BI28" i="8"/>
  <c r="U28" i="11"/>
  <c r="U28" i="9"/>
  <c r="BE28" i="8"/>
  <c r="Q28" i="11"/>
  <c r="Q28" i="9"/>
  <c r="BA28" i="8"/>
  <c r="AV27" i="11"/>
  <c r="AV27" i="9"/>
  <c r="CF27" i="8"/>
  <c r="AR27" i="11"/>
  <c r="AR27" i="9"/>
  <c r="CB27" i="8"/>
  <c r="AN27" i="11"/>
  <c r="AN27" i="9"/>
  <c r="BX27" i="8"/>
  <c r="AJ27" i="11"/>
  <c r="AJ27" i="9"/>
  <c r="BT27" i="8"/>
  <c r="AF27" i="11"/>
  <c r="AF27" i="9"/>
  <c r="BP27" i="8"/>
  <c r="AB27" i="11"/>
  <c r="AB27" i="9"/>
  <c r="BL27" i="8"/>
  <c r="X27" i="11"/>
  <c r="X27" i="9"/>
  <c r="BH27" i="8"/>
  <c r="T27" i="11"/>
  <c r="T27" i="9"/>
  <c r="BD27" i="8"/>
  <c r="P27" i="11"/>
  <c r="P27" i="9"/>
  <c r="AZ27" i="8"/>
  <c r="AW26" i="11"/>
  <c r="AW26" i="9"/>
  <c r="CG26" i="8"/>
  <c r="AS26" i="11"/>
  <c r="AS26" i="9"/>
  <c r="CC26" i="8"/>
  <c r="AO26" i="11"/>
  <c r="AO26" i="9"/>
  <c r="BY26" i="8"/>
  <c r="AK26" i="11"/>
  <c r="AK26" i="9"/>
  <c r="BU26" i="8"/>
  <c r="AG26" i="11"/>
  <c r="AG26" i="9"/>
  <c r="BQ26" i="8"/>
  <c r="AC26" i="11"/>
  <c r="AC26" i="9"/>
  <c r="BM26" i="8"/>
  <c r="Y26" i="11"/>
  <c r="Y26" i="9"/>
  <c r="BI26" i="8"/>
  <c r="U26" i="11"/>
  <c r="U26" i="9"/>
  <c r="BE26" i="8"/>
  <c r="Q26" i="11"/>
  <c r="Q26" i="9"/>
  <c r="BA26" i="8"/>
  <c r="AV25" i="11"/>
  <c r="AV25" i="9"/>
  <c r="CF25" i="8"/>
  <c r="AR25" i="11"/>
  <c r="AR25" i="9"/>
  <c r="CB25" i="8"/>
  <c r="AN25" i="11"/>
  <c r="AN25" i="9"/>
  <c r="BX25" i="8"/>
  <c r="AJ25" i="11"/>
  <c r="AJ25" i="9"/>
  <c r="BT25" i="8"/>
  <c r="AF25" i="11"/>
  <c r="AF25" i="9"/>
  <c r="BP25" i="8"/>
  <c r="AB25" i="11"/>
  <c r="AB25" i="9"/>
  <c r="BL25" i="8"/>
  <c r="X25" i="11"/>
  <c r="X25" i="9"/>
  <c r="BH25" i="8"/>
  <c r="T25" i="11"/>
  <c r="T25" i="9"/>
  <c r="BD25" i="8"/>
  <c r="P25" i="11"/>
  <c r="P25" i="9"/>
  <c r="AZ25" i="8"/>
  <c r="AW24" i="11"/>
  <c r="AW24" i="9"/>
  <c r="CG24" i="8"/>
  <c r="AS24" i="11"/>
  <c r="AS24" i="9"/>
  <c r="CC24" i="8"/>
  <c r="AO24" i="11"/>
  <c r="AO24" i="9"/>
  <c r="BY24" i="8"/>
  <c r="AK24" i="11"/>
  <c r="AK24" i="9"/>
  <c r="BU24" i="8"/>
  <c r="AG24" i="11"/>
  <c r="AG24" i="9"/>
  <c r="BQ24" i="8"/>
  <c r="AC24" i="11"/>
  <c r="AC24" i="9"/>
  <c r="BM24" i="8"/>
  <c r="Y24" i="11"/>
  <c r="Y24" i="9"/>
  <c r="BI24" i="8"/>
  <c r="U24" i="11"/>
  <c r="U24" i="9"/>
  <c r="BE24" i="8"/>
  <c r="Q24" i="11"/>
  <c r="Q24" i="9"/>
  <c r="BA24" i="8"/>
  <c r="AV23" i="11"/>
  <c r="AV23" i="9"/>
  <c r="CF23" i="8"/>
  <c r="AR23" i="11"/>
  <c r="AR23" i="9"/>
  <c r="CB23" i="8"/>
  <c r="AN23" i="11"/>
  <c r="AN23" i="9"/>
  <c r="BX23" i="8"/>
  <c r="AJ23" i="11"/>
  <c r="AJ23" i="9"/>
  <c r="BT23" i="8"/>
  <c r="AF23" i="11"/>
  <c r="AF23" i="9"/>
  <c r="BP23" i="8"/>
  <c r="AB23" i="11"/>
  <c r="AB23" i="9"/>
  <c r="BL23" i="8"/>
  <c r="X23" i="11"/>
  <c r="X23" i="9"/>
  <c r="BH23" i="8"/>
  <c r="T23" i="11"/>
  <c r="T23" i="9"/>
  <c r="BD23" i="8"/>
  <c r="P23" i="11"/>
  <c r="P23" i="9"/>
  <c r="AZ23" i="8"/>
  <c r="AW22" i="11"/>
  <c r="AW22" i="9"/>
  <c r="CG22" i="8"/>
  <c r="AS22" i="11"/>
  <c r="AS22" i="9"/>
  <c r="CC22" i="8"/>
  <c r="AO22" i="11"/>
  <c r="AO22" i="9"/>
  <c r="BY22" i="8"/>
  <c r="AK22" i="11"/>
  <c r="AK22" i="9"/>
  <c r="BU22" i="8"/>
  <c r="AG22" i="11"/>
  <c r="AG22" i="9"/>
  <c r="BQ22" i="8"/>
  <c r="AC22" i="11"/>
  <c r="AC22" i="9"/>
  <c r="BM22" i="8"/>
  <c r="Y22" i="11"/>
  <c r="Y22" i="9"/>
  <c r="BI22" i="8"/>
  <c r="U22" i="11"/>
  <c r="U22" i="9"/>
  <c r="BE22" i="8"/>
  <c r="Q22" i="11"/>
  <c r="Q22" i="9"/>
  <c r="BA22" i="8"/>
  <c r="AV21" i="11"/>
  <c r="AV21" i="9"/>
  <c r="CF21" i="8"/>
  <c r="AR21" i="11"/>
  <c r="AR21" i="9"/>
  <c r="CB21" i="8"/>
  <c r="AN21" i="11"/>
  <c r="AN21" i="9"/>
  <c r="BX21" i="8"/>
  <c r="AW21" i="11"/>
  <c r="AW21" i="9"/>
  <c r="CG21" i="8"/>
  <c r="AS21" i="11"/>
  <c r="AS21" i="9"/>
  <c r="CC21" i="8"/>
  <c r="AO21" i="11"/>
  <c r="AO21" i="9"/>
  <c r="BY21" i="8"/>
  <c r="AK21" i="11"/>
  <c r="AK21" i="9"/>
  <c r="BU21" i="8"/>
  <c r="AG21" i="11"/>
  <c r="AG21" i="9"/>
  <c r="BQ21" i="8"/>
  <c r="AC21" i="11"/>
  <c r="AC21" i="9"/>
  <c r="BM21" i="8"/>
  <c r="Y21" i="11"/>
  <c r="Y21" i="9"/>
  <c r="BI21" i="8"/>
  <c r="U21" i="11"/>
  <c r="U21" i="9"/>
  <c r="BE21" i="8"/>
  <c r="Q21" i="11"/>
  <c r="Q21" i="9"/>
  <c r="BA21" i="8"/>
  <c r="AV20" i="11"/>
  <c r="AV20" i="9"/>
  <c r="CF20" i="8"/>
  <c r="AR20" i="11"/>
  <c r="AR20" i="9"/>
  <c r="CB20" i="8"/>
  <c r="AN20" i="11"/>
  <c r="AN20" i="9"/>
  <c r="BX20" i="8"/>
  <c r="AJ20" i="11"/>
  <c r="AJ20" i="9"/>
  <c r="BT20" i="8"/>
  <c r="AF20" i="11"/>
  <c r="AF20" i="9"/>
  <c r="BP20" i="8"/>
  <c r="AB20" i="11"/>
  <c r="AB20" i="9"/>
  <c r="BL20" i="8"/>
  <c r="X20" i="11"/>
  <c r="X20" i="9"/>
  <c r="BH20" i="8"/>
  <c r="T20" i="11"/>
  <c r="T20" i="9"/>
  <c r="BD20" i="8"/>
  <c r="P20" i="11"/>
  <c r="P20" i="9"/>
  <c r="AZ20" i="8"/>
  <c r="AW19" i="11"/>
  <c r="AW19" i="9"/>
  <c r="CG19" i="8"/>
  <c r="AS19" i="11"/>
  <c r="AS19" i="9"/>
  <c r="CC19" i="8"/>
  <c r="AO19" i="11"/>
  <c r="AO19" i="9"/>
  <c r="BY19" i="8"/>
  <c r="AK19" i="11"/>
  <c r="AK19" i="9"/>
  <c r="BU19" i="8"/>
  <c r="AG19" i="11"/>
  <c r="AG19" i="9"/>
  <c r="BQ19" i="8"/>
  <c r="AC19" i="11"/>
  <c r="AC19" i="9"/>
  <c r="BM19" i="8"/>
  <c r="Y19" i="11"/>
  <c r="Y19" i="9"/>
  <c r="BI19" i="8"/>
  <c r="U19" i="11"/>
  <c r="U19" i="9"/>
  <c r="BE19" i="8"/>
  <c r="Q19" i="11"/>
  <c r="Q19" i="9"/>
  <c r="BA19" i="8"/>
  <c r="AV18" i="11"/>
  <c r="AV18" i="9"/>
  <c r="CF18" i="8"/>
  <c r="AR18" i="11"/>
  <c r="AR18" i="9"/>
  <c r="CB18" i="8"/>
  <c r="AN18" i="11"/>
  <c r="AN18" i="9"/>
  <c r="BX18" i="8"/>
  <c r="AJ18" i="11"/>
  <c r="AJ18" i="9"/>
  <c r="BT18" i="8"/>
  <c r="AF18" i="11"/>
  <c r="AF18" i="9"/>
  <c r="BP18" i="8"/>
  <c r="AB18" i="11"/>
  <c r="AB18" i="9"/>
  <c r="BL18" i="8"/>
  <c r="X18" i="11"/>
  <c r="X18" i="9"/>
  <c r="BH18" i="8"/>
  <c r="T18" i="11"/>
  <c r="T18" i="9"/>
  <c r="BD18" i="8"/>
  <c r="P18" i="11"/>
  <c r="P18" i="9"/>
  <c r="AZ18" i="8"/>
  <c r="AW17" i="11"/>
  <c r="AW17" i="9"/>
  <c r="CG17" i="8"/>
  <c r="AS17" i="11"/>
  <c r="AS17" i="9"/>
  <c r="CC17" i="8"/>
  <c r="AO17" i="11"/>
  <c r="AO17" i="9"/>
  <c r="BY17" i="8"/>
  <c r="AK17" i="11"/>
  <c r="AK17" i="9"/>
  <c r="BU17" i="8"/>
  <c r="AG17" i="11"/>
  <c r="AG17" i="9"/>
  <c r="BQ17" i="8"/>
  <c r="AC17" i="11"/>
  <c r="AC17" i="9"/>
  <c r="BM17" i="8"/>
  <c r="Y17" i="11"/>
  <c r="Y17" i="9"/>
  <c r="BI17" i="8"/>
  <c r="U17" i="11"/>
  <c r="U17" i="9"/>
  <c r="BE17" i="8"/>
  <c r="Q17" i="11"/>
  <c r="Q17" i="9"/>
  <c r="BA17" i="8"/>
  <c r="AV16" i="11"/>
  <c r="AV16" i="9"/>
  <c r="CF16" i="8"/>
  <c r="AR16" i="11"/>
  <c r="AR16" i="9"/>
  <c r="CB16" i="8"/>
  <c r="AN16" i="11"/>
  <c r="AN16" i="9"/>
  <c r="BX16" i="8"/>
  <c r="AJ16" i="11"/>
  <c r="AJ16" i="9"/>
  <c r="BT16" i="8"/>
  <c r="AF16" i="11"/>
  <c r="AF16" i="9"/>
  <c r="BP16" i="8"/>
  <c r="AB16" i="11"/>
  <c r="AB16" i="9"/>
  <c r="BL16" i="8"/>
  <c r="X16" i="11"/>
  <c r="X16" i="9"/>
  <c r="BH16" i="8"/>
  <c r="T16" i="11"/>
  <c r="T16" i="9"/>
  <c r="BD16" i="8"/>
  <c r="P16" i="11"/>
  <c r="P16" i="9"/>
  <c r="AZ16" i="8"/>
  <c r="AW15" i="11"/>
  <c r="AW15" i="9"/>
  <c r="CG15" i="8"/>
  <c r="AS15" i="11"/>
  <c r="AS15" i="9"/>
  <c r="CC15" i="8"/>
  <c r="AO15" i="11"/>
  <c r="AO15" i="9"/>
  <c r="BY15" i="8"/>
  <c r="AK15" i="11"/>
  <c r="AK15" i="9"/>
  <c r="BU15" i="8"/>
  <c r="AG15" i="11"/>
  <c r="AG15" i="9"/>
  <c r="BQ15" i="8"/>
  <c r="AC15" i="11"/>
  <c r="AC15" i="9"/>
  <c r="BM15" i="8"/>
  <c r="Y15" i="11"/>
  <c r="Y15" i="9"/>
  <c r="BI15" i="8"/>
  <c r="U15" i="11"/>
  <c r="U15" i="9"/>
  <c r="BE15" i="8"/>
  <c r="Q15" i="11"/>
  <c r="Q15" i="9"/>
  <c r="BA15" i="8"/>
  <c r="AV14" i="11"/>
  <c r="AV14" i="9"/>
  <c r="CF14" i="8"/>
  <c r="AR14" i="11"/>
  <c r="AR14" i="9"/>
  <c r="CB14" i="8"/>
  <c r="AN14" i="11"/>
  <c r="AN14" i="9"/>
  <c r="BX14" i="8"/>
  <c r="AJ14" i="11"/>
  <c r="AJ14" i="9"/>
  <c r="BT14" i="8"/>
  <c r="AF14" i="11"/>
  <c r="AF14" i="9"/>
  <c r="BP14" i="8"/>
  <c r="AB14" i="11"/>
  <c r="AB14" i="9"/>
  <c r="BL14" i="8"/>
  <c r="X14" i="11"/>
  <c r="X14" i="9"/>
  <c r="BH14" i="8"/>
  <c r="T14" i="11"/>
  <c r="T14" i="9"/>
  <c r="BD14" i="8"/>
  <c r="P14" i="11"/>
  <c r="P14" i="9"/>
  <c r="AZ14" i="8"/>
  <c r="AS13" i="11"/>
  <c r="AS13" i="9"/>
  <c r="CC13" i="8"/>
  <c r="AO13" i="11"/>
  <c r="AO13" i="9"/>
  <c r="BY13" i="8"/>
  <c r="AK13" i="11"/>
  <c r="AK13" i="9"/>
  <c r="BU13" i="8"/>
  <c r="AE13" i="11"/>
  <c r="AE13" i="9"/>
  <c r="BO13" i="8"/>
  <c r="Y13" i="11"/>
  <c r="Y13" i="9"/>
  <c r="BI13" i="8"/>
  <c r="U13" i="11"/>
  <c r="U13" i="9"/>
  <c r="BE13" i="8"/>
  <c r="Q13" i="11"/>
  <c r="Q13" i="9"/>
  <c r="BA13" i="8"/>
  <c r="AV69" i="11"/>
  <c r="AV69" i="9"/>
  <c r="CF69" i="8"/>
  <c r="AR69" i="11"/>
  <c r="AR69" i="9"/>
  <c r="CB69" i="8"/>
  <c r="AN69" i="11"/>
  <c r="AN69" i="9"/>
  <c r="BX69" i="8"/>
  <c r="AJ69" i="11"/>
  <c r="AJ69" i="9"/>
  <c r="BT69" i="8"/>
  <c r="AF69" i="11"/>
  <c r="AF69" i="9"/>
  <c r="BP69" i="8"/>
  <c r="AB69" i="11"/>
  <c r="AB69" i="9"/>
  <c r="BL69" i="8"/>
  <c r="X69" i="11"/>
  <c r="X69" i="9"/>
  <c r="BH69" i="8"/>
  <c r="T69" i="11"/>
  <c r="T69" i="9"/>
  <c r="BD69" i="8"/>
  <c r="P69" i="11"/>
  <c r="P69" i="9"/>
  <c r="AZ69" i="8"/>
  <c r="AW68" i="11"/>
  <c r="AW68" i="9"/>
  <c r="CG68" i="8"/>
  <c r="AS68" i="11"/>
  <c r="AS68" i="9"/>
  <c r="CC68" i="8"/>
  <c r="AO68" i="11"/>
  <c r="AO68" i="9"/>
  <c r="BY68" i="8"/>
  <c r="AK68" i="11"/>
  <c r="AK68" i="9"/>
  <c r="BU68" i="8"/>
  <c r="AG68" i="11"/>
  <c r="AG68" i="9"/>
  <c r="BQ68" i="8"/>
  <c r="AC68" i="11"/>
  <c r="AC68" i="9"/>
  <c r="BM68" i="8"/>
  <c r="Y68" i="11"/>
  <c r="Y68" i="9"/>
  <c r="BI68" i="8"/>
  <c r="U68" i="11"/>
  <c r="U68" i="9"/>
  <c r="BE68" i="8"/>
  <c r="Q68" i="11"/>
  <c r="Q68" i="9"/>
  <c r="BA68" i="8"/>
  <c r="AV67" i="11"/>
  <c r="AV67" i="9"/>
  <c r="CF67" i="8"/>
  <c r="AR67" i="11"/>
  <c r="AR67" i="9"/>
  <c r="CB67" i="8"/>
  <c r="AN67" i="11"/>
  <c r="AN67" i="9"/>
  <c r="BX67" i="8"/>
  <c r="AJ67" i="11"/>
  <c r="AJ67" i="9"/>
  <c r="BT67" i="8"/>
  <c r="AF67" i="11"/>
  <c r="AF67" i="9"/>
  <c r="BP67" i="8"/>
  <c r="AB67" i="11"/>
  <c r="AB67" i="9"/>
  <c r="BL67" i="8"/>
  <c r="X67" i="11"/>
  <c r="X67" i="9"/>
  <c r="BH67" i="8"/>
  <c r="T67" i="11"/>
  <c r="T67" i="9"/>
  <c r="BD67" i="8"/>
  <c r="P67" i="11"/>
  <c r="P67" i="9"/>
  <c r="AZ67" i="8"/>
  <c r="AW66" i="11"/>
  <c r="AW66" i="9"/>
  <c r="CG66" i="8"/>
  <c r="AS66" i="11"/>
  <c r="AS66" i="9"/>
  <c r="CC66" i="8"/>
  <c r="AO66" i="11"/>
  <c r="AO66" i="9"/>
  <c r="BY66" i="8"/>
  <c r="AK66" i="11"/>
  <c r="AK66" i="9"/>
  <c r="BU66" i="8"/>
  <c r="AG66" i="11"/>
  <c r="AG66" i="9"/>
  <c r="BQ66" i="8"/>
  <c r="AC66" i="11"/>
  <c r="AC66" i="9"/>
  <c r="BM66" i="8"/>
  <c r="Y66" i="11"/>
  <c r="Y66" i="9"/>
  <c r="BI66" i="8"/>
  <c r="U66" i="11"/>
  <c r="U66" i="9"/>
  <c r="BE66" i="8"/>
  <c r="Q66" i="11"/>
  <c r="Q66" i="9"/>
  <c r="BA66" i="8"/>
  <c r="AV65" i="11"/>
  <c r="AV65" i="9"/>
  <c r="CF65" i="8"/>
  <c r="AR65" i="11"/>
  <c r="AR65" i="9"/>
  <c r="CB65" i="8"/>
  <c r="AN65" i="11"/>
  <c r="AN65" i="9"/>
  <c r="BX65" i="8"/>
  <c r="AJ65" i="11"/>
  <c r="AJ65" i="9"/>
  <c r="BT65" i="8"/>
  <c r="AF65" i="11"/>
  <c r="AF65" i="9"/>
  <c r="BP65" i="8"/>
  <c r="AB65" i="11"/>
  <c r="AB65" i="9"/>
  <c r="BL65" i="8"/>
  <c r="X65" i="11"/>
  <c r="X65" i="9"/>
  <c r="BH65" i="8"/>
  <c r="T65" i="11"/>
  <c r="T65" i="9"/>
  <c r="BD65" i="8"/>
  <c r="P65" i="11"/>
  <c r="P65" i="9"/>
  <c r="AZ65" i="8"/>
  <c r="AW64" i="11"/>
  <c r="AW64" i="9"/>
  <c r="CG64" i="8"/>
  <c r="AS64" i="11"/>
  <c r="AS64" i="9"/>
  <c r="CC64" i="8"/>
  <c r="AO64" i="11"/>
  <c r="AO64" i="9"/>
  <c r="BY64" i="8"/>
  <c r="AK64" i="11"/>
  <c r="AK64" i="9"/>
  <c r="BU64" i="8"/>
  <c r="AG64" i="11"/>
  <c r="AG64" i="9"/>
  <c r="BQ64" i="8"/>
  <c r="AC64" i="11"/>
  <c r="AC64" i="9"/>
  <c r="BM64" i="8"/>
  <c r="Y64" i="11"/>
  <c r="Y64" i="9"/>
  <c r="BI64" i="8"/>
  <c r="U64" i="11"/>
  <c r="U64" i="9"/>
  <c r="BE64" i="8"/>
  <c r="Q64" i="11"/>
  <c r="Q64" i="9"/>
  <c r="BA64" i="8"/>
  <c r="AT63" i="11"/>
  <c r="AT63" i="9"/>
  <c r="CD63" i="8"/>
  <c r="AP63" i="11"/>
  <c r="AP63" i="9"/>
  <c r="BZ63" i="8"/>
  <c r="AL63" i="11"/>
  <c r="AL63" i="9"/>
  <c r="BV63" i="8"/>
  <c r="AH63" i="11"/>
  <c r="AH63" i="9"/>
  <c r="BR63" i="8"/>
  <c r="AD63" i="11"/>
  <c r="AD63" i="9"/>
  <c r="BN63" i="8"/>
  <c r="Z63" i="11"/>
  <c r="Z63" i="9"/>
  <c r="BJ63" i="8"/>
  <c r="V63" i="11"/>
  <c r="V63" i="9"/>
  <c r="BF63" i="8"/>
  <c r="R63" i="11"/>
  <c r="R63" i="9"/>
  <c r="BB63" i="8"/>
  <c r="N63" i="11"/>
  <c r="N63" i="9"/>
  <c r="AX63" i="8"/>
  <c r="AU62" i="11"/>
  <c r="AU62" i="9"/>
  <c r="CE62" i="8"/>
  <c r="AQ62" i="11"/>
  <c r="AQ62" i="9"/>
  <c r="CA62" i="8"/>
  <c r="AM62" i="11"/>
  <c r="AM62" i="9"/>
  <c r="BW62" i="8"/>
  <c r="AI62" i="11"/>
  <c r="AI62" i="9"/>
  <c r="BS62" i="8"/>
  <c r="AE62" i="11"/>
  <c r="AE62" i="9"/>
  <c r="BO62" i="8"/>
  <c r="AA62" i="11"/>
  <c r="AA62" i="9"/>
  <c r="BK62" i="8"/>
  <c r="W62" i="11"/>
  <c r="W62" i="9"/>
  <c r="BG62" i="8"/>
  <c r="S62" i="11"/>
  <c r="S62" i="9"/>
  <c r="BC62" i="8"/>
  <c r="O62" i="11"/>
  <c r="O62" i="9"/>
  <c r="AY62" i="8"/>
  <c r="AT61" i="11"/>
  <c r="AT61" i="9"/>
  <c r="CD61" i="8"/>
  <c r="AP61" i="11"/>
  <c r="AP61" i="9"/>
  <c r="BZ61" i="8"/>
  <c r="AL61" i="11"/>
  <c r="AL61" i="9"/>
  <c r="BV61" i="8"/>
  <c r="AH61" i="11"/>
  <c r="AH61" i="9"/>
  <c r="BR61" i="8"/>
  <c r="AD61" i="11"/>
  <c r="AD61" i="9"/>
  <c r="BN61" i="8"/>
  <c r="Z61" i="11"/>
  <c r="Z61" i="9"/>
  <c r="BJ61" i="8"/>
  <c r="V61" i="11"/>
  <c r="V61" i="9"/>
  <c r="BF61" i="8"/>
  <c r="R61" i="11"/>
  <c r="R61" i="9"/>
  <c r="BB61" i="8"/>
  <c r="N61" i="11"/>
  <c r="N61" i="9"/>
  <c r="AX61" i="8"/>
  <c r="AU60" i="11"/>
  <c r="AU60" i="9"/>
  <c r="CE60" i="8"/>
  <c r="AQ60" i="11"/>
  <c r="AQ60" i="9"/>
  <c r="CA60" i="8"/>
  <c r="AM60" i="11"/>
  <c r="AM60" i="9"/>
  <c r="BW60" i="8"/>
  <c r="AI60" i="11"/>
  <c r="AI60" i="9"/>
  <c r="BS60" i="8"/>
  <c r="AE60" i="11"/>
  <c r="AE60" i="9"/>
  <c r="BO60" i="8"/>
  <c r="AA60" i="11"/>
  <c r="AA60" i="9"/>
  <c r="BK60" i="8"/>
  <c r="W60" i="11"/>
  <c r="W60" i="9"/>
  <c r="BG60" i="8"/>
  <c r="S60" i="11"/>
  <c r="S60" i="9"/>
  <c r="BC60" i="8"/>
  <c r="O60" i="11"/>
  <c r="O60" i="9"/>
  <c r="AY60" i="8"/>
  <c r="AT59" i="11"/>
  <c r="AT59" i="9"/>
  <c r="CD59" i="8"/>
  <c r="AP59" i="11"/>
  <c r="AP59" i="9"/>
  <c r="BZ59" i="8"/>
  <c r="AL59" i="11"/>
  <c r="AL59" i="9"/>
  <c r="BV59" i="8"/>
  <c r="AH59" i="11"/>
  <c r="AH59" i="9"/>
  <c r="BR59" i="8"/>
  <c r="AD59" i="11"/>
  <c r="AD59" i="9"/>
  <c r="BN59" i="8"/>
  <c r="Z59" i="11"/>
  <c r="Z59" i="9"/>
  <c r="BJ59" i="8"/>
  <c r="V59" i="11"/>
  <c r="V59" i="9"/>
  <c r="BF59" i="8"/>
  <c r="R59" i="11"/>
  <c r="R59" i="9"/>
  <c r="BB59" i="8"/>
  <c r="N59" i="11"/>
  <c r="N59" i="9"/>
  <c r="AX59" i="8"/>
  <c r="AU58" i="11"/>
  <c r="AU58" i="9"/>
  <c r="CE58" i="8"/>
  <c r="AQ58" i="11"/>
  <c r="AQ58" i="9"/>
  <c r="CA58" i="8"/>
  <c r="AM58" i="11"/>
  <c r="AM58" i="9"/>
  <c r="BW58" i="8"/>
  <c r="AI58" i="11"/>
  <c r="AI58" i="9"/>
  <c r="BS58" i="8"/>
  <c r="AE58" i="11"/>
  <c r="AE58" i="9"/>
  <c r="BO58" i="8"/>
  <c r="AA58" i="11"/>
  <c r="AA58" i="9"/>
  <c r="BK58" i="8"/>
  <c r="W58" i="11"/>
  <c r="W58" i="9"/>
  <c r="BG58" i="8"/>
  <c r="S58" i="11"/>
  <c r="S58" i="9"/>
  <c r="BC58" i="8"/>
  <c r="O58" i="11"/>
  <c r="O58" i="9"/>
  <c r="AY58" i="8"/>
  <c r="AT57" i="11"/>
  <c r="AT57" i="9"/>
  <c r="CD57" i="8"/>
  <c r="AP57" i="11"/>
  <c r="AP57" i="9"/>
  <c r="BZ57" i="8"/>
  <c r="AL57" i="11"/>
  <c r="AL57" i="9"/>
  <c r="BV57" i="8"/>
  <c r="AH57" i="11"/>
  <c r="AH57" i="9"/>
  <c r="BR57" i="8"/>
  <c r="AD57" i="11"/>
  <c r="AD57" i="9"/>
  <c r="BN57" i="8"/>
  <c r="Z57" i="11"/>
  <c r="Z57" i="9"/>
  <c r="BJ57" i="8"/>
  <c r="V57" i="11"/>
  <c r="V57" i="9"/>
  <c r="BF57" i="8"/>
  <c r="R57" i="11"/>
  <c r="R57" i="9"/>
  <c r="BB57" i="8"/>
  <c r="N57" i="11"/>
  <c r="N57" i="9"/>
  <c r="AX57" i="8"/>
  <c r="AU56" i="11"/>
  <c r="AU56" i="9"/>
  <c r="CE56" i="8"/>
  <c r="AQ56" i="11"/>
  <c r="AQ56" i="9"/>
  <c r="CA56" i="8"/>
  <c r="AM56" i="11"/>
  <c r="AM56" i="9"/>
  <c r="BW56" i="8"/>
  <c r="AI56" i="11"/>
  <c r="AI56" i="9"/>
  <c r="BS56" i="8"/>
  <c r="AE56" i="11"/>
  <c r="AE56" i="9"/>
  <c r="BO56" i="8"/>
  <c r="AA56" i="11"/>
  <c r="AA56" i="9"/>
  <c r="BK56" i="8"/>
  <c r="W56" i="11"/>
  <c r="W56" i="9"/>
  <c r="BG56" i="8"/>
  <c r="S56" i="11"/>
  <c r="S56" i="9"/>
  <c r="BC56" i="8"/>
  <c r="O56" i="11"/>
  <c r="O56" i="9"/>
  <c r="AY56" i="8"/>
  <c r="AT55" i="11"/>
  <c r="AT55" i="9"/>
  <c r="CD55" i="8"/>
  <c r="AP55" i="11"/>
  <c r="AP55" i="9"/>
  <c r="BZ55" i="8"/>
  <c r="AL55" i="11"/>
  <c r="AL55" i="9"/>
  <c r="BV55" i="8"/>
  <c r="AH55" i="11"/>
  <c r="AH55" i="9"/>
  <c r="BR55" i="8"/>
  <c r="AD55" i="11"/>
  <c r="AD55" i="9"/>
  <c r="BN55" i="8"/>
  <c r="Z55" i="11"/>
  <c r="Z55" i="9"/>
  <c r="BJ55" i="8"/>
  <c r="V55" i="11"/>
  <c r="V55" i="9"/>
  <c r="BF55" i="8"/>
  <c r="R55" i="11"/>
  <c r="R55" i="9"/>
  <c r="BB55" i="8"/>
  <c r="N55" i="11"/>
  <c r="N55" i="9"/>
  <c r="AX55" i="8"/>
  <c r="AU54" i="11"/>
  <c r="AU54" i="9"/>
  <c r="CE54" i="8"/>
  <c r="AQ54" i="11"/>
  <c r="AQ54" i="9"/>
  <c r="CA54" i="8"/>
  <c r="AM54" i="11"/>
  <c r="AM54" i="9"/>
  <c r="BW54" i="8"/>
  <c r="AI54" i="11"/>
  <c r="AI54" i="9"/>
  <c r="BS54" i="8"/>
  <c r="AE54" i="11"/>
  <c r="AE54" i="9"/>
  <c r="BO54" i="8"/>
  <c r="AA54" i="11"/>
  <c r="AA54" i="9"/>
  <c r="BK54" i="8"/>
  <c r="W54" i="11"/>
  <c r="W54" i="9"/>
  <c r="BG54" i="8"/>
  <c r="S54" i="11"/>
  <c r="S54" i="9"/>
  <c r="BC54" i="8"/>
  <c r="O54" i="11"/>
  <c r="O54" i="9"/>
  <c r="AY54" i="8"/>
  <c r="AT53" i="11"/>
  <c r="AT53" i="9"/>
  <c r="CD53" i="8"/>
  <c r="AP53" i="11"/>
  <c r="AP53" i="9"/>
  <c r="BZ53" i="8"/>
  <c r="AL53" i="11"/>
  <c r="AL53" i="9"/>
  <c r="BV53" i="8"/>
  <c r="AH53" i="11"/>
  <c r="AH53" i="9"/>
  <c r="BR53" i="8"/>
  <c r="AD53" i="11"/>
  <c r="AD53" i="9"/>
  <c r="BN53" i="8"/>
  <c r="Z53" i="11"/>
  <c r="Z53" i="9"/>
  <c r="BJ53" i="8"/>
  <c r="V53" i="11"/>
  <c r="V53" i="9"/>
  <c r="BF53" i="8"/>
  <c r="R53" i="11"/>
  <c r="R53" i="9"/>
  <c r="BB53" i="8"/>
  <c r="N53" i="11"/>
  <c r="N53" i="9"/>
  <c r="AX53" i="8"/>
  <c r="AU52" i="11"/>
  <c r="AU52" i="9"/>
  <c r="CE52" i="8"/>
  <c r="AQ52" i="11"/>
  <c r="AQ52" i="9"/>
  <c r="CA52" i="8"/>
  <c r="AM52" i="11"/>
  <c r="AM52" i="9"/>
  <c r="BW52" i="8"/>
  <c r="AI52" i="11"/>
  <c r="AI52" i="9"/>
  <c r="BS52" i="8"/>
  <c r="AE52" i="11"/>
  <c r="AE52" i="9"/>
  <c r="BO52" i="8"/>
  <c r="AA52" i="11"/>
  <c r="AA52" i="9"/>
  <c r="BK52" i="8"/>
  <c r="W52" i="11"/>
  <c r="W52" i="9"/>
  <c r="BG52" i="8"/>
  <c r="S52" i="11"/>
  <c r="S52" i="9"/>
  <c r="BC52" i="8"/>
  <c r="O52" i="11"/>
  <c r="O52" i="9"/>
  <c r="AY52" i="8"/>
  <c r="AT51" i="11"/>
  <c r="AT51" i="9"/>
  <c r="CD51" i="8"/>
  <c r="AP51" i="11"/>
  <c r="AP51" i="9"/>
  <c r="BZ51" i="8"/>
  <c r="AL51" i="11"/>
  <c r="AL51" i="9"/>
  <c r="BV51" i="8"/>
  <c r="AH51" i="11"/>
  <c r="AH51" i="9"/>
  <c r="BR51" i="8"/>
  <c r="AD51" i="11"/>
  <c r="AD51" i="9"/>
  <c r="BN51" i="8"/>
  <c r="Z51" i="11"/>
  <c r="Z51" i="9"/>
  <c r="BJ51" i="8"/>
  <c r="V51" i="11"/>
  <c r="V51" i="9"/>
  <c r="BF51" i="8"/>
  <c r="R51" i="11"/>
  <c r="R51" i="9"/>
  <c r="BB51" i="8"/>
  <c r="N51" i="11"/>
  <c r="N51" i="9"/>
  <c r="AX51" i="8"/>
  <c r="AU50" i="11"/>
  <c r="AU50" i="9"/>
  <c r="CE50" i="8"/>
  <c r="AQ50" i="11"/>
  <c r="AQ50" i="9"/>
  <c r="CA50" i="8"/>
  <c r="AM50" i="11"/>
  <c r="AM50" i="9"/>
  <c r="BW50" i="8"/>
  <c r="AI50" i="11"/>
  <c r="AI50" i="9"/>
  <c r="BS50" i="8"/>
  <c r="AE50" i="11"/>
  <c r="AE50" i="9"/>
  <c r="BO50" i="8"/>
  <c r="AA50" i="11"/>
  <c r="AA50" i="9"/>
  <c r="BK50" i="8"/>
  <c r="W50" i="11"/>
  <c r="W50" i="9"/>
  <c r="BG50" i="8"/>
  <c r="S50" i="11"/>
  <c r="S50" i="9"/>
  <c r="BC50" i="8"/>
  <c r="O50" i="11"/>
  <c r="O50" i="9"/>
  <c r="AY50" i="8"/>
  <c r="AT49" i="11"/>
  <c r="AT49" i="9"/>
  <c r="CD49" i="8"/>
  <c r="AP49" i="11"/>
  <c r="AP49" i="9"/>
  <c r="BZ49" i="8"/>
  <c r="AL49" i="11"/>
  <c r="AL49" i="9"/>
  <c r="BV49" i="8"/>
  <c r="AH49" i="11"/>
  <c r="AH49" i="9"/>
  <c r="BR49" i="8"/>
  <c r="AD49" i="11"/>
  <c r="AD49" i="9"/>
  <c r="BN49" i="8"/>
  <c r="Z49" i="11"/>
  <c r="Z49" i="9"/>
  <c r="BJ49" i="8"/>
  <c r="V49" i="11"/>
  <c r="V49" i="9"/>
  <c r="BF49" i="8"/>
  <c r="R49" i="11"/>
  <c r="R49" i="9"/>
  <c r="BB49" i="8"/>
  <c r="N49" i="11"/>
  <c r="N49" i="9"/>
  <c r="AX49" i="8"/>
  <c r="AU48" i="11"/>
  <c r="AU48" i="9"/>
  <c r="CE48" i="8"/>
  <c r="AQ48" i="11"/>
  <c r="AQ48" i="9"/>
  <c r="CA48" i="8"/>
  <c r="AM48" i="11"/>
  <c r="AM48" i="9"/>
  <c r="BW48" i="8"/>
  <c r="AI48" i="11"/>
  <c r="AI48" i="9"/>
  <c r="BS48" i="8"/>
  <c r="AE48" i="11"/>
  <c r="AE48" i="9"/>
  <c r="BO48" i="8"/>
  <c r="AA48" i="11"/>
  <c r="AA48" i="9"/>
  <c r="BK48" i="8"/>
  <c r="W48" i="11"/>
  <c r="W48" i="9"/>
  <c r="BG48" i="8"/>
  <c r="S48" i="11"/>
  <c r="S48" i="9"/>
  <c r="BC48" i="8"/>
  <c r="O48" i="11"/>
  <c r="O48" i="9"/>
  <c r="AY48" i="8"/>
  <c r="AT47" i="11"/>
  <c r="AT47" i="9"/>
  <c r="CD47" i="8"/>
  <c r="AP47" i="11"/>
  <c r="AP47" i="9"/>
  <c r="BZ47" i="8"/>
  <c r="AL47" i="11"/>
  <c r="AL47" i="9"/>
  <c r="BV47" i="8"/>
  <c r="AH47" i="11"/>
  <c r="AH47" i="9"/>
  <c r="BR47" i="8"/>
  <c r="AD47" i="11"/>
  <c r="AD47" i="9"/>
  <c r="BN47" i="8"/>
  <c r="Z47" i="11"/>
  <c r="Z47" i="9"/>
  <c r="BJ47" i="8"/>
  <c r="V47" i="11"/>
  <c r="V47" i="9"/>
  <c r="BF47" i="8"/>
  <c r="R47" i="11"/>
  <c r="R47" i="9"/>
  <c r="BB47" i="8"/>
  <c r="N47" i="11"/>
  <c r="N47" i="9"/>
  <c r="AX47" i="8"/>
  <c r="AU46" i="11"/>
  <c r="AU46" i="9"/>
  <c r="CE46" i="8"/>
  <c r="AQ46" i="11"/>
  <c r="AQ46" i="9"/>
  <c r="CA46" i="8"/>
  <c r="AM46" i="11"/>
  <c r="AM46" i="9"/>
  <c r="BW46" i="8"/>
  <c r="AI46" i="11"/>
  <c r="AI46" i="9"/>
  <c r="BS46" i="8"/>
  <c r="AE46" i="11"/>
  <c r="AE46" i="9"/>
  <c r="BO46" i="8"/>
  <c r="AA46" i="11"/>
  <c r="AA46" i="9"/>
  <c r="BK46" i="8"/>
  <c r="W46" i="11"/>
  <c r="W46" i="9"/>
  <c r="BG46" i="8"/>
  <c r="S46" i="11"/>
  <c r="S46" i="9"/>
  <c r="BC46" i="8"/>
  <c r="O46" i="11"/>
  <c r="O46" i="9"/>
  <c r="AY46" i="8"/>
  <c r="AT45" i="11"/>
  <c r="AT45" i="9"/>
  <c r="CD45" i="8"/>
  <c r="AP45" i="11"/>
  <c r="AP45" i="9"/>
  <c r="BZ45" i="8"/>
  <c r="AL45" i="11"/>
  <c r="AL45" i="9"/>
  <c r="BV45" i="8"/>
  <c r="AH45" i="11"/>
  <c r="AH45" i="9"/>
  <c r="BR45" i="8"/>
  <c r="AD45" i="11"/>
  <c r="AD45" i="9"/>
  <c r="BN45" i="8"/>
  <c r="Z45" i="11"/>
  <c r="Z45" i="9"/>
  <c r="BJ45" i="8"/>
  <c r="V45" i="11"/>
  <c r="V45" i="9"/>
  <c r="BF45" i="8"/>
  <c r="R45" i="11"/>
  <c r="R45" i="9"/>
  <c r="BB45" i="8"/>
  <c r="N45" i="11"/>
  <c r="N45" i="9"/>
  <c r="AX45" i="8"/>
  <c r="AU44" i="11"/>
  <c r="AU44" i="9"/>
  <c r="CE44" i="8"/>
  <c r="AQ44" i="11"/>
  <c r="AQ44" i="9"/>
  <c r="CA44" i="8"/>
  <c r="AM44" i="11"/>
  <c r="AM44" i="9"/>
  <c r="BW44" i="8"/>
  <c r="AI44" i="11"/>
  <c r="AI44" i="9"/>
  <c r="BS44" i="8"/>
  <c r="AE44" i="11"/>
  <c r="AE44" i="9"/>
  <c r="BO44" i="8"/>
  <c r="AA44" i="11"/>
  <c r="AA44" i="9"/>
  <c r="BK44" i="8"/>
  <c r="W44" i="11"/>
  <c r="W44" i="9"/>
  <c r="BG44" i="8"/>
  <c r="S44" i="11"/>
  <c r="S44" i="9"/>
  <c r="BC44" i="8"/>
  <c r="O44" i="11"/>
  <c r="O44" i="9"/>
  <c r="AY44" i="8"/>
  <c r="AT43" i="11"/>
  <c r="AT43" i="9"/>
  <c r="CD43" i="8"/>
  <c r="AP43" i="11"/>
  <c r="AP43" i="9"/>
  <c r="BZ43" i="8"/>
  <c r="AL43" i="11"/>
  <c r="AL43" i="9"/>
  <c r="BV43" i="8"/>
  <c r="AH43" i="11"/>
  <c r="AH43" i="9"/>
  <c r="BR43" i="8"/>
  <c r="AD43" i="11"/>
  <c r="AD43" i="9"/>
  <c r="BN43" i="8"/>
  <c r="Z43" i="11"/>
  <c r="Z43" i="9"/>
  <c r="BJ43" i="8"/>
  <c r="V43" i="11"/>
  <c r="V43" i="9"/>
  <c r="BF43" i="8"/>
  <c r="R43" i="11"/>
  <c r="R43" i="9"/>
  <c r="BB43" i="8"/>
  <c r="N43" i="11"/>
  <c r="N43" i="9"/>
  <c r="AX43" i="8"/>
  <c r="AU42" i="11"/>
  <c r="AU42" i="9"/>
  <c r="CE42" i="8"/>
  <c r="AQ42" i="11"/>
  <c r="AQ42" i="9"/>
  <c r="CA42" i="8"/>
  <c r="AM42" i="11"/>
  <c r="AM42" i="9"/>
  <c r="BW42" i="8"/>
  <c r="AI42" i="11"/>
  <c r="AI42" i="9"/>
  <c r="BS42" i="8"/>
  <c r="AE42" i="11"/>
  <c r="AE42" i="9"/>
  <c r="BO42" i="8"/>
  <c r="AA42" i="11"/>
  <c r="AA42" i="9"/>
  <c r="BK42" i="8"/>
  <c r="W42" i="11"/>
  <c r="W42" i="9"/>
  <c r="BG42" i="8"/>
  <c r="S42" i="11"/>
  <c r="S42" i="9"/>
  <c r="BC42" i="8"/>
  <c r="O42" i="11"/>
  <c r="O42" i="9"/>
  <c r="AY42" i="8"/>
  <c r="AT41" i="11"/>
  <c r="AT41" i="9"/>
  <c r="CD41" i="8"/>
  <c r="AP41" i="11"/>
  <c r="AP41" i="9"/>
  <c r="BZ41" i="8"/>
  <c r="AL41" i="11"/>
  <c r="AL41" i="9"/>
  <c r="BV41" i="8"/>
  <c r="AH41" i="11"/>
  <c r="AH41" i="9"/>
  <c r="BR41" i="8"/>
  <c r="AD41" i="11"/>
  <c r="AD41" i="9"/>
  <c r="BN41" i="8"/>
  <c r="Z41" i="11"/>
  <c r="Z41" i="9"/>
  <c r="BJ41" i="8"/>
  <c r="V41" i="11"/>
  <c r="V41" i="9"/>
  <c r="BF41" i="8"/>
  <c r="R41" i="11"/>
  <c r="R41" i="9"/>
  <c r="BB41" i="8"/>
  <c r="N41" i="11"/>
  <c r="N41" i="9"/>
  <c r="AX41" i="8"/>
  <c r="AU40" i="11"/>
  <c r="AU40" i="9"/>
  <c r="CE40" i="8"/>
  <c r="AQ40" i="11"/>
  <c r="AQ40" i="9"/>
  <c r="CA40" i="8"/>
  <c r="AM40" i="11"/>
  <c r="AM40" i="9"/>
  <c r="BW40" i="8"/>
  <c r="AI40" i="11"/>
  <c r="AI40" i="9"/>
  <c r="BS40" i="8"/>
  <c r="AE40" i="11"/>
  <c r="AE40" i="9"/>
  <c r="BO40" i="8"/>
  <c r="AA40" i="11"/>
  <c r="AA40" i="9"/>
  <c r="BK40" i="8"/>
  <c r="W40" i="11"/>
  <c r="W40" i="9"/>
  <c r="BG40" i="8"/>
  <c r="S40" i="11"/>
  <c r="S40" i="9"/>
  <c r="BC40" i="8"/>
  <c r="O40" i="11"/>
  <c r="O40" i="9"/>
  <c r="AY40" i="8"/>
  <c r="AT39" i="11"/>
  <c r="AT39" i="9"/>
  <c r="CD39" i="8"/>
  <c r="AP39" i="11"/>
  <c r="AP39" i="9"/>
  <c r="BZ39" i="8"/>
  <c r="AL39" i="11"/>
  <c r="AL39" i="9"/>
  <c r="BV39" i="8"/>
  <c r="AH39" i="11"/>
  <c r="AH39" i="9"/>
  <c r="BR39" i="8"/>
  <c r="AD39" i="11"/>
  <c r="AD39" i="9"/>
  <c r="BN39" i="8"/>
  <c r="Z39" i="11"/>
  <c r="Z39" i="9"/>
  <c r="BJ39" i="8"/>
  <c r="V39" i="11"/>
  <c r="V39" i="9"/>
  <c r="BF39" i="8"/>
  <c r="R39" i="11"/>
  <c r="R39" i="9"/>
  <c r="BB39" i="8"/>
  <c r="N39" i="11"/>
  <c r="N39" i="9"/>
  <c r="AX39" i="8"/>
  <c r="AU38" i="11"/>
  <c r="AU38" i="9"/>
  <c r="CE38" i="8"/>
  <c r="AQ38" i="11"/>
  <c r="AQ38" i="9"/>
  <c r="CA38" i="8"/>
  <c r="AM38" i="11"/>
  <c r="AM38" i="9"/>
  <c r="BW38" i="8"/>
  <c r="AI38" i="11"/>
  <c r="AI38" i="9"/>
  <c r="BS38" i="8"/>
  <c r="AE38" i="11"/>
  <c r="AE38" i="9"/>
  <c r="BO38" i="8"/>
  <c r="AA38" i="11"/>
  <c r="AA38" i="9"/>
  <c r="BK38" i="8"/>
  <c r="W38" i="11"/>
  <c r="W38" i="9"/>
  <c r="BG38" i="8"/>
  <c r="S38" i="11"/>
  <c r="S38" i="9"/>
  <c r="BC38" i="8"/>
  <c r="O38" i="11"/>
  <c r="O38" i="9"/>
  <c r="AY38" i="8"/>
  <c r="AT37" i="11"/>
  <c r="AT37" i="9"/>
  <c r="CD37" i="8"/>
  <c r="AP37" i="11"/>
  <c r="AP37" i="9"/>
  <c r="BZ37" i="8"/>
  <c r="AL37" i="11"/>
  <c r="AL37" i="9"/>
  <c r="BV37" i="8"/>
  <c r="AH37" i="11"/>
  <c r="AH37" i="9"/>
  <c r="BR37" i="8"/>
  <c r="AD37" i="11"/>
  <c r="AD37" i="9"/>
  <c r="BN37" i="8"/>
  <c r="Z37" i="11"/>
  <c r="Z37" i="9"/>
  <c r="BJ37" i="8"/>
  <c r="V37" i="11"/>
  <c r="V37" i="9"/>
  <c r="BF37" i="8"/>
  <c r="R37" i="11"/>
  <c r="R37" i="9"/>
  <c r="BB37" i="8"/>
  <c r="N37" i="11"/>
  <c r="N37" i="9"/>
  <c r="AX37" i="8"/>
  <c r="AU36" i="11"/>
  <c r="AU36" i="9"/>
  <c r="CE36" i="8"/>
  <c r="AQ36" i="11"/>
  <c r="AQ36" i="9"/>
  <c r="CA36" i="8"/>
  <c r="AM36" i="11"/>
  <c r="AM36" i="9"/>
  <c r="BW36" i="8"/>
  <c r="AI36" i="11"/>
  <c r="AI36" i="9"/>
  <c r="BS36" i="8"/>
  <c r="AE36" i="11"/>
  <c r="AE36" i="9"/>
  <c r="BO36" i="8"/>
  <c r="AA36" i="11"/>
  <c r="AA36" i="9"/>
  <c r="BK36" i="8"/>
  <c r="W36" i="11"/>
  <c r="W36" i="9"/>
  <c r="BG36" i="8"/>
  <c r="S36" i="11"/>
  <c r="S36" i="9"/>
  <c r="BC36" i="8"/>
  <c r="O36" i="11"/>
  <c r="O36" i="9"/>
  <c r="AY36" i="8"/>
  <c r="AT35" i="11"/>
  <c r="AT35" i="9"/>
  <c r="CD35" i="8"/>
  <c r="AP35" i="11"/>
  <c r="AP35" i="9"/>
  <c r="BZ35" i="8"/>
  <c r="AL35" i="11"/>
  <c r="AL35" i="9"/>
  <c r="BV35" i="8"/>
  <c r="AH35" i="11"/>
  <c r="AH35" i="9"/>
  <c r="BR35" i="8"/>
  <c r="AD35" i="11"/>
  <c r="AD35" i="9"/>
  <c r="BN35" i="8"/>
  <c r="Z35" i="11"/>
  <c r="Z35" i="9"/>
  <c r="BJ35" i="8"/>
  <c r="V35" i="11"/>
  <c r="V35" i="9"/>
  <c r="BF35" i="8"/>
  <c r="R35" i="11"/>
  <c r="R35" i="9"/>
  <c r="BB35" i="8"/>
  <c r="N35" i="11"/>
  <c r="N35" i="9"/>
  <c r="AX35" i="8"/>
  <c r="AU34" i="11"/>
  <c r="AU34" i="9"/>
  <c r="CE34" i="8"/>
  <c r="AQ34" i="11"/>
  <c r="AQ34" i="9"/>
  <c r="CA34" i="8"/>
  <c r="AM34" i="11"/>
  <c r="AM34" i="9"/>
  <c r="BW34" i="8"/>
  <c r="AI34" i="11"/>
  <c r="AI34" i="9"/>
  <c r="BS34" i="8"/>
  <c r="AE34" i="11"/>
  <c r="AE34" i="9"/>
  <c r="BO34" i="8"/>
  <c r="AA34" i="11"/>
  <c r="AA34" i="9"/>
  <c r="BK34" i="8"/>
  <c r="W34" i="11"/>
  <c r="W34" i="9"/>
  <c r="BG34" i="8"/>
  <c r="S34" i="11"/>
  <c r="S34" i="9"/>
  <c r="BC34" i="8"/>
  <c r="O34" i="11"/>
  <c r="O34" i="9"/>
  <c r="AY34" i="8"/>
  <c r="AT33" i="11"/>
  <c r="AT33" i="9"/>
  <c r="CD33" i="8"/>
  <c r="AP33" i="11"/>
  <c r="AP33" i="9"/>
  <c r="BZ33" i="8"/>
  <c r="AL33" i="11"/>
  <c r="AL33" i="9"/>
  <c r="BV33" i="8"/>
  <c r="AH33" i="11"/>
  <c r="AH33" i="9"/>
  <c r="BR33" i="8"/>
  <c r="AD33" i="11"/>
  <c r="AD33" i="9"/>
  <c r="BN33" i="8"/>
  <c r="Z33" i="11"/>
  <c r="Z33" i="9"/>
  <c r="BJ33" i="8"/>
  <c r="V33" i="11"/>
  <c r="V33" i="9"/>
  <c r="BF33" i="8"/>
  <c r="R33" i="11"/>
  <c r="R33" i="9"/>
  <c r="BB33" i="8"/>
  <c r="N33" i="11"/>
  <c r="N33" i="9"/>
  <c r="AX33" i="8"/>
  <c r="AU32" i="11"/>
  <c r="AU32" i="9"/>
  <c r="CE32" i="8"/>
  <c r="AQ32" i="11"/>
  <c r="AQ32" i="9"/>
  <c r="CA32" i="8"/>
  <c r="AM32" i="11"/>
  <c r="AM32" i="9"/>
  <c r="BW32" i="8"/>
  <c r="AI32" i="11"/>
  <c r="AI32" i="9"/>
  <c r="BS32" i="8"/>
  <c r="AE32" i="11"/>
  <c r="AE32" i="9"/>
  <c r="BO32" i="8"/>
  <c r="AA32" i="11"/>
  <c r="AA32" i="9"/>
  <c r="BK32" i="8"/>
  <c r="W32" i="11"/>
  <c r="W32" i="9"/>
  <c r="BG32" i="8"/>
  <c r="S32" i="11"/>
  <c r="S32" i="9"/>
  <c r="BC32" i="8"/>
  <c r="O32" i="11"/>
  <c r="O32" i="9"/>
  <c r="AY32" i="8"/>
  <c r="AT31" i="11"/>
  <c r="AT31" i="9"/>
  <c r="CD31" i="8"/>
  <c r="AP31" i="11"/>
  <c r="AP31" i="9"/>
  <c r="BZ31" i="8"/>
  <c r="AL31" i="11"/>
  <c r="AL31" i="9"/>
  <c r="BV31" i="8"/>
  <c r="AH31" i="11"/>
  <c r="AH31" i="9"/>
  <c r="BR31" i="8"/>
  <c r="AD31" i="11"/>
  <c r="AD31" i="9"/>
  <c r="BN31" i="8"/>
  <c r="Z31" i="11"/>
  <c r="Z31" i="9"/>
  <c r="BJ31" i="8"/>
  <c r="V31" i="11"/>
  <c r="V31" i="9"/>
  <c r="BF31" i="8"/>
  <c r="R31" i="11"/>
  <c r="R31" i="9"/>
  <c r="BB31" i="8"/>
  <c r="N31" i="11"/>
  <c r="N31" i="9"/>
  <c r="AX31" i="8"/>
  <c r="AU30" i="11"/>
  <c r="AU30" i="9"/>
  <c r="CE30" i="8"/>
  <c r="AQ30" i="11"/>
  <c r="AQ30" i="9"/>
  <c r="CA30" i="8"/>
  <c r="AM30" i="11"/>
  <c r="AM30" i="9"/>
  <c r="BW30" i="8"/>
  <c r="AI30" i="11"/>
  <c r="AI30" i="9"/>
  <c r="BS30" i="8"/>
  <c r="AE30" i="11"/>
  <c r="AE30" i="9"/>
  <c r="BO30" i="8"/>
  <c r="AA30" i="11"/>
  <c r="AA30" i="9"/>
  <c r="BK30" i="8"/>
  <c r="W30" i="11"/>
  <c r="W30" i="9"/>
  <c r="BG30" i="8"/>
  <c r="S30" i="11"/>
  <c r="S30" i="9"/>
  <c r="BC30" i="8"/>
  <c r="O30" i="11"/>
  <c r="O30" i="9"/>
  <c r="AY30" i="8"/>
  <c r="AT29" i="11"/>
  <c r="AT29" i="9"/>
  <c r="CD29" i="8"/>
  <c r="AP29" i="11"/>
  <c r="AP29" i="9"/>
  <c r="BZ29" i="8"/>
  <c r="AL29" i="11"/>
  <c r="AL29" i="9"/>
  <c r="BV29" i="8"/>
  <c r="AH29" i="11"/>
  <c r="AH29" i="9"/>
  <c r="BR29" i="8"/>
  <c r="AD29" i="11"/>
  <c r="AD29" i="9"/>
  <c r="BN29" i="8"/>
  <c r="Z29" i="11"/>
  <c r="Z29" i="9"/>
  <c r="BJ29" i="8"/>
  <c r="V29" i="11"/>
  <c r="V29" i="9"/>
  <c r="BF29" i="8"/>
  <c r="R29" i="11"/>
  <c r="R29" i="9"/>
  <c r="BB29" i="8"/>
  <c r="N29" i="11"/>
  <c r="N29" i="9"/>
  <c r="AX29" i="8"/>
  <c r="AU28" i="11"/>
  <c r="AU28" i="9"/>
  <c r="CE28" i="8"/>
  <c r="AQ28" i="11"/>
  <c r="AQ28" i="9"/>
  <c r="CA28" i="8"/>
  <c r="AM28" i="11"/>
  <c r="AM28" i="9"/>
  <c r="BW28" i="8"/>
  <c r="AI28" i="11"/>
  <c r="AI28" i="9"/>
  <c r="BS28" i="8"/>
  <c r="AE28" i="11"/>
  <c r="AE28" i="9"/>
  <c r="BO28" i="8"/>
  <c r="AA28" i="11"/>
  <c r="AA28" i="9"/>
  <c r="BK28" i="8"/>
  <c r="W28" i="11"/>
  <c r="W28" i="9"/>
  <c r="BG28" i="8"/>
  <c r="S28" i="11"/>
  <c r="S28" i="9"/>
  <c r="BC28" i="8"/>
  <c r="O28" i="11"/>
  <c r="O28" i="9"/>
  <c r="AY28" i="8"/>
  <c r="AT27" i="11"/>
  <c r="AT27" i="9"/>
  <c r="CD27" i="8"/>
  <c r="AP27" i="11"/>
  <c r="AP27" i="9"/>
  <c r="BZ27" i="8"/>
  <c r="AL27" i="11"/>
  <c r="AL27" i="9"/>
  <c r="BV27" i="8"/>
  <c r="AH27" i="11"/>
  <c r="AH27" i="9"/>
  <c r="BR27" i="8"/>
  <c r="AD27" i="11"/>
  <c r="AD27" i="9"/>
  <c r="BN27" i="8"/>
  <c r="Z27" i="11"/>
  <c r="Z27" i="9"/>
  <c r="BJ27" i="8"/>
  <c r="V27" i="11"/>
  <c r="V27" i="9"/>
  <c r="BF27" i="8"/>
  <c r="R27" i="11"/>
  <c r="R27" i="9"/>
  <c r="BB27" i="8"/>
  <c r="N27" i="11"/>
  <c r="N27" i="9"/>
  <c r="AX27" i="8"/>
  <c r="AU26" i="11"/>
  <c r="AU26" i="9"/>
  <c r="CE26" i="8"/>
  <c r="AQ26" i="11"/>
  <c r="AQ26" i="9"/>
  <c r="CA26" i="8"/>
  <c r="AM26" i="11"/>
  <c r="AM26" i="9"/>
  <c r="BW26" i="8"/>
  <c r="AI26" i="11"/>
  <c r="AI26" i="9"/>
  <c r="BS26" i="8"/>
  <c r="AE26" i="11"/>
  <c r="AE26" i="9"/>
  <c r="BO26" i="8"/>
  <c r="AA26" i="11"/>
  <c r="AA26" i="9"/>
  <c r="BK26" i="8"/>
  <c r="W26" i="11"/>
  <c r="W26" i="9"/>
  <c r="BG26" i="8"/>
  <c r="S26" i="11"/>
  <c r="S26" i="9"/>
  <c r="BC26" i="8"/>
  <c r="O26" i="11"/>
  <c r="O26" i="9"/>
  <c r="AY26" i="8"/>
  <c r="AT25" i="11"/>
  <c r="AT25" i="9"/>
  <c r="CD25" i="8"/>
  <c r="AP25" i="11"/>
  <c r="AP25" i="9"/>
  <c r="BZ25" i="8"/>
  <c r="AL25" i="11"/>
  <c r="AL25" i="9"/>
  <c r="BV25" i="8"/>
  <c r="AH25" i="11"/>
  <c r="AH25" i="9"/>
  <c r="BR25" i="8"/>
  <c r="AD25" i="11"/>
  <c r="AD25" i="9"/>
  <c r="BN25" i="8"/>
  <c r="Z25" i="11"/>
  <c r="Z25" i="9"/>
  <c r="BJ25" i="8"/>
  <c r="V25" i="11"/>
  <c r="V25" i="9"/>
  <c r="BF25" i="8"/>
  <c r="R25" i="11"/>
  <c r="R25" i="9"/>
  <c r="BB25" i="8"/>
  <c r="N25" i="11"/>
  <c r="N25" i="9"/>
  <c r="AX25" i="8"/>
  <c r="AU24" i="11"/>
  <c r="AU24" i="9"/>
  <c r="CE24" i="8"/>
  <c r="AQ24" i="11"/>
  <c r="AQ24" i="9"/>
  <c r="CA24" i="8"/>
  <c r="AM24" i="11"/>
  <c r="AM24" i="9"/>
  <c r="BW24" i="8"/>
  <c r="AI24" i="11"/>
  <c r="AI24" i="9"/>
  <c r="BS24" i="8"/>
  <c r="AE24" i="11"/>
  <c r="AE24" i="9"/>
  <c r="BO24" i="8"/>
  <c r="AA24" i="11"/>
  <c r="AA24" i="9"/>
  <c r="BK24" i="8"/>
  <c r="W24" i="11"/>
  <c r="W24" i="9"/>
  <c r="BG24" i="8"/>
  <c r="S24" i="11"/>
  <c r="S24" i="9"/>
  <c r="BC24" i="8"/>
  <c r="O24" i="11"/>
  <c r="O24" i="9"/>
  <c r="AY24" i="8"/>
  <c r="AT23" i="11"/>
  <c r="AT23" i="9"/>
  <c r="CD23" i="8"/>
  <c r="AP23" i="11"/>
  <c r="AP23" i="9"/>
  <c r="BZ23" i="8"/>
  <c r="AL23" i="11"/>
  <c r="AL23" i="9"/>
  <c r="BV23" i="8"/>
  <c r="AH23" i="11"/>
  <c r="AH23" i="9"/>
  <c r="BR23" i="8"/>
  <c r="AD23" i="11"/>
  <c r="AD23" i="9"/>
  <c r="BN23" i="8"/>
  <c r="Z23" i="11"/>
  <c r="Z23" i="9"/>
  <c r="BJ23" i="8"/>
  <c r="V23" i="11"/>
  <c r="V23" i="9"/>
  <c r="BF23" i="8"/>
  <c r="R23" i="11"/>
  <c r="R23" i="9"/>
  <c r="BB23" i="8"/>
  <c r="N23" i="11"/>
  <c r="N23" i="9"/>
  <c r="AX23" i="8"/>
  <c r="AU22" i="11"/>
  <c r="AU22" i="9"/>
  <c r="CE22" i="8"/>
  <c r="AQ22" i="11"/>
  <c r="AQ22" i="9"/>
  <c r="CA22" i="8"/>
  <c r="AM22" i="11"/>
  <c r="AM22" i="9"/>
  <c r="BW22" i="8"/>
  <c r="AI22" i="11"/>
  <c r="AI22" i="9"/>
  <c r="BS22" i="8"/>
  <c r="AE22" i="11"/>
  <c r="AE22" i="9"/>
  <c r="BO22" i="8"/>
  <c r="AA22" i="11"/>
  <c r="AA22" i="9"/>
  <c r="BK22" i="8"/>
  <c r="W22" i="11"/>
  <c r="W22" i="9"/>
  <c r="BG22" i="8"/>
  <c r="S22" i="11"/>
  <c r="S22" i="9"/>
  <c r="BC22" i="8"/>
  <c r="O22" i="11"/>
  <c r="O22" i="9"/>
  <c r="AY22" i="8"/>
  <c r="AT21" i="11"/>
  <c r="AT21" i="9"/>
  <c r="CD21" i="8"/>
  <c r="AJ21" i="11"/>
  <c r="AJ21" i="9"/>
  <c r="BT21" i="8"/>
  <c r="AF21" i="11"/>
  <c r="AF21" i="9"/>
  <c r="BP21" i="8"/>
  <c r="AB21" i="11"/>
  <c r="AB21" i="9"/>
  <c r="BL21" i="8"/>
  <c r="X21" i="11"/>
  <c r="X21" i="9"/>
  <c r="BH21" i="8"/>
  <c r="T21" i="11"/>
  <c r="T21" i="9"/>
  <c r="BD21" i="8"/>
  <c r="P21" i="11"/>
  <c r="P21" i="9"/>
  <c r="AZ21" i="8"/>
  <c r="AW20" i="11"/>
  <c r="AW20" i="9"/>
  <c r="CG20" i="8"/>
  <c r="AS20" i="11"/>
  <c r="AS20" i="9"/>
  <c r="CC20" i="8"/>
  <c r="AO20" i="11"/>
  <c r="AO20" i="9"/>
  <c r="BY20" i="8"/>
  <c r="AK20" i="11"/>
  <c r="AK20" i="9"/>
  <c r="BU20" i="8"/>
  <c r="AG20" i="11"/>
  <c r="AG20" i="9"/>
  <c r="BQ20" i="8"/>
  <c r="AC20" i="11"/>
  <c r="AC20" i="9"/>
  <c r="BM20" i="8"/>
  <c r="Y20" i="11"/>
  <c r="Y20" i="9"/>
  <c r="BI20" i="8"/>
  <c r="U20" i="11"/>
  <c r="U20" i="9"/>
  <c r="BE20" i="8"/>
  <c r="Q20" i="11"/>
  <c r="Q20" i="9"/>
  <c r="BA20" i="8"/>
  <c r="AV19" i="11"/>
  <c r="AV19" i="9"/>
  <c r="CF19" i="8"/>
  <c r="AR19" i="11"/>
  <c r="AR19" i="9"/>
  <c r="CB19" i="8"/>
  <c r="AN19" i="11"/>
  <c r="AN19" i="9"/>
  <c r="BX19" i="8"/>
  <c r="AJ19" i="11"/>
  <c r="AJ19" i="9"/>
  <c r="BT19" i="8"/>
  <c r="AF19" i="11"/>
  <c r="AF19" i="9"/>
  <c r="BP19" i="8"/>
  <c r="AB19" i="11"/>
  <c r="AB19" i="9"/>
  <c r="BL19" i="8"/>
  <c r="X19" i="11"/>
  <c r="X19" i="9"/>
  <c r="BH19" i="8"/>
  <c r="T19" i="11"/>
  <c r="T19" i="9"/>
  <c r="BD19" i="8"/>
  <c r="P19" i="11"/>
  <c r="P19" i="9"/>
  <c r="AZ19" i="8"/>
  <c r="AW18" i="11"/>
  <c r="AW18" i="9"/>
  <c r="CG18" i="8"/>
  <c r="AS18" i="11"/>
  <c r="AS18" i="9"/>
  <c r="CC18" i="8"/>
  <c r="AO18" i="11"/>
  <c r="AO18" i="9"/>
  <c r="BY18" i="8"/>
  <c r="AK18" i="11"/>
  <c r="AK18" i="9"/>
  <c r="BU18" i="8"/>
  <c r="AG18" i="11"/>
  <c r="AG18" i="9"/>
  <c r="BQ18" i="8"/>
  <c r="AC18" i="11"/>
  <c r="AC18" i="9"/>
  <c r="BM18" i="8"/>
  <c r="Y18" i="11"/>
  <c r="Y18" i="9"/>
  <c r="BI18" i="8"/>
  <c r="U18" i="11"/>
  <c r="U18" i="9"/>
  <c r="BE18" i="8"/>
  <c r="Q18" i="11"/>
  <c r="Q18" i="9"/>
  <c r="BA18" i="8"/>
  <c r="AV17" i="11"/>
  <c r="AV17" i="9"/>
  <c r="CF17" i="8"/>
  <c r="AR17" i="11"/>
  <c r="AR17" i="9"/>
  <c r="CB17" i="8"/>
  <c r="AN17" i="11"/>
  <c r="AN17" i="9"/>
  <c r="BX17" i="8"/>
  <c r="AJ17" i="11"/>
  <c r="AJ17" i="9"/>
  <c r="BT17" i="8"/>
  <c r="AF17" i="11"/>
  <c r="AF17" i="9"/>
  <c r="BP17" i="8"/>
  <c r="AB17" i="11"/>
  <c r="AB17" i="9"/>
  <c r="BL17" i="8"/>
  <c r="X17" i="11"/>
  <c r="X17" i="9"/>
  <c r="BH17" i="8"/>
  <c r="T17" i="11"/>
  <c r="T17" i="9"/>
  <c r="BD17" i="8"/>
  <c r="P17" i="11"/>
  <c r="P17" i="9"/>
  <c r="AZ17" i="8"/>
  <c r="AW16" i="11"/>
  <c r="AW16" i="9"/>
  <c r="CG16" i="8"/>
  <c r="AS16" i="11"/>
  <c r="AS16" i="9"/>
  <c r="CC16" i="8"/>
  <c r="AO16" i="11"/>
  <c r="AO16" i="9"/>
  <c r="BY16" i="8"/>
  <c r="AK16" i="11"/>
  <c r="AK16" i="9"/>
  <c r="BU16" i="8"/>
  <c r="AG16" i="11"/>
  <c r="AG16" i="9"/>
  <c r="BQ16" i="8"/>
  <c r="AC16" i="11"/>
  <c r="AC16" i="9"/>
  <c r="BM16" i="8"/>
  <c r="Y16" i="11"/>
  <c r="Y16" i="9"/>
  <c r="BI16" i="8"/>
  <c r="U16" i="11"/>
  <c r="U16" i="9"/>
  <c r="BE16" i="8"/>
  <c r="Q16" i="11"/>
  <c r="Q16" i="9"/>
  <c r="BA16" i="8"/>
  <c r="AV15" i="11"/>
  <c r="AV15" i="9"/>
  <c r="CF15" i="8"/>
  <c r="AR15" i="11"/>
  <c r="AR15" i="9"/>
  <c r="CB15" i="8"/>
  <c r="AN15" i="11"/>
  <c r="AN15" i="9"/>
  <c r="BX15" i="8"/>
  <c r="AJ15" i="11"/>
  <c r="AJ15" i="9"/>
  <c r="BT15" i="8"/>
  <c r="AF15" i="11"/>
  <c r="AF15" i="9"/>
  <c r="BP15" i="8"/>
  <c r="AB15" i="11"/>
  <c r="AB15" i="9"/>
  <c r="BL15" i="8"/>
  <c r="X15" i="11"/>
  <c r="X15" i="9"/>
  <c r="BH15" i="8"/>
  <c r="T15" i="11"/>
  <c r="T15" i="9"/>
  <c r="BD15" i="8"/>
  <c r="P15" i="11"/>
  <c r="P15" i="9"/>
  <c r="AZ15" i="8"/>
  <c r="AW14" i="11"/>
  <c r="AW14" i="9"/>
  <c r="CG14" i="8"/>
  <c r="AS14" i="11"/>
  <c r="AS14" i="9"/>
  <c r="CC14" i="8"/>
  <c r="AO14" i="11"/>
  <c r="AO14" i="9"/>
  <c r="BY14" i="8"/>
  <c r="AK14" i="11"/>
  <c r="AK14" i="9"/>
  <c r="BU14" i="8"/>
  <c r="AG14" i="11"/>
  <c r="AG14" i="9"/>
  <c r="BQ14" i="8"/>
  <c r="AC14" i="11"/>
  <c r="AC14" i="9"/>
  <c r="BM14" i="8"/>
  <c r="Y14" i="11"/>
  <c r="Y14" i="9"/>
  <c r="BI14" i="8"/>
  <c r="U14" i="11"/>
  <c r="U14" i="9"/>
  <c r="BE14" i="8"/>
  <c r="Q14" i="11"/>
  <c r="Q14" i="9"/>
  <c r="BA14" i="8"/>
  <c r="AV13" i="11"/>
  <c r="AV13" i="9"/>
  <c r="CF13" i="8"/>
  <c r="AP13" i="11"/>
  <c r="AP13" i="9"/>
  <c r="BZ13" i="8"/>
  <c r="AJ13" i="11"/>
  <c r="AJ13" i="9"/>
  <c r="BT13" i="8"/>
  <c r="AF13" i="11"/>
  <c r="AF13" i="9"/>
  <c r="BP13" i="8"/>
  <c r="AB13" i="11"/>
  <c r="AB13" i="9"/>
  <c r="BL13" i="8"/>
  <c r="X13" i="11"/>
  <c r="X13" i="9"/>
  <c r="BH13" i="8"/>
  <c r="R13" i="11"/>
  <c r="R13" i="9"/>
  <c r="BB13" i="8"/>
  <c r="AW12" i="11"/>
  <c r="AW12" i="9"/>
  <c r="CG12" i="8"/>
  <c r="AS12" i="11"/>
  <c r="AS12" i="9"/>
  <c r="CC12" i="8"/>
  <c r="AO12" i="11"/>
  <c r="AO12" i="9"/>
  <c r="BY12" i="8"/>
  <c r="AK12" i="11"/>
  <c r="AK12" i="9"/>
  <c r="BU12" i="8"/>
  <c r="AG12" i="11"/>
  <c r="AG12" i="9"/>
  <c r="BQ12" i="8"/>
  <c r="AC12" i="11"/>
  <c r="AC12" i="9"/>
  <c r="BM12" i="8"/>
  <c r="Y12" i="11"/>
  <c r="Y12" i="9"/>
  <c r="BI12" i="8"/>
  <c r="U12" i="11"/>
  <c r="U12" i="9"/>
  <c r="BE12" i="8"/>
  <c r="Q12" i="11"/>
  <c r="Q12" i="9"/>
  <c r="BA12" i="8"/>
  <c r="AV11" i="11"/>
  <c r="AV11" i="9"/>
  <c r="CF11" i="8"/>
  <c r="AR11" i="11"/>
  <c r="AR11" i="9"/>
  <c r="CB11" i="8"/>
  <c r="AN11" i="11"/>
  <c r="AN11" i="9"/>
  <c r="BX11" i="8"/>
  <c r="AJ11" i="11"/>
  <c r="AJ11" i="9"/>
  <c r="BT11" i="8"/>
  <c r="AF11" i="11"/>
  <c r="AF11" i="9"/>
  <c r="BP11" i="8"/>
  <c r="AB11" i="11"/>
  <c r="AB11" i="9"/>
  <c r="BL11" i="8"/>
  <c r="X11" i="11"/>
  <c r="X11" i="9"/>
  <c r="BH11" i="8"/>
  <c r="T11" i="11"/>
  <c r="T11" i="9"/>
  <c r="BD11" i="8"/>
  <c r="P11" i="11"/>
  <c r="P11" i="9"/>
  <c r="AZ11" i="8"/>
  <c r="AW10" i="11"/>
  <c r="AW10" i="9"/>
  <c r="CG10" i="8"/>
  <c r="AS10" i="11"/>
  <c r="AS10" i="9"/>
  <c r="CC10" i="8"/>
  <c r="AO10" i="11"/>
  <c r="AO10" i="9"/>
  <c r="BY10" i="8"/>
  <c r="AK10" i="11"/>
  <c r="AK10" i="9"/>
  <c r="BU10" i="8"/>
  <c r="AG10" i="11"/>
  <c r="AG10" i="9"/>
  <c r="BQ10" i="8"/>
  <c r="AC10" i="11"/>
  <c r="AC10" i="9"/>
  <c r="BM10" i="8"/>
  <c r="Y10" i="11"/>
  <c r="Y10" i="9"/>
  <c r="BI10" i="8"/>
  <c r="U10" i="11"/>
  <c r="U10" i="9"/>
  <c r="BE10" i="8"/>
  <c r="Q10" i="11"/>
  <c r="Q10" i="9"/>
  <c r="BA10" i="8"/>
  <c r="AV9" i="11"/>
  <c r="AV9" i="9"/>
  <c r="CF9" i="8"/>
  <c r="AR9" i="11"/>
  <c r="AR9" i="9"/>
  <c r="CB9" i="8"/>
  <c r="AN9" i="11"/>
  <c r="AN9" i="9"/>
  <c r="BX9" i="8"/>
  <c r="AJ9" i="11"/>
  <c r="AJ9" i="9"/>
  <c r="BT9" i="8"/>
  <c r="AF9" i="11"/>
  <c r="AF9" i="9"/>
  <c r="BP9" i="8"/>
  <c r="AB9" i="11"/>
  <c r="AB9" i="9"/>
  <c r="BL9" i="8"/>
  <c r="X9" i="11"/>
  <c r="X9" i="9"/>
  <c r="BH9" i="8"/>
  <c r="T9" i="11"/>
  <c r="T9" i="9"/>
  <c r="BD9" i="8"/>
  <c r="P9" i="11"/>
  <c r="P9" i="9"/>
  <c r="AZ9" i="8"/>
  <c r="AW8" i="11"/>
  <c r="AW8" i="9"/>
  <c r="CG8" i="8"/>
  <c r="AS8" i="11"/>
  <c r="AS8" i="9"/>
  <c r="CC8" i="8"/>
  <c r="AO8" i="11"/>
  <c r="AO8" i="9"/>
  <c r="BY8" i="8"/>
  <c r="AK8" i="11"/>
  <c r="AK8" i="9"/>
  <c r="BU8" i="8"/>
  <c r="AG8" i="11"/>
  <c r="AG8" i="9"/>
  <c r="BQ8" i="8"/>
  <c r="AC8" i="11"/>
  <c r="AC8" i="9"/>
  <c r="BM8" i="8"/>
  <c r="Y8" i="11"/>
  <c r="Y8" i="9"/>
  <c r="BI8" i="8"/>
  <c r="U8" i="11"/>
  <c r="U8" i="9"/>
  <c r="BE8" i="8"/>
  <c r="Q8" i="11"/>
  <c r="Q8" i="9"/>
  <c r="BA8" i="8"/>
  <c r="AV7" i="11"/>
  <c r="AV7" i="9"/>
  <c r="CF7" i="8"/>
  <c r="AR7" i="11"/>
  <c r="AR7" i="9"/>
  <c r="CB7" i="8"/>
  <c r="AN7" i="11"/>
  <c r="AN7" i="9"/>
  <c r="BX7" i="8"/>
  <c r="AJ7" i="11"/>
  <c r="AJ7" i="9"/>
  <c r="BT7" i="8"/>
  <c r="AF7" i="11"/>
  <c r="AF7" i="9"/>
  <c r="BP7" i="8"/>
  <c r="AB7" i="11"/>
  <c r="AB7" i="9"/>
  <c r="BL7" i="8"/>
  <c r="X7" i="11"/>
  <c r="X7" i="9"/>
  <c r="BH7" i="8"/>
  <c r="T7" i="11"/>
  <c r="T7" i="9"/>
  <c r="BD7" i="8"/>
  <c r="P7" i="11"/>
  <c r="P7" i="9"/>
  <c r="AZ7" i="8"/>
  <c r="AW6" i="11"/>
  <c r="AW6" i="9"/>
  <c r="CG6" i="8"/>
  <c r="AS6" i="11"/>
  <c r="AS6" i="9"/>
  <c r="CC6" i="8"/>
  <c r="AO6" i="11"/>
  <c r="AO6" i="9"/>
  <c r="BY6" i="8"/>
  <c r="AK6" i="11"/>
  <c r="AK6" i="9"/>
  <c r="BU6" i="8"/>
  <c r="AG6" i="11"/>
  <c r="AG6" i="9"/>
  <c r="BQ6" i="8"/>
  <c r="AC6" i="11"/>
  <c r="AC6" i="9"/>
  <c r="BM6" i="8"/>
  <c r="Y6" i="11"/>
  <c r="Y6" i="9"/>
  <c r="BI6" i="8"/>
  <c r="U6" i="11"/>
  <c r="U6" i="9"/>
  <c r="BE6" i="8"/>
  <c r="Q6" i="11"/>
  <c r="Q6" i="9"/>
  <c r="BA6" i="8"/>
  <c r="AV5" i="11"/>
  <c r="AV5" i="9"/>
  <c r="CF5" i="8"/>
  <c r="AR5" i="11"/>
  <c r="AR5" i="9"/>
  <c r="CB5" i="8"/>
  <c r="AN5" i="11"/>
  <c r="AN5" i="9"/>
  <c r="BX5" i="8"/>
  <c r="AJ5" i="11"/>
  <c r="AJ5" i="9"/>
  <c r="BT5" i="8"/>
  <c r="AF5" i="11"/>
  <c r="AF5" i="9"/>
  <c r="BP5" i="8"/>
  <c r="AB5" i="11"/>
  <c r="AB5" i="9"/>
  <c r="BL5" i="8"/>
  <c r="X5" i="11"/>
  <c r="X5" i="9"/>
  <c r="BH5" i="8"/>
  <c r="T5" i="11"/>
  <c r="T5" i="9"/>
  <c r="BD5" i="8"/>
  <c r="P5" i="11"/>
  <c r="P5" i="9"/>
  <c r="AZ5" i="8"/>
  <c r="AW4" i="11"/>
  <c r="AW4" i="9"/>
  <c r="CG4" i="8"/>
  <c r="AS4" i="11"/>
  <c r="AS4" i="9"/>
  <c r="CC4" i="8"/>
  <c r="AO4" i="11"/>
  <c r="AO4" i="9"/>
  <c r="BY4" i="8"/>
  <c r="AK4" i="11"/>
  <c r="AK4" i="9"/>
  <c r="BU4" i="8"/>
  <c r="AG4" i="11"/>
  <c r="AG4" i="9"/>
  <c r="BQ4" i="8"/>
  <c r="AC4" i="11"/>
  <c r="AC4" i="9"/>
  <c r="BM4" i="8"/>
  <c r="Y4" i="11"/>
  <c r="Y4" i="9"/>
  <c r="BI4" i="8"/>
  <c r="U4" i="11"/>
  <c r="U4" i="9"/>
  <c r="BE4" i="8"/>
  <c r="Q4" i="11"/>
  <c r="Q4" i="9"/>
  <c r="BA4" i="8"/>
  <c r="AV3" i="11"/>
  <c r="AV3" i="9"/>
  <c r="CF3" i="8"/>
  <c r="AR3" i="11"/>
  <c r="AR3" i="9"/>
  <c r="CB3" i="8"/>
  <c r="AN3" i="11"/>
  <c r="AN3" i="9"/>
  <c r="BX3" i="8"/>
  <c r="AJ3" i="11"/>
  <c r="AJ3" i="9"/>
  <c r="BT3" i="8"/>
  <c r="AF3" i="11"/>
  <c r="AF3" i="9"/>
  <c r="BP3" i="8"/>
  <c r="AB3" i="11"/>
  <c r="AB3" i="9"/>
  <c r="BL3" i="8"/>
  <c r="X3" i="11"/>
  <c r="X3" i="9"/>
  <c r="BH3" i="8"/>
  <c r="T3" i="11"/>
  <c r="T3" i="9"/>
  <c r="BD3" i="8"/>
  <c r="P3" i="11"/>
  <c r="P3" i="9"/>
  <c r="AZ3" i="8"/>
  <c r="AT12" i="11"/>
  <c r="AT12" i="9"/>
  <c r="CD12" i="8"/>
  <c r="AP12" i="11"/>
  <c r="AP12" i="9"/>
  <c r="BZ12" i="8"/>
  <c r="AL12" i="11"/>
  <c r="AL12" i="9"/>
  <c r="BV12" i="8"/>
  <c r="AH12" i="11"/>
  <c r="AH12" i="9"/>
  <c r="BR12" i="8"/>
  <c r="AD12" i="11"/>
  <c r="AD12" i="9"/>
  <c r="BN12" i="8"/>
  <c r="Z12" i="11"/>
  <c r="Z12" i="9"/>
  <c r="BJ12" i="8"/>
  <c r="V12" i="11"/>
  <c r="V12" i="9"/>
  <c r="BF12" i="8"/>
  <c r="R12" i="11"/>
  <c r="R12" i="9"/>
  <c r="BB12" i="8"/>
  <c r="N12" i="11"/>
  <c r="N12" i="9"/>
  <c r="AX12" i="8"/>
  <c r="AU11" i="11"/>
  <c r="AU11" i="9"/>
  <c r="CE11" i="8"/>
  <c r="AQ11" i="11"/>
  <c r="AQ11" i="9"/>
  <c r="CA11" i="8"/>
  <c r="AM11" i="11"/>
  <c r="AM11" i="9"/>
  <c r="BW11" i="8"/>
  <c r="AI11" i="11"/>
  <c r="AI11" i="9"/>
  <c r="BS11" i="8"/>
  <c r="AE11" i="11"/>
  <c r="AE11" i="9"/>
  <c r="BO11" i="8"/>
  <c r="AA11" i="11"/>
  <c r="AA11" i="9"/>
  <c r="BK11" i="8"/>
  <c r="W11" i="11"/>
  <c r="W11" i="9"/>
  <c r="BG11" i="8"/>
  <c r="S11" i="11"/>
  <c r="S11" i="9"/>
  <c r="BC11" i="8"/>
  <c r="O11" i="11"/>
  <c r="O11" i="9"/>
  <c r="AY11" i="8"/>
  <c r="AT10" i="11"/>
  <c r="AT10" i="9"/>
  <c r="CD10" i="8"/>
  <c r="AP10" i="11"/>
  <c r="AP10" i="9"/>
  <c r="BZ10" i="8"/>
  <c r="AL10" i="11"/>
  <c r="AL10" i="9"/>
  <c r="BV10" i="8"/>
  <c r="AH10" i="11"/>
  <c r="AH10" i="9"/>
  <c r="BR10" i="8"/>
  <c r="AD10" i="11"/>
  <c r="AD10" i="9"/>
  <c r="BN10" i="8"/>
  <c r="Z10" i="11"/>
  <c r="Z10" i="9"/>
  <c r="BJ10" i="8"/>
  <c r="V10" i="11"/>
  <c r="V10" i="9"/>
  <c r="BF10" i="8"/>
  <c r="R10" i="11"/>
  <c r="R10" i="9"/>
  <c r="BB10" i="8"/>
  <c r="N10" i="11"/>
  <c r="N10" i="9"/>
  <c r="AX10" i="8"/>
  <c r="AU9" i="11"/>
  <c r="AU9" i="9"/>
  <c r="CE9" i="8"/>
  <c r="AQ9" i="11"/>
  <c r="AQ9" i="9"/>
  <c r="CA9" i="8"/>
  <c r="AM9" i="11"/>
  <c r="AM9" i="9"/>
  <c r="BW9" i="8"/>
  <c r="AI9" i="11"/>
  <c r="AI9" i="9"/>
  <c r="BS9" i="8"/>
  <c r="AE9" i="11"/>
  <c r="AE9" i="9"/>
  <c r="BO9" i="8"/>
  <c r="AA9" i="11"/>
  <c r="AA9" i="9"/>
  <c r="BK9" i="8"/>
  <c r="W9" i="11"/>
  <c r="W9" i="9"/>
  <c r="BG9" i="8"/>
  <c r="S9" i="11"/>
  <c r="S9" i="9"/>
  <c r="BC9" i="8"/>
  <c r="O9" i="11"/>
  <c r="O9" i="9"/>
  <c r="AY9" i="8"/>
  <c r="AT8" i="11"/>
  <c r="AT8" i="9"/>
  <c r="CD8" i="8"/>
  <c r="AP8" i="11"/>
  <c r="AP8" i="9"/>
  <c r="BZ8" i="8"/>
  <c r="AL8" i="11"/>
  <c r="AL8" i="9"/>
  <c r="BV8" i="8"/>
  <c r="AH8" i="11"/>
  <c r="AH8" i="9"/>
  <c r="BR8" i="8"/>
  <c r="AD8" i="11"/>
  <c r="AD8" i="9"/>
  <c r="BN8" i="8"/>
  <c r="Z8" i="11"/>
  <c r="Z8" i="9"/>
  <c r="BJ8" i="8"/>
  <c r="V8" i="11"/>
  <c r="V8" i="9"/>
  <c r="BF8" i="8"/>
  <c r="R8" i="11"/>
  <c r="R8" i="9"/>
  <c r="BB8" i="8"/>
  <c r="N8" i="11"/>
  <c r="N8" i="9"/>
  <c r="AX8" i="8"/>
  <c r="AU7" i="11"/>
  <c r="AU7" i="9"/>
  <c r="CE7" i="8"/>
  <c r="AQ7" i="11"/>
  <c r="AQ7" i="9"/>
  <c r="CA7" i="8"/>
  <c r="AM7" i="11"/>
  <c r="AM7" i="9"/>
  <c r="BW7" i="8"/>
  <c r="AI7" i="11"/>
  <c r="AI7" i="9"/>
  <c r="BS7" i="8"/>
  <c r="AE7" i="11"/>
  <c r="AE7" i="9"/>
  <c r="BO7" i="8"/>
  <c r="AA7" i="11"/>
  <c r="AA7" i="9"/>
  <c r="BK7" i="8"/>
  <c r="W7" i="11"/>
  <c r="W7" i="9"/>
  <c r="BG7" i="8"/>
  <c r="S7" i="11"/>
  <c r="S7" i="9"/>
  <c r="BC7" i="8"/>
  <c r="O7" i="11"/>
  <c r="O7" i="9"/>
  <c r="AY7" i="8"/>
  <c r="AT6" i="11"/>
  <c r="AT6" i="9"/>
  <c r="CD6" i="8"/>
  <c r="AP6" i="11"/>
  <c r="AP6" i="9"/>
  <c r="BZ6" i="8"/>
  <c r="AL6" i="11"/>
  <c r="AL6" i="9"/>
  <c r="BV6" i="8"/>
  <c r="AH6" i="11"/>
  <c r="AH6" i="9"/>
  <c r="BR6" i="8"/>
  <c r="AD6" i="11"/>
  <c r="AD6" i="9"/>
  <c r="BN6" i="8"/>
  <c r="Z6" i="11"/>
  <c r="Z6" i="9"/>
  <c r="BJ6" i="8"/>
  <c r="V6" i="11"/>
  <c r="V6" i="9"/>
  <c r="BF6" i="8"/>
  <c r="R6" i="11"/>
  <c r="R6" i="9"/>
  <c r="BB6" i="8"/>
  <c r="N6" i="11"/>
  <c r="N6" i="9"/>
  <c r="AX6" i="8"/>
  <c r="AU5" i="11"/>
  <c r="AU5" i="9"/>
  <c r="CE5" i="8"/>
  <c r="AQ5" i="11"/>
  <c r="AQ5" i="9"/>
  <c r="CA5" i="8"/>
  <c r="AM5" i="11"/>
  <c r="AM5" i="9"/>
  <c r="BW5" i="8"/>
  <c r="AI5" i="11"/>
  <c r="AI5" i="9"/>
  <c r="BS5" i="8"/>
  <c r="AE5" i="11"/>
  <c r="AE5" i="9"/>
  <c r="BO5" i="8"/>
  <c r="AA5" i="11"/>
  <c r="AA5" i="9"/>
  <c r="BK5" i="8"/>
  <c r="W5" i="11"/>
  <c r="W5" i="9"/>
  <c r="BG5" i="8"/>
  <c r="S5" i="11"/>
  <c r="S5" i="9"/>
  <c r="BC5" i="8"/>
  <c r="O5" i="11"/>
  <c r="O5" i="9"/>
  <c r="AY5" i="8"/>
  <c r="AT4" i="11"/>
  <c r="AT4" i="9"/>
  <c r="CD4" i="8"/>
  <c r="AP4" i="11"/>
  <c r="AP4" i="9"/>
  <c r="BZ4" i="8"/>
  <c r="AL4" i="11"/>
  <c r="AL4" i="9"/>
  <c r="BV4" i="8"/>
  <c r="AH4" i="11"/>
  <c r="AH4" i="9"/>
  <c r="BR4" i="8"/>
  <c r="AD4" i="11"/>
  <c r="AD4" i="9"/>
  <c r="BN4" i="8"/>
  <c r="Z4" i="11"/>
  <c r="Z4" i="9"/>
  <c r="BJ4" i="8"/>
  <c r="V4" i="11"/>
  <c r="V4" i="9"/>
  <c r="BF4" i="8"/>
  <c r="R4" i="11"/>
  <c r="R4" i="9"/>
  <c r="BB4" i="8"/>
  <c r="N4" i="11"/>
  <c r="N4" i="9"/>
  <c r="AX4" i="8"/>
  <c r="AU3" i="11"/>
  <c r="AU3" i="9"/>
  <c r="CE3" i="8"/>
  <c r="AQ3" i="11"/>
  <c r="AQ3" i="9"/>
  <c r="CA3" i="8"/>
  <c r="AM3" i="11"/>
  <c r="AM3" i="9"/>
  <c r="BW3" i="8"/>
  <c r="AI3" i="11"/>
  <c r="AI3" i="9"/>
  <c r="BS3" i="8"/>
  <c r="AE3" i="11"/>
  <c r="AE3" i="9"/>
  <c r="BO3" i="8"/>
  <c r="AA3" i="11"/>
  <c r="AA3" i="9"/>
  <c r="BK3" i="8"/>
  <c r="W3" i="11"/>
  <c r="W3" i="9"/>
  <c r="BG3" i="8"/>
  <c r="S3" i="11"/>
  <c r="S3" i="9"/>
  <c r="BC3" i="8"/>
  <c r="O3" i="11"/>
  <c r="O3" i="9"/>
  <c r="AY3" i="8"/>
  <c r="V13" i="11"/>
  <c r="V13" i="9"/>
  <c r="BF13" i="8"/>
  <c r="AR13" i="11"/>
  <c r="AR13" i="9"/>
  <c r="CB13" i="8"/>
  <c r="AC13" i="11"/>
  <c r="AC13" i="9"/>
  <c r="BM13" i="8"/>
  <c r="AU13" i="11"/>
  <c r="AU13" i="9"/>
  <c r="CE13" i="8"/>
  <c r="C170" i="6"/>
  <c r="D128"/>
  <c r="A170"/>
  <c r="B128"/>
  <c r="A169"/>
  <c r="B127"/>
  <c r="C168"/>
  <c r="D126"/>
  <c r="A168"/>
  <c r="B126"/>
  <c r="A167"/>
  <c r="B125"/>
  <c r="C166"/>
  <c r="D124"/>
  <c r="A166"/>
  <c r="B124"/>
  <c r="A165"/>
  <c r="B123"/>
  <c r="C164"/>
  <c r="D122"/>
  <c r="A164"/>
  <c r="B122"/>
  <c r="A163"/>
  <c r="B121"/>
  <c r="C162"/>
  <c r="D120"/>
  <c r="A162"/>
  <c r="B120"/>
  <c r="A161"/>
  <c r="B119"/>
  <c r="C160"/>
  <c r="D118"/>
  <c r="A160"/>
  <c r="B118"/>
  <c r="A159"/>
  <c r="B117"/>
  <c r="C158"/>
  <c r="D116"/>
  <c r="A158"/>
  <c r="B116"/>
  <c r="A157"/>
  <c r="B115"/>
  <c r="C156"/>
  <c r="D114"/>
  <c r="A156"/>
  <c r="B114"/>
  <c r="A155"/>
  <c r="B113"/>
  <c r="C154"/>
  <c r="D112"/>
  <c r="A154"/>
  <c r="B112"/>
  <c r="A153"/>
  <c r="B111"/>
  <c r="C152"/>
  <c r="D110"/>
  <c r="A152"/>
  <c r="B110"/>
  <c r="A151"/>
  <c r="B109"/>
  <c r="C150"/>
  <c r="D108"/>
  <c r="A150"/>
  <c r="B108"/>
  <c r="A149"/>
  <c r="B107"/>
  <c r="C148"/>
  <c r="D106"/>
  <c r="A148"/>
  <c r="B106"/>
  <c r="A147"/>
  <c r="B105"/>
  <c r="C146"/>
  <c r="D104"/>
  <c r="A146"/>
  <c r="B104"/>
  <c r="A145"/>
  <c r="B103"/>
  <c r="C144"/>
  <c r="D102"/>
  <c r="A144"/>
  <c r="B102"/>
  <c r="A143"/>
  <c r="B101"/>
  <c r="C142"/>
  <c r="D100"/>
  <c r="A142"/>
  <c r="B100"/>
  <c r="A141"/>
  <c r="B99"/>
  <c r="C140"/>
  <c r="D98"/>
  <c r="A140"/>
  <c r="B98"/>
  <c r="A139"/>
  <c r="B97"/>
  <c r="C138"/>
  <c r="D96"/>
  <c r="A138"/>
  <c r="B96"/>
  <c r="A137"/>
  <c r="B95"/>
  <c r="C136"/>
  <c r="D94"/>
  <c r="A136"/>
  <c r="B94"/>
  <c r="A135"/>
  <c r="B93"/>
  <c r="C134"/>
  <c r="D92"/>
  <c r="A134"/>
  <c r="B92"/>
  <c r="A133"/>
  <c r="B91"/>
  <c r="C132"/>
  <c r="D90"/>
  <c r="A132"/>
  <c r="B90"/>
  <c r="A131"/>
  <c r="B89"/>
  <c r="C130"/>
  <c r="D88"/>
  <c r="A130"/>
  <c r="B88"/>
  <c r="A129"/>
  <c r="B87"/>
  <c r="C338" i="5"/>
  <c r="D254"/>
  <c r="A338"/>
  <c r="B254"/>
  <c r="A337"/>
  <c r="B253"/>
  <c r="C336"/>
  <c r="D252"/>
  <c r="A336"/>
  <c r="B252"/>
  <c r="A335"/>
  <c r="B251"/>
  <c r="C334"/>
  <c r="D250"/>
  <c r="A334"/>
  <c r="B250"/>
  <c r="A333"/>
  <c r="B249"/>
  <c r="C332"/>
  <c r="D248"/>
  <c r="A332"/>
  <c r="B248"/>
  <c r="A331"/>
  <c r="B247"/>
  <c r="C330"/>
  <c r="D246"/>
  <c r="A330"/>
  <c r="B246"/>
  <c r="A329"/>
  <c r="B245"/>
  <c r="C328"/>
  <c r="D244"/>
  <c r="A328"/>
  <c r="B244"/>
  <c r="A327"/>
  <c r="B243"/>
  <c r="C326"/>
  <c r="D242"/>
  <c r="A326"/>
  <c r="B242"/>
  <c r="A325"/>
  <c r="B241"/>
  <c r="C324"/>
  <c r="D240"/>
  <c r="A324"/>
  <c r="B240"/>
  <c r="A323"/>
  <c r="B239"/>
  <c r="C322"/>
  <c r="D238"/>
  <c r="A322"/>
  <c r="B238"/>
  <c r="A321"/>
  <c r="B237"/>
  <c r="C320"/>
  <c r="D236"/>
  <c r="A320"/>
  <c r="B236"/>
  <c r="A319"/>
  <c r="B235"/>
  <c r="C318"/>
  <c r="D234"/>
  <c r="A318"/>
  <c r="B234"/>
  <c r="A317"/>
  <c r="B233"/>
  <c r="C316"/>
  <c r="D232"/>
  <c r="A316"/>
  <c r="B232"/>
  <c r="A315"/>
  <c r="B231"/>
  <c r="C314"/>
  <c r="D230"/>
  <c r="A314"/>
  <c r="B230"/>
  <c r="A313"/>
  <c r="B229"/>
  <c r="C312"/>
  <c r="D228"/>
  <c r="A312"/>
  <c r="B228"/>
  <c r="A311"/>
  <c r="B227"/>
  <c r="C310"/>
  <c r="D226"/>
  <c r="A310"/>
  <c r="B226"/>
  <c r="A309"/>
  <c r="B225"/>
  <c r="C308"/>
  <c r="D224"/>
  <c r="A308"/>
  <c r="B224"/>
  <c r="A307"/>
  <c r="B223"/>
  <c r="C306"/>
  <c r="D222"/>
  <c r="A306"/>
  <c r="B222"/>
  <c r="A305"/>
  <c r="B221"/>
  <c r="C304"/>
  <c r="D220"/>
  <c r="A304"/>
  <c r="B220"/>
  <c r="A303"/>
  <c r="B219"/>
  <c r="C302"/>
  <c r="D218"/>
  <c r="A302"/>
  <c r="B218"/>
  <c r="A301"/>
  <c r="B217"/>
  <c r="C300"/>
  <c r="D216"/>
  <c r="A300"/>
  <c r="B216"/>
  <c r="A299"/>
  <c r="B215"/>
  <c r="C298"/>
  <c r="D214"/>
  <c r="A298"/>
  <c r="B214"/>
  <c r="A297"/>
  <c r="B213"/>
  <c r="C296"/>
  <c r="D212"/>
  <c r="A296"/>
  <c r="B212"/>
  <c r="A295"/>
  <c r="B211"/>
  <c r="C294"/>
  <c r="D210"/>
  <c r="A294"/>
  <c r="B210"/>
  <c r="A293"/>
  <c r="B209"/>
  <c r="C292"/>
  <c r="D208"/>
  <c r="A292"/>
  <c r="B208"/>
  <c r="A291"/>
  <c r="B207"/>
  <c r="C290"/>
  <c r="D206"/>
  <c r="A290"/>
  <c r="B206"/>
  <c r="A289"/>
  <c r="B205"/>
  <c r="C288"/>
  <c r="D204"/>
  <c r="A288"/>
  <c r="B204"/>
  <c r="A287"/>
  <c r="B203"/>
  <c r="C286"/>
  <c r="D202"/>
  <c r="A286"/>
  <c r="B202"/>
  <c r="A285"/>
  <c r="B201"/>
  <c r="C284"/>
  <c r="D200"/>
  <c r="A284"/>
  <c r="B200"/>
  <c r="A283"/>
  <c r="B199"/>
  <c r="C282"/>
  <c r="D198"/>
  <c r="A282"/>
  <c r="B198"/>
  <c r="A281"/>
  <c r="B197"/>
  <c r="C280"/>
  <c r="D196"/>
  <c r="A280"/>
  <c r="B196"/>
  <c r="A279"/>
  <c r="B195"/>
  <c r="C278"/>
  <c r="D194"/>
  <c r="A278"/>
  <c r="B194"/>
  <c r="A277"/>
  <c r="B193"/>
  <c r="C276"/>
  <c r="D192"/>
  <c r="A276"/>
  <c r="B192"/>
  <c r="A275"/>
  <c r="B191"/>
  <c r="C274"/>
  <c r="D190"/>
  <c r="A274"/>
  <c r="B190"/>
  <c r="A273"/>
  <c r="B189"/>
  <c r="C272"/>
  <c r="D188"/>
  <c r="A272"/>
  <c r="B188"/>
  <c r="A271"/>
  <c r="B187"/>
  <c r="C270"/>
  <c r="D186"/>
  <c r="A270"/>
  <c r="B186"/>
  <c r="A269"/>
  <c r="B185"/>
  <c r="C268"/>
  <c r="D184"/>
  <c r="A268"/>
  <c r="B184"/>
  <c r="A267"/>
  <c r="B183"/>
  <c r="C266"/>
  <c r="D182"/>
  <c r="A266"/>
  <c r="B182"/>
  <c r="A265"/>
  <c r="B181"/>
  <c r="C264"/>
  <c r="D180"/>
  <c r="A264"/>
  <c r="B180"/>
  <c r="A263"/>
  <c r="B179"/>
  <c r="C262"/>
  <c r="D178"/>
  <c r="A262"/>
  <c r="B178"/>
  <c r="A261"/>
  <c r="B177"/>
  <c r="C260"/>
  <c r="D176"/>
  <c r="A260"/>
  <c r="B176"/>
  <c r="A259"/>
  <c r="B175"/>
  <c r="C258"/>
  <c r="D174"/>
  <c r="A258"/>
  <c r="B174"/>
  <c r="A257"/>
  <c r="B173"/>
  <c r="C256"/>
  <c r="D172"/>
  <c r="A256"/>
  <c r="B172"/>
  <c r="A255"/>
  <c r="B171"/>
  <c r="C169" i="6"/>
  <c r="D127"/>
  <c r="C167"/>
  <c r="D125"/>
  <c r="C165"/>
  <c r="D123"/>
  <c r="C163"/>
  <c r="D121"/>
  <c r="C161"/>
  <c r="D119"/>
  <c r="C159"/>
  <c r="D117"/>
  <c r="C157"/>
  <c r="D115"/>
  <c r="C155"/>
  <c r="D113"/>
  <c r="C153"/>
  <c r="D111"/>
  <c r="C151"/>
  <c r="D109"/>
  <c r="C149"/>
  <c r="D107"/>
  <c r="C147"/>
  <c r="D105"/>
  <c r="C145"/>
  <c r="D103"/>
  <c r="C143"/>
  <c r="D101"/>
  <c r="C141"/>
  <c r="D99"/>
  <c r="C139"/>
  <c r="D97"/>
  <c r="C137"/>
  <c r="D95"/>
  <c r="C135"/>
  <c r="D93"/>
  <c r="C133"/>
  <c r="D91"/>
  <c r="C131"/>
  <c r="D89"/>
  <c r="C129"/>
  <c r="D87"/>
  <c r="C337" i="5"/>
  <c r="D253"/>
  <c r="C335"/>
  <c r="D251"/>
  <c r="C333"/>
  <c r="D249"/>
  <c r="C331"/>
  <c r="D247"/>
  <c r="C329"/>
  <c r="D245"/>
  <c r="C327"/>
  <c r="D243"/>
  <c r="C325"/>
  <c r="D241"/>
  <c r="C323"/>
  <c r="D239"/>
  <c r="C321"/>
  <c r="D237"/>
  <c r="C319"/>
  <c r="D235"/>
  <c r="C317"/>
  <c r="D233"/>
  <c r="C315"/>
  <c r="D231"/>
  <c r="C313"/>
  <c r="D229"/>
  <c r="C311"/>
  <c r="D227"/>
  <c r="C309"/>
  <c r="D225"/>
  <c r="C307"/>
  <c r="D223"/>
  <c r="C305"/>
  <c r="D221"/>
  <c r="C303"/>
  <c r="D219"/>
  <c r="C301"/>
  <c r="D217"/>
  <c r="C299"/>
  <c r="D215"/>
  <c r="C297"/>
  <c r="D213"/>
  <c r="C295"/>
  <c r="D211"/>
  <c r="C293"/>
  <c r="D209"/>
  <c r="C291"/>
  <c r="D207"/>
  <c r="C289"/>
  <c r="D205"/>
  <c r="C287"/>
  <c r="D203"/>
  <c r="C285"/>
  <c r="D201"/>
  <c r="C283"/>
  <c r="D199"/>
  <c r="C281"/>
  <c r="D197"/>
  <c r="C279"/>
  <c r="D195"/>
  <c r="C277"/>
  <c r="D193"/>
  <c r="C275"/>
  <c r="D191"/>
  <c r="C273"/>
  <c r="D189"/>
  <c r="C271"/>
  <c r="D187"/>
  <c r="C269"/>
  <c r="D185"/>
  <c r="C267"/>
  <c r="D183"/>
  <c r="C265"/>
  <c r="D181"/>
  <c r="C263"/>
  <c r="D179"/>
  <c r="C261"/>
  <c r="D177"/>
  <c r="C259"/>
  <c r="D175"/>
  <c r="C257"/>
  <c r="D173"/>
  <c r="C255"/>
  <c r="D171"/>
  <c r="L3" i="10"/>
  <c r="J3"/>
  <c r="H3"/>
  <c r="F3"/>
  <c r="M3" i="12"/>
  <c r="K3"/>
  <c r="I3" i="10"/>
  <c r="G3" i="12"/>
  <c r="E3" i="10"/>
  <c r="AP21" i="11"/>
  <c r="AP21" i="9"/>
  <c r="BZ21" i="8"/>
  <c r="AL21" i="11"/>
  <c r="AL21" i="9"/>
  <c r="BV21" i="8"/>
  <c r="AH21" i="11"/>
  <c r="AH21" i="9"/>
  <c r="BR21" i="8"/>
  <c r="AD21" i="11"/>
  <c r="AD21" i="9"/>
  <c r="BN21" i="8"/>
  <c r="Z21" i="11"/>
  <c r="Z21" i="9"/>
  <c r="BJ21" i="8"/>
  <c r="V21" i="11"/>
  <c r="V21" i="9"/>
  <c r="BF21" i="8"/>
  <c r="R21" i="11"/>
  <c r="R21" i="9"/>
  <c r="BB21" i="8"/>
  <c r="N21" i="11"/>
  <c r="N21" i="9"/>
  <c r="AX21" i="8"/>
  <c r="AU20" i="11"/>
  <c r="AU20" i="9"/>
  <c r="CE20" i="8"/>
  <c r="AQ20" i="11"/>
  <c r="AQ20" i="9"/>
  <c r="CA20" i="8"/>
  <c r="AM20" i="11"/>
  <c r="AM20" i="9"/>
  <c r="BW20" i="8"/>
  <c r="AI20" i="11"/>
  <c r="AI20" i="9"/>
  <c r="BS20" i="8"/>
  <c r="AE20" i="11"/>
  <c r="AE20" i="9"/>
  <c r="BO20" i="8"/>
  <c r="AA20" i="11"/>
  <c r="AA20" i="9"/>
  <c r="BK20" i="8"/>
  <c r="W20" i="11"/>
  <c r="W20" i="9"/>
  <c r="BG20" i="8"/>
  <c r="S20" i="11"/>
  <c r="S20" i="9"/>
  <c r="BC20" i="8"/>
  <c r="O20" i="11"/>
  <c r="O20" i="9"/>
  <c r="AY20" i="8"/>
  <c r="AT19" i="11"/>
  <c r="AT19" i="9"/>
  <c r="CD19" i="8"/>
  <c r="AP19" i="11"/>
  <c r="AP19" i="9"/>
  <c r="BZ19" i="8"/>
  <c r="AL19" i="11"/>
  <c r="AL19" i="9"/>
  <c r="BV19" i="8"/>
  <c r="AH19" i="11"/>
  <c r="AH19" i="9"/>
  <c r="BR19" i="8"/>
  <c r="AD19" i="11"/>
  <c r="AD19" i="9"/>
  <c r="BN19" i="8"/>
  <c r="Z19" i="11"/>
  <c r="Z19" i="9"/>
  <c r="BJ19" i="8"/>
  <c r="V19" i="11"/>
  <c r="V19" i="9"/>
  <c r="BF19" i="8"/>
  <c r="R19" i="11"/>
  <c r="R19" i="9"/>
  <c r="BB19" i="8"/>
  <c r="N19" i="11"/>
  <c r="N19" i="9"/>
  <c r="AX19" i="8"/>
  <c r="AU18" i="11"/>
  <c r="AU18" i="9"/>
  <c r="CE18" i="8"/>
  <c r="AQ18" i="11"/>
  <c r="AQ18" i="9"/>
  <c r="CA18" i="8"/>
  <c r="AM18" i="11"/>
  <c r="AM18" i="9"/>
  <c r="BW18" i="8"/>
  <c r="AI18" i="11"/>
  <c r="AI18" i="9"/>
  <c r="BS18" i="8"/>
  <c r="AE18" i="11"/>
  <c r="AE18" i="9"/>
  <c r="BO18" i="8"/>
  <c r="AA18" i="11"/>
  <c r="AA18" i="9"/>
  <c r="BK18" i="8"/>
  <c r="W18" i="11"/>
  <c r="W18" i="9"/>
  <c r="BG18" i="8"/>
  <c r="S18" i="11"/>
  <c r="S18" i="9"/>
  <c r="BC18" i="8"/>
  <c r="O18" i="11"/>
  <c r="O18" i="9"/>
  <c r="AY18" i="8"/>
  <c r="AT17" i="11"/>
  <c r="AT17" i="9"/>
  <c r="CD17" i="8"/>
  <c r="AP17" i="11"/>
  <c r="AP17" i="9"/>
  <c r="BZ17" i="8"/>
  <c r="AL17" i="11"/>
  <c r="AL17" i="9"/>
  <c r="BV17" i="8"/>
  <c r="AH17" i="11"/>
  <c r="AH17" i="9"/>
  <c r="BR17" i="8"/>
  <c r="AD17" i="11"/>
  <c r="AD17" i="9"/>
  <c r="BN17" i="8"/>
  <c r="Z17" i="11"/>
  <c r="Z17" i="9"/>
  <c r="BJ17" i="8"/>
  <c r="V17" i="11"/>
  <c r="V17" i="9"/>
  <c r="BF17" i="8"/>
  <c r="R17" i="11"/>
  <c r="R17" i="9"/>
  <c r="BB17" i="8"/>
  <c r="N17" i="11"/>
  <c r="N17" i="9"/>
  <c r="AX17" i="8"/>
  <c r="AU16" i="11"/>
  <c r="AU16" i="9"/>
  <c r="CE16" i="8"/>
  <c r="AQ16" i="11"/>
  <c r="AQ16" i="9"/>
  <c r="CA16" i="8"/>
  <c r="AM16" i="11"/>
  <c r="AM16" i="9"/>
  <c r="BW16" i="8"/>
  <c r="AI16" i="11"/>
  <c r="AI16" i="9"/>
  <c r="BS16" i="8"/>
  <c r="AE16" i="11"/>
  <c r="AE16" i="9"/>
  <c r="BO16" i="8"/>
  <c r="AA16" i="11"/>
  <c r="AA16" i="9"/>
  <c r="BK16" i="8"/>
  <c r="W16" i="11"/>
  <c r="W16" i="9"/>
  <c r="BG16" i="8"/>
  <c r="S16" i="11"/>
  <c r="S16" i="9"/>
  <c r="BC16" i="8"/>
  <c r="O16" i="11"/>
  <c r="O16" i="9"/>
  <c r="AY16" i="8"/>
  <c r="AT15" i="11"/>
  <c r="AT15" i="9"/>
  <c r="CD15" i="8"/>
  <c r="AP15" i="11"/>
  <c r="AP15" i="9"/>
  <c r="BZ15" i="8"/>
  <c r="AL15" i="11"/>
  <c r="AL15" i="9"/>
  <c r="BV15" i="8"/>
  <c r="AH15" i="11"/>
  <c r="AH15" i="9"/>
  <c r="BR15" i="8"/>
  <c r="AD15" i="11"/>
  <c r="AD15" i="9"/>
  <c r="BN15" i="8"/>
  <c r="Z15" i="11"/>
  <c r="Z15" i="9"/>
  <c r="BJ15" i="8"/>
  <c r="V15" i="11"/>
  <c r="V15" i="9"/>
  <c r="BF15" i="8"/>
  <c r="R15" i="11"/>
  <c r="R15" i="9"/>
  <c r="BB15" i="8"/>
  <c r="N15" i="11"/>
  <c r="N15" i="9"/>
  <c r="AX15" i="8"/>
  <c r="AU14" i="11"/>
  <c r="AU14" i="9"/>
  <c r="CE14" i="8"/>
  <c r="AQ14" i="11"/>
  <c r="AQ14" i="9"/>
  <c r="CA14" i="8"/>
  <c r="AM14" i="11"/>
  <c r="AM14" i="9"/>
  <c r="BW14" i="8"/>
  <c r="AI14" i="11"/>
  <c r="AI14" i="9"/>
  <c r="BS14" i="8"/>
  <c r="AE14" i="11"/>
  <c r="AE14" i="9"/>
  <c r="BO14" i="8"/>
  <c r="AA14" i="11"/>
  <c r="AA14" i="9"/>
  <c r="BK14" i="8"/>
  <c r="W14" i="11"/>
  <c r="W14" i="9"/>
  <c r="BG14" i="8"/>
  <c r="S14" i="11"/>
  <c r="S14" i="9"/>
  <c r="BC14" i="8"/>
  <c r="O14" i="11"/>
  <c r="O14" i="9"/>
  <c r="AY14" i="8"/>
  <c r="AT13" i="11"/>
  <c r="AT13" i="9"/>
  <c r="CD13" i="8"/>
  <c r="AL13" i="11"/>
  <c r="AL13" i="9"/>
  <c r="BV13" i="8"/>
  <c r="AH13" i="11"/>
  <c r="AH13" i="9"/>
  <c r="BR13" i="8"/>
  <c r="AD13" i="11"/>
  <c r="AD13" i="9"/>
  <c r="BN13" i="8"/>
  <c r="Z13" i="11"/>
  <c r="Z13" i="9"/>
  <c r="BJ13" i="8"/>
  <c r="T13" i="11"/>
  <c r="T13" i="9"/>
  <c r="BD13" i="8"/>
  <c r="P13" i="11"/>
  <c r="P13" i="9"/>
  <c r="AZ13" i="8"/>
  <c r="AU12" i="11"/>
  <c r="AU12" i="9"/>
  <c r="CE12" i="8"/>
  <c r="AQ12" i="11"/>
  <c r="AQ12" i="9"/>
  <c r="CA12" i="8"/>
  <c r="AM12" i="11"/>
  <c r="AM12" i="9"/>
  <c r="BW12" i="8"/>
  <c r="AI12" i="11"/>
  <c r="AI12" i="9"/>
  <c r="BS12" i="8"/>
  <c r="AE12" i="11"/>
  <c r="AE12" i="9"/>
  <c r="BO12" i="8"/>
  <c r="AA12" i="11"/>
  <c r="AA12" i="9"/>
  <c r="BK12" i="8"/>
  <c r="W12" i="11"/>
  <c r="W12" i="9"/>
  <c r="BG12" i="8"/>
  <c r="S12" i="11"/>
  <c r="S12" i="9"/>
  <c r="BC12" i="8"/>
  <c r="O12" i="11"/>
  <c r="O12" i="9"/>
  <c r="AY12" i="8"/>
  <c r="AT11" i="11"/>
  <c r="AT11" i="9"/>
  <c r="CD11" i="8"/>
  <c r="AP11" i="11"/>
  <c r="AP11" i="9"/>
  <c r="BZ11" i="8"/>
  <c r="AL11" i="11"/>
  <c r="AL11" i="9"/>
  <c r="BV11" i="8"/>
  <c r="AH11" i="11"/>
  <c r="AH11" i="9"/>
  <c r="BR11" i="8"/>
  <c r="AD11" i="11"/>
  <c r="AD11" i="9"/>
  <c r="BN11" i="8"/>
  <c r="Z11" i="11"/>
  <c r="Z11" i="9"/>
  <c r="BJ11" i="8"/>
  <c r="V11" i="11"/>
  <c r="V11" i="9"/>
  <c r="BF11" i="8"/>
  <c r="R11" i="11"/>
  <c r="R11" i="9"/>
  <c r="BB11" i="8"/>
  <c r="N11" i="11"/>
  <c r="N11" i="9"/>
  <c r="AX11" i="8"/>
  <c r="AU10" i="11"/>
  <c r="AU10" i="9"/>
  <c r="CE10" i="8"/>
  <c r="AQ10" i="11"/>
  <c r="AQ10" i="9"/>
  <c r="CA10" i="8"/>
  <c r="AM10" i="11"/>
  <c r="AM10" i="9"/>
  <c r="BW10" i="8"/>
  <c r="AI10" i="11"/>
  <c r="AI10" i="9"/>
  <c r="BS10" i="8"/>
  <c r="AE10" i="11"/>
  <c r="AE10" i="9"/>
  <c r="BO10" i="8"/>
  <c r="AA10" i="11"/>
  <c r="AA10" i="9"/>
  <c r="BK10" i="8"/>
  <c r="W10" i="11"/>
  <c r="W10" i="9"/>
  <c r="BG10" i="8"/>
  <c r="S10" i="11"/>
  <c r="S10" i="9"/>
  <c r="BC10" i="8"/>
  <c r="O10" i="11"/>
  <c r="O10" i="9"/>
  <c r="AY10" i="8"/>
  <c r="AT9" i="11"/>
  <c r="AT9" i="9"/>
  <c r="CD9" i="8"/>
  <c r="AP9" i="11"/>
  <c r="AP9" i="9"/>
  <c r="BZ9" i="8"/>
  <c r="AL9" i="11"/>
  <c r="AL9" i="9"/>
  <c r="BV9" i="8"/>
  <c r="AH9" i="11"/>
  <c r="AH9" i="9"/>
  <c r="BR9" i="8"/>
  <c r="AD9" i="11"/>
  <c r="AD9" i="9"/>
  <c r="BN9" i="8"/>
  <c r="Z9" i="11"/>
  <c r="Z9" i="9"/>
  <c r="BJ9" i="8"/>
  <c r="V9" i="11"/>
  <c r="V9" i="9"/>
  <c r="BF9" i="8"/>
  <c r="R9" i="11"/>
  <c r="R9" i="9"/>
  <c r="BB9" i="8"/>
  <c r="N9" i="11"/>
  <c r="N9" i="9"/>
  <c r="AX9" i="8"/>
  <c r="AU8" i="11"/>
  <c r="AU8" i="9"/>
  <c r="CE8" i="8"/>
  <c r="AQ8" i="11"/>
  <c r="AQ8" i="9"/>
  <c r="CA8" i="8"/>
  <c r="AM8" i="11"/>
  <c r="AM8" i="9"/>
  <c r="BW8" i="8"/>
  <c r="AI8" i="11"/>
  <c r="AI8" i="9"/>
  <c r="BS8" i="8"/>
  <c r="AE8" i="11"/>
  <c r="AE8" i="9"/>
  <c r="BO8" i="8"/>
  <c r="AA8" i="11"/>
  <c r="AA8" i="9"/>
  <c r="BK8" i="8"/>
  <c r="W8" i="11"/>
  <c r="W8" i="9"/>
  <c r="BG8" i="8"/>
  <c r="S8" i="11"/>
  <c r="S8" i="9"/>
  <c r="BC8" i="8"/>
  <c r="O8" i="11"/>
  <c r="O8" i="9"/>
  <c r="AY8" i="8"/>
  <c r="AT7" i="11"/>
  <c r="AT7" i="9"/>
  <c r="CD7" i="8"/>
  <c r="AP7" i="11"/>
  <c r="AP7" i="9"/>
  <c r="BZ7" i="8"/>
  <c r="AL7" i="11"/>
  <c r="AL7" i="9"/>
  <c r="BV7" i="8"/>
  <c r="AH7" i="11"/>
  <c r="AH7" i="9"/>
  <c r="BR7" i="8"/>
  <c r="AD7" i="11"/>
  <c r="AD7" i="9"/>
  <c r="BN7" i="8"/>
  <c r="Z7" i="11"/>
  <c r="Z7" i="9"/>
  <c r="BJ7" i="8"/>
  <c r="V7" i="11"/>
  <c r="V7" i="9"/>
  <c r="BF7" i="8"/>
  <c r="R7" i="11"/>
  <c r="R7" i="9"/>
  <c r="BB7" i="8"/>
  <c r="N7" i="11"/>
  <c r="N7" i="9"/>
  <c r="AX7" i="8"/>
  <c r="AU6" i="11"/>
  <c r="AU6" i="9"/>
  <c r="CE6" i="8"/>
  <c r="AQ6" i="11"/>
  <c r="AQ6" i="9"/>
  <c r="CA6" i="8"/>
  <c r="AM6" i="11"/>
  <c r="AM6" i="9"/>
  <c r="BW6" i="8"/>
  <c r="AI6" i="11"/>
  <c r="AI6" i="9"/>
  <c r="BS6" i="8"/>
  <c r="AE6" i="11"/>
  <c r="AE6" i="9"/>
  <c r="BO6" i="8"/>
  <c r="AA6" i="11"/>
  <c r="AA6" i="9"/>
  <c r="BK6" i="8"/>
  <c r="W6" i="11"/>
  <c r="W6" i="9"/>
  <c r="BG6" i="8"/>
  <c r="S6" i="11"/>
  <c r="S6" i="9"/>
  <c r="BC6" i="8"/>
  <c r="O6" i="11"/>
  <c r="O6" i="9"/>
  <c r="AY6" i="8"/>
  <c r="AT5" i="11"/>
  <c r="AT5" i="9"/>
  <c r="CD5" i="8"/>
  <c r="AP5" i="11"/>
  <c r="AP5" i="9"/>
  <c r="BZ5" i="8"/>
  <c r="AL5" i="11"/>
  <c r="AL5" i="9"/>
  <c r="BV5" i="8"/>
  <c r="AH5" i="11"/>
  <c r="AH5" i="9"/>
  <c r="BR5" i="8"/>
  <c r="AD5" i="11"/>
  <c r="AD5" i="9"/>
  <c r="BN5" i="8"/>
  <c r="Z5" i="11"/>
  <c r="Z5" i="9"/>
  <c r="BJ5" i="8"/>
  <c r="V5" i="11"/>
  <c r="V5" i="9"/>
  <c r="BF5" i="8"/>
  <c r="R5" i="11"/>
  <c r="R5" i="9"/>
  <c r="BB5" i="8"/>
  <c r="N5" i="11"/>
  <c r="N5" i="9"/>
  <c r="AX5" i="8"/>
  <c r="AU4" i="11"/>
  <c r="AU4" i="9"/>
  <c r="CE4" i="8"/>
  <c r="AQ4" i="11"/>
  <c r="AQ4" i="9"/>
  <c r="CA4" i="8"/>
  <c r="AM4" i="11"/>
  <c r="AM4" i="9"/>
  <c r="BW4" i="8"/>
  <c r="AI4" i="11"/>
  <c r="AI4" i="9"/>
  <c r="BS4" i="8"/>
  <c r="AE4" i="11"/>
  <c r="AE4" i="9"/>
  <c r="BO4" i="8"/>
  <c r="AA4" i="11"/>
  <c r="AA4" i="9"/>
  <c r="BK4" i="8"/>
  <c r="W4" i="11"/>
  <c r="W4" i="9"/>
  <c r="BG4" i="8"/>
  <c r="S4" i="11"/>
  <c r="S4" i="9"/>
  <c r="BC4" i="8"/>
  <c r="O4" i="11"/>
  <c r="O4" i="9"/>
  <c r="AY4" i="8"/>
  <c r="AT3" i="11"/>
  <c r="AT3" i="9"/>
  <c r="CD3" i="8"/>
  <c r="AP3" i="11"/>
  <c r="AP3" i="9"/>
  <c r="BZ3" i="8"/>
  <c r="AL3" i="11"/>
  <c r="AL3" i="9"/>
  <c r="BV3" i="8"/>
  <c r="AH3" i="11"/>
  <c r="AH3" i="9"/>
  <c r="BR3" i="8"/>
  <c r="AD3" i="11"/>
  <c r="AD3" i="9"/>
  <c r="BN3" i="8"/>
  <c r="Z3" i="11"/>
  <c r="Z3" i="9"/>
  <c r="BJ3" i="8"/>
  <c r="V3" i="11"/>
  <c r="V3" i="9"/>
  <c r="BF3" i="8"/>
  <c r="R3" i="11"/>
  <c r="R3" i="9"/>
  <c r="BB3" i="8"/>
  <c r="N3" i="11"/>
  <c r="N3" i="9"/>
  <c r="AX3" i="8"/>
  <c r="AV12" i="11"/>
  <c r="AV12" i="9"/>
  <c r="CF12" i="8"/>
  <c r="AR12" i="11"/>
  <c r="AR12" i="9"/>
  <c r="CB12" i="8"/>
  <c r="AN12" i="11"/>
  <c r="AN12" i="9"/>
  <c r="BX12" i="8"/>
  <c r="AJ12" i="11"/>
  <c r="AJ12" i="9"/>
  <c r="BT12" i="8"/>
  <c r="AF12" i="11"/>
  <c r="AF12" i="9"/>
  <c r="BP12" i="8"/>
  <c r="AB12" i="11"/>
  <c r="AB12" i="9"/>
  <c r="BL12" i="8"/>
  <c r="X12" i="11"/>
  <c r="X12" i="9"/>
  <c r="BH12" i="8"/>
  <c r="T12" i="11"/>
  <c r="T12" i="9"/>
  <c r="BD12" i="8"/>
  <c r="P12" i="11"/>
  <c r="P12" i="9"/>
  <c r="AZ12" i="8"/>
  <c r="AW11" i="11"/>
  <c r="AW11" i="9"/>
  <c r="CG11" i="8"/>
  <c r="AS11" i="11"/>
  <c r="AS11" i="9"/>
  <c r="CC11" i="8"/>
  <c r="AO11" i="11"/>
  <c r="AO11" i="9"/>
  <c r="BY11" i="8"/>
  <c r="AK11" i="11"/>
  <c r="AK11" i="9"/>
  <c r="BU11" i="8"/>
  <c r="AG11" i="11"/>
  <c r="AG11" i="9"/>
  <c r="BQ11" i="8"/>
  <c r="AC11" i="11"/>
  <c r="AC11" i="9"/>
  <c r="BM11" i="8"/>
  <c r="Y11" i="11"/>
  <c r="Y11" i="9"/>
  <c r="BI11" i="8"/>
  <c r="U11" i="11"/>
  <c r="U11" i="9"/>
  <c r="BE11" i="8"/>
  <c r="Q11" i="11"/>
  <c r="Q11" i="9"/>
  <c r="BA11" i="8"/>
  <c r="AV10" i="11"/>
  <c r="AV10" i="9"/>
  <c r="CF10" i="8"/>
  <c r="AR10" i="11"/>
  <c r="AR10" i="9"/>
  <c r="CB10" i="8"/>
  <c r="AN10" i="11"/>
  <c r="AN10" i="9"/>
  <c r="BX10" i="8"/>
  <c r="AJ10" i="11"/>
  <c r="AJ10" i="9"/>
  <c r="BT10" i="8"/>
  <c r="AF10" i="11"/>
  <c r="AF10" i="9"/>
  <c r="BP10" i="8"/>
  <c r="AB10" i="11"/>
  <c r="AB10" i="9"/>
  <c r="BL10" i="8"/>
  <c r="X10" i="11"/>
  <c r="X10" i="9"/>
  <c r="BH10" i="8"/>
  <c r="T10" i="11"/>
  <c r="T10" i="9"/>
  <c r="BD10" i="8"/>
  <c r="P10" i="11"/>
  <c r="P10" i="9"/>
  <c r="AZ10" i="8"/>
  <c r="AW9" i="11"/>
  <c r="AW9" i="9"/>
  <c r="CG9" i="8"/>
  <c r="AS9" i="11"/>
  <c r="AS9" i="9"/>
  <c r="CC9" i="8"/>
  <c r="AO9" i="11"/>
  <c r="AO9" i="9"/>
  <c r="BY9" i="8"/>
  <c r="AK9" i="11"/>
  <c r="AK9" i="9"/>
  <c r="BU9" i="8"/>
  <c r="AG9" i="11"/>
  <c r="AG9" i="9"/>
  <c r="BQ9" i="8"/>
  <c r="AC9" i="11"/>
  <c r="AC9" i="9"/>
  <c r="BM9" i="8"/>
  <c r="Y9" i="11"/>
  <c r="Y9" i="9"/>
  <c r="BI9" i="8"/>
  <c r="U9" i="11"/>
  <c r="U9" i="9"/>
  <c r="BE9" i="8"/>
  <c r="Q9" i="11"/>
  <c r="Q9" i="9"/>
  <c r="BA9" i="8"/>
  <c r="AV8" i="11"/>
  <c r="AV8" i="9"/>
  <c r="CF8" i="8"/>
  <c r="AR8" i="11"/>
  <c r="AR8" i="9"/>
  <c r="CB8" i="8"/>
  <c r="AN8" i="11"/>
  <c r="AN8" i="9"/>
  <c r="BX8" i="8"/>
  <c r="AJ8" i="11"/>
  <c r="AJ8" i="9"/>
  <c r="BT8" i="8"/>
  <c r="AF8" i="11"/>
  <c r="AF8" i="9"/>
  <c r="BP8" i="8"/>
  <c r="AB8" i="11"/>
  <c r="AB8" i="9"/>
  <c r="BL8" i="8"/>
  <c r="X8" i="11"/>
  <c r="X8" i="9"/>
  <c r="BH8" i="8"/>
  <c r="T8" i="11"/>
  <c r="T8" i="9"/>
  <c r="BD8" i="8"/>
  <c r="P8" i="11"/>
  <c r="P8" i="9"/>
  <c r="AZ8" i="8"/>
  <c r="AW7" i="11"/>
  <c r="AW7" i="9"/>
  <c r="CG7" i="8"/>
  <c r="AS7" i="11"/>
  <c r="AS7" i="9"/>
  <c r="CC7" i="8"/>
  <c r="AO7" i="11"/>
  <c r="AO7" i="9"/>
  <c r="BY7" i="8"/>
  <c r="AK7" i="11"/>
  <c r="AK7" i="9"/>
  <c r="BU7" i="8"/>
  <c r="AG7" i="11"/>
  <c r="AG7" i="9"/>
  <c r="BQ7" i="8"/>
  <c r="AC7" i="11"/>
  <c r="AC7" i="9"/>
  <c r="BM7" i="8"/>
  <c r="Y7" i="11"/>
  <c r="Y7" i="9"/>
  <c r="BI7" i="8"/>
  <c r="U7" i="11"/>
  <c r="U7" i="9"/>
  <c r="BE7" i="8"/>
  <c r="Q7" i="11"/>
  <c r="Q7" i="9"/>
  <c r="BA7" i="8"/>
  <c r="AV6" i="11"/>
  <c r="AV6" i="9"/>
  <c r="CF6" i="8"/>
  <c r="AR6" i="11"/>
  <c r="AR6" i="9"/>
  <c r="CB6" i="8"/>
  <c r="AN6" i="11"/>
  <c r="AN6" i="9"/>
  <c r="BX6" i="8"/>
  <c r="AJ6" i="11"/>
  <c r="AJ6" i="9"/>
  <c r="BT6" i="8"/>
  <c r="AF6" i="11"/>
  <c r="AF6" i="9"/>
  <c r="BP6" i="8"/>
  <c r="AB6" i="11"/>
  <c r="AB6" i="9"/>
  <c r="BL6" i="8"/>
  <c r="X6" i="11"/>
  <c r="X6" i="9"/>
  <c r="BH6" i="8"/>
  <c r="T6" i="11"/>
  <c r="T6" i="9"/>
  <c r="BD6" i="8"/>
  <c r="P6" i="11"/>
  <c r="P6" i="9"/>
  <c r="AZ6" i="8"/>
  <c r="AW5" i="11"/>
  <c r="AW5" i="9"/>
  <c r="CG5" i="8"/>
  <c r="AS5" i="11"/>
  <c r="AS5" i="9"/>
  <c r="CC5" i="8"/>
  <c r="AO5" i="11"/>
  <c r="AO5" i="9"/>
  <c r="BY5" i="8"/>
  <c r="AK5" i="11"/>
  <c r="AK5" i="9"/>
  <c r="BU5" i="8"/>
  <c r="AG5" i="11"/>
  <c r="AG5" i="9"/>
  <c r="BQ5" i="8"/>
  <c r="AC5" i="11"/>
  <c r="AC5" i="9"/>
  <c r="BM5" i="8"/>
  <c r="Y5" i="11"/>
  <c r="Y5" i="9"/>
  <c r="BI5" i="8"/>
  <c r="U5" i="11"/>
  <c r="U5" i="9"/>
  <c r="BE5" i="8"/>
  <c r="Q5" i="11"/>
  <c r="Q5" i="9"/>
  <c r="BA5" i="8"/>
  <c r="AV4" i="11"/>
  <c r="AV4" i="9"/>
  <c r="CF4" i="8"/>
  <c r="AR4" i="11"/>
  <c r="AR4" i="9"/>
  <c r="CB4" i="8"/>
  <c r="AN4" i="11"/>
  <c r="AN4" i="9"/>
  <c r="BX4" i="8"/>
  <c r="AJ4" i="11"/>
  <c r="AJ4" i="9"/>
  <c r="BT4" i="8"/>
  <c r="AF4" i="11"/>
  <c r="AF4" i="9"/>
  <c r="BP4" i="8"/>
  <c r="AB4" i="11"/>
  <c r="AB4" i="9"/>
  <c r="BL4" i="8"/>
  <c r="X4" i="11"/>
  <c r="X4" i="9"/>
  <c r="BH4" i="8"/>
  <c r="T4" i="11"/>
  <c r="T4" i="9"/>
  <c r="BD4" i="8"/>
  <c r="P4" i="11"/>
  <c r="P4" i="9"/>
  <c r="AZ4" i="8"/>
  <c r="AW3" i="11"/>
  <c r="AW3" i="9"/>
  <c r="CG3" i="8"/>
  <c r="AS3" i="11"/>
  <c r="AS3" i="9"/>
  <c r="CC3" i="8"/>
  <c r="AO3" i="11"/>
  <c r="AO3" i="9"/>
  <c r="BY3" i="8"/>
  <c r="AK3" i="11"/>
  <c r="AK3" i="9"/>
  <c r="BU3" i="8"/>
  <c r="AG3" i="11"/>
  <c r="AG3" i="9"/>
  <c r="BQ3" i="8"/>
  <c r="AC3" i="11"/>
  <c r="AC3" i="9"/>
  <c r="BM3" i="8"/>
  <c r="Y3" i="11"/>
  <c r="Y3" i="9"/>
  <c r="BI3" i="8"/>
  <c r="U3" i="11"/>
  <c r="U3" i="9"/>
  <c r="BE3" i="8"/>
  <c r="Q3" i="11"/>
  <c r="Q3" i="9"/>
  <c r="BA3" i="8"/>
  <c r="N13" i="11"/>
  <c r="N13" i="9"/>
  <c r="AX13" i="8"/>
  <c r="AN13" i="11"/>
  <c r="AN13" i="9"/>
  <c r="BX13" i="8"/>
  <c r="AI13" i="11"/>
  <c r="AI13" i="9"/>
  <c r="BS13" i="8"/>
  <c r="AW13" i="11"/>
  <c r="AW13" i="9"/>
  <c r="CG13" i="8"/>
  <c r="L3" i="12"/>
  <c r="J3"/>
  <c r="H3"/>
  <c r="F3"/>
  <c r="M3" i="10"/>
  <c r="K3"/>
  <c r="I3" i="12"/>
  <c r="G3" i="10"/>
  <c r="E3" i="12"/>
  <c r="CZ22" i="9" l="1"/>
  <c r="CQ17"/>
  <c r="CX17"/>
  <c r="DF17"/>
  <c r="CQ24"/>
  <c r="CX24"/>
  <c r="DF24"/>
  <c r="CQ16"/>
  <c r="CX16"/>
  <c r="DF16"/>
  <c r="DF55" i="8"/>
  <c r="CQ55"/>
  <c r="CX55"/>
  <c r="CQ57" i="7"/>
  <c r="DF57"/>
  <c r="CX57"/>
  <c r="CQ42" i="8"/>
  <c r="DF42"/>
  <c r="CX42"/>
  <c r="CQ55" i="7"/>
  <c r="CX55"/>
  <c r="DF55"/>
  <c r="DF39" i="8"/>
  <c r="CQ39"/>
  <c r="CX39"/>
  <c r="CQ74" i="9"/>
  <c r="CX74"/>
  <c r="DF74"/>
  <c r="DF5" i="8"/>
  <c r="CQ5"/>
  <c r="CX5"/>
  <c r="DF77" i="7"/>
  <c r="CQ77"/>
  <c r="CX77"/>
  <c r="CQ29"/>
  <c r="CX29"/>
  <c r="DF29"/>
  <c r="CQ46" i="8"/>
  <c r="CX46"/>
  <c r="DF46"/>
  <c r="DF27" i="7"/>
  <c r="CX27"/>
  <c r="CQ27"/>
  <c r="CQ59"/>
  <c r="CX59"/>
  <c r="DF59"/>
  <c r="CQ15" i="8"/>
  <c r="CX15"/>
  <c r="DF15"/>
  <c r="CX37"/>
  <c r="DF37"/>
  <c r="CQ37"/>
  <c r="CX56" i="9"/>
  <c r="CQ56"/>
  <c r="DF56"/>
  <c r="CR68"/>
  <c r="CY68"/>
  <c r="DG68"/>
  <c r="CQ54" i="8"/>
  <c r="DF54"/>
  <c r="CX54"/>
  <c r="CX8" i="13"/>
  <c r="DF8"/>
  <c r="CQ8"/>
  <c r="DF4"/>
  <c r="CQ4"/>
  <c r="CX4"/>
  <c r="CQ73" i="7"/>
  <c r="DF73"/>
  <c r="CX73"/>
  <c r="CQ79" i="8"/>
  <c r="DF79"/>
  <c r="CX79"/>
  <c r="DF36" i="9"/>
  <c r="CX36"/>
  <c r="CQ36"/>
  <c r="CY32"/>
  <c r="DG32"/>
  <c r="CR32"/>
  <c r="DG18" i="13"/>
  <c r="CY18"/>
  <c r="CR18"/>
  <c r="CQ34" i="8"/>
  <c r="DF34"/>
  <c r="CX34"/>
  <c r="DG16"/>
  <c r="CQ44" i="9"/>
  <c r="CX44"/>
  <c r="DF44"/>
  <c r="CQ75" i="7"/>
  <c r="DF75"/>
  <c r="CX75"/>
  <c r="DF39"/>
  <c r="CQ39"/>
  <c r="CX39"/>
  <c r="DF25" i="13"/>
  <c r="CX25"/>
  <c r="CQ25"/>
  <c r="CR17"/>
  <c r="CY17"/>
  <c r="DG17"/>
  <c r="DF45" i="8"/>
  <c r="CQ45"/>
  <c r="CX45"/>
  <c r="DF26" i="13"/>
  <c r="CX26"/>
  <c r="CQ26"/>
  <c r="CQ78" i="8"/>
  <c r="CX78"/>
  <c r="DF78"/>
  <c r="CQ32" i="13"/>
  <c r="CX32"/>
  <c r="DF32"/>
  <c r="CY83" i="9"/>
  <c r="DG83"/>
  <c r="CR83"/>
  <c r="CQ33" i="7"/>
  <c r="CX33"/>
  <c r="DF33"/>
  <c r="CZ11" i="9"/>
  <c r="DH11"/>
  <c r="CS11"/>
  <c r="DF47" i="8"/>
  <c r="CQ47"/>
  <c r="CX47"/>
  <c r="DF9" i="7"/>
  <c r="CQ9"/>
  <c r="CX9"/>
  <c r="CQ54"/>
  <c r="CX54"/>
  <c r="DF54"/>
  <c r="CR10" i="13"/>
  <c r="CY10"/>
  <c r="DG10"/>
  <c r="CX21" i="8"/>
  <c r="DF21"/>
  <c r="CQ21"/>
  <c r="DF31" i="7"/>
  <c r="CX31"/>
  <c r="CQ31"/>
  <c r="CQ45"/>
  <c r="CX45"/>
  <c r="DF45"/>
  <c r="DF72"/>
  <c r="CQ72"/>
  <c r="CX72"/>
  <c r="DF20" i="9"/>
  <c r="CX20"/>
  <c r="CQ20"/>
  <c r="CQ37" i="7"/>
  <c r="CX37"/>
  <c r="DF37"/>
  <c r="CQ35"/>
  <c r="CX35"/>
  <c r="DF35"/>
  <c r="Q3" i="12"/>
  <c r="AC3" i="10"/>
  <c r="R3"/>
  <c r="AL3" i="12"/>
  <c r="AK3"/>
  <c r="Q3" i="10"/>
  <c r="CS18" i="7"/>
  <c r="DH18"/>
  <c r="CZ18"/>
  <c r="DA28" i="8"/>
  <c r="CT28"/>
  <c r="DI28"/>
  <c r="DF82" i="7"/>
  <c r="CX82"/>
  <c r="CQ82"/>
  <c r="DG41" i="9"/>
  <c r="CY41"/>
  <c r="CR41"/>
  <c r="DF80"/>
  <c r="CX80"/>
  <c r="CQ80"/>
  <c r="DG63" i="13"/>
  <c r="CY63"/>
  <c r="CR63"/>
  <c r="DG60"/>
  <c r="CY60"/>
  <c r="CR60"/>
  <c r="DF86" i="7"/>
  <c r="CX86"/>
  <c r="CQ86"/>
  <c r="DF84" i="8"/>
  <c r="CX84"/>
  <c r="CQ84"/>
  <c r="CS38" i="7"/>
  <c r="DH38"/>
  <c r="CZ38"/>
  <c r="DG82" i="9"/>
  <c r="CY82"/>
  <c r="CR82"/>
  <c r="DG44" i="13"/>
  <c r="CY44"/>
  <c r="CR44"/>
  <c r="DJ46" i="7"/>
  <c r="DB46"/>
  <c r="CU46"/>
  <c r="DH17" i="8"/>
  <c r="CZ17"/>
  <c r="CS17"/>
  <c r="DF10"/>
  <c r="CX10"/>
  <c r="CQ10"/>
  <c r="DF76" i="9"/>
  <c r="CX76"/>
  <c r="CQ76"/>
  <c r="P1" i="10"/>
  <c r="BS1"/>
  <c r="AC1"/>
  <c r="DF76" i="13"/>
  <c r="CX76"/>
  <c r="CQ76"/>
  <c r="DH25" i="8"/>
  <c r="CZ25"/>
  <c r="CS25"/>
  <c r="DG16" i="7"/>
  <c r="CY16"/>
  <c r="CR16"/>
  <c r="DF78"/>
  <c r="CX78"/>
  <c r="CQ78"/>
  <c r="DG9" i="8"/>
  <c r="CY9"/>
  <c r="CR9"/>
  <c r="DG16" i="13"/>
  <c r="CY16"/>
  <c r="CR16"/>
  <c r="CQ21"/>
  <c r="DF21"/>
  <c r="CX21"/>
  <c r="CR85" i="9"/>
  <c r="CY85"/>
  <c r="DG85"/>
  <c r="CS32" i="7"/>
  <c r="DH32"/>
  <c r="CZ32"/>
  <c r="CQ68"/>
  <c r="CX68"/>
  <c r="DF68"/>
  <c r="DF61" i="8"/>
  <c r="CX61"/>
  <c r="CQ61"/>
  <c r="DF7" i="13"/>
  <c r="CX7"/>
  <c r="CQ7"/>
  <c r="DF35"/>
  <c r="CX35"/>
  <c r="CQ35"/>
  <c r="DF7" i="7"/>
  <c r="CX7"/>
  <c r="CQ7"/>
  <c r="DH60" i="9"/>
  <c r="CZ60"/>
  <c r="CS60"/>
  <c r="DF81" i="8"/>
  <c r="CX81"/>
  <c r="CQ81"/>
  <c r="DF58" i="9"/>
  <c r="CX58"/>
  <c r="CQ58"/>
  <c r="DF22" i="13"/>
  <c r="CX22"/>
  <c r="CQ22"/>
  <c r="BG2" i="9"/>
  <c r="DG36" i="7"/>
  <c r="CY36"/>
  <c r="CR36"/>
  <c r="DF12"/>
  <c r="CX12"/>
  <c r="CQ12"/>
  <c r="DF37" i="13"/>
  <c r="CX37"/>
  <c r="CQ37"/>
  <c r="CS64" i="8"/>
  <c r="DH64"/>
  <c r="CZ64"/>
  <c r="DF57" i="9"/>
  <c r="CX57"/>
  <c r="CQ57"/>
  <c r="DG54"/>
  <c r="CY54"/>
  <c r="CR54"/>
  <c r="DF72"/>
  <c r="CQ72"/>
  <c r="CX72"/>
  <c r="DF62" i="13"/>
  <c r="CX62"/>
  <c r="CQ62"/>
  <c r="DF77"/>
  <c r="CX77"/>
  <c r="CQ77"/>
  <c r="DG81" i="7"/>
  <c r="CY81"/>
  <c r="CR81"/>
  <c r="CZ57" i="8"/>
  <c r="DH57"/>
  <c r="CS57"/>
  <c r="CQ71"/>
  <c r="DF71"/>
  <c r="CX71"/>
  <c r="DF43" i="9"/>
  <c r="CX43"/>
  <c r="CQ43"/>
  <c r="DF79" i="13"/>
  <c r="CX79"/>
  <c r="CQ79"/>
  <c r="DG58"/>
  <c r="CY58"/>
  <c r="CR58"/>
  <c r="DF4" i="7"/>
  <c r="CX4"/>
  <c r="CQ4"/>
  <c r="DH21" i="9"/>
  <c r="CZ21"/>
  <c r="CS21"/>
  <c r="DF23"/>
  <c r="CX23"/>
  <c r="CQ23"/>
  <c r="DF43" i="13"/>
  <c r="CX43"/>
  <c r="CQ43"/>
  <c r="CS67" i="7"/>
  <c r="DH67"/>
  <c r="CZ67"/>
  <c r="CQ62" i="8"/>
  <c r="DF62"/>
  <c r="CX62"/>
  <c r="CX11" i="13"/>
  <c r="DF11"/>
  <c r="CQ11"/>
  <c r="CS28" i="7"/>
  <c r="DH28"/>
  <c r="CZ28"/>
  <c r="CY48" i="8"/>
  <c r="DG48"/>
  <c r="CR48"/>
  <c r="DF68"/>
  <c r="CX68"/>
  <c r="CQ68"/>
  <c r="DF33" i="13"/>
  <c r="CX33"/>
  <c r="CQ33"/>
  <c r="DF67"/>
  <c r="CX67"/>
  <c r="CQ67"/>
  <c r="DG41" i="7"/>
  <c r="CY41"/>
  <c r="CR41"/>
  <c r="DG75" i="9"/>
  <c r="CY75"/>
  <c r="CR75"/>
  <c r="CR66"/>
  <c r="CY66"/>
  <c r="DG66"/>
  <c r="DG59"/>
  <c r="CR59"/>
  <c r="CY59"/>
  <c r="DG50" i="13"/>
  <c r="CY50"/>
  <c r="CR50"/>
  <c r="DF85"/>
  <c r="CX85"/>
  <c r="CQ85"/>
  <c r="DI33" i="8"/>
  <c r="DA33"/>
  <c r="CT33"/>
  <c r="DG13" i="7"/>
  <c r="CY13"/>
  <c r="CR13"/>
  <c r="DG52" i="9"/>
  <c r="CY52"/>
  <c r="CR52"/>
  <c r="DG42"/>
  <c r="CR42"/>
  <c r="CY42"/>
  <c r="DF78"/>
  <c r="CQ78"/>
  <c r="CX78"/>
  <c r="X1" i="13"/>
  <c r="BG1" i="12"/>
  <c r="DF50" i="7"/>
  <c r="CX50"/>
  <c r="CQ50"/>
  <c r="DF74"/>
  <c r="CX74"/>
  <c r="CQ74"/>
  <c r="CY44" i="8"/>
  <c r="DG44"/>
  <c r="CR44"/>
  <c r="CS14"/>
  <c r="DH14"/>
  <c r="CZ14"/>
  <c r="DG85"/>
  <c r="CY85"/>
  <c r="CR85"/>
  <c r="CS3" i="13"/>
  <c r="DH3"/>
  <c r="CZ3"/>
  <c r="DF14"/>
  <c r="CX14"/>
  <c r="CQ14"/>
  <c r="DF14" i="7"/>
  <c r="CX14"/>
  <c r="CQ14"/>
  <c r="DI66" i="8"/>
  <c r="CT66"/>
  <c r="DA66"/>
  <c r="CQ65"/>
  <c r="DF65"/>
  <c r="CX65"/>
  <c r="CR30" i="9"/>
  <c r="CY30"/>
  <c r="DG30"/>
  <c r="DH63"/>
  <c r="CZ63"/>
  <c r="CS63"/>
  <c r="DP1" i="13"/>
  <c r="BB1"/>
  <c r="Q1"/>
  <c r="AE1"/>
  <c r="BS1"/>
  <c r="BH1"/>
  <c r="BN1"/>
  <c r="BX1"/>
  <c r="AI1"/>
  <c r="AN1"/>
  <c r="AD1"/>
  <c r="CQ29"/>
  <c r="CX29"/>
  <c r="DF29"/>
  <c r="DI26" i="8"/>
  <c r="DA26"/>
  <c r="CT26"/>
  <c r="DG63" i="7"/>
  <c r="CY63"/>
  <c r="CR63"/>
  <c r="DF12" i="8"/>
  <c r="CX12"/>
  <c r="CQ12"/>
  <c r="DH37" i="9"/>
  <c r="CS37"/>
  <c r="CZ37"/>
  <c r="CQ59" i="8"/>
  <c r="DF59"/>
  <c r="CX59"/>
  <c r="DF57" i="13"/>
  <c r="CX57"/>
  <c r="CQ57"/>
  <c r="DF72" i="8"/>
  <c r="CX72"/>
  <c r="CQ72"/>
  <c r="DF64" i="9"/>
  <c r="CQ64"/>
  <c r="CX64"/>
  <c r="DG56" i="13"/>
  <c r="CY56"/>
  <c r="CR56"/>
  <c r="CS52" i="7"/>
  <c r="CZ52"/>
  <c r="DH52"/>
  <c r="CQ19" i="8"/>
  <c r="DF19"/>
  <c r="CX19"/>
  <c r="CX31" i="9"/>
  <c r="DF31"/>
  <c r="CQ31"/>
  <c r="P2"/>
  <c r="BS2"/>
  <c r="AD2"/>
  <c r="BM2"/>
  <c r="CS27" i="13"/>
  <c r="CZ27"/>
  <c r="DH27"/>
  <c r="DG53" i="9"/>
  <c r="CY53"/>
  <c r="CR53"/>
  <c r="DF64" i="13"/>
  <c r="CX64"/>
  <c r="CQ64"/>
  <c r="CY23" i="8"/>
  <c r="CR23"/>
  <c r="DG23"/>
  <c r="DF76" i="7"/>
  <c r="CX76"/>
  <c r="CQ76"/>
  <c r="CQ47" i="9"/>
  <c r="CX47"/>
  <c r="DF47"/>
  <c r="CT28" i="13"/>
  <c r="DI28"/>
  <c r="DA28"/>
  <c r="DG62" i="9"/>
  <c r="CY62"/>
  <c r="CR62"/>
  <c r="CQ13" i="13"/>
  <c r="CX13"/>
  <c r="DF13"/>
  <c r="DG70" i="8"/>
  <c r="CY70"/>
  <c r="CR70"/>
  <c r="DF53"/>
  <c r="CX53"/>
  <c r="CQ53"/>
  <c r="DG48" i="13"/>
  <c r="CY48"/>
  <c r="CR48"/>
  <c r="Y3" i="12"/>
  <c r="AD1" i="10"/>
  <c r="CR49" i="7"/>
  <c r="CY49"/>
  <c r="DG49"/>
  <c r="DF36" i="8"/>
  <c r="CX36"/>
  <c r="CQ36"/>
  <c r="DK6" i="9"/>
  <c r="DC6"/>
  <c r="DG46"/>
  <c r="CY46"/>
  <c r="CR46"/>
  <c r="DF47" i="13"/>
  <c r="CX47"/>
  <c r="CQ47"/>
  <c r="CR23" i="7"/>
  <c r="DG23"/>
  <c r="CY23"/>
  <c r="DF41" i="8"/>
  <c r="CX41"/>
  <c r="CQ41"/>
  <c r="CS29"/>
  <c r="DH29"/>
  <c r="CZ29"/>
  <c r="DG5" i="7"/>
  <c r="CY5"/>
  <c r="CR5"/>
  <c r="CR31" i="8"/>
  <c r="DG31"/>
  <c r="CY31"/>
  <c r="CR28" i="9"/>
  <c r="DG28"/>
  <c r="CY28"/>
  <c r="DH80" i="8"/>
  <c r="CZ80"/>
  <c r="CS80"/>
  <c r="DG18" i="9"/>
  <c r="CY18"/>
  <c r="CR18"/>
  <c r="DG86" i="13"/>
  <c r="CY86"/>
  <c r="CR86"/>
  <c r="DF38"/>
  <c r="CX38"/>
  <c r="CQ38"/>
  <c r="DF62" i="7"/>
  <c r="CX62"/>
  <c r="CQ62"/>
  <c r="BB1" i="8"/>
  <c r="DP1"/>
  <c r="Q1"/>
  <c r="BT1"/>
  <c r="AJ1"/>
  <c r="AN1"/>
  <c r="X1"/>
  <c r="BO1"/>
  <c r="BS1"/>
  <c r="BX1"/>
  <c r="AD1"/>
  <c r="BH1"/>
  <c r="AE1"/>
  <c r="AI1"/>
  <c r="DG65" i="13"/>
  <c r="CY65"/>
  <c r="CR65"/>
  <c r="DG3" i="7"/>
  <c r="CY3"/>
  <c r="CR3"/>
  <c r="CR71"/>
  <c r="CY71"/>
  <c r="DG71"/>
  <c r="DG4" i="8"/>
  <c r="CY4"/>
  <c r="CR4"/>
  <c r="DG29" i="9"/>
  <c r="CY29"/>
  <c r="CR29"/>
  <c r="CY50"/>
  <c r="DG50"/>
  <c r="CR50"/>
  <c r="DF68" i="13"/>
  <c r="CX68"/>
  <c r="CQ68"/>
  <c r="DG26" i="7"/>
  <c r="CY26"/>
  <c r="CR26"/>
  <c r="DG85"/>
  <c r="CY85"/>
  <c r="CR85"/>
  <c r="DI22" i="9"/>
  <c r="DA22"/>
  <c r="CT22"/>
  <c r="DH48"/>
  <c r="CZ48"/>
  <c r="CS48"/>
  <c r="CX75" i="8"/>
  <c r="DF75"/>
  <c r="CQ75"/>
  <c r="DF81" i="13"/>
  <c r="CX81"/>
  <c r="CQ81"/>
  <c r="BI1" i="8"/>
  <c r="W2" i="9"/>
  <c r="DF49" i="8"/>
  <c r="CX49"/>
  <c r="CQ49"/>
  <c r="CQ48" i="7"/>
  <c r="DF48"/>
  <c r="CX48"/>
  <c r="DG10" i="9"/>
  <c r="CY10"/>
  <c r="CR10"/>
  <c r="DH40"/>
  <c r="CZ40"/>
  <c r="CS40"/>
  <c r="CQ5" i="13"/>
  <c r="DF5"/>
  <c r="CX5"/>
  <c r="DH35" i="8"/>
  <c r="CZ35"/>
  <c r="CS35"/>
  <c r="CQ27" i="9"/>
  <c r="CX27"/>
  <c r="DF27"/>
  <c r="DH49"/>
  <c r="CZ49"/>
  <c r="CS49"/>
  <c r="DG31" i="13"/>
  <c r="CY31"/>
  <c r="CR31"/>
  <c r="DG42"/>
  <c r="CY42"/>
  <c r="CR42"/>
  <c r="DF59"/>
  <c r="CX59"/>
  <c r="CQ59"/>
  <c r="CR80" i="7"/>
  <c r="DG80"/>
  <c r="CY80"/>
  <c r="DG65"/>
  <c r="CY65"/>
  <c r="CR65"/>
  <c r="DH58" i="8"/>
  <c r="CS58"/>
  <c r="CZ58"/>
  <c r="DF41" i="13"/>
  <c r="CX41"/>
  <c r="CQ41"/>
  <c r="DG40"/>
  <c r="CY40"/>
  <c r="CR40"/>
  <c r="DF6" i="8"/>
  <c r="CX6"/>
  <c r="CQ6"/>
  <c r="DG56"/>
  <c r="CR56"/>
  <c r="CY56"/>
  <c r="CY60"/>
  <c r="CR60"/>
  <c r="DG60"/>
  <c r="DG9" i="9"/>
  <c r="CY9"/>
  <c r="CR9"/>
  <c r="CS19" i="13"/>
  <c r="DH19"/>
  <c r="CZ19"/>
  <c r="DF76" i="8"/>
  <c r="CX76"/>
  <c r="CQ76"/>
  <c r="DH44" i="7"/>
  <c r="CZ44"/>
  <c r="CS44"/>
  <c r="DF6"/>
  <c r="CX6"/>
  <c r="CQ6"/>
  <c r="DH55" i="9"/>
  <c r="CZ55"/>
  <c r="CS55"/>
  <c r="DF35"/>
  <c r="CX35"/>
  <c r="CQ35"/>
  <c r="DG72" i="13"/>
  <c r="CY72"/>
  <c r="CR72"/>
  <c r="DH21" i="7"/>
  <c r="CZ21"/>
  <c r="CS21"/>
  <c r="DG50" i="8"/>
  <c r="CY50"/>
  <c r="CR50"/>
  <c r="DF30" i="13"/>
  <c r="CX30"/>
  <c r="CQ30"/>
  <c r="DH38" i="8"/>
  <c r="CZ38"/>
  <c r="CS38"/>
  <c r="DF83" i="13"/>
  <c r="CX83"/>
  <c r="CQ83"/>
  <c r="CR69" i="7"/>
  <c r="CY69"/>
  <c r="DG69"/>
  <c r="DI18" i="8"/>
  <c r="DA18"/>
  <c r="CT18"/>
  <c r="DH25" i="9"/>
  <c r="CZ25"/>
  <c r="CS25"/>
  <c r="P1" i="11"/>
  <c r="BA1"/>
  <c r="AJ1" i="13"/>
  <c r="BM1" i="12"/>
  <c r="BI1" i="7"/>
  <c r="BA1" i="8"/>
  <c r="BH2" i="9"/>
  <c r="BO1" i="13"/>
  <c r="CT25" i="7"/>
  <c r="DI25"/>
  <c r="DA25"/>
  <c r="DB24"/>
  <c r="CU24"/>
  <c r="DJ24"/>
  <c r="CS40"/>
  <c r="DH40"/>
  <c r="CZ40"/>
  <c r="CR53"/>
  <c r="DG53"/>
  <c r="CY53"/>
  <c r="DF58"/>
  <c r="CX58"/>
  <c r="CQ58"/>
  <c r="DF51" i="9"/>
  <c r="CX51"/>
  <c r="CQ51"/>
  <c r="DG78" i="13"/>
  <c r="CY78"/>
  <c r="CR78"/>
  <c r="DG45" i="9"/>
  <c r="CY45"/>
  <c r="CR45"/>
  <c r="CT12" i="13"/>
  <c r="DI12"/>
  <c r="DA12"/>
  <c r="DG38" i="9"/>
  <c r="CY38"/>
  <c r="CR38"/>
  <c r="DG74" i="13"/>
  <c r="CY74"/>
  <c r="CR74"/>
  <c r="CS70" i="7"/>
  <c r="DH70"/>
  <c r="CZ70"/>
  <c r="CX12" i="9"/>
  <c r="DF12"/>
  <c r="CQ12"/>
  <c r="DF33"/>
  <c r="CX33"/>
  <c r="CQ33"/>
  <c r="DF73" i="13"/>
  <c r="CX73"/>
  <c r="CQ73"/>
  <c r="CZ34" i="7"/>
  <c r="CS34"/>
  <c r="DH34"/>
  <c r="DF10"/>
  <c r="CX10"/>
  <c r="CQ10"/>
  <c r="DH17"/>
  <c r="CZ17"/>
  <c r="CS17"/>
  <c r="CX63" i="8"/>
  <c r="DF63"/>
  <c r="CQ63"/>
  <c r="DH86"/>
  <c r="CZ86"/>
  <c r="CS86"/>
  <c r="DF73" i="9"/>
  <c r="CX73"/>
  <c r="CQ73"/>
  <c r="DG67"/>
  <c r="CR67"/>
  <c r="CY67"/>
  <c r="P1" i="12"/>
  <c r="X1"/>
  <c r="BS1"/>
  <c r="AC1"/>
  <c r="DF39" i="13"/>
  <c r="CX39"/>
  <c r="CQ39"/>
  <c r="DJ32" i="8"/>
  <c r="DB32"/>
  <c r="CU32"/>
  <c r="CR20"/>
  <c r="DG20"/>
  <c r="CY20"/>
  <c r="DF84" i="7"/>
  <c r="CX84"/>
  <c r="CQ84"/>
  <c r="DH9" i="13"/>
  <c r="CZ9"/>
  <c r="CS9"/>
  <c r="DF5" i="9"/>
  <c r="CX5"/>
  <c r="CQ5"/>
  <c r="DG15" i="13"/>
  <c r="CY15"/>
  <c r="CR15"/>
  <c r="DF53"/>
  <c r="CX53"/>
  <c r="CQ53"/>
  <c r="DF8" i="8"/>
  <c r="CX8"/>
  <c r="CQ8"/>
  <c r="DH4" i="9"/>
  <c r="CZ4"/>
  <c r="CS4"/>
  <c r="DG70"/>
  <c r="CY70"/>
  <c r="CR70"/>
  <c r="DG36" i="13"/>
  <c r="CY36"/>
  <c r="CR36"/>
  <c r="DG8" i="7"/>
  <c r="CY8"/>
  <c r="CR8"/>
  <c r="DF60"/>
  <c r="CX60"/>
  <c r="CQ60"/>
  <c r="DF3" i="8"/>
  <c r="CX3"/>
  <c r="CQ3"/>
  <c r="DG82" i="13"/>
  <c r="CY82"/>
  <c r="CR82"/>
  <c r="CZ16" i="8"/>
  <c r="CS16"/>
  <c r="DH16"/>
  <c r="CQ71" i="9"/>
  <c r="CX71"/>
  <c r="DF71"/>
  <c r="DH39"/>
  <c r="CZ39"/>
  <c r="CS39"/>
  <c r="DF7"/>
  <c r="CX7"/>
  <c r="CQ7"/>
  <c r="DF54" i="13"/>
  <c r="CX54"/>
  <c r="CQ54"/>
  <c r="AT3" i="12"/>
  <c r="Y3" i="10"/>
  <c r="AS3" i="12"/>
  <c r="AT3" i="10"/>
  <c r="AG3" i="12"/>
  <c r="AS3" i="10"/>
  <c r="V3" i="12"/>
  <c r="AH3" i="10"/>
  <c r="AG3"/>
  <c r="V3"/>
  <c r="BN1" i="8"/>
  <c r="DH42" i="7"/>
  <c r="CZ42"/>
  <c r="CS42"/>
  <c r="CR66"/>
  <c r="DG66"/>
  <c r="CY66"/>
  <c r="DF43" i="8"/>
  <c r="CQ43"/>
  <c r="CX43"/>
  <c r="DF75" i="13"/>
  <c r="CX75"/>
  <c r="CQ75"/>
  <c r="DG77" i="8"/>
  <c r="CY77"/>
  <c r="CR77"/>
  <c r="DG74"/>
  <c r="CY74"/>
  <c r="CR74"/>
  <c r="DG80" i="13"/>
  <c r="CY80"/>
  <c r="CR80"/>
  <c r="DG7" i="8"/>
  <c r="CY7"/>
  <c r="CR7"/>
  <c r="DF14" i="9"/>
  <c r="CX14"/>
  <c r="CQ14"/>
  <c r="CT61" i="7"/>
  <c r="DI61"/>
  <c r="DA61"/>
  <c r="DH67" i="8"/>
  <c r="CS67"/>
  <c r="CZ67"/>
  <c r="CT20" i="13"/>
  <c r="DA20"/>
  <c r="DI20"/>
  <c r="DF6"/>
  <c r="CX6"/>
  <c r="CQ6"/>
  <c r="DG43" i="7"/>
  <c r="CY43"/>
  <c r="CR43"/>
  <c r="BC1"/>
  <c r="DQ1"/>
  <c r="R1"/>
  <c r="AN1"/>
  <c r="AE1"/>
  <c r="Y1"/>
  <c r="CB1"/>
  <c r="BT1"/>
  <c r="BU1"/>
  <c r="DG69" i="9"/>
  <c r="CY69"/>
  <c r="CR69"/>
  <c r="DF15" i="7"/>
  <c r="CX15"/>
  <c r="CQ15"/>
  <c r="DF65" i="9"/>
  <c r="CX65"/>
  <c r="CQ65"/>
  <c r="CY26"/>
  <c r="CR26"/>
  <c r="DG26"/>
  <c r="DF15"/>
  <c r="CX15"/>
  <c r="CQ15"/>
  <c r="DF71" i="13"/>
  <c r="CX71"/>
  <c r="CQ71"/>
  <c r="DF55"/>
  <c r="CX55"/>
  <c r="CQ55"/>
  <c r="CX51" i="8"/>
  <c r="DF51"/>
  <c r="CQ51"/>
  <c r="DG82"/>
  <c r="CY82"/>
  <c r="CR82"/>
  <c r="CR81" i="9"/>
  <c r="CY81"/>
  <c r="DG81"/>
  <c r="DG84"/>
  <c r="CY84"/>
  <c r="CR84"/>
  <c r="DF34"/>
  <c r="CX34"/>
  <c r="CQ34"/>
  <c r="DG52" i="13"/>
  <c r="CY52"/>
  <c r="CR52"/>
  <c r="U3" i="12"/>
  <c r="AP3"/>
  <c r="U3" i="10"/>
  <c r="AO3" i="12"/>
  <c r="AD3"/>
  <c r="AP3" i="10"/>
  <c r="Y1" i="13"/>
  <c r="AZ1" i="12"/>
  <c r="CS13" i="8"/>
  <c r="DH13"/>
  <c r="CZ13"/>
  <c r="CY40"/>
  <c r="CR40"/>
  <c r="DG40"/>
  <c r="DG61" i="9"/>
  <c r="CY61"/>
  <c r="CR61"/>
  <c r="DH77"/>
  <c r="CZ77"/>
  <c r="CS77"/>
  <c r="DF51" i="13"/>
  <c r="CX51"/>
  <c r="CQ51"/>
  <c r="CS30" i="7"/>
  <c r="DH30"/>
  <c r="CZ30"/>
  <c r="CU24" i="8"/>
  <c r="DJ24"/>
  <c r="DB24"/>
  <c r="DF13" i="9"/>
  <c r="CX13"/>
  <c r="CQ13"/>
  <c r="DF23" i="13"/>
  <c r="CX23"/>
  <c r="CQ23"/>
  <c r="DF46"/>
  <c r="CX46"/>
  <c r="CQ46"/>
  <c r="CS22" i="7"/>
  <c r="DH22"/>
  <c r="CZ22"/>
  <c r="DG11"/>
  <c r="CY11"/>
  <c r="CR11"/>
  <c r="CR51"/>
  <c r="DG51"/>
  <c r="CY51"/>
  <c r="DF56"/>
  <c r="CX56"/>
  <c r="CQ56"/>
  <c r="DG11" i="8"/>
  <c r="CY11"/>
  <c r="CR11"/>
  <c r="DG69"/>
  <c r="CY69"/>
  <c r="CR69"/>
  <c r="DF66" i="13"/>
  <c r="CX66"/>
  <c r="CQ66"/>
  <c r="CU20" i="7"/>
  <c r="DJ20"/>
  <c r="DB20"/>
  <c r="DG79"/>
  <c r="CY79"/>
  <c r="CR79"/>
  <c r="CS73" i="8"/>
  <c r="DH73"/>
  <c r="CZ73"/>
  <c r="DG79" i="9"/>
  <c r="CY79"/>
  <c r="CR79"/>
  <c r="DG70" i="13"/>
  <c r="CY70"/>
  <c r="CR70"/>
  <c r="DG8" i="9"/>
  <c r="CY8"/>
  <c r="CR8"/>
  <c r="DF86"/>
  <c r="CX86"/>
  <c r="CQ86"/>
  <c r="DG34" i="13"/>
  <c r="CY34"/>
  <c r="CR34"/>
  <c r="DG69"/>
  <c r="CY69"/>
  <c r="CR69"/>
  <c r="CT22" i="8"/>
  <c r="DI22"/>
  <c r="DA22"/>
  <c r="DF30"/>
  <c r="CX30"/>
  <c r="CQ30"/>
  <c r="DF83"/>
  <c r="CQ83"/>
  <c r="CX83"/>
  <c r="DG84" i="13"/>
  <c r="CY84"/>
  <c r="CR84"/>
  <c r="DA47" i="7"/>
  <c r="DI47"/>
  <c r="CT47"/>
  <c r="DF19"/>
  <c r="CX19"/>
  <c r="CQ19"/>
  <c r="CQ27" i="8"/>
  <c r="DF27"/>
  <c r="CX27"/>
  <c r="DG52"/>
  <c r="CR52"/>
  <c r="CY52"/>
  <c r="DH3" i="9"/>
  <c r="CZ3"/>
  <c r="CS3"/>
  <c r="DH24" i="13"/>
  <c r="CZ24"/>
  <c r="CS24"/>
  <c r="DF45"/>
  <c r="CX45"/>
  <c r="CQ45"/>
  <c r="CR64" i="7"/>
  <c r="DG64"/>
  <c r="CY64"/>
  <c r="DG83"/>
  <c r="CY83"/>
  <c r="CR83"/>
  <c r="DH19" i="9"/>
  <c r="CZ19"/>
  <c r="CS19"/>
  <c r="DF49" i="13"/>
  <c r="CX49"/>
  <c r="CQ49"/>
  <c r="DG61"/>
  <c r="CY61"/>
  <c r="CR61"/>
  <c r="AK3" i="10"/>
  <c r="Z3"/>
  <c r="AC3" i="12"/>
  <c r="AO3" i="10"/>
  <c r="R3" i="12"/>
  <c r="BH1"/>
  <c r="BX1" i="7"/>
  <c r="AD1" i="12"/>
  <c r="AZ1" i="11"/>
  <c r="Z3" i="12"/>
  <c r="AD3" i="10"/>
  <c r="AH3" i="12"/>
  <c r="AL3" i="10"/>
  <c r="CG13" i="11"/>
  <c r="CG13" i="9"/>
  <c r="BX13" i="11"/>
  <c r="BX13" i="9"/>
  <c r="BA3" i="11"/>
  <c r="BA3" i="9"/>
  <c r="BI3" i="11"/>
  <c r="BI3" i="9"/>
  <c r="BQ3" i="11"/>
  <c r="BQ3" i="9"/>
  <c r="BY3" i="11"/>
  <c r="BY3" i="9"/>
  <c r="CG3" i="11"/>
  <c r="CG3" i="9"/>
  <c r="BD4" i="11"/>
  <c r="BD4" i="9"/>
  <c r="BL4" i="11"/>
  <c r="BL4" i="9"/>
  <c r="BT4" i="11"/>
  <c r="BT4" i="9"/>
  <c r="CB4" i="11"/>
  <c r="CB4" i="9"/>
  <c r="BA5" i="11"/>
  <c r="BA5" i="9"/>
  <c r="BI5" i="11"/>
  <c r="BI5" i="9"/>
  <c r="BQ5" i="11"/>
  <c r="BQ5" i="9"/>
  <c r="BY5" i="11"/>
  <c r="BY5" i="9"/>
  <c r="CG5" i="11"/>
  <c r="CG5" i="9"/>
  <c r="BD6" i="11"/>
  <c r="BD6" i="9"/>
  <c r="BL6" i="11"/>
  <c r="BL6" i="9"/>
  <c r="BT6" i="11"/>
  <c r="BT6" i="9"/>
  <c r="CB6" i="11"/>
  <c r="CB6" i="9"/>
  <c r="BA7" i="11"/>
  <c r="BA7" i="9"/>
  <c r="BI7" i="11"/>
  <c r="BI7" i="9"/>
  <c r="BQ7" i="11"/>
  <c r="BQ7" i="9"/>
  <c r="BY7" i="11"/>
  <c r="BY7" i="9"/>
  <c r="CG7" i="11"/>
  <c r="CG7" i="9"/>
  <c r="BD8" i="11"/>
  <c r="BD8" i="9"/>
  <c r="BL8" i="11"/>
  <c r="BL8" i="9"/>
  <c r="BT8" i="11"/>
  <c r="BT8" i="9"/>
  <c r="CB8" i="11"/>
  <c r="CB8" i="9"/>
  <c r="BA9" i="11"/>
  <c r="BA9" i="9"/>
  <c r="BI9" i="11"/>
  <c r="BI9" i="9"/>
  <c r="BQ9" i="11"/>
  <c r="BQ9" i="9"/>
  <c r="BY9" i="11"/>
  <c r="BY9" i="9"/>
  <c r="CG9" i="11"/>
  <c r="CG9" i="9"/>
  <c r="BD10" i="11"/>
  <c r="BD10" i="9"/>
  <c r="BL10" i="11"/>
  <c r="BL10" i="9"/>
  <c r="BT10" i="11"/>
  <c r="BT10" i="9"/>
  <c r="CB10" i="11"/>
  <c r="CB10" i="9"/>
  <c r="BA11" i="11"/>
  <c r="BA11" i="9"/>
  <c r="BI11" i="11"/>
  <c r="BI11" i="9"/>
  <c r="BQ11" i="11"/>
  <c r="BQ11" i="9"/>
  <c r="BY11" i="11"/>
  <c r="BY11" i="9"/>
  <c r="CG11" i="11"/>
  <c r="CG11" i="9"/>
  <c r="BD12" i="11"/>
  <c r="BD12" i="9"/>
  <c r="BL12" i="11"/>
  <c r="BL12" i="9"/>
  <c r="BT12" i="11"/>
  <c r="BT12" i="9"/>
  <c r="CB12" i="11"/>
  <c r="CB12" i="9"/>
  <c r="AX3" i="11"/>
  <c r="AX3" i="9"/>
  <c r="BF3" i="11"/>
  <c r="BF3" i="9"/>
  <c r="BN3" i="11"/>
  <c r="BN3" i="9"/>
  <c r="BV3" i="11"/>
  <c r="BV3" i="9"/>
  <c r="CD3" i="11"/>
  <c r="CD3" i="9"/>
  <c r="BC4" i="11"/>
  <c r="BC4" i="9"/>
  <c r="BK4" i="11"/>
  <c r="BK4" i="9"/>
  <c r="BS4" i="11"/>
  <c r="BS4" i="9"/>
  <c r="CA4" i="11"/>
  <c r="CA4" i="9"/>
  <c r="AX5" i="11"/>
  <c r="AX5" i="9"/>
  <c r="BF5" i="11"/>
  <c r="BF5" i="9"/>
  <c r="BN5" i="11"/>
  <c r="BN5" i="9"/>
  <c r="BV5" i="11"/>
  <c r="BV5" i="9"/>
  <c r="CD5" i="11"/>
  <c r="CD5" i="9"/>
  <c r="BC6" i="11"/>
  <c r="BC6" i="9"/>
  <c r="BK6" i="11"/>
  <c r="BK6" i="9"/>
  <c r="BS6" i="11"/>
  <c r="BS6" i="9"/>
  <c r="CA6" i="11"/>
  <c r="CA6" i="9"/>
  <c r="AX7" i="11"/>
  <c r="AX7" i="9"/>
  <c r="BF7" i="11"/>
  <c r="BF7" i="9"/>
  <c r="BN7" i="11"/>
  <c r="BN7" i="9"/>
  <c r="BV7" i="11"/>
  <c r="BV7" i="9"/>
  <c r="CD7" i="11"/>
  <c r="CD7" i="9"/>
  <c r="BC8" i="11"/>
  <c r="BC8" i="9"/>
  <c r="BK8" i="11"/>
  <c r="BK8" i="9"/>
  <c r="BS8" i="11"/>
  <c r="BS8" i="9"/>
  <c r="CA8" i="11"/>
  <c r="CA8" i="9"/>
  <c r="AX9" i="11"/>
  <c r="AX9" i="9"/>
  <c r="BF9" i="11"/>
  <c r="BF9" i="9"/>
  <c r="BN9" i="11"/>
  <c r="BN9" i="9"/>
  <c r="BV9" i="11"/>
  <c r="BV9" i="9"/>
  <c r="CD9" i="11"/>
  <c r="CD9" i="9"/>
  <c r="BC10" i="11"/>
  <c r="BC10" i="9"/>
  <c r="BK10" i="11"/>
  <c r="BK10" i="9"/>
  <c r="BS10" i="11"/>
  <c r="BS10" i="9"/>
  <c r="CA10" i="11"/>
  <c r="CA10" i="9"/>
  <c r="AX11" i="11"/>
  <c r="AX11" i="9"/>
  <c r="BF11" i="11"/>
  <c r="BF11" i="9"/>
  <c r="BN11" i="11"/>
  <c r="BN11" i="9"/>
  <c r="BV11" i="11"/>
  <c r="BV11" i="9"/>
  <c r="CD11" i="11"/>
  <c r="CD11" i="9"/>
  <c r="BC12" i="11"/>
  <c r="BC12" i="9"/>
  <c r="BK12" i="11"/>
  <c r="BK12" i="9"/>
  <c r="BS12" i="11"/>
  <c r="BS12" i="9"/>
  <c r="CA12" i="11"/>
  <c r="CA12" i="9"/>
  <c r="AZ13" i="11"/>
  <c r="AZ13" i="9"/>
  <c r="BJ13" i="11"/>
  <c r="BJ13" i="9"/>
  <c r="BR13" i="11"/>
  <c r="BR13" i="9"/>
  <c r="CD13" i="11"/>
  <c r="CD13" i="9"/>
  <c r="BC14" i="11"/>
  <c r="BC14" i="9"/>
  <c r="BK14" i="11"/>
  <c r="BK14" i="9"/>
  <c r="BS14" i="11"/>
  <c r="BS14" i="9"/>
  <c r="CA14" i="11"/>
  <c r="CA14" i="9"/>
  <c r="AX15" i="11"/>
  <c r="AX15" i="9"/>
  <c r="BF15" i="11"/>
  <c r="BF15" i="9"/>
  <c r="BN15" i="11"/>
  <c r="BN15" i="9"/>
  <c r="BV15" i="11"/>
  <c r="BV15" i="9"/>
  <c r="CD15" i="11"/>
  <c r="CD15" i="9"/>
  <c r="BC16" i="11"/>
  <c r="BC16" i="9"/>
  <c r="BK16" i="11"/>
  <c r="BK16" i="9"/>
  <c r="BS16" i="11"/>
  <c r="BS16" i="9"/>
  <c r="CA16" i="11"/>
  <c r="CA16" i="9"/>
  <c r="AX17" i="11"/>
  <c r="AX17" i="9"/>
  <c r="BF17" i="11"/>
  <c r="BF17" i="9"/>
  <c r="BN17" i="11"/>
  <c r="BN17" i="9"/>
  <c r="BV17" i="11"/>
  <c r="BV17" i="9"/>
  <c r="CD17" i="11"/>
  <c r="CD17" i="9"/>
  <c r="BC18" i="11"/>
  <c r="BC18" i="9"/>
  <c r="BK18" i="11"/>
  <c r="BK18" i="9"/>
  <c r="BS18" i="11"/>
  <c r="BS18" i="9"/>
  <c r="CA18" i="11"/>
  <c r="CA18" i="9"/>
  <c r="AX19" i="11"/>
  <c r="AX19" i="9"/>
  <c r="BF19" i="11"/>
  <c r="BF19" i="9"/>
  <c r="BN19" i="11"/>
  <c r="BN19" i="9"/>
  <c r="BV19" i="11"/>
  <c r="BV19" i="9"/>
  <c r="CD19" i="11"/>
  <c r="CD19" i="9"/>
  <c r="BC20" i="11"/>
  <c r="BC20" i="9"/>
  <c r="BK20" i="11"/>
  <c r="BK20" i="9"/>
  <c r="BS20" i="11"/>
  <c r="BS20" i="9"/>
  <c r="CA20" i="11"/>
  <c r="CA20" i="9"/>
  <c r="AX21" i="11"/>
  <c r="AX21" i="9"/>
  <c r="BF21" i="11"/>
  <c r="BF21" i="9"/>
  <c r="BN21" i="11"/>
  <c r="BN21" i="9"/>
  <c r="BV21" i="11"/>
  <c r="BV21" i="9"/>
  <c r="C339" i="5"/>
  <c r="D255"/>
  <c r="C341"/>
  <c r="D257"/>
  <c r="C343"/>
  <c r="D259"/>
  <c r="C345"/>
  <c r="D261"/>
  <c r="C347"/>
  <c r="D263"/>
  <c r="C349"/>
  <c r="D265"/>
  <c r="C351"/>
  <c r="D267"/>
  <c r="C353"/>
  <c r="D269"/>
  <c r="C355"/>
  <c r="D271"/>
  <c r="C357"/>
  <c r="D273"/>
  <c r="C359"/>
  <c r="D275"/>
  <c r="C361"/>
  <c r="D277"/>
  <c r="C363"/>
  <c r="D279"/>
  <c r="C365"/>
  <c r="D281"/>
  <c r="C367"/>
  <c r="D283"/>
  <c r="C369"/>
  <c r="D285"/>
  <c r="C371"/>
  <c r="D287"/>
  <c r="C373"/>
  <c r="D289"/>
  <c r="C375"/>
  <c r="D291"/>
  <c r="C377"/>
  <c r="D293"/>
  <c r="C379"/>
  <c r="D295"/>
  <c r="C381"/>
  <c r="D297"/>
  <c r="C383"/>
  <c r="D299"/>
  <c r="C385"/>
  <c r="D301"/>
  <c r="C387"/>
  <c r="D303"/>
  <c r="C389"/>
  <c r="D305"/>
  <c r="C391"/>
  <c r="D307"/>
  <c r="C393"/>
  <c r="D309"/>
  <c r="C395"/>
  <c r="D311"/>
  <c r="C397"/>
  <c r="D313"/>
  <c r="C399"/>
  <c r="D315"/>
  <c r="C401"/>
  <c r="D317"/>
  <c r="C403"/>
  <c r="D319"/>
  <c r="C405"/>
  <c r="D321"/>
  <c r="C407"/>
  <c r="D323"/>
  <c r="C409"/>
  <c r="D325"/>
  <c r="C411"/>
  <c r="D327"/>
  <c r="C413"/>
  <c r="D329"/>
  <c r="C415"/>
  <c r="D331"/>
  <c r="C417"/>
  <c r="D333"/>
  <c r="C419"/>
  <c r="D335"/>
  <c r="C421"/>
  <c r="D337"/>
  <c r="C171" i="6"/>
  <c r="D129"/>
  <c r="C173"/>
  <c r="D131"/>
  <c r="C175"/>
  <c r="D133"/>
  <c r="C177"/>
  <c r="D135"/>
  <c r="C179"/>
  <c r="D137"/>
  <c r="C181"/>
  <c r="D139"/>
  <c r="C183"/>
  <c r="D141"/>
  <c r="C185"/>
  <c r="D143"/>
  <c r="C187"/>
  <c r="D145"/>
  <c r="C189"/>
  <c r="D147"/>
  <c r="C191"/>
  <c r="D149"/>
  <c r="C193"/>
  <c r="D151"/>
  <c r="C195"/>
  <c r="D153"/>
  <c r="C197"/>
  <c r="D155"/>
  <c r="C199"/>
  <c r="D157"/>
  <c r="C201"/>
  <c r="D159"/>
  <c r="C203"/>
  <c r="D161"/>
  <c r="C205"/>
  <c r="D163"/>
  <c r="C207"/>
  <c r="D165"/>
  <c r="C209"/>
  <c r="D167"/>
  <c r="C211"/>
  <c r="D169"/>
  <c r="A339" i="5"/>
  <c r="B255"/>
  <c r="A340"/>
  <c r="B256"/>
  <c r="C340"/>
  <c r="D256"/>
  <c r="A341"/>
  <c r="B257"/>
  <c r="A342"/>
  <c r="B258"/>
  <c r="C342"/>
  <c r="D258"/>
  <c r="A343"/>
  <c r="B259"/>
  <c r="A344"/>
  <c r="B260"/>
  <c r="C344"/>
  <c r="D260"/>
  <c r="A345"/>
  <c r="B261"/>
  <c r="A346"/>
  <c r="B262"/>
  <c r="C346"/>
  <c r="D262"/>
  <c r="A347"/>
  <c r="B263"/>
  <c r="A348"/>
  <c r="B264"/>
  <c r="C348"/>
  <c r="D264"/>
  <c r="A349"/>
  <c r="B265"/>
  <c r="A350"/>
  <c r="B266"/>
  <c r="C350"/>
  <c r="D266"/>
  <c r="A351"/>
  <c r="B267"/>
  <c r="A352"/>
  <c r="B268"/>
  <c r="C352"/>
  <c r="D268"/>
  <c r="A353"/>
  <c r="B269"/>
  <c r="A354"/>
  <c r="B270"/>
  <c r="C354"/>
  <c r="D270"/>
  <c r="A355"/>
  <c r="B271"/>
  <c r="A356"/>
  <c r="B272"/>
  <c r="C356"/>
  <c r="D272"/>
  <c r="A357"/>
  <c r="B273"/>
  <c r="A358"/>
  <c r="B274"/>
  <c r="C358"/>
  <c r="D274"/>
  <c r="A359"/>
  <c r="B275"/>
  <c r="A360"/>
  <c r="B276"/>
  <c r="C360"/>
  <c r="D276"/>
  <c r="A361"/>
  <c r="B277"/>
  <c r="A362"/>
  <c r="B278"/>
  <c r="C362"/>
  <c r="D278"/>
  <c r="A363"/>
  <c r="B279"/>
  <c r="A364"/>
  <c r="B280"/>
  <c r="C364"/>
  <c r="D280"/>
  <c r="A365"/>
  <c r="B281"/>
  <c r="A366"/>
  <c r="B282"/>
  <c r="C366"/>
  <c r="D282"/>
  <c r="A367"/>
  <c r="B283"/>
  <c r="A368"/>
  <c r="B284"/>
  <c r="C368"/>
  <c r="D284"/>
  <c r="A369"/>
  <c r="B285"/>
  <c r="A370"/>
  <c r="B286"/>
  <c r="C370"/>
  <c r="D286"/>
  <c r="A371"/>
  <c r="B287"/>
  <c r="A372"/>
  <c r="B288"/>
  <c r="C372"/>
  <c r="D288"/>
  <c r="A373"/>
  <c r="B289"/>
  <c r="A374"/>
  <c r="B290"/>
  <c r="C374"/>
  <c r="D290"/>
  <c r="A375"/>
  <c r="B291"/>
  <c r="A376"/>
  <c r="B292"/>
  <c r="C376"/>
  <c r="D292"/>
  <c r="A377"/>
  <c r="B293"/>
  <c r="A378"/>
  <c r="B294"/>
  <c r="C378"/>
  <c r="D294"/>
  <c r="A379"/>
  <c r="B295"/>
  <c r="A380"/>
  <c r="B296"/>
  <c r="C380"/>
  <c r="D296"/>
  <c r="A381"/>
  <c r="B297"/>
  <c r="A382"/>
  <c r="B298"/>
  <c r="C382"/>
  <c r="D298"/>
  <c r="A383"/>
  <c r="B299"/>
  <c r="A384"/>
  <c r="B300"/>
  <c r="C384"/>
  <c r="D300"/>
  <c r="A385"/>
  <c r="B301"/>
  <c r="A386"/>
  <c r="B302"/>
  <c r="C386"/>
  <c r="D302"/>
  <c r="A387"/>
  <c r="B303"/>
  <c r="A388"/>
  <c r="B304"/>
  <c r="C388"/>
  <c r="D304"/>
  <c r="A389"/>
  <c r="B305"/>
  <c r="A390"/>
  <c r="B306"/>
  <c r="C390"/>
  <c r="D306"/>
  <c r="A391"/>
  <c r="B307"/>
  <c r="A392"/>
  <c r="B308"/>
  <c r="C392"/>
  <c r="D308"/>
  <c r="A393"/>
  <c r="B309"/>
  <c r="A394"/>
  <c r="B310"/>
  <c r="C394"/>
  <c r="D310"/>
  <c r="A395"/>
  <c r="B311"/>
  <c r="A396"/>
  <c r="B312"/>
  <c r="C396"/>
  <c r="D312"/>
  <c r="A397"/>
  <c r="B313"/>
  <c r="A398"/>
  <c r="B314"/>
  <c r="C398"/>
  <c r="D314"/>
  <c r="A399"/>
  <c r="B315"/>
  <c r="A400"/>
  <c r="B316"/>
  <c r="C400"/>
  <c r="D316"/>
  <c r="A401"/>
  <c r="B317"/>
  <c r="A402"/>
  <c r="B318"/>
  <c r="C402"/>
  <c r="D318"/>
  <c r="A403"/>
  <c r="B319"/>
  <c r="A404"/>
  <c r="B320"/>
  <c r="C404"/>
  <c r="D320"/>
  <c r="A405"/>
  <c r="B321"/>
  <c r="A406"/>
  <c r="B322"/>
  <c r="C406"/>
  <c r="D322"/>
  <c r="A407"/>
  <c r="B323"/>
  <c r="A408"/>
  <c r="B324"/>
  <c r="C408"/>
  <c r="D324"/>
  <c r="A409"/>
  <c r="B325"/>
  <c r="A410"/>
  <c r="B326"/>
  <c r="C410"/>
  <c r="D326"/>
  <c r="A411"/>
  <c r="B327"/>
  <c r="A412"/>
  <c r="B328"/>
  <c r="C412"/>
  <c r="D328"/>
  <c r="A413"/>
  <c r="B329"/>
  <c r="A414"/>
  <c r="B330"/>
  <c r="C414"/>
  <c r="D330"/>
  <c r="A415"/>
  <c r="B331"/>
  <c r="A416"/>
  <c r="B332"/>
  <c r="C416"/>
  <c r="D332"/>
  <c r="A417"/>
  <c r="B333"/>
  <c r="A418"/>
  <c r="B334"/>
  <c r="C418"/>
  <c r="D334"/>
  <c r="A419"/>
  <c r="B335"/>
  <c r="A420"/>
  <c r="B336"/>
  <c r="C420"/>
  <c r="D336"/>
  <c r="A421"/>
  <c r="B337"/>
  <c r="A422"/>
  <c r="B338"/>
  <c r="C422"/>
  <c r="D338"/>
  <c r="A171" i="6"/>
  <c r="B129"/>
  <c r="A172"/>
  <c r="B130"/>
  <c r="C172"/>
  <c r="D130"/>
  <c r="A173"/>
  <c r="B131"/>
  <c r="A174"/>
  <c r="B132"/>
  <c r="C174"/>
  <c r="D132"/>
  <c r="A175"/>
  <c r="B133"/>
  <c r="A176"/>
  <c r="B134"/>
  <c r="C176"/>
  <c r="D134"/>
  <c r="A177"/>
  <c r="B135"/>
  <c r="A178"/>
  <c r="B136"/>
  <c r="C178"/>
  <c r="D136"/>
  <c r="A179"/>
  <c r="B137"/>
  <c r="A180"/>
  <c r="B138"/>
  <c r="C180"/>
  <c r="D138"/>
  <c r="A181"/>
  <c r="B139"/>
  <c r="A182"/>
  <c r="B140"/>
  <c r="C182"/>
  <c r="D140"/>
  <c r="A183"/>
  <c r="B141"/>
  <c r="A184"/>
  <c r="B142"/>
  <c r="C184"/>
  <c r="D142"/>
  <c r="A185"/>
  <c r="B143"/>
  <c r="A186"/>
  <c r="B144"/>
  <c r="C186"/>
  <c r="D144"/>
  <c r="A187"/>
  <c r="B145"/>
  <c r="A188"/>
  <c r="B146"/>
  <c r="C188"/>
  <c r="D146"/>
  <c r="A189"/>
  <c r="B147"/>
  <c r="A190"/>
  <c r="B148"/>
  <c r="C190"/>
  <c r="D148"/>
  <c r="A191"/>
  <c r="B149"/>
  <c r="A192"/>
  <c r="B150"/>
  <c r="C192"/>
  <c r="D150"/>
  <c r="A193"/>
  <c r="B151"/>
  <c r="A194"/>
  <c r="B152"/>
  <c r="C194"/>
  <c r="D152"/>
  <c r="A195"/>
  <c r="B153"/>
  <c r="A196"/>
  <c r="B154"/>
  <c r="C196"/>
  <c r="D154"/>
  <c r="A197"/>
  <c r="B155"/>
  <c r="A198"/>
  <c r="B156"/>
  <c r="C198"/>
  <c r="D156"/>
  <c r="A199"/>
  <c r="B157"/>
  <c r="A200"/>
  <c r="B158"/>
  <c r="C200"/>
  <c r="D158"/>
  <c r="A201"/>
  <c r="B159"/>
  <c r="A202"/>
  <c r="B160"/>
  <c r="C202"/>
  <c r="D160"/>
  <c r="A203"/>
  <c r="B161"/>
  <c r="A204"/>
  <c r="B162"/>
  <c r="C204"/>
  <c r="D162"/>
  <c r="A205"/>
  <c r="B163"/>
  <c r="A206"/>
  <c r="B164"/>
  <c r="C206"/>
  <c r="D164"/>
  <c r="A207"/>
  <c r="B165"/>
  <c r="A208"/>
  <c r="B166"/>
  <c r="C208"/>
  <c r="D166"/>
  <c r="A209"/>
  <c r="B167"/>
  <c r="A210"/>
  <c r="B168"/>
  <c r="C210"/>
  <c r="D168"/>
  <c r="A211"/>
  <c r="B169"/>
  <c r="A212"/>
  <c r="B170"/>
  <c r="C212"/>
  <c r="D170"/>
  <c r="BM13" i="11"/>
  <c r="BM13" i="9"/>
  <c r="BF13" i="11"/>
  <c r="BF13" i="9"/>
  <c r="BC3" i="11"/>
  <c r="BC3" i="9"/>
  <c r="BK3" i="11"/>
  <c r="BK3" i="9"/>
  <c r="BS3" i="11"/>
  <c r="BS3" i="9"/>
  <c r="CA3" i="11"/>
  <c r="CA3" i="9"/>
  <c r="AX4" i="11"/>
  <c r="AX4" i="9"/>
  <c r="BF4" i="11"/>
  <c r="BF4" i="9"/>
  <c r="BN4" i="11"/>
  <c r="BN4" i="9"/>
  <c r="BV4" i="11"/>
  <c r="BV4" i="9"/>
  <c r="CD4" i="11"/>
  <c r="CD4" i="9"/>
  <c r="BC5" i="11"/>
  <c r="BC5" i="9"/>
  <c r="BK5" i="11"/>
  <c r="BK5" i="9"/>
  <c r="BS5" i="11"/>
  <c r="BS5" i="9"/>
  <c r="CA5" i="11"/>
  <c r="CA5" i="9"/>
  <c r="AX6" i="11"/>
  <c r="AX6" i="9"/>
  <c r="BF6" i="11"/>
  <c r="BF6" i="9"/>
  <c r="BN6" i="11"/>
  <c r="BN6" i="9"/>
  <c r="BV6" i="11"/>
  <c r="BV6" i="9"/>
  <c r="CD6" i="11"/>
  <c r="CD6" i="9"/>
  <c r="BC7" i="11"/>
  <c r="BC7" i="9"/>
  <c r="BK7" i="11"/>
  <c r="BK7" i="9"/>
  <c r="BS7" i="11"/>
  <c r="BS7" i="9"/>
  <c r="CA7" i="11"/>
  <c r="CA7" i="9"/>
  <c r="AX8" i="11"/>
  <c r="AX8" i="9"/>
  <c r="BF8" i="11"/>
  <c r="BF8" i="9"/>
  <c r="BN8" i="11"/>
  <c r="BN8" i="9"/>
  <c r="BV8" i="11"/>
  <c r="BV8" i="9"/>
  <c r="CD8" i="11"/>
  <c r="CD8" i="9"/>
  <c r="BC9" i="11"/>
  <c r="BC9" i="9"/>
  <c r="BK9" i="11"/>
  <c r="BK9" i="9"/>
  <c r="BS9" i="11"/>
  <c r="BS9" i="9"/>
  <c r="CA9" i="11"/>
  <c r="CA9" i="9"/>
  <c r="AX10" i="11"/>
  <c r="AX10" i="9"/>
  <c r="BF10" i="11"/>
  <c r="BF10" i="9"/>
  <c r="BN10" i="11"/>
  <c r="BN10" i="9"/>
  <c r="BV10" i="11"/>
  <c r="BV10" i="9"/>
  <c r="CD10" i="11"/>
  <c r="CD10" i="9"/>
  <c r="BC11" i="11"/>
  <c r="BC11" i="9"/>
  <c r="BK11" i="11"/>
  <c r="BK11" i="9"/>
  <c r="BS11" i="11"/>
  <c r="BS11" i="9"/>
  <c r="CA11" i="11"/>
  <c r="CA11" i="9"/>
  <c r="AX12" i="11"/>
  <c r="AX12" i="9"/>
  <c r="BF12" i="11"/>
  <c r="BF12" i="9"/>
  <c r="BN12" i="11"/>
  <c r="BN12" i="9"/>
  <c r="BV12" i="11"/>
  <c r="BV12" i="9"/>
  <c r="CD12" i="11"/>
  <c r="CD12" i="9"/>
  <c r="BD3" i="11"/>
  <c r="BD3" i="9"/>
  <c r="BL3" i="11"/>
  <c r="BL3" i="9"/>
  <c r="BT3" i="11"/>
  <c r="BT3" i="9"/>
  <c r="CB3" i="11"/>
  <c r="CB3" i="9"/>
  <c r="BA4" i="11"/>
  <c r="BA4" i="9"/>
  <c r="BI4" i="11"/>
  <c r="BI4" i="9"/>
  <c r="BQ4" i="11"/>
  <c r="BQ4" i="9"/>
  <c r="BY4" i="11"/>
  <c r="BY4" i="9"/>
  <c r="CG4" i="11"/>
  <c r="CG4" i="9"/>
  <c r="BD5" i="11"/>
  <c r="BD5" i="9"/>
  <c r="BL5" i="11"/>
  <c r="BL5" i="9"/>
  <c r="BT5" i="11"/>
  <c r="BT5" i="9"/>
  <c r="CB5" i="11"/>
  <c r="CB5" i="9"/>
  <c r="BA6" i="11"/>
  <c r="BA6" i="9"/>
  <c r="BI6" i="11"/>
  <c r="BI6" i="9"/>
  <c r="BQ6" i="11"/>
  <c r="BQ6" i="9"/>
  <c r="BY6" i="11"/>
  <c r="BY6" i="9"/>
  <c r="CG6" i="11"/>
  <c r="CG6" i="9"/>
  <c r="BD7" i="11"/>
  <c r="BD7" i="9"/>
  <c r="BL7" i="11"/>
  <c r="BL7" i="9"/>
  <c r="BT7" i="11"/>
  <c r="BT7" i="9"/>
  <c r="CB7" i="11"/>
  <c r="CB7" i="9"/>
  <c r="BA8" i="11"/>
  <c r="BA8" i="9"/>
  <c r="BI8" i="11"/>
  <c r="BI8" i="9"/>
  <c r="BQ8" i="11"/>
  <c r="BQ8" i="9"/>
  <c r="BY8" i="11"/>
  <c r="BY8" i="9"/>
  <c r="CG8" i="11"/>
  <c r="CG8" i="9"/>
  <c r="BD9" i="11"/>
  <c r="BD9" i="9"/>
  <c r="BL9" i="11"/>
  <c r="BL9" i="9"/>
  <c r="BT9" i="11"/>
  <c r="BT9" i="9"/>
  <c r="CB9" i="11"/>
  <c r="CB9" i="9"/>
  <c r="BA10" i="11"/>
  <c r="BA10" i="9"/>
  <c r="BI10" i="11"/>
  <c r="BI10" i="9"/>
  <c r="BQ10" i="11"/>
  <c r="BQ10" i="9"/>
  <c r="BY10" i="11"/>
  <c r="BY10" i="9"/>
  <c r="CG10" i="11"/>
  <c r="CG10" i="9"/>
  <c r="BD11" i="11"/>
  <c r="BD11" i="9"/>
  <c r="BL11" i="11"/>
  <c r="BL11" i="9"/>
  <c r="BT11" i="11"/>
  <c r="BT11" i="9"/>
  <c r="CB11" i="11"/>
  <c r="CB11" i="9"/>
  <c r="BA12" i="11"/>
  <c r="BA12" i="9"/>
  <c r="BI12" i="11"/>
  <c r="BI12" i="9"/>
  <c r="BQ12" i="11"/>
  <c r="BQ12" i="9"/>
  <c r="BY12" i="11"/>
  <c r="BY12" i="9"/>
  <c r="CG12" i="11"/>
  <c r="CG12" i="9"/>
  <c r="BH13" i="11"/>
  <c r="BH13" i="9"/>
  <c r="BP13" i="11"/>
  <c r="BP13" i="9"/>
  <c r="BZ13" i="11"/>
  <c r="BZ13" i="9"/>
  <c r="BA14" i="11"/>
  <c r="BA14" i="9"/>
  <c r="BI14" i="11"/>
  <c r="BI14" i="9"/>
  <c r="BQ14" i="11"/>
  <c r="BQ14" i="9"/>
  <c r="BY14" i="11"/>
  <c r="BY14" i="9"/>
  <c r="CG14" i="11"/>
  <c r="CG14" i="9"/>
  <c r="BD15" i="11"/>
  <c r="BD15" i="9"/>
  <c r="BL15" i="11"/>
  <c r="BL15" i="9"/>
  <c r="BT15" i="11"/>
  <c r="BT15" i="9"/>
  <c r="CB15" i="11"/>
  <c r="CB15" i="9"/>
  <c r="BA16" i="11"/>
  <c r="BA16" i="9"/>
  <c r="BI16" i="11"/>
  <c r="BI16" i="9"/>
  <c r="BQ16" i="11"/>
  <c r="BQ16" i="9"/>
  <c r="BY16" i="11"/>
  <c r="BY16" i="9"/>
  <c r="CG16" i="11"/>
  <c r="CG16" i="9"/>
  <c r="BD17" i="11"/>
  <c r="BD17" i="9"/>
  <c r="BL17" i="11"/>
  <c r="BL17" i="9"/>
  <c r="BT17" i="11"/>
  <c r="BT17" i="9"/>
  <c r="CB17" i="11"/>
  <c r="CB17" i="9"/>
  <c r="BA18" i="11"/>
  <c r="BA18" i="9"/>
  <c r="BI18" i="11"/>
  <c r="BI18" i="9"/>
  <c r="BQ18" i="11"/>
  <c r="BQ18" i="9"/>
  <c r="BY18" i="11"/>
  <c r="BY18" i="9"/>
  <c r="CG18" i="11"/>
  <c r="CG18" i="9"/>
  <c r="BD19" i="11"/>
  <c r="BD19" i="9"/>
  <c r="BL19" i="11"/>
  <c r="BL19" i="9"/>
  <c r="BT19" i="11"/>
  <c r="BT19" i="9"/>
  <c r="CB19" i="11"/>
  <c r="CB19" i="9"/>
  <c r="BA20" i="11"/>
  <c r="BA20" i="9"/>
  <c r="BI20" i="11"/>
  <c r="BI20" i="9"/>
  <c r="BQ20" i="11"/>
  <c r="BQ20" i="9"/>
  <c r="BY20" i="11"/>
  <c r="BY20" i="9"/>
  <c r="CG20" i="11"/>
  <c r="CG20" i="9"/>
  <c r="BD21" i="11"/>
  <c r="BD21" i="9"/>
  <c r="BL21" i="11"/>
  <c r="BL21" i="9"/>
  <c r="BT21" i="11"/>
  <c r="BT21" i="9"/>
  <c r="AY22" i="11"/>
  <c r="AY22" i="9"/>
  <c r="BG22" i="11"/>
  <c r="BG22" i="9"/>
  <c r="BO22" i="11"/>
  <c r="BO22" i="9"/>
  <c r="BW22" i="11"/>
  <c r="BW22" i="9"/>
  <c r="CE22" i="11"/>
  <c r="CE22" i="9"/>
  <c r="BB23" i="11"/>
  <c r="BB23" i="9"/>
  <c r="BJ23" i="11"/>
  <c r="BJ23" i="9"/>
  <c r="BR23" i="11"/>
  <c r="BR23" i="9"/>
  <c r="BZ23" i="11"/>
  <c r="BZ23" i="9"/>
  <c r="AY24" i="11"/>
  <c r="AY24" i="9"/>
  <c r="BG24" i="11"/>
  <c r="BG24" i="9"/>
  <c r="BO24" i="11"/>
  <c r="BO24" i="9"/>
  <c r="BW24" i="11"/>
  <c r="BW24" i="9"/>
  <c r="CE24" i="11"/>
  <c r="CE24" i="9"/>
  <c r="BB25" i="11"/>
  <c r="BB25" i="9"/>
  <c r="BJ25" i="11"/>
  <c r="BJ25" i="9"/>
  <c r="BR25" i="11"/>
  <c r="BR25" i="9"/>
  <c r="BZ25" i="11"/>
  <c r="BZ25" i="9"/>
  <c r="AY26" i="11"/>
  <c r="AY26" i="9"/>
  <c r="BG26" i="11"/>
  <c r="BG26" i="9"/>
  <c r="BO26" i="11"/>
  <c r="BO26" i="9"/>
  <c r="BW26" i="11"/>
  <c r="BW26" i="9"/>
  <c r="CE26" i="11"/>
  <c r="CE26" i="9"/>
  <c r="BB27" i="11"/>
  <c r="BB27" i="9"/>
  <c r="BJ27" i="11"/>
  <c r="BJ27" i="9"/>
  <c r="BR27" i="11"/>
  <c r="BR27" i="9"/>
  <c r="BZ27" i="11"/>
  <c r="BZ27" i="9"/>
  <c r="AY28" i="11"/>
  <c r="AY28" i="9"/>
  <c r="BG28" i="11"/>
  <c r="BG28" i="9"/>
  <c r="BO28" i="11"/>
  <c r="BO28" i="9"/>
  <c r="BW28" i="11"/>
  <c r="BW28" i="9"/>
  <c r="CE28" i="11"/>
  <c r="CE28" i="9"/>
  <c r="BB29" i="11"/>
  <c r="BB29" i="9"/>
  <c r="BJ29" i="11"/>
  <c r="BJ29" i="9"/>
  <c r="BR29" i="11"/>
  <c r="BR29" i="9"/>
  <c r="BZ29" i="11"/>
  <c r="BZ29" i="9"/>
  <c r="AY30" i="11"/>
  <c r="AY30" i="9"/>
  <c r="BG30" i="11"/>
  <c r="BG30" i="9"/>
  <c r="BO30" i="11"/>
  <c r="BO30" i="9"/>
  <c r="BW30" i="11"/>
  <c r="BW30" i="9"/>
  <c r="CE30" i="11"/>
  <c r="CE30" i="9"/>
  <c r="BB31" i="11"/>
  <c r="BB31" i="9"/>
  <c r="BJ31" i="11"/>
  <c r="BJ31" i="9"/>
  <c r="BR31" i="11"/>
  <c r="BR31" i="9"/>
  <c r="BZ31" i="11"/>
  <c r="BZ31" i="9"/>
  <c r="AY32" i="11"/>
  <c r="AY32" i="9"/>
  <c r="BG32" i="11"/>
  <c r="BG32" i="9"/>
  <c r="BO32" i="11"/>
  <c r="BO32" i="9"/>
  <c r="BW32" i="11"/>
  <c r="BW32" i="9"/>
  <c r="CE32" i="11"/>
  <c r="CE32" i="9"/>
  <c r="BB33" i="11"/>
  <c r="BB33" i="9"/>
  <c r="BJ33" i="11"/>
  <c r="BJ33" i="9"/>
  <c r="BR33" i="11"/>
  <c r="BR33" i="9"/>
  <c r="BZ33" i="11"/>
  <c r="BZ33" i="9"/>
  <c r="AY34" i="11"/>
  <c r="AY34" i="9"/>
  <c r="BG34" i="11"/>
  <c r="BG34" i="9"/>
  <c r="BO34" i="11"/>
  <c r="BO34" i="9"/>
  <c r="BW34" i="11"/>
  <c r="BW34" i="9"/>
  <c r="CE34" i="11"/>
  <c r="CE34" i="9"/>
  <c r="BB35" i="11"/>
  <c r="BB35" i="9"/>
  <c r="BJ35" i="11"/>
  <c r="BJ35" i="9"/>
  <c r="BR35" i="11"/>
  <c r="BR35" i="9"/>
  <c r="BZ35" i="11"/>
  <c r="BZ35" i="9"/>
  <c r="AY36" i="11"/>
  <c r="AY36" i="9"/>
  <c r="BG36" i="11"/>
  <c r="BG36" i="9"/>
  <c r="BO36" i="11"/>
  <c r="BO36" i="9"/>
  <c r="BW36" i="11"/>
  <c r="BW36" i="9"/>
  <c r="CE36" i="11"/>
  <c r="CE36" i="9"/>
  <c r="BB37" i="11"/>
  <c r="BB37" i="9"/>
  <c r="BJ37" i="11"/>
  <c r="BJ37" i="9"/>
  <c r="BR37" i="11"/>
  <c r="BR37" i="9"/>
  <c r="BZ37" i="11"/>
  <c r="BZ37" i="9"/>
  <c r="AY38" i="11"/>
  <c r="AY38" i="9"/>
  <c r="BG38" i="11"/>
  <c r="BG38" i="9"/>
  <c r="BO38" i="11"/>
  <c r="BO38" i="9"/>
  <c r="BW38" i="11"/>
  <c r="BW38" i="9"/>
  <c r="CE38" i="11"/>
  <c r="CE38" i="9"/>
  <c r="BB39" i="11"/>
  <c r="BB39" i="9"/>
  <c r="BJ39" i="11"/>
  <c r="BJ39" i="9"/>
  <c r="BR39" i="11"/>
  <c r="BR39" i="9"/>
  <c r="BZ39" i="11"/>
  <c r="BZ39" i="9"/>
  <c r="AY40" i="11"/>
  <c r="AY40" i="9"/>
  <c r="BG40" i="11"/>
  <c r="BG40" i="9"/>
  <c r="BO40" i="11"/>
  <c r="BO40" i="9"/>
  <c r="BW40" i="11"/>
  <c r="BW40" i="9"/>
  <c r="CE40" i="11"/>
  <c r="CE40" i="9"/>
  <c r="BB41" i="11"/>
  <c r="BB41" i="9"/>
  <c r="BJ41" i="11"/>
  <c r="BJ41" i="9"/>
  <c r="BR41" i="11"/>
  <c r="BR41" i="9"/>
  <c r="BZ41" i="11"/>
  <c r="BZ41" i="9"/>
  <c r="AY42" i="11"/>
  <c r="AY42" i="9"/>
  <c r="BG42" i="11"/>
  <c r="BG42" i="9"/>
  <c r="BO42" i="11"/>
  <c r="BO42" i="9"/>
  <c r="BW42" i="11"/>
  <c r="BW42" i="9"/>
  <c r="CE42" i="11"/>
  <c r="CE42" i="9"/>
  <c r="BB43" i="11"/>
  <c r="BB43" i="9"/>
  <c r="BJ43" i="11"/>
  <c r="BJ43" i="9"/>
  <c r="BR43" i="11"/>
  <c r="BR43" i="9"/>
  <c r="BZ43" i="11"/>
  <c r="BZ43" i="9"/>
  <c r="AY44" i="11"/>
  <c r="AY44" i="9"/>
  <c r="BG44" i="11"/>
  <c r="BG44" i="9"/>
  <c r="BO44" i="11"/>
  <c r="BO44" i="9"/>
  <c r="BW44" i="11"/>
  <c r="BW44" i="9"/>
  <c r="CE44" i="11"/>
  <c r="CE44" i="9"/>
  <c r="BB45" i="11"/>
  <c r="BB45" i="9"/>
  <c r="BJ45" i="11"/>
  <c r="BJ45" i="9"/>
  <c r="BR45" i="11"/>
  <c r="BR45" i="9"/>
  <c r="BZ45" i="11"/>
  <c r="BZ45" i="9"/>
  <c r="AY46" i="11"/>
  <c r="AY46" i="9"/>
  <c r="BG46" i="11"/>
  <c r="BG46" i="9"/>
  <c r="BO46" i="11"/>
  <c r="BO46" i="9"/>
  <c r="BW46" i="11"/>
  <c r="BW46" i="9"/>
  <c r="CE46" i="11"/>
  <c r="CE46" i="9"/>
  <c r="BB47" i="11"/>
  <c r="BB47" i="9"/>
  <c r="BJ47" i="11"/>
  <c r="BJ47" i="9"/>
  <c r="BR47" i="11"/>
  <c r="BR47" i="9"/>
  <c r="BZ47" i="11"/>
  <c r="BZ47" i="9"/>
  <c r="AY48" i="11"/>
  <c r="AY48" i="9"/>
  <c r="BG48" i="11"/>
  <c r="BG48" i="9"/>
  <c r="BO48" i="11"/>
  <c r="BO48" i="9"/>
  <c r="BW48" i="11"/>
  <c r="BW48" i="9"/>
  <c r="CE48" i="11"/>
  <c r="CE48" i="9"/>
  <c r="BB49" i="11"/>
  <c r="BB49" i="9"/>
  <c r="BJ49" i="11"/>
  <c r="BJ49" i="9"/>
  <c r="BR49" i="11"/>
  <c r="BR49" i="9"/>
  <c r="BZ49" i="11"/>
  <c r="BZ49" i="9"/>
  <c r="AY50" i="11"/>
  <c r="AY50" i="9"/>
  <c r="BG50" i="11"/>
  <c r="BG50" i="9"/>
  <c r="BO50" i="11"/>
  <c r="BO50" i="9"/>
  <c r="BW50" i="11"/>
  <c r="BW50" i="9"/>
  <c r="CE50" i="11"/>
  <c r="CE50" i="9"/>
  <c r="BB51" i="11"/>
  <c r="BB51" i="9"/>
  <c r="BJ51" i="11"/>
  <c r="BJ51" i="9"/>
  <c r="BR51" i="11"/>
  <c r="BR51" i="9"/>
  <c r="BZ51" i="11"/>
  <c r="BZ51" i="9"/>
  <c r="AY52" i="11"/>
  <c r="AY52" i="9"/>
  <c r="BG52" i="11"/>
  <c r="BG52" i="9"/>
  <c r="BO52" i="11"/>
  <c r="BO52" i="9"/>
  <c r="BW52" i="11"/>
  <c r="BW52" i="9"/>
  <c r="CE52" i="11"/>
  <c r="CE52" i="9"/>
  <c r="BB53" i="11"/>
  <c r="BB53" i="9"/>
  <c r="BJ53" i="11"/>
  <c r="BJ53" i="9"/>
  <c r="BR53" i="11"/>
  <c r="BR53" i="9"/>
  <c r="BZ53" i="11"/>
  <c r="BZ53" i="9"/>
  <c r="AY54" i="11"/>
  <c r="AY54" i="9"/>
  <c r="BG54" i="11"/>
  <c r="BG54" i="9"/>
  <c r="BO54" i="11"/>
  <c r="BO54" i="9"/>
  <c r="BW54" i="11"/>
  <c r="BW54" i="9"/>
  <c r="CE54" i="11"/>
  <c r="CE54" i="9"/>
  <c r="BB55" i="11"/>
  <c r="BB55" i="9"/>
  <c r="BJ55" i="11"/>
  <c r="BJ55" i="9"/>
  <c r="BR55" i="11"/>
  <c r="BR55" i="9"/>
  <c r="BZ55" i="11"/>
  <c r="BZ55" i="9"/>
  <c r="AY56" i="11"/>
  <c r="AY56" i="9"/>
  <c r="BG56" i="11"/>
  <c r="BG56" i="9"/>
  <c r="BO56" i="11"/>
  <c r="BO56" i="9"/>
  <c r="BW56" i="11"/>
  <c r="BW56" i="9"/>
  <c r="CE56" i="11"/>
  <c r="CE56" i="9"/>
  <c r="BB57" i="11"/>
  <c r="BB57" i="9"/>
  <c r="BJ57" i="11"/>
  <c r="BJ57" i="9"/>
  <c r="BR57" i="11"/>
  <c r="BR57" i="9"/>
  <c r="BZ57" i="11"/>
  <c r="BZ57" i="9"/>
  <c r="AY58" i="11"/>
  <c r="AY58" i="9"/>
  <c r="BG58" i="11"/>
  <c r="BG58" i="9"/>
  <c r="BO58" i="11"/>
  <c r="BO58" i="9"/>
  <c r="BW58" i="11"/>
  <c r="BW58" i="9"/>
  <c r="CE58" i="11"/>
  <c r="CE58" i="9"/>
  <c r="BB59" i="11"/>
  <c r="BB59" i="9"/>
  <c r="BJ59" i="11"/>
  <c r="BJ59" i="9"/>
  <c r="BR59" i="11"/>
  <c r="BR59" i="9"/>
  <c r="BZ59" i="11"/>
  <c r="BZ59" i="9"/>
  <c r="AY60" i="11"/>
  <c r="AY60" i="9"/>
  <c r="BG60" i="11"/>
  <c r="BG60" i="9"/>
  <c r="BO60" i="11"/>
  <c r="BO60" i="9"/>
  <c r="BW60" i="11"/>
  <c r="BW60" i="9"/>
  <c r="CE60" i="11"/>
  <c r="CE60" i="9"/>
  <c r="BB61" i="11"/>
  <c r="BB61" i="9"/>
  <c r="BJ61" i="11"/>
  <c r="BJ61" i="9"/>
  <c r="BR61" i="11"/>
  <c r="BR61" i="9"/>
  <c r="BZ61" i="11"/>
  <c r="BZ61" i="9"/>
  <c r="AY62" i="11"/>
  <c r="AY62" i="9"/>
  <c r="BG62" i="11"/>
  <c r="BG62" i="9"/>
  <c r="BO62" i="11"/>
  <c r="BO62" i="9"/>
  <c r="BW62" i="11"/>
  <c r="BW62" i="9"/>
  <c r="CE62" i="11"/>
  <c r="CE62" i="9"/>
  <c r="BB63" i="11"/>
  <c r="BB63" i="9"/>
  <c r="BJ63" i="11"/>
  <c r="BJ63" i="9"/>
  <c r="BR63" i="11"/>
  <c r="BR63" i="9"/>
  <c r="BZ63" i="11"/>
  <c r="BZ63" i="9"/>
  <c r="BA64" i="11"/>
  <c r="BA64" i="9"/>
  <c r="BI64" i="11"/>
  <c r="BI64" i="9"/>
  <c r="BQ64" i="11"/>
  <c r="BQ64" i="9"/>
  <c r="BY64" i="11"/>
  <c r="BY64" i="9"/>
  <c r="CG64" i="11"/>
  <c r="CG64" i="9"/>
  <c r="BD65" i="11"/>
  <c r="BD65" i="9"/>
  <c r="BL65" i="11"/>
  <c r="BL65" i="9"/>
  <c r="BT65" i="11"/>
  <c r="BT65" i="9"/>
  <c r="CB65" i="11"/>
  <c r="CB65" i="9"/>
  <c r="BA66" i="11"/>
  <c r="BA66" i="9"/>
  <c r="BI66" i="11"/>
  <c r="BI66" i="9"/>
  <c r="BQ66" i="11"/>
  <c r="BQ66" i="9"/>
  <c r="BY66" i="11"/>
  <c r="BY66" i="9"/>
  <c r="CG66" i="11"/>
  <c r="CG66" i="9"/>
  <c r="BD67" i="11"/>
  <c r="BD67" i="9"/>
  <c r="BL67" i="11"/>
  <c r="BL67" i="9"/>
  <c r="BT67" i="11"/>
  <c r="BT67" i="9"/>
  <c r="CB67" i="11"/>
  <c r="CB67" i="9"/>
  <c r="BA68" i="11"/>
  <c r="BA68" i="9"/>
  <c r="BI68" i="11"/>
  <c r="BI68" i="9"/>
  <c r="BQ68" i="11"/>
  <c r="BQ68" i="9"/>
  <c r="BY68" i="11"/>
  <c r="BY68" i="9"/>
  <c r="CG68" i="11"/>
  <c r="CG68" i="9"/>
  <c r="BD69" i="11"/>
  <c r="BD69" i="9"/>
  <c r="BL69" i="11"/>
  <c r="BL69" i="9"/>
  <c r="BT69" i="11"/>
  <c r="BT69" i="9"/>
  <c r="CB69" i="11"/>
  <c r="CB69" i="9"/>
  <c r="BA13" i="11"/>
  <c r="BA13" i="9"/>
  <c r="BI13" i="11"/>
  <c r="BI13" i="9"/>
  <c r="BU13" i="11"/>
  <c r="BU13" i="9"/>
  <c r="CC13" i="11"/>
  <c r="CC13" i="9"/>
  <c r="BD14" i="11"/>
  <c r="BD14" i="9"/>
  <c r="BL14" i="11"/>
  <c r="BL14" i="9"/>
  <c r="BT14" i="11"/>
  <c r="BT14" i="9"/>
  <c r="CB14" i="11"/>
  <c r="CB14" i="9"/>
  <c r="BA15" i="11"/>
  <c r="BA15" i="9"/>
  <c r="BI15" i="11"/>
  <c r="BI15" i="9"/>
  <c r="BQ15" i="11"/>
  <c r="BQ15" i="9"/>
  <c r="BY15" i="11"/>
  <c r="BY15" i="9"/>
  <c r="CG15" i="11"/>
  <c r="CG15" i="9"/>
  <c r="BD16" i="11"/>
  <c r="BD16" i="9"/>
  <c r="BL16" i="11"/>
  <c r="BL16" i="9"/>
  <c r="BT16" i="11"/>
  <c r="BT16" i="9"/>
  <c r="CB16" i="11"/>
  <c r="CB16" i="9"/>
  <c r="BA17" i="11"/>
  <c r="BA17" i="9"/>
  <c r="BI17" i="11"/>
  <c r="BI17" i="9"/>
  <c r="BQ17" i="11"/>
  <c r="BQ17" i="9"/>
  <c r="BY17" i="11"/>
  <c r="BY17" i="9"/>
  <c r="CG17" i="11"/>
  <c r="CG17" i="9"/>
  <c r="BD18" i="11"/>
  <c r="BD18" i="9"/>
  <c r="BL18" i="11"/>
  <c r="BL18" i="9"/>
  <c r="AW3" i="12"/>
  <c r="N3"/>
  <c r="O3" i="10"/>
  <c r="S3" i="12"/>
  <c r="W3" i="10"/>
  <c r="AA3" i="12"/>
  <c r="AE3" i="10"/>
  <c r="AI3" i="12"/>
  <c r="AM3" i="10"/>
  <c r="AQ3" i="12"/>
  <c r="AU3" i="10"/>
  <c r="P3"/>
  <c r="T3" i="12"/>
  <c r="X3" i="10"/>
  <c r="AB3" i="12"/>
  <c r="AF3" i="10"/>
  <c r="AJ3" i="12"/>
  <c r="AN3" i="10"/>
  <c r="AR3" i="12"/>
  <c r="AV3" i="10"/>
  <c r="BS13" i="11"/>
  <c r="BS13" i="9"/>
  <c r="AX13" i="11"/>
  <c r="AX13" i="9"/>
  <c r="BE3" i="11"/>
  <c r="BE3" i="9"/>
  <c r="BM3" i="11"/>
  <c r="BM3" i="9"/>
  <c r="BU3" i="11"/>
  <c r="BU3" i="9"/>
  <c r="CC3" i="11"/>
  <c r="CC3" i="9"/>
  <c r="AZ4" i="11"/>
  <c r="AZ4" i="9"/>
  <c r="BH4" i="11"/>
  <c r="BH4" i="9"/>
  <c r="BP4" i="11"/>
  <c r="BP4" i="9"/>
  <c r="BX4" i="11"/>
  <c r="BX4" i="9"/>
  <c r="CF4" i="11"/>
  <c r="CF4" i="9"/>
  <c r="BE5" i="11"/>
  <c r="BE5" i="9"/>
  <c r="BM5" i="11"/>
  <c r="BM5" i="9"/>
  <c r="BU5" i="11"/>
  <c r="BU5" i="9"/>
  <c r="CC5" i="11"/>
  <c r="CC5" i="9"/>
  <c r="AZ6" i="11"/>
  <c r="AZ6" i="9"/>
  <c r="BH6" i="11"/>
  <c r="BH6" i="9"/>
  <c r="BP6" i="11"/>
  <c r="BP6" i="9"/>
  <c r="BX6" i="11"/>
  <c r="BX6" i="9"/>
  <c r="CF6" i="11"/>
  <c r="CF6" i="9"/>
  <c r="BE7" i="11"/>
  <c r="BE7" i="9"/>
  <c r="BM7" i="11"/>
  <c r="BM7" i="9"/>
  <c r="BU7" i="11"/>
  <c r="BU7" i="9"/>
  <c r="CC7" i="11"/>
  <c r="CC7" i="9"/>
  <c r="AZ8" i="11"/>
  <c r="AZ8" i="9"/>
  <c r="BH8" i="11"/>
  <c r="BH8" i="9"/>
  <c r="BP8" i="11"/>
  <c r="BP8" i="9"/>
  <c r="BX8" i="11"/>
  <c r="BX8" i="9"/>
  <c r="CF8" i="11"/>
  <c r="CF8" i="9"/>
  <c r="BE9" i="11"/>
  <c r="BE9" i="9"/>
  <c r="BM9" i="11"/>
  <c r="BM9" i="9"/>
  <c r="BU9" i="11"/>
  <c r="BU9" i="9"/>
  <c r="CC9" i="11"/>
  <c r="CC9" i="9"/>
  <c r="AZ10" i="11"/>
  <c r="AZ10" i="9"/>
  <c r="BH10" i="11"/>
  <c r="BH10" i="9"/>
  <c r="BP10" i="11"/>
  <c r="BP10" i="9"/>
  <c r="BX10" i="11"/>
  <c r="BX10" i="9"/>
  <c r="CF10" i="11"/>
  <c r="CF10" i="9"/>
  <c r="BE11" i="11"/>
  <c r="BE11" i="9"/>
  <c r="BM11" i="11"/>
  <c r="BM11" i="9"/>
  <c r="BU11" i="11"/>
  <c r="BU11" i="9"/>
  <c r="CC11" i="11"/>
  <c r="CC11" i="9"/>
  <c r="AZ12" i="11"/>
  <c r="AZ12" i="9"/>
  <c r="BH12" i="11"/>
  <c r="BH12" i="9"/>
  <c r="BP12" i="11"/>
  <c r="BP12" i="9"/>
  <c r="BX12" i="11"/>
  <c r="BX12" i="9"/>
  <c r="CF12" i="11"/>
  <c r="CF12" i="9"/>
  <c r="BB3" i="11"/>
  <c r="BB3" i="9"/>
  <c r="BJ3" i="11"/>
  <c r="BJ3" i="9"/>
  <c r="BR3" i="11"/>
  <c r="BR3" i="9"/>
  <c r="BZ3" i="11"/>
  <c r="BZ3" i="9"/>
  <c r="AY4" i="11"/>
  <c r="AY4" i="9"/>
  <c r="BG4" i="11"/>
  <c r="BG4" i="9"/>
  <c r="BO4" i="11"/>
  <c r="BO4" i="9"/>
  <c r="BW4" i="11"/>
  <c r="BW4" i="9"/>
  <c r="CE4" i="11"/>
  <c r="CE4" i="9"/>
  <c r="BB5" i="11"/>
  <c r="BB5" i="9"/>
  <c r="BJ5" i="11"/>
  <c r="BJ5" i="9"/>
  <c r="BR5" i="11"/>
  <c r="BR5" i="9"/>
  <c r="BZ5" i="11"/>
  <c r="BZ5" i="9"/>
  <c r="AY6" i="11"/>
  <c r="AY6" i="9"/>
  <c r="BG6" i="11"/>
  <c r="BG6" i="9"/>
  <c r="BO6" i="11"/>
  <c r="BO6" i="9"/>
  <c r="BW6" i="11"/>
  <c r="BW6" i="9"/>
  <c r="CE6" i="11"/>
  <c r="CE6" i="9"/>
  <c r="BB7" i="11"/>
  <c r="BB7" i="9"/>
  <c r="BJ7" i="11"/>
  <c r="BJ7" i="9"/>
  <c r="BR7" i="11"/>
  <c r="BR7" i="9"/>
  <c r="BZ7" i="11"/>
  <c r="BZ7" i="9"/>
  <c r="AY8" i="11"/>
  <c r="AY8" i="9"/>
  <c r="BG8" i="11"/>
  <c r="BG8" i="9"/>
  <c r="BO8" i="11"/>
  <c r="BO8" i="9"/>
  <c r="BW8" i="11"/>
  <c r="BW8" i="9"/>
  <c r="CE8" i="11"/>
  <c r="CE8" i="9"/>
  <c r="BB9" i="11"/>
  <c r="BB9" i="9"/>
  <c r="BJ9" i="11"/>
  <c r="BJ9" i="9"/>
  <c r="BR9" i="11"/>
  <c r="BR9" i="9"/>
  <c r="BZ9" i="11"/>
  <c r="BZ9" i="9"/>
  <c r="AY10" i="11"/>
  <c r="AY10" i="9"/>
  <c r="BG10" i="11"/>
  <c r="BG10" i="9"/>
  <c r="BO10" i="11"/>
  <c r="BO10" i="9"/>
  <c r="BW10" i="11"/>
  <c r="BW10" i="9"/>
  <c r="CE10" i="11"/>
  <c r="CE10" i="9"/>
  <c r="BB11" i="11"/>
  <c r="BB11" i="9"/>
  <c r="BJ11" i="11"/>
  <c r="BJ11" i="9"/>
  <c r="BR11" i="11"/>
  <c r="BR11" i="9"/>
  <c r="BZ11" i="11"/>
  <c r="BZ11" i="9"/>
  <c r="AY12" i="11"/>
  <c r="AY12" i="9"/>
  <c r="BG12" i="11"/>
  <c r="BG12" i="9"/>
  <c r="BO12" i="11"/>
  <c r="BO12" i="9"/>
  <c r="BW12" i="11"/>
  <c r="BW12" i="9"/>
  <c r="CE12" i="11"/>
  <c r="CE12" i="9"/>
  <c r="BD13" i="11"/>
  <c r="BD13" i="9"/>
  <c r="BN13" i="11"/>
  <c r="BN13" i="9"/>
  <c r="BV13" i="11"/>
  <c r="BV13" i="9"/>
  <c r="AY14" i="11"/>
  <c r="AY14" i="9"/>
  <c r="BG14" i="11"/>
  <c r="BG14" i="9"/>
  <c r="BO14" i="11"/>
  <c r="BO14" i="9"/>
  <c r="BW14" i="11"/>
  <c r="BW14" i="9"/>
  <c r="CE14" i="11"/>
  <c r="CE14" i="9"/>
  <c r="BB15" i="11"/>
  <c r="BB15" i="9"/>
  <c r="BJ15" i="11"/>
  <c r="BJ15" i="9"/>
  <c r="BR15" i="11"/>
  <c r="BR15" i="9"/>
  <c r="BZ15" i="11"/>
  <c r="BZ15" i="9"/>
  <c r="AY16" i="11"/>
  <c r="AY16" i="9"/>
  <c r="BG16" i="11"/>
  <c r="BG16" i="9"/>
  <c r="BO16" i="11"/>
  <c r="BO16" i="9"/>
  <c r="BW16" i="11"/>
  <c r="BW16" i="9"/>
  <c r="CE16" i="11"/>
  <c r="CE16" i="9"/>
  <c r="BB17" i="11"/>
  <c r="BB17" i="9"/>
  <c r="BJ17" i="11"/>
  <c r="BJ17" i="9"/>
  <c r="BR17" i="11"/>
  <c r="BR17" i="9"/>
  <c r="BZ17" i="11"/>
  <c r="BZ17" i="9"/>
  <c r="AY18" i="11"/>
  <c r="AY18" i="9"/>
  <c r="BG18" i="11"/>
  <c r="BG18" i="9"/>
  <c r="BO18" i="11"/>
  <c r="BO18" i="9"/>
  <c r="BW18" i="11"/>
  <c r="BW18" i="9"/>
  <c r="CE18" i="11"/>
  <c r="CE18" i="9"/>
  <c r="BB19" i="11"/>
  <c r="BB19" i="9"/>
  <c r="BJ19" i="11"/>
  <c r="BJ19" i="9"/>
  <c r="BR19" i="11"/>
  <c r="BR19" i="9"/>
  <c r="BZ19" i="11"/>
  <c r="BZ19" i="9"/>
  <c r="AY20" i="11"/>
  <c r="AY20" i="9"/>
  <c r="BG20" i="11"/>
  <c r="BG20" i="9"/>
  <c r="BO20" i="11"/>
  <c r="BO20" i="9"/>
  <c r="BW20" i="11"/>
  <c r="BW20" i="9"/>
  <c r="CE20" i="11"/>
  <c r="CE20" i="9"/>
  <c r="BB21" i="11"/>
  <c r="BB21" i="9"/>
  <c r="BJ21" i="11"/>
  <c r="BJ21" i="9"/>
  <c r="BR21" i="11"/>
  <c r="BR21" i="9"/>
  <c r="BZ21" i="11"/>
  <c r="BZ21" i="9"/>
  <c r="CE13" i="11"/>
  <c r="CE13" i="9"/>
  <c r="CB13" i="11"/>
  <c r="CB13" i="9"/>
  <c r="AY3" i="11"/>
  <c r="AY3" i="9"/>
  <c r="BG3" i="11"/>
  <c r="BG3" i="9"/>
  <c r="BO3" i="11"/>
  <c r="BO3" i="9"/>
  <c r="BW3" i="11"/>
  <c r="BW3" i="9"/>
  <c r="CE3" i="11"/>
  <c r="CE3" i="9"/>
  <c r="BB4" i="11"/>
  <c r="BB4" i="9"/>
  <c r="BJ4" i="11"/>
  <c r="BJ4" i="9"/>
  <c r="BR4" i="11"/>
  <c r="BR4" i="9"/>
  <c r="BZ4" i="11"/>
  <c r="BZ4" i="9"/>
  <c r="AY5" i="11"/>
  <c r="AY5" i="9"/>
  <c r="BG5" i="11"/>
  <c r="BG5" i="9"/>
  <c r="BO5" i="11"/>
  <c r="BO5" i="9"/>
  <c r="BW5" i="11"/>
  <c r="BW5" i="9"/>
  <c r="CE5" i="11"/>
  <c r="CE5" i="9"/>
  <c r="BB6" i="11"/>
  <c r="BB6" i="9"/>
  <c r="BJ6" i="11"/>
  <c r="BJ6" i="9"/>
  <c r="BR6" i="11"/>
  <c r="BR6" i="9"/>
  <c r="BZ6" i="11"/>
  <c r="BZ6" i="9"/>
  <c r="AY7" i="11"/>
  <c r="AY7" i="9"/>
  <c r="BG7" i="11"/>
  <c r="BG7" i="9"/>
  <c r="BO7" i="11"/>
  <c r="BO7" i="9"/>
  <c r="BW7" i="11"/>
  <c r="BW7" i="9"/>
  <c r="CE7" i="11"/>
  <c r="CE7" i="9"/>
  <c r="BB8" i="11"/>
  <c r="BB8" i="9"/>
  <c r="BJ8" i="11"/>
  <c r="BJ8" i="9"/>
  <c r="BR8" i="11"/>
  <c r="BR8" i="9"/>
  <c r="BZ8" i="11"/>
  <c r="BZ8" i="9"/>
  <c r="AY9" i="11"/>
  <c r="AY9" i="9"/>
  <c r="BG9" i="11"/>
  <c r="BG9" i="9"/>
  <c r="BO9" i="11"/>
  <c r="BO9" i="9"/>
  <c r="BW9" i="11"/>
  <c r="BW9" i="9"/>
  <c r="CE9" i="11"/>
  <c r="CE9" i="9"/>
  <c r="BB10" i="11"/>
  <c r="BB10" i="9"/>
  <c r="BJ10" i="11"/>
  <c r="BJ10" i="9"/>
  <c r="BR10" i="11"/>
  <c r="BR10" i="9"/>
  <c r="BZ10" i="11"/>
  <c r="BZ10" i="9"/>
  <c r="AY11" i="11"/>
  <c r="AY11" i="9"/>
  <c r="BG11" i="11"/>
  <c r="BG11" i="9"/>
  <c r="BO11" i="11"/>
  <c r="BO11" i="9"/>
  <c r="BW11" i="11"/>
  <c r="BW11" i="9"/>
  <c r="CE11" i="11"/>
  <c r="CE11" i="9"/>
  <c r="BB12" i="11"/>
  <c r="BB12" i="9"/>
  <c r="BJ12" i="11"/>
  <c r="BJ12" i="9"/>
  <c r="BR12" i="11"/>
  <c r="BR12" i="9"/>
  <c r="BZ12" i="11"/>
  <c r="BZ12" i="9"/>
  <c r="AZ3" i="11"/>
  <c r="AZ3" i="9"/>
  <c r="BH3" i="11"/>
  <c r="BH3" i="9"/>
  <c r="BP3" i="11"/>
  <c r="BP3" i="9"/>
  <c r="BX3" i="11"/>
  <c r="BX3" i="9"/>
  <c r="CF3" i="11"/>
  <c r="CF3" i="9"/>
  <c r="BE4" i="11"/>
  <c r="BE4" i="9"/>
  <c r="BM4" i="11"/>
  <c r="BM4" i="9"/>
  <c r="BU4" i="11"/>
  <c r="BU4" i="9"/>
  <c r="CC4" i="11"/>
  <c r="CC4" i="9"/>
  <c r="AZ5" i="11"/>
  <c r="AZ5" i="9"/>
  <c r="BH5" i="11"/>
  <c r="BH5" i="9"/>
  <c r="BP5" i="11"/>
  <c r="BP5" i="9"/>
  <c r="BX5" i="11"/>
  <c r="BX5" i="9"/>
  <c r="CF5" i="11"/>
  <c r="CF5" i="9"/>
  <c r="BE6" i="11"/>
  <c r="BE6" i="9"/>
  <c r="BM6" i="11"/>
  <c r="BM6" i="9"/>
  <c r="BU6" i="11"/>
  <c r="BU6" i="9"/>
  <c r="CC6" i="11"/>
  <c r="CC6" i="9"/>
  <c r="AZ7" i="11"/>
  <c r="AZ7" i="9"/>
  <c r="BH7" i="11"/>
  <c r="BH7" i="9"/>
  <c r="BP7" i="11"/>
  <c r="BP7" i="9"/>
  <c r="BX7" i="11"/>
  <c r="BX7" i="9"/>
  <c r="CF7" i="11"/>
  <c r="CF7" i="9"/>
  <c r="BE8" i="11"/>
  <c r="BE8" i="9"/>
  <c r="BM8" i="11"/>
  <c r="BM8" i="9"/>
  <c r="BU8" i="11"/>
  <c r="BU8" i="9"/>
  <c r="CC8" i="11"/>
  <c r="CC8" i="9"/>
  <c r="AZ9" i="11"/>
  <c r="AZ9" i="9"/>
  <c r="BH9" i="11"/>
  <c r="BH9" i="9"/>
  <c r="BP9" i="11"/>
  <c r="BP9" i="9"/>
  <c r="BX9" i="11"/>
  <c r="BX9" i="9"/>
  <c r="CF9" i="11"/>
  <c r="CF9" i="9"/>
  <c r="BE10" i="11"/>
  <c r="BE10" i="9"/>
  <c r="BM10" i="11"/>
  <c r="BM10" i="9"/>
  <c r="BU10" i="11"/>
  <c r="BU10" i="9"/>
  <c r="CC10" i="11"/>
  <c r="CC10" i="9"/>
  <c r="AZ11" i="11"/>
  <c r="AZ11" i="9"/>
  <c r="BH11" i="11"/>
  <c r="BH11" i="9"/>
  <c r="BP11" i="11"/>
  <c r="BP11" i="9"/>
  <c r="BX11" i="11"/>
  <c r="BX11" i="9"/>
  <c r="CF11" i="11"/>
  <c r="CF11" i="9"/>
  <c r="BE12" i="11"/>
  <c r="BE12" i="9"/>
  <c r="BM12" i="11"/>
  <c r="BM12" i="9"/>
  <c r="BU12" i="11"/>
  <c r="BU12" i="9"/>
  <c r="CC12" i="11"/>
  <c r="CC12" i="9"/>
  <c r="BB13" i="11"/>
  <c r="BB13" i="9"/>
  <c r="BL13" i="11"/>
  <c r="BL13" i="9"/>
  <c r="BT13" i="11"/>
  <c r="BT13" i="9"/>
  <c r="CF13" i="11"/>
  <c r="CF13" i="9"/>
  <c r="BE14" i="11"/>
  <c r="BE14" i="9"/>
  <c r="BM14" i="11"/>
  <c r="BM14" i="9"/>
  <c r="BU14" i="11"/>
  <c r="BU14" i="9"/>
  <c r="CC14" i="11"/>
  <c r="CC14" i="9"/>
  <c r="AZ15" i="11"/>
  <c r="AZ15" i="9"/>
  <c r="BH15" i="11"/>
  <c r="BH15" i="9"/>
  <c r="BP15" i="11"/>
  <c r="BP15" i="9"/>
  <c r="BX15" i="11"/>
  <c r="BX15" i="9"/>
  <c r="CF15" i="11"/>
  <c r="CF15" i="9"/>
  <c r="BE16" i="11"/>
  <c r="BE16" i="9"/>
  <c r="BM16" i="11"/>
  <c r="BM16" i="9"/>
  <c r="BU16" i="11"/>
  <c r="BU16" i="9"/>
  <c r="CC16" i="11"/>
  <c r="CC16" i="9"/>
  <c r="AZ17" i="11"/>
  <c r="AZ17" i="9"/>
  <c r="BH17" i="11"/>
  <c r="BH17" i="9"/>
  <c r="BP17" i="11"/>
  <c r="BP17" i="9"/>
  <c r="BX17" i="11"/>
  <c r="BX17" i="9"/>
  <c r="CF17" i="11"/>
  <c r="CF17" i="9"/>
  <c r="BE18" i="11"/>
  <c r="BE18" i="9"/>
  <c r="BM18" i="11"/>
  <c r="BM18" i="9"/>
  <c r="BU18" i="11"/>
  <c r="BU18" i="9"/>
  <c r="CC18" i="11"/>
  <c r="CC18" i="9"/>
  <c r="AZ19" i="11"/>
  <c r="AZ19" i="9"/>
  <c r="BH19" i="11"/>
  <c r="BH19" i="9"/>
  <c r="BP19" i="11"/>
  <c r="BP19" i="9"/>
  <c r="BX19" i="11"/>
  <c r="BX19" i="9"/>
  <c r="CF19" i="11"/>
  <c r="CF19" i="9"/>
  <c r="BE20" i="11"/>
  <c r="BE20" i="9"/>
  <c r="BM20" i="11"/>
  <c r="BM20" i="9"/>
  <c r="BU20" i="11"/>
  <c r="BU20" i="9"/>
  <c r="CC20" i="11"/>
  <c r="CC20" i="9"/>
  <c r="AZ21" i="11"/>
  <c r="AZ21" i="9"/>
  <c r="BH21" i="11"/>
  <c r="BH21" i="9"/>
  <c r="BP21" i="11"/>
  <c r="BP21" i="9"/>
  <c r="CD21" i="11"/>
  <c r="CD21" i="9"/>
  <c r="BC22" i="11"/>
  <c r="BC22" i="9"/>
  <c r="BK22" i="11"/>
  <c r="BK22" i="9"/>
  <c r="BS22" i="11"/>
  <c r="BS22" i="9"/>
  <c r="CA22" i="11"/>
  <c r="CA22" i="9"/>
  <c r="AX23" i="11"/>
  <c r="AX23" i="9"/>
  <c r="BF23" i="11"/>
  <c r="BF23" i="9"/>
  <c r="BN23" i="11"/>
  <c r="BN23" i="9"/>
  <c r="BV23" i="11"/>
  <c r="BV23" i="9"/>
  <c r="CD23" i="11"/>
  <c r="CD23" i="9"/>
  <c r="BC24" i="11"/>
  <c r="BC24" i="9"/>
  <c r="BK24" i="11"/>
  <c r="BK24" i="9"/>
  <c r="BS24" i="11"/>
  <c r="BS24" i="9"/>
  <c r="CA24" i="11"/>
  <c r="CA24" i="9"/>
  <c r="AX25" i="11"/>
  <c r="AX25" i="9"/>
  <c r="BF25" i="11"/>
  <c r="BF25" i="9"/>
  <c r="BN25" i="11"/>
  <c r="BN25" i="9"/>
  <c r="BV25" i="11"/>
  <c r="BV25" i="9"/>
  <c r="CD25" i="11"/>
  <c r="CD25" i="9"/>
  <c r="BC26" i="11"/>
  <c r="BC26" i="9"/>
  <c r="BK26" i="11"/>
  <c r="BK26" i="9"/>
  <c r="BS26" i="11"/>
  <c r="BS26" i="9"/>
  <c r="CA26" i="11"/>
  <c r="CA26" i="9"/>
  <c r="AX27" i="11"/>
  <c r="AX27" i="9"/>
  <c r="BF27" i="11"/>
  <c r="BF27" i="9"/>
  <c r="BN27" i="11"/>
  <c r="BN27" i="9"/>
  <c r="BV27" i="11"/>
  <c r="BV27" i="9"/>
  <c r="CD27" i="11"/>
  <c r="CD27" i="9"/>
  <c r="BC28" i="11"/>
  <c r="BC28" i="9"/>
  <c r="BK28" i="11"/>
  <c r="BK28" i="9"/>
  <c r="BS28" i="11"/>
  <c r="BS28" i="9"/>
  <c r="CA28" i="11"/>
  <c r="CA28" i="9"/>
  <c r="AX29" i="11"/>
  <c r="AX29" i="9"/>
  <c r="BF29" i="11"/>
  <c r="BF29" i="9"/>
  <c r="BN29" i="11"/>
  <c r="BN29" i="9"/>
  <c r="BV29" i="11"/>
  <c r="BV29" i="9"/>
  <c r="CD29" i="11"/>
  <c r="CD29" i="9"/>
  <c r="BC30" i="11"/>
  <c r="BC30" i="9"/>
  <c r="BK30" i="11"/>
  <c r="BK30" i="9"/>
  <c r="BS30" i="11"/>
  <c r="BS30" i="9"/>
  <c r="CA30" i="11"/>
  <c r="CA30" i="9"/>
  <c r="AX31" i="11"/>
  <c r="AX31" i="9"/>
  <c r="BF31" i="11"/>
  <c r="BF31" i="9"/>
  <c r="BN31" i="11"/>
  <c r="BN31" i="9"/>
  <c r="BV31" i="11"/>
  <c r="BV31" i="9"/>
  <c r="CD31" i="11"/>
  <c r="CD31" i="9"/>
  <c r="BC32" i="11"/>
  <c r="BC32" i="9"/>
  <c r="BK32" i="11"/>
  <c r="BK32" i="9"/>
  <c r="BS32" i="11"/>
  <c r="BS32" i="9"/>
  <c r="CA32" i="11"/>
  <c r="CA32" i="9"/>
  <c r="AX33" i="11"/>
  <c r="AX33" i="9"/>
  <c r="BF33" i="11"/>
  <c r="BF33" i="9"/>
  <c r="BN33" i="11"/>
  <c r="BN33" i="9"/>
  <c r="BV33" i="11"/>
  <c r="BV33" i="9"/>
  <c r="CD33" i="11"/>
  <c r="CD33" i="9"/>
  <c r="BC34" i="11"/>
  <c r="BC34" i="9"/>
  <c r="BK34" i="11"/>
  <c r="BK34" i="9"/>
  <c r="BS34" i="11"/>
  <c r="BS34" i="9"/>
  <c r="CA34" i="11"/>
  <c r="CA34" i="9"/>
  <c r="AX35" i="11"/>
  <c r="AX35" i="9"/>
  <c r="BF35" i="11"/>
  <c r="BF35" i="9"/>
  <c r="BN35" i="11"/>
  <c r="BN35" i="9"/>
  <c r="BV35" i="11"/>
  <c r="BV35" i="9"/>
  <c r="CD35" i="11"/>
  <c r="CD35" i="9"/>
  <c r="BC36" i="11"/>
  <c r="BC36" i="9"/>
  <c r="BK36" i="11"/>
  <c r="BK36" i="9"/>
  <c r="BS36" i="11"/>
  <c r="BS36" i="9"/>
  <c r="CA36" i="11"/>
  <c r="CA36" i="9"/>
  <c r="AX37" i="11"/>
  <c r="AX37" i="9"/>
  <c r="BF37" i="11"/>
  <c r="BF37" i="9"/>
  <c r="BN37" i="11"/>
  <c r="BN37" i="9"/>
  <c r="BV37" i="11"/>
  <c r="BV37" i="9"/>
  <c r="CD37" i="11"/>
  <c r="CD37" i="9"/>
  <c r="BC38" i="11"/>
  <c r="BC38" i="9"/>
  <c r="BK38" i="11"/>
  <c r="BK38" i="9"/>
  <c r="BS38" i="11"/>
  <c r="BS38" i="9"/>
  <c r="CA38" i="11"/>
  <c r="CA38" i="9"/>
  <c r="AX39" i="11"/>
  <c r="AX39" i="9"/>
  <c r="BF39" i="11"/>
  <c r="BF39" i="9"/>
  <c r="BN39" i="11"/>
  <c r="BN39" i="9"/>
  <c r="BV39" i="11"/>
  <c r="BV39" i="9"/>
  <c r="CD39" i="11"/>
  <c r="CD39" i="9"/>
  <c r="BC40" i="11"/>
  <c r="BC40" i="9"/>
  <c r="BK40" i="11"/>
  <c r="BK40" i="9"/>
  <c r="BS40" i="11"/>
  <c r="BS40" i="9"/>
  <c r="CA40" i="11"/>
  <c r="CA40" i="9"/>
  <c r="AX41" i="11"/>
  <c r="AX41" i="9"/>
  <c r="BF41" i="11"/>
  <c r="BF41" i="9"/>
  <c r="BN41" i="11"/>
  <c r="BN41" i="9"/>
  <c r="BV41" i="11"/>
  <c r="BV41" i="9"/>
  <c r="CD41" i="11"/>
  <c r="CD41" i="9"/>
  <c r="BC42" i="11"/>
  <c r="BC42" i="9"/>
  <c r="BK42" i="11"/>
  <c r="BK42" i="9"/>
  <c r="BS42" i="11"/>
  <c r="BS42" i="9"/>
  <c r="CA42" i="11"/>
  <c r="CA42" i="9"/>
  <c r="AX43" i="11"/>
  <c r="AX43" i="9"/>
  <c r="BF43" i="11"/>
  <c r="BF43" i="9"/>
  <c r="BN43" i="11"/>
  <c r="BN43" i="9"/>
  <c r="BV43" i="11"/>
  <c r="BV43" i="9"/>
  <c r="CD43" i="11"/>
  <c r="CD43" i="9"/>
  <c r="BC44" i="11"/>
  <c r="BC44" i="9"/>
  <c r="BK44" i="11"/>
  <c r="BK44" i="9"/>
  <c r="BS44" i="11"/>
  <c r="BS44" i="9"/>
  <c r="CA44" i="11"/>
  <c r="CA44" i="9"/>
  <c r="AX45" i="11"/>
  <c r="AX45" i="9"/>
  <c r="BF45" i="11"/>
  <c r="BF45" i="9"/>
  <c r="BN45" i="11"/>
  <c r="BN45" i="9"/>
  <c r="BV45" i="11"/>
  <c r="BV45" i="9"/>
  <c r="CD45" i="11"/>
  <c r="CD45" i="9"/>
  <c r="BC46" i="11"/>
  <c r="BC46" i="9"/>
  <c r="BK46" i="11"/>
  <c r="BK46" i="9"/>
  <c r="BS46" i="11"/>
  <c r="BS46" i="9"/>
  <c r="CA46" i="11"/>
  <c r="CA46" i="9"/>
  <c r="AX47" i="11"/>
  <c r="AX47" i="9"/>
  <c r="BF47" i="11"/>
  <c r="BF47" i="9"/>
  <c r="BN47" i="11"/>
  <c r="BN47" i="9"/>
  <c r="BV47" i="11"/>
  <c r="BV47" i="9"/>
  <c r="CD47" i="11"/>
  <c r="CD47" i="9"/>
  <c r="BC48" i="11"/>
  <c r="BC48" i="9"/>
  <c r="BK48" i="11"/>
  <c r="BK48" i="9"/>
  <c r="BS48" i="11"/>
  <c r="BS48" i="9"/>
  <c r="CA48" i="11"/>
  <c r="CA48" i="9"/>
  <c r="AX49" i="11"/>
  <c r="AX49" i="9"/>
  <c r="BF49" i="11"/>
  <c r="BF49" i="9"/>
  <c r="BN49" i="11"/>
  <c r="BN49" i="9"/>
  <c r="BV49" i="11"/>
  <c r="BV49" i="9"/>
  <c r="CD49" i="11"/>
  <c r="CD49" i="9"/>
  <c r="BC50" i="11"/>
  <c r="BC50" i="9"/>
  <c r="BK50" i="11"/>
  <c r="BK50" i="9"/>
  <c r="BS50" i="11"/>
  <c r="BS50" i="9"/>
  <c r="CA50" i="11"/>
  <c r="CA50" i="9"/>
  <c r="AX51" i="11"/>
  <c r="AX51" i="9"/>
  <c r="BF51" i="11"/>
  <c r="BF51" i="9"/>
  <c r="BN51" i="11"/>
  <c r="BN51" i="9"/>
  <c r="BV51" i="11"/>
  <c r="BV51" i="9"/>
  <c r="CD51" i="11"/>
  <c r="CD51" i="9"/>
  <c r="BC52" i="11"/>
  <c r="BC52" i="9"/>
  <c r="BK52" i="11"/>
  <c r="BK52" i="9"/>
  <c r="BS52" i="11"/>
  <c r="BS52" i="9"/>
  <c r="CA52" i="11"/>
  <c r="CA52" i="9"/>
  <c r="AX53" i="11"/>
  <c r="AX53" i="9"/>
  <c r="BF53" i="11"/>
  <c r="BF53" i="9"/>
  <c r="BN53" i="11"/>
  <c r="BN53" i="9"/>
  <c r="BV53" i="11"/>
  <c r="BV53" i="9"/>
  <c r="CD53" i="11"/>
  <c r="CD53" i="9"/>
  <c r="BC54" i="11"/>
  <c r="BC54" i="9"/>
  <c r="BK54" i="11"/>
  <c r="BK54" i="9"/>
  <c r="BS54" i="11"/>
  <c r="BS54" i="9"/>
  <c r="CA54" i="11"/>
  <c r="CA54" i="9"/>
  <c r="AX55" i="11"/>
  <c r="AX55" i="9"/>
  <c r="BF55" i="11"/>
  <c r="BF55" i="9"/>
  <c r="BN55" i="11"/>
  <c r="BN55" i="9"/>
  <c r="BV55" i="11"/>
  <c r="BV55" i="9"/>
  <c r="CD55" i="11"/>
  <c r="CD55" i="9"/>
  <c r="BC56" i="11"/>
  <c r="BC56" i="9"/>
  <c r="BK56" i="11"/>
  <c r="BK56" i="9"/>
  <c r="BS56" i="11"/>
  <c r="BS56" i="9"/>
  <c r="CA56" i="11"/>
  <c r="CA56" i="9"/>
  <c r="AX57" i="11"/>
  <c r="AX57" i="9"/>
  <c r="BF57" i="11"/>
  <c r="BF57" i="9"/>
  <c r="BN57" i="11"/>
  <c r="BN57" i="9"/>
  <c r="BV57" i="11"/>
  <c r="BV57" i="9"/>
  <c r="CD57" i="11"/>
  <c r="CD57" i="9"/>
  <c r="BC58" i="11"/>
  <c r="BC58" i="9"/>
  <c r="BK58" i="11"/>
  <c r="BK58" i="9"/>
  <c r="BS58" i="11"/>
  <c r="BS58" i="9"/>
  <c r="CA58" i="11"/>
  <c r="CA58" i="9"/>
  <c r="AX59" i="11"/>
  <c r="AX59" i="9"/>
  <c r="BF59" i="11"/>
  <c r="BF59" i="9"/>
  <c r="BN59" i="11"/>
  <c r="BN59" i="9"/>
  <c r="BV59" i="11"/>
  <c r="BV59" i="9"/>
  <c r="CD59" i="11"/>
  <c r="CD59" i="9"/>
  <c r="BC60" i="11"/>
  <c r="BC60" i="9"/>
  <c r="BK60" i="11"/>
  <c r="BK60" i="9"/>
  <c r="BS60" i="11"/>
  <c r="BS60" i="9"/>
  <c r="CA60" i="11"/>
  <c r="CA60" i="9"/>
  <c r="AX61" i="11"/>
  <c r="AX61" i="9"/>
  <c r="BF61" i="11"/>
  <c r="BF61" i="9"/>
  <c r="BN61" i="11"/>
  <c r="BN61" i="9"/>
  <c r="BV61" i="11"/>
  <c r="BV61" i="9"/>
  <c r="CD61" i="11"/>
  <c r="CD61" i="9"/>
  <c r="BC62" i="11"/>
  <c r="BC62" i="9"/>
  <c r="BK62" i="11"/>
  <c r="BK62" i="9"/>
  <c r="BS62" i="11"/>
  <c r="BS62" i="9"/>
  <c r="CA62" i="11"/>
  <c r="CA62" i="9"/>
  <c r="AX63" i="11"/>
  <c r="AX63" i="9"/>
  <c r="BF63" i="11"/>
  <c r="BF63" i="9"/>
  <c r="BN63" i="11"/>
  <c r="BN63" i="9"/>
  <c r="BV63" i="11"/>
  <c r="BV63" i="9"/>
  <c r="CD63" i="11"/>
  <c r="CD63" i="9"/>
  <c r="BE64" i="11"/>
  <c r="BE64" i="9"/>
  <c r="BM64" i="11"/>
  <c r="BM64" i="9"/>
  <c r="BU64" i="11"/>
  <c r="BU64" i="9"/>
  <c r="CC64" i="11"/>
  <c r="CC64" i="9"/>
  <c r="AZ65" i="11"/>
  <c r="AZ65" i="9"/>
  <c r="BH65" i="11"/>
  <c r="BH65" i="9"/>
  <c r="BP65" i="11"/>
  <c r="BP65" i="9"/>
  <c r="BX65" i="11"/>
  <c r="BX65" i="9"/>
  <c r="CF65" i="11"/>
  <c r="CF65" i="9"/>
  <c r="BE66" i="11"/>
  <c r="BE66" i="9"/>
  <c r="BM66" i="11"/>
  <c r="BM66" i="9"/>
  <c r="BU66" i="11"/>
  <c r="BU66" i="9"/>
  <c r="CC66" i="11"/>
  <c r="CC66" i="9"/>
  <c r="AZ67" i="11"/>
  <c r="AZ67" i="9"/>
  <c r="BH67" i="11"/>
  <c r="BH67" i="9"/>
  <c r="BP67" i="11"/>
  <c r="BP67" i="9"/>
  <c r="BX67" i="11"/>
  <c r="BX67" i="9"/>
  <c r="CF67" i="11"/>
  <c r="CF67" i="9"/>
  <c r="BE68" i="11"/>
  <c r="BE68" i="9"/>
  <c r="BM68" i="11"/>
  <c r="BM68" i="9"/>
  <c r="BU68" i="11"/>
  <c r="BU68" i="9"/>
  <c r="CC68" i="11"/>
  <c r="CC68" i="9"/>
  <c r="AZ69" i="11"/>
  <c r="AZ69" i="9"/>
  <c r="BH69" i="11"/>
  <c r="BH69" i="9"/>
  <c r="BP69" i="11"/>
  <c r="BP69" i="9"/>
  <c r="BX69" i="11"/>
  <c r="BX69" i="9"/>
  <c r="CF69" i="11"/>
  <c r="CF69" i="9"/>
  <c r="BE13" i="11"/>
  <c r="BE13" i="9"/>
  <c r="BO13" i="11"/>
  <c r="BO13" i="9"/>
  <c r="BY13" i="11"/>
  <c r="BY13" i="9"/>
  <c r="AZ14" i="11"/>
  <c r="AZ14" i="9"/>
  <c r="BH14" i="11"/>
  <c r="BH14" i="9"/>
  <c r="BP14" i="11"/>
  <c r="BP14" i="9"/>
  <c r="BX14" i="11"/>
  <c r="BX14" i="9"/>
  <c r="CF14" i="11"/>
  <c r="CF14" i="9"/>
  <c r="BE15" i="11"/>
  <c r="BE15" i="9"/>
  <c r="BM15" i="11"/>
  <c r="BM15" i="9"/>
  <c r="BU15" i="11"/>
  <c r="BU15" i="9"/>
  <c r="CC15" i="11"/>
  <c r="CC15" i="9"/>
  <c r="AZ16" i="11"/>
  <c r="AZ16" i="9"/>
  <c r="BH16" i="11"/>
  <c r="BH16" i="9"/>
  <c r="BP16" i="11"/>
  <c r="BP16" i="9"/>
  <c r="BX16" i="11"/>
  <c r="BX16" i="9"/>
  <c r="CF16" i="11"/>
  <c r="CF16" i="9"/>
  <c r="BE17" i="11"/>
  <c r="BE17" i="9"/>
  <c r="BM17" i="11"/>
  <c r="BM17" i="9"/>
  <c r="BU17" i="11"/>
  <c r="BU17" i="9"/>
  <c r="CC17" i="11"/>
  <c r="CC17" i="9"/>
  <c r="AZ18" i="11"/>
  <c r="AZ18" i="9"/>
  <c r="BH18" i="11"/>
  <c r="BH18" i="9"/>
  <c r="BP18" i="11"/>
  <c r="BP18" i="9"/>
  <c r="AW3" i="10"/>
  <c r="N3"/>
  <c r="O3" i="12"/>
  <c r="S3" i="10"/>
  <c r="W3" i="12"/>
  <c r="AA3" i="10"/>
  <c r="AE3" i="12"/>
  <c r="AI3" i="10"/>
  <c r="AM3" i="12"/>
  <c r="AQ3" i="10"/>
  <c r="AU3" i="12"/>
  <c r="P3"/>
  <c r="T3" i="10"/>
  <c r="X3" i="12"/>
  <c r="AB3" i="10"/>
  <c r="AF3" i="12"/>
  <c r="AJ3" i="10"/>
  <c r="AN3" i="12"/>
  <c r="AR3" i="10"/>
  <c r="AV3" i="12"/>
  <c r="BT18" i="11"/>
  <c r="BT18" i="9"/>
  <c r="CB18" i="11"/>
  <c r="CB18" i="9"/>
  <c r="BA19" i="11"/>
  <c r="BA19" i="9"/>
  <c r="BI19" i="11"/>
  <c r="BI19" i="9"/>
  <c r="BQ19" i="11"/>
  <c r="BQ19" i="9"/>
  <c r="BY19" i="11"/>
  <c r="BY19" i="9"/>
  <c r="CG19" i="11"/>
  <c r="CG19" i="9"/>
  <c r="BD20" i="11"/>
  <c r="BD20" i="9"/>
  <c r="BL20" i="11"/>
  <c r="BL20" i="9"/>
  <c r="BT20" i="11"/>
  <c r="BT20" i="9"/>
  <c r="CB20" i="11"/>
  <c r="CB20" i="9"/>
  <c r="BA21" i="11"/>
  <c r="BA21" i="9"/>
  <c r="BI21" i="11"/>
  <c r="BI21" i="9"/>
  <c r="BQ21" i="11"/>
  <c r="BQ21" i="9"/>
  <c r="BY21" i="11"/>
  <c r="BY21" i="9"/>
  <c r="CG21" i="11"/>
  <c r="CG21" i="9"/>
  <c r="CB21" i="11"/>
  <c r="CB21" i="9"/>
  <c r="BA22" i="11"/>
  <c r="BA22" i="9"/>
  <c r="BI22" i="11"/>
  <c r="BI22" i="9"/>
  <c r="BQ22" i="11"/>
  <c r="BQ22" i="9"/>
  <c r="BY22" i="11"/>
  <c r="BY22" i="9"/>
  <c r="CG22" i="11"/>
  <c r="CG22" i="9"/>
  <c r="BD23" i="11"/>
  <c r="BD23" i="9"/>
  <c r="BL23" i="11"/>
  <c r="BL23" i="9"/>
  <c r="BT23" i="11"/>
  <c r="BT23" i="9"/>
  <c r="CB23" i="11"/>
  <c r="CB23" i="9"/>
  <c r="BA24" i="11"/>
  <c r="BA24" i="9"/>
  <c r="BI24" i="11"/>
  <c r="BI24" i="9"/>
  <c r="BQ24" i="11"/>
  <c r="BQ24" i="9"/>
  <c r="BY24" i="11"/>
  <c r="BY24" i="9"/>
  <c r="CG24" i="11"/>
  <c r="CG24" i="9"/>
  <c r="BD25" i="11"/>
  <c r="BD25" i="9"/>
  <c r="BL25" i="11"/>
  <c r="BL25" i="9"/>
  <c r="BT25" i="11"/>
  <c r="BT25" i="9"/>
  <c r="CB25" i="11"/>
  <c r="CB25" i="9"/>
  <c r="BA26" i="11"/>
  <c r="BA26" i="9"/>
  <c r="BI26" i="11"/>
  <c r="BI26" i="9"/>
  <c r="BQ26" i="11"/>
  <c r="BQ26" i="9"/>
  <c r="BY26" i="11"/>
  <c r="BY26" i="9"/>
  <c r="CG26" i="11"/>
  <c r="CG26" i="9"/>
  <c r="BD27" i="11"/>
  <c r="BD27" i="9"/>
  <c r="BL27" i="11"/>
  <c r="BL27" i="9"/>
  <c r="BT27" i="11"/>
  <c r="BT27" i="9"/>
  <c r="CB27" i="11"/>
  <c r="CB27" i="9"/>
  <c r="BA28" i="11"/>
  <c r="BA28" i="9"/>
  <c r="BI28" i="11"/>
  <c r="BI28" i="9"/>
  <c r="BQ28" i="11"/>
  <c r="BQ28" i="9"/>
  <c r="BY28" i="11"/>
  <c r="BY28" i="9"/>
  <c r="CG28" i="11"/>
  <c r="CG28" i="9"/>
  <c r="BD29" i="11"/>
  <c r="BD29" i="9"/>
  <c r="BL29" i="11"/>
  <c r="BL29" i="9"/>
  <c r="BT29" i="11"/>
  <c r="BT29" i="9"/>
  <c r="CB29" i="11"/>
  <c r="CB29" i="9"/>
  <c r="BA30" i="11"/>
  <c r="BA30" i="9"/>
  <c r="BI30" i="11"/>
  <c r="BI30" i="9"/>
  <c r="BQ30" i="11"/>
  <c r="BQ30" i="9"/>
  <c r="BY30" i="11"/>
  <c r="BY30" i="9"/>
  <c r="CG30" i="11"/>
  <c r="CG30" i="9"/>
  <c r="BD31" i="11"/>
  <c r="BD31" i="9"/>
  <c r="BL31" i="11"/>
  <c r="BL31" i="9"/>
  <c r="BT31" i="11"/>
  <c r="BT31" i="9"/>
  <c r="CB31" i="11"/>
  <c r="CB31" i="9"/>
  <c r="BA32" i="11"/>
  <c r="BA32" i="9"/>
  <c r="BI32" i="11"/>
  <c r="BI32" i="9"/>
  <c r="BQ32" i="11"/>
  <c r="BQ32" i="9"/>
  <c r="BY32" i="11"/>
  <c r="BY32" i="9"/>
  <c r="CG32" i="11"/>
  <c r="CG32" i="9"/>
  <c r="BD33" i="11"/>
  <c r="BD33" i="9"/>
  <c r="BL33" i="11"/>
  <c r="BL33" i="9"/>
  <c r="BT33" i="11"/>
  <c r="BT33" i="9"/>
  <c r="CB33" i="11"/>
  <c r="CB33" i="9"/>
  <c r="BA34" i="11"/>
  <c r="BA34" i="9"/>
  <c r="BI34" i="11"/>
  <c r="BI34" i="9"/>
  <c r="BQ34" i="11"/>
  <c r="BQ34" i="9"/>
  <c r="BY34" i="11"/>
  <c r="BY34" i="9"/>
  <c r="CG34" i="11"/>
  <c r="CG34" i="9"/>
  <c r="BD35" i="11"/>
  <c r="BD35" i="9"/>
  <c r="BL35" i="11"/>
  <c r="BL35" i="9"/>
  <c r="BT35" i="11"/>
  <c r="BT35" i="9"/>
  <c r="CB35" i="11"/>
  <c r="CB35" i="9"/>
  <c r="BA36" i="11"/>
  <c r="BA36" i="9"/>
  <c r="BI36" i="11"/>
  <c r="BI36" i="9"/>
  <c r="BQ36" i="11"/>
  <c r="BQ36" i="9"/>
  <c r="BY36" i="11"/>
  <c r="BY36" i="9"/>
  <c r="CG36" i="11"/>
  <c r="CG36" i="9"/>
  <c r="BD37" i="11"/>
  <c r="BD37" i="9"/>
  <c r="BL37" i="11"/>
  <c r="BL37" i="9"/>
  <c r="BT37" i="11"/>
  <c r="BT37" i="9"/>
  <c r="CB37" i="11"/>
  <c r="CB37" i="9"/>
  <c r="BA38" i="11"/>
  <c r="BA38" i="9"/>
  <c r="BI38" i="11"/>
  <c r="BI38" i="9"/>
  <c r="BQ38" i="11"/>
  <c r="BQ38" i="9"/>
  <c r="BY38" i="11"/>
  <c r="BY38" i="9"/>
  <c r="CG38" i="11"/>
  <c r="CG38" i="9"/>
  <c r="BD39" i="11"/>
  <c r="BD39" i="9"/>
  <c r="BL39" i="11"/>
  <c r="BL39" i="9"/>
  <c r="BT39" i="11"/>
  <c r="BT39" i="9"/>
  <c r="CB39" i="11"/>
  <c r="CB39" i="9"/>
  <c r="BA40" i="11"/>
  <c r="BA40" i="9"/>
  <c r="BI40" i="11"/>
  <c r="BI40" i="9"/>
  <c r="BQ40" i="11"/>
  <c r="BQ40" i="9"/>
  <c r="BY40" i="11"/>
  <c r="BY40" i="9"/>
  <c r="CG40" i="11"/>
  <c r="CG40" i="9"/>
  <c r="BD41" i="11"/>
  <c r="BD41" i="9"/>
  <c r="BL41" i="11"/>
  <c r="BL41" i="9"/>
  <c r="BT41" i="11"/>
  <c r="BT41" i="9"/>
  <c r="CB41" i="11"/>
  <c r="CB41" i="9"/>
  <c r="BA42" i="11"/>
  <c r="BA42" i="9"/>
  <c r="BI42" i="11"/>
  <c r="BI42" i="9"/>
  <c r="BQ42" i="11"/>
  <c r="BQ42" i="9"/>
  <c r="BY42" i="11"/>
  <c r="BY42" i="9"/>
  <c r="CG42" i="11"/>
  <c r="CG42" i="9"/>
  <c r="BD43" i="11"/>
  <c r="BD43" i="9"/>
  <c r="BL43" i="11"/>
  <c r="BL43" i="9"/>
  <c r="BT43" i="11"/>
  <c r="BT43" i="9"/>
  <c r="CB43" i="11"/>
  <c r="CB43" i="9"/>
  <c r="BA44" i="11"/>
  <c r="BA44" i="9"/>
  <c r="BI44" i="11"/>
  <c r="BI44" i="9"/>
  <c r="BQ44" i="11"/>
  <c r="BQ44" i="9"/>
  <c r="BY44" i="11"/>
  <c r="BY44" i="9"/>
  <c r="CG44" i="11"/>
  <c r="CG44" i="9"/>
  <c r="BD45" i="11"/>
  <c r="BD45" i="9"/>
  <c r="BL45" i="11"/>
  <c r="BL45" i="9"/>
  <c r="BT45" i="11"/>
  <c r="BT45" i="9"/>
  <c r="CB45" i="11"/>
  <c r="CB45" i="9"/>
  <c r="BA46" i="11"/>
  <c r="BA46" i="9"/>
  <c r="BI46" i="11"/>
  <c r="BI46" i="9"/>
  <c r="BQ46" i="11"/>
  <c r="BQ46" i="9"/>
  <c r="BY46" i="11"/>
  <c r="BY46" i="9"/>
  <c r="CG46" i="11"/>
  <c r="CG46" i="9"/>
  <c r="BD47" i="11"/>
  <c r="BD47" i="9"/>
  <c r="BL47" i="11"/>
  <c r="BL47" i="9"/>
  <c r="BT47" i="11"/>
  <c r="BT47" i="9"/>
  <c r="CB47" i="11"/>
  <c r="CB47" i="9"/>
  <c r="BA48" i="11"/>
  <c r="BA48" i="9"/>
  <c r="BI48" i="11"/>
  <c r="BI48" i="9"/>
  <c r="BQ48" i="11"/>
  <c r="BQ48" i="9"/>
  <c r="BY48" i="11"/>
  <c r="BY48" i="9"/>
  <c r="CG48" i="11"/>
  <c r="CG48" i="9"/>
  <c r="BD49" i="11"/>
  <c r="BD49" i="9"/>
  <c r="BL49" i="11"/>
  <c r="BL49" i="9"/>
  <c r="BT49" i="11"/>
  <c r="BT49" i="9"/>
  <c r="CB49" i="11"/>
  <c r="CB49" i="9"/>
  <c r="BA50" i="11"/>
  <c r="BA50" i="9"/>
  <c r="BI50" i="11"/>
  <c r="BI50" i="9"/>
  <c r="BQ50" i="11"/>
  <c r="BQ50" i="9"/>
  <c r="BY50" i="11"/>
  <c r="BY50" i="9"/>
  <c r="CG50" i="11"/>
  <c r="CG50" i="9"/>
  <c r="BD51" i="11"/>
  <c r="BD51" i="9"/>
  <c r="BL51" i="11"/>
  <c r="BL51" i="9"/>
  <c r="BT51" i="11"/>
  <c r="BT51" i="9"/>
  <c r="CB51" i="11"/>
  <c r="CB51" i="9"/>
  <c r="BA52" i="11"/>
  <c r="BA52" i="9"/>
  <c r="BI52" i="11"/>
  <c r="BI52" i="9"/>
  <c r="BQ52" i="11"/>
  <c r="BQ52" i="9"/>
  <c r="BY52" i="11"/>
  <c r="BY52" i="9"/>
  <c r="CG52" i="11"/>
  <c r="CG52" i="9"/>
  <c r="BD53" i="11"/>
  <c r="BD53" i="9"/>
  <c r="BL53" i="11"/>
  <c r="BL53" i="9"/>
  <c r="BT53" i="11"/>
  <c r="BT53" i="9"/>
  <c r="CB53" i="11"/>
  <c r="CB53" i="9"/>
  <c r="BA54" i="11"/>
  <c r="BA54" i="9"/>
  <c r="BI54" i="11"/>
  <c r="BI54" i="9"/>
  <c r="BQ54" i="11"/>
  <c r="BQ54" i="9"/>
  <c r="BY54" i="11"/>
  <c r="BY54" i="9"/>
  <c r="CG54" i="11"/>
  <c r="CG54" i="9"/>
  <c r="BD55" i="11"/>
  <c r="BD55" i="9"/>
  <c r="BL55" i="11"/>
  <c r="BL55" i="9"/>
  <c r="BT55" i="11"/>
  <c r="BT55" i="9"/>
  <c r="CB55" i="11"/>
  <c r="CB55" i="9"/>
  <c r="BA56" i="11"/>
  <c r="BA56" i="9"/>
  <c r="BI56" i="11"/>
  <c r="BI56" i="9"/>
  <c r="BQ56" i="11"/>
  <c r="BQ56" i="9"/>
  <c r="BY56" i="11"/>
  <c r="BY56" i="9"/>
  <c r="CG56" i="11"/>
  <c r="CG56" i="9"/>
  <c r="BD57" i="11"/>
  <c r="BD57" i="9"/>
  <c r="BL57" i="11"/>
  <c r="BL57" i="9"/>
  <c r="BT57" i="11"/>
  <c r="BT57" i="9"/>
  <c r="CB57" i="11"/>
  <c r="CB57" i="9"/>
  <c r="BA58" i="11"/>
  <c r="BA58" i="9"/>
  <c r="BI58" i="11"/>
  <c r="BI58" i="9"/>
  <c r="BQ58" i="11"/>
  <c r="BQ58" i="9"/>
  <c r="BY58" i="11"/>
  <c r="BY58" i="9"/>
  <c r="CG58" i="11"/>
  <c r="CG58" i="9"/>
  <c r="BD59" i="11"/>
  <c r="BD59" i="9"/>
  <c r="BL59" i="11"/>
  <c r="BL59" i="9"/>
  <c r="BT59" i="11"/>
  <c r="BT59" i="9"/>
  <c r="CB59" i="11"/>
  <c r="CB59" i="9"/>
  <c r="BA60" i="11"/>
  <c r="BA60" i="9"/>
  <c r="BI60" i="11"/>
  <c r="BI60" i="9"/>
  <c r="BQ60" i="11"/>
  <c r="BQ60" i="9"/>
  <c r="BY60" i="11"/>
  <c r="BY60" i="9"/>
  <c r="CG60" i="11"/>
  <c r="CG60" i="9"/>
  <c r="BD61" i="11"/>
  <c r="BD61" i="9"/>
  <c r="BL61" i="11"/>
  <c r="BL61" i="9"/>
  <c r="BT61" i="11"/>
  <c r="BT61" i="9"/>
  <c r="CB61" i="11"/>
  <c r="CB61" i="9"/>
  <c r="BA62" i="11"/>
  <c r="BA62" i="9"/>
  <c r="BI62" i="11"/>
  <c r="BI62" i="9"/>
  <c r="BQ62" i="11"/>
  <c r="BQ62" i="9"/>
  <c r="BY62" i="11"/>
  <c r="BY62" i="9"/>
  <c r="CG62" i="11"/>
  <c r="CG62" i="9"/>
  <c r="BD63" i="11"/>
  <c r="BD63" i="9"/>
  <c r="BL63" i="11"/>
  <c r="BL63" i="9"/>
  <c r="BT63" i="11"/>
  <c r="BT63" i="9"/>
  <c r="CB63" i="11"/>
  <c r="CB63" i="9"/>
  <c r="AY64" i="11"/>
  <c r="AY64" i="9"/>
  <c r="BG64" i="11"/>
  <c r="BG64" i="9"/>
  <c r="BO64" i="11"/>
  <c r="BO64" i="9"/>
  <c r="BW64" i="11"/>
  <c r="BW64" i="9"/>
  <c r="CE64" i="11"/>
  <c r="CE64" i="9"/>
  <c r="BB65" i="11"/>
  <c r="BB65" i="9"/>
  <c r="BJ65" i="11"/>
  <c r="BJ65" i="9"/>
  <c r="BR65" i="11"/>
  <c r="BR65" i="9"/>
  <c r="BZ65" i="11"/>
  <c r="BZ65" i="9"/>
  <c r="AY66" i="11"/>
  <c r="AY66" i="9"/>
  <c r="BG66" i="11"/>
  <c r="BG66" i="9"/>
  <c r="BO66" i="11"/>
  <c r="BO66" i="9"/>
  <c r="BW66" i="11"/>
  <c r="BW66" i="9"/>
  <c r="CE66" i="11"/>
  <c r="CE66" i="9"/>
  <c r="BB67" i="11"/>
  <c r="BB67" i="9"/>
  <c r="BJ67" i="11"/>
  <c r="BJ67" i="9"/>
  <c r="BR67" i="11"/>
  <c r="BR67" i="9"/>
  <c r="BZ67" i="11"/>
  <c r="BZ67" i="9"/>
  <c r="AY68" i="11"/>
  <c r="AY68" i="9"/>
  <c r="BG68" i="11"/>
  <c r="BG68" i="9"/>
  <c r="BO68" i="11"/>
  <c r="BO68" i="9"/>
  <c r="BW68" i="11"/>
  <c r="BW68" i="9"/>
  <c r="CE68" i="11"/>
  <c r="CE68" i="9"/>
  <c r="BB69" i="11"/>
  <c r="BB69" i="9"/>
  <c r="BJ69" i="11"/>
  <c r="BJ69" i="9"/>
  <c r="BR69" i="11"/>
  <c r="BR69" i="9"/>
  <c r="BZ69" i="11"/>
  <c r="BZ69" i="9"/>
  <c r="AY13" i="11"/>
  <c r="AY13" i="9"/>
  <c r="BG13" i="11"/>
  <c r="BG13" i="9"/>
  <c r="BQ13" i="11"/>
  <c r="BQ13" i="9"/>
  <c r="CA13" i="11"/>
  <c r="CA13" i="9"/>
  <c r="BB14" i="11"/>
  <c r="BB14" i="9"/>
  <c r="BJ14" i="11"/>
  <c r="BJ14" i="9"/>
  <c r="BR14" i="11"/>
  <c r="BR14" i="9"/>
  <c r="BZ14" i="11"/>
  <c r="BZ14" i="9"/>
  <c r="AY15" i="11"/>
  <c r="AY15" i="9"/>
  <c r="BG15" i="11"/>
  <c r="BG15" i="9"/>
  <c r="BO15" i="11"/>
  <c r="BO15" i="9"/>
  <c r="BW15" i="11"/>
  <c r="BW15" i="9"/>
  <c r="CE15" i="11"/>
  <c r="CE15" i="9"/>
  <c r="BB16" i="11"/>
  <c r="BB16" i="9"/>
  <c r="BJ16" i="11"/>
  <c r="BJ16" i="9"/>
  <c r="BR16" i="11"/>
  <c r="BR16" i="9"/>
  <c r="BZ16" i="11"/>
  <c r="BZ16" i="9"/>
  <c r="AY17" i="11"/>
  <c r="AY17" i="9"/>
  <c r="BG17" i="11"/>
  <c r="BG17" i="9"/>
  <c r="BO17" i="11"/>
  <c r="BO17" i="9"/>
  <c r="BW17" i="11"/>
  <c r="BW17" i="9"/>
  <c r="CE17" i="11"/>
  <c r="CE17" i="9"/>
  <c r="BB18" i="11"/>
  <c r="BB18" i="9"/>
  <c r="BJ18" i="11"/>
  <c r="BJ18" i="9"/>
  <c r="BR18" i="11"/>
  <c r="BR18" i="9"/>
  <c r="BZ18" i="11"/>
  <c r="BZ18" i="9"/>
  <c r="AY19" i="11"/>
  <c r="AY19" i="9"/>
  <c r="BG19" i="11"/>
  <c r="BG19" i="9"/>
  <c r="BO19" i="11"/>
  <c r="BO19" i="9"/>
  <c r="BW19" i="11"/>
  <c r="BW19" i="9"/>
  <c r="CE19" i="11"/>
  <c r="CE19" i="9"/>
  <c r="BB20" i="11"/>
  <c r="BB20" i="9"/>
  <c r="BJ20" i="11"/>
  <c r="BJ20" i="9"/>
  <c r="BR20" i="11"/>
  <c r="BR20" i="9"/>
  <c r="BZ20" i="11"/>
  <c r="BZ20" i="9"/>
  <c r="AY21" i="11"/>
  <c r="AY21" i="9"/>
  <c r="BG21" i="11"/>
  <c r="BG21" i="9"/>
  <c r="BO21" i="11"/>
  <c r="BO21" i="9"/>
  <c r="BW21" i="11"/>
  <c r="BW21" i="9"/>
  <c r="CE21" i="11"/>
  <c r="CE21" i="9"/>
  <c r="BB22" i="11"/>
  <c r="BB22" i="9"/>
  <c r="BD22" i="11"/>
  <c r="BD22" i="9"/>
  <c r="BL22" i="11"/>
  <c r="BL22" i="9"/>
  <c r="BT22" i="11"/>
  <c r="BT22" i="9"/>
  <c r="CB22" i="11"/>
  <c r="CB22" i="9"/>
  <c r="BA23" i="11"/>
  <c r="BA23" i="9"/>
  <c r="BI23" i="11"/>
  <c r="BI23" i="9"/>
  <c r="BQ23" i="11"/>
  <c r="BQ23" i="9"/>
  <c r="BY23" i="11"/>
  <c r="BY23" i="9"/>
  <c r="CG23" i="11"/>
  <c r="CG23" i="9"/>
  <c r="BD24" i="11"/>
  <c r="BD24" i="9"/>
  <c r="BL24" i="11"/>
  <c r="BL24" i="9"/>
  <c r="BT24" i="11"/>
  <c r="BT24" i="9"/>
  <c r="CB24" i="11"/>
  <c r="CB24" i="9"/>
  <c r="BA25" i="11"/>
  <c r="BA25" i="9"/>
  <c r="BI25" i="11"/>
  <c r="BI25" i="9"/>
  <c r="BQ25" i="11"/>
  <c r="BQ25" i="9"/>
  <c r="BY25" i="11"/>
  <c r="BY25" i="9"/>
  <c r="CG25" i="11"/>
  <c r="CG25" i="9"/>
  <c r="BD26" i="11"/>
  <c r="BD26" i="9"/>
  <c r="BL26" i="11"/>
  <c r="BL26" i="9"/>
  <c r="BT26" i="11"/>
  <c r="BT26" i="9"/>
  <c r="CB26" i="11"/>
  <c r="CB26" i="9"/>
  <c r="BA27" i="11"/>
  <c r="BA27" i="9"/>
  <c r="BI27" i="11"/>
  <c r="BI27" i="9"/>
  <c r="BQ27" i="11"/>
  <c r="BQ27" i="9"/>
  <c r="BY27" i="11"/>
  <c r="BY27" i="9"/>
  <c r="CG27" i="11"/>
  <c r="CG27" i="9"/>
  <c r="BD28" i="11"/>
  <c r="BD28" i="9"/>
  <c r="BL28" i="11"/>
  <c r="BL28" i="9"/>
  <c r="BT28" i="11"/>
  <c r="BT28" i="9"/>
  <c r="CB28" i="11"/>
  <c r="CB28" i="9"/>
  <c r="BA29" i="11"/>
  <c r="BA29" i="9"/>
  <c r="BI29" i="11"/>
  <c r="BI29" i="9"/>
  <c r="BQ29" i="11"/>
  <c r="BQ29" i="9"/>
  <c r="BY29" i="11"/>
  <c r="BY29" i="9"/>
  <c r="CG29" i="11"/>
  <c r="CG29" i="9"/>
  <c r="BD30" i="11"/>
  <c r="BD30" i="9"/>
  <c r="BL30" i="11"/>
  <c r="BL30" i="9"/>
  <c r="BT30" i="11"/>
  <c r="BT30" i="9"/>
  <c r="CB30" i="11"/>
  <c r="CB30" i="9"/>
  <c r="BA31" i="11"/>
  <c r="BA31" i="9"/>
  <c r="BI31" i="11"/>
  <c r="BI31" i="9"/>
  <c r="BQ31" i="11"/>
  <c r="BQ31" i="9"/>
  <c r="BY31" i="11"/>
  <c r="BY31" i="9"/>
  <c r="CG31" i="11"/>
  <c r="CG31" i="9"/>
  <c r="BD32" i="11"/>
  <c r="BD32" i="9"/>
  <c r="BL32" i="11"/>
  <c r="BL32" i="9"/>
  <c r="BT32" i="11"/>
  <c r="BT32" i="9"/>
  <c r="CB32" i="11"/>
  <c r="CB32" i="9"/>
  <c r="BA33" i="11"/>
  <c r="BA33" i="9"/>
  <c r="BI33" i="11"/>
  <c r="BI33" i="9"/>
  <c r="BQ33" i="11"/>
  <c r="BQ33" i="9"/>
  <c r="BY33" i="11"/>
  <c r="BY33" i="9"/>
  <c r="CG33" i="11"/>
  <c r="CG33" i="9"/>
  <c r="BD34" i="11"/>
  <c r="BD34" i="9"/>
  <c r="BL34" i="11"/>
  <c r="BL34" i="9"/>
  <c r="BT34" i="11"/>
  <c r="BT34" i="9"/>
  <c r="CB34" i="11"/>
  <c r="CB34" i="9"/>
  <c r="BA35" i="11"/>
  <c r="BA35" i="9"/>
  <c r="BI35" i="11"/>
  <c r="BI35" i="9"/>
  <c r="BQ35" i="11"/>
  <c r="BQ35" i="9"/>
  <c r="BY35" i="11"/>
  <c r="BY35" i="9"/>
  <c r="CG35" i="11"/>
  <c r="CG35" i="9"/>
  <c r="BD36" i="11"/>
  <c r="BD36" i="9"/>
  <c r="BL36" i="11"/>
  <c r="BL36" i="9"/>
  <c r="BT36" i="11"/>
  <c r="BT36" i="9"/>
  <c r="CB36" i="11"/>
  <c r="CB36" i="9"/>
  <c r="BA37" i="11"/>
  <c r="BA37" i="9"/>
  <c r="BI37" i="11"/>
  <c r="BI37" i="9"/>
  <c r="BQ37" i="11"/>
  <c r="BQ37" i="9"/>
  <c r="BY37" i="11"/>
  <c r="BY37" i="9"/>
  <c r="CG37" i="11"/>
  <c r="CG37" i="9"/>
  <c r="BD38" i="11"/>
  <c r="BD38" i="9"/>
  <c r="BL38" i="11"/>
  <c r="BL38" i="9"/>
  <c r="BT38" i="11"/>
  <c r="BT38" i="9"/>
  <c r="CB38" i="11"/>
  <c r="CB38" i="9"/>
  <c r="BA39" i="11"/>
  <c r="BA39" i="9"/>
  <c r="BI39" i="11"/>
  <c r="BI39" i="9"/>
  <c r="BQ39" i="11"/>
  <c r="BQ39" i="9"/>
  <c r="BY39" i="11"/>
  <c r="BY39" i="9"/>
  <c r="CG39" i="11"/>
  <c r="CG39" i="9"/>
  <c r="BD40" i="11"/>
  <c r="BD40" i="9"/>
  <c r="BL40" i="11"/>
  <c r="BL40" i="9"/>
  <c r="BT40" i="11"/>
  <c r="BT40" i="9"/>
  <c r="CB40" i="11"/>
  <c r="CB40" i="9"/>
  <c r="BA41" i="11"/>
  <c r="BA41" i="9"/>
  <c r="BI41" i="11"/>
  <c r="BI41" i="9"/>
  <c r="BQ41" i="11"/>
  <c r="BQ41" i="9"/>
  <c r="BY41" i="11"/>
  <c r="BY41" i="9"/>
  <c r="CG41" i="11"/>
  <c r="CG41" i="9"/>
  <c r="BD42" i="11"/>
  <c r="BD42" i="9"/>
  <c r="BL42" i="11"/>
  <c r="BL42" i="9"/>
  <c r="BT42" i="11"/>
  <c r="BT42" i="9"/>
  <c r="CB42" i="11"/>
  <c r="CB42" i="9"/>
  <c r="BA43" i="11"/>
  <c r="BA43" i="9"/>
  <c r="BI43" i="11"/>
  <c r="BI43" i="9"/>
  <c r="BQ43" i="11"/>
  <c r="BQ43" i="9"/>
  <c r="BY43" i="11"/>
  <c r="BY43" i="9"/>
  <c r="CG43" i="11"/>
  <c r="CG43" i="9"/>
  <c r="BD44" i="11"/>
  <c r="BD44" i="9"/>
  <c r="BL44" i="11"/>
  <c r="BL44" i="9"/>
  <c r="BT44" i="11"/>
  <c r="BT44" i="9"/>
  <c r="CB44" i="11"/>
  <c r="CB44" i="9"/>
  <c r="BA45" i="11"/>
  <c r="BA45" i="9"/>
  <c r="BI45" i="11"/>
  <c r="BI45" i="9"/>
  <c r="BQ45" i="11"/>
  <c r="BQ45" i="9"/>
  <c r="BY45" i="11"/>
  <c r="BY45" i="9"/>
  <c r="CG45" i="11"/>
  <c r="CG45" i="9"/>
  <c r="BD46" i="11"/>
  <c r="BD46" i="9"/>
  <c r="BL46" i="11"/>
  <c r="BL46" i="9"/>
  <c r="BT46" i="11"/>
  <c r="BT46" i="9"/>
  <c r="CB46" i="11"/>
  <c r="CB46" i="9"/>
  <c r="BA47" i="11"/>
  <c r="BA47" i="9"/>
  <c r="BI47" i="11"/>
  <c r="BI47" i="9"/>
  <c r="BQ47" i="11"/>
  <c r="BQ47" i="9"/>
  <c r="BY47" i="11"/>
  <c r="BY47" i="9"/>
  <c r="CG47" i="11"/>
  <c r="CG47" i="9"/>
  <c r="BD48" i="11"/>
  <c r="BD48" i="9"/>
  <c r="BL48" i="11"/>
  <c r="BL48" i="9"/>
  <c r="BT48" i="11"/>
  <c r="BT48" i="9"/>
  <c r="CB48" i="11"/>
  <c r="CB48" i="9"/>
  <c r="BA49" i="11"/>
  <c r="BA49" i="9"/>
  <c r="BI49" i="11"/>
  <c r="BI49" i="9"/>
  <c r="BQ49" i="11"/>
  <c r="BQ49" i="9"/>
  <c r="BY49" i="11"/>
  <c r="BY49" i="9"/>
  <c r="CG49" i="11"/>
  <c r="CG49" i="9"/>
  <c r="BD50" i="11"/>
  <c r="BD50" i="9"/>
  <c r="BL50" i="11"/>
  <c r="BL50" i="9"/>
  <c r="BT50" i="11"/>
  <c r="BT50" i="9"/>
  <c r="CB50" i="11"/>
  <c r="CB50" i="9"/>
  <c r="BA51" i="11"/>
  <c r="BA51" i="9"/>
  <c r="BI51" i="11"/>
  <c r="BI51" i="9"/>
  <c r="BQ51" i="11"/>
  <c r="BQ51" i="9"/>
  <c r="BY51" i="11"/>
  <c r="BY51" i="9"/>
  <c r="CG51" i="11"/>
  <c r="CG51" i="9"/>
  <c r="BD52" i="11"/>
  <c r="BD52" i="9"/>
  <c r="BL52" i="11"/>
  <c r="BL52" i="9"/>
  <c r="BT52" i="11"/>
  <c r="BT52" i="9"/>
  <c r="CB52" i="11"/>
  <c r="CB52" i="9"/>
  <c r="BA53" i="11"/>
  <c r="BA53" i="9"/>
  <c r="BI53" i="11"/>
  <c r="BI53" i="9"/>
  <c r="BQ53" i="11"/>
  <c r="BQ53" i="9"/>
  <c r="BY53" i="11"/>
  <c r="BY53" i="9"/>
  <c r="CG53" i="11"/>
  <c r="CG53" i="9"/>
  <c r="BD54" i="11"/>
  <c r="BD54" i="9"/>
  <c r="BL54" i="11"/>
  <c r="BL54" i="9"/>
  <c r="BT54" i="11"/>
  <c r="BT54" i="9"/>
  <c r="CB54" i="11"/>
  <c r="CB54" i="9"/>
  <c r="BA55" i="11"/>
  <c r="BA55" i="9"/>
  <c r="BI55" i="11"/>
  <c r="BI55" i="9"/>
  <c r="BQ55" i="11"/>
  <c r="BQ55" i="9"/>
  <c r="BY55" i="11"/>
  <c r="BY55" i="9"/>
  <c r="CG55" i="11"/>
  <c r="CG55" i="9"/>
  <c r="BD56" i="11"/>
  <c r="BD56" i="9"/>
  <c r="BL56" i="11"/>
  <c r="BL56" i="9"/>
  <c r="BT56" i="11"/>
  <c r="BT56" i="9"/>
  <c r="CB56" i="11"/>
  <c r="CB56" i="9"/>
  <c r="BA57" i="11"/>
  <c r="BA57" i="9"/>
  <c r="BI57" i="11"/>
  <c r="BI57" i="9"/>
  <c r="BQ57" i="11"/>
  <c r="BQ57" i="9"/>
  <c r="BY57" i="11"/>
  <c r="BY57" i="9"/>
  <c r="CG57" i="11"/>
  <c r="CG57" i="9"/>
  <c r="BD58" i="11"/>
  <c r="BD58" i="9"/>
  <c r="BL58" i="11"/>
  <c r="BL58" i="9"/>
  <c r="BT58" i="11"/>
  <c r="BT58" i="9"/>
  <c r="CB58" i="11"/>
  <c r="CB58" i="9"/>
  <c r="BA59" i="11"/>
  <c r="BA59" i="9"/>
  <c r="BI59" i="11"/>
  <c r="BI59" i="9"/>
  <c r="BQ59" i="11"/>
  <c r="BQ59" i="9"/>
  <c r="BY59" i="11"/>
  <c r="BY59" i="9"/>
  <c r="CG59" i="11"/>
  <c r="CG59" i="9"/>
  <c r="BD60" i="11"/>
  <c r="BD60" i="9"/>
  <c r="BL60" i="11"/>
  <c r="BL60" i="9"/>
  <c r="BT60" i="11"/>
  <c r="BT60" i="9"/>
  <c r="CB60" i="11"/>
  <c r="CB60" i="9"/>
  <c r="BA61" i="11"/>
  <c r="BA61" i="9"/>
  <c r="BI61" i="11"/>
  <c r="BI61" i="9"/>
  <c r="BQ61" i="11"/>
  <c r="BQ61" i="9"/>
  <c r="BY61" i="11"/>
  <c r="BY61" i="9"/>
  <c r="CG61" i="11"/>
  <c r="CG61" i="9"/>
  <c r="BD62" i="11"/>
  <c r="BD62" i="9"/>
  <c r="BL62" i="11"/>
  <c r="BL62" i="9"/>
  <c r="BT62" i="11"/>
  <c r="BT62" i="9"/>
  <c r="CB62" i="11"/>
  <c r="CB62" i="9"/>
  <c r="BA63" i="11"/>
  <c r="BA63" i="9"/>
  <c r="BI63" i="11"/>
  <c r="BI63" i="9"/>
  <c r="BQ63" i="11"/>
  <c r="BQ63" i="9"/>
  <c r="BY63" i="11"/>
  <c r="BY63" i="9"/>
  <c r="CG63" i="11"/>
  <c r="CG63" i="9"/>
  <c r="BD64" i="11"/>
  <c r="BD64" i="9"/>
  <c r="BL64" i="11"/>
  <c r="BL64" i="9"/>
  <c r="BT64" i="11"/>
  <c r="BT64" i="9"/>
  <c r="CB64" i="11"/>
  <c r="CB64" i="9"/>
  <c r="BA65" i="11"/>
  <c r="BA65" i="9"/>
  <c r="BI65" i="11"/>
  <c r="BI65" i="9"/>
  <c r="BQ65" i="11"/>
  <c r="BQ65" i="9"/>
  <c r="BY65" i="11"/>
  <c r="BY65" i="9"/>
  <c r="CG65" i="11"/>
  <c r="CG65" i="9"/>
  <c r="BD66" i="11"/>
  <c r="BD66" i="9"/>
  <c r="BL66" i="11"/>
  <c r="BL66" i="9"/>
  <c r="BT66" i="11"/>
  <c r="BT66" i="9"/>
  <c r="CB66" i="11"/>
  <c r="CB66" i="9"/>
  <c r="BA67" i="11"/>
  <c r="BA67" i="9"/>
  <c r="BI67" i="11"/>
  <c r="BI67" i="9"/>
  <c r="BQ67" i="11"/>
  <c r="BQ67" i="9"/>
  <c r="BY67" i="11"/>
  <c r="BY67" i="9"/>
  <c r="CG67" i="11"/>
  <c r="CG67" i="9"/>
  <c r="BD68" i="11"/>
  <c r="BD68" i="9"/>
  <c r="BL68" i="11"/>
  <c r="BL68" i="9"/>
  <c r="BT68" i="11"/>
  <c r="BT68" i="9"/>
  <c r="CB68" i="11"/>
  <c r="CB68" i="9"/>
  <c r="BA69" i="11"/>
  <c r="BA69" i="9"/>
  <c r="BI69" i="11"/>
  <c r="BI69" i="9"/>
  <c r="BQ69" i="11"/>
  <c r="BQ69" i="9"/>
  <c r="BY69" i="11"/>
  <c r="BY69" i="9"/>
  <c r="CG69" i="11"/>
  <c r="CG69" i="9"/>
  <c r="BC70" i="11"/>
  <c r="BC70" i="9"/>
  <c r="BK70" i="11"/>
  <c r="BK70" i="9"/>
  <c r="BS70" i="11"/>
  <c r="BS70" i="9"/>
  <c r="CA70" i="11"/>
  <c r="CA70" i="9"/>
  <c r="AX71" i="11"/>
  <c r="AX71" i="9"/>
  <c r="BF71" i="11"/>
  <c r="BF71" i="9"/>
  <c r="BN71" i="11"/>
  <c r="BN71" i="9"/>
  <c r="BV71" i="11"/>
  <c r="BV71" i="9"/>
  <c r="CD71" i="11"/>
  <c r="CD71" i="9"/>
  <c r="BE72" i="11"/>
  <c r="BE72" i="9"/>
  <c r="BM72" i="11"/>
  <c r="BM72" i="9"/>
  <c r="BU72" i="11"/>
  <c r="BU72" i="9"/>
  <c r="CC72" i="11"/>
  <c r="CC72" i="9"/>
  <c r="AZ73" i="11"/>
  <c r="AZ73" i="9"/>
  <c r="BH73" i="11"/>
  <c r="BH73" i="9"/>
  <c r="BP73" i="11"/>
  <c r="BP73" i="9"/>
  <c r="BX73" i="11"/>
  <c r="BX73" i="9"/>
  <c r="CF73" i="11"/>
  <c r="CF73" i="9"/>
  <c r="BC74" i="11"/>
  <c r="BC74" i="9"/>
  <c r="BK74" i="11"/>
  <c r="BK74" i="9"/>
  <c r="BS74" i="11"/>
  <c r="BS74" i="9"/>
  <c r="CA74" i="11"/>
  <c r="CA74" i="9"/>
  <c r="AX75" i="11"/>
  <c r="AX75" i="9"/>
  <c r="BF75" i="11"/>
  <c r="BF75" i="9"/>
  <c r="BN75" i="11"/>
  <c r="BN75" i="9"/>
  <c r="BV75" i="11"/>
  <c r="BV75" i="9"/>
  <c r="CD75" i="11"/>
  <c r="CD75" i="9"/>
  <c r="BE76" i="11"/>
  <c r="BE76" i="9"/>
  <c r="BM76" i="11"/>
  <c r="BM76" i="9"/>
  <c r="BU76" i="11"/>
  <c r="BU76" i="9"/>
  <c r="CC76" i="11"/>
  <c r="CC76" i="9"/>
  <c r="AZ77" i="11"/>
  <c r="AZ77" i="9"/>
  <c r="BH77" i="11"/>
  <c r="BH77" i="9"/>
  <c r="BP77" i="11"/>
  <c r="BP77" i="9"/>
  <c r="BX77" i="11"/>
  <c r="BX77" i="9"/>
  <c r="CF77" i="11"/>
  <c r="CF77" i="9"/>
  <c r="BC78" i="11"/>
  <c r="BC78" i="9"/>
  <c r="BK78" i="11"/>
  <c r="BK78" i="9"/>
  <c r="BS78" i="11"/>
  <c r="BS78" i="9"/>
  <c r="CA78" i="11"/>
  <c r="CA78" i="9"/>
  <c r="AX79" i="11"/>
  <c r="AX79" i="9"/>
  <c r="BF79" i="11"/>
  <c r="BF79" i="9"/>
  <c r="BN79" i="11"/>
  <c r="BN79" i="9"/>
  <c r="BV79" i="11"/>
  <c r="BV79" i="9"/>
  <c r="CD79" i="11"/>
  <c r="CD79" i="9"/>
  <c r="BE80" i="11"/>
  <c r="BE80" i="9"/>
  <c r="BM80" i="11"/>
  <c r="BM80" i="9"/>
  <c r="BU80" i="11"/>
  <c r="BU80" i="9"/>
  <c r="CC80" i="11"/>
  <c r="CC80" i="9"/>
  <c r="AZ81" i="11"/>
  <c r="AZ81" i="9"/>
  <c r="BH81" i="11"/>
  <c r="BH81" i="9"/>
  <c r="BP81" i="11"/>
  <c r="BP81" i="9"/>
  <c r="BX81" i="11"/>
  <c r="BX81" i="9"/>
  <c r="CF81" i="11"/>
  <c r="CF81" i="9"/>
  <c r="BC82" i="11"/>
  <c r="BC82" i="9"/>
  <c r="BK82" i="11"/>
  <c r="BK82" i="9"/>
  <c r="BS82" i="11"/>
  <c r="BS82" i="9"/>
  <c r="CA82" i="11"/>
  <c r="CA82" i="9"/>
  <c r="AX83" i="11"/>
  <c r="AX83" i="9"/>
  <c r="BF83" i="11"/>
  <c r="BF83" i="9"/>
  <c r="BN83" i="11"/>
  <c r="BN83" i="9"/>
  <c r="BV83" i="11"/>
  <c r="BV83" i="9"/>
  <c r="CD83" i="11"/>
  <c r="CD83" i="9"/>
  <c r="BE84" i="11"/>
  <c r="BE84" i="9"/>
  <c r="BM84" i="11"/>
  <c r="BM84" i="9"/>
  <c r="BU84" i="11"/>
  <c r="BU84" i="9"/>
  <c r="CC84" i="11"/>
  <c r="CC84" i="9"/>
  <c r="AX85" i="11"/>
  <c r="AX85" i="9"/>
  <c r="BF85" i="11"/>
  <c r="BF85" i="9"/>
  <c r="BN85" i="11"/>
  <c r="BN85" i="9"/>
  <c r="BV85" i="11"/>
  <c r="BV85" i="9"/>
  <c r="CD85" i="11"/>
  <c r="CD85" i="9"/>
  <c r="BC86" i="11"/>
  <c r="BC86" i="9"/>
  <c r="BK86" i="11"/>
  <c r="BK86" i="9"/>
  <c r="BS86" i="11"/>
  <c r="BS86" i="9"/>
  <c r="CA86" i="11"/>
  <c r="CA86" i="9"/>
  <c r="BB70" i="11"/>
  <c r="BB70" i="9"/>
  <c r="BJ70" i="11"/>
  <c r="BJ70" i="9"/>
  <c r="BR70" i="11"/>
  <c r="BR70" i="9"/>
  <c r="BZ70" i="11"/>
  <c r="BZ70" i="9"/>
  <c r="BE71" i="11"/>
  <c r="BE71" i="9"/>
  <c r="BM71" i="11"/>
  <c r="BM71" i="9"/>
  <c r="BU71" i="11"/>
  <c r="BU71" i="9"/>
  <c r="CC71" i="11"/>
  <c r="CC71" i="9"/>
  <c r="BD72" i="11"/>
  <c r="BD72" i="9"/>
  <c r="BL72" i="11"/>
  <c r="BL72" i="9"/>
  <c r="BT72" i="11"/>
  <c r="BT72" i="9"/>
  <c r="CB72" i="11"/>
  <c r="CB72" i="9"/>
  <c r="BC73" i="11"/>
  <c r="BC73" i="9"/>
  <c r="BK73" i="11"/>
  <c r="BK73" i="9"/>
  <c r="BS73" i="11"/>
  <c r="BS73" i="9"/>
  <c r="CA73" i="11"/>
  <c r="CA73" i="9"/>
  <c r="BB74" i="11"/>
  <c r="BB74" i="9"/>
  <c r="BJ74" i="11"/>
  <c r="BJ74" i="9"/>
  <c r="BR74" i="11"/>
  <c r="BR74" i="9"/>
  <c r="BZ74" i="11"/>
  <c r="BZ74" i="9"/>
  <c r="BE75" i="11"/>
  <c r="BE75" i="9"/>
  <c r="BM75" i="11"/>
  <c r="BM75" i="9"/>
  <c r="BU75" i="11"/>
  <c r="BU75" i="9"/>
  <c r="CC75" i="11"/>
  <c r="CC75" i="9"/>
  <c r="BD76" i="11"/>
  <c r="BD76" i="9"/>
  <c r="BL76" i="11"/>
  <c r="BL76" i="9"/>
  <c r="BT76" i="11"/>
  <c r="BT76" i="9"/>
  <c r="CB76" i="11"/>
  <c r="CB76" i="9"/>
  <c r="BC77" i="11"/>
  <c r="BC77" i="9"/>
  <c r="BK77" i="11"/>
  <c r="BK77" i="9"/>
  <c r="BS77" i="11"/>
  <c r="BS77" i="9"/>
  <c r="CA77" i="11"/>
  <c r="CA77" i="9"/>
  <c r="BB78" i="11"/>
  <c r="BB78" i="9"/>
  <c r="BJ78" i="11"/>
  <c r="BJ78" i="9"/>
  <c r="BR78" i="11"/>
  <c r="BR78" i="9"/>
  <c r="BZ78" i="11"/>
  <c r="BZ78" i="9"/>
  <c r="BE79" i="11"/>
  <c r="BE79" i="9"/>
  <c r="BM79" i="11"/>
  <c r="BM79" i="9"/>
  <c r="BU79" i="11"/>
  <c r="BU79" i="9"/>
  <c r="CC79" i="11"/>
  <c r="CC79" i="9"/>
  <c r="BD80" i="11"/>
  <c r="BD80" i="9"/>
  <c r="BL80" i="11"/>
  <c r="BL80" i="9"/>
  <c r="BT80" i="11"/>
  <c r="BT80" i="9"/>
  <c r="CB80" i="11"/>
  <c r="CB80" i="9"/>
  <c r="BC81" i="11"/>
  <c r="BC81" i="9"/>
  <c r="BK81" i="11"/>
  <c r="BK81" i="9"/>
  <c r="BS81" i="11"/>
  <c r="BS81" i="9"/>
  <c r="CA81" i="11"/>
  <c r="CA81" i="9"/>
  <c r="BB82" i="11"/>
  <c r="BB82" i="9"/>
  <c r="BJ82" i="11"/>
  <c r="BJ82" i="9"/>
  <c r="BR82" i="11"/>
  <c r="BR82" i="9"/>
  <c r="BZ82" i="11"/>
  <c r="BZ82" i="9"/>
  <c r="BE83" i="11"/>
  <c r="BE83" i="9"/>
  <c r="BM83" i="11"/>
  <c r="BM83" i="9"/>
  <c r="BU83" i="11"/>
  <c r="BU83" i="9"/>
  <c r="CC83" i="11"/>
  <c r="CC83" i="9"/>
  <c r="AZ84" i="11"/>
  <c r="AZ84" i="9"/>
  <c r="BH84" i="11"/>
  <c r="BH84" i="9"/>
  <c r="BP84" i="11"/>
  <c r="BP84" i="9"/>
  <c r="BX84" i="11"/>
  <c r="BX84" i="9"/>
  <c r="CF84" i="11"/>
  <c r="CF84" i="9"/>
  <c r="BE85" i="11"/>
  <c r="BE85" i="9"/>
  <c r="BM85" i="11"/>
  <c r="BM85" i="9"/>
  <c r="BU85" i="11"/>
  <c r="BU85" i="9"/>
  <c r="CC85" i="11"/>
  <c r="CC85" i="9"/>
  <c r="AZ86" i="11"/>
  <c r="AZ86" i="9"/>
  <c r="BH86" i="11"/>
  <c r="BH86" i="9"/>
  <c r="BP86" i="11"/>
  <c r="BP86" i="9"/>
  <c r="BX86" i="11"/>
  <c r="BX86" i="9"/>
  <c r="CF86" i="11"/>
  <c r="CF86" i="9"/>
  <c r="BJ22" i="11"/>
  <c r="BJ22" i="9"/>
  <c r="BR22" i="11"/>
  <c r="BR22" i="9"/>
  <c r="BZ22" i="11"/>
  <c r="BZ22" i="9"/>
  <c r="AY23" i="11"/>
  <c r="AY23" i="9"/>
  <c r="BG23" i="11"/>
  <c r="BG23" i="9"/>
  <c r="BO23" i="11"/>
  <c r="BO23" i="9"/>
  <c r="BW23" i="11"/>
  <c r="BW23" i="9"/>
  <c r="CE23" i="11"/>
  <c r="CE23" i="9"/>
  <c r="BB24" i="11"/>
  <c r="BB24" i="9"/>
  <c r="BJ24" i="11"/>
  <c r="BJ24" i="9"/>
  <c r="BR24" i="11"/>
  <c r="BR24" i="9"/>
  <c r="BZ24" i="11"/>
  <c r="BZ24" i="9"/>
  <c r="AY25" i="11"/>
  <c r="AY25" i="9"/>
  <c r="BG25" i="11"/>
  <c r="BG25" i="9"/>
  <c r="BO25" i="11"/>
  <c r="BO25" i="9"/>
  <c r="BW25" i="11"/>
  <c r="BW25" i="9"/>
  <c r="CE25" i="11"/>
  <c r="CE25" i="9"/>
  <c r="BB26" i="11"/>
  <c r="BB26" i="9"/>
  <c r="BJ26" i="11"/>
  <c r="BJ26" i="9"/>
  <c r="BR26" i="11"/>
  <c r="BR26" i="9"/>
  <c r="BZ26" i="11"/>
  <c r="BZ26" i="9"/>
  <c r="AY27" i="11"/>
  <c r="AY27" i="9"/>
  <c r="BG27" i="11"/>
  <c r="BG27" i="9"/>
  <c r="BO27" i="11"/>
  <c r="BO27" i="9"/>
  <c r="BW27" i="11"/>
  <c r="BW27" i="9"/>
  <c r="CE27" i="11"/>
  <c r="CE27" i="9"/>
  <c r="BB28" i="11"/>
  <c r="BB28" i="9"/>
  <c r="BJ28" i="11"/>
  <c r="BJ28" i="9"/>
  <c r="BR28" i="11"/>
  <c r="BR28" i="9"/>
  <c r="BZ28" i="11"/>
  <c r="BZ28" i="9"/>
  <c r="AY29" i="11"/>
  <c r="AY29" i="9"/>
  <c r="BG29" i="11"/>
  <c r="BG29" i="9"/>
  <c r="BO29" i="11"/>
  <c r="BO29" i="9"/>
  <c r="BW29" i="11"/>
  <c r="BW29" i="9"/>
  <c r="CE29" i="11"/>
  <c r="CE29" i="9"/>
  <c r="BB30" i="11"/>
  <c r="BB30" i="9"/>
  <c r="BJ30" i="11"/>
  <c r="BJ30" i="9"/>
  <c r="BR30" i="11"/>
  <c r="BR30" i="9"/>
  <c r="BZ30" i="11"/>
  <c r="BZ30" i="9"/>
  <c r="AY31" i="11"/>
  <c r="AY31" i="9"/>
  <c r="BG31" i="11"/>
  <c r="BG31" i="9"/>
  <c r="BO31" i="11"/>
  <c r="BO31" i="9"/>
  <c r="BW31" i="11"/>
  <c r="BW31" i="9"/>
  <c r="CE31" i="11"/>
  <c r="CE31" i="9"/>
  <c r="BB32" i="11"/>
  <c r="BB32" i="9"/>
  <c r="BJ32" i="11"/>
  <c r="BJ32" i="9"/>
  <c r="BR32" i="11"/>
  <c r="BR32" i="9"/>
  <c r="BZ32" i="11"/>
  <c r="BZ32" i="9"/>
  <c r="AY33" i="11"/>
  <c r="AY33" i="9"/>
  <c r="BG33" i="11"/>
  <c r="BG33" i="9"/>
  <c r="BO33" i="11"/>
  <c r="BO33" i="9"/>
  <c r="BW33" i="11"/>
  <c r="BW33" i="9"/>
  <c r="CE33" i="11"/>
  <c r="CE33" i="9"/>
  <c r="BB34" i="11"/>
  <c r="BB34" i="9"/>
  <c r="BJ34" i="11"/>
  <c r="BJ34" i="9"/>
  <c r="BR34" i="11"/>
  <c r="BR34" i="9"/>
  <c r="BZ34" i="11"/>
  <c r="BZ34" i="9"/>
  <c r="AY35" i="11"/>
  <c r="AY35" i="9"/>
  <c r="BG35" i="11"/>
  <c r="BG35" i="9"/>
  <c r="BO35" i="11"/>
  <c r="BO35" i="9"/>
  <c r="BW35" i="11"/>
  <c r="BW35" i="9"/>
  <c r="CE35" i="11"/>
  <c r="CE35" i="9"/>
  <c r="BB36" i="11"/>
  <c r="BB36" i="9"/>
  <c r="BJ36" i="11"/>
  <c r="BJ36" i="9"/>
  <c r="BR36" i="11"/>
  <c r="BR36" i="9"/>
  <c r="BZ36" i="11"/>
  <c r="BZ36" i="9"/>
  <c r="AY37" i="11"/>
  <c r="AY37" i="9"/>
  <c r="BG37" i="11"/>
  <c r="BG37" i="9"/>
  <c r="BO37" i="11"/>
  <c r="BO37" i="9"/>
  <c r="BW37" i="11"/>
  <c r="BW37" i="9"/>
  <c r="CE37" i="11"/>
  <c r="CE37" i="9"/>
  <c r="BB38" i="11"/>
  <c r="BB38" i="9"/>
  <c r="BJ38" i="11"/>
  <c r="BJ38" i="9"/>
  <c r="BR38" i="11"/>
  <c r="BR38" i="9"/>
  <c r="BZ38" i="11"/>
  <c r="BZ38" i="9"/>
  <c r="AY39" i="11"/>
  <c r="AY39" i="9"/>
  <c r="BG39" i="11"/>
  <c r="BG39" i="9"/>
  <c r="BO39" i="11"/>
  <c r="BO39" i="9"/>
  <c r="BW39" i="11"/>
  <c r="BW39" i="9"/>
  <c r="CE39" i="11"/>
  <c r="CE39" i="9"/>
  <c r="BB40" i="11"/>
  <c r="BB40" i="9"/>
  <c r="BJ40" i="11"/>
  <c r="BJ40" i="9"/>
  <c r="BR40" i="11"/>
  <c r="BR40" i="9"/>
  <c r="BZ40" i="11"/>
  <c r="BZ40" i="9"/>
  <c r="AY41" i="11"/>
  <c r="AY41" i="9"/>
  <c r="BG41" i="11"/>
  <c r="BG41" i="9"/>
  <c r="BO41" i="11"/>
  <c r="BO41" i="9"/>
  <c r="BW41" i="11"/>
  <c r="BW41" i="9"/>
  <c r="CE41" i="11"/>
  <c r="CE41" i="9"/>
  <c r="BB42" i="11"/>
  <c r="BB42" i="9"/>
  <c r="BJ42" i="11"/>
  <c r="BJ42" i="9"/>
  <c r="BR42" i="11"/>
  <c r="BR42" i="9"/>
  <c r="BZ42" i="11"/>
  <c r="BZ42" i="9"/>
  <c r="AY43" i="11"/>
  <c r="AY43" i="9"/>
  <c r="BG43" i="11"/>
  <c r="BG43" i="9"/>
  <c r="BO43" i="11"/>
  <c r="BO43" i="9"/>
  <c r="BW43" i="11"/>
  <c r="BW43" i="9"/>
  <c r="CE43" i="11"/>
  <c r="CE43" i="9"/>
  <c r="BB44" i="11"/>
  <c r="BB44" i="9"/>
  <c r="BJ44" i="11"/>
  <c r="BJ44" i="9"/>
  <c r="BR44" i="11"/>
  <c r="BR44" i="9"/>
  <c r="BZ44" i="11"/>
  <c r="BZ44" i="9"/>
  <c r="AY45" i="11"/>
  <c r="AY45" i="9"/>
  <c r="BG45" i="11"/>
  <c r="BG45" i="9"/>
  <c r="BO45" i="11"/>
  <c r="BO45" i="9"/>
  <c r="BW45" i="11"/>
  <c r="BW45" i="9"/>
  <c r="CE45" i="11"/>
  <c r="CE45" i="9"/>
  <c r="BB46" i="11"/>
  <c r="BB46" i="9"/>
  <c r="BJ46" i="11"/>
  <c r="BJ46" i="9"/>
  <c r="BR46" i="11"/>
  <c r="BR46" i="9"/>
  <c r="BZ46" i="11"/>
  <c r="BZ46" i="9"/>
  <c r="AY47" i="11"/>
  <c r="AY47" i="9"/>
  <c r="BG47" i="11"/>
  <c r="BG47" i="9"/>
  <c r="BO47" i="11"/>
  <c r="BO47" i="9"/>
  <c r="BW47" i="11"/>
  <c r="BW47" i="9"/>
  <c r="CE47" i="11"/>
  <c r="CE47" i="9"/>
  <c r="BB48" i="11"/>
  <c r="BB48" i="9"/>
  <c r="BJ48" i="11"/>
  <c r="BJ48" i="9"/>
  <c r="BR48" i="11"/>
  <c r="BR48" i="9"/>
  <c r="BZ48" i="11"/>
  <c r="BZ48" i="9"/>
  <c r="AY49" i="11"/>
  <c r="AY49" i="9"/>
  <c r="BG49" i="11"/>
  <c r="BG49" i="9"/>
  <c r="BO49" i="11"/>
  <c r="BO49" i="9"/>
  <c r="BW49" i="11"/>
  <c r="BW49" i="9"/>
  <c r="CE49" i="11"/>
  <c r="CE49" i="9"/>
  <c r="BB50" i="11"/>
  <c r="BB50" i="9"/>
  <c r="BJ50" i="11"/>
  <c r="BJ50" i="9"/>
  <c r="BR50" i="11"/>
  <c r="BR50" i="9"/>
  <c r="BZ50" i="11"/>
  <c r="BZ50" i="9"/>
  <c r="AY51" i="11"/>
  <c r="AY51" i="9"/>
  <c r="BG51" i="11"/>
  <c r="BG51" i="9"/>
  <c r="BO51" i="11"/>
  <c r="BO51" i="9"/>
  <c r="BW51" i="11"/>
  <c r="BW51" i="9"/>
  <c r="CE51" i="11"/>
  <c r="CE51" i="9"/>
  <c r="BB52" i="11"/>
  <c r="BB52" i="9"/>
  <c r="BJ52" i="11"/>
  <c r="BJ52" i="9"/>
  <c r="BR52" i="11"/>
  <c r="BR52" i="9"/>
  <c r="BZ52" i="11"/>
  <c r="BZ52" i="9"/>
  <c r="AY53" i="11"/>
  <c r="AY53" i="9"/>
  <c r="BG53" i="11"/>
  <c r="BG53" i="9"/>
  <c r="BO53" i="11"/>
  <c r="BO53" i="9"/>
  <c r="BW53" i="11"/>
  <c r="BW53" i="9"/>
  <c r="CE53" i="11"/>
  <c r="CE53" i="9"/>
  <c r="BB54" i="11"/>
  <c r="BB54" i="9"/>
  <c r="BJ54" i="11"/>
  <c r="BJ54" i="9"/>
  <c r="BR54" i="11"/>
  <c r="BR54" i="9"/>
  <c r="BZ54" i="11"/>
  <c r="BZ54" i="9"/>
  <c r="AY55" i="11"/>
  <c r="AY55" i="9"/>
  <c r="BG55" i="11"/>
  <c r="BG55" i="9"/>
  <c r="BO55" i="11"/>
  <c r="BO55" i="9"/>
  <c r="BW55" i="11"/>
  <c r="BW55" i="9"/>
  <c r="CE55" i="11"/>
  <c r="CE55" i="9"/>
  <c r="BB56" i="11"/>
  <c r="BB56" i="9"/>
  <c r="BJ56" i="11"/>
  <c r="BJ56" i="9"/>
  <c r="BR56" i="11"/>
  <c r="BR56" i="9"/>
  <c r="BZ56" i="11"/>
  <c r="BZ56" i="9"/>
  <c r="AY57" i="11"/>
  <c r="AY57" i="9"/>
  <c r="BG57" i="11"/>
  <c r="BG57" i="9"/>
  <c r="BO57" i="11"/>
  <c r="BO57" i="9"/>
  <c r="BW57" i="11"/>
  <c r="BW57" i="9"/>
  <c r="CE57" i="11"/>
  <c r="CE57" i="9"/>
  <c r="BB58" i="11"/>
  <c r="BB58" i="9"/>
  <c r="BJ58" i="11"/>
  <c r="BJ58" i="9"/>
  <c r="BR58" i="11"/>
  <c r="BR58" i="9"/>
  <c r="BZ58" i="11"/>
  <c r="BZ58" i="9"/>
  <c r="AY59" i="11"/>
  <c r="AY59" i="9"/>
  <c r="BG59" i="11"/>
  <c r="BG59" i="9"/>
  <c r="BO59" i="11"/>
  <c r="BO59" i="9"/>
  <c r="BW59" i="11"/>
  <c r="BW59" i="9"/>
  <c r="CE59" i="11"/>
  <c r="CE59" i="9"/>
  <c r="BB60" i="11"/>
  <c r="BB60" i="9"/>
  <c r="BJ60" i="11"/>
  <c r="BJ60" i="9"/>
  <c r="BR60" i="11"/>
  <c r="BR60" i="9"/>
  <c r="BZ60" i="11"/>
  <c r="BZ60" i="9"/>
  <c r="AY61" i="11"/>
  <c r="AY61" i="9"/>
  <c r="BG61" i="11"/>
  <c r="BG61" i="9"/>
  <c r="BO61" i="11"/>
  <c r="BO61" i="9"/>
  <c r="BW61" i="11"/>
  <c r="BW61" i="9"/>
  <c r="CE61" i="11"/>
  <c r="CE61" i="9"/>
  <c r="BB62" i="11"/>
  <c r="BB62" i="9"/>
  <c r="BJ62" i="11"/>
  <c r="BJ62" i="9"/>
  <c r="BR62" i="11"/>
  <c r="BR62" i="9"/>
  <c r="BZ62" i="11"/>
  <c r="BZ62" i="9"/>
  <c r="AY63" i="11"/>
  <c r="AY63" i="9"/>
  <c r="BG63" i="11"/>
  <c r="BG63" i="9"/>
  <c r="BO63" i="11"/>
  <c r="BO63" i="9"/>
  <c r="BW63" i="11"/>
  <c r="BW63" i="9"/>
  <c r="CE63" i="11"/>
  <c r="CE63" i="9"/>
  <c r="BB64" i="11"/>
  <c r="BB64" i="9"/>
  <c r="BJ64" i="11"/>
  <c r="BJ64" i="9"/>
  <c r="BR64" i="11"/>
  <c r="BR64" i="9"/>
  <c r="BZ64" i="11"/>
  <c r="BZ64" i="9"/>
  <c r="AY65" i="11"/>
  <c r="AY65" i="9"/>
  <c r="BG65" i="11"/>
  <c r="BG65" i="9"/>
  <c r="BO65" i="11"/>
  <c r="BO65" i="9"/>
  <c r="BW65" i="11"/>
  <c r="BW65" i="9"/>
  <c r="CE65" i="11"/>
  <c r="CE65" i="9"/>
  <c r="BB66" i="11"/>
  <c r="BB66" i="9"/>
  <c r="BJ66" i="11"/>
  <c r="BJ66" i="9"/>
  <c r="BR66" i="11"/>
  <c r="BR66" i="9"/>
  <c r="BZ66" i="11"/>
  <c r="BZ66" i="9"/>
  <c r="AY67" i="11"/>
  <c r="AY67" i="9"/>
  <c r="BG67" i="11"/>
  <c r="BG67" i="9"/>
  <c r="BO67" i="11"/>
  <c r="BO67" i="9"/>
  <c r="BW67" i="11"/>
  <c r="BW67" i="9"/>
  <c r="CE67" i="11"/>
  <c r="CE67" i="9"/>
  <c r="BB68" i="11"/>
  <c r="BB68" i="9"/>
  <c r="BJ68" i="11"/>
  <c r="BJ68" i="9"/>
  <c r="BR68" i="11"/>
  <c r="BR68" i="9"/>
  <c r="BZ68" i="11"/>
  <c r="BZ68" i="9"/>
  <c r="AY69" i="11"/>
  <c r="AY69" i="9"/>
  <c r="BG69" i="11"/>
  <c r="BG69" i="9"/>
  <c r="BO69" i="11"/>
  <c r="BO69" i="9"/>
  <c r="BW69" i="11"/>
  <c r="BW69" i="9"/>
  <c r="CE69" i="11"/>
  <c r="CE69" i="9"/>
  <c r="BE70" i="11"/>
  <c r="BE70" i="9"/>
  <c r="BM70" i="11"/>
  <c r="BM70" i="9"/>
  <c r="BU70" i="11"/>
  <c r="BU70" i="9"/>
  <c r="CC70" i="11"/>
  <c r="CC70" i="9"/>
  <c r="AZ71" i="11"/>
  <c r="AZ71" i="9"/>
  <c r="BH71" i="11"/>
  <c r="BH71" i="9"/>
  <c r="BP71" i="11"/>
  <c r="BP71" i="9"/>
  <c r="BX71" i="11"/>
  <c r="BX71" i="9"/>
  <c r="CF71" i="11"/>
  <c r="CF71" i="9"/>
  <c r="BC72" i="11"/>
  <c r="BC72" i="9"/>
  <c r="BK72" i="11"/>
  <c r="BK72" i="9"/>
  <c r="BS72" i="11"/>
  <c r="BS72" i="9"/>
  <c r="CA72" i="11"/>
  <c r="CA72" i="9"/>
  <c r="AX73" i="11"/>
  <c r="AX73" i="9"/>
  <c r="BF73" i="11"/>
  <c r="BF73" i="9"/>
  <c r="BN73" i="11"/>
  <c r="BN73" i="9"/>
  <c r="BV73" i="11"/>
  <c r="BV73" i="9"/>
  <c r="CD73" i="11"/>
  <c r="CD73" i="9"/>
  <c r="BE74" i="11"/>
  <c r="BE74" i="9"/>
  <c r="BM74" i="11"/>
  <c r="BM74" i="9"/>
  <c r="BU74" i="11"/>
  <c r="BU74" i="9"/>
  <c r="CC74" i="11"/>
  <c r="CC74" i="9"/>
  <c r="AZ75" i="11"/>
  <c r="AZ75" i="9"/>
  <c r="BH75" i="11"/>
  <c r="BH75" i="9"/>
  <c r="BP75" i="11"/>
  <c r="BP75" i="9"/>
  <c r="BX75" i="11"/>
  <c r="BX75" i="9"/>
  <c r="CF75" i="11"/>
  <c r="CF75" i="9"/>
  <c r="BC76" i="11"/>
  <c r="BC76" i="9"/>
  <c r="BK76" i="11"/>
  <c r="BK76" i="9"/>
  <c r="BS76" i="11"/>
  <c r="BS76" i="9"/>
  <c r="CA76" i="11"/>
  <c r="CA76" i="9"/>
  <c r="AX77" i="11"/>
  <c r="AX77" i="9"/>
  <c r="BF77" i="11"/>
  <c r="BF77" i="9"/>
  <c r="BN77" i="11"/>
  <c r="BN77" i="9"/>
  <c r="BV77" i="11"/>
  <c r="BV77" i="9"/>
  <c r="CD77" i="11"/>
  <c r="CD77" i="9"/>
  <c r="BE78" i="11"/>
  <c r="BE78" i="9"/>
  <c r="BM78" i="11"/>
  <c r="BM78" i="9"/>
  <c r="BU78" i="11"/>
  <c r="BU78" i="9"/>
  <c r="CC78" i="11"/>
  <c r="CC78" i="9"/>
  <c r="AZ79" i="11"/>
  <c r="AZ79" i="9"/>
  <c r="BH79" i="11"/>
  <c r="BH79" i="9"/>
  <c r="BP79" i="11"/>
  <c r="BP79" i="9"/>
  <c r="BX79" i="11"/>
  <c r="BX79" i="9"/>
  <c r="CF79" i="11"/>
  <c r="CF79" i="9"/>
  <c r="BC80" i="11"/>
  <c r="BC80" i="9"/>
  <c r="BK80" i="11"/>
  <c r="BK80" i="9"/>
  <c r="BS80" i="11"/>
  <c r="BS80" i="9"/>
  <c r="CA80" i="11"/>
  <c r="CA80" i="9"/>
  <c r="AX81" i="11"/>
  <c r="AX81" i="9"/>
  <c r="BF81" i="11"/>
  <c r="BF81" i="9"/>
  <c r="BN81" i="11"/>
  <c r="BN81" i="9"/>
  <c r="BV81" i="11"/>
  <c r="BV81" i="9"/>
  <c r="CD81" i="11"/>
  <c r="CD81" i="9"/>
  <c r="BE82" i="11"/>
  <c r="BE82" i="9"/>
  <c r="BM82" i="11"/>
  <c r="BM82" i="9"/>
  <c r="BU82" i="11"/>
  <c r="BU82" i="9"/>
  <c r="CC82" i="11"/>
  <c r="CC82" i="9"/>
  <c r="AZ83" i="11"/>
  <c r="AZ83" i="9"/>
  <c r="BH83" i="11"/>
  <c r="BH83" i="9"/>
  <c r="BP83" i="11"/>
  <c r="BP83" i="9"/>
  <c r="BX83" i="11"/>
  <c r="BX83" i="9"/>
  <c r="CF83" i="11"/>
  <c r="CF83" i="9"/>
  <c r="BC84" i="11"/>
  <c r="BC84" i="9"/>
  <c r="BK84" i="11"/>
  <c r="BK84" i="9"/>
  <c r="BS84" i="11"/>
  <c r="BS84" i="9"/>
  <c r="CA84" i="11"/>
  <c r="CA84" i="9"/>
  <c r="AZ85" i="11"/>
  <c r="AZ85" i="9"/>
  <c r="BH85" i="11"/>
  <c r="BH85" i="9"/>
  <c r="BP85" i="11"/>
  <c r="BP85" i="9"/>
  <c r="BX85" i="11"/>
  <c r="BX85" i="9"/>
  <c r="CF85" i="11"/>
  <c r="CF85" i="9"/>
  <c r="BE86" i="11"/>
  <c r="BE86" i="9"/>
  <c r="BM86" i="11"/>
  <c r="BM86" i="9"/>
  <c r="BU86" i="11"/>
  <c r="BU86" i="9"/>
  <c r="CC86" i="11"/>
  <c r="CC86" i="9"/>
  <c r="BD70" i="11"/>
  <c r="BD70" i="9"/>
  <c r="BL70" i="11"/>
  <c r="BL70" i="9"/>
  <c r="BT70" i="11"/>
  <c r="BT70" i="9"/>
  <c r="CB70" i="11"/>
  <c r="CB70" i="9"/>
  <c r="BC71" i="11"/>
  <c r="BC71" i="9"/>
  <c r="BK71" i="11"/>
  <c r="BK71" i="9"/>
  <c r="BS71" i="11"/>
  <c r="BS71" i="9"/>
  <c r="CA71" i="11"/>
  <c r="CA71" i="9"/>
  <c r="BB72" i="11"/>
  <c r="BB72" i="9"/>
  <c r="BJ72" i="11"/>
  <c r="BJ72" i="9"/>
  <c r="BR72" i="11"/>
  <c r="BR72" i="9"/>
  <c r="BZ72" i="11"/>
  <c r="BZ72" i="9"/>
  <c r="BE73" i="11"/>
  <c r="BE73" i="9"/>
  <c r="BM73" i="11"/>
  <c r="BM73" i="9"/>
  <c r="BU73" i="11"/>
  <c r="BU73" i="9"/>
  <c r="CC73" i="11"/>
  <c r="CC73" i="9"/>
  <c r="BD74" i="11"/>
  <c r="BD74" i="9"/>
  <c r="BL74" i="11"/>
  <c r="BL74" i="9"/>
  <c r="BT74" i="11"/>
  <c r="BT74" i="9"/>
  <c r="CB74" i="11"/>
  <c r="CB74" i="9"/>
  <c r="BC75" i="11"/>
  <c r="BC75" i="9"/>
  <c r="BK75" i="11"/>
  <c r="BK75" i="9"/>
  <c r="BS75" i="11"/>
  <c r="BS75" i="9"/>
  <c r="CA75" i="11"/>
  <c r="CA75" i="9"/>
  <c r="BB76" i="11"/>
  <c r="BB76" i="9"/>
  <c r="BJ76" i="11"/>
  <c r="BJ76" i="9"/>
  <c r="BR76" i="11"/>
  <c r="BR76" i="9"/>
  <c r="BZ76" i="11"/>
  <c r="BZ76" i="9"/>
  <c r="BE77" i="11"/>
  <c r="BE77" i="9"/>
  <c r="BM77" i="11"/>
  <c r="BM77" i="9"/>
  <c r="BU77" i="11"/>
  <c r="BU77" i="9"/>
  <c r="CC77" i="11"/>
  <c r="CC77" i="9"/>
  <c r="BD78" i="11"/>
  <c r="BD78" i="9"/>
  <c r="BL78" i="11"/>
  <c r="BL78" i="9"/>
  <c r="BT78" i="11"/>
  <c r="BT78" i="9"/>
  <c r="CB78" i="11"/>
  <c r="CB78" i="9"/>
  <c r="BC79" i="11"/>
  <c r="BC79" i="9"/>
  <c r="BK79" i="11"/>
  <c r="BK79" i="9"/>
  <c r="BS79" i="11"/>
  <c r="BS79" i="9"/>
  <c r="CA79" i="11"/>
  <c r="CA79" i="9"/>
  <c r="BB80" i="11"/>
  <c r="BB80" i="9"/>
  <c r="BJ80" i="11"/>
  <c r="BJ80" i="9"/>
  <c r="BR80" i="11"/>
  <c r="BR80" i="9"/>
  <c r="BZ80" i="11"/>
  <c r="BZ80" i="9"/>
  <c r="BE81" i="11"/>
  <c r="BE81" i="9"/>
  <c r="BM81" i="11"/>
  <c r="BM81" i="9"/>
  <c r="BU81" i="11"/>
  <c r="BU81" i="9"/>
  <c r="CC81" i="11"/>
  <c r="CC81" i="9"/>
  <c r="BD82" i="11"/>
  <c r="BD82" i="9"/>
  <c r="BL82" i="11"/>
  <c r="BL82" i="9"/>
  <c r="BT82" i="11"/>
  <c r="BT82" i="9"/>
  <c r="CB82" i="11"/>
  <c r="CB82" i="9"/>
  <c r="BC83" i="11"/>
  <c r="BC83" i="9"/>
  <c r="BK83" i="11"/>
  <c r="BK83" i="9"/>
  <c r="BS83" i="11"/>
  <c r="BS83" i="9"/>
  <c r="CA83" i="11"/>
  <c r="CA83" i="9"/>
  <c r="AX84" i="11"/>
  <c r="AX84" i="9"/>
  <c r="BF84" i="11"/>
  <c r="BF84" i="9"/>
  <c r="BN84" i="11"/>
  <c r="BN84" i="9"/>
  <c r="BV84" i="11"/>
  <c r="BV84" i="9"/>
  <c r="CD84" i="11"/>
  <c r="CD84" i="9"/>
  <c r="BC85" i="11"/>
  <c r="BC85" i="9"/>
  <c r="BK85" i="11"/>
  <c r="BK85" i="9"/>
  <c r="BS85" i="11"/>
  <c r="BS85" i="9"/>
  <c r="CA85" i="11"/>
  <c r="CA85" i="9"/>
  <c r="AX86" i="11"/>
  <c r="AX86" i="9"/>
  <c r="BF86" i="11"/>
  <c r="BF86" i="9"/>
  <c r="BN86" i="11"/>
  <c r="BN86" i="9"/>
  <c r="BV86" i="11"/>
  <c r="BV86" i="9"/>
  <c r="CD86" i="11"/>
  <c r="CD86" i="9"/>
  <c r="BX18" i="11"/>
  <c r="BX18" i="9"/>
  <c r="CF18" i="11"/>
  <c r="CF18" i="9"/>
  <c r="BE19" i="11"/>
  <c r="BE19" i="9"/>
  <c r="BM19" i="11"/>
  <c r="BM19" i="9"/>
  <c r="BU19" i="11"/>
  <c r="BU19" i="9"/>
  <c r="CC19" i="11"/>
  <c r="CC19" i="9"/>
  <c r="AZ20" i="11"/>
  <c r="AZ20" i="9"/>
  <c r="BH20" i="11"/>
  <c r="BH20" i="9"/>
  <c r="BP20" i="11"/>
  <c r="BP20" i="9"/>
  <c r="BX20" i="11"/>
  <c r="BX20" i="9"/>
  <c r="CF20" i="11"/>
  <c r="CF20" i="9"/>
  <c r="BE21" i="11"/>
  <c r="BE21" i="9"/>
  <c r="BM21" i="11"/>
  <c r="BM21" i="9"/>
  <c r="BU21" i="11"/>
  <c r="BU21" i="9"/>
  <c r="CC21" i="11"/>
  <c r="CC21" i="9"/>
  <c r="BX21" i="11"/>
  <c r="BX21" i="9"/>
  <c r="CF21" i="11"/>
  <c r="CF21" i="9"/>
  <c r="BE22" i="11"/>
  <c r="BE22" i="9"/>
  <c r="BM22" i="11"/>
  <c r="BM22" i="9"/>
  <c r="BU22" i="11"/>
  <c r="BU22" i="9"/>
  <c r="CC22" i="11"/>
  <c r="CC22" i="9"/>
  <c r="AZ23" i="11"/>
  <c r="AZ23" i="9"/>
  <c r="BH23" i="11"/>
  <c r="BH23" i="9"/>
  <c r="BP23" i="11"/>
  <c r="BP23" i="9"/>
  <c r="BX23" i="11"/>
  <c r="BX23" i="9"/>
  <c r="CF23" i="11"/>
  <c r="CF23" i="9"/>
  <c r="BE24" i="11"/>
  <c r="BE24" i="9"/>
  <c r="BM24" i="11"/>
  <c r="BM24" i="9"/>
  <c r="BU24" i="11"/>
  <c r="BU24" i="9"/>
  <c r="CC24" i="11"/>
  <c r="CC24" i="9"/>
  <c r="AZ25" i="11"/>
  <c r="AZ25" i="9"/>
  <c r="BH25" i="11"/>
  <c r="BH25" i="9"/>
  <c r="BP25" i="11"/>
  <c r="BP25" i="9"/>
  <c r="BX25" i="11"/>
  <c r="BX25" i="9"/>
  <c r="CF25" i="11"/>
  <c r="CF25" i="9"/>
  <c r="BE26" i="11"/>
  <c r="BE26" i="9"/>
  <c r="BM26" i="11"/>
  <c r="BM26" i="9"/>
  <c r="BU26" i="11"/>
  <c r="BU26" i="9"/>
  <c r="CC26" i="11"/>
  <c r="CC26" i="9"/>
  <c r="AZ27" i="11"/>
  <c r="AZ27" i="9"/>
  <c r="BH27" i="11"/>
  <c r="BH27" i="9"/>
  <c r="BP27" i="11"/>
  <c r="BP27" i="9"/>
  <c r="BX27" i="11"/>
  <c r="BX27" i="9"/>
  <c r="CF27" i="11"/>
  <c r="CF27" i="9"/>
  <c r="BE28" i="11"/>
  <c r="BE28" i="9"/>
  <c r="BM28" i="11"/>
  <c r="BM28" i="9"/>
  <c r="BU28" i="11"/>
  <c r="BU28" i="9"/>
  <c r="CC28" i="11"/>
  <c r="CC28" i="9"/>
  <c r="AZ29" i="11"/>
  <c r="AZ29" i="9"/>
  <c r="BH29" i="11"/>
  <c r="BH29" i="9"/>
  <c r="BP29" i="11"/>
  <c r="BP29" i="9"/>
  <c r="BX29" i="11"/>
  <c r="BX29" i="9"/>
  <c r="CF29" i="11"/>
  <c r="CF29" i="9"/>
  <c r="BE30" i="11"/>
  <c r="BE30" i="9"/>
  <c r="BM30" i="11"/>
  <c r="BM30" i="9"/>
  <c r="BU30" i="11"/>
  <c r="BU30" i="9"/>
  <c r="CC30" i="11"/>
  <c r="CC30" i="9"/>
  <c r="AZ31" i="11"/>
  <c r="AZ31" i="9"/>
  <c r="BH31" i="11"/>
  <c r="BH31" i="9"/>
  <c r="BP31" i="11"/>
  <c r="BP31" i="9"/>
  <c r="BX31" i="11"/>
  <c r="BX31" i="9"/>
  <c r="CF31" i="11"/>
  <c r="CF31" i="9"/>
  <c r="BE32" i="11"/>
  <c r="BE32" i="9"/>
  <c r="BM32" i="11"/>
  <c r="BM32" i="9"/>
  <c r="BU32" i="11"/>
  <c r="BU32" i="9"/>
  <c r="CC32" i="11"/>
  <c r="CC32" i="9"/>
  <c r="AZ33" i="11"/>
  <c r="AZ33" i="9"/>
  <c r="BH33" i="11"/>
  <c r="BH33" i="9"/>
  <c r="BP33" i="11"/>
  <c r="BP33" i="9"/>
  <c r="BX33" i="11"/>
  <c r="BX33" i="9"/>
  <c r="CF33" i="11"/>
  <c r="CF33" i="9"/>
  <c r="BE34" i="11"/>
  <c r="BE34" i="9"/>
  <c r="BM34" i="11"/>
  <c r="BM34" i="9"/>
  <c r="BU34" i="11"/>
  <c r="BU34" i="9"/>
  <c r="CC34" i="11"/>
  <c r="CC34" i="9"/>
  <c r="AZ35" i="11"/>
  <c r="AZ35" i="9"/>
  <c r="BH35" i="11"/>
  <c r="BH35" i="9"/>
  <c r="BP35" i="11"/>
  <c r="BP35" i="9"/>
  <c r="BX35" i="11"/>
  <c r="BX35" i="9"/>
  <c r="CF35" i="11"/>
  <c r="CF35" i="9"/>
  <c r="BE36" i="11"/>
  <c r="BE36" i="9"/>
  <c r="BM36" i="11"/>
  <c r="BM36" i="9"/>
  <c r="BU36" i="11"/>
  <c r="BU36" i="9"/>
  <c r="CC36" i="11"/>
  <c r="CC36" i="9"/>
  <c r="AZ37" i="11"/>
  <c r="AZ37" i="9"/>
  <c r="BH37" i="11"/>
  <c r="BH37" i="9"/>
  <c r="BP37" i="11"/>
  <c r="BP37" i="9"/>
  <c r="BX37" i="11"/>
  <c r="BX37" i="9"/>
  <c r="CF37" i="11"/>
  <c r="CF37" i="9"/>
  <c r="BE38" i="11"/>
  <c r="BE38" i="9"/>
  <c r="BM38" i="11"/>
  <c r="BM38" i="9"/>
  <c r="BU38" i="11"/>
  <c r="BU38" i="9"/>
  <c r="CC38" i="11"/>
  <c r="CC38" i="9"/>
  <c r="AZ39" i="11"/>
  <c r="AZ39" i="9"/>
  <c r="BH39" i="11"/>
  <c r="BH39" i="9"/>
  <c r="BP39" i="11"/>
  <c r="BP39" i="9"/>
  <c r="BX39" i="11"/>
  <c r="BX39" i="9"/>
  <c r="CF39" i="11"/>
  <c r="CF39" i="9"/>
  <c r="BE40" i="11"/>
  <c r="BE40" i="9"/>
  <c r="BM40" i="11"/>
  <c r="BM40" i="9"/>
  <c r="BU40" i="11"/>
  <c r="BU40" i="9"/>
  <c r="CC40" i="11"/>
  <c r="CC40" i="9"/>
  <c r="AZ41" i="11"/>
  <c r="AZ41" i="9"/>
  <c r="BH41" i="11"/>
  <c r="BH41" i="9"/>
  <c r="BP41" i="11"/>
  <c r="BP41" i="9"/>
  <c r="BX41" i="11"/>
  <c r="BX41" i="9"/>
  <c r="CF41" i="11"/>
  <c r="CF41" i="9"/>
  <c r="BE42" i="11"/>
  <c r="BE42" i="9"/>
  <c r="BM42" i="11"/>
  <c r="BM42" i="9"/>
  <c r="BU42" i="11"/>
  <c r="BU42" i="9"/>
  <c r="CC42" i="11"/>
  <c r="CC42" i="9"/>
  <c r="AZ43" i="11"/>
  <c r="AZ43" i="9"/>
  <c r="BH43" i="11"/>
  <c r="BH43" i="9"/>
  <c r="BP43" i="11"/>
  <c r="BP43" i="9"/>
  <c r="BX43" i="11"/>
  <c r="BX43" i="9"/>
  <c r="CF43" i="11"/>
  <c r="CF43" i="9"/>
  <c r="BE44" i="11"/>
  <c r="BE44" i="9"/>
  <c r="BM44" i="11"/>
  <c r="BM44" i="9"/>
  <c r="BU44" i="11"/>
  <c r="BU44" i="9"/>
  <c r="CC44" i="11"/>
  <c r="CC44" i="9"/>
  <c r="AZ45" i="11"/>
  <c r="AZ45" i="9"/>
  <c r="BH45" i="11"/>
  <c r="BH45" i="9"/>
  <c r="BP45" i="11"/>
  <c r="BP45" i="9"/>
  <c r="BX45" i="11"/>
  <c r="BX45" i="9"/>
  <c r="CF45" i="11"/>
  <c r="CF45" i="9"/>
  <c r="BE46" i="11"/>
  <c r="BE46" i="9"/>
  <c r="BM46" i="11"/>
  <c r="BM46" i="9"/>
  <c r="BU46" i="11"/>
  <c r="BU46" i="9"/>
  <c r="CC46" i="11"/>
  <c r="CC46" i="9"/>
  <c r="AZ47" i="11"/>
  <c r="AZ47" i="9"/>
  <c r="BH47" i="11"/>
  <c r="BH47" i="9"/>
  <c r="BP47" i="11"/>
  <c r="BP47" i="9"/>
  <c r="BX47" i="11"/>
  <c r="BX47" i="9"/>
  <c r="CF47" i="11"/>
  <c r="CF47" i="9"/>
  <c r="BE48" i="11"/>
  <c r="BE48" i="9"/>
  <c r="BM48" i="11"/>
  <c r="BM48" i="9"/>
  <c r="BU48" i="11"/>
  <c r="BU48" i="9"/>
  <c r="CC48" i="11"/>
  <c r="CC48" i="9"/>
  <c r="AZ49" i="11"/>
  <c r="AZ49" i="9"/>
  <c r="BH49" i="11"/>
  <c r="BH49" i="9"/>
  <c r="BP49" i="11"/>
  <c r="BP49" i="9"/>
  <c r="BX49" i="11"/>
  <c r="BX49" i="9"/>
  <c r="CF49" i="11"/>
  <c r="CF49" i="9"/>
  <c r="BE50" i="11"/>
  <c r="BE50" i="9"/>
  <c r="BM50" i="11"/>
  <c r="BM50" i="9"/>
  <c r="BU50" i="11"/>
  <c r="BU50" i="9"/>
  <c r="CC50" i="11"/>
  <c r="CC50" i="9"/>
  <c r="AZ51" i="11"/>
  <c r="AZ51" i="9"/>
  <c r="BH51" i="11"/>
  <c r="BH51" i="9"/>
  <c r="BP51" i="11"/>
  <c r="BP51" i="9"/>
  <c r="BX51" i="11"/>
  <c r="BX51" i="9"/>
  <c r="CF51" i="11"/>
  <c r="CF51" i="9"/>
  <c r="BE52" i="11"/>
  <c r="BE52" i="9"/>
  <c r="BM52" i="11"/>
  <c r="BM52" i="9"/>
  <c r="BU52" i="11"/>
  <c r="BU52" i="9"/>
  <c r="CC52" i="11"/>
  <c r="CC52" i="9"/>
  <c r="AZ53" i="11"/>
  <c r="AZ53" i="9"/>
  <c r="BH53" i="11"/>
  <c r="BH53" i="9"/>
  <c r="BP53" i="11"/>
  <c r="BP53" i="9"/>
  <c r="BX53" i="11"/>
  <c r="BX53" i="9"/>
  <c r="CF53" i="11"/>
  <c r="CF53" i="9"/>
  <c r="BE54" i="11"/>
  <c r="BE54" i="9"/>
  <c r="BM54" i="11"/>
  <c r="BM54" i="9"/>
  <c r="BU54" i="11"/>
  <c r="BU54" i="9"/>
  <c r="CC54" i="11"/>
  <c r="CC54" i="9"/>
  <c r="AZ55" i="11"/>
  <c r="AZ55" i="9"/>
  <c r="BH55" i="11"/>
  <c r="BH55" i="9"/>
  <c r="BP55" i="11"/>
  <c r="BP55" i="9"/>
  <c r="BX55" i="11"/>
  <c r="BX55" i="9"/>
  <c r="CF55" i="11"/>
  <c r="CF55" i="9"/>
  <c r="BE56" i="11"/>
  <c r="BE56" i="9"/>
  <c r="BM56" i="11"/>
  <c r="BM56" i="9"/>
  <c r="BU56" i="11"/>
  <c r="BU56" i="9"/>
  <c r="CC56" i="11"/>
  <c r="CC56" i="9"/>
  <c r="AZ57" i="11"/>
  <c r="AZ57" i="9"/>
  <c r="BH57" i="11"/>
  <c r="BH57" i="9"/>
  <c r="BP57" i="11"/>
  <c r="BP57" i="9"/>
  <c r="BX57" i="11"/>
  <c r="BX57" i="9"/>
  <c r="CF57" i="11"/>
  <c r="CF57" i="9"/>
  <c r="BE58" i="11"/>
  <c r="BE58" i="9"/>
  <c r="BM58" i="11"/>
  <c r="BM58" i="9"/>
  <c r="BU58" i="11"/>
  <c r="BU58" i="9"/>
  <c r="CC58" i="11"/>
  <c r="CC58" i="9"/>
  <c r="AZ59" i="11"/>
  <c r="AZ59" i="9"/>
  <c r="BH59" i="11"/>
  <c r="BH59" i="9"/>
  <c r="BP59" i="11"/>
  <c r="BP59" i="9"/>
  <c r="BX59" i="11"/>
  <c r="BX59" i="9"/>
  <c r="CF59" i="11"/>
  <c r="CF59" i="9"/>
  <c r="BE60" i="11"/>
  <c r="BE60" i="9"/>
  <c r="BM60" i="11"/>
  <c r="BM60" i="9"/>
  <c r="BU60" i="11"/>
  <c r="BU60" i="9"/>
  <c r="CC60" i="11"/>
  <c r="CC60" i="9"/>
  <c r="AZ61" i="11"/>
  <c r="AZ61" i="9"/>
  <c r="BH61" i="11"/>
  <c r="BH61" i="9"/>
  <c r="BP61" i="11"/>
  <c r="BP61" i="9"/>
  <c r="BX61" i="11"/>
  <c r="BX61" i="9"/>
  <c r="CF61" i="11"/>
  <c r="CF61" i="9"/>
  <c r="BE62" i="11"/>
  <c r="BE62" i="9"/>
  <c r="BM62" i="11"/>
  <c r="BM62" i="9"/>
  <c r="BU62" i="11"/>
  <c r="BU62" i="9"/>
  <c r="CC62" i="11"/>
  <c r="CC62" i="9"/>
  <c r="AZ63" i="11"/>
  <c r="AZ63" i="9"/>
  <c r="BH63" i="11"/>
  <c r="BH63" i="9"/>
  <c r="BP63" i="11"/>
  <c r="BP63" i="9"/>
  <c r="BX63" i="11"/>
  <c r="BX63" i="9"/>
  <c r="CF63" i="11"/>
  <c r="CF63" i="9"/>
  <c r="BC64" i="11"/>
  <c r="BC64" i="9"/>
  <c r="BK64" i="11"/>
  <c r="BK64" i="9"/>
  <c r="BS64" i="11"/>
  <c r="BS64" i="9"/>
  <c r="CA64" i="11"/>
  <c r="CA64" i="9"/>
  <c r="AX65" i="11"/>
  <c r="AX65" i="9"/>
  <c r="BF65" i="11"/>
  <c r="BF65" i="9"/>
  <c r="BN65" i="11"/>
  <c r="BN65" i="9"/>
  <c r="BV65" i="11"/>
  <c r="BV65" i="9"/>
  <c r="CD65" i="11"/>
  <c r="CD65" i="9"/>
  <c r="BC66" i="11"/>
  <c r="BC66" i="9"/>
  <c r="BK66" i="11"/>
  <c r="BK66" i="9"/>
  <c r="BS66" i="11"/>
  <c r="BS66" i="9"/>
  <c r="CA66" i="11"/>
  <c r="CA66" i="9"/>
  <c r="AX67" i="11"/>
  <c r="AX67" i="9"/>
  <c r="BF67" i="11"/>
  <c r="BF67" i="9"/>
  <c r="BN67" i="11"/>
  <c r="BN67" i="9"/>
  <c r="BV67" i="11"/>
  <c r="BV67" i="9"/>
  <c r="CD67" i="11"/>
  <c r="CD67" i="9"/>
  <c r="BC68" i="11"/>
  <c r="BC68" i="9"/>
  <c r="BK68" i="11"/>
  <c r="BK68" i="9"/>
  <c r="BS68" i="11"/>
  <c r="BS68" i="9"/>
  <c r="CA68" i="11"/>
  <c r="CA68" i="9"/>
  <c r="AX69" i="11"/>
  <c r="AX69" i="9"/>
  <c r="BF69" i="11"/>
  <c r="BF69" i="9"/>
  <c r="BN69" i="11"/>
  <c r="BN69" i="9"/>
  <c r="BV69" i="11"/>
  <c r="BV69" i="9"/>
  <c r="CD69" i="11"/>
  <c r="CD69" i="9"/>
  <c r="BC13" i="11"/>
  <c r="BC13" i="9"/>
  <c r="BK13" i="11"/>
  <c r="BK13" i="9"/>
  <c r="BW13" i="11"/>
  <c r="BW13" i="9"/>
  <c r="AX14" i="11"/>
  <c r="AX14" i="9"/>
  <c r="BF14" i="11"/>
  <c r="BF14" i="9"/>
  <c r="BN14" i="11"/>
  <c r="BN14" i="9"/>
  <c r="BV14" i="11"/>
  <c r="BV14" i="9"/>
  <c r="CD14" i="11"/>
  <c r="CD14" i="9"/>
  <c r="BC15" i="11"/>
  <c r="BC15" i="9"/>
  <c r="BK15" i="11"/>
  <c r="BK15" i="9"/>
  <c r="BS15" i="11"/>
  <c r="BS15" i="9"/>
  <c r="CA15" i="11"/>
  <c r="CA15" i="9"/>
  <c r="AX16" i="11"/>
  <c r="AX16" i="9"/>
  <c r="BF16" i="11"/>
  <c r="BF16" i="9"/>
  <c r="BN16" i="11"/>
  <c r="BN16" i="9"/>
  <c r="BV16" i="11"/>
  <c r="BV16" i="9"/>
  <c r="CD16" i="11"/>
  <c r="CD16" i="9"/>
  <c r="BC17" i="11"/>
  <c r="BC17" i="9"/>
  <c r="BK17" i="11"/>
  <c r="BK17" i="9"/>
  <c r="BS17" i="11"/>
  <c r="BS17" i="9"/>
  <c r="CA17" i="11"/>
  <c r="CA17" i="9"/>
  <c r="AX18" i="11"/>
  <c r="AX18" i="9"/>
  <c r="BF18" i="11"/>
  <c r="BF18" i="9"/>
  <c r="BN18" i="11"/>
  <c r="BN18" i="9"/>
  <c r="BV18" i="11"/>
  <c r="BV18" i="9"/>
  <c r="CD18" i="11"/>
  <c r="CD18" i="9"/>
  <c r="BC19" i="11"/>
  <c r="BC19" i="9"/>
  <c r="BK19" i="11"/>
  <c r="BK19" i="9"/>
  <c r="BS19" i="11"/>
  <c r="BS19" i="9"/>
  <c r="CA19" i="11"/>
  <c r="CA19" i="9"/>
  <c r="AX20" i="11"/>
  <c r="AX20" i="9"/>
  <c r="BF20" i="11"/>
  <c r="BF20" i="9"/>
  <c r="BN20" i="11"/>
  <c r="BN20" i="9"/>
  <c r="BV20" i="11"/>
  <c r="BV20" i="9"/>
  <c r="CD20" i="11"/>
  <c r="CD20" i="9"/>
  <c r="BC21" i="11"/>
  <c r="BC21" i="9"/>
  <c r="BK21" i="11"/>
  <c r="BK21" i="9"/>
  <c r="BS21" i="11"/>
  <c r="BS21" i="9"/>
  <c r="CA21" i="11"/>
  <c r="CA21" i="9"/>
  <c r="AX22" i="11"/>
  <c r="AX22" i="9"/>
  <c r="AZ22" i="11"/>
  <c r="AZ22" i="9"/>
  <c r="BH22" i="11"/>
  <c r="BH22" i="9"/>
  <c r="BP22" i="11"/>
  <c r="BP22" i="9"/>
  <c r="BX22" i="11"/>
  <c r="BX22" i="9"/>
  <c r="CF22" i="11"/>
  <c r="CF22" i="9"/>
  <c r="BE23" i="11"/>
  <c r="BE23" i="9"/>
  <c r="BM23" i="11"/>
  <c r="BM23" i="9"/>
  <c r="BU23" i="11"/>
  <c r="BU23" i="9"/>
  <c r="CC23" i="11"/>
  <c r="CC23" i="9"/>
  <c r="AZ24" i="11"/>
  <c r="AZ24" i="9"/>
  <c r="BH24" i="11"/>
  <c r="BH24" i="9"/>
  <c r="BP24" i="11"/>
  <c r="BP24" i="9"/>
  <c r="BX24" i="11"/>
  <c r="BX24" i="9"/>
  <c r="CF24" i="11"/>
  <c r="CF24" i="9"/>
  <c r="BE25" i="11"/>
  <c r="BE25" i="9"/>
  <c r="BM25" i="11"/>
  <c r="BM25" i="9"/>
  <c r="BU25" i="11"/>
  <c r="BU25" i="9"/>
  <c r="CC25" i="11"/>
  <c r="CC25" i="9"/>
  <c r="AZ26" i="11"/>
  <c r="AZ26" i="9"/>
  <c r="BH26" i="11"/>
  <c r="BH26" i="9"/>
  <c r="BP26" i="11"/>
  <c r="BP26" i="9"/>
  <c r="BX26" i="11"/>
  <c r="BX26" i="9"/>
  <c r="CF26" i="11"/>
  <c r="CF26" i="9"/>
  <c r="BE27" i="11"/>
  <c r="BE27" i="9"/>
  <c r="BM27" i="11"/>
  <c r="BM27" i="9"/>
  <c r="BU27" i="11"/>
  <c r="BU27" i="9"/>
  <c r="CC27" i="11"/>
  <c r="CC27" i="9"/>
  <c r="AZ28" i="11"/>
  <c r="AZ28" i="9"/>
  <c r="BH28" i="11"/>
  <c r="BH28" i="9"/>
  <c r="BP28" i="11"/>
  <c r="BP28" i="9"/>
  <c r="BX28" i="11"/>
  <c r="BX28" i="9"/>
  <c r="CF28" i="11"/>
  <c r="CF28" i="9"/>
  <c r="BE29" i="11"/>
  <c r="BE29" i="9"/>
  <c r="BM29" i="11"/>
  <c r="BM29" i="9"/>
  <c r="BU29" i="11"/>
  <c r="BU29" i="9"/>
  <c r="CC29" i="11"/>
  <c r="CC29" i="9"/>
  <c r="AZ30" i="11"/>
  <c r="AZ30" i="9"/>
  <c r="BH30" i="11"/>
  <c r="BH30" i="9"/>
  <c r="BP30" i="11"/>
  <c r="BP30" i="9"/>
  <c r="BX30" i="11"/>
  <c r="BX30" i="9"/>
  <c r="CF30" i="11"/>
  <c r="CF30" i="9"/>
  <c r="BE31" i="11"/>
  <c r="BE31" i="9"/>
  <c r="BM31" i="11"/>
  <c r="BM31" i="9"/>
  <c r="BU31" i="11"/>
  <c r="BU31" i="9"/>
  <c r="CC31" i="11"/>
  <c r="CC31" i="9"/>
  <c r="AZ32" i="11"/>
  <c r="AZ32" i="9"/>
  <c r="BH32" i="11"/>
  <c r="BH32" i="9"/>
  <c r="BP32" i="11"/>
  <c r="BP32" i="9"/>
  <c r="BX32" i="11"/>
  <c r="BX32" i="9"/>
  <c r="CF32" i="11"/>
  <c r="CF32" i="9"/>
  <c r="BE33" i="11"/>
  <c r="BE33" i="9"/>
  <c r="BM33" i="11"/>
  <c r="BM33" i="9"/>
  <c r="BU33" i="11"/>
  <c r="BU33" i="9"/>
  <c r="CC33" i="11"/>
  <c r="CC33" i="9"/>
  <c r="AZ34" i="11"/>
  <c r="AZ34" i="9"/>
  <c r="BH34" i="11"/>
  <c r="BH34" i="9"/>
  <c r="BP34" i="11"/>
  <c r="BP34" i="9"/>
  <c r="BX34" i="11"/>
  <c r="BX34" i="9"/>
  <c r="CF34" i="11"/>
  <c r="CF34" i="9"/>
  <c r="BE35" i="11"/>
  <c r="BE35" i="9"/>
  <c r="BM35" i="11"/>
  <c r="BM35" i="9"/>
  <c r="BU35" i="11"/>
  <c r="BU35" i="9"/>
  <c r="CC35" i="11"/>
  <c r="CC35" i="9"/>
  <c r="AZ36" i="11"/>
  <c r="AZ36" i="9"/>
  <c r="BH36" i="11"/>
  <c r="BH36" i="9"/>
  <c r="BP36" i="11"/>
  <c r="BP36" i="9"/>
  <c r="BX36" i="11"/>
  <c r="BX36" i="9"/>
  <c r="CF36" i="11"/>
  <c r="CF36" i="9"/>
  <c r="BE37" i="11"/>
  <c r="BE37" i="9"/>
  <c r="BM37" i="11"/>
  <c r="BM37" i="9"/>
  <c r="BU37" i="11"/>
  <c r="BU37" i="9"/>
  <c r="CC37" i="11"/>
  <c r="CC37" i="9"/>
  <c r="AZ38" i="11"/>
  <c r="AZ38" i="9"/>
  <c r="BH38" i="11"/>
  <c r="BH38" i="9"/>
  <c r="BP38" i="11"/>
  <c r="BP38" i="9"/>
  <c r="BX38" i="11"/>
  <c r="BX38" i="9"/>
  <c r="CF38" i="11"/>
  <c r="CF38" i="9"/>
  <c r="BE39" i="11"/>
  <c r="BE39" i="9"/>
  <c r="BM39" i="11"/>
  <c r="BM39" i="9"/>
  <c r="BU39" i="11"/>
  <c r="BU39" i="9"/>
  <c r="CC39" i="11"/>
  <c r="CC39" i="9"/>
  <c r="AZ40" i="11"/>
  <c r="AZ40" i="9"/>
  <c r="BH40" i="11"/>
  <c r="BH40" i="9"/>
  <c r="BP40" i="11"/>
  <c r="BP40" i="9"/>
  <c r="BX40" i="11"/>
  <c r="BX40" i="9"/>
  <c r="CF40" i="11"/>
  <c r="CF40" i="9"/>
  <c r="BE41" i="11"/>
  <c r="BE41" i="9"/>
  <c r="BM41" i="11"/>
  <c r="BM41" i="9"/>
  <c r="BU41" i="11"/>
  <c r="BU41" i="9"/>
  <c r="CC41" i="11"/>
  <c r="CC41" i="9"/>
  <c r="AZ42" i="11"/>
  <c r="AZ42" i="9"/>
  <c r="BH42" i="11"/>
  <c r="BH42" i="9"/>
  <c r="BP42" i="11"/>
  <c r="BP42" i="9"/>
  <c r="BX42" i="11"/>
  <c r="BX42" i="9"/>
  <c r="CF42" i="11"/>
  <c r="CF42" i="9"/>
  <c r="BE43" i="11"/>
  <c r="BE43" i="9"/>
  <c r="BM43" i="11"/>
  <c r="BM43" i="9"/>
  <c r="BU43" i="11"/>
  <c r="BU43" i="9"/>
  <c r="CC43" i="11"/>
  <c r="CC43" i="9"/>
  <c r="AZ44" i="11"/>
  <c r="AZ44" i="9"/>
  <c r="BH44" i="11"/>
  <c r="BH44" i="9"/>
  <c r="BP44" i="11"/>
  <c r="BP44" i="9"/>
  <c r="BX44" i="11"/>
  <c r="BX44" i="9"/>
  <c r="CF44" i="11"/>
  <c r="CF44" i="9"/>
  <c r="BE45" i="11"/>
  <c r="BE45" i="9"/>
  <c r="BM45" i="11"/>
  <c r="BM45" i="9"/>
  <c r="BU45" i="11"/>
  <c r="BU45" i="9"/>
  <c r="CC45" i="11"/>
  <c r="CC45" i="9"/>
  <c r="AZ46" i="11"/>
  <c r="AZ46" i="9"/>
  <c r="BH46" i="11"/>
  <c r="BH46" i="9"/>
  <c r="BP46" i="11"/>
  <c r="BP46" i="9"/>
  <c r="BX46" i="11"/>
  <c r="BX46" i="9"/>
  <c r="CF46" i="11"/>
  <c r="CF46" i="9"/>
  <c r="BE47" i="11"/>
  <c r="BE47" i="9"/>
  <c r="BM47" i="11"/>
  <c r="BM47" i="9"/>
  <c r="BU47" i="11"/>
  <c r="BU47" i="9"/>
  <c r="CC47" i="11"/>
  <c r="CC47" i="9"/>
  <c r="AZ48" i="11"/>
  <c r="AZ48" i="9"/>
  <c r="BH48" i="11"/>
  <c r="BH48" i="9"/>
  <c r="BP48" i="11"/>
  <c r="BP48" i="9"/>
  <c r="BX48" i="11"/>
  <c r="BX48" i="9"/>
  <c r="CF48" i="11"/>
  <c r="CF48" i="9"/>
  <c r="BE49" i="11"/>
  <c r="BE49" i="9"/>
  <c r="BM49" i="11"/>
  <c r="BM49" i="9"/>
  <c r="BU49" i="11"/>
  <c r="BU49" i="9"/>
  <c r="CC49" i="11"/>
  <c r="CC49" i="9"/>
  <c r="AZ50" i="11"/>
  <c r="AZ50" i="9"/>
  <c r="BH50" i="11"/>
  <c r="BH50" i="9"/>
  <c r="BP50" i="11"/>
  <c r="BP50" i="9"/>
  <c r="BX50" i="11"/>
  <c r="BX50" i="9"/>
  <c r="CF50" i="11"/>
  <c r="CF50" i="9"/>
  <c r="BE51" i="11"/>
  <c r="BE51" i="9"/>
  <c r="BM51" i="11"/>
  <c r="BM51" i="9"/>
  <c r="BU51" i="11"/>
  <c r="BU51" i="9"/>
  <c r="CC51" i="11"/>
  <c r="CC51" i="9"/>
  <c r="AZ52" i="11"/>
  <c r="AZ52" i="9"/>
  <c r="BH52" i="11"/>
  <c r="BH52" i="9"/>
  <c r="BP52" i="11"/>
  <c r="BP52" i="9"/>
  <c r="BX52" i="11"/>
  <c r="BX52" i="9"/>
  <c r="CF52" i="11"/>
  <c r="CF52" i="9"/>
  <c r="BE53" i="11"/>
  <c r="BE53" i="9"/>
  <c r="BM53" i="11"/>
  <c r="BM53" i="9"/>
  <c r="BU53" i="11"/>
  <c r="BU53" i="9"/>
  <c r="CC53" i="11"/>
  <c r="CC53" i="9"/>
  <c r="AZ54" i="11"/>
  <c r="AZ54" i="9"/>
  <c r="BH54" i="11"/>
  <c r="BH54" i="9"/>
  <c r="BP54" i="11"/>
  <c r="BP54" i="9"/>
  <c r="BX54" i="11"/>
  <c r="BX54" i="9"/>
  <c r="CF54" i="11"/>
  <c r="CF54" i="9"/>
  <c r="BE55" i="11"/>
  <c r="BE55" i="9"/>
  <c r="BM55" i="11"/>
  <c r="BM55" i="9"/>
  <c r="BU55" i="11"/>
  <c r="BU55" i="9"/>
  <c r="CC55" i="11"/>
  <c r="CC55" i="9"/>
  <c r="AZ56" i="11"/>
  <c r="AZ56" i="9"/>
  <c r="BH56" i="11"/>
  <c r="BH56" i="9"/>
  <c r="BP56" i="11"/>
  <c r="BP56" i="9"/>
  <c r="BX56" i="11"/>
  <c r="BX56" i="9"/>
  <c r="CF56" i="11"/>
  <c r="CF56" i="9"/>
  <c r="BE57" i="11"/>
  <c r="BE57" i="9"/>
  <c r="BM57" i="11"/>
  <c r="BM57" i="9"/>
  <c r="BU57" i="11"/>
  <c r="BU57" i="9"/>
  <c r="CC57" i="11"/>
  <c r="CC57" i="9"/>
  <c r="AZ58" i="11"/>
  <c r="AZ58" i="9"/>
  <c r="BH58" i="11"/>
  <c r="BH58" i="9"/>
  <c r="BP58" i="11"/>
  <c r="BP58" i="9"/>
  <c r="BX58" i="11"/>
  <c r="BX58" i="9"/>
  <c r="CF58" i="11"/>
  <c r="CF58" i="9"/>
  <c r="BE59" i="11"/>
  <c r="BE59" i="9"/>
  <c r="BM59" i="11"/>
  <c r="BM59" i="9"/>
  <c r="BU59" i="11"/>
  <c r="BU59" i="9"/>
  <c r="CC59" i="11"/>
  <c r="CC59" i="9"/>
  <c r="AZ60" i="11"/>
  <c r="AZ60" i="9"/>
  <c r="BH60" i="11"/>
  <c r="BH60" i="9"/>
  <c r="BP60" i="11"/>
  <c r="BP60" i="9"/>
  <c r="BX60" i="11"/>
  <c r="BX60" i="9"/>
  <c r="CF60" i="11"/>
  <c r="CF60" i="9"/>
  <c r="BE61" i="11"/>
  <c r="BE61" i="9"/>
  <c r="BM61" i="11"/>
  <c r="BM61" i="9"/>
  <c r="BU61" i="11"/>
  <c r="BU61" i="9"/>
  <c r="CC61" i="11"/>
  <c r="CC61" i="9"/>
  <c r="AZ62" i="11"/>
  <c r="AZ62" i="9"/>
  <c r="BH62" i="11"/>
  <c r="BH62" i="9"/>
  <c r="BP62" i="11"/>
  <c r="BP62" i="9"/>
  <c r="BX62" i="11"/>
  <c r="BX62" i="9"/>
  <c r="CF62" i="11"/>
  <c r="CF62" i="9"/>
  <c r="BE63" i="11"/>
  <c r="BE63" i="9"/>
  <c r="BM63" i="11"/>
  <c r="BM63" i="9"/>
  <c r="BU63" i="11"/>
  <c r="BU63" i="9"/>
  <c r="CC63" i="11"/>
  <c r="CC63" i="9"/>
  <c r="AZ64" i="11"/>
  <c r="AZ64" i="9"/>
  <c r="BH64" i="11"/>
  <c r="BH64" i="9"/>
  <c r="BP64" i="11"/>
  <c r="BP64" i="9"/>
  <c r="BX64" i="11"/>
  <c r="BX64" i="9"/>
  <c r="CF64" i="11"/>
  <c r="CF64" i="9"/>
  <c r="BE65" i="11"/>
  <c r="BE65" i="9"/>
  <c r="BM65" i="11"/>
  <c r="BM65" i="9"/>
  <c r="BU65" i="11"/>
  <c r="BU65" i="9"/>
  <c r="CC65" i="11"/>
  <c r="CC65" i="9"/>
  <c r="AZ66" i="11"/>
  <c r="AZ66" i="9"/>
  <c r="BH66" i="11"/>
  <c r="BH66" i="9"/>
  <c r="BP66" i="11"/>
  <c r="BP66" i="9"/>
  <c r="BX66" i="11"/>
  <c r="BX66" i="9"/>
  <c r="CF66" i="11"/>
  <c r="CF66" i="9"/>
  <c r="BE67" i="11"/>
  <c r="BE67" i="9"/>
  <c r="BM67" i="11"/>
  <c r="BM67" i="9"/>
  <c r="BU67" i="11"/>
  <c r="BU67" i="9"/>
  <c r="CC67" i="11"/>
  <c r="CC67" i="9"/>
  <c r="AZ68" i="11"/>
  <c r="AZ68" i="9"/>
  <c r="BH68" i="11"/>
  <c r="BH68" i="9"/>
  <c r="BP68" i="11"/>
  <c r="BP68" i="9"/>
  <c r="BX68" i="11"/>
  <c r="BX68" i="9"/>
  <c r="CF68" i="11"/>
  <c r="CF68" i="9"/>
  <c r="BE69" i="11"/>
  <c r="BE69" i="9"/>
  <c r="BM69" i="11"/>
  <c r="BM69" i="9"/>
  <c r="BU69" i="11"/>
  <c r="BU69" i="9"/>
  <c r="CC69" i="11"/>
  <c r="CC69" i="9"/>
  <c r="AY70" i="11"/>
  <c r="AY70" i="9"/>
  <c r="BG70" i="11"/>
  <c r="BG70" i="9"/>
  <c r="BO70" i="11"/>
  <c r="BO70" i="9"/>
  <c r="BW70" i="11"/>
  <c r="BW70" i="9"/>
  <c r="CE70" i="11"/>
  <c r="CE70" i="9"/>
  <c r="BB71" i="11"/>
  <c r="BB71" i="9"/>
  <c r="BJ71" i="11"/>
  <c r="BJ71" i="9"/>
  <c r="BR71" i="11"/>
  <c r="BR71" i="9"/>
  <c r="BZ71" i="11"/>
  <c r="BZ71" i="9"/>
  <c r="BA72" i="11"/>
  <c r="BA72" i="9"/>
  <c r="BI72" i="11"/>
  <c r="BI72" i="9"/>
  <c r="BQ72" i="11"/>
  <c r="BQ72" i="9"/>
  <c r="BY72" i="11"/>
  <c r="BY72" i="9"/>
  <c r="CG72" i="11"/>
  <c r="CG72" i="9"/>
  <c r="BD73" i="11"/>
  <c r="BD73" i="9"/>
  <c r="BL73" i="11"/>
  <c r="BL73" i="9"/>
  <c r="BT73" i="11"/>
  <c r="BT73" i="9"/>
  <c r="CB73" i="11"/>
  <c r="CB73" i="9"/>
  <c r="AY74" i="11"/>
  <c r="AY74" i="9"/>
  <c r="BG74" i="11"/>
  <c r="BG74" i="9"/>
  <c r="BO74" i="11"/>
  <c r="BO74" i="9"/>
  <c r="BW74" i="11"/>
  <c r="BW74" i="9"/>
  <c r="CE74" i="11"/>
  <c r="CE74" i="9"/>
  <c r="BB75" i="11"/>
  <c r="BB75" i="9"/>
  <c r="BJ75" i="11"/>
  <c r="BJ75" i="9"/>
  <c r="BR75" i="11"/>
  <c r="BR75" i="9"/>
  <c r="BZ75" i="11"/>
  <c r="BZ75" i="9"/>
  <c r="BA76" i="11"/>
  <c r="BA76" i="9"/>
  <c r="BI76" i="11"/>
  <c r="BI76" i="9"/>
  <c r="BQ76" i="11"/>
  <c r="BQ76" i="9"/>
  <c r="BY76" i="11"/>
  <c r="BY76" i="9"/>
  <c r="CG76" i="11"/>
  <c r="CG76" i="9"/>
  <c r="BD77" i="11"/>
  <c r="BD77" i="9"/>
  <c r="BL77" i="11"/>
  <c r="BL77" i="9"/>
  <c r="BT77" i="11"/>
  <c r="BT77" i="9"/>
  <c r="CB77" i="11"/>
  <c r="CB77" i="9"/>
  <c r="AY78" i="11"/>
  <c r="AY78" i="9"/>
  <c r="BG78" i="11"/>
  <c r="BG78" i="9"/>
  <c r="BO78" i="11"/>
  <c r="BO78" i="9"/>
  <c r="BW78" i="11"/>
  <c r="BW78" i="9"/>
  <c r="CE78" i="11"/>
  <c r="CE78" i="9"/>
  <c r="BB79" i="11"/>
  <c r="BB79" i="9"/>
  <c r="BJ79" i="11"/>
  <c r="BJ79" i="9"/>
  <c r="BR79" i="11"/>
  <c r="BR79" i="9"/>
  <c r="BZ79" i="11"/>
  <c r="BZ79" i="9"/>
  <c r="BA80" i="11"/>
  <c r="BA80" i="9"/>
  <c r="BI80" i="11"/>
  <c r="BI80" i="9"/>
  <c r="BQ80" i="11"/>
  <c r="BQ80" i="9"/>
  <c r="BY80" i="11"/>
  <c r="BY80" i="9"/>
  <c r="CG80" i="11"/>
  <c r="CG80" i="9"/>
  <c r="BD81" i="11"/>
  <c r="BD81" i="9"/>
  <c r="BL81" i="11"/>
  <c r="BL81" i="9"/>
  <c r="BT81" i="11"/>
  <c r="BT81" i="9"/>
  <c r="CB81" i="11"/>
  <c r="CB81" i="9"/>
  <c r="AY82" i="11"/>
  <c r="AY82" i="9"/>
  <c r="BG82" i="11"/>
  <c r="BG82" i="9"/>
  <c r="BO82" i="11"/>
  <c r="BO82" i="9"/>
  <c r="BW82" i="11"/>
  <c r="BW82" i="9"/>
  <c r="CE82" i="11"/>
  <c r="CE82" i="9"/>
  <c r="BB83" i="11"/>
  <c r="BB83" i="9"/>
  <c r="BJ83" i="11"/>
  <c r="BJ83" i="9"/>
  <c r="BR83" i="11"/>
  <c r="BR83" i="9"/>
  <c r="BZ83" i="11"/>
  <c r="BZ83" i="9"/>
  <c r="BA84" i="11"/>
  <c r="BA84" i="9"/>
  <c r="BI84" i="11"/>
  <c r="BI84" i="9"/>
  <c r="BQ84" i="11"/>
  <c r="BQ84" i="9"/>
  <c r="BY84" i="11"/>
  <c r="BY84" i="9"/>
  <c r="CG84" i="11"/>
  <c r="CG84" i="9"/>
  <c r="BB85" i="11"/>
  <c r="BB85" i="9"/>
  <c r="BJ85" i="11"/>
  <c r="BJ85" i="9"/>
  <c r="BR85" i="11"/>
  <c r="BR85" i="9"/>
  <c r="BZ85" i="11"/>
  <c r="BZ85" i="9"/>
  <c r="AY86" i="11"/>
  <c r="AY86" i="9"/>
  <c r="BG86" i="11"/>
  <c r="BG86" i="9"/>
  <c r="BO86" i="11"/>
  <c r="BO86" i="9"/>
  <c r="BW86" i="11"/>
  <c r="BW86" i="9"/>
  <c r="CE86" i="11"/>
  <c r="CE86" i="9"/>
  <c r="AX70" i="11"/>
  <c r="AX70" i="9"/>
  <c r="BF70" i="11"/>
  <c r="BF70" i="9"/>
  <c r="BN70" i="11"/>
  <c r="BN70" i="9"/>
  <c r="BV70" i="11"/>
  <c r="BV70" i="9"/>
  <c r="CD70" i="11"/>
  <c r="CD70" i="9"/>
  <c r="BA71" i="11"/>
  <c r="BA71" i="9"/>
  <c r="BI71" i="11"/>
  <c r="BI71" i="9"/>
  <c r="BQ71" i="11"/>
  <c r="BQ71" i="9"/>
  <c r="BY71" i="11"/>
  <c r="BY71" i="9"/>
  <c r="CG71" i="11"/>
  <c r="CG71" i="9"/>
  <c r="AZ72" i="11"/>
  <c r="AZ72" i="9"/>
  <c r="BH72" i="11"/>
  <c r="BH72" i="9"/>
  <c r="BP72" i="11"/>
  <c r="BP72" i="9"/>
  <c r="BX72" i="11"/>
  <c r="BX72" i="9"/>
  <c r="CF72" i="11"/>
  <c r="CF72" i="9"/>
  <c r="AY73" i="11"/>
  <c r="AY73" i="9"/>
  <c r="BG73" i="11"/>
  <c r="BG73" i="9"/>
  <c r="BO73" i="11"/>
  <c r="BO73" i="9"/>
  <c r="BW73" i="11"/>
  <c r="BW73" i="9"/>
  <c r="CE73" i="11"/>
  <c r="CE73" i="9"/>
  <c r="AX74" i="11"/>
  <c r="AX74" i="9"/>
  <c r="BF74" i="11"/>
  <c r="BF74" i="9"/>
  <c r="BN74" i="11"/>
  <c r="BN74" i="9"/>
  <c r="BV74" i="11"/>
  <c r="BV74" i="9"/>
  <c r="CD74" i="11"/>
  <c r="CD74" i="9"/>
  <c r="BA75" i="11"/>
  <c r="BA75" i="9"/>
  <c r="BI75" i="11"/>
  <c r="BI75" i="9"/>
  <c r="BQ75" i="11"/>
  <c r="BQ75" i="9"/>
  <c r="BY75" i="11"/>
  <c r="BY75" i="9"/>
  <c r="CG75" i="11"/>
  <c r="CG75" i="9"/>
  <c r="AZ76" i="11"/>
  <c r="AZ76" i="9"/>
  <c r="BH76" i="11"/>
  <c r="BH76" i="9"/>
  <c r="BP76" i="11"/>
  <c r="BP76" i="9"/>
  <c r="BX76" i="11"/>
  <c r="BX76" i="9"/>
  <c r="CF76" i="11"/>
  <c r="CF76" i="9"/>
  <c r="AY77" i="11"/>
  <c r="AY77" i="9"/>
  <c r="BG77" i="11"/>
  <c r="BG77" i="9"/>
  <c r="BO77" i="11"/>
  <c r="BO77" i="9"/>
  <c r="BW77" i="11"/>
  <c r="BW77" i="9"/>
  <c r="CE77" i="11"/>
  <c r="CE77" i="9"/>
  <c r="AX78" i="11"/>
  <c r="AX78" i="9"/>
  <c r="BF78" i="11"/>
  <c r="BF78" i="9"/>
  <c r="BN78" i="11"/>
  <c r="BN78" i="9"/>
  <c r="BV78" i="11"/>
  <c r="BV78" i="9"/>
  <c r="CD78" i="11"/>
  <c r="CD78" i="9"/>
  <c r="BA79" i="11"/>
  <c r="BA79" i="9"/>
  <c r="BI79" i="11"/>
  <c r="BI79" i="9"/>
  <c r="BQ79" i="11"/>
  <c r="BQ79" i="9"/>
  <c r="BY79" i="11"/>
  <c r="BY79" i="9"/>
  <c r="CG79" i="11"/>
  <c r="CG79" i="9"/>
  <c r="AZ80" i="11"/>
  <c r="AZ80" i="9"/>
  <c r="BH80" i="11"/>
  <c r="BH80" i="9"/>
  <c r="BP80" i="11"/>
  <c r="BP80" i="9"/>
  <c r="BX80" i="11"/>
  <c r="BX80" i="9"/>
  <c r="CF80" i="11"/>
  <c r="CF80" i="9"/>
  <c r="AY81" i="11"/>
  <c r="AY81" i="9"/>
  <c r="BG81" i="11"/>
  <c r="BG81" i="9"/>
  <c r="BO81" i="11"/>
  <c r="BO81" i="9"/>
  <c r="BW81" i="11"/>
  <c r="BW81" i="9"/>
  <c r="CE81" i="11"/>
  <c r="CE81" i="9"/>
  <c r="AX82" i="11"/>
  <c r="AX82" i="9"/>
  <c r="BF82" i="11"/>
  <c r="BF82" i="9"/>
  <c r="BN82" i="11"/>
  <c r="BN82" i="9"/>
  <c r="BV82" i="11"/>
  <c r="BV82" i="9"/>
  <c r="CD82" i="11"/>
  <c r="CD82" i="9"/>
  <c r="BA83" i="11"/>
  <c r="BA83" i="9"/>
  <c r="BI83" i="11"/>
  <c r="BI83" i="9"/>
  <c r="BQ83" i="11"/>
  <c r="BQ83" i="9"/>
  <c r="BY83" i="11"/>
  <c r="BY83" i="9"/>
  <c r="CG83" i="11"/>
  <c r="CG83" i="9"/>
  <c r="BD84" i="11"/>
  <c r="BD84" i="9"/>
  <c r="BL84" i="11"/>
  <c r="BL84" i="9"/>
  <c r="BT84" i="11"/>
  <c r="BT84" i="9"/>
  <c r="CB84" i="11"/>
  <c r="CB84" i="9"/>
  <c r="BA85" i="11"/>
  <c r="BA85" i="9"/>
  <c r="BI85" i="11"/>
  <c r="BI85" i="9"/>
  <c r="BQ85" i="11"/>
  <c r="BQ85" i="9"/>
  <c r="BY85" i="11"/>
  <c r="BY85" i="9"/>
  <c r="CG85" i="11"/>
  <c r="CG85" i="9"/>
  <c r="BD86" i="11"/>
  <c r="BD86" i="9"/>
  <c r="BL86" i="11"/>
  <c r="BL86" i="9"/>
  <c r="BT86" i="11"/>
  <c r="BT86" i="9"/>
  <c r="CB86" i="11"/>
  <c r="CB86" i="9"/>
  <c r="BF22" i="11"/>
  <c r="BF22" i="9"/>
  <c r="BN22" i="11"/>
  <c r="BN22" i="9"/>
  <c r="BV22" i="11"/>
  <c r="BV22" i="9"/>
  <c r="CD22" i="11"/>
  <c r="CD22" i="9"/>
  <c r="BC23" i="11"/>
  <c r="BC23" i="9"/>
  <c r="BK23" i="11"/>
  <c r="BK23" i="9"/>
  <c r="BS23" i="11"/>
  <c r="BS23" i="9"/>
  <c r="CA23" i="11"/>
  <c r="CA23" i="9"/>
  <c r="AX24" i="11"/>
  <c r="AX24" i="9"/>
  <c r="BF24" i="11"/>
  <c r="BF24" i="9"/>
  <c r="BN24" i="11"/>
  <c r="BN24" i="9"/>
  <c r="BV24" i="11"/>
  <c r="BV24" i="9"/>
  <c r="CD24" i="11"/>
  <c r="CD24" i="9"/>
  <c r="BC25" i="11"/>
  <c r="BC25" i="9"/>
  <c r="BK25" i="11"/>
  <c r="BK25" i="9"/>
  <c r="BS25" i="11"/>
  <c r="BS25" i="9"/>
  <c r="CA25" i="11"/>
  <c r="CA25" i="9"/>
  <c r="AX26" i="11"/>
  <c r="AX26" i="9"/>
  <c r="BF26" i="11"/>
  <c r="BF26" i="9"/>
  <c r="BN26" i="11"/>
  <c r="BN26" i="9"/>
  <c r="BV26" i="11"/>
  <c r="BV26" i="9"/>
  <c r="CD26" i="11"/>
  <c r="CD26" i="9"/>
  <c r="BC27" i="11"/>
  <c r="BC27" i="9"/>
  <c r="BK27" i="11"/>
  <c r="BK27" i="9"/>
  <c r="BS27" i="11"/>
  <c r="BS27" i="9"/>
  <c r="CA27" i="11"/>
  <c r="CA27" i="9"/>
  <c r="AX28" i="11"/>
  <c r="AX28" i="9"/>
  <c r="BF28" i="11"/>
  <c r="BF28" i="9"/>
  <c r="BN28" i="11"/>
  <c r="BN28" i="9"/>
  <c r="BV28" i="11"/>
  <c r="BV28" i="9"/>
  <c r="CD28" i="11"/>
  <c r="CD28" i="9"/>
  <c r="BC29" i="11"/>
  <c r="BC29" i="9"/>
  <c r="BK29" i="11"/>
  <c r="BK29" i="9"/>
  <c r="BS29" i="11"/>
  <c r="BS29" i="9"/>
  <c r="CA29" i="11"/>
  <c r="CA29" i="9"/>
  <c r="AX30" i="11"/>
  <c r="AX30" i="9"/>
  <c r="BF30" i="11"/>
  <c r="BF30" i="9"/>
  <c r="BN30" i="11"/>
  <c r="BN30" i="9"/>
  <c r="BV30" i="11"/>
  <c r="BV30" i="9"/>
  <c r="CD30" i="11"/>
  <c r="CD30" i="9"/>
  <c r="BC31" i="11"/>
  <c r="BC31" i="9"/>
  <c r="BK31" i="11"/>
  <c r="BK31" i="9"/>
  <c r="BS31" i="11"/>
  <c r="BS31" i="9"/>
  <c r="CA31" i="11"/>
  <c r="CA31" i="9"/>
  <c r="AX32" i="11"/>
  <c r="AX32" i="9"/>
  <c r="BF32" i="11"/>
  <c r="BF32" i="9"/>
  <c r="BN32" i="11"/>
  <c r="BN32" i="9"/>
  <c r="BV32" i="11"/>
  <c r="BV32" i="9"/>
  <c r="CD32" i="11"/>
  <c r="CD32" i="9"/>
  <c r="BC33" i="11"/>
  <c r="BC33" i="9"/>
  <c r="BK33" i="11"/>
  <c r="BK33" i="9"/>
  <c r="BS33" i="11"/>
  <c r="BS33" i="9"/>
  <c r="CA33" i="11"/>
  <c r="CA33" i="9"/>
  <c r="AX34" i="11"/>
  <c r="AX34" i="9"/>
  <c r="BF34" i="11"/>
  <c r="BF34" i="9"/>
  <c r="BN34" i="11"/>
  <c r="BN34" i="9"/>
  <c r="BV34" i="11"/>
  <c r="BV34" i="9"/>
  <c r="CD34" i="11"/>
  <c r="CD34" i="9"/>
  <c r="BC35" i="11"/>
  <c r="BC35" i="9"/>
  <c r="BK35" i="11"/>
  <c r="BK35" i="9"/>
  <c r="BS35" i="11"/>
  <c r="BS35" i="9"/>
  <c r="CA35" i="11"/>
  <c r="CA35" i="9"/>
  <c r="AX36" i="11"/>
  <c r="AX36" i="9"/>
  <c r="BF36" i="11"/>
  <c r="BF36" i="9"/>
  <c r="BN36" i="11"/>
  <c r="BN36" i="9"/>
  <c r="BV36" i="11"/>
  <c r="BV36" i="9"/>
  <c r="CD36" i="11"/>
  <c r="CD36" i="9"/>
  <c r="BC37" i="11"/>
  <c r="BC37" i="9"/>
  <c r="BK37" i="11"/>
  <c r="BK37" i="9"/>
  <c r="BS37" i="11"/>
  <c r="BS37" i="9"/>
  <c r="CA37" i="11"/>
  <c r="CA37" i="9"/>
  <c r="AX38" i="11"/>
  <c r="AX38" i="9"/>
  <c r="BF38" i="11"/>
  <c r="BF38" i="9"/>
  <c r="BN38" i="11"/>
  <c r="BN38" i="9"/>
  <c r="BV38" i="11"/>
  <c r="BV38" i="9"/>
  <c r="CD38" i="11"/>
  <c r="CD38" i="9"/>
  <c r="BC39" i="11"/>
  <c r="BC39" i="9"/>
  <c r="BK39" i="11"/>
  <c r="BK39" i="9"/>
  <c r="BS39" i="11"/>
  <c r="BS39" i="9"/>
  <c r="CA39" i="11"/>
  <c r="CA39" i="9"/>
  <c r="AX40" i="11"/>
  <c r="AX40" i="9"/>
  <c r="BF40" i="11"/>
  <c r="BF40" i="9"/>
  <c r="BN40" i="11"/>
  <c r="BN40" i="9"/>
  <c r="BV40" i="11"/>
  <c r="BV40" i="9"/>
  <c r="CD40" i="11"/>
  <c r="CD40" i="9"/>
  <c r="BC41" i="11"/>
  <c r="BC41" i="9"/>
  <c r="BK41" i="11"/>
  <c r="BK41" i="9"/>
  <c r="BS41" i="11"/>
  <c r="BS41" i="9"/>
  <c r="CA41" i="11"/>
  <c r="CA41" i="9"/>
  <c r="AX42" i="11"/>
  <c r="AX42" i="9"/>
  <c r="BF42" i="11"/>
  <c r="BF42" i="9"/>
  <c r="BN42" i="11"/>
  <c r="BN42" i="9"/>
  <c r="BV42" i="11"/>
  <c r="BV42" i="9"/>
  <c r="CD42" i="11"/>
  <c r="CD42" i="9"/>
  <c r="BC43" i="11"/>
  <c r="BC43" i="9"/>
  <c r="BK43" i="11"/>
  <c r="BK43" i="9"/>
  <c r="BS43" i="11"/>
  <c r="BS43" i="9"/>
  <c r="CA43" i="11"/>
  <c r="CA43" i="9"/>
  <c r="AX44" i="11"/>
  <c r="AX44" i="9"/>
  <c r="BF44" i="11"/>
  <c r="BF44" i="9"/>
  <c r="BN44" i="11"/>
  <c r="BN44" i="9"/>
  <c r="BV44" i="11"/>
  <c r="BV44" i="9"/>
  <c r="CD44" i="11"/>
  <c r="CD44" i="9"/>
  <c r="BC45" i="11"/>
  <c r="BC45" i="9"/>
  <c r="BK45" i="11"/>
  <c r="BK45" i="9"/>
  <c r="BS45" i="11"/>
  <c r="BS45" i="9"/>
  <c r="CA45" i="11"/>
  <c r="CA45" i="9"/>
  <c r="AX46" i="11"/>
  <c r="AX46" i="9"/>
  <c r="BF46" i="11"/>
  <c r="BF46" i="9"/>
  <c r="BN46" i="11"/>
  <c r="BN46" i="9"/>
  <c r="BV46" i="11"/>
  <c r="BV46" i="9"/>
  <c r="CD46" i="11"/>
  <c r="CD46" i="9"/>
  <c r="BC47" i="11"/>
  <c r="BC47" i="9"/>
  <c r="BK47" i="11"/>
  <c r="BK47" i="9"/>
  <c r="BS47" i="11"/>
  <c r="BS47" i="9"/>
  <c r="CA47" i="11"/>
  <c r="CA47" i="9"/>
  <c r="AX48" i="11"/>
  <c r="AX48" i="9"/>
  <c r="BF48" i="11"/>
  <c r="BF48" i="9"/>
  <c r="BN48" i="11"/>
  <c r="BN48" i="9"/>
  <c r="BV48" i="11"/>
  <c r="BV48" i="9"/>
  <c r="CD48" i="11"/>
  <c r="CD48" i="9"/>
  <c r="BC49" i="11"/>
  <c r="BC49" i="9"/>
  <c r="BK49" i="11"/>
  <c r="BK49" i="9"/>
  <c r="BS49" i="11"/>
  <c r="BS49" i="9"/>
  <c r="CA49" i="11"/>
  <c r="CA49" i="9"/>
  <c r="AX50" i="11"/>
  <c r="AX50" i="9"/>
  <c r="BF50" i="11"/>
  <c r="BF50" i="9"/>
  <c r="BN50" i="11"/>
  <c r="BN50" i="9"/>
  <c r="BV50" i="11"/>
  <c r="BV50" i="9"/>
  <c r="CD50" i="11"/>
  <c r="CD50" i="9"/>
  <c r="BC51" i="11"/>
  <c r="BC51" i="9"/>
  <c r="BK51" i="11"/>
  <c r="BK51" i="9"/>
  <c r="BS51" i="11"/>
  <c r="BS51" i="9"/>
  <c r="CA51" i="11"/>
  <c r="CA51" i="9"/>
  <c r="AX52" i="11"/>
  <c r="AX52" i="9"/>
  <c r="BF52" i="11"/>
  <c r="BF52" i="9"/>
  <c r="BN52" i="11"/>
  <c r="BN52" i="9"/>
  <c r="BV52" i="11"/>
  <c r="BV52" i="9"/>
  <c r="CD52" i="11"/>
  <c r="CD52" i="9"/>
  <c r="BC53" i="11"/>
  <c r="BC53" i="9"/>
  <c r="BK53" i="11"/>
  <c r="BK53" i="9"/>
  <c r="BS53" i="11"/>
  <c r="BS53" i="9"/>
  <c r="CA53" i="11"/>
  <c r="CA53" i="9"/>
  <c r="AX54" i="11"/>
  <c r="AX54" i="9"/>
  <c r="BF54" i="11"/>
  <c r="BF54" i="9"/>
  <c r="BN54" i="11"/>
  <c r="BN54" i="9"/>
  <c r="BV54" i="11"/>
  <c r="BV54" i="9"/>
  <c r="CD54" i="11"/>
  <c r="CD54" i="9"/>
  <c r="BC55" i="11"/>
  <c r="BC55" i="9"/>
  <c r="BK55" i="11"/>
  <c r="BK55" i="9"/>
  <c r="BS55" i="11"/>
  <c r="BS55" i="9"/>
  <c r="CA55" i="11"/>
  <c r="CA55" i="9"/>
  <c r="AX56" i="11"/>
  <c r="AX56" i="9"/>
  <c r="BF56" i="11"/>
  <c r="BF56" i="9"/>
  <c r="BN56" i="11"/>
  <c r="BN56" i="9"/>
  <c r="BV56" i="11"/>
  <c r="BV56" i="9"/>
  <c r="CD56" i="11"/>
  <c r="CD56" i="9"/>
  <c r="BC57" i="11"/>
  <c r="BC57" i="9"/>
  <c r="BK57" i="11"/>
  <c r="BK57" i="9"/>
  <c r="BS57" i="11"/>
  <c r="BS57" i="9"/>
  <c r="CA57" i="11"/>
  <c r="CA57" i="9"/>
  <c r="AX58" i="11"/>
  <c r="AX58" i="9"/>
  <c r="BF58" i="11"/>
  <c r="BF58" i="9"/>
  <c r="BN58" i="11"/>
  <c r="BN58" i="9"/>
  <c r="BV58" i="11"/>
  <c r="BV58" i="9"/>
  <c r="CD58" i="11"/>
  <c r="CD58" i="9"/>
  <c r="BC59" i="11"/>
  <c r="BC59" i="9"/>
  <c r="BK59" i="11"/>
  <c r="BK59" i="9"/>
  <c r="BS59" i="11"/>
  <c r="BS59" i="9"/>
  <c r="CA59" i="11"/>
  <c r="CA59" i="9"/>
  <c r="AX60" i="11"/>
  <c r="AX60" i="9"/>
  <c r="BF60" i="11"/>
  <c r="BF60" i="9"/>
  <c r="BN60" i="11"/>
  <c r="BN60" i="9"/>
  <c r="BV60" i="11"/>
  <c r="BV60" i="9"/>
  <c r="CD60" i="11"/>
  <c r="CD60" i="9"/>
  <c r="BC61" i="11"/>
  <c r="BC61" i="9"/>
  <c r="BK61" i="11"/>
  <c r="BK61" i="9"/>
  <c r="BS61" i="11"/>
  <c r="BS61" i="9"/>
  <c r="CA61" i="11"/>
  <c r="CA61" i="9"/>
  <c r="AX62" i="11"/>
  <c r="AX62" i="9"/>
  <c r="BF62" i="11"/>
  <c r="BF62" i="9"/>
  <c r="BN62" i="11"/>
  <c r="BN62" i="9"/>
  <c r="BV62" i="11"/>
  <c r="BV62" i="9"/>
  <c r="CD62" i="11"/>
  <c r="CD62" i="9"/>
  <c r="BC63" i="11"/>
  <c r="BC63" i="9"/>
  <c r="BK63" i="11"/>
  <c r="BK63" i="9"/>
  <c r="BS63" i="11"/>
  <c r="BS63" i="9"/>
  <c r="CA63" i="11"/>
  <c r="CA63" i="9"/>
  <c r="AX64" i="11"/>
  <c r="AX64" i="9"/>
  <c r="BF64" i="11"/>
  <c r="BF64" i="9"/>
  <c r="BN64" i="11"/>
  <c r="BN64" i="9"/>
  <c r="BV64" i="11"/>
  <c r="BV64" i="9"/>
  <c r="CD64" i="11"/>
  <c r="CD64" i="9"/>
  <c r="BC65" i="11"/>
  <c r="BC65" i="9"/>
  <c r="BK65" i="11"/>
  <c r="BK65" i="9"/>
  <c r="BS65" i="11"/>
  <c r="BS65" i="9"/>
  <c r="CA65" i="11"/>
  <c r="CA65" i="9"/>
  <c r="AX66" i="11"/>
  <c r="AX66" i="9"/>
  <c r="BF66" i="11"/>
  <c r="BF66" i="9"/>
  <c r="BN66" i="11"/>
  <c r="BN66" i="9"/>
  <c r="BV66" i="11"/>
  <c r="BV66" i="9"/>
  <c r="CD66" i="11"/>
  <c r="CD66" i="9"/>
  <c r="BC67" i="11"/>
  <c r="BC67" i="9"/>
  <c r="BK67" i="11"/>
  <c r="BK67" i="9"/>
  <c r="BS67" i="11"/>
  <c r="BS67" i="9"/>
  <c r="CA67" i="11"/>
  <c r="CA67" i="9"/>
  <c r="AX68" i="11"/>
  <c r="AX68" i="9"/>
  <c r="BF68" i="11"/>
  <c r="BF68" i="9"/>
  <c r="BN68" i="11"/>
  <c r="BN68" i="9"/>
  <c r="BV68" i="11"/>
  <c r="BV68" i="9"/>
  <c r="CD68" i="11"/>
  <c r="CD68" i="9"/>
  <c r="BC69" i="11"/>
  <c r="BC69" i="9"/>
  <c r="BK69" i="11"/>
  <c r="BK69" i="9"/>
  <c r="BS69" i="11"/>
  <c r="BS69" i="9"/>
  <c r="CA69" i="11"/>
  <c r="CA69" i="9"/>
  <c r="BA70" i="11"/>
  <c r="BA70" i="9"/>
  <c r="BI70" i="11"/>
  <c r="BI70" i="9"/>
  <c r="BQ70" i="11"/>
  <c r="BQ70" i="9"/>
  <c r="BY70" i="11"/>
  <c r="BY70" i="9"/>
  <c r="CG70" i="11"/>
  <c r="CG70" i="9"/>
  <c r="BD71" i="11"/>
  <c r="BD71" i="9"/>
  <c r="BL71" i="11"/>
  <c r="BL71" i="9"/>
  <c r="BT71" i="11"/>
  <c r="BT71" i="9"/>
  <c r="CB71" i="11"/>
  <c r="CB71" i="9"/>
  <c r="AY72" i="11"/>
  <c r="AY72" i="9"/>
  <c r="BG72" i="11"/>
  <c r="BG72" i="9"/>
  <c r="BO72" i="11"/>
  <c r="BO72" i="9"/>
  <c r="BW72" i="11"/>
  <c r="BW72" i="9"/>
  <c r="CE72" i="11"/>
  <c r="CE72" i="9"/>
  <c r="BB73" i="11"/>
  <c r="BB73" i="9"/>
  <c r="BJ73" i="11"/>
  <c r="BJ73" i="9"/>
  <c r="BR73" i="11"/>
  <c r="BR73" i="9"/>
  <c r="BZ73" i="11"/>
  <c r="BZ73" i="9"/>
  <c r="BA74" i="11"/>
  <c r="BA74" i="9"/>
  <c r="BI74" i="11"/>
  <c r="BI74" i="9"/>
  <c r="BQ74" i="11"/>
  <c r="BQ74" i="9"/>
  <c r="BY74" i="11"/>
  <c r="BY74" i="9"/>
  <c r="CG74" i="11"/>
  <c r="CG74" i="9"/>
  <c r="BD75" i="11"/>
  <c r="BD75" i="9"/>
  <c r="BL75" i="11"/>
  <c r="BL75" i="9"/>
  <c r="BT75" i="11"/>
  <c r="BT75" i="9"/>
  <c r="CB75" i="11"/>
  <c r="CB75" i="9"/>
  <c r="AY76" i="11"/>
  <c r="AY76" i="9"/>
  <c r="BG76" i="11"/>
  <c r="BG76" i="9"/>
  <c r="BO76" i="11"/>
  <c r="BO76" i="9"/>
  <c r="BW76" i="11"/>
  <c r="BW76" i="9"/>
  <c r="CE76" i="11"/>
  <c r="CE76" i="9"/>
  <c r="BB77" i="11"/>
  <c r="BB77" i="9"/>
  <c r="BJ77" i="11"/>
  <c r="BJ77" i="9"/>
  <c r="BR77" i="11"/>
  <c r="BR77" i="9"/>
  <c r="BZ77" i="11"/>
  <c r="BZ77" i="9"/>
  <c r="BA78" i="11"/>
  <c r="BA78" i="9"/>
  <c r="BI78" i="11"/>
  <c r="BI78" i="9"/>
  <c r="BQ78" i="11"/>
  <c r="BQ78" i="9"/>
  <c r="BY78" i="11"/>
  <c r="BY78" i="9"/>
  <c r="CG78" i="11"/>
  <c r="CG78" i="9"/>
  <c r="BD79" i="11"/>
  <c r="BD79" i="9"/>
  <c r="BL79" i="11"/>
  <c r="BL79" i="9"/>
  <c r="BT79" i="11"/>
  <c r="BT79" i="9"/>
  <c r="CB79" i="11"/>
  <c r="CB79" i="9"/>
  <c r="AY80" i="11"/>
  <c r="AY80" i="9"/>
  <c r="BG80" i="11"/>
  <c r="BG80" i="9"/>
  <c r="BO80" i="11"/>
  <c r="BO80" i="9"/>
  <c r="BW80" i="11"/>
  <c r="BW80" i="9"/>
  <c r="CE80" i="11"/>
  <c r="CE80" i="9"/>
  <c r="BB81" i="11"/>
  <c r="BB81" i="9"/>
  <c r="BJ81" i="11"/>
  <c r="BJ81" i="9"/>
  <c r="BR81" i="11"/>
  <c r="BR81" i="9"/>
  <c r="BZ81" i="11"/>
  <c r="BZ81" i="9"/>
  <c r="BA82" i="11"/>
  <c r="BA82" i="9"/>
  <c r="BI82" i="11"/>
  <c r="BI82" i="9"/>
  <c r="BQ82" i="11"/>
  <c r="BQ82" i="9"/>
  <c r="BY82" i="11"/>
  <c r="BY82" i="9"/>
  <c r="CG82" i="11"/>
  <c r="CG82" i="9"/>
  <c r="BD83" i="11"/>
  <c r="BD83" i="9"/>
  <c r="BL83" i="11"/>
  <c r="BL83" i="9"/>
  <c r="BT83" i="11"/>
  <c r="BT83" i="9"/>
  <c r="CB83" i="11"/>
  <c r="CB83" i="9"/>
  <c r="AY84" i="11"/>
  <c r="AY84" i="9"/>
  <c r="BG84" i="11"/>
  <c r="BG84" i="9"/>
  <c r="BO84" i="11"/>
  <c r="BO84" i="9"/>
  <c r="BW84" i="11"/>
  <c r="BW84" i="9"/>
  <c r="CE84" i="11"/>
  <c r="CE84" i="9"/>
  <c r="BD85" i="11"/>
  <c r="BD85" i="9"/>
  <c r="BL85" i="11"/>
  <c r="BL85" i="9"/>
  <c r="BT85" i="11"/>
  <c r="BT85" i="9"/>
  <c r="CB85" i="11"/>
  <c r="CB85" i="9"/>
  <c r="BA86" i="11"/>
  <c r="BA86" i="9"/>
  <c r="BI86" i="11"/>
  <c r="BI86" i="9"/>
  <c r="BQ86" i="11"/>
  <c r="BQ86" i="9"/>
  <c r="BY86" i="11"/>
  <c r="BY86" i="9"/>
  <c r="CG86" i="11"/>
  <c r="CG86" i="9"/>
  <c r="AZ70" i="11"/>
  <c r="AZ70" i="9"/>
  <c r="BH70" i="11"/>
  <c r="BH70" i="9"/>
  <c r="BP70" i="11"/>
  <c r="BP70" i="9"/>
  <c r="BX70" i="11"/>
  <c r="BX70" i="9"/>
  <c r="CF70" i="11"/>
  <c r="CF70" i="9"/>
  <c r="AY71" i="11"/>
  <c r="AY71" i="9"/>
  <c r="BG71" i="11"/>
  <c r="BG71" i="9"/>
  <c r="BO71" i="11"/>
  <c r="BO71" i="9"/>
  <c r="BW71" i="11"/>
  <c r="BW71" i="9"/>
  <c r="CE71" i="11"/>
  <c r="CE71" i="9"/>
  <c r="AX72" i="11"/>
  <c r="AX72" i="9"/>
  <c r="BF72" i="11"/>
  <c r="BF72" i="9"/>
  <c r="BN72" i="11"/>
  <c r="BN72" i="9"/>
  <c r="BV72" i="11"/>
  <c r="BV72" i="9"/>
  <c r="CD72" i="11"/>
  <c r="CD72" i="9"/>
  <c r="BA73" i="11"/>
  <c r="BA73" i="9"/>
  <c r="BI73" i="11"/>
  <c r="BI73" i="9"/>
  <c r="BQ73" i="11"/>
  <c r="BQ73" i="9"/>
  <c r="BY73" i="11"/>
  <c r="BY73" i="9"/>
  <c r="CG73" i="11"/>
  <c r="CG73" i="9"/>
  <c r="AZ74" i="11"/>
  <c r="AZ74" i="9"/>
  <c r="BH74" i="11"/>
  <c r="BH74" i="9"/>
  <c r="BP74" i="11"/>
  <c r="BP74" i="9"/>
  <c r="BX74" i="11"/>
  <c r="BX74" i="9"/>
  <c r="CF74" i="11"/>
  <c r="CF74" i="9"/>
  <c r="AY75" i="11"/>
  <c r="AY75" i="9"/>
  <c r="BG75" i="11"/>
  <c r="BG75" i="9"/>
  <c r="BO75" i="11"/>
  <c r="BO75" i="9"/>
  <c r="BW75" i="11"/>
  <c r="BW75" i="9"/>
  <c r="CE75" i="11"/>
  <c r="CE75" i="9"/>
  <c r="AX76" i="11"/>
  <c r="AX76" i="9"/>
  <c r="BF76" i="11"/>
  <c r="BF76" i="9"/>
  <c r="BN76" i="11"/>
  <c r="BN76" i="9"/>
  <c r="BV76" i="11"/>
  <c r="BV76" i="9"/>
  <c r="CD76" i="11"/>
  <c r="CD76" i="9"/>
  <c r="BA77" i="11"/>
  <c r="BA77" i="9"/>
  <c r="BI77" i="11"/>
  <c r="BI77" i="9"/>
  <c r="BQ77" i="11"/>
  <c r="BQ77" i="9"/>
  <c r="BY77" i="11"/>
  <c r="BY77" i="9"/>
  <c r="CG77" i="11"/>
  <c r="CG77" i="9"/>
  <c r="AZ78" i="11"/>
  <c r="AZ78" i="9"/>
  <c r="BH78" i="11"/>
  <c r="BH78" i="9"/>
  <c r="BP78" i="11"/>
  <c r="BP78" i="9"/>
  <c r="BX78" i="11"/>
  <c r="BX78" i="9"/>
  <c r="CF78" i="11"/>
  <c r="CF78" i="9"/>
  <c r="AY79" i="11"/>
  <c r="AY79" i="9"/>
  <c r="BG79" i="11"/>
  <c r="BG79" i="9"/>
  <c r="BO79" i="11"/>
  <c r="BO79" i="9"/>
  <c r="BW79" i="11"/>
  <c r="BW79" i="9"/>
  <c r="CE79" i="11"/>
  <c r="CE79" i="9"/>
  <c r="AX80" i="11"/>
  <c r="AX80" i="9"/>
  <c r="BF80" i="11"/>
  <c r="BF80" i="9"/>
  <c r="BN80" i="11"/>
  <c r="BN80" i="9"/>
  <c r="BV80" i="11"/>
  <c r="BV80" i="9"/>
  <c r="CD80" i="11"/>
  <c r="CD80" i="9"/>
  <c r="BA81" i="11"/>
  <c r="BA81" i="9"/>
  <c r="BI81" i="11"/>
  <c r="BI81" i="9"/>
  <c r="BQ81" i="11"/>
  <c r="BQ81" i="9"/>
  <c r="BY81" i="11"/>
  <c r="BY81" i="9"/>
  <c r="CG81" i="11"/>
  <c r="CG81" i="9"/>
  <c r="AZ82" i="11"/>
  <c r="AZ82" i="9"/>
  <c r="BH82" i="11"/>
  <c r="BH82" i="9"/>
  <c r="BP82" i="11"/>
  <c r="BP82" i="9"/>
  <c r="BX82" i="11"/>
  <c r="BX82" i="9"/>
  <c r="CF82" i="11"/>
  <c r="CF82" i="9"/>
  <c r="AY83" i="11"/>
  <c r="AY83" i="9"/>
  <c r="BG83" i="11"/>
  <c r="BG83" i="9"/>
  <c r="BO83" i="11"/>
  <c r="BO83" i="9"/>
  <c r="BW83" i="11"/>
  <c r="BW83" i="9"/>
  <c r="CE83" i="11"/>
  <c r="CE83" i="9"/>
  <c r="BB84" i="11"/>
  <c r="BB84" i="9"/>
  <c r="BJ84" i="11"/>
  <c r="BJ84" i="9"/>
  <c r="BR84" i="11"/>
  <c r="BR84" i="9"/>
  <c r="BZ84" i="11"/>
  <c r="BZ84" i="9"/>
  <c r="AY85" i="11"/>
  <c r="AY85" i="9"/>
  <c r="BG85" i="11"/>
  <c r="BG85" i="9"/>
  <c r="BO85" i="11"/>
  <c r="BO85" i="9"/>
  <c r="BW85" i="11"/>
  <c r="BW85" i="9"/>
  <c r="CE85" i="11"/>
  <c r="CE85" i="9"/>
  <c r="BB86" i="11"/>
  <c r="BB86" i="9"/>
  <c r="BJ86" i="11"/>
  <c r="BJ86" i="9"/>
  <c r="BR86" i="11"/>
  <c r="BR86" i="9"/>
  <c r="BZ86" i="11"/>
  <c r="BZ86" i="9"/>
  <c r="CR17" l="1"/>
  <c r="CY17"/>
  <c r="DG17"/>
  <c r="DG24"/>
  <c r="CR24"/>
  <c r="CY24"/>
  <c r="CY31" i="7"/>
  <c r="DG31"/>
  <c r="CR31"/>
  <c r="CT11" i="9"/>
  <c r="DA11"/>
  <c r="DI11"/>
  <c r="CS83"/>
  <c r="CZ83"/>
  <c r="DH83"/>
  <c r="CR25" i="13"/>
  <c r="CY25"/>
  <c r="DG25"/>
  <c r="CY73" i="7"/>
  <c r="DG73"/>
  <c r="CR73"/>
  <c r="CS68" i="9"/>
  <c r="CZ68"/>
  <c r="DH68"/>
  <c r="CY59" i="7"/>
  <c r="DG59"/>
  <c r="CR59"/>
  <c r="CR46" i="8"/>
  <c r="CY46"/>
  <c r="DG46"/>
  <c r="DG74" i="9"/>
  <c r="CR74"/>
  <c r="CY74"/>
  <c r="DG55" i="7"/>
  <c r="CR55"/>
  <c r="CY55"/>
  <c r="CY57"/>
  <c r="DG57"/>
  <c r="CR57"/>
  <c r="CR16" i="9"/>
  <c r="CY16"/>
  <c r="DG16"/>
  <c r="DG35" i="7"/>
  <c r="CY35"/>
  <c r="CR35"/>
  <c r="CY45"/>
  <c r="CR45"/>
  <c r="DG45"/>
  <c r="CR54"/>
  <c r="CY54"/>
  <c r="DG54"/>
  <c r="CR33"/>
  <c r="CY33"/>
  <c r="DG33"/>
  <c r="CR32" i="13"/>
  <c r="CY32"/>
  <c r="DG32"/>
  <c r="CS17"/>
  <c r="CZ17"/>
  <c r="DH17"/>
  <c r="DG44" i="9"/>
  <c r="CR44"/>
  <c r="CY44"/>
  <c r="DG77" i="7"/>
  <c r="CR77"/>
  <c r="CY77"/>
  <c r="CR47" i="8"/>
  <c r="CY47"/>
  <c r="DG47"/>
  <c r="CR39" i="7"/>
  <c r="DG39"/>
  <c r="CY39"/>
  <c r="CS18" i="13"/>
  <c r="CZ18"/>
  <c r="DH18"/>
  <c r="CY36" i="9"/>
  <c r="DG36"/>
  <c r="CR36"/>
  <c r="CY8" i="13"/>
  <c r="DG8"/>
  <c r="CR8"/>
  <c r="CR37" i="8"/>
  <c r="CY37"/>
  <c r="DG37"/>
  <c r="CY20" i="9"/>
  <c r="DG20"/>
  <c r="CR20"/>
  <c r="CR21" i="8"/>
  <c r="CY21"/>
  <c r="DG21"/>
  <c r="CR26" i="13"/>
  <c r="CY26"/>
  <c r="DG26"/>
  <c r="CR34" i="8"/>
  <c r="CY34"/>
  <c r="DG34"/>
  <c r="CY79"/>
  <c r="DG79"/>
  <c r="CR79"/>
  <c r="CR54"/>
  <c r="CY54"/>
  <c r="DG54"/>
  <c r="CR15"/>
  <c r="DG15"/>
  <c r="CY15"/>
  <c r="DG29" i="7"/>
  <c r="CY29"/>
  <c r="CR29"/>
  <c r="CY42" i="8"/>
  <c r="DG42"/>
  <c r="CR42"/>
  <c r="DG37" i="7"/>
  <c r="CR37"/>
  <c r="CY37"/>
  <c r="CS10" i="13"/>
  <c r="CZ10"/>
  <c r="DH10"/>
  <c r="CR78" i="8"/>
  <c r="CY78"/>
  <c r="DG78"/>
  <c r="CR75" i="7"/>
  <c r="CY75"/>
  <c r="DG75"/>
  <c r="CY4" i="13"/>
  <c r="CR4"/>
  <c r="DG4"/>
  <c r="DG56" i="9"/>
  <c r="CY56"/>
  <c r="CR56"/>
  <c r="CR5" i="8"/>
  <c r="CY5"/>
  <c r="DG5"/>
  <c r="DG39"/>
  <c r="CY39"/>
  <c r="CR39"/>
  <c r="CR55"/>
  <c r="CY55"/>
  <c r="DG55"/>
  <c r="CR72" i="7"/>
  <c r="CY72"/>
  <c r="DG72"/>
  <c r="CR9"/>
  <c r="CY9"/>
  <c r="DG9"/>
  <c r="CR45" i="8"/>
  <c r="CY45"/>
  <c r="DG45"/>
  <c r="CS32" i="9"/>
  <c r="CZ32"/>
  <c r="DH32"/>
  <c r="CR27" i="7"/>
  <c r="CY27"/>
  <c r="DG27"/>
  <c r="DK24" i="8"/>
  <c r="DC24"/>
  <c r="DG49" i="13"/>
  <c r="CY49"/>
  <c r="CR49"/>
  <c r="CR83" i="8"/>
  <c r="DG83"/>
  <c r="CY83"/>
  <c r="CR56" i="7"/>
  <c r="CY56"/>
  <c r="DG56"/>
  <c r="DH84" i="9"/>
  <c r="CZ84"/>
  <c r="CS84"/>
  <c r="CS81"/>
  <c r="DH81"/>
  <c r="CZ81"/>
  <c r="DG15"/>
  <c r="CR15"/>
  <c r="CY15"/>
  <c r="DG75" i="13"/>
  <c r="CY75"/>
  <c r="CR75"/>
  <c r="DH66" i="7"/>
  <c r="CZ66"/>
  <c r="CS66"/>
  <c r="DI4" i="9"/>
  <c r="CT4"/>
  <c r="DA4"/>
  <c r="DK32" i="8"/>
  <c r="DC32"/>
  <c r="DG10" i="7"/>
  <c r="CY10"/>
  <c r="CR10"/>
  <c r="CT38" i="8"/>
  <c r="DI38"/>
  <c r="DA38"/>
  <c r="DH72" i="13"/>
  <c r="CZ72"/>
  <c r="CS72"/>
  <c r="DH80" i="7"/>
  <c r="CZ80"/>
  <c r="CS80"/>
  <c r="DI35" i="8"/>
  <c r="DA35"/>
  <c r="CT35"/>
  <c r="DH26" i="7"/>
  <c r="CZ26"/>
  <c r="CS26"/>
  <c r="CS65" i="13"/>
  <c r="DH65"/>
  <c r="CZ65"/>
  <c r="CZ46" i="9"/>
  <c r="CS46"/>
  <c r="DH46"/>
  <c r="DG76" i="7"/>
  <c r="CY76"/>
  <c r="CR76"/>
  <c r="DH56" i="13"/>
  <c r="CZ56"/>
  <c r="CS56"/>
  <c r="CT37" i="9"/>
  <c r="DI37"/>
  <c r="DA37"/>
  <c r="DG29" i="13"/>
  <c r="CY29"/>
  <c r="CR29"/>
  <c r="DQ1"/>
  <c r="R1"/>
  <c r="BI1"/>
  <c r="BT1"/>
  <c r="CS30" i="9"/>
  <c r="DH30"/>
  <c r="CZ30"/>
  <c r="DH50" i="13"/>
  <c r="CZ50"/>
  <c r="CS50"/>
  <c r="CS66" i="9"/>
  <c r="DH66"/>
  <c r="CZ66"/>
  <c r="CS48" i="8"/>
  <c r="CZ48"/>
  <c r="DH48"/>
  <c r="DI28" i="7"/>
  <c r="DA28"/>
  <c r="CT28"/>
  <c r="DA21" i="9"/>
  <c r="DI21"/>
  <c r="CT21"/>
  <c r="DH81" i="7"/>
  <c r="CZ81"/>
  <c r="CS81"/>
  <c r="DG37" i="13"/>
  <c r="CY37"/>
  <c r="CR37"/>
  <c r="DG7"/>
  <c r="CY7"/>
  <c r="CR7"/>
  <c r="DG68" i="7"/>
  <c r="CY68"/>
  <c r="CR68"/>
  <c r="DK46"/>
  <c r="DC46"/>
  <c r="DH63" i="13"/>
  <c r="CZ63"/>
  <c r="CS63"/>
  <c r="CU28" i="8"/>
  <c r="DJ28"/>
  <c r="DB28"/>
  <c r="BP1" i="7"/>
  <c r="AF1"/>
  <c r="X2" i="9"/>
  <c r="CT24" i="13"/>
  <c r="DA24"/>
  <c r="DI24"/>
  <c r="DG66"/>
  <c r="CY66"/>
  <c r="CR66"/>
  <c r="DH61" i="9"/>
  <c r="CS61"/>
  <c r="CZ61"/>
  <c r="DI13" i="8"/>
  <c r="DA13"/>
  <c r="CT13"/>
  <c r="CR51"/>
  <c r="CY51"/>
  <c r="DG51"/>
  <c r="CR6" i="13"/>
  <c r="CY6"/>
  <c r="DG6"/>
  <c r="DH80"/>
  <c r="CZ80"/>
  <c r="CS80"/>
  <c r="CY7" i="9"/>
  <c r="DG7"/>
  <c r="CR7"/>
  <c r="CR71"/>
  <c r="DG71"/>
  <c r="CY71"/>
  <c r="DH8" i="7"/>
  <c r="CZ8"/>
  <c r="CS8"/>
  <c r="DI9" i="13"/>
  <c r="DA9"/>
  <c r="CT9"/>
  <c r="DH20" i="8"/>
  <c r="CZ20"/>
  <c r="CS20"/>
  <c r="DA86"/>
  <c r="DI86"/>
  <c r="CT86"/>
  <c r="CR58" i="7"/>
  <c r="CY58"/>
  <c r="DG58"/>
  <c r="DI40"/>
  <c r="DA40"/>
  <c r="CT40"/>
  <c r="DG6"/>
  <c r="CY6"/>
  <c r="CR6"/>
  <c r="CZ60" i="8"/>
  <c r="CS60"/>
  <c r="DH60"/>
  <c r="DH40" i="13"/>
  <c r="CZ40"/>
  <c r="CS40"/>
  <c r="CS31"/>
  <c r="DH31"/>
  <c r="CZ31"/>
  <c r="CR27" i="9"/>
  <c r="DG27"/>
  <c r="CY27"/>
  <c r="DG49" i="8"/>
  <c r="CY49"/>
  <c r="CR49"/>
  <c r="DI48" i="9"/>
  <c r="CT48"/>
  <c r="DA48"/>
  <c r="BC1" i="8"/>
  <c r="DQ1"/>
  <c r="R1"/>
  <c r="BP1"/>
  <c r="Y1"/>
  <c r="BU1"/>
  <c r="CZ18" i="9"/>
  <c r="DH18"/>
  <c r="CS18"/>
  <c r="DG41" i="8"/>
  <c r="CY41"/>
  <c r="CR41"/>
  <c r="DH62" i="9"/>
  <c r="CS62"/>
  <c r="CZ62"/>
  <c r="CR47"/>
  <c r="DG47"/>
  <c r="CY47"/>
  <c r="CR31"/>
  <c r="CY31"/>
  <c r="DG31"/>
  <c r="DI52" i="7"/>
  <c r="DA52"/>
  <c r="CT52"/>
  <c r="DG14"/>
  <c r="CY14"/>
  <c r="CR14"/>
  <c r="CR74"/>
  <c r="DG74"/>
  <c r="CY74"/>
  <c r="CR78" i="9"/>
  <c r="DG78"/>
  <c r="CY78"/>
  <c r="CS13" i="7"/>
  <c r="DH13"/>
  <c r="CZ13"/>
  <c r="DG67" i="13"/>
  <c r="CY67"/>
  <c r="CR67"/>
  <c r="DG57" i="9"/>
  <c r="CY57"/>
  <c r="CR57"/>
  <c r="DI60"/>
  <c r="DA60"/>
  <c r="CT60"/>
  <c r="DG76" i="13"/>
  <c r="CY76"/>
  <c r="CR76"/>
  <c r="Q1" i="10"/>
  <c r="X1"/>
  <c r="AI1"/>
  <c r="BH1"/>
  <c r="BN1"/>
  <c r="AN1"/>
  <c r="CR10" i="8"/>
  <c r="DG10"/>
  <c r="CY10"/>
  <c r="DG86" i="7"/>
  <c r="CY86"/>
  <c r="CR86"/>
  <c r="BI1" i="12"/>
  <c r="BA1" i="10"/>
  <c r="CS83" i="7"/>
  <c r="DH83"/>
  <c r="CZ83"/>
  <c r="CR19"/>
  <c r="DG19"/>
  <c r="CY19"/>
  <c r="DH34" i="13"/>
  <c r="CZ34"/>
  <c r="CS34"/>
  <c r="DK20" i="7"/>
  <c r="DC20"/>
  <c r="DH11"/>
  <c r="CZ11"/>
  <c r="CS11"/>
  <c r="CR51" i="13"/>
  <c r="DG51"/>
  <c r="CY51"/>
  <c r="DG65" i="9"/>
  <c r="CY65"/>
  <c r="CR65"/>
  <c r="CT67" i="8"/>
  <c r="DI67"/>
  <c r="DA67"/>
  <c r="DH7"/>
  <c r="CZ7"/>
  <c r="CS7"/>
  <c r="CS82" i="13"/>
  <c r="DH82"/>
  <c r="CZ82"/>
  <c r="DG53"/>
  <c r="CY53"/>
  <c r="CR53"/>
  <c r="DG39"/>
  <c r="CY39"/>
  <c r="CR39"/>
  <c r="Q1" i="12"/>
  <c r="CR73" i="13"/>
  <c r="DG73"/>
  <c r="CY73"/>
  <c r="DH78"/>
  <c r="CZ78"/>
  <c r="CS78"/>
  <c r="CU18" i="8"/>
  <c r="DJ18"/>
  <c r="DB18"/>
  <c r="CR30" i="13"/>
  <c r="DG30"/>
  <c r="CY30"/>
  <c r="DA40" i="9"/>
  <c r="CT40"/>
  <c r="DI40"/>
  <c r="DG48" i="7"/>
  <c r="CY48"/>
  <c r="CR48"/>
  <c r="CR81" i="13"/>
  <c r="DG81"/>
  <c r="CY81"/>
  <c r="CS50" i="9"/>
  <c r="CZ50"/>
  <c r="DH50"/>
  <c r="DG38" i="13"/>
  <c r="CY38"/>
  <c r="CR38"/>
  <c r="CS5" i="7"/>
  <c r="DH5"/>
  <c r="CZ5"/>
  <c r="DG53" i="8"/>
  <c r="CY53"/>
  <c r="CR53"/>
  <c r="DG13" i="13"/>
  <c r="CY13"/>
  <c r="CR13"/>
  <c r="CR72" i="8"/>
  <c r="DG72"/>
  <c r="CY72"/>
  <c r="DG59"/>
  <c r="CR59"/>
  <c r="CY59"/>
  <c r="DG62"/>
  <c r="CY62"/>
  <c r="CR62"/>
  <c r="DH58" i="13"/>
  <c r="CZ58"/>
  <c r="CS58"/>
  <c r="DG62"/>
  <c r="CY62"/>
  <c r="CR62"/>
  <c r="CS36" i="7"/>
  <c r="CZ36"/>
  <c r="DH36"/>
  <c r="CR22" i="13"/>
  <c r="CY22"/>
  <c r="DG22"/>
  <c r="DI32" i="7"/>
  <c r="DA32"/>
  <c r="CT32"/>
  <c r="DG78"/>
  <c r="CY78"/>
  <c r="CR78"/>
  <c r="DH82" i="9"/>
  <c r="CZ82"/>
  <c r="CS82"/>
  <c r="CY80"/>
  <c r="DG80"/>
  <c r="CR80"/>
  <c r="BA1" i="12"/>
  <c r="DH61" i="13"/>
  <c r="CZ61"/>
  <c r="CS61"/>
  <c r="DI3" i="9"/>
  <c r="DA3"/>
  <c r="CT3"/>
  <c r="DG27" i="8"/>
  <c r="CY27"/>
  <c r="CR27"/>
  <c r="DH79" i="9"/>
  <c r="CZ79"/>
  <c r="CS79"/>
  <c r="CS11" i="8"/>
  <c r="DH11"/>
  <c r="CZ11"/>
  <c r="DH51" i="7"/>
  <c r="CZ51"/>
  <c r="CS51"/>
  <c r="DG13" i="9"/>
  <c r="CY13"/>
  <c r="CR13"/>
  <c r="DI30" i="7"/>
  <c r="DA30"/>
  <c r="CT30"/>
  <c r="CY34" i="9"/>
  <c r="DG34"/>
  <c r="CR34"/>
  <c r="DG71" i="13"/>
  <c r="CY71"/>
  <c r="CR71"/>
  <c r="DR1" i="7"/>
  <c r="S1"/>
  <c r="BY1"/>
  <c r="Z1"/>
  <c r="BJ1"/>
  <c r="AR1"/>
  <c r="AO1"/>
  <c r="CZ77" i="8"/>
  <c r="DH77"/>
  <c r="CS77"/>
  <c r="CZ70" i="9"/>
  <c r="CS70"/>
  <c r="DH70"/>
  <c r="DI17" i="7"/>
  <c r="DA17"/>
  <c r="CT17"/>
  <c r="DH38" i="9"/>
  <c r="CS38"/>
  <c r="CZ38"/>
  <c r="DJ25" i="7"/>
  <c r="DB25"/>
  <c r="CU25"/>
  <c r="Q1" i="11"/>
  <c r="BN1"/>
  <c r="AD1"/>
  <c r="X1"/>
  <c r="AI1"/>
  <c r="BT1"/>
  <c r="BH1"/>
  <c r="BS1"/>
  <c r="DG76" i="8"/>
  <c r="CR76"/>
  <c r="CY76"/>
  <c r="DG5" i="13"/>
  <c r="CY5"/>
  <c r="CR5"/>
  <c r="CS85" i="7"/>
  <c r="DH85"/>
  <c r="CZ85"/>
  <c r="CS31" i="8"/>
  <c r="DH31"/>
  <c r="CZ31"/>
  <c r="DG47" i="13"/>
  <c r="CY47"/>
  <c r="CR47"/>
  <c r="DG36" i="8"/>
  <c r="CY36"/>
  <c r="CR36"/>
  <c r="DH49" i="7"/>
  <c r="CZ49"/>
  <c r="CS49"/>
  <c r="CS63"/>
  <c r="CZ63"/>
  <c r="DH63"/>
  <c r="CU66" i="8"/>
  <c r="DJ66"/>
  <c r="DB66"/>
  <c r="DG50" i="7"/>
  <c r="CY50"/>
  <c r="CR50"/>
  <c r="DG85" i="13"/>
  <c r="CY85"/>
  <c r="CR85"/>
  <c r="CY68" i="8"/>
  <c r="DG68"/>
  <c r="CR68"/>
  <c r="CY23" i="9"/>
  <c r="DG23"/>
  <c r="CR23"/>
  <c r="CT57" i="8"/>
  <c r="DA57"/>
  <c r="DI57"/>
  <c r="CR35" i="13"/>
  <c r="DG35"/>
  <c r="CY35"/>
  <c r="DH16"/>
  <c r="CZ16"/>
  <c r="CS16"/>
  <c r="DH60"/>
  <c r="CZ60"/>
  <c r="CS60"/>
  <c r="DG45"/>
  <c r="CY45"/>
  <c r="CR45"/>
  <c r="DH84"/>
  <c r="CZ84"/>
  <c r="CS84"/>
  <c r="DH8" i="9"/>
  <c r="CZ8"/>
  <c r="CS8"/>
  <c r="DG46" i="13"/>
  <c r="CY46"/>
  <c r="CR46"/>
  <c r="CS82" i="8"/>
  <c r="CZ82"/>
  <c r="DH82"/>
  <c r="CZ26" i="9"/>
  <c r="DH26"/>
  <c r="CS26"/>
  <c r="DG15" i="7"/>
  <c r="CY15"/>
  <c r="CR15"/>
  <c r="DH43"/>
  <c r="CZ43"/>
  <c r="CS43"/>
  <c r="DJ20" i="13"/>
  <c r="DB20"/>
  <c r="CU20"/>
  <c r="CR43" i="8"/>
  <c r="DG43"/>
  <c r="CY43"/>
  <c r="CR60" i="7"/>
  <c r="DG60"/>
  <c r="CY60"/>
  <c r="DG5" i="9"/>
  <c r="CY5"/>
  <c r="CR5"/>
  <c r="DG73"/>
  <c r="CY73"/>
  <c r="CR73"/>
  <c r="DI34" i="7"/>
  <c r="DA34"/>
  <c r="CT34"/>
  <c r="CR12" i="9"/>
  <c r="CY12"/>
  <c r="DG12"/>
  <c r="DH53" i="7"/>
  <c r="CZ53"/>
  <c r="CS53"/>
  <c r="DG83" i="13"/>
  <c r="CY83"/>
  <c r="CR83"/>
  <c r="DG6" i="8"/>
  <c r="CY6"/>
  <c r="CR6"/>
  <c r="DH42" i="13"/>
  <c r="CZ42"/>
  <c r="CS42"/>
  <c r="DH4" i="8"/>
  <c r="CZ4"/>
  <c r="CS4"/>
  <c r="DH23" i="7"/>
  <c r="CZ23"/>
  <c r="CS23"/>
  <c r="DJ28" i="13"/>
  <c r="DB28"/>
  <c r="CU28"/>
  <c r="DH23" i="8"/>
  <c r="CZ23"/>
  <c r="CS23"/>
  <c r="DH53" i="9"/>
  <c r="CS53"/>
  <c r="CZ53"/>
  <c r="DG19" i="8"/>
  <c r="CY19"/>
  <c r="CR19"/>
  <c r="CR64" i="9"/>
  <c r="CY64"/>
  <c r="DG64"/>
  <c r="CS44" i="8"/>
  <c r="CZ44"/>
  <c r="DH44"/>
  <c r="DH52" i="9"/>
  <c r="CZ52"/>
  <c r="CS52"/>
  <c r="CS59"/>
  <c r="CZ59"/>
  <c r="DH59"/>
  <c r="DH41" i="7"/>
  <c r="CZ41"/>
  <c r="CS41"/>
  <c r="DG43" i="9"/>
  <c r="CR43"/>
  <c r="CY43"/>
  <c r="DG71" i="8"/>
  <c r="CY71"/>
  <c r="CR71"/>
  <c r="DH54" i="9"/>
  <c r="CS54"/>
  <c r="CZ54"/>
  <c r="DI64" i="8"/>
  <c r="DA64"/>
  <c r="CT64"/>
  <c r="DG81"/>
  <c r="CR81"/>
  <c r="CY81"/>
  <c r="DG21" i="13"/>
  <c r="CY21"/>
  <c r="CR21"/>
  <c r="CT25" i="8"/>
  <c r="DI25"/>
  <c r="DA25"/>
  <c r="DG76" i="9"/>
  <c r="CY76"/>
  <c r="CR76"/>
  <c r="CY84" i="8"/>
  <c r="DG84"/>
  <c r="CR84"/>
  <c r="CR82" i="7"/>
  <c r="DG82"/>
  <c r="CY82"/>
  <c r="DI18"/>
  <c r="DA18"/>
  <c r="CT18"/>
  <c r="BA2" i="9"/>
  <c r="BN1" i="12"/>
  <c r="AJ1"/>
  <c r="DI19" i="9"/>
  <c r="DA19"/>
  <c r="CT19"/>
  <c r="DH64" i="7"/>
  <c r="CZ64"/>
  <c r="CS64"/>
  <c r="DH69" i="13"/>
  <c r="CZ69"/>
  <c r="CS69"/>
  <c r="DI22" i="7"/>
  <c r="DA22"/>
  <c r="CT22"/>
  <c r="CZ40" i="8"/>
  <c r="CS40"/>
  <c r="DH40"/>
  <c r="DG14" i="9"/>
  <c r="CR14"/>
  <c r="CY14"/>
  <c r="CR8" i="8"/>
  <c r="DG8"/>
  <c r="CY8"/>
  <c r="CZ45" i="9"/>
  <c r="CS45"/>
  <c r="DH45"/>
  <c r="DI25"/>
  <c r="CT25"/>
  <c r="DA25"/>
  <c r="DH69" i="7"/>
  <c r="CZ69"/>
  <c r="CS69"/>
  <c r="CR35" i="9"/>
  <c r="CY35"/>
  <c r="DG35"/>
  <c r="DH9"/>
  <c r="CS9"/>
  <c r="CZ9"/>
  <c r="CS65" i="7"/>
  <c r="CZ65"/>
  <c r="DH65"/>
  <c r="DG68" i="13"/>
  <c r="CY68"/>
  <c r="CR68"/>
  <c r="DI29" i="8"/>
  <c r="DA29"/>
  <c r="CT29"/>
  <c r="DH48" i="13"/>
  <c r="CZ48"/>
  <c r="CS48"/>
  <c r="CU26" i="8"/>
  <c r="DJ26"/>
  <c r="DB26"/>
  <c r="DI63" i="9"/>
  <c r="DA63"/>
  <c r="CT63"/>
  <c r="CY65" i="8"/>
  <c r="DG65"/>
  <c r="CR65"/>
  <c r="DH85"/>
  <c r="CS85"/>
  <c r="CZ85"/>
  <c r="CT14"/>
  <c r="DA14"/>
  <c r="DI14"/>
  <c r="CR4" i="7"/>
  <c r="DG4"/>
  <c r="CY4"/>
  <c r="DG77" i="13"/>
  <c r="CY77"/>
  <c r="CR77"/>
  <c r="CR12" i="7"/>
  <c r="DG12"/>
  <c r="CY12"/>
  <c r="DG61" i="8"/>
  <c r="CY61"/>
  <c r="CR61"/>
  <c r="CS9"/>
  <c r="DH9"/>
  <c r="CZ9"/>
  <c r="CS44" i="13"/>
  <c r="DH44"/>
  <c r="CZ44"/>
  <c r="DI38" i="7"/>
  <c r="DA38"/>
  <c r="CT38"/>
  <c r="BK1"/>
  <c r="BO1" i="12"/>
  <c r="CR30" i="8"/>
  <c r="DG30"/>
  <c r="CY30"/>
  <c r="DJ22"/>
  <c r="DB22"/>
  <c r="CU22"/>
  <c r="DH70" i="13"/>
  <c r="CZ70"/>
  <c r="CS70"/>
  <c r="DI73" i="8"/>
  <c r="DA73"/>
  <c r="CT73"/>
  <c r="CZ69"/>
  <c r="CS69"/>
  <c r="DH69"/>
  <c r="CS52" i="13"/>
  <c r="DH52"/>
  <c r="CZ52"/>
  <c r="DG55"/>
  <c r="CY55"/>
  <c r="CR55"/>
  <c r="CZ69" i="9"/>
  <c r="DH69"/>
  <c r="CS69"/>
  <c r="DJ61" i="7"/>
  <c r="DB61"/>
  <c r="CU61"/>
  <c r="DH74" i="8"/>
  <c r="CS74"/>
  <c r="CZ74"/>
  <c r="DI39" i="9"/>
  <c r="DA39"/>
  <c r="CT39"/>
  <c r="CS36" i="13"/>
  <c r="DH36"/>
  <c r="CZ36"/>
  <c r="DG84" i="7"/>
  <c r="CY84"/>
  <c r="CR84"/>
  <c r="CS67" i="9"/>
  <c r="DH67"/>
  <c r="CZ67"/>
  <c r="CR63" i="8"/>
  <c r="CY63"/>
  <c r="DG63"/>
  <c r="CS74" i="13"/>
  <c r="DH74"/>
  <c r="CZ74"/>
  <c r="DJ12"/>
  <c r="DB12"/>
  <c r="CU12"/>
  <c r="DI21" i="7"/>
  <c r="DA21"/>
  <c r="CT21"/>
  <c r="DI44"/>
  <c r="DA44"/>
  <c r="CT44"/>
  <c r="DI19" i="13"/>
  <c r="DA19"/>
  <c r="CT19"/>
  <c r="CS56" i="8"/>
  <c r="DH56"/>
  <c r="CZ56"/>
  <c r="DG41" i="13"/>
  <c r="CY41"/>
  <c r="CR41"/>
  <c r="DA49" i="9"/>
  <c r="CT49"/>
  <c r="DI49"/>
  <c r="DJ22"/>
  <c r="DB22"/>
  <c r="CU22"/>
  <c r="DH3" i="7"/>
  <c r="CZ3"/>
  <c r="CS3"/>
  <c r="DI80" i="8"/>
  <c r="DA80"/>
  <c r="CT80"/>
  <c r="DH28" i="9"/>
  <c r="CZ28"/>
  <c r="CS28"/>
  <c r="Q2"/>
  <c r="BB2"/>
  <c r="BN2"/>
  <c r="CR12" i="8"/>
  <c r="DG12"/>
  <c r="CY12"/>
  <c r="CR14" i="13"/>
  <c r="DG14"/>
  <c r="CY14"/>
  <c r="DI3"/>
  <c r="DA3"/>
  <c r="CT3"/>
  <c r="CS42" i="9"/>
  <c r="DH42"/>
  <c r="CZ42"/>
  <c r="CU33" i="8"/>
  <c r="DJ33"/>
  <c r="DB33"/>
  <c r="DG33" i="13"/>
  <c r="CY33"/>
  <c r="CR33"/>
  <c r="CR43"/>
  <c r="DG43"/>
  <c r="CY43"/>
  <c r="CR72" i="9"/>
  <c r="DG72"/>
  <c r="CY72"/>
  <c r="DG7" i="7"/>
  <c r="CY7"/>
  <c r="CR7"/>
  <c r="DI17" i="8"/>
  <c r="DA17"/>
  <c r="CT17"/>
  <c r="AI1" i="12"/>
  <c r="BT1"/>
  <c r="DG23" i="13"/>
  <c r="CY23"/>
  <c r="CR23"/>
  <c r="CS52" i="8"/>
  <c r="DH52"/>
  <c r="CZ52"/>
  <c r="CU47" i="7"/>
  <c r="DB47"/>
  <c r="DJ47"/>
  <c r="CR86" i="9"/>
  <c r="DG86"/>
  <c r="CY86"/>
  <c r="DH79" i="7"/>
  <c r="CZ79"/>
  <c r="CS79"/>
  <c r="DI77" i="9"/>
  <c r="DA77"/>
  <c r="CT77"/>
  <c r="DI42" i="7"/>
  <c r="DA42"/>
  <c r="CT42"/>
  <c r="DG54" i="13"/>
  <c r="CY54"/>
  <c r="CR54"/>
  <c r="DI16" i="8"/>
  <c r="DA16"/>
  <c r="CT16"/>
  <c r="DG3"/>
  <c r="CY3"/>
  <c r="CR3"/>
  <c r="CS15" i="13"/>
  <c r="CZ15"/>
  <c r="DH15"/>
  <c r="DG33" i="9"/>
  <c r="CY33"/>
  <c r="CR33"/>
  <c r="DI70" i="7"/>
  <c r="DA70"/>
  <c r="CT70"/>
  <c r="CY51" i="9"/>
  <c r="DG51"/>
  <c r="CR51"/>
  <c r="DK24" i="7"/>
  <c r="DC24"/>
  <c r="DH50" i="8"/>
  <c r="CZ50"/>
  <c r="CS50"/>
  <c r="DI55" i="9"/>
  <c r="DA55"/>
  <c r="CT55"/>
  <c r="DA58" i="8"/>
  <c r="CT58"/>
  <c r="DI58"/>
  <c r="DG59" i="13"/>
  <c r="CY59"/>
  <c r="CR59"/>
  <c r="DH10" i="9"/>
  <c r="CS10"/>
  <c r="CZ10"/>
  <c r="CR75" i="8"/>
  <c r="CY75"/>
  <c r="DG75"/>
  <c r="CS29" i="9"/>
  <c r="DH29"/>
  <c r="CZ29"/>
  <c r="DH71" i="7"/>
  <c r="CZ71"/>
  <c r="CS71"/>
  <c r="CR62"/>
  <c r="CY62"/>
  <c r="DG62"/>
  <c r="DH86" i="13"/>
  <c r="CZ86"/>
  <c r="CS86"/>
  <c r="DH70" i="8"/>
  <c r="CZ70"/>
  <c r="CS70"/>
  <c r="CR64" i="13"/>
  <c r="DG64"/>
  <c r="CY64"/>
  <c r="DI27"/>
  <c r="DA27"/>
  <c r="CT27"/>
  <c r="DG57"/>
  <c r="CY57"/>
  <c r="CR57"/>
  <c r="DH75" i="9"/>
  <c r="CS75"/>
  <c r="CZ75"/>
  <c r="CY11" i="13"/>
  <c r="DG11"/>
  <c r="CR11"/>
  <c r="DI67" i="7"/>
  <c r="DA67"/>
  <c r="CT67"/>
  <c r="DG79" i="13"/>
  <c r="CY79"/>
  <c r="CR79"/>
  <c r="DG58" i="9"/>
  <c r="CR58"/>
  <c r="CY58"/>
  <c r="DH85"/>
  <c r="CZ85"/>
  <c r="CS85"/>
  <c r="DH16" i="7"/>
  <c r="CZ16"/>
  <c r="CS16"/>
  <c r="DH41" i="9"/>
  <c r="CZ41"/>
  <c r="CS41"/>
  <c r="AK1" i="7"/>
  <c r="AN1" i="12"/>
  <c r="BT2" i="9"/>
  <c r="AI2"/>
  <c r="C254" i="6"/>
  <c r="D212"/>
  <c r="A254"/>
  <c r="B212"/>
  <c r="A253"/>
  <c r="B211"/>
  <c r="C252"/>
  <c r="D210"/>
  <c r="A252"/>
  <c r="B210"/>
  <c r="A251"/>
  <c r="B209"/>
  <c r="C250"/>
  <c r="D208"/>
  <c r="A250"/>
  <c r="B208"/>
  <c r="A249"/>
  <c r="B207"/>
  <c r="C248"/>
  <c r="D206"/>
  <c r="A248"/>
  <c r="B206"/>
  <c r="A247"/>
  <c r="B205"/>
  <c r="C246"/>
  <c r="D204"/>
  <c r="A246"/>
  <c r="B204"/>
  <c r="A245"/>
  <c r="B203"/>
  <c r="C244"/>
  <c r="D202"/>
  <c r="A244"/>
  <c r="B202"/>
  <c r="A243"/>
  <c r="B201"/>
  <c r="C242"/>
  <c r="D200"/>
  <c r="A242"/>
  <c r="B200"/>
  <c r="A241"/>
  <c r="B199"/>
  <c r="C240"/>
  <c r="D198"/>
  <c r="A240"/>
  <c r="B198"/>
  <c r="A239"/>
  <c r="B197"/>
  <c r="C238"/>
  <c r="D196"/>
  <c r="A238"/>
  <c r="B196"/>
  <c r="A237"/>
  <c r="B195"/>
  <c r="C236"/>
  <c r="D194"/>
  <c r="A236"/>
  <c r="B194"/>
  <c r="A235"/>
  <c r="B193"/>
  <c r="C234"/>
  <c r="D192"/>
  <c r="A234"/>
  <c r="B192"/>
  <c r="A233"/>
  <c r="B191"/>
  <c r="C232"/>
  <c r="D190"/>
  <c r="A232"/>
  <c r="B190"/>
  <c r="A231"/>
  <c r="B189"/>
  <c r="C230"/>
  <c r="D188"/>
  <c r="A230"/>
  <c r="B188"/>
  <c r="A229"/>
  <c r="B187"/>
  <c r="C228"/>
  <c r="D186"/>
  <c r="A228"/>
  <c r="B186"/>
  <c r="A227"/>
  <c r="B185"/>
  <c r="C226"/>
  <c r="D184"/>
  <c r="A226"/>
  <c r="B184"/>
  <c r="A225"/>
  <c r="B183"/>
  <c r="C224"/>
  <c r="D182"/>
  <c r="A224"/>
  <c r="B182"/>
  <c r="A223"/>
  <c r="B181"/>
  <c r="C222"/>
  <c r="D180"/>
  <c r="A222"/>
  <c r="B180"/>
  <c r="A221"/>
  <c r="B179"/>
  <c r="C220"/>
  <c r="D178"/>
  <c r="A220"/>
  <c r="B178"/>
  <c r="A219"/>
  <c r="B177"/>
  <c r="C218"/>
  <c r="D176"/>
  <c r="A218"/>
  <c r="B176"/>
  <c r="A217"/>
  <c r="B175"/>
  <c r="C216"/>
  <c r="D174"/>
  <c r="A216"/>
  <c r="B174"/>
  <c r="A215"/>
  <c r="B173"/>
  <c r="C214"/>
  <c r="D172"/>
  <c r="A214"/>
  <c r="B172"/>
  <c r="A213"/>
  <c r="B171"/>
  <c r="C506" i="5"/>
  <c r="D422"/>
  <c r="A506"/>
  <c r="B422"/>
  <c r="A505"/>
  <c r="B421"/>
  <c r="C504"/>
  <c r="D420"/>
  <c r="A504"/>
  <c r="B420"/>
  <c r="A503"/>
  <c r="B419"/>
  <c r="C502"/>
  <c r="D418"/>
  <c r="A502"/>
  <c r="B418"/>
  <c r="A501"/>
  <c r="B417"/>
  <c r="C500"/>
  <c r="D416"/>
  <c r="A500"/>
  <c r="B416"/>
  <c r="A499"/>
  <c r="B415"/>
  <c r="C498"/>
  <c r="D414"/>
  <c r="A498"/>
  <c r="B414"/>
  <c r="A497"/>
  <c r="B413"/>
  <c r="C496"/>
  <c r="D412"/>
  <c r="A496"/>
  <c r="B412"/>
  <c r="A495"/>
  <c r="B411"/>
  <c r="C494"/>
  <c r="D410"/>
  <c r="A494"/>
  <c r="B410"/>
  <c r="A493"/>
  <c r="B409"/>
  <c r="C492"/>
  <c r="D408"/>
  <c r="A492"/>
  <c r="B408"/>
  <c r="A491"/>
  <c r="B407"/>
  <c r="C490"/>
  <c r="D406"/>
  <c r="A490"/>
  <c r="B406"/>
  <c r="A489"/>
  <c r="B405"/>
  <c r="C488"/>
  <c r="D404"/>
  <c r="A488"/>
  <c r="B404"/>
  <c r="A487"/>
  <c r="B403"/>
  <c r="C486"/>
  <c r="D402"/>
  <c r="A486"/>
  <c r="B402"/>
  <c r="A485"/>
  <c r="B401"/>
  <c r="C484"/>
  <c r="D400"/>
  <c r="A484"/>
  <c r="B400"/>
  <c r="A483"/>
  <c r="B399"/>
  <c r="C482"/>
  <c r="D398"/>
  <c r="A482"/>
  <c r="B398"/>
  <c r="A481"/>
  <c r="B397"/>
  <c r="C480"/>
  <c r="D396"/>
  <c r="A480"/>
  <c r="B396"/>
  <c r="A479"/>
  <c r="B395"/>
  <c r="C478"/>
  <c r="D394"/>
  <c r="A478"/>
  <c r="B394"/>
  <c r="A477"/>
  <c r="B393"/>
  <c r="C476"/>
  <c r="D392"/>
  <c r="A476"/>
  <c r="B392"/>
  <c r="A475"/>
  <c r="B391"/>
  <c r="C474"/>
  <c r="D390"/>
  <c r="A474"/>
  <c r="B390"/>
  <c r="A473"/>
  <c r="B389"/>
  <c r="C472"/>
  <c r="D388"/>
  <c r="A472"/>
  <c r="B388"/>
  <c r="A471"/>
  <c r="B387"/>
  <c r="C470"/>
  <c r="D386"/>
  <c r="A470"/>
  <c r="B386"/>
  <c r="A469"/>
  <c r="B385"/>
  <c r="C468"/>
  <c r="D384"/>
  <c r="A468"/>
  <c r="B384"/>
  <c r="A467"/>
  <c r="B383"/>
  <c r="C466"/>
  <c r="D382"/>
  <c r="A466"/>
  <c r="B382"/>
  <c r="A465"/>
  <c r="B381"/>
  <c r="C464"/>
  <c r="D380"/>
  <c r="A464"/>
  <c r="B380"/>
  <c r="A463"/>
  <c r="B379"/>
  <c r="C462"/>
  <c r="D378"/>
  <c r="A462"/>
  <c r="B378"/>
  <c r="A461"/>
  <c r="B377"/>
  <c r="C460"/>
  <c r="D376"/>
  <c r="A460"/>
  <c r="B376"/>
  <c r="A459"/>
  <c r="B375"/>
  <c r="C458"/>
  <c r="D374"/>
  <c r="A458"/>
  <c r="B374"/>
  <c r="A457"/>
  <c r="B373"/>
  <c r="C456"/>
  <c r="D372"/>
  <c r="A456"/>
  <c r="B372"/>
  <c r="A455"/>
  <c r="B371"/>
  <c r="C454"/>
  <c r="D370"/>
  <c r="A454"/>
  <c r="B370"/>
  <c r="A453"/>
  <c r="B369"/>
  <c r="C452"/>
  <c r="D368"/>
  <c r="A452"/>
  <c r="B368"/>
  <c r="A451"/>
  <c r="B367"/>
  <c r="C450"/>
  <c r="D366"/>
  <c r="A450"/>
  <c r="B366"/>
  <c r="A449"/>
  <c r="B365"/>
  <c r="C448"/>
  <c r="D364"/>
  <c r="A448"/>
  <c r="B364"/>
  <c r="A447"/>
  <c r="B363"/>
  <c r="C446"/>
  <c r="D362"/>
  <c r="A446"/>
  <c r="B362"/>
  <c r="A445"/>
  <c r="B361"/>
  <c r="C444"/>
  <c r="D360"/>
  <c r="A444"/>
  <c r="B360"/>
  <c r="A443"/>
  <c r="B359"/>
  <c r="C442"/>
  <c r="D358"/>
  <c r="A442"/>
  <c r="B358"/>
  <c r="A441"/>
  <c r="B357"/>
  <c r="C440"/>
  <c r="D356"/>
  <c r="A440"/>
  <c r="B356"/>
  <c r="A439"/>
  <c r="B355"/>
  <c r="C438"/>
  <c r="D354"/>
  <c r="A438"/>
  <c r="B354"/>
  <c r="A437"/>
  <c r="B353"/>
  <c r="C436"/>
  <c r="D352"/>
  <c r="A436"/>
  <c r="B352"/>
  <c r="A435"/>
  <c r="B351"/>
  <c r="C434"/>
  <c r="D350"/>
  <c r="A434"/>
  <c r="B350"/>
  <c r="A433"/>
  <c r="B349"/>
  <c r="C432"/>
  <c r="D348"/>
  <c r="A432"/>
  <c r="B348"/>
  <c r="A431"/>
  <c r="B347"/>
  <c r="C430"/>
  <c r="D346"/>
  <c r="A430"/>
  <c r="B346"/>
  <c r="A429"/>
  <c r="B345"/>
  <c r="C428"/>
  <c r="D344"/>
  <c r="A428"/>
  <c r="B344"/>
  <c r="A427"/>
  <c r="B343"/>
  <c r="C426"/>
  <c r="D342"/>
  <c r="A426"/>
  <c r="B342"/>
  <c r="A425"/>
  <c r="B341"/>
  <c r="C424"/>
  <c r="D340"/>
  <c r="A424"/>
  <c r="B340"/>
  <c r="A423"/>
  <c r="B339"/>
  <c r="C253" i="6"/>
  <c r="D211"/>
  <c r="C251"/>
  <c r="D209"/>
  <c r="C249"/>
  <c r="D207"/>
  <c r="C247"/>
  <c r="D205"/>
  <c r="C245"/>
  <c r="D203"/>
  <c r="C243"/>
  <c r="D201"/>
  <c r="C241"/>
  <c r="D199"/>
  <c r="C239"/>
  <c r="D197"/>
  <c r="C237"/>
  <c r="D195"/>
  <c r="C235"/>
  <c r="D193"/>
  <c r="C233"/>
  <c r="D191"/>
  <c r="C231"/>
  <c r="D189"/>
  <c r="C229"/>
  <c r="D187"/>
  <c r="C227"/>
  <c r="D185"/>
  <c r="C225"/>
  <c r="D183"/>
  <c r="C223"/>
  <c r="D181"/>
  <c r="C221"/>
  <c r="D179"/>
  <c r="C219"/>
  <c r="D177"/>
  <c r="C217"/>
  <c r="D175"/>
  <c r="C215"/>
  <c r="D173"/>
  <c r="C213"/>
  <c r="D171"/>
  <c r="C505" i="5"/>
  <c r="D421"/>
  <c r="C503"/>
  <c r="D419"/>
  <c r="C501"/>
  <c r="D417"/>
  <c r="C499"/>
  <c r="D415"/>
  <c r="C497"/>
  <c r="D413"/>
  <c r="C495"/>
  <c r="D411"/>
  <c r="C493"/>
  <c r="D409"/>
  <c r="C491"/>
  <c r="D407"/>
  <c r="C489"/>
  <c r="D405"/>
  <c r="C487"/>
  <c r="D403"/>
  <c r="C485"/>
  <c r="D401"/>
  <c r="C483"/>
  <c r="D399"/>
  <c r="C481"/>
  <c r="D397"/>
  <c r="C479"/>
  <c r="D395"/>
  <c r="C477"/>
  <c r="D393"/>
  <c r="C475"/>
  <c r="D391"/>
  <c r="C473"/>
  <c r="D389"/>
  <c r="C471"/>
  <c r="D387"/>
  <c r="C469"/>
  <c r="D385"/>
  <c r="C467"/>
  <c r="D383"/>
  <c r="C465"/>
  <c r="D381"/>
  <c r="C463"/>
  <c r="D379"/>
  <c r="C461"/>
  <c r="D377"/>
  <c r="C459"/>
  <c r="D375"/>
  <c r="C457"/>
  <c r="D373"/>
  <c r="C455"/>
  <c r="D371"/>
  <c r="C453"/>
  <c r="D369"/>
  <c r="C451"/>
  <c r="D367"/>
  <c r="C449"/>
  <c r="D365"/>
  <c r="C447"/>
  <c r="D363"/>
  <c r="C445"/>
  <c r="D361"/>
  <c r="C443"/>
  <c r="D359"/>
  <c r="C441"/>
  <c r="D357"/>
  <c r="C439"/>
  <c r="D355"/>
  <c r="C437"/>
  <c r="D353"/>
  <c r="C435"/>
  <c r="D351"/>
  <c r="C433"/>
  <c r="D349"/>
  <c r="C431"/>
  <c r="D347"/>
  <c r="C429"/>
  <c r="D345"/>
  <c r="C427"/>
  <c r="D343"/>
  <c r="C425"/>
  <c r="D341"/>
  <c r="C423"/>
  <c r="D339"/>
  <c r="CF3" i="12"/>
  <c r="BX3"/>
  <c r="BP3"/>
  <c r="BH3"/>
  <c r="AZ3"/>
  <c r="CE3"/>
  <c r="BW3"/>
  <c r="BO3"/>
  <c r="BG3"/>
  <c r="AY3"/>
  <c r="BZ3"/>
  <c r="BR3"/>
  <c r="BJ3"/>
  <c r="BB3"/>
  <c r="CC3"/>
  <c r="BU3"/>
  <c r="BM3"/>
  <c r="BE3"/>
  <c r="CB3"/>
  <c r="BT3"/>
  <c r="BL3"/>
  <c r="BD3"/>
  <c r="CA3"/>
  <c r="BS3"/>
  <c r="BK3"/>
  <c r="BC3"/>
  <c r="CD3"/>
  <c r="BV3"/>
  <c r="BN3"/>
  <c r="BF3"/>
  <c r="AX3"/>
  <c r="CG3"/>
  <c r="BY3"/>
  <c r="BQ3"/>
  <c r="BI3"/>
  <c r="BA3"/>
  <c r="CF3" i="10"/>
  <c r="BX3"/>
  <c r="BP3"/>
  <c r="BH3"/>
  <c r="AZ3"/>
  <c r="CE3"/>
  <c r="BW3"/>
  <c r="BO3"/>
  <c r="BG3"/>
  <c r="AY3"/>
  <c r="BZ3"/>
  <c r="BR3"/>
  <c r="BJ3"/>
  <c r="BB3"/>
  <c r="CC3"/>
  <c r="BU3"/>
  <c r="BM3"/>
  <c r="BE3"/>
  <c r="CB3"/>
  <c r="BT3"/>
  <c r="BL3"/>
  <c r="BD3"/>
  <c r="CA3"/>
  <c r="BS3"/>
  <c r="BK3"/>
  <c r="BC3"/>
  <c r="CD3"/>
  <c r="BV3"/>
  <c r="BN3"/>
  <c r="BF3"/>
  <c r="AX3"/>
  <c r="CG3"/>
  <c r="BY3"/>
  <c r="BQ3"/>
  <c r="BI3"/>
  <c r="BA3"/>
  <c r="CS17" i="9" l="1"/>
  <c r="DH17"/>
  <c r="CZ17"/>
  <c r="CS24"/>
  <c r="CZ24"/>
  <c r="DH24"/>
  <c r="CZ27" i="7"/>
  <c r="DH27"/>
  <c r="CS27"/>
  <c r="CZ45" i="8"/>
  <c r="CS45"/>
  <c r="DH45"/>
  <c r="DH72" i="7"/>
  <c r="CZ72"/>
  <c r="CS72"/>
  <c r="CS75"/>
  <c r="CZ75"/>
  <c r="DH75"/>
  <c r="DI10" i="13"/>
  <c r="CT10"/>
  <c r="DA10"/>
  <c r="CZ15" i="8"/>
  <c r="DH15"/>
  <c r="CS15"/>
  <c r="CS26" i="13"/>
  <c r="CZ26"/>
  <c r="DH26"/>
  <c r="CT18"/>
  <c r="DA18"/>
  <c r="DI18"/>
  <c r="CS47" i="8"/>
  <c r="CZ47"/>
  <c r="DH47"/>
  <c r="CS32" i="13"/>
  <c r="CZ32"/>
  <c r="DH32"/>
  <c r="CZ54" i="7"/>
  <c r="DH54"/>
  <c r="CS54"/>
  <c r="DA83" i="9"/>
  <c r="CT83"/>
  <c r="DI83"/>
  <c r="CS44"/>
  <c r="CZ44"/>
  <c r="DH44"/>
  <c r="DH74"/>
  <c r="CZ74"/>
  <c r="CS74"/>
  <c r="CZ39" i="8"/>
  <c r="DH39"/>
  <c r="CS39"/>
  <c r="CS56" i="9"/>
  <c r="CZ56"/>
  <c r="DH56"/>
  <c r="CZ42" i="8"/>
  <c r="DH42"/>
  <c r="CS42"/>
  <c r="DH79"/>
  <c r="CS79"/>
  <c r="CZ79"/>
  <c r="CS20" i="9"/>
  <c r="CZ20"/>
  <c r="DH20"/>
  <c r="CS8" i="13"/>
  <c r="CZ8"/>
  <c r="DH8"/>
  <c r="CS35" i="7"/>
  <c r="CZ35"/>
  <c r="DH35"/>
  <c r="CS57"/>
  <c r="CZ57"/>
  <c r="DH57"/>
  <c r="DH59"/>
  <c r="CS59"/>
  <c r="CZ59"/>
  <c r="CZ73"/>
  <c r="DH73"/>
  <c r="CS73"/>
  <c r="CS31"/>
  <c r="CZ31"/>
  <c r="DH31"/>
  <c r="DI32" i="9"/>
  <c r="DA32"/>
  <c r="CT32"/>
  <c r="CS9" i="7"/>
  <c r="CZ9"/>
  <c r="DH9"/>
  <c r="CS55" i="8"/>
  <c r="CZ55"/>
  <c r="DH55"/>
  <c r="CS5"/>
  <c r="CZ5"/>
  <c r="DH5"/>
  <c r="DH78"/>
  <c r="CS78"/>
  <c r="CZ78"/>
  <c r="CZ54"/>
  <c r="DH54"/>
  <c r="CS54"/>
  <c r="CS34"/>
  <c r="CZ34"/>
  <c r="DH34"/>
  <c r="DH21"/>
  <c r="CZ21"/>
  <c r="CS21"/>
  <c r="CZ37"/>
  <c r="DH37"/>
  <c r="CS37"/>
  <c r="CS39" i="7"/>
  <c r="CZ39"/>
  <c r="DH39"/>
  <c r="CT17" i="13"/>
  <c r="DA17"/>
  <c r="DI17"/>
  <c r="DH33" i="7"/>
  <c r="CS33"/>
  <c r="CZ33"/>
  <c r="CS16" i="9"/>
  <c r="CZ16"/>
  <c r="DH16"/>
  <c r="CS46" i="8"/>
  <c r="CZ46"/>
  <c r="DH46"/>
  <c r="CT68" i="9"/>
  <c r="DA68"/>
  <c r="DI68"/>
  <c r="CS25" i="13"/>
  <c r="CZ25"/>
  <c r="DH25"/>
  <c r="CU11" i="9"/>
  <c r="DB11"/>
  <c r="DJ11"/>
  <c r="DH4" i="13"/>
  <c r="CS4"/>
  <c r="CZ4"/>
  <c r="CS37" i="7"/>
  <c r="CZ37"/>
  <c r="DH37"/>
  <c r="CZ77"/>
  <c r="DH77"/>
  <c r="CS77"/>
  <c r="DH45"/>
  <c r="CZ45"/>
  <c r="CS45"/>
  <c r="CS55"/>
  <c r="CZ55"/>
  <c r="DH55"/>
  <c r="CS29"/>
  <c r="CZ29"/>
  <c r="DH29"/>
  <c r="CS36" i="9"/>
  <c r="CZ36"/>
  <c r="DH36"/>
  <c r="CT41"/>
  <c r="DA41"/>
  <c r="DI41"/>
  <c r="DI85"/>
  <c r="DA85"/>
  <c r="CT85"/>
  <c r="CT75"/>
  <c r="DI75"/>
  <c r="DA75"/>
  <c r="DH33"/>
  <c r="CZ33"/>
  <c r="CS33"/>
  <c r="DH7" i="7"/>
  <c r="CZ7"/>
  <c r="CS7"/>
  <c r="DH72" i="9"/>
  <c r="CZ72"/>
  <c r="CS72"/>
  <c r="DI56" i="8"/>
  <c r="DA56"/>
  <c r="CT56"/>
  <c r="DI67" i="9"/>
  <c r="DA67"/>
  <c r="CT67"/>
  <c r="CT69"/>
  <c r="DA69"/>
  <c r="DI69"/>
  <c r="DI52" i="13"/>
  <c r="DA52"/>
  <c r="CT52"/>
  <c r="CU38" i="7"/>
  <c r="DJ38"/>
  <c r="DB38"/>
  <c r="DI9" i="8"/>
  <c r="DA9"/>
  <c r="CT9"/>
  <c r="DH68" i="13"/>
  <c r="CZ68"/>
  <c r="CS68"/>
  <c r="CS81" i="8"/>
  <c r="CZ81"/>
  <c r="DH81"/>
  <c r="DH71"/>
  <c r="CZ71"/>
  <c r="CS71"/>
  <c r="CS19"/>
  <c r="DH19"/>
  <c r="CZ19"/>
  <c r="DI42" i="13"/>
  <c r="DA42"/>
  <c r="CT42"/>
  <c r="CT43" i="7"/>
  <c r="DI43"/>
  <c r="DA43"/>
  <c r="DH35" i="13"/>
  <c r="CZ35"/>
  <c r="CS35"/>
  <c r="CT70" i="9"/>
  <c r="DA70"/>
  <c r="DI70"/>
  <c r="DA79"/>
  <c r="DI79"/>
  <c r="CT79"/>
  <c r="CS80"/>
  <c r="CZ80"/>
  <c r="DH80"/>
  <c r="DH62" i="8"/>
  <c r="CZ62"/>
  <c r="CS62"/>
  <c r="DH72"/>
  <c r="CZ72"/>
  <c r="CS72"/>
  <c r="CS48" i="7"/>
  <c r="DH48"/>
  <c r="CZ48"/>
  <c r="DH53" i="13"/>
  <c r="CZ53"/>
  <c r="CS53"/>
  <c r="CU60" i="9"/>
  <c r="DB60"/>
  <c r="DJ60"/>
  <c r="CU52" i="7"/>
  <c r="DJ52"/>
  <c r="DB52"/>
  <c r="DH47" i="9"/>
  <c r="CZ47"/>
  <c r="CS47"/>
  <c r="DH6" i="7"/>
  <c r="CZ6"/>
  <c r="CS6"/>
  <c r="DI8"/>
  <c r="DA8"/>
  <c r="CT8"/>
  <c r="DI63" i="13"/>
  <c r="DA63"/>
  <c r="CT63"/>
  <c r="DH68" i="7"/>
  <c r="CZ68"/>
  <c r="CS68"/>
  <c r="DI50" i="13"/>
  <c r="DA50"/>
  <c r="CT50"/>
  <c r="CZ29"/>
  <c r="DH29"/>
  <c r="CS29"/>
  <c r="DI80" i="7"/>
  <c r="DA80"/>
  <c r="CT80"/>
  <c r="CU38" i="8"/>
  <c r="DJ38"/>
  <c r="DB38"/>
  <c r="DH49" i="13"/>
  <c r="CZ49"/>
  <c r="CS49"/>
  <c r="AF1" i="11"/>
  <c r="BB1"/>
  <c r="BO1" i="10"/>
  <c r="Y2" i="9"/>
  <c r="DH79" i="13"/>
  <c r="CZ79"/>
  <c r="CS79"/>
  <c r="DI86"/>
  <c r="DA86"/>
  <c r="CT86"/>
  <c r="CT10" i="9"/>
  <c r="DI10"/>
  <c r="DA10"/>
  <c r="DJ55"/>
  <c r="DB55"/>
  <c r="CU55"/>
  <c r="CU42" i="7"/>
  <c r="DB42"/>
  <c r="DJ42"/>
  <c r="DH12" i="8"/>
  <c r="CZ12"/>
  <c r="CS12"/>
  <c r="DJ80"/>
  <c r="DB80"/>
  <c r="CU80"/>
  <c r="DJ21" i="7"/>
  <c r="DB21"/>
  <c r="CU21"/>
  <c r="DJ39" i="9"/>
  <c r="DB39"/>
  <c r="CU39"/>
  <c r="DI70" i="13"/>
  <c r="DA70"/>
  <c r="CT70"/>
  <c r="DH30" i="8"/>
  <c r="CZ30"/>
  <c r="CS30"/>
  <c r="DH77" i="13"/>
  <c r="CZ77"/>
  <c r="CS77"/>
  <c r="DI48"/>
  <c r="DA48"/>
  <c r="CT48"/>
  <c r="CT9" i="9"/>
  <c r="DI9"/>
  <c r="DA9"/>
  <c r="DI69" i="7"/>
  <c r="DA69"/>
  <c r="CT69"/>
  <c r="DJ19" i="9"/>
  <c r="DB19"/>
  <c r="CU19"/>
  <c r="DH64"/>
  <c r="CZ64"/>
  <c r="CS64"/>
  <c r="DH73"/>
  <c r="CZ73"/>
  <c r="CS73"/>
  <c r="DH60" i="7"/>
  <c r="CZ60"/>
  <c r="CS60"/>
  <c r="DI8" i="9"/>
  <c r="DA8"/>
  <c r="CT8"/>
  <c r="CZ68" i="8"/>
  <c r="CS68"/>
  <c r="DH68"/>
  <c r="CT38" i="9"/>
  <c r="DI38"/>
  <c r="DA38"/>
  <c r="DH13"/>
  <c r="CZ13"/>
  <c r="CS13"/>
  <c r="DI11" i="8"/>
  <c r="DA11"/>
  <c r="CT11"/>
  <c r="DH81" i="13"/>
  <c r="CZ81"/>
  <c r="CS81"/>
  <c r="DH73"/>
  <c r="CZ73"/>
  <c r="CS73"/>
  <c r="DH65" i="9"/>
  <c r="CZ65"/>
  <c r="CS65"/>
  <c r="CS19" i="7"/>
  <c r="DH19"/>
  <c r="CZ19"/>
  <c r="DH86"/>
  <c r="CZ86"/>
  <c r="CS86"/>
  <c r="BC1" i="10"/>
  <c r="R1"/>
  <c r="BT1"/>
  <c r="Y1"/>
  <c r="DH74" i="7"/>
  <c r="CZ74"/>
  <c r="CS74"/>
  <c r="CU48" i="9"/>
  <c r="DB48"/>
  <c r="DJ48"/>
  <c r="CU86" i="8"/>
  <c r="DB86"/>
  <c r="DJ86"/>
  <c r="DK28"/>
  <c r="DC28"/>
  <c r="CU28" i="7"/>
  <c r="DJ28"/>
  <c r="DB28"/>
  <c r="DI66" i="9"/>
  <c r="DA66"/>
  <c r="CT66"/>
  <c r="CT84"/>
  <c r="DI84"/>
  <c r="DA84"/>
  <c r="DH83" i="8"/>
  <c r="CZ83"/>
  <c r="CS83"/>
  <c r="AJ1" i="11"/>
  <c r="DI16" i="7"/>
  <c r="DA16"/>
  <c r="CT16"/>
  <c r="DJ27" i="13"/>
  <c r="DB27"/>
  <c r="CU27"/>
  <c r="DH3" i="8"/>
  <c r="CZ3"/>
  <c r="CS3"/>
  <c r="DI79" i="7"/>
  <c r="DA79"/>
  <c r="CT79"/>
  <c r="DK47"/>
  <c r="DC47"/>
  <c r="DI36" i="13"/>
  <c r="DA36"/>
  <c r="CT36"/>
  <c r="DH12" i="7"/>
  <c r="CZ12"/>
  <c r="CS12"/>
  <c r="CZ65" i="8"/>
  <c r="DH65"/>
  <c r="CS65"/>
  <c r="DC26"/>
  <c r="DK26"/>
  <c r="CT45" i="9"/>
  <c r="DA45"/>
  <c r="DI45"/>
  <c r="DH76"/>
  <c r="CS76"/>
  <c r="CZ76"/>
  <c r="CT54"/>
  <c r="DA54"/>
  <c r="DI54"/>
  <c r="CT41" i="7"/>
  <c r="DI41"/>
  <c r="DA41"/>
  <c r="DI23" i="8"/>
  <c r="DA23"/>
  <c r="CT23"/>
  <c r="CT26" i="9"/>
  <c r="DI26"/>
  <c r="DA26"/>
  <c r="CT49" i="7"/>
  <c r="DA49"/>
  <c r="DI49"/>
  <c r="CS34" i="9"/>
  <c r="CZ34"/>
  <c r="DH34"/>
  <c r="DJ3"/>
  <c r="DB3"/>
  <c r="CU3"/>
  <c r="DH78" i="7"/>
  <c r="CZ78"/>
  <c r="CS78"/>
  <c r="DH22" i="13"/>
  <c r="CZ22"/>
  <c r="CS22"/>
  <c r="CZ53" i="8"/>
  <c r="DH53"/>
  <c r="CS53"/>
  <c r="BC1" i="12"/>
  <c r="R1"/>
  <c r="BX1"/>
  <c r="AE1"/>
  <c r="CU67" i="8"/>
  <c r="DJ67"/>
  <c r="DB67"/>
  <c r="DH57" i="9"/>
  <c r="CZ57"/>
  <c r="CS57"/>
  <c r="CS27"/>
  <c r="CZ27"/>
  <c r="DH27"/>
  <c r="DI60" i="8"/>
  <c r="CT60"/>
  <c r="DA60"/>
  <c r="DH58" i="7"/>
  <c r="CZ58"/>
  <c r="CS58"/>
  <c r="CS7" i="9"/>
  <c r="CZ7"/>
  <c r="DH7"/>
  <c r="DH6" i="13"/>
  <c r="CZ6"/>
  <c r="CS6"/>
  <c r="DH66"/>
  <c r="CZ66"/>
  <c r="CS66"/>
  <c r="DH37"/>
  <c r="CZ37"/>
  <c r="CS37"/>
  <c r="DI56"/>
  <c r="DA56"/>
  <c r="CT56"/>
  <c r="DH75"/>
  <c r="CZ75"/>
  <c r="CS75"/>
  <c r="DI81" i="9"/>
  <c r="DA81"/>
  <c r="CT81"/>
  <c r="AE1" i="11"/>
  <c r="Z1"/>
  <c r="AN2" i="9"/>
  <c r="BP1" i="12"/>
  <c r="AJ1" i="10"/>
  <c r="CB1"/>
  <c r="AK1"/>
  <c r="BP1"/>
  <c r="BI1"/>
  <c r="CS58" i="9"/>
  <c r="DH58"/>
  <c r="CZ58"/>
  <c r="CS11" i="13"/>
  <c r="CZ11"/>
  <c r="DH11"/>
  <c r="DI71" i="7"/>
  <c r="DA71"/>
  <c r="CT71"/>
  <c r="DH75" i="8"/>
  <c r="CZ75"/>
  <c r="CS75"/>
  <c r="CU58"/>
  <c r="DB58"/>
  <c r="DJ58"/>
  <c r="DA50"/>
  <c r="DI50"/>
  <c r="CT50"/>
  <c r="DJ70" i="7"/>
  <c r="DB70"/>
  <c r="CU70"/>
  <c r="DI15" i="13"/>
  <c r="DA15"/>
  <c r="CT15"/>
  <c r="DJ3"/>
  <c r="DB3"/>
  <c r="CU3"/>
  <c r="DK22" i="9"/>
  <c r="DC22"/>
  <c r="DK12" i="13"/>
  <c r="DC12"/>
  <c r="DH63" i="8"/>
  <c r="CZ63"/>
  <c r="CS63"/>
  <c r="DK61" i="7"/>
  <c r="DC61"/>
  <c r="DI44" i="13"/>
  <c r="DA44"/>
  <c r="CT44"/>
  <c r="DI65" i="7"/>
  <c r="DA65"/>
  <c r="CT65"/>
  <c r="CU18"/>
  <c r="DJ18"/>
  <c r="DB18"/>
  <c r="DI4" i="8"/>
  <c r="DA4"/>
  <c r="CT4"/>
  <c r="DK20" i="13"/>
  <c r="DC20"/>
  <c r="DH45"/>
  <c r="CZ45"/>
  <c r="CS45"/>
  <c r="DI60"/>
  <c r="DA60"/>
  <c r="CT60"/>
  <c r="CS50" i="7"/>
  <c r="DH50"/>
  <c r="CZ50"/>
  <c r="DI63"/>
  <c r="DA63"/>
  <c r="CT63"/>
  <c r="DH5" i="13"/>
  <c r="CS5"/>
  <c r="CZ5"/>
  <c r="BC1" i="11"/>
  <c r="R1"/>
  <c r="CB1"/>
  <c r="CT77" i="8"/>
  <c r="DA77"/>
  <c r="DI77"/>
  <c r="DS1" i="7"/>
  <c r="T1"/>
  <c r="CA1"/>
  <c r="AU1"/>
  <c r="BZ1"/>
  <c r="CC1"/>
  <c r="AA1"/>
  <c r="BV1"/>
  <c r="DI58" i="13"/>
  <c r="DA58"/>
  <c r="CT58"/>
  <c r="DH39"/>
  <c r="CZ39"/>
  <c r="CS39"/>
  <c r="DI82"/>
  <c r="DA82"/>
  <c r="CT82"/>
  <c r="DI11" i="7"/>
  <c r="DA11"/>
  <c r="CT11"/>
  <c r="DH76" i="13"/>
  <c r="CZ76"/>
  <c r="CS76"/>
  <c r="DH14" i="7"/>
  <c r="CZ14"/>
  <c r="CS14"/>
  <c r="DH31" i="9"/>
  <c r="CZ31"/>
  <c r="CS31"/>
  <c r="CU9" i="13"/>
  <c r="DJ9"/>
  <c r="DB9"/>
  <c r="DH71" i="9"/>
  <c r="CZ71"/>
  <c r="CS71"/>
  <c r="CU13" i="8"/>
  <c r="DJ13"/>
  <c r="DB13"/>
  <c r="CT30" i="9"/>
  <c r="DI30"/>
  <c r="DA30"/>
  <c r="DJ37"/>
  <c r="DB37"/>
  <c r="CU37"/>
  <c r="CT46"/>
  <c r="DA46"/>
  <c r="DI46"/>
  <c r="CU35" i="8"/>
  <c r="DJ35"/>
  <c r="DB35"/>
  <c r="AF1"/>
  <c r="CT70"/>
  <c r="DA70"/>
  <c r="DI70"/>
  <c r="DH62" i="7"/>
  <c r="CZ62"/>
  <c r="CS62"/>
  <c r="DH54" i="13"/>
  <c r="CZ54"/>
  <c r="CS54"/>
  <c r="DH33"/>
  <c r="CZ33"/>
  <c r="CS33"/>
  <c r="DI42" i="9"/>
  <c r="DA42"/>
  <c r="CT42"/>
  <c r="BC2"/>
  <c r="R2"/>
  <c r="AK2"/>
  <c r="AE2"/>
  <c r="BU2"/>
  <c r="BI2"/>
  <c r="AO2"/>
  <c r="BO2"/>
  <c r="AJ2"/>
  <c r="DA28"/>
  <c r="DI28"/>
  <c r="CT28"/>
  <c r="CU44" i="7"/>
  <c r="DB44"/>
  <c r="DJ44"/>
  <c r="DJ73" i="8"/>
  <c r="DB73"/>
  <c r="CU73"/>
  <c r="DH4" i="7"/>
  <c r="CZ4"/>
  <c r="CS4"/>
  <c r="CT85" i="8"/>
  <c r="DI85"/>
  <c r="DA85"/>
  <c r="CS14" i="9"/>
  <c r="DH14"/>
  <c r="CZ14"/>
  <c r="DJ22" i="7"/>
  <c r="DB22"/>
  <c r="CU22"/>
  <c r="CT64"/>
  <c r="DA64"/>
  <c r="DI64"/>
  <c r="DH21" i="13"/>
  <c r="CS21"/>
  <c r="CZ21"/>
  <c r="CS43" i="9"/>
  <c r="DH43"/>
  <c r="CZ43"/>
  <c r="DI52"/>
  <c r="DA52"/>
  <c r="CT52"/>
  <c r="DI44" i="8"/>
  <c r="DA44"/>
  <c r="CT44"/>
  <c r="CT53" i="9"/>
  <c r="DA53"/>
  <c r="DI53"/>
  <c r="CT23" i="7"/>
  <c r="DI23"/>
  <c r="DA23"/>
  <c r="CT53"/>
  <c r="DI53"/>
  <c r="DA53"/>
  <c r="CU34"/>
  <c r="DJ34"/>
  <c r="DB34"/>
  <c r="DH43" i="8"/>
  <c r="CZ43"/>
  <c r="CS43"/>
  <c r="DH46" i="13"/>
  <c r="CZ46"/>
  <c r="CS46"/>
  <c r="CS23" i="9"/>
  <c r="CZ23"/>
  <c r="DH23"/>
  <c r="DH47" i="13"/>
  <c r="CZ47"/>
  <c r="CS47"/>
  <c r="DI85" i="7"/>
  <c r="DA85"/>
  <c r="CT85"/>
  <c r="CS76" i="8"/>
  <c r="DH76"/>
  <c r="CZ76"/>
  <c r="DJ30" i="7"/>
  <c r="DB30"/>
  <c r="CU30"/>
  <c r="CZ59" i="8"/>
  <c r="CS59"/>
  <c r="DH59"/>
  <c r="DH38" i="13"/>
  <c r="CZ38"/>
  <c r="CS38"/>
  <c r="CU40" i="9"/>
  <c r="DB40"/>
  <c r="DJ40"/>
  <c r="DH51" i="13"/>
  <c r="CZ51"/>
  <c r="CS51"/>
  <c r="DH10" i="8"/>
  <c r="CZ10"/>
  <c r="CS10"/>
  <c r="DH67" i="13"/>
  <c r="CZ67"/>
  <c r="CS67"/>
  <c r="DH78" i="9"/>
  <c r="CZ78"/>
  <c r="CS78"/>
  <c r="DH41" i="8"/>
  <c r="CS41"/>
  <c r="CZ41"/>
  <c r="DH51"/>
  <c r="CZ51"/>
  <c r="CS51"/>
  <c r="DJ24" i="13"/>
  <c r="DB24"/>
  <c r="CU24"/>
  <c r="CU21" i="9"/>
  <c r="DB21"/>
  <c r="DJ21"/>
  <c r="DI48" i="8"/>
  <c r="DA48"/>
  <c r="CT48"/>
  <c r="DH56" i="7"/>
  <c r="CZ56"/>
  <c r="CS56"/>
  <c r="BY2" i="9"/>
  <c r="BQ1" i="7"/>
  <c r="BO1" i="11"/>
  <c r="BY1"/>
  <c r="AP1" i="7"/>
  <c r="CE1"/>
  <c r="BX1" i="10"/>
  <c r="DH57" i="13"/>
  <c r="CZ57"/>
  <c r="CS57"/>
  <c r="DH64"/>
  <c r="CZ64"/>
  <c r="CS64"/>
  <c r="DJ77" i="9"/>
  <c r="DB77"/>
  <c r="CU77"/>
  <c r="DH86"/>
  <c r="CZ86"/>
  <c r="CS86"/>
  <c r="DJ17" i="8"/>
  <c r="DB17"/>
  <c r="CU17"/>
  <c r="DH43" i="13"/>
  <c r="CZ43"/>
  <c r="CS43"/>
  <c r="DH41"/>
  <c r="CZ41"/>
  <c r="CS41"/>
  <c r="CT74" i="8"/>
  <c r="DA74"/>
  <c r="DI74"/>
  <c r="DH55" i="13"/>
  <c r="CZ55"/>
  <c r="CS55"/>
  <c r="CS35" i="9"/>
  <c r="CZ35"/>
  <c r="DH35"/>
  <c r="CU25"/>
  <c r="DJ25"/>
  <c r="DB25"/>
  <c r="CS84" i="8"/>
  <c r="CZ84"/>
  <c r="DH84"/>
  <c r="CU25"/>
  <c r="DJ25"/>
  <c r="DB25"/>
  <c r="DI59" i="9"/>
  <c r="DA59"/>
  <c r="CT59"/>
  <c r="DH6" i="8"/>
  <c r="CZ6"/>
  <c r="CS6"/>
  <c r="DH12" i="9"/>
  <c r="CZ12"/>
  <c r="CS12"/>
  <c r="DH15" i="7"/>
  <c r="CZ15"/>
  <c r="CS15"/>
  <c r="CT82" i="8"/>
  <c r="DI82"/>
  <c r="DA82"/>
  <c r="CT16" i="13"/>
  <c r="DI16"/>
  <c r="DA16"/>
  <c r="DJ57" i="8"/>
  <c r="DB57"/>
  <c r="CU57"/>
  <c r="DK25" i="7"/>
  <c r="DC25"/>
  <c r="DH71" i="13"/>
  <c r="CZ71"/>
  <c r="CS71"/>
  <c r="CS27" i="8"/>
  <c r="DH27"/>
  <c r="CZ27"/>
  <c r="DI82" i="9"/>
  <c r="DA82"/>
  <c r="CT82"/>
  <c r="CZ13" i="13"/>
  <c r="DH13"/>
  <c r="CS13"/>
  <c r="DI5" i="7"/>
  <c r="DA5"/>
  <c r="CT5"/>
  <c r="DH30" i="13"/>
  <c r="CZ30"/>
  <c r="CS30"/>
  <c r="CS7"/>
  <c r="DH7"/>
  <c r="CZ7"/>
  <c r="DR1"/>
  <c r="S1"/>
  <c r="BD1"/>
  <c r="Z1"/>
  <c r="BV1"/>
  <c r="BQ1"/>
  <c r="AO1"/>
  <c r="AK1"/>
  <c r="CB1"/>
  <c r="AG1"/>
  <c r="CE1"/>
  <c r="BY1"/>
  <c r="AF1"/>
  <c r="BJ1"/>
  <c r="AR1"/>
  <c r="BP1"/>
  <c r="BZ1"/>
  <c r="AP1"/>
  <c r="BU1"/>
  <c r="AU1"/>
  <c r="CC1"/>
  <c r="DI72"/>
  <c r="DA72"/>
  <c r="CT72"/>
  <c r="DH10" i="7"/>
  <c r="CZ10"/>
  <c r="CS10"/>
  <c r="CT66"/>
  <c r="DI66"/>
  <c r="DA66"/>
  <c r="Y1" i="11"/>
  <c r="BJ1" i="10"/>
  <c r="CU67" i="7"/>
  <c r="DB67"/>
  <c r="DJ67"/>
  <c r="DA29" i="9"/>
  <c r="DI29"/>
  <c r="CT29"/>
  <c r="CS51"/>
  <c r="CZ51"/>
  <c r="DH51"/>
  <c r="CS23" i="13"/>
  <c r="DH23"/>
  <c r="CZ23"/>
  <c r="DH14"/>
  <c r="CZ14"/>
  <c r="CS14"/>
  <c r="DI3" i="7"/>
  <c r="DA3"/>
  <c r="CT3"/>
  <c r="DI74" i="13"/>
  <c r="DA74"/>
  <c r="CT74"/>
  <c r="DA69" i="8"/>
  <c r="DI69"/>
  <c r="CT69"/>
  <c r="DK22"/>
  <c r="DC22"/>
  <c r="DJ14"/>
  <c r="DB14"/>
  <c r="CU14"/>
  <c r="DJ29"/>
  <c r="DB29"/>
  <c r="CU29"/>
  <c r="DH8"/>
  <c r="CZ8"/>
  <c r="CS8"/>
  <c r="CT40"/>
  <c r="DI40"/>
  <c r="DA40"/>
  <c r="DH82" i="7"/>
  <c r="CZ82"/>
  <c r="CS82"/>
  <c r="DJ64" i="8"/>
  <c r="DB64"/>
  <c r="CU64"/>
  <c r="DH5" i="9"/>
  <c r="CZ5"/>
  <c r="CS5"/>
  <c r="DI84" i="13"/>
  <c r="DA84"/>
  <c r="CT84"/>
  <c r="DH85"/>
  <c r="CZ85"/>
  <c r="CS85"/>
  <c r="DK66" i="8"/>
  <c r="DC66"/>
  <c r="CT51" i="7"/>
  <c r="DA51"/>
  <c r="DI51"/>
  <c r="DH62" i="13"/>
  <c r="CZ62"/>
  <c r="CS62"/>
  <c r="DI78"/>
  <c r="DA78"/>
  <c r="CT78"/>
  <c r="DI34"/>
  <c r="DA34"/>
  <c r="CT34"/>
  <c r="DI83" i="7"/>
  <c r="DA83"/>
  <c r="CT83"/>
  <c r="CT62" i="9"/>
  <c r="DI62"/>
  <c r="DA62"/>
  <c r="CT18"/>
  <c r="DA18"/>
  <c r="DI18"/>
  <c r="DI40" i="13"/>
  <c r="DA40"/>
  <c r="CT40"/>
  <c r="CT20" i="8"/>
  <c r="DI20"/>
  <c r="DA20"/>
  <c r="DI26" i="7"/>
  <c r="DA26"/>
  <c r="CT26"/>
  <c r="CS15" i="9"/>
  <c r="DH15"/>
  <c r="CZ15"/>
  <c r="AF2"/>
  <c r="AN1" i="11"/>
  <c r="AR1"/>
  <c r="BY1" i="12"/>
  <c r="BB1"/>
  <c r="BI1" i="11"/>
  <c r="AO1" i="10"/>
  <c r="BB1"/>
  <c r="BX2" i="9"/>
  <c r="BK1" i="13"/>
  <c r="DH59"/>
  <c r="CZ59"/>
  <c r="CS59"/>
  <c r="DJ16" i="8"/>
  <c r="DB16"/>
  <c r="CU16"/>
  <c r="DI52"/>
  <c r="DA52"/>
  <c r="CT52"/>
  <c r="DK33"/>
  <c r="DC33"/>
  <c r="CU49" i="9"/>
  <c r="DB49"/>
  <c r="DJ49"/>
  <c r="DJ19" i="13"/>
  <c r="DB19"/>
  <c r="CU19"/>
  <c r="DH84" i="7"/>
  <c r="CZ84"/>
  <c r="CS84"/>
  <c r="DH61" i="8"/>
  <c r="CS61"/>
  <c r="CZ61"/>
  <c r="DJ63" i="9"/>
  <c r="DB63"/>
  <c r="CU63"/>
  <c r="DI69" i="13"/>
  <c r="DA69"/>
  <c r="CT69"/>
  <c r="DK28"/>
  <c r="DC28"/>
  <c r="DH83"/>
  <c r="CZ83"/>
  <c r="CS83"/>
  <c r="CS36" i="8"/>
  <c r="DH36"/>
  <c r="CZ36"/>
  <c r="DI31"/>
  <c r="DA31"/>
  <c r="CT31"/>
  <c r="DJ17" i="7"/>
  <c r="DB17"/>
  <c r="CU17"/>
  <c r="DI61" i="13"/>
  <c r="DA61"/>
  <c r="CT61"/>
  <c r="DB32" i="7"/>
  <c r="CU32"/>
  <c r="DJ32"/>
  <c r="DI36"/>
  <c r="DA36"/>
  <c r="CT36"/>
  <c r="DI50" i="9"/>
  <c r="DA50"/>
  <c r="CT50"/>
  <c r="DK18" i="8"/>
  <c r="DC18"/>
  <c r="DI7"/>
  <c r="DA7"/>
  <c r="CT7"/>
  <c r="DI13" i="7"/>
  <c r="DA13"/>
  <c r="CT13"/>
  <c r="DR1" i="8"/>
  <c r="S1"/>
  <c r="BD1"/>
  <c r="CB1"/>
  <c r="AO1"/>
  <c r="AP1"/>
  <c r="BZ1"/>
  <c r="AR1"/>
  <c r="BY1"/>
  <c r="AU1"/>
  <c r="BJ1"/>
  <c r="AK1"/>
  <c r="Z1"/>
  <c r="DH49"/>
  <c r="CS49"/>
  <c r="CZ49"/>
  <c r="DI31" i="13"/>
  <c r="DA31"/>
  <c r="CT31"/>
  <c r="CU40" i="7"/>
  <c r="DJ40"/>
  <c r="DB40"/>
  <c r="DI80" i="13"/>
  <c r="DA80"/>
  <c r="CT80"/>
  <c r="CT61" i="9"/>
  <c r="DI61"/>
  <c r="DA61"/>
  <c r="DI81" i="7"/>
  <c r="DA81"/>
  <c r="CT81"/>
  <c r="DH76"/>
  <c r="CZ76"/>
  <c r="CS76"/>
  <c r="DI65" i="13"/>
  <c r="DA65"/>
  <c r="CT65"/>
  <c r="CU4" i="9"/>
  <c r="DJ4"/>
  <c r="DB4"/>
  <c r="AS1" i="7"/>
  <c r="BU1" i="11"/>
  <c r="BX1"/>
  <c r="BJ1"/>
  <c r="AL1" i="7"/>
  <c r="BD1"/>
  <c r="AO1" i="12"/>
  <c r="AG1" i="7"/>
  <c r="AE1" i="10"/>
  <c r="Y1" i="12"/>
  <c r="BC1" i="13"/>
  <c r="C507" i="5"/>
  <c r="D423"/>
  <c r="C509"/>
  <c r="D425"/>
  <c r="C511"/>
  <c r="D427"/>
  <c r="C513"/>
  <c r="D429"/>
  <c r="C515"/>
  <c r="D431"/>
  <c r="C517"/>
  <c r="D433"/>
  <c r="C519"/>
  <c r="D435"/>
  <c r="C521"/>
  <c r="D437"/>
  <c r="C523"/>
  <c r="D439"/>
  <c r="C525"/>
  <c r="D441"/>
  <c r="C527"/>
  <c r="D443"/>
  <c r="C529"/>
  <c r="D445"/>
  <c r="C531"/>
  <c r="D447"/>
  <c r="C533"/>
  <c r="D449"/>
  <c r="C535"/>
  <c r="D451"/>
  <c r="C537"/>
  <c r="D453"/>
  <c r="C539"/>
  <c r="D455"/>
  <c r="C541"/>
  <c r="D457"/>
  <c r="C543"/>
  <c r="D459"/>
  <c r="C545"/>
  <c r="D461"/>
  <c r="C547"/>
  <c r="D463"/>
  <c r="C549"/>
  <c r="D465"/>
  <c r="C551"/>
  <c r="D467"/>
  <c r="C553"/>
  <c r="D469"/>
  <c r="C555"/>
  <c r="D471"/>
  <c r="C557"/>
  <c r="D473"/>
  <c r="C559"/>
  <c r="D475"/>
  <c r="C561"/>
  <c r="D477"/>
  <c r="C563"/>
  <c r="D479"/>
  <c r="C565"/>
  <c r="D481"/>
  <c r="C567"/>
  <c r="D483"/>
  <c r="C569"/>
  <c r="D485"/>
  <c r="C571"/>
  <c r="D487"/>
  <c r="C573"/>
  <c r="D489"/>
  <c r="C575"/>
  <c r="D491"/>
  <c r="C577"/>
  <c r="D493"/>
  <c r="C579"/>
  <c r="D495"/>
  <c r="C581"/>
  <c r="D497"/>
  <c r="C583"/>
  <c r="D499"/>
  <c r="C585"/>
  <c r="D501"/>
  <c r="C587"/>
  <c r="D503"/>
  <c r="C589"/>
  <c r="D505"/>
  <c r="C255" i="6"/>
  <c r="D213"/>
  <c r="C257"/>
  <c r="D215"/>
  <c r="C259"/>
  <c r="D217"/>
  <c r="C261"/>
  <c r="D219"/>
  <c r="C263"/>
  <c r="D221"/>
  <c r="C265"/>
  <c r="D223"/>
  <c r="C267"/>
  <c r="D225"/>
  <c r="C269"/>
  <c r="D227"/>
  <c r="C271"/>
  <c r="D229"/>
  <c r="C273"/>
  <c r="D231"/>
  <c r="C275"/>
  <c r="D233"/>
  <c r="C277"/>
  <c r="D235"/>
  <c r="C279"/>
  <c r="D237"/>
  <c r="C281"/>
  <c r="D239"/>
  <c r="C283"/>
  <c r="D241"/>
  <c r="C285"/>
  <c r="D243"/>
  <c r="C287"/>
  <c r="D245"/>
  <c r="C289"/>
  <c r="D247"/>
  <c r="C291"/>
  <c r="D249"/>
  <c r="C293"/>
  <c r="D251"/>
  <c r="C295"/>
  <c r="D253"/>
  <c r="A507" i="5"/>
  <c r="B423"/>
  <c r="A508"/>
  <c r="B424"/>
  <c r="C508"/>
  <c r="D424"/>
  <c r="A509"/>
  <c r="B425"/>
  <c r="A510"/>
  <c r="B426"/>
  <c r="C510"/>
  <c r="D426"/>
  <c r="A511"/>
  <c r="B427"/>
  <c r="A512"/>
  <c r="B428"/>
  <c r="C512"/>
  <c r="D428"/>
  <c r="A513"/>
  <c r="B429"/>
  <c r="A514"/>
  <c r="B430"/>
  <c r="C514"/>
  <c r="D430"/>
  <c r="A515"/>
  <c r="B431"/>
  <c r="A516"/>
  <c r="B432"/>
  <c r="C516"/>
  <c r="D432"/>
  <c r="A517"/>
  <c r="B433"/>
  <c r="A518"/>
  <c r="B434"/>
  <c r="C518"/>
  <c r="D434"/>
  <c r="A519"/>
  <c r="B435"/>
  <c r="A520"/>
  <c r="B436"/>
  <c r="C520"/>
  <c r="D436"/>
  <c r="A521"/>
  <c r="B437"/>
  <c r="A522"/>
  <c r="B438"/>
  <c r="C522"/>
  <c r="D438"/>
  <c r="A523"/>
  <c r="B439"/>
  <c r="A524"/>
  <c r="B440"/>
  <c r="C524"/>
  <c r="D440"/>
  <c r="A525"/>
  <c r="B441"/>
  <c r="A526"/>
  <c r="B442"/>
  <c r="C526"/>
  <c r="D442"/>
  <c r="A527"/>
  <c r="B443"/>
  <c r="A528"/>
  <c r="B444"/>
  <c r="C528"/>
  <c r="D444"/>
  <c r="A529"/>
  <c r="B445"/>
  <c r="A530"/>
  <c r="B446"/>
  <c r="C530"/>
  <c r="D446"/>
  <c r="A531"/>
  <c r="B447"/>
  <c r="A532"/>
  <c r="B448"/>
  <c r="C532"/>
  <c r="D448"/>
  <c r="A533"/>
  <c r="B449"/>
  <c r="A534"/>
  <c r="B450"/>
  <c r="C534"/>
  <c r="D450"/>
  <c r="A535"/>
  <c r="B451"/>
  <c r="A536"/>
  <c r="B452"/>
  <c r="C536"/>
  <c r="D452"/>
  <c r="A537"/>
  <c r="B453"/>
  <c r="A538"/>
  <c r="B454"/>
  <c r="C538"/>
  <c r="D454"/>
  <c r="A539"/>
  <c r="B455"/>
  <c r="A540"/>
  <c r="B456"/>
  <c r="C540"/>
  <c r="D456"/>
  <c r="A541"/>
  <c r="B457"/>
  <c r="A542"/>
  <c r="B458"/>
  <c r="C542"/>
  <c r="D458"/>
  <c r="A543"/>
  <c r="B459"/>
  <c r="A544"/>
  <c r="B460"/>
  <c r="C544"/>
  <c r="D460"/>
  <c r="A545"/>
  <c r="B461"/>
  <c r="A546"/>
  <c r="B462"/>
  <c r="C546"/>
  <c r="D462"/>
  <c r="A547"/>
  <c r="B463"/>
  <c r="A548"/>
  <c r="B464"/>
  <c r="C548"/>
  <c r="D464"/>
  <c r="A549"/>
  <c r="B465"/>
  <c r="A550"/>
  <c r="B466"/>
  <c r="C550"/>
  <c r="D466"/>
  <c r="A551"/>
  <c r="B467"/>
  <c r="A552"/>
  <c r="B468"/>
  <c r="C552"/>
  <c r="D468"/>
  <c r="A553"/>
  <c r="B469"/>
  <c r="A554"/>
  <c r="B470"/>
  <c r="C554"/>
  <c r="D470"/>
  <c r="A555"/>
  <c r="B471"/>
  <c r="A556"/>
  <c r="B472"/>
  <c r="C556"/>
  <c r="D472"/>
  <c r="A557"/>
  <c r="B473"/>
  <c r="A558"/>
  <c r="B474"/>
  <c r="C558"/>
  <c r="D474"/>
  <c r="A559"/>
  <c r="B475"/>
  <c r="A560"/>
  <c r="B476"/>
  <c r="C560"/>
  <c r="D476"/>
  <c r="A561"/>
  <c r="B477"/>
  <c r="A562"/>
  <c r="B478"/>
  <c r="C562"/>
  <c r="D478"/>
  <c r="A563"/>
  <c r="B479"/>
  <c r="A564"/>
  <c r="B480"/>
  <c r="C564"/>
  <c r="D480"/>
  <c r="A565"/>
  <c r="B481"/>
  <c r="A566"/>
  <c r="B482"/>
  <c r="C566"/>
  <c r="D482"/>
  <c r="A567"/>
  <c r="B483"/>
  <c r="A568"/>
  <c r="B484"/>
  <c r="C568"/>
  <c r="D484"/>
  <c r="A569"/>
  <c r="B485"/>
  <c r="A570"/>
  <c r="B486"/>
  <c r="C570"/>
  <c r="D486"/>
  <c r="A571"/>
  <c r="B487"/>
  <c r="A572"/>
  <c r="B488"/>
  <c r="C572"/>
  <c r="D488"/>
  <c r="A573"/>
  <c r="B489"/>
  <c r="A574"/>
  <c r="B490"/>
  <c r="C574"/>
  <c r="D490"/>
  <c r="A575"/>
  <c r="B491"/>
  <c r="A576"/>
  <c r="B492"/>
  <c r="C576"/>
  <c r="D492"/>
  <c r="A577"/>
  <c r="B493"/>
  <c r="A578"/>
  <c r="B494"/>
  <c r="C578"/>
  <c r="D494"/>
  <c r="A579"/>
  <c r="B495"/>
  <c r="A580"/>
  <c r="B496"/>
  <c r="C580"/>
  <c r="D496"/>
  <c r="A581"/>
  <c r="B497"/>
  <c r="A582"/>
  <c r="B498"/>
  <c r="C582"/>
  <c r="D498"/>
  <c r="A583"/>
  <c r="B499"/>
  <c r="A584"/>
  <c r="B500"/>
  <c r="C584"/>
  <c r="D500"/>
  <c r="A585"/>
  <c r="B501"/>
  <c r="A586"/>
  <c r="B502"/>
  <c r="C586"/>
  <c r="D502"/>
  <c r="A587"/>
  <c r="B503"/>
  <c r="A588"/>
  <c r="B504"/>
  <c r="C588"/>
  <c r="D504"/>
  <c r="A589"/>
  <c r="B505"/>
  <c r="A590"/>
  <c r="B506"/>
  <c r="C590"/>
  <c r="D506"/>
  <c r="A255" i="6"/>
  <c r="B213"/>
  <c r="A256"/>
  <c r="B214"/>
  <c r="C256"/>
  <c r="D214"/>
  <c r="A257"/>
  <c r="B215"/>
  <c r="A258"/>
  <c r="B216"/>
  <c r="C258"/>
  <c r="D216"/>
  <c r="A259"/>
  <c r="B217"/>
  <c r="A260"/>
  <c r="B218"/>
  <c r="C260"/>
  <c r="D218"/>
  <c r="A261"/>
  <c r="B219"/>
  <c r="A262"/>
  <c r="B220"/>
  <c r="C262"/>
  <c r="D220"/>
  <c r="A263"/>
  <c r="B221"/>
  <c r="A264"/>
  <c r="B222"/>
  <c r="C264"/>
  <c r="D222"/>
  <c r="A265"/>
  <c r="B223"/>
  <c r="A266"/>
  <c r="B224"/>
  <c r="C266"/>
  <c r="D224"/>
  <c r="A267"/>
  <c r="B225"/>
  <c r="A268"/>
  <c r="B226"/>
  <c r="C268"/>
  <c r="D226"/>
  <c r="A269"/>
  <c r="B227"/>
  <c r="A270"/>
  <c r="B228"/>
  <c r="C270"/>
  <c r="D228"/>
  <c r="A271"/>
  <c r="B229"/>
  <c r="A272"/>
  <c r="B230"/>
  <c r="C272"/>
  <c r="D230"/>
  <c r="A273"/>
  <c r="B231"/>
  <c r="A274"/>
  <c r="B232"/>
  <c r="C274"/>
  <c r="D232"/>
  <c r="A275"/>
  <c r="B233"/>
  <c r="A276"/>
  <c r="B234"/>
  <c r="C276"/>
  <c r="D234"/>
  <c r="A277"/>
  <c r="B235"/>
  <c r="A278"/>
  <c r="B236"/>
  <c r="C278"/>
  <c r="D236"/>
  <c r="A279"/>
  <c r="B237"/>
  <c r="A280"/>
  <c r="B238"/>
  <c r="C280"/>
  <c r="D238"/>
  <c r="A281"/>
  <c r="B239"/>
  <c r="A282"/>
  <c r="B240"/>
  <c r="C282"/>
  <c r="D240"/>
  <c r="A283"/>
  <c r="B241"/>
  <c r="A284"/>
  <c r="B242"/>
  <c r="C284"/>
  <c r="D242"/>
  <c r="A285"/>
  <c r="B243"/>
  <c r="A286"/>
  <c r="B244"/>
  <c r="C286"/>
  <c r="D244"/>
  <c r="A287"/>
  <c r="B245"/>
  <c r="A288"/>
  <c r="B246"/>
  <c r="C288"/>
  <c r="D246"/>
  <c r="A289"/>
  <c r="B247"/>
  <c r="A290"/>
  <c r="B248"/>
  <c r="C290"/>
  <c r="D248"/>
  <c r="A291"/>
  <c r="B249"/>
  <c r="A292"/>
  <c r="B250"/>
  <c r="C292"/>
  <c r="D250"/>
  <c r="A293"/>
  <c r="B251"/>
  <c r="A294"/>
  <c r="B252"/>
  <c r="C294"/>
  <c r="D252"/>
  <c r="A295"/>
  <c r="B253"/>
  <c r="A296"/>
  <c r="B254"/>
  <c r="C296"/>
  <c r="D254"/>
  <c r="DI17" i="9" l="1"/>
  <c r="DA17"/>
  <c r="CT17"/>
  <c r="CT24"/>
  <c r="DA24"/>
  <c r="DI24"/>
  <c r="CT36"/>
  <c r="DA36"/>
  <c r="DI36"/>
  <c r="DI55" i="7"/>
  <c r="DA55"/>
  <c r="CT55"/>
  <c r="DI25" i="13"/>
  <c r="CT25"/>
  <c r="DA25"/>
  <c r="DA46" i="8"/>
  <c r="CT46"/>
  <c r="DI46"/>
  <c r="DA39" i="7"/>
  <c r="DI39"/>
  <c r="CT39"/>
  <c r="CT5" i="8"/>
  <c r="DA5"/>
  <c r="DI5"/>
  <c r="CT9" i="7"/>
  <c r="DA9"/>
  <c r="DI9"/>
  <c r="DI31"/>
  <c r="CT31"/>
  <c r="DA31"/>
  <c r="DA35"/>
  <c r="DI35"/>
  <c r="CT35"/>
  <c r="DI20" i="9"/>
  <c r="DA20"/>
  <c r="CT20"/>
  <c r="DA44"/>
  <c r="DI44"/>
  <c r="CT44"/>
  <c r="CT47" i="8"/>
  <c r="DA47"/>
  <c r="DI47"/>
  <c r="CT26" i="13"/>
  <c r="DA26"/>
  <c r="DI26"/>
  <c r="DI4"/>
  <c r="DA4"/>
  <c r="CT4"/>
  <c r="DI33" i="7"/>
  <c r="DA33"/>
  <c r="CT33"/>
  <c r="DI59"/>
  <c r="DA59"/>
  <c r="CT59"/>
  <c r="DJ10" i="13"/>
  <c r="CU10"/>
  <c r="DB10"/>
  <c r="DA77" i="7"/>
  <c r="CT77"/>
  <c r="DI77"/>
  <c r="CT21" i="8"/>
  <c r="DA21"/>
  <c r="DI21"/>
  <c r="DA54"/>
  <c r="CT54"/>
  <c r="DI54"/>
  <c r="CT42"/>
  <c r="DI42"/>
  <c r="DA42"/>
  <c r="DA39"/>
  <c r="DI39"/>
  <c r="CT39"/>
  <c r="DA54" i="7"/>
  <c r="DI54"/>
  <c r="CT54"/>
  <c r="DI72"/>
  <c r="CT72"/>
  <c r="DA72"/>
  <c r="CT27"/>
  <c r="DA27"/>
  <c r="DI27"/>
  <c r="DI29"/>
  <c r="CT29"/>
  <c r="DA29"/>
  <c r="DI37"/>
  <c r="DA37"/>
  <c r="CT37"/>
  <c r="DK11" i="9"/>
  <c r="DC11"/>
  <c r="DJ68"/>
  <c r="CU68"/>
  <c r="DB68"/>
  <c r="DI16"/>
  <c r="CT16"/>
  <c r="DA16"/>
  <c r="DJ17" i="13"/>
  <c r="DB17"/>
  <c r="CU17"/>
  <c r="CT34" i="8"/>
  <c r="DA34"/>
  <c r="DI34"/>
  <c r="CT55"/>
  <c r="DA55"/>
  <c r="DI55"/>
  <c r="DI57" i="7"/>
  <c r="DA57"/>
  <c r="CT57"/>
  <c r="DI8" i="13"/>
  <c r="DA8"/>
  <c r="CT8"/>
  <c r="DA56" i="9"/>
  <c r="CT56"/>
  <c r="DI56"/>
  <c r="DI32" i="13"/>
  <c r="DA32"/>
  <c r="CT32"/>
  <c r="CU18"/>
  <c r="DB18"/>
  <c r="DJ18"/>
  <c r="DA75" i="7"/>
  <c r="DI75"/>
  <c r="CT75"/>
  <c r="CT78" i="8"/>
  <c r="DI78"/>
  <c r="DA78"/>
  <c r="CT79"/>
  <c r="DA79"/>
  <c r="DI79"/>
  <c r="CU83" i="9"/>
  <c r="DB83"/>
  <c r="DJ83"/>
  <c r="DI45" i="8"/>
  <c r="CT45"/>
  <c r="DA45"/>
  <c r="DA45" i="7"/>
  <c r="DI45"/>
  <c r="CT45"/>
  <c r="CT37" i="8"/>
  <c r="DA37"/>
  <c r="DI37"/>
  <c r="DB32" i="9"/>
  <c r="DJ32"/>
  <c r="CU32"/>
  <c r="DI73" i="7"/>
  <c r="DA73"/>
  <c r="CT73"/>
  <c r="DA74" i="9"/>
  <c r="DI74"/>
  <c r="CT74"/>
  <c r="CT15" i="8"/>
  <c r="DA15"/>
  <c r="DI15"/>
  <c r="AP1" i="12"/>
  <c r="DK40" i="7"/>
  <c r="DC40"/>
  <c r="DJ62" i="9"/>
  <c r="DB62"/>
  <c r="CU62"/>
  <c r="CT30" i="8"/>
  <c r="DI30"/>
  <c r="DA30"/>
  <c r="DI61"/>
  <c r="CT61"/>
  <c r="DA61"/>
  <c r="DJ40"/>
  <c r="DB40"/>
  <c r="CU40"/>
  <c r="DI56" i="7"/>
  <c r="DA56"/>
  <c r="CT56"/>
  <c r="DK21" i="9"/>
  <c r="DC21"/>
  <c r="DA59" i="8"/>
  <c r="CT59"/>
  <c r="DI59"/>
  <c r="DK9" i="13"/>
  <c r="DC9"/>
  <c r="DJ82"/>
  <c r="DB82"/>
  <c r="CU82"/>
  <c r="DT1" i="7"/>
  <c r="U1"/>
  <c r="AQ1"/>
  <c r="AT1"/>
  <c r="BW1"/>
  <c r="AW1"/>
  <c r="DC18"/>
  <c r="DK18"/>
  <c r="DB15" i="13"/>
  <c r="DJ15"/>
  <c r="CU15"/>
  <c r="CT75"/>
  <c r="DI75"/>
  <c r="DA75"/>
  <c r="DK67" i="8"/>
  <c r="DC67"/>
  <c r="CU23"/>
  <c r="DJ23"/>
  <c r="DB23"/>
  <c r="DJ54" i="9"/>
  <c r="DB54"/>
  <c r="CU54"/>
  <c r="DI79" i="13"/>
  <c r="DA79"/>
  <c r="CT79"/>
  <c r="DJ80" i="7"/>
  <c r="DB80"/>
  <c r="CU80"/>
  <c r="DI48"/>
  <c r="DA48"/>
  <c r="CT48"/>
  <c r="DJ67" i="9"/>
  <c r="CU67"/>
  <c r="DB67"/>
  <c r="DJ65" i="13"/>
  <c r="DB65"/>
  <c r="CU65"/>
  <c r="DJ50" i="9"/>
  <c r="DB50"/>
  <c r="CU50"/>
  <c r="CU20" i="8"/>
  <c r="DB20"/>
  <c r="DJ20"/>
  <c r="CU84" i="13"/>
  <c r="DJ84"/>
  <c r="DB84"/>
  <c r="DC14" i="8"/>
  <c r="DK14"/>
  <c r="DJ74" i="13"/>
  <c r="DB74"/>
  <c r="CU74"/>
  <c r="DI14"/>
  <c r="CT14"/>
  <c r="DA14"/>
  <c r="T1"/>
  <c r="DS1"/>
  <c r="AH1"/>
  <c r="DJ5" i="7"/>
  <c r="DB5"/>
  <c r="CU5"/>
  <c r="DJ16" i="13"/>
  <c r="DB16"/>
  <c r="CU16"/>
  <c r="DK25" i="9"/>
  <c r="DC25"/>
  <c r="DK77"/>
  <c r="DC77"/>
  <c r="DI51" i="8"/>
  <c r="DA51"/>
  <c r="CT51"/>
  <c r="DI21" i="13"/>
  <c r="CT21"/>
  <c r="DA21"/>
  <c r="DI62" i="7"/>
  <c r="DA62"/>
  <c r="CT62"/>
  <c r="DJ44" i="13"/>
  <c r="DB44"/>
  <c r="CU44"/>
  <c r="CU71" i="7"/>
  <c r="DJ71"/>
  <c r="DB71"/>
  <c r="DI58" i="9"/>
  <c r="DA58"/>
  <c r="CT58"/>
  <c r="DJ26"/>
  <c r="DB26"/>
  <c r="CU26"/>
  <c r="DK27" i="13"/>
  <c r="DC27"/>
  <c r="DK28" i="7"/>
  <c r="DC28"/>
  <c r="CU11" i="8"/>
  <c r="DJ11"/>
  <c r="DB11"/>
  <c r="DJ38" i="9"/>
  <c r="DB38"/>
  <c r="CU38"/>
  <c r="DI12" i="8"/>
  <c r="DA12"/>
  <c r="CT12"/>
  <c r="DC55" i="9"/>
  <c r="DK55"/>
  <c r="DK38" i="8"/>
  <c r="DC38"/>
  <c r="CT6" i="7"/>
  <c r="DI6"/>
  <c r="DA6"/>
  <c r="DK52"/>
  <c r="DC52"/>
  <c r="DJ70" i="9"/>
  <c r="DB70"/>
  <c r="CU70"/>
  <c r="DI68" i="13"/>
  <c r="DA68"/>
  <c r="CT68"/>
  <c r="DK38" i="7"/>
  <c r="DC38"/>
  <c r="DJ69" i="9"/>
  <c r="DB69"/>
  <c r="CU69"/>
  <c r="CC1" i="8"/>
  <c r="CF1"/>
  <c r="CB2" i="9"/>
  <c r="DJ61" i="13"/>
  <c r="DB61"/>
  <c r="CU61"/>
  <c r="DJ40"/>
  <c r="DB40"/>
  <c r="CU40"/>
  <c r="DC64" i="8"/>
  <c r="DK64"/>
  <c r="DJ74"/>
  <c r="DB74"/>
  <c r="CU74"/>
  <c r="DI67" i="13"/>
  <c r="DA67"/>
  <c r="CT67"/>
  <c r="DJ52" i="9"/>
  <c r="CU52"/>
  <c r="DB52"/>
  <c r="DK4"/>
  <c r="DC4"/>
  <c r="DS1" i="8"/>
  <c r="T1"/>
  <c r="AQ1"/>
  <c r="CE1"/>
  <c r="AA1"/>
  <c r="AL1"/>
  <c r="CD1"/>
  <c r="BK1"/>
  <c r="BQ1"/>
  <c r="DC32" i="7"/>
  <c r="DK32"/>
  <c r="DB31" i="8"/>
  <c r="CU31"/>
  <c r="DJ31"/>
  <c r="DJ34" i="13"/>
  <c r="DB34"/>
  <c r="CU34"/>
  <c r="DI62"/>
  <c r="DA62"/>
  <c r="CT62"/>
  <c r="CU29" i="9"/>
  <c r="DB29"/>
  <c r="DJ29"/>
  <c r="DA12"/>
  <c r="DI12"/>
  <c r="CT12"/>
  <c r="DI51" i="13"/>
  <c r="DA51"/>
  <c r="CT51"/>
  <c r="DI43" i="8"/>
  <c r="DA43"/>
  <c r="CT43"/>
  <c r="DJ53" i="7"/>
  <c r="DB53"/>
  <c r="CU53"/>
  <c r="DB28" i="9"/>
  <c r="DJ28"/>
  <c r="CU28"/>
  <c r="DJ42"/>
  <c r="DB42"/>
  <c r="CU42"/>
  <c r="DK37"/>
  <c r="DC37"/>
  <c r="DJ58" i="13"/>
  <c r="DB58"/>
  <c r="CU58"/>
  <c r="DJ77" i="8"/>
  <c r="DB77"/>
  <c r="CU77"/>
  <c r="CT45" i="13"/>
  <c r="DI45"/>
  <c r="DA45"/>
  <c r="DI63" i="8"/>
  <c r="DA63"/>
  <c r="CT63"/>
  <c r="CU50"/>
  <c r="DB50"/>
  <c r="DJ50"/>
  <c r="CT37" i="13"/>
  <c r="DI37"/>
  <c r="DA37"/>
  <c r="DJ60" i="8"/>
  <c r="CU60"/>
  <c r="DB60"/>
  <c r="DA22" i="13"/>
  <c r="DI22"/>
  <c r="CT22"/>
  <c r="DJ45" i="9"/>
  <c r="DB45"/>
  <c r="CU45"/>
  <c r="CT65" i="8"/>
  <c r="DI65"/>
  <c r="DA65"/>
  <c r="DK86"/>
  <c r="DC86"/>
  <c r="BD1" i="10"/>
  <c r="S1"/>
  <c r="AF1"/>
  <c r="BY1"/>
  <c r="CE1"/>
  <c r="AR1"/>
  <c r="BU1"/>
  <c r="DI73" i="13"/>
  <c r="DA73"/>
  <c r="CT73"/>
  <c r="DI60" i="7"/>
  <c r="DA60"/>
  <c r="CT60"/>
  <c r="DC39" i="9"/>
  <c r="DK39"/>
  <c r="DK42" i="7"/>
  <c r="DC42"/>
  <c r="DJ50" i="13"/>
  <c r="DB50"/>
  <c r="CU50"/>
  <c r="DI71" i="8"/>
  <c r="DA71"/>
  <c r="CT71"/>
  <c r="DI72" i="9"/>
  <c r="CT72"/>
  <c r="DA72"/>
  <c r="DI33"/>
  <c r="CT33"/>
  <c r="DA33"/>
  <c r="CD1" i="7"/>
  <c r="AB1"/>
  <c r="DK73" i="8"/>
  <c r="DC73"/>
  <c r="DJ81" i="7"/>
  <c r="DB81"/>
  <c r="CU81"/>
  <c r="CT49" i="8"/>
  <c r="DI49"/>
  <c r="DA49"/>
  <c r="DK19" i="13"/>
  <c r="DC19"/>
  <c r="DJ52" i="8"/>
  <c r="DB52"/>
  <c r="CU52"/>
  <c r="DI59" i="13"/>
  <c r="DA59"/>
  <c r="CT59"/>
  <c r="DJ18" i="9"/>
  <c r="DB18"/>
  <c r="CU18"/>
  <c r="DJ72" i="13"/>
  <c r="DB72"/>
  <c r="CU72"/>
  <c r="DI7"/>
  <c r="DA7"/>
  <c r="CT7"/>
  <c r="DJ82" i="9"/>
  <c r="DB82"/>
  <c r="CU82"/>
  <c r="DI71" i="13"/>
  <c r="DA71"/>
  <c r="CT71"/>
  <c r="DI57"/>
  <c r="DA57"/>
  <c r="CT57"/>
  <c r="DA78" i="9"/>
  <c r="CT78"/>
  <c r="DI78"/>
  <c r="DI47" i="13"/>
  <c r="DA47"/>
  <c r="CT47"/>
  <c r="DJ44" i="8"/>
  <c r="DB44"/>
  <c r="CU44"/>
  <c r="DI43" i="9"/>
  <c r="DA43"/>
  <c r="CT43"/>
  <c r="DI4" i="7"/>
  <c r="DA4"/>
  <c r="CT4"/>
  <c r="DK44"/>
  <c r="DC44"/>
  <c r="DJ46" i="9"/>
  <c r="DB46"/>
  <c r="CU46"/>
  <c r="DJ11" i="7"/>
  <c r="DB11"/>
  <c r="CU11"/>
  <c r="DJ63"/>
  <c r="DB63"/>
  <c r="CU63"/>
  <c r="DK3" i="13"/>
  <c r="DC3"/>
  <c r="DJ81" i="9"/>
  <c r="CU81"/>
  <c r="DB81"/>
  <c r="DJ41" i="7"/>
  <c r="DB41"/>
  <c r="CU41"/>
  <c r="CT86"/>
  <c r="DI86"/>
  <c r="DA86"/>
  <c r="DI77" i="13"/>
  <c r="DA77"/>
  <c r="CT77"/>
  <c r="DJ86"/>
  <c r="DB86"/>
  <c r="CU86"/>
  <c r="DJ42"/>
  <c r="DB42"/>
  <c r="CU42"/>
  <c r="CT19" i="8"/>
  <c r="DI19"/>
  <c r="DA19"/>
  <c r="BR1" i="7"/>
  <c r="CF1"/>
  <c r="BZ1" i="11"/>
  <c r="CT83" i="13"/>
  <c r="DI83"/>
  <c r="DA83"/>
  <c r="DC63" i="9"/>
  <c r="DK63"/>
  <c r="DK29" i="8"/>
  <c r="DC29"/>
  <c r="DB69"/>
  <c r="CU69"/>
  <c r="DJ69"/>
  <c r="DJ3" i="7"/>
  <c r="DB3"/>
  <c r="CU3"/>
  <c r="DI23" i="13"/>
  <c r="DA23"/>
  <c r="CT23"/>
  <c r="DI30"/>
  <c r="CT30"/>
  <c r="DA30"/>
  <c r="DB59" i="9"/>
  <c r="DJ59"/>
  <c r="CU59"/>
  <c r="DI84" i="8"/>
  <c r="DA84"/>
  <c r="CT84"/>
  <c r="DI43" i="13"/>
  <c r="DA43"/>
  <c r="CT43"/>
  <c r="DI86" i="9"/>
  <c r="DA86"/>
  <c r="CT86"/>
  <c r="DI38" i="13"/>
  <c r="DA38"/>
  <c r="CT38"/>
  <c r="DJ53" i="9"/>
  <c r="DB53"/>
  <c r="CU53"/>
  <c r="DK22" i="7"/>
  <c r="DC22"/>
  <c r="DJ85" i="8"/>
  <c r="DB85"/>
  <c r="CU85"/>
  <c r="DI54" i="13"/>
  <c r="DA54"/>
  <c r="CT54"/>
  <c r="DB70" i="8"/>
  <c r="DJ70"/>
  <c r="CU70"/>
  <c r="CT14" i="7"/>
  <c r="DI14"/>
  <c r="DA14"/>
  <c r="CT75" i="8"/>
  <c r="DA75"/>
  <c r="DI75"/>
  <c r="DI11" i="13"/>
  <c r="DA11"/>
  <c r="CT11"/>
  <c r="DA6"/>
  <c r="DI6"/>
  <c r="CT6"/>
  <c r="DK3" i="9"/>
  <c r="DC3"/>
  <c r="DJ49" i="7"/>
  <c r="DB49"/>
  <c r="CU49"/>
  <c r="DJ36" i="13"/>
  <c r="DB36"/>
  <c r="CU36"/>
  <c r="DI3" i="8"/>
  <c r="DA3"/>
  <c r="CT3"/>
  <c r="DI83"/>
  <c r="CT83"/>
  <c r="DA83"/>
  <c r="DI81" i="13"/>
  <c r="DA81"/>
  <c r="CT81"/>
  <c r="DA64" i="9"/>
  <c r="DI64"/>
  <c r="CT64"/>
  <c r="CU69" i="7"/>
  <c r="DJ69"/>
  <c r="DB69"/>
  <c r="DK80" i="8"/>
  <c r="DC80"/>
  <c r="DJ10" i="9"/>
  <c r="DB10"/>
  <c r="CU10"/>
  <c r="DJ63" i="13"/>
  <c r="DB63"/>
  <c r="CU63"/>
  <c r="DA62" i="8"/>
  <c r="DI62"/>
  <c r="CT62"/>
  <c r="DJ85" i="9"/>
  <c r="DB85"/>
  <c r="CU85"/>
  <c r="DJ13" i="7"/>
  <c r="DB13"/>
  <c r="CU13"/>
  <c r="DI85" i="13"/>
  <c r="DA85"/>
  <c r="CT85"/>
  <c r="DJ80"/>
  <c r="DB80"/>
  <c r="CU80"/>
  <c r="DK17" i="7"/>
  <c r="DC17"/>
  <c r="DI36" i="8"/>
  <c r="DA36"/>
  <c r="CT36"/>
  <c r="DJ83" i="7"/>
  <c r="DB83"/>
  <c r="CU83"/>
  <c r="DJ51"/>
  <c r="DB51"/>
  <c r="CU51"/>
  <c r="DI82"/>
  <c r="DA82"/>
  <c r="CT82"/>
  <c r="DK67"/>
  <c r="DC67"/>
  <c r="DI15"/>
  <c r="DA15"/>
  <c r="CT15"/>
  <c r="DI55" i="13"/>
  <c r="DA55"/>
  <c r="CT55"/>
  <c r="DJ48" i="8"/>
  <c r="DB48"/>
  <c r="CU48"/>
  <c r="CT41"/>
  <c r="DA41"/>
  <c r="DI41"/>
  <c r="DI10"/>
  <c r="DA10"/>
  <c r="CT10"/>
  <c r="DK40" i="9"/>
  <c r="DC40"/>
  <c r="DI46" i="13"/>
  <c r="DA46"/>
  <c r="CT46"/>
  <c r="DK34" i="7"/>
  <c r="DC34"/>
  <c r="DJ64"/>
  <c r="DB64"/>
  <c r="CU64"/>
  <c r="DJ30" i="9"/>
  <c r="DB30"/>
  <c r="CU30"/>
  <c r="DI71"/>
  <c r="DA71"/>
  <c r="CT71"/>
  <c r="DI39" i="13"/>
  <c r="DA39"/>
  <c r="CT39"/>
  <c r="BD1" i="11"/>
  <c r="S1"/>
  <c r="CC1"/>
  <c r="AK1"/>
  <c r="AL1"/>
  <c r="AO1"/>
  <c r="BV1"/>
  <c r="DI5" i="13"/>
  <c r="CT5"/>
  <c r="DA5"/>
  <c r="DJ60"/>
  <c r="DB60"/>
  <c r="CU60"/>
  <c r="DJ4" i="8"/>
  <c r="DB4"/>
  <c r="CU4"/>
  <c r="DK70" i="7"/>
  <c r="DC70"/>
  <c r="DK58" i="8"/>
  <c r="DC58"/>
  <c r="DJ56" i="13"/>
  <c r="DB56"/>
  <c r="CU56"/>
  <c r="DI57" i="9"/>
  <c r="CT57"/>
  <c r="DA57"/>
  <c r="CT53" i="8"/>
  <c r="DA53"/>
  <c r="DI53"/>
  <c r="DA65" i="9"/>
  <c r="CT65"/>
  <c r="DI65"/>
  <c r="DJ8"/>
  <c r="CU8"/>
  <c r="DB8"/>
  <c r="DJ70" i="13"/>
  <c r="DB70"/>
  <c r="CU70"/>
  <c r="DA29"/>
  <c r="DI29"/>
  <c r="CT29"/>
  <c r="CT53"/>
  <c r="DI53"/>
  <c r="DA53"/>
  <c r="DI81" i="8"/>
  <c r="DA81"/>
  <c r="CT81"/>
  <c r="DJ56"/>
  <c r="DB56"/>
  <c r="CU56"/>
  <c r="DJ75" i="9"/>
  <c r="DB75"/>
  <c r="CU75"/>
  <c r="AM1" i="8"/>
  <c r="AS1"/>
  <c r="AL1" i="13"/>
  <c r="AS1"/>
  <c r="AV1" i="7"/>
  <c r="BE1"/>
  <c r="AS1" i="10"/>
  <c r="BK1"/>
  <c r="AM1" i="7"/>
  <c r="Z1" i="10"/>
  <c r="DJ61" i="9"/>
  <c r="DB61"/>
  <c r="CU61"/>
  <c r="DJ7" i="8"/>
  <c r="DB7"/>
  <c r="CU7"/>
  <c r="CU36" i="7"/>
  <c r="DB36"/>
  <c r="DJ36"/>
  <c r="CT84"/>
  <c r="DI84"/>
  <c r="DA84"/>
  <c r="DK49" i="9"/>
  <c r="DC49"/>
  <c r="DK16" i="8"/>
  <c r="DC16"/>
  <c r="CU26" i="7"/>
  <c r="DJ26"/>
  <c r="DB26"/>
  <c r="DI5" i="9"/>
  <c r="CT5"/>
  <c r="DA5"/>
  <c r="DI51"/>
  <c r="DA51"/>
  <c r="CT51"/>
  <c r="DI10" i="7"/>
  <c r="DA10"/>
  <c r="CT10"/>
  <c r="DA13" i="13"/>
  <c r="DI13"/>
  <c r="CT13"/>
  <c r="CT27" i="8"/>
  <c r="DA27"/>
  <c r="DI27"/>
  <c r="DK57"/>
  <c r="DC57"/>
  <c r="DJ82"/>
  <c r="DB82"/>
  <c r="CU82"/>
  <c r="DI35" i="9"/>
  <c r="DA35"/>
  <c r="CT35"/>
  <c r="DI64" i="13"/>
  <c r="DA64"/>
  <c r="CT64"/>
  <c r="DK30" i="7"/>
  <c r="DC30"/>
  <c r="DJ85"/>
  <c r="DB85"/>
  <c r="CU85"/>
  <c r="DI23" i="9"/>
  <c r="DA23"/>
  <c r="CT23"/>
  <c r="DK35" i="8"/>
  <c r="DC35"/>
  <c r="DC13"/>
  <c r="DK13"/>
  <c r="DI76" i="13"/>
  <c r="DA76"/>
  <c r="CT76"/>
  <c r="DI50" i="7"/>
  <c r="DA50"/>
  <c r="CT50"/>
  <c r="DI58"/>
  <c r="DA58"/>
  <c r="CT58"/>
  <c r="DI27" i="9"/>
  <c r="DA27"/>
  <c r="CT27"/>
  <c r="CT76"/>
  <c r="DI76"/>
  <c r="DA76"/>
  <c r="DJ16" i="7"/>
  <c r="DB16"/>
  <c r="CU16"/>
  <c r="DJ66" i="9"/>
  <c r="DB66"/>
  <c r="CU66"/>
  <c r="DI74" i="7"/>
  <c r="DA74"/>
  <c r="CT74"/>
  <c r="CT19"/>
  <c r="DA19"/>
  <c r="DI19"/>
  <c r="CT13" i="9"/>
  <c r="DA13"/>
  <c r="DI13"/>
  <c r="DJ48" i="13"/>
  <c r="DB48"/>
  <c r="CU48"/>
  <c r="DI49"/>
  <c r="DA49"/>
  <c r="CT49"/>
  <c r="DI47" i="9"/>
  <c r="DA47"/>
  <c r="CT47"/>
  <c r="DK60"/>
  <c r="DC60"/>
  <c r="CU79"/>
  <c r="DB79"/>
  <c r="DJ79"/>
  <c r="DI35" i="13"/>
  <c r="DA35"/>
  <c r="CT35"/>
  <c r="DJ43" i="7"/>
  <c r="DB43"/>
  <c r="CU43"/>
  <c r="DJ9" i="8"/>
  <c r="DB9"/>
  <c r="CU9"/>
  <c r="DJ52" i="13"/>
  <c r="DB52"/>
  <c r="CU52"/>
  <c r="CG1" i="7"/>
  <c r="AA1" i="13"/>
  <c r="DI76" i="7"/>
  <c r="DA76"/>
  <c r="CT76"/>
  <c r="DJ31" i="13"/>
  <c r="CU31"/>
  <c r="DB31"/>
  <c r="DJ69"/>
  <c r="DB69"/>
  <c r="CU69"/>
  <c r="DI15" i="9"/>
  <c r="DA15"/>
  <c r="CT15"/>
  <c r="DJ78" i="13"/>
  <c r="DB78"/>
  <c r="CU78"/>
  <c r="DI8" i="8"/>
  <c r="DA8"/>
  <c r="CT8"/>
  <c r="DJ66" i="7"/>
  <c r="DB66"/>
  <c r="CU66"/>
  <c r="DI6" i="8"/>
  <c r="DA6"/>
  <c r="CT6"/>
  <c r="DK25"/>
  <c r="DC25"/>
  <c r="DI41" i="13"/>
  <c r="DA41"/>
  <c r="CT41"/>
  <c r="DK17" i="8"/>
  <c r="DC17"/>
  <c r="DC24" i="13"/>
  <c r="DK24"/>
  <c r="DI76" i="8"/>
  <c r="DA76"/>
  <c r="CT76"/>
  <c r="DB23" i="7"/>
  <c r="CU23"/>
  <c r="DJ23"/>
  <c r="DI14" i="9"/>
  <c r="DA14"/>
  <c r="CT14"/>
  <c r="S2"/>
  <c r="BJ2"/>
  <c r="Z2"/>
  <c r="AU2"/>
  <c r="AR2"/>
  <c r="BP2"/>
  <c r="DI33" i="13"/>
  <c r="DA33"/>
  <c r="CT33"/>
  <c r="DI31" i="9"/>
  <c r="DA31"/>
  <c r="CT31"/>
  <c r="DJ65" i="7"/>
  <c r="DB65"/>
  <c r="CU65"/>
  <c r="CT66" i="13"/>
  <c r="DI66"/>
  <c r="DA66"/>
  <c r="DI7" i="9"/>
  <c r="DA7"/>
  <c r="CT7"/>
  <c r="BD1" i="12"/>
  <c r="S1"/>
  <c r="AL1"/>
  <c r="AF1"/>
  <c r="AU1"/>
  <c r="BJ1"/>
  <c r="AS1"/>
  <c r="BU1"/>
  <c r="CC1"/>
  <c r="Z1"/>
  <c r="AR1"/>
  <c r="AK1"/>
  <c r="DI78" i="7"/>
  <c r="DA78"/>
  <c r="CT78"/>
  <c r="DI34" i="9"/>
  <c r="DA34"/>
  <c r="CT34"/>
  <c r="DI12" i="7"/>
  <c r="DA12"/>
  <c r="CT12"/>
  <c r="DJ79"/>
  <c r="DB79"/>
  <c r="CU79"/>
  <c r="DJ84" i="9"/>
  <c r="DB84"/>
  <c r="CU84"/>
  <c r="DK48"/>
  <c r="DC48"/>
  <c r="DA68" i="8"/>
  <c r="CT68"/>
  <c r="DI68"/>
  <c r="DI73" i="9"/>
  <c r="DA73"/>
  <c r="CT73"/>
  <c r="DK19"/>
  <c r="DC19"/>
  <c r="DJ9"/>
  <c r="DB9"/>
  <c r="CU9"/>
  <c r="DK21" i="7"/>
  <c r="DC21"/>
  <c r="CT68"/>
  <c r="DI68"/>
  <c r="DA68"/>
  <c r="DJ8"/>
  <c r="DB8"/>
  <c r="CU8"/>
  <c r="DI72" i="8"/>
  <c r="DA72"/>
  <c r="CT72"/>
  <c r="DI80" i="9"/>
  <c r="DA80"/>
  <c r="CT80"/>
  <c r="DI7" i="7"/>
  <c r="DA7"/>
  <c r="CT7"/>
  <c r="CU41" i="9"/>
  <c r="DJ41"/>
  <c r="DB41"/>
  <c r="CG1" i="8"/>
  <c r="BV1"/>
  <c r="AG1"/>
  <c r="AH1" i="7"/>
  <c r="BL1"/>
  <c r="BP1" i="11"/>
  <c r="CB1" i="12"/>
  <c r="C338" i="6"/>
  <c r="D296"/>
  <c r="A338"/>
  <c r="B296"/>
  <c r="A337"/>
  <c r="B295"/>
  <c r="C336"/>
  <c r="D294"/>
  <c r="A336"/>
  <c r="B294"/>
  <c r="A335"/>
  <c r="B293"/>
  <c r="C334"/>
  <c r="D292"/>
  <c r="A334"/>
  <c r="B292"/>
  <c r="A333"/>
  <c r="B291"/>
  <c r="C332"/>
  <c r="D290"/>
  <c r="A332"/>
  <c r="B290"/>
  <c r="A331"/>
  <c r="B289"/>
  <c r="C330"/>
  <c r="D288"/>
  <c r="A330"/>
  <c r="B288"/>
  <c r="A329"/>
  <c r="B287"/>
  <c r="C328"/>
  <c r="D286"/>
  <c r="A328"/>
  <c r="B286"/>
  <c r="A327"/>
  <c r="B285"/>
  <c r="C326"/>
  <c r="D284"/>
  <c r="A326"/>
  <c r="B284"/>
  <c r="A325"/>
  <c r="B283"/>
  <c r="C324"/>
  <c r="D282"/>
  <c r="A324"/>
  <c r="B282"/>
  <c r="A323"/>
  <c r="B281"/>
  <c r="C322"/>
  <c r="D280"/>
  <c r="A322"/>
  <c r="B280"/>
  <c r="A321"/>
  <c r="B279"/>
  <c r="C320"/>
  <c r="D278"/>
  <c r="A320"/>
  <c r="B278"/>
  <c r="A319"/>
  <c r="B277"/>
  <c r="C318"/>
  <c r="D276"/>
  <c r="A318"/>
  <c r="B276"/>
  <c r="A317"/>
  <c r="B275"/>
  <c r="C316"/>
  <c r="D274"/>
  <c r="A316"/>
  <c r="B274"/>
  <c r="A315"/>
  <c r="B273"/>
  <c r="C314"/>
  <c r="D272"/>
  <c r="A314"/>
  <c r="B272"/>
  <c r="A313"/>
  <c r="B271"/>
  <c r="C312"/>
  <c r="D270"/>
  <c r="A312"/>
  <c r="B270"/>
  <c r="A311"/>
  <c r="B269"/>
  <c r="C310"/>
  <c r="D268"/>
  <c r="A310"/>
  <c r="B268"/>
  <c r="A309"/>
  <c r="B267"/>
  <c r="C308"/>
  <c r="D266"/>
  <c r="A308"/>
  <c r="B266"/>
  <c r="A307"/>
  <c r="B265"/>
  <c r="C306"/>
  <c r="D264"/>
  <c r="A306"/>
  <c r="B264"/>
  <c r="A305"/>
  <c r="B263"/>
  <c r="C304"/>
  <c r="D262"/>
  <c r="A304"/>
  <c r="B262"/>
  <c r="A303"/>
  <c r="B261"/>
  <c r="C302"/>
  <c r="D260"/>
  <c r="A302"/>
  <c r="B260"/>
  <c r="A301"/>
  <c r="B259"/>
  <c r="C300"/>
  <c r="D258"/>
  <c r="A300"/>
  <c r="B258"/>
  <c r="A299"/>
  <c r="B257"/>
  <c r="C298"/>
  <c r="D256"/>
  <c r="A298"/>
  <c r="B256"/>
  <c r="A297"/>
  <c r="B255"/>
  <c r="C674" i="5"/>
  <c r="D590"/>
  <c r="A674"/>
  <c r="B590"/>
  <c r="A673"/>
  <c r="B589"/>
  <c r="C672"/>
  <c r="D588"/>
  <c r="A672"/>
  <c r="B588"/>
  <c r="A671"/>
  <c r="B587"/>
  <c r="C670"/>
  <c r="D586"/>
  <c r="A670"/>
  <c r="B586"/>
  <c r="A669"/>
  <c r="B585"/>
  <c r="C668"/>
  <c r="D584"/>
  <c r="A668"/>
  <c r="B584"/>
  <c r="A667"/>
  <c r="B583"/>
  <c r="C666"/>
  <c r="D582"/>
  <c r="A666"/>
  <c r="B582"/>
  <c r="A665"/>
  <c r="B581"/>
  <c r="C664"/>
  <c r="D580"/>
  <c r="A664"/>
  <c r="B580"/>
  <c r="A663"/>
  <c r="B579"/>
  <c r="C662"/>
  <c r="D578"/>
  <c r="A662"/>
  <c r="B578"/>
  <c r="A661"/>
  <c r="B577"/>
  <c r="C660"/>
  <c r="D576"/>
  <c r="A660"/>
  <c r="B576"/>
  <c r="A659"/>
  <c r="B575"/>
  <c r="C658"/>
  <c r="D574"/>
  <c r="A658"/>
  <c r="B574"/>
  <c r="A657"/>
  <c r="B573"/>
  <c r="C656"/>
  <c r="D572"/>
  <c r="A656"/>
  <c r="B572"/>
  <c r="A655"/>
  <c r="B571"/>
  <c r="C654"/>
  <c r="D570"/>
  <c r="A654"/>
  <c r="B570"/>
  <c r="A653"/>
  <c r="B569"/>
  <c r="C652"/>
  <c r="D568"/>
  <c r="A652"/>
  <c r="B568"/>
  <c r="A651"/>
  <c r="B567"/>
  <c r="C650"/>
  <c r="D566"/>
  <c r="A650"/>
  <c r="B566"/>
  <c r="A649"/>
  <c r="B565"/>
  <c r="C648"/>
  <c r="D564"/>
  <c r="A648"/>
  <c r="B564"/>
  <c r="A647"/>
  <c r="B563"/>
  <c r="C646"/>
  <c r="D562"/>
  <c r="A646"/>
  <c r="B562"/>
  <c r="A645"/>
  <c r="B561"/>
  <c r="C644"/>
  <c r="D560"/>
  <c r="A644"/>
  <c r="B560"/>
  <c r="A643"/>
  <c r="B559"/>
  <c r="C642"/>
  <c r="D558"/>
  <c r="A642"/>
  <c r="B558"/>
  <c r="A641"/>
  <c r="B557"/>
  <c r="C640"/>
  <c r="D556"/>
  <c r="A640"/>
  <c r="B556"/>
  <c r="A639"/>
  <c r="B555"/>
  <c r="C638"/>
  <c r="D554"/>
  <c r="A638"/>
  <c r="B554"/>
  <c r="A637"/>
  <c r="B553"/>
  <c r="C636"/>
  <c r="D552"/>
  <c r="A636"/>
  <c r="B552"/>
  <c r="A635"/>
  <c r="B551"/>
  <c r="C634"/>
  <c r="D550"/>
  <c r="A634"/>
  <c r="B550"/>
  <c r="A633"/>
  <c r="B549"/>
  <c r="C632"/>
  <c r="D548"/>
  <c r="A632"/>
  <c r="B548"/>
  <c r="A631"/>
  <c r="B547"/>
  <c r="C630"/>
  <c r="D546"/>
  <c r="A630"/>
  <c r="B546"/>
  <c r="A629"/>
  <c r="B545"/>
  <c r="C628"/>
  <c r="D544"/>
  <c r="A628"/>
  <c r="B544"/>
  <c r="A627"/>
  <c r="B543"/>
  <c r="C626"/>
  <c r="D542"/>
  <c r="A626"/>
  <c r="B542"/>
  <c r="A625"/>
  <c r="B541"/>
  <c r="C624"/>
  <c r="D540"/>
  <c r="A624"/>
  <c r="B540"/>
  <c r="A623"/>
  <c r="B539"/>
  <c r="C622"/>
  <c r="D538"/>
  <c r="A622"/>
  <c r="B538"/>
  <c r="A621"/>
  <c r="B537"/>
  <c r="C620"/>
  <c r="D536"/>
  <c r="A620"/>
  <c r="B536"/>
  <c r="A619"/>
  <c r="B535"/>
  <c r="C618"/>
  <c r="D534"/>
  <c r="A618"/>
  <c r="B534"/>
  <c r="A617"/>
  <c r="B533"/>
  <c r="C616"/>
  <c r="D532"/>
  <c r="A616"/>
  <c r="B532"/>
  <c r="A615"/>
  <c r="B531"/>
  <c r="C614"/>
  <c r="D530"/>
  <c r="A614"/>
  <c r="B530"/>
  <c r="A613"/>
  <c r="B529"/>
  <c r="C612"/>
  <c r="D528"/>
  <c r="A612"/>
  <c r="B528"/>
  <c r="A611"/>
  <c r="B527"/>
  <c r="C610"/>
  <c r="D526"/>
  <c r="A610"/>
  <c r="B526"/>
  <c r="A609"/>
  <c r="B525"/>
  <c r="C608"/>
  <c r="D524"/>
  <c r="A608"/>
  <c r="B524"/>
  <c r="A607"/>
  <c r="B523"/>
  <c r="C606"/>
  <c r="D522"/>
  <c r="A606"/>
  <c r="B522"/>
  <c r="A605"/>
  <c r="B521"/>
  <c r="C604"/>
  <c r="D520"/>
  <c r="A604"/>
  <c r="B520"/>
  <c r="A603"/>
  <c r="B519"/>
  <c r="C602"/>
  <c r="D518"/>
  <c r="A602"/>
  <c r="B518"/>
  <c r="A601"/>
  <c r="B517"/>
  <c r="C600"/>
  <c r="D516"/>
  <c r="A600"/>
  <c r="B516"/>
  <c r="A599"/>
  <c r="B515"/>
  <c r="C598"/>
  <c r="D514"/>
  <c r="A598"/>
  <c r="B514"/>
  <c r="A597"/>
  <c r="B513"/>
  <c r="C596"/>
  <c r="D512"/>
  <c r="A596"/>
  <c r="B512"/>
  <c r="A595"/>
  <c r="B511"/>
  <c r="C594"/>
  <c r="D510"/>
  <c r="A594"/>
  <c r="B510"/>
  <c r="A593"/>
  <c r="B509"/>
  <c r="C592"/>
  <c r="D508"/>
  <c r="A592"/>
  <c r="B508"/>
  <c r="A591"/>
  <c r="B507"/>
  <c r="C337" i="6"/>
  <c r="D295"/>
  <c r="C335"/>
  <c r="D293"/>
  <c r="C333"/>
  <c r="D291"/>
  <c r="C331"/>
  <c r="D289"/>
  <c r="C329"/>
  <c r="D287"/>
  <c r="C327"/>
  <c r="D285"/>
  <c r="C325"/>
  <c r="D283"/>
  <c r="C323"/>
  <c r="D281"/>
  <c r="C321"/>
  <c r="D279"/>
  <c r="C319"/>
  <c r="D277"/>
  <c r="C317"/>
  <c r="D275"/>
  <c r="C315"/>
  <c r="D273"/>
  <c r="C313"/>
  <c r="D271"/>
  <c r="C311"/>
  <c r="D269"/>
  <c r="C309"/>
  <c r="D267"/>
  <c r="C307"/>
  <c r="D265"/>
  <c r="C305"/>
  <c r="D263"/>
  <c r="C303"/>
  <c r="D261"/>
  <c r="C301"/>
  <c r="D259"/>
  <c r="C299"/>
  <c r="D257"/>
  <c r="C297"/>
  <c r="D255"/>
  <c r="C673" i="5"/>
  <c r="D589"/>
  <c r="C671"/>
  <c r="D587"/>
  <c r="C669"/>
  <c r="D585"/>
  <c r="C667"/>
  <c r="D583"/>
  <c r="C665"/>
  <c r="D581"/>
  <c r="C663"/>
  <c r="D579"/>
  <c r="C661"/>
  <c r="D577"/>
  <c r="C659"/>
  <c r="D575"/>
  <c r="C657"/>
  <c r="D573"/>
  <c r="C655"/>
  <c r="D571"/>
  <c r="C653"/>
  <c r="D569"/>
  <c r="C651"/>
  <c r="D567"/>
  <c r="C649"/>
  <c r="D565"/>
  <c r="C647"/>
  <c r="D563"/>
  <c r="C645"/>
  <c r="D561"/>
  <c r="C643"/>
  <c r="D559"/>
  <c r="C641"/>
  <c r="D557"/>
  <c r="C639"/>
  <c r="D555"/>
  <c r="C637"/>
  <c r="D553"/>
  <c r="C635"/>
  <c r="D551"/>
  <c r="C633"/>
  <c r="D549"/>
  <c r="C631"/>
  <c r="D547"/>
  <c r="C629"/>
  <c r="D545"/>
  <c r="C627"/>
  <c r="D543"/>
  <c r="C625"/>
  <c r="D541"/>
  <c r="C623"/>
  <c r="D539"/>
  <c r="C621"/>
  <c r="D537"/>
  <c r="C619"/>
  <c r="D535"/>
  <c r="C617"/>
  <c r="D533"/>
  <c r="C615"/>
  <c r="D531"/>
  <c r="C613"/>
  <c r="D529"/>
  <c r="C611"/>
  <c r="D527"/>
  <c r="C609"/>
  <c r="D525"/>
  <c r="C607"/>
  <c r="D523"/>
  <c r="C605"/>
  <c r="D521"/>
  <c r="C603"/>
  <c r="D519"/>
  <c r="C601"/>
  <c r="D517"/>
  <c r="C599"/>
  <c r="D515"/>
  <c r="C597"/>
  <c r="D513"/>
  <c r="C595"/>
  <c r="D511"/>
  <c r="C593"/>
  <c r="D509"/>
  <c r="C591"/>
  <c r="D507"/>
  <c r="CU17" i="9" l="1"/>
  <c r="DB17"/>
  <c r="DJ17"/>
  <c r="CU24"/>
  <c r="DJ24"/>
  <c r="DB24"/>
  <c r="CU45" i="8"/>
  <c r="DB45"/>
  <c r="DJ45"/>
  <c r="DK68" i="9"/>
  <c r="DC68"/>
  <c r="DJ27" i="7"/>
  <c r="CU27"/>
  <c r="DB27"/>
  <c r="DB42" i="8"/>
  <c r="DJ42"/>
  <c r="CU42"/>
  <c r="DJ21"/>
  <c r="CU21"/>
  <c r="DB21"/>
  <c r="CU26" i="13"/>
  <c r="DB26"/>
  <c r="DJ26"/>
  <c r="CU9" i="7"/>
  <c r="DB9"/>
  <c r="DJ9"/>
  <c r="DJ36" i="9"/>
  <c r="DB36"/>
  <c r="CU36"/>
  <c r="DJ73" i="7"/>
  <c r="CU73"/>
  <c r="DB73"/>
  <c r="CU75"/>
  <c r="DB75"/>
  <c r="DJ75"/>
  <c r="CU32" i="13"/>
  <c r="DB32"/>
  <c r="DJ32"/>
  <c r="DB8"/>
  <c r="DJ8"/>
  <c r="CU8"/>
  <c r="DC17"/>
  <c r="DK17"/>
  <c r="DK10"/>
  <c r="DC10"/>
  <c r="CU25"/>
  <c r="DB25"/>
  <c r="DJ25"/>
  <c r="DC83" i="9"/>
  <c r="DK83"/>
  <c r="DB78" i="8"/>
  <c r="DJ78"/>
  <c r="CU78"/>
  <c r="DC18" i="13"/>
  <c r="DK18"/>
  <c r="CU34" i="8"/>
  <c r="DB34"/>
  <c r="DJ34"/>
  <c r="CU37" i="7"/>
  <c r="DB37"/>
  <c r="DJ37"/>
  <c r="DB54"/>
  <c r="DJ54"/>
  <c r="CU54"/>
  <c r="CU33"/>
  <c r="DB33"/>
  <c r="DJ33"/>
  <c r="DJ44" i="9"/>
  <c r="CU44"/>
  <c r="DB44"/>
  <c r="CU35" i="7"/>
  <c r="DB35"/>
  <c r="DJ35"/>
  <c r="DB39"/>
  <c r="DJ39"/>
  <c r="CU39"/>
  <c r="DJ56" i="9"/>
  <c r="CU56"/>
  <c r="DB56"/>
  <c r="CU16"/>
  <c r="DJ16"/>
  <c r="DB16"/>
  <c r="DB47" i="8"/>
  <c r="CU47"/>
  <c r="DJ47"/>
  <c r="CU5"/>
  <c r="DB5"/>
  <c r="DJ5"/>
  <c r="DB74" i="9"/>
  <c r="DJ74"/>
  <c r="CU74"/>
  <c r="DC32"/>
  <c r="DK32"/>
  <c r="CU45" i="7"/>
  <c r="DB45"/>
  <c r="DJ45"/>
  <c r="DJ57"/>
  <c r="CU57"/>
  <c r="DB57"/>
  <c r="DB29"/>
  <c r="DJ29"/>
  <c r="CU29"/>
  <c r="CU72"/>
  <c r="DB72"/>
  <c r="DJ72"/>
  <c r="DB54" i="8"/>
  <c r="DJ54"/>
  <c r="CU54"/>
  <c r="DB77" i="7"/>
  <c r="DJ77"/>
  <c r="CU77"/>
  <c r="DB31"/>
  <c r="DJ31"/>
  <c r="CU31"/>
  <c r="DJ46" i="8"/>
  <c r="DB46"/>
  <c r="CU46"/>
  <c r="DB15"/>
  <c r="DJ15"/>
  <c r="CU15"/>
  <c r="CU37"/>
  <c r="DB37"/>
  <c r="DJ37"/>
  <c r="CU79"/>
  <c r="DJ79"/>
  <c r="DB79"/>
  <c r="DJ55"/>
  <c r="DB55"/>
  <c r="CU55"/>
  <c r="CU39"/>
  <c r="DB39"/>
  <c r="DJ39"/>
  <c r="CU59" i="7"/>
  <c r="DB59"/>
  <c r="DJ59"/>
  <c r="DJ4" i="13"/>
  <c r="CU4"/>
  <c r="DB4"/>
  <c r="DB20" i="9"/>
  <c r="CU20"/>
  <c r="DJ20"/>
  <c r="DB55" i="7"/>
  <c r="DJ55"/>
  <c r="CU55"/>
  <c r="AQ1" i="11"/>
  <c r="BE2" i="9"/>
  <c r="T2"/>
  <c r="U2"/>
  <c r="AP2"/>
  <c r="CF2"/>
  <c r="AA2"/>
  <c r="CA2"/>
  <c r="BK2"/>
  <c r="CG2"/>
  <c r="AS2"/>
  <c r="AH2"/>
  <c r="AV2"/>
  <c r="DJ49" i="13"/>
  <c r="DB49"/>
  <c r="CU49"/>
  <c r="CU62" i="8"/>
  <c r="DB62"/>
  <c r="DJ62"/>
  <c r="CU38" i="13"/>
  <c r="DJ38"/>
  <c r="DB38"/>
  <c r="DJ59"/>
  <c r="DB59"/>
  <c r="CU59"/>
  <c r="CU72" i="9"/>
  <c r="DJ72"/>
  <c r="DB72"/>
  <c r="DJ37" i="13"/>
  <c r="DB37"/>
  <c r="CU37"/>
  <c r="DK74"/>
  <c r="DC74"/>
  <c r="DJ48" i="7"/>
  <c r="CU48"/>
  <c r="DB48"/>
  <c r="DJ80" i="9"/>
  <c r="DB80"/>
  <c r="CU80"/>
  <c r="DJ31"/>
  <c r="DB31"/>
  <c r="CU31"/>
  <c r="DK78" i="13"/>
  <c r="DC78"/>
  <c r="DK66" i="9"/>
  <c r="DC66"/>
  <c r="DJ76"/>
  <c r="DB76"/>
  <c r="CU76"/>
  <c r="DK7" i="8"/>
  <c r="DC7"/>
  <c r="DK64" i="7"/>
  <c r="DC64"/>
  <c r="DC48" i="8"/>
  <c r="DK48"/>
  <c r="DC51" i="7"/>
  <c r="DK51"/>
  <c r="DK69"/>
  <c r="DC69"/>
  <c r="CU83" i="8"/>
  <c r="DB83"/>
  <c r="DJ83"/>
  <c r="DC49" i="7"/>
  <c r="DK49"/>
  <c r="DJ11" i="13"/>
  <c r="DB11"/>
  <c r="CU11"/>
  <c r="DK3" i="7"/>
  <c r="DC3"/>
  <c r="DK11"/>
  <c r="DC11"/>
  <c r="DJ4"/>
  <c r="DB4"/>
  <c r="CU4"/>
  <c r="DJ7" i="13"/>
  <c r="CU7"/>
  <c r="DB7"/>
  <c r="DJ73"/>
  <c r="DB73"/>
  <c r="CU73"/>
  <c r="DJ62"/>
  <c r="DB62"/>
  <c r="CU62"/>
  <c r="DK74" i="8"/>
  <c r="DC74"/>
  <c r="DK61" i="13"/>
  <c r="DC61"/>
  <c r="DJ12" i="8"/>
  <c r="DB12"/>
  <c r="CU12"/>
  <c r="DC11"/>
  <c r="DK11"/>
  <c r="DJ58" i="9"/>
  <c r="DB58"/>
  <c r="CU58"/>
  <c r="DK16" i="13"/>
  <c r="DC16"/>
  <c r="DK50" i="9"/>
  <c r="DC50"/>
  <c r="DJ59" i="8"/>
  <c r="CU59"/>
  <c r="DB59"/>
  <c r="DK62" i="9"/>
  <c r="DC62"/>
  <c r="AL2"/>
  <c r="AP1" i="10"/>
  <c r="AH1" i="8"/>
  <c r="AT2" i="9"/>
  <c r="BE1" i="13"/>
  <c r="BR2" i="9"/>
  <c r="DJ68" i="8"/>
  <c r="CU68"/>
  <c r="DB68"/>
  <c r="DB7" i="9"/>
  <c r="DJ7"/>
  <c r="CU7"/>
  <c r="DJ6" i="8"/>
  <c r="DB6"/>
  <c r="CU6"/>
  <c r="CU50" i="7"/>
  <c r="DJ50"/>
  <c r="DB50"/>
  <c r="DK82" i="8"/>
  <c r="DC82"/>
  <c r="CU13" i="13"/>
  <c r="DB13"/>
  <c r="DJ13"/>
  <c r="DK36" i="7"/>
  <c r="DC36"/>
  <c r="CU29" i="13"/>
  <c r="DB29"/>
  <c r="DJ29"/>
  <c r="DJ53" i="8"/>
  <c r="DB53"/>
  <c r="CU53"/>
  <c r="DJ39" i="13"/>
  <c r="DB39"/>
  <c r="CU39"/>
  <c r="DJ41" i="8"/>
  <c r="DB41"/>
  <c r="CU41"/>
  <c r="DC59" i="9"/>
  <c r="DK59"/>
  <c r="DK42" i="13"/>
  <c r="DC42"/>
  <c r="DJ77"/>
  <c r="DB77"/>
  <c r="CU77"/>
  <c r="DJ57"/>
  <c r="DB57"/>
  <c r="CU57"/>
  <c r="DJ51"/>
  <c r="DB51"/>
  <c r="CU51"/>
  <c r="DK29" i="9"/>
  <c r="DC29"/>
  <c r="DC31" i="8"/>
  <c r="DK31"/>
  <c r="CU21" i="13"/>
  <c r="DJ21"/>
  <c r="DB21"/>
  <c r="DJ14"/>
  <c r="CU14"/>
  <c r="DB14"/>
  <c r="DK20" i="8"/>
  <c r="DC20"/>
  <c r="DK67" i="9"/>
  <c r="DC67"/>
  <c r="DJ79" i="13"/>
  <c r="DB79"/>
  <c r="CU79"/>
  <c r="DK23" i="8"/>
  <c r="DC23"/>
  <c r="DC15" i="13"/>
  <c r="DK15"/>
  <c r="DK40" i="8"/>
  <c r="DC40"/>
  <c r="CU30"/>
  <c r="DJ30"/>
  <c r="DB30"/>
  <c r="AM2" i="9"/>
  <c r="BW1" i="13"/>
  <c r="DC23" i="7"/>
  <c r="DK23"/>
  <c r="DJ64" i="13"/>
  <c r="DB64"/>
  <c r="CU64"/>
  <c r="DC10" i="9"/>
  <c r="DK10"/>
  <c r="DK8" i="7"/>
  <c r="DC8"/>
  <c r="DK9" i="9"/>
  <c r="DC9"/>
  <c r="DC79" i="7"/>
  <c r="DK79"/>
  <c r="DJ34" i="9"/>
  <c r="DB34"/>
  <c r="CU34"/>
  <c r="DK69" i="13"/>
  <c r="DC69"/>
  <c r="CU76" i="7"/>
  <c r="DB76"/>
  <c r="DJ76"/>
  <c r="DK9" i="8"/>
  <c r="DC9"/>
  <c r="DJ35" i="13"/>
  <c r="DB35"/>
  <c r="CU35"/>
  <c r="DJ47" i="9"/>
  <c r="DB47"/>
  <c r="CU47"/>
  <c r="DJ27" i="8"/>
  <c r="DB27"/>
  <c r="CU27"/>
  <c r="DK56"/>
  <c r="DC56"/>
  <c r="DJ53" i="13"/>
  <c r="DB53"/>
  <c r="CU53"/>
  <c r="DK8" i="9"/>
  <c r="DC8"/>
  <c r="CU15" i="7"/>
  <c r="DJ15"/>
  <c r="DB15"/>
  <c r="CU36" i="8"/>
  <c r="DJ36"/>
  <c r="DB36"/>
  <c r="DJ85" i="13"/>
  <c r="DB85"/>
  <c r="CU85"/>
  <c r="DK63"/>
  <c r="DC63"/>
  <c r="CU54"/>
  <c r="DJ54"/>
  <c r="DB54"/>
  <c r="DK53" i="9"/>
  <c r="DC53"/>
  <c r="CU86"/>
  <c r="DB86"/>
  <c r="DJ86"/>
  <c r="DJ83" i="13"/>
  <c r="DB83"/>
  <c r="CU83"/>
  <c r="DJ19" i="8"/>
  <c r="DB19"/>
  <c r="CU19"/>
  <c r="DC44"/>
  <c r="DK44"/>
  <c r="DK18" i="9"/>
  <c r="DC18"/>
  <c r="CU33"/>
  <c r="DB33"/>
  <c r="DJ33"/>
  <c r="DK50" i="13"/>
  <c r="DC50"/>
  <c r="DK45" i="9"/>
  <c r="DC45"/>
  <c r="DK58" i="13"/>
  <c r="DC58"/>
  <c r="DK28" i="9"/>
  <c r="DC28"/>
  <c r="DK44" i="13"/>
  <c r="DC44"/>
  <c r="DJ75"/>
  <c r="DB75"/>
  <c r="CU75"/>
  <c r="AG2" i="9"/>
  <c r="CC2"/>
  <c r="BQ2"/>
  <c r="AV1" i="13"/>
  <c r="CF1" i="10"/>
  <c r="AT1"/>
  <c r="BR1" i="13"/>
  <c r="DC65" i="7"/>
  <c r="DK65"/>
  <c r="DJ14" i="9"/>
  <c r="DB14"/>
  <c r="CU14"/>
  <c r="DJ8" i="8"/>
  <c r="DB8"/>
  <c r="CU8"/>
  <c r="CU74" i="7"/>
  <c r="DJ74"/>
  <c r="DB74"/>
  <c r="CU51" i="9"/>
  <c r="DB51"/>
  <c r="DJ51"/>
  <c r="DK26" i="7"/>
  <c r="DC26"/>
  <c r="DK60" i="13"/>
  <c r="DC60"/>
  <c r="DC30" i="9"/>
  <c r="DK30"/>
  <c r="CU46" i="13"/>
  <c r="DJ46"/>
  <c r="DB46"/>
  <c r="DJ82" i="7"/>
  <c r="DB82"/>
  <c r="CU82"/>
  <c r="DK36" i="13"/>
  <c r="DC36"/>
  <c r="DB6"/>
  <c r="DJ6"/>
  <c r="CU6"/>
  <c r="CU75" i="8"/>
  <c r="DJ75"/>
  <c r="DB75"/>
  <c r="DJ23" i="13"/>
  <c r="CU23"/>
  <c r="DB23"/>
  <c r="DK41" i="7"/>
  <c r="DC41"/>
  <c r="DC63"/>
  <c r="DK63"/>
  <c r="CU78" i="9"/>
  <c r="DB78"/>
  <c r="DJ78"/>
  <c r="DK82"/>
  <c r="DC82"/>
  <c r="CU60" i="7"/>
  <c r="DJ60"/>
  <c r="DB60"/>
  <c r="BL1" i="10"/>
  <c r="BE1"/>
  <c r="T1"/>
  <c r="AG1"/>
  <c r="AU1"/>
  <c r="AW1"/>
  <c r="BW1"/>
  <c r="BR1"/>
  <c r="AV1"/>
  <c r="BV1"/>
  <c r="AL1"/>
  <c r="CG1"/>
  <c r="BQ1"/>
  <c r="CC1"/>
  <c r="DJ65" i="8"/>
  <c r="DB65"/>
  <c r="CU65"/>
  <c r="DC60"/>
  <c r="DK60"/>
  <c r="CU63"/>
  <c r="DJ63"/>
  <c r="DB63"/>
  <c r="DT1"/>
  <c r="U1"/>
  <c r="AT1"/>
  <c r="BL1"/>
  <c r="CA1"/>
  <c r="AV1"/>
  <c r="BW1"/>
  <c r="CU67" i="13"/>
  <c r="DJ67"/>
  <c r="DB67"/>
  <c r="DK40"/>
  <c r="DC40"/>
  <c r="DK26" i="9"/>
  <c r="DC26"/>
  <c r="DK71" i="7"/>
  <c r="DC71"/>
  <c r="AQ2" i="9"/>
  <c r="AA1" i="10"/>
  <c r="AB1" i="8"/>
  <c r="CU23" i="9"/>
  <c r="DB23"/>
  <c r="DJ23"/>
  <c r="CU7" i="7"/>
  <c r="DJ7"/>
  <c r="DB7"/>
  <c r="DK41" i="9"/>
  <c r="DC41"/>
  <c r="DJ66" i="13"/>
  <c r="DB66"/>
  <c r="CU66"/>
  <c r="DK31"/>
  <c r="DC31"/>
  <c r="DK48"/>
  <c r="DC48"/>
  <c r="DJ19" i="7"/>
  <c r="DB19"/>
  <c r="CU19"/>
  <c r="CU58"/>
  <c r="DB58"/>
  <c r="DJ58"/>
  <c r="DK85"/>
  <c r="DC85"/>
  <c r="DB35" i="9"/>
  <c r="DJ35"/>
  <c r="CU35"/>
  <c r="DJ84" i="7"/>
  <c r="DB84"/>
  <c r="CU84"/>
  <c r="DK85" i="9"/>
  <c r="DC85"/>
  <c r="DJ81" i="13"/>
  <c r="DB81"/>
  <c r="CU81"/>
  <c r="CU84" i="8"/>
  <c r="DB84"/>
  <c r="DJ84"/>
  <c r="DK69"/>
  <c r="DC69"/>
  <c r="DK86" i="13"/>
  <c r="DC86"/>
  <c r="DJ86" i="7"/>
  <c r="DB86"/>
  <c r="CU86"/>
  <c r="DC52" i="8"/>
  <c r="DK52"/>
  <c r="DK81" i="7"/>
  <c r="DC81"/>
  <c r="DK50" i="8"/>
  <c r="DC50"/>
  <c r="DJ43"/>
  <c r="CU43"/>
  <c r="DB43"/>
  <c r="DK69" i="9"/>
  <c r="DC69"/>
  <c r="DK70"/>
  <c r="DC70"/>
  <c r="DK80" i="7"/>
  <c r="DC80"/>
  <c r="CU56"/>
  <c r="DB56"/>
  <c r="DJ56"/>
  <c r="BW2" i="9"/>
  <c r="BL2"/>
  <c r="BZ2"/>
  <c r="AB1" i="10"/>
  <c r="BR1" i="8"/>
  <c r="BE1"/>
  <c r="AW2" i="9"/>
  <c r="DJ12" i="7"/>
  <c r="DB12"/>
  <c r="CU12"/>
  <c r="CU13" i="9"/>
  <c r="DJ13"/>
  <c r="DB13"/>
  <c r="DB27"/>
  <c r="CU27"/>
  <c r="DJ27"/>
  <c r="DJ81" i="8"/>
  <c r="DB81"/>
  <c r="CU81"/>
  <c r="CU57" i="9"/>
  <c r="DJ57"/>
  <c r="DB57"/>
  <c r="CU5" i="13"/>
  <c r="DJ5"/>
  <c r="DB5"/>
  <c r="DK13" i="7"/>
  <c r="DC13"/>
  <c r="DK85" i="8"/>
  <c r="DC85"/>
  <c r="DJ43" i="13"/>
  <c r="DB43"/>
  <c r="CU43"/>
  <c r="DK81" i="9"/>
  <c r="DC81"/>
  <c r="DJ47" i="13"/>
  <c r="DB47"/>
  <c r="CU47"/>
  <c r="DB22"/>
  <c r="DJ22"/>
  <c r="CU22"/>
  <c r="DK53" i="7"/>
  <c r="DC53"/>
  <c r="DJ68" i="13"/>
  <c r="DB68"/>
  <c r="CU68"/>
  <c r="DJ51" i="8"/>
  <c r="CU51"/>
  <c r="DB51"/>
  <c r="U1" i="13"/>
  <c r="DT1"/>
  <c r="AT1"/>
  <c r="CA1"/>
  <c r="CG1"/>
  <c r="AM1"/>
  <c r="CD1"/>
  <c r="AB1"/>
  <c r="AW1"/>
  <c r="AQ1"/>
  <c r="BL1"/>
  <c r="CF1"/>
  <c r="DJ72" i="8"/>
  <c r="DB72"/>
  <c r="CU72"/>
  <c r="DJ68" i="7"/>
  <c r="DB68"/>
  <c r="CU68"/>
  <c r="CU73" i="9"/>
  <c r="DB73"/>
  <c r="DJ73"/>
  <c r="DK84"/>
  <c r="DC84"/>
  <c r="DJ33" i="13"/>
  <c r="DB33"/>
  <c r="CU33"/>
  <c r="DJ76" i="8"/>
  <c r="CU76"/>
  <c r="DB76"/>
  <c r="DJ15" i="9"/>
  <c r="CU15"/>
  <c r="DB15"/>
  <c r="DK52" i="13"/>
  <c r="DC52"/>
  <c r="DK43" i="7"/>
  <c r="DC43"/>
  <c r="DK79" i="9"/>
  <c r="DC79"/>
  <c r="DK16" i="7"/>
  <c r="DC16"/>
  <c r="DK61" i="9"/>
  <c r="DC61"/>
  <c r="DK75"/>
  <c r="DC75"/>
  <c r="CU65"/>
  <c r="DB65"/>
  <c r="DJ65"/>
  <c r="DK56" i="13"/>
  <c r="DC56"/>
  <c r="DJ55"/>
  <c r="DB55"/>
  <c r="CU55"/>
  <c r="DK83" i="7"/>
  <c r="DC83"/>
  <c r="DK80" i="13"/>
  <c r="DC80"/>
  <c r="DC70" i="8"/>
  <c r="DK70"/>
  <c r="DJ30" i="13"/>
  <c r="CU30"/>
  <c r="DB30"/>
  <c r="DK46" i="9"/>
  <c r="DC46"/>
  <c r="DJ43"/>
  <c r="CU43"/>
  <c r="DB43"/>
  <c r="DK72" i="13"/>
  <c r="DC72"/>
  <c r="DJ49" i="8"/>
  <c r="DB49"/>
  <c r="CU49"/>
  <c r="CU71"/>
  <c r="DJ71"/>
  <c r="DB71"/>
  <c r="DC77"/>
  <c r="DK77"/>
  <c r="DK42" i="9"/>
  <c r="DC42"/>
  <c r="DK34" i="13"/>
  <c r="DC34"/>
  <c r="DK52" i="9"/>
  <c r="DC52"/>
  <c r="DJ6" i="7"/>
  <c r="DB6"/>
  <c r="CU6"/>
  <c r="DC38" i="9"/>
  <c r="DK38"/>
  <c r="CU62" i="7"/>
  <c r="DB62"/>
  <c r="DJ62"/>
  <c r="DK5"/>
  <c r="DC5"/>
  <c r="DK65" i="13"/>
  <c r="DC65"/>
  <c r="DB61" i="8"/>
  <c r="DJ61"/>
  <c r="CU61"/>
  <c r="CE2" i="9"/>
  <c r="BD2"/>
  <c r="CD2"/>
  <c r="BV2"/>
  <c r="AW1" i="8"/>
  <c r="CU78" i="7"/>
  <c r="DB78"/>
  <c r="DJ78"/>
  <c r="CU5" i="9"/>
  <c r="DB5"/>
  <c r="DJ5"/>
  <c r="CU64"/>
  <c r="DB64"/>
  <c r="DJ64"/>
  <c r="CD1" i="12"/>
  <c r="T1"/>
  <c r="AA1"/>
  <c r="BV1"/>
  <c r="AT1"/>
  <c r="BQ1"/>
  <c r="BK1"/>
  <c r="CA1"/>
  <c r="BZ1"/>
  <c r="AG1"/>
  <c r="CE1"/>
  <c r="BW1"/>
  <c r="DJ41" i="13"/>
  <c r="DB41"/>
  <c r="CU41"/>
  <c r="DK66" i="7"/>
  <c r="DC66"/>
  <c r="CU76" i="13"/>
  <c r="DJ76"/>
  <c r="DB76"/>
  <c r="DJ10" i="7"/>
  <c r="DB10"/>
  <c r="CU10"/>
  <c r="DK70" i="13"/>
  <c r="DC70"/>
  <c r="DK4" i="8"/>
  <c r="DC4"/>
  <c r="CF1" i="11"/>
  <c r="T1"/>
  <c r="CG1"/>
  <c r="AU1"/>
  <c r="AW1"/>
  <c r="BQ1"/>
  <c r="AG1"/>
  <c r="AS1"/>
  <c r="AA1"/>
  <c r="AT1"/>
  <c r="BK1"/>
  <c r="AP1"/>
  <c r="CE1"/>
  <c r="DJ71" i="9"/>
  <c r="DB71"/>
  <c r="CU71"/>
  <c r="DJ10" i="8"/>
  <c r="DB10"/>
  <c r="CU10"/>
  <c r="CU3"/>
  <c r="DJ3"/>
  <c r="DB3"/>
  <c r="DJ14" i="7"/>
  <c r="DB14"/>
  <c r="CU14"/>
  <c r="DJ71" i="13"/>
  <c r="DB71"/>
  <c r="CU71"/>
  <c r="DJ45"/>
  <c r="DB45"/>
  <c r="CU45"/>
  <c r="CU12" i="9"/>
  <c r="DB12"/>
  <c r="DJ12"/>
  <c r="DK84" i="13"/>
  <c r="DC84"/>
  <c r="DC54" i="9"/>
  <c r="DK54"/>
  <c r="DK82" i="13"/>
  <c r="DC82"/>
  <c r="AB2" i="9"/>
  <c r="BZ1" i="10"/>
  <c r="C675" i="5"/>
  <c r="D591"/>
  <c r="C677"/>
  <c r="D593"/>
  <c r="C679"/>
  <c r="D595"/>
  <c r="C681"/>
  <c r="D597"/>
  <c r="C683"/>
  <c r="D599"/>
  <c r="C685"/>
  <c r="D601"/>
  <c r="C687"/>
  <c r="D603"/>
  <c r="C689"/>
  <c r="D605"/>
  <c r="C691"/>
  <c r="D607"/>
  <c r="C693"/>
  <c r="D609"/>
  <c r="C695"/>
  <c r="D611"/>
  <c r="C697"/>
  <c r="D613"/>
  <c r="C699"/>
  <c r="D615"/>
  <c r="C701"/>
  <c r="D617"/>
  <c r="C703"/>
  <c r="D619"/>
  <c r="C705"/>
  <c r="D621"/>
  <c r="C707"/>
  <c r="D623"/>
  <c r="C709"/>
  <c r="D625"/>
  <c r="C711"/>
  <c r="D627"/>
  <c r="C713"/>
  <c r="D629"/>
  <c r="C715"/>
  <c r="D631"/>
  <c r="C717"/>
  <c r="D633"/>
  <c r="C719"/>
  <c r="D635"/>
  <c r="C721"/>
  <c r="D637"/>
  <c r="C723"/>
  <c r="D639"/>
  <c r="C725"/>
  <c r="D641"/>
  <c r="C727"/>
  <c r="D643"/>
  <c r="C729"/>
  <c r="D645"/>
  <c r="C731"/>
  <c r="D647"/>
  <c r="C733"/>
  <c r="D649"/>
  <c r="C735"/>
  <c r="D651"/>
  <c r="C737"/>
  <c r="D653"/>
  <c r="C739"/>
  <c r="D655"/>
  <c r="C741"/>
  <c r="D657"/>
  <c r="C743"/>
  <c r="D659"/>
  <c r="C745"/>
  <c r="D661"/>
  <c r="C747"/>
  <c r="D663"/>
  <c r="C749"/>
  <c r="D665"/>
  <c r="C751"/>
  <c r="D667"/>
  <c r="C753"/>
  <c r="D669"/>
  <c r="C755"/>
  <c r="D671"/>
  <c r="C757"/>
  <c r="D673"/>
  <c r="C339" i="6"/>
  <c r="D297"/>
  <c r="C341"/>
  <c r="D299"/>
  <c r="C343"/>
  <c r="D301"/>
  <c r="C345"/>
  <c r="D303"/>
  <c r="C347"/>
  <c r="D305"/>
  <c r="C349"/>
  <c r="D307"/>
  <c r="C351"/>
  <c r="D309"/>
  <c r="C353"/>
  <c r="D311"/>
  <c r="C355"/>
  <c r="D313"/>
  <c r="C357"/>
  <c r="D315"/>
  <c r="C359"/>
  <c r="D317"/>
  <c r="C361"/>
  <c r="D319"/>
  <c r="C363"/>
  <c r="D321"/>
  <c r="C365"/>
  <c r="D323"/>
  <c r="C367"/>
  <c r="D325"/>
  <c r="C369"/>
  <c r="D327"/>
  <c r="C371"/>
  <c r="D329"/>
  <c r="C373"/>
  <c r="D331"/>
  <c r="C375"/>
  <c r="D333"/>
  <c r="C377"/>
  <c r="D335"/>
  <c r="C379"/>
  <c r="D337"/>
  <c r="A675" i="5"/>
  <c r="B591"/>
  <c r="A676"/>
  <c r="B592"/>
  <c r="C676"/>
  <c r="D592"/>
  <c r="A677"/>
  <c r="B593"/>
  <c r="A678"/>
  <c r="B594"/>
  <c r="C678"/>
  <c r="D594"/>
  <c r="A679"/>
  <c r="B595"/>
  <c r="A680"/>
  <c r="B596"/>
  <c r="C680"/>
  <c r="D596"/>
  <c r="A681"/>
  <c r="B597"/>
  <c r="A682"/>
  <c r="B598"/>
  <c r="C682"/>
  <c r="D598"/>
  <c r="A683"/>
  <c r="B599"/>
  <c r="A684"/>
  <c r="B600"/>
  <c r="C684"/>
  <c r="D600"/>
  <c r="A685"/>
  <c r="B601"/>
  <c r="A686"/>
  <c r="B602"/>
  <c r="C686"/>
  <c r="D602"/>
  <c r="A687"/>
  <c r="B603"/>
  <c r="A688"/>
  <c r="B604"/>
  <c r="C688"/>
  <c r="D604"/>
  <c r="A689"/>
  <c r="B605"/>
  <c r="A690"/>
  <c r="B606"/>
  <c r="C690"/>
  <c r="D606"/>
  <c r="A691"/>
  <c r="B607"/>
  <c r="A692"/>
  <c r="B608"/>
  <c r="C692"/>
  <c r="D608"/>
  <c r="A693"/>
  <c r="B609"/>
  <c r="A694"/>
  <c r="B610"/>
  <c r="C694"/>
  <c r="D610"/>
  <c r="A695"/>
  <c r="B611"/>
  <c r="A696"/>
  <c r="B612"/>
  <c r="C696"/>
  <c r="D612"/>
  <c r="A697"/>
  <c r="B613"/>
  <c r="A698"/>
  <c r="B614"/>
  <c r="C698"/>
  <c r="D614"/>
  <c r="A699"/>
  <c r="B615"/>
  <c r="A700"/>
  <c r="B616"/>
  <c r="C700"/>
  <c r="D616"/>
  <c r="A701"/>
  <c r="B617"/>
  <c r="A702"/>
  <c r="B618"/>
  <c r="C702"/>
  <c r="D618"/>
  <c r="A703"/>
  <c r="B619"/>
  <c r="A704"/>
  <c r="B620"/>
  <c r="C704"/>
  <c r="D620"/>
  <c r="A705"/>
  <c r="B621"/>
  <c r="A706"/>
  <c r="B622"/>
  <c r="C706"/>
  <c r="D622"/>
  <c r="A707"/>
  <c r="B623"/>
  <c r="A708"/>
  <c r="B624"/>
  <c r="C708"/>
  <c r="D624"/>
  <c r="A709"/>
  <c r="B625"/>
  <c r="A710"/>
  <c r="B626"/>
  <c r="C710"/>
  <c r="D626"/>
  <c r="A711"/>
  <c r="B627"/>
  <c r="A712"/>
  <c r="B628"/>
  <c r="C712"/>
  <c r="D628"/>
  <c r="A713"/>
  <c r="B629"/>
  <c r="A714"/>
  <c r="B630"/>
  <c r="C714"/>
  <c r="D630"/>
  <c r="A715"/>
  <c r="B631"/>
  <c r="A716"/>
  <c r="B632"/>
  <c r="C716"/>
  <c r="D632"/>
  <c r="A717"/>
  <c r="B633"/>
  <c r="A718"/>
  <c r="B634"/>
  <c r="C718"/>
  <c r="D634"/>
  <c r="A719"/>
  <c r="B635"/>
  <c r="A720"/>
  <c r="B636"/>
  <c r="C720"/>
  <c r="D636"/>
  <c r="A721"/>
  <c r="B637"/>
  <c r="A722"/>
  <c r="B638"/>
  <c r="C722"/>
  <c r="D638"/>
  <c r="A723"/>
  <c r="B639"/>
  <c r="A724"/>
  <c r="B640"/>
  <c r="C724"/>
  <c r="D640"/>
  <c r="A725"/>
  <c r="B641"/>
  <c r="A726"/>
  <c r="B642"/>
  <c r="C726"/>
  <c r="D642"/>
  <c r="A727"/>
  <c r="B643"/>
  <c r="A728"/>
  <c r="B644"/>
  <c r="C728"/>
  <c r="D644"/>
  <c r="A729"/>
  <c r="B645"/>
  <c r="A730"/>
  <c r="B646"/>
  <c r="C730"/>
  <c r="D646"/>
  <c r="A731"/>
  <c r="B647"/>
  <c r="A732"/>
  <c r="B648"/>
  <c r="C732"/>
  <c r="D648"/>
  <c r="A733"/>
  <c r="B649"/>
  <c r="A734"/>
  <c r="B650"/>
  <c r="C734"/>
  <c r="D650"/>
  <c r="A735"/>
  <c r="B651"/>
  <c r="A736"/>
  <c r="B652"/>
  <c r="C736"/>
  <c r="D652"/>
  <c r="A737"/>
  <c r="B653"/>
  <c r="A738"/>
  <c r="B654"/>
  <c r="C738"/>
  <c r="D654"/>
  <c r="A739"/>
  <c r="B655"/>
  <c r="A740"/>
  <c r="B656"/>
  <c r="C740"/>
  <c r="D656"/>
  <c r="A741"/>
  <c r="B657"/>
  <c r="A742"/>
  <c r="B658"/>
  <c r="C742"/>
  <c r="D658"/>
  <c r="A743"/>
  <c r="B659"/>
  <c r="A744"/>
  <c r="B660"/>
  <c r="C744"/>
  <c r="D660"/>
  <c r="A745"/>
  <c r="B661"/>
  <c r="A746"/>
  <c r="B662"/>
  <c r="C746"/>
  <c r="D662"/>
  <c r="A747"/>
  <c r="B663"/>
  <c r="A748"/>
  <c r="B664"/>
  <c r="C748"/>
  <c r="D664"/>
  <c r="A749"/>
  <c r="B665"/>
  <c r="A750"/>
  <c r="B666"/>
  <c r="C750"/>
  <c r="D666"/>
  <c r="A751"/>
  <c r="B667"/>
  <c r="A752"/>
  <c r="B668"/>
  <c r="C752"/>
  <c r="D668"/>
  <c r="A753"/>
  <c r="B669"/>
  <c r="A754"/>
  <c r="B670"/>
  <c r="C754"/>
  <c r="D670"/>
  <c r="A755"/>
  <c r="B671"/>
  <c r="A756"/>
  <c r="B672"/>
  <c r="C756"/>
  <c r="D672"/>
  <c r="A757"/>
  <c r="B673"/>
  <c r="A758"/>
  <c r="B674"/>
  <c r="C758"/>
  <c r="D674"/>
  <c r="A339" i="6"/>
  <c r="B297"/>
  <c r="A340"/>
  <c r="B298"/>
  <c r="C340"/>
  <c r="D298"/>
  <c r="A341"/>
  <c r="B299"/>
  <c r="A342"/>
  <c r="B300"/>
  <c r="C342"/>
  <c r="D300"/>
  <c r="A343"/>
  <c r="B301"/>
  <c r="A344"/>
  <c r="B302"/>
  <c r="C344"/>
  <c r="D302"/>
  <c r="A345"/>
  <c r="B303"/>
  <c r="A346"/>
  <c r="B304"/>
  <c r="C346"/>
  <c r="D304"/>
  <c r="A347"/>
  <c r="B305"/>
  <c r="A348"/>
  <c r="B306"/>
  <c r="C348"/>
  <c r="D306"/>
  <c r="A349"/>
  <c r="B307"/>
  <c r="A350"/>
  <c r="B308"/>
  <c r="C350"/>
  <c r="D308"/>
  <c r="A351"/>
  <c r="B309"/>
  <c r="A352"/>
  <c r="B310"/>
  <c r="C352"/>
  <c r="D310"/>
  <c r="A353"/>
  <c r="B311"/>
  <c r="A354"/>
  <c r="B312"/>
  <c r="C354"/>
  <c r="D312"/>
  <c r="A355"/>
  <c r="B313"/>
  <c r="A356"/>
  <c r="B314"/>
  <c r="C356"/>
  <c r="D314"/>
  <c r="A357"/>
  <c r="B315"/>
  <c r="A358"/>
  <c r="B316"/>
  <c r="C358"/>
  <c r="D316"/>
  <c r="A359"/>
  <c r="B317"/>
  <c r="A360"/>
  <c r="B318"/>
  <c r="C360"/>
  <c r="D318"/>
  <c r="A361"/>
  <c r="B319"/>
  <c r="A362"/>
  <c r="B320"/>
  <c r="C362"/>
  <c r="D320"/>
  <c r="A363"/>
  <c r="B321"/>
  <c r="A364"/>
  <c r="B322"/>
  <c r="C364"/>
  <c r="D322"/>
  <c r="A365"/>
  <c r="B323"/>
  <c r="A366"/>
  <c r="B324"/>
  <c r="C366"/>
  <c r="D324"/>
  <c r="A367"/>
  <c r="B325"/>
  <c r="A368"/>
  <c r="B326"/>
  <c r="C368"/>
  <c r="D326"/>
  <c r="A369"/>
  <c r="B327"/>
  <c r="A370"/>
  <c r="B328"/>
  <c r="C370"/>
  <c r="D328"/>
  <c r="A371"/>
  <c r="B329"/>
  <c r="A372"/>
  <c r="B330"/>
  <c r="C372"/>
  <c r="D330"/>
  <c r="A373"/>
  <c r="B331"/>
  <c r="A374"/>
  <c r="B332"/>
  <c r="C374"/>
  <c r="D332"/>
  <c r="A375"/>
  <c r="B333"/>
  <c r="A376"/>
  <c r="B334"/>
  <c r="C376"/>
  <c r="D334"/>
  <c r="A377"/>
  <c r="B335"/>
  <c r="A378"/>
  <c r="B336"/>
  <c r="C378"/>
  <c r="D336"/>
  <c r="A379"/>
  <c r="B337"/>
  <c r="A380"/>
  <c r="B338"/>
  <c r="C380"/>
  <c r="D338"/>
  <c r="DC17" i="9" l="1"/>
  <c r="DK17"/>
  <c r="DC24"/>
  <c r="DK24"/>
  <c r="DC59" i="7"/>
  <c r="DK59"/>
  <c r="DC37" i="8"/>
  <c r="DK37"/>
  <c r="DC72" i="7"/>
  <c r="DK72"/>
  <c r="DC74" i="9"/>
  <c r="DK74"/>
  <c r="DK73" i="7"/>
  <c r="DC73"/>
  <c r="DC21" i="8"/>
  <c r="DK21"/>
  <c r="DC27" i="7"/>
  <c r="DK27"/>
  <c r="DC45" i="8"/>
  <c r="DK45"/>
  <c r="DC20" i="9"/>
  <c r="DK20"/>
  <c r="DC57" i="7"/>
  <c r="DK57"/>
  <c r="DC5" i="8"/>
  <c r="DK5"/>
  <c r="DK16" i="9"/>
  <c r="DC16"/>
  <c r="DC34" i="8"/>
  <c r="DK34"/>
  <c r="DC55"/>
  <c r="DK55"/>
  <c r="DC46"/>
  <c r="DK46"/>
  <c r="DK77" i="7"/>
  <c r="DC77"/>
  <c r="DK44" i="9"/>
  <c r="DC44"/>
  <c r="DC75" i="7"/>
  <c r="DK75"/>
  <c r="DK26" i="13"/>
  <c r="DC26"/>
  <c r="DC39" i="8"/>
  <c r="DK39"/>
  <c r="DC79"/>
  <c r="DK79"/>
  <c r="DC45" i="7"/>
  <c r="DK45"/>
  <c r="DC39"/>
  <c r="DK39"/>
  <c r="DC54"/>
  <c r="DK54"/>
  <c r="DC25" i="13"/>
  <c r="DK25"/>
  <c r="DC4"/>
  <c r="DK4"/>
  <c r="DK35" i="7"/>
  <c r="DC35"/>
  <c r="DC33"/>
  <c r="DK33"/>
  <c r="DK37"/>
  <c r="DC37"/>
  <c r="DC78" i="8"/>
  <c r="DK78"/>
  <c r="DK8" i="13"/>
  <c r="DC8"/>
  <c r="DC36" i="9"/>
  <c r="DK36"/>
  <c r="DK42" i="8"/>
  <c r="DC42"/>
  <c r="DC55" i="7"/>
  <c r="DK55"/>
  <c r="DK15" i="8"/>
  <c r="DC15"/>
  <c r="DK31" i="7"/>
  <c r="DC31"/>
  <c r="DC54" i="8"/>
  <c r="DK54"/>
  <c r="DC29" i="7"/>
  <c r="DK29"/>
  <c r="DC47" i="8"/>
  <c r="DK47"/>
  <c r="DC56" i="9"/>
  <c r="DK56"/>
  <c r="DC32" i="13"/>
  <c r="DK32"/>
  <c r="DC9" i="7"/>
  <c r="DK9"/>
  <c r="DK65" i="9"/>
  <c r="DC65"/>
  <c r="DK68" i="13"/>
  <c r="DC68"/>
  <c r="DK66"/>
  <c r="DC66"/>
  <c r="DK21"/>
  <c r="DC21"/>
  <c r="DK76"/>
  <c r="DC76"/>
  <c r="DK56" i="7"/>
  <c r="DC56"/>
  <c r="DC43" i="8"/>
  <c r="DK43"/>
  <c r="DK86" i="7"/>
  <c r="DC86"/>
  <c r="DK7"/>
  <c r="DC7"/>
  <c r="DK60"/>
  <c r="DC60"/>
  <c r="DC6" i="13"/>
  <c r="DK6"/>
  <c r="DK35"/>
  <c r="DC35"/>
  <c r="DK50" i="7"/>
  <c r="DC50"/>
  <c r="DK68" i="8"/>
  <c r="DC68"/>
  <c r="DK76" i="9"/>
  <c r="DC76"/>
  <c r="DK59" i="13"/>
  <c r="DC59"/>
  <c r="DK62" i="8"/>
  <c r="DC62"/>
  <c r="AV1" i="11"/>
  <c r="AH1"/>
  <c r="AH1" i="12"/>
  <c r="CD1" i="10"/>
  <c r="DK10" i="8"/>
  <c r="DC10"/>
  <c r="DK78" i="7"/>
  <c r="DC78"/>
  <c r="DK49" i="8"/>
  <c r="DC49"/>
  <c r="DK15" i="9"/>
  <c r="DC15"/>
  <c r="DK72" i="8"/>
  <c r="DC72"/>
  <c r="DK51"/>
  <c r="DC51"/>
  <c r="DK5" i="13"/>
  <c r="DC5"/>
  <c r="DK27" i="9"/>
  <c r="DC27"/>
  <c r="DK84" i="7"/>
  <c r="DC84"/>
  <c r="DK67" i="13"/>
  <c r="DC67"/>
  <c r="DK75" i="8"/>
  <c r="DC75"/>
  <c r="DK8"/>
  <c r="DC8"/>
  <c r="DK54" i="13"/>
  <c r="DC54"/>
  <c r="DK36" i="8"/>
  <c r="DC36"/>
  <c r="DK76" i="7"/>
  <c r="DC76"/>
  <c r="DK12" i="8"/>
  <c r="DC12"/>
  <c r="DK4" i="7"/>
  <c r="DC4"/>
  <c r="DC31" i="9"/>
  <c r="DK31"/>
  <c r="DK72"/>
  <c r="DC72"/>
  <c r="BR1" i="12"/>
  <c r="DK71" i="13"/>
  <c r="DC71"/>
  <c r="DK3" i="8"/>
  <c r="DC3"/>
  <c r="U1" i="11"/>
  <c r="AM1"/>
  <c r="AB1"/>
  <c r="CD1"/>
  <c r="BL1"/>
  <c r="CA1"/>
  <c r="U1" i="12"/>
  <c r="AB1"/>
  <c r="AV1"/>
  <c r="AW1"/>
  <c r="CG1"/>
  <c r="BL1"/>
  <c r="CF1"/>
  <c r="AQ1"/>
  <c r="DK62" i="7"/>
  <c r="DC62"/>
  <c r="DK71" i="8"/>
  <c r="DC71"/>
  <c r="DC22" i="13"/>
  <c r="DK22"/>
  <c r="DK43"/>
  <c r="DC43"/>
  <c r="DK74" i="7"/>
  <c r="DC74"/>
  <c r="DK75" i="13"/>
  <c r="DC75"/>
  <c r="DK30" i="8"/>
  <c r="DC30"/>
  <c r="DK51" i="13"/>
  <c r="DC51"/>
  <c r="DK39"/>
  <c r="DC39"/>
  <c r="DK29"/>
  <c r="DC29"/>
  <c r="DK62"/>
  <c r="DC62"/>
  <c r="DK11"/>
  <c r="DC11"/>
  <c r="DK48" i="7"/>
  <c r="DC48"/>
  <c r="DC61" i="8"/>
  <c r="DK61"/>
  <c r="DK43" i="9"/>
  <c r="DC43"/>
  <c r="U1" i="10"/>
  <c r="AQ1"/>
  <c r="AH1"/>
  <c r="CA1"/>
  <c r="DK78" i="9"/>
  <c r="DC78"/>
  <c r="DK82" i="7"/>
  <c r="DC82"/>
  <c r="DK33" i="9"/>
  <c r="DC33"/>
  <c r="DK83" i="13"/>
  <c r="DC83"/>
  <c r="DK53"/>
  <c r="DC53"/>
  <c r="DK47" i="9"/>
  <c r="DC47"/>
  <c r="DK64" i="13"/>
  <c r="DC64"/>
  <c r="DK79"/>
  <c r="DC79"/>
  <c r="DK14"/>
  <c r="DC14"/>
  <c r="DK7"/>
  <c r="DC7"/>
  <c r="DK83" i="8"/>
  <c r="DC83"/>
  <c r="DK38" i="13"/>
  <c r="DC38"/>
  <c r="DK14" i="7"/>
  <c r="DC14"/>
  <c r="DK64" i="9"/>
  <c r="DC64"/>
  <c r="DK6" i="7"/>
  <c r="DC6"/>
  <c r="DK47" i="13"/>
  <c r="DC47"/>
  <c r="DK84" i="8"/>
  <c r="DC84"/>
  <c r="DK63"/>
  <c r="DC63"/>
  <c r="DK57" i="13"/>
  <c r="DC57"/>
  <c r="DK53" i="8"/>
  <c r="DC53"/>
  <c r="DK6"/>
  <c r="DC6"/>
  <c r="DK73" i="13"/>
  <c r="DC73"/>
  <c r="DK49"/>
  <c r="DC49"/>
  <c r="DK5" i="9"/>
  <c r="DC5"/>
  <c r="DK33" i="13"/>
  <c r="DC33"/>
  <c r="DC68" i="7"/>
  <c r="DK68"/>
  <c r="DK12"/>
  <c r="DC12"/>
  <c r="DK65" i="8"/>
  <c r="DC65"/>
  <c r="DK77" i="13"/>
  <c r="DC77"/>
  <c r="DC7" i="9"/>
  <c r="DK7"/>
  <c r="DK59" i="8"/>
  <c r="DC59"/>
  <c r="BE1" i="11"/>
  <c r="BE1" i="12"/>
  <c r="DK45" i="13"/>
  <c r="DC45"/>
  <c r="DK10" i="7"/>
  <c r="DC10"/>
  <c r="DK41" i="13"/>
  <c r="DC41"/>
  <c r="DK73" i="9"/>
  <c r="DC73"/>
  <c r="DK81" i="8"/>
  <c r="DC81"/>
  <c r="DK13" i="9"/>
  <c r="DC13"/>
  <c r="DK23"/>
  <c r="DC23"/>
  <c r="DK23" i="13"/>
  <c r="DC23"/>
  <c r="DK51" i="9"/>
  <c r="DC51"/>
  <c r="DK41" i="8"/>
  <c r="DC41"/>
  <c r="DK13" i="13"/>
  <c r="DC13"/>
  <c r="BR1" i="11"/>
  <c r="DK58" i="7"/>
  <c r="DC58"/>
  <c r="DK12" i="9"/>
  <c r="DC12"/>
  <c r="DK71"/>
  <c r="DC71"/>
  <c r="DK30" i="13"/>
  <c r="DC30"/>
  <c r="DK55"/>
  <c r="DC55"/>
  <c r="DC76" i="8"/>
  <c r="DK76"/>
  <c r="DK57" i="9"/>
  <c r="DC57"/>
  <c r="DK81" i="13"/>
  <c r="DC81"/>
  <c r="DC35" i="9"/>
  <c r="DK35"/>
  <c r="DC19" i="7"/>
  <c r="DK19"/>
  <c r="DK46" i="13"/>
  <c r="DC46"/>
  <c r="DK14" i="9"/>
  <c r="DC14"/>
  <c r="DK19" i="8"/>
  <c r="DC19"/>
  <c r="DK86" i="9"/>
  <c r="DC86"/>
  <c r="DK85" i="13"/>
  <c r="DC85"/>
  <c r="DK15" i="7"/>
  <c r="DC15"/>
  <c r="DC27" i="8"/>
  <c r="DK27"/>
  <c r="DK34" i="9"/>
  <c r="DC34"/>
  <c r="DK58"/>
  <c r="DC58"/>
  <c r="DK80"/>
  <c r="DC80"/>
  <c r="DK37" i="13"/>
  <c r="DC37"/>
  <c r="BW1" i="11"/>
  <c r="AM1" i="12"/>
  <c r="AM1" i="10"/>
  <c r="D380" i="6"/>
  <c r="C422"/>
  <c r="D422" s="1"/>
  <c r="B380"/>
  <c r="A422"/>
  <c r="B422" s="1"/>
  <c r="B379"/>
  <c r="A421"/>
  <c r="B421" s="1"/>
  <c r="D378"/>
  <c r="C420"/>
  <c r="D420" s="1"/>
  <c r="B378"/>
  <c r="A420"/>
  <c r="B420" s="1"/>
  <c r="B377"/>
  <c r="A419"/>
  <c r="B419" s="1"/>
  <c r="D376"/>
  <c r="C418"/>
  <c r="D418" s="1"/>
  <c r="B376"/>
  <c r="A418"/>
  <c r="B418" s="1"/>
  <c r="B375"/>
  <c r="A417"/>
  <c r="B417" s="1"/>
  <c r="D374"/>
  <c r="C416"/>
  <c r="D416" s="1"/>
  <c r="B374"/>
  <c r="A416"/>
  <c r="B416" s="1"/>
  <c r="B373"/>
  <c r="A415"/>
  <c r="B415" s="1"/>
  <c r="D372"/>
  <c r="C414"/>
  <c r="D414" s="1"/>
  <c r="B372"/>
  <c r="A414"/>
  <c r="B414" s="1"/>
  <c r="B371"/>
  <c r="A413"/>
  <c r="B413" s="1"/>
  <c r="D370"/>
  <c r="C412"/>
  <c r="D412" s="1"/>
  <c r="B370"/>
  <c r="A412"/>
  <c r="B412" s="1"/>
  <c r="B369"/>
  <c r="A411"/>
  <c r="B411" s="1"/>
  <c r="D368"/>
  <c r="C410"/>
  <c r="D410" s="1"/>
  <c r="B368"/>
  <c r="A410"/>
  <c r="B410" s="1"/>
  <c r="A409"/>
  <c r="B409" s="1"/>
  <c r="B367"/>
  <c r="C408"/>
  <c r="D408" s="1"/>
  <c r="D366"/>
  <c r="A408"/>
  <c r="B408" s="1"/>
  <c r="B366"/>
  <c r="A407"/>
  <c r="B407" s="1"/>
  <c r="B365"/>
  <c r="C406"/>
  <c r="D406" s="1"/>
  <c r="D364"/>
  <c r="A406"/>
  <c r="B406" s="1"/>
  <c r="B364"/>
  <c r="A405"/>
  <c r="B405" s="1"/>
  <c r="B363"/>
  <c r="C404"/>
  <c r="D404" s="1"/>
  <c r="D362"/>
  <c r="A404"/>
  <c r="B404" s="1"/>
  <c r="B362"/>
  <c r="A403"/>
  <c r="B403" s="1"/>
  <c r="B361"/>
  <c r="C402"/>
  <c r="D402" s="1"/>
  <c r="D360"/>
  <c r="A402"/>
  <c r="B402" s="1"/>
  <c r="B360"/>
  <c r="A401"/>
  <c r="B401" s="1"/>
  <c r="B359"/>
  <c r="C400"/>
  <c r="D400" s="1"/>
  <c r="D358"/>
  <c r="A400"/>
  <c r="B400" s="1"/>
  <c r="B358"/>
  <c r="A399"/>
  <c r="B399" s="1"/>
  <c r="B357"/>
  <c r="C398"/>
  <c r="D398" s="1"/>
  <c r="D356"/>
  <c r="A398"/>
  <c r="B398" s="1"/>
  <c r="B356"/>
  <c r="A397"/>
  <c r="B397" s="1"/>
  <c r="B355"/>
  <c r="C396"/>
  <c r="D396" s="1"/>
  <c r="D354"/>
  <c r="A396"/>
  <c r="B396" s="1"/>
  <c r="B354"/>
  <c r="A395"/>
  <c r="B395" s="1"/>
  <c r="B353"/>
  <c r="C394"/>
  <c r="D394" s="1"/>
  <c r="D352"/>
  <c r="A394"/>
  <c r="B394" s="1"/>
  <c r="B352"/>
  <c r="A393"/>
  <c r="B393" s="1"/>
  <c r="B351"/>
  <c r="C392"/>
  <c r="D392" s="1"/>
  <c r="D350"/>
  <c r="A392"/>
  <c r="B392" s="1"/>
  <c r="B350"/>
  <c r="A391"/>
  <c r="B391" s="1"/>
  <c r="B349"/>
  <c r="C390"/>
  <c r="D390" s="1"/>
  <c r="D348"/>
  <c r="A390"/>
  <c r="B390" s="1"/>
  <c r="B348"/>
  <c r="A389"/>
  <c r="B389" s="1"/>
  <c r="B347"/>
  <c r="C388"/>
  <c r="D388" s="1"/>
  <c r="D346"/>
  <c r="A388"/>
  <c r="B388" s="1"/>
  <c r="B346"/>
  <c r="A387"/>
  <c r="B387" s="1"/>
  <c r="B345"/>
  <c r="C386"/>
  <c r="D386" s="1"/>
  <c r="D344"/>
  <c r="A386"/>
  <c r="B386" s="1"/>
  <c r="B344"/>
  <c r="A385"/>
  <c r="B385" s="1"/>
  <c r="B343"/>
  <c r="C384"/>
  <c r="D384" s="1"/>
  <c r="D342"/>
  <c r="A384"/>
  <c r="B384" s="1"/>
  <c r="B342"/>
  <c r="A383"/>
  <c r="B383" s="1"/>
  <c r="B341"/>
  <c r="C382"/>
  <c r="D382" s="1"/>
  <c r="D340"/>
  <c r="A382"/>
  <c r="B382" s="1"/>
  <c r="B340"/>
  <c r="A381"/>
  <c r="B381" s="1"/>
  <c r="B339"/>
  <c r="C842" i="5"/>
  <c r="D758"/>
  <c r="A842"/>
  <c r="B758"/>
  <c r="A841"/>
  <c r="B757"/>
  <c r="C840"/>
  <c r="D756"/>
  <c r="A840"/>
  <c r="B756"/>
  <c r="A839"/>
  <c r="B755"/>
  <c r="C838"/>
  <c r="D754"/>
  <c r="A838"/>
  <c r="B754"/>
  <c r="A837"/>
  <c r="B753"/>
  <c r="C836"/>
  <c r="D752"/>
  <c r="A836"/>
  <c r="B752"/>
  <c r="A835"/>
  <c r="B751"/>
  <c r="C834"/>
  <c r="D750"/>
  <c r="A834"/>
  <c r="B750"/>
  <c r="A833"/>
  <c r="B749"/>
  <c r="C832"/>
  <c r="D748"/>
  <c r="A832"/>
  <c r="B748"/>
  <c r="A831"/>
  <c r="B747"/>
  <c r="C830"/>
  <c r="D746"/>
  <c r="A830"/>
  <c r="B746"/>
  <c r="A829"/>
  <c r="B745"/>
  <c r="C828"/>
  <c r="D744"/>
  <c r="A828"/>
  <c r="B744"/>
  <c r="A827"/>
  <c r="B743"/>
  <c r="C826"/>
  <c r="D742"/>
  <c r="A826"/>
  <c r="B742"/>
  <c r="A825"/>
  <c r="B741"/>
  <c r="C824"/>
  <c r="D740"/>
  <c r="A824"/>
  <c r="B740"/>
  <c r="A823"/>
  <c r="B739"/>
  <c r="C822"/>
  <c r="D738"/>
  <c r="A822"/>
  <c r="B738"/>
  <c r="A821"/>
  <c r="B737"/>
  <c r="C820"/>
  <c r="D736"/>
  <c r="A820"/>
  <c r="B736"/>
  <c r="A819"/>
  <c r="B735"/>
  <c r="C818"/>
  <c r="D734"/>
  <c r="A818"/>
  <c r="B734"/>
  <c r="A817"/>
  <c r="B733"/>
  <c r="C816"/>
  <c r="D732"/>
  <c r="A816"/>
  <c r="B732"/>
  <c r="A815"/>
  <c r="B731"/>
  <c r="C814"/>
  <c r="D730"/>
  <c r="A814"/>
  <c r="B730"/>
  <c r="A813"/>
  <c r="B729"/>
  <c r="C812"/>
  <c r="D728"/>
  <c r="A812"/>
  <c r="B728"/>
  <c r="A811"/>
  <c r="B727"/>
  <c r="C810"/>
  <c r="D726"/>
  <c r="A810"/>
  <c r="B726"/>
  <c r="A809"/>
  <c r="B725"/>
  <c r="C808"/>
  <c r="D724"/>
  <c r="A808"/>
  <c r="B724"/>
  <c r="A807"/>
  <c r="B723"/>
  <c r="C806"/>
  <c r="D722"/>
  <c r="A806"/>
  <c r="B722"/>
  <c r="A805"/>
  <c r="B721"/>
  <c r="C804"/>
  <c r="D720"/>
  <c r="A804"/>
  <c r="B720"/>
  <c r="A803"/>
  <c r="B719"/>
  <c r="C802"/>
  <c r="D718"/>
  <c r="A802"/>
  <c r="B718"/>
  <c r="A801"/>
  <c r="B717"/>
  <c r="C800"/>
  <c r="D716"/>
  <c r="A800"/>
  <c r="B716"/>
  <c r="A799"/>
  <c r="B715"/>
  <c r="C798"/>
  <c r="D714"/>
  <c r="A798"/>
  <c r="B714"/>
  <c r="A797"/>
  <c r="B713"/>
  <c r="C796"/>
  <c r="D712"/>
  <c r="A796"/>
  <c r="B712"/>
  <c r="A795"/>
  <c r="B711"/>
  <c r="C794"/>
  <c r="D710"/>
  <c r="A794"/>
  <c r="B710"/>
  <c r="A793"/>
  <c r="B709"/>
  <c r="C792"/>
  <c r="D708"/>
  <c r="A792"/>
  <c r="B708"/>
  <c r="A791"/>
  <c r="B707"/>
  <c r="C790"/>
  <c r="D706"/>
  <c r="A790"/>
  <c r="B706"/>
  <c r="A789"/>
  <c r="B705"/>
  <c r="C788"/>
  <c r="D704"/>
  <c r="A788"/>
  <c r="B704"/>
  <c r="A787"/>
  <c r="B703"/>
  <c r="C786"/>
  <c r="D702"/>
  <c r="A786"/>
  <c r="B702"/>
  <c r="A785"/>
  <c r="B701"/>
  <c r="C784"/>
  <c r="D700"/>
  <c r="A784"/>
  <c r="B700"/>
  <c r="A783"/>
  <c r="B699"/>
  <c r="C782"/>
  <c r="D698"/>
  <c r="A782"/>
  <c r="B698"/>
  <c r="A781"/>
  <c r="B697"/>
  <c r="C780"/>
  <c r="D696"/>
  <c r="A780"/>
  <c r="B696"/>
  <c r="A779"/>
  <c r="B695"/>
  <c r="C778"/>
  <c r="D694"/>
  <c r="A778"/>
  <c r="B694"/>
  <c r="A777"/>
  <c r="B693"/>
  <c r="C776"/>
  <c r="D692"/>
  <c r="A776"/>
  <c r="B692"/>
  <c r="A775"/>
  <c r="B691"/>
  <c r="C774"/>
  <c r="D690"/>
  <c r="A774"/>
  <c r="B690"/>
  <c r="A773"/>
  <c r="B689"/>
  <c r="C772"/>
  <c r="D688"/>
  <c r="A772"/>
  <c r="B688"/>
  <c r="A771"/>
  <c r="B687"/>
  <c r="C770"/>
  <c r="D686"/>
  <c r="A770"/>
  <c r="B686"/>
  <c r="A769"/>
  <c r="B685"/>
  <c r="C768"/>
  <c r="D684"/>
  <c r="A768"/>
  <c r="B684"/>
  <c r="A767"/>
  <c r="B683"/>
  <c r="C766"/>
  <c r="D682"/>
  <c r="A766"/>
  <c r="B682"/>
  <c r="A765"/>
  <c r="B681"/>
  <c r="C764"/>
  <c r="D680"/>
  <c r="A764"/>
  <c r="B680"/>
  <c r="A763"/>
  <c r="B679"/>
  <c r="C762"/>
  <c r="D678"/>
  <c r="A762"/>
  <c r="B678"/>
  <c r="A761"/>
  <c r="B677"/>
  <c r="C760"/>
  <c r="D676"/>
  <c r="A760"/>
  <c r="B676"/>
  <c r="A759"/>
  <c r="B675"/>
  <c r="D379" i="6"/>
  <c r="C421"/>
  <c r="D421" s="1"/>
  <c r="D377"/>
  <c r="C419"/>
  <c r="D419" s="1"/>
  <c r="D375"/>
  <c r="C417"/>
  <c r="D417" s="1"/>
  <c r="D373"/>
  <c r="C415"/>
  <c r="D415" s="1"/>
  <c r="D371"/>
  <c r="C413"/>
  <c r="D413" s="1"/>
  <c r="D369"/>
  <c r="C411"/>
  <c r="D411" s="1"/>
  <c r="C409"/>
  <c r="D409" s="1"/>
  <c r="D367"/>
  <c r="C407"/>
  <c r="D407" s="1"/>
  <c r="D365"/>
  <c r="C405"/>
  <c r="D405" s="1"/>
  <c r="D363"/>
  <c r="C403"/>
  <c r="D403" s="1"/>
  <c r="D361"/>
  <c r="C401"/>
  <c r="D401" s="1"/>
  <c r="D359"/>
  <c r="C399"/>
  <c r="D399" s="1"/>
  <c r="D357"/>
  <c r="C397"/>
  <c r="D397" s="1"/>
  <c r="D355"/>
  <c r="C395"/>
  <c r="D395" s="1"/>
  <c r="D353"/>
  <c r="C393"/>
  <c r="D393" s="1"/>
  <c r="D351"/>
  <c r="C391"/>
  <c r="D391" s="1"/>
  <c r="D349"/>
  <c r="C389"/>
  <c r="D389" s="1"/>
  <c r="D347"/>
  <c r="C387"/>
  <c r="D387" s="1"/>
  <c r="D345"/>
  <c r="C385"/>
  <c r="D385" s="1"/>
  <c r="D343"/>
  <c r="C383"/>
  <c r="D383" s="1"/>
  <c r="D341"/>
  <c r="C381"/>
  <c r="D381" s="1"/>
  <c r="D339"/>
  <c r="C841" i="5"/>
  <c r="D757"/>
  <c r="C839"/>
  <c r="D755"/>
  <c r="C837"/>
  <c r="D753"/>
  <c r="C835"/>
  <c r="D751"/>
  <c r="C833"/>
  <c r="D749"/>
  <c r="C831"/>
  <c r="D747"/>
  <c r="C829"/>
  <c r="D745"/>
  <c r="C827"/>
  <c r="D743"/>
  <c r="C825"/>
  <c r="D741"/>
  <c r="C823"/>
  <c r="D739"/>
  <c r="C821"/>
  <c r="D737"/>
  <c r="C819"/>
  <c r="D735"/>
  <c r="C817"/>
  <c r="D733"/>
  <c r="C815"/>
  <c r="D731"/>
  <c r="C813"/>
  <c r="D729"/>
  <c r="C811"/>
  <c r="D727"/>
  <c r="C809"/>
  <c r="D725"/>
  <c r="C807"/>
  <c r="D723"/>
  <c r="C805"/>
  <c r="D721"/>
  <c r="C803"/>
  <c r="D719"/>
  <c r="C801"/>
  <c r="D717"/>
  <c r="C799"/>
  <c r="D715"/>
  <c r="C797"/>
  <c r="D713"/>
  <c r="C795"/>
  <c r="D711"/>
  <c r="C793"/>
  <c r="D709"/>
  <c r="C791"/>
  <c r="D707"/>
  <c r="C789"/>
  <c r="D705"/>
  <c r="C787"/>
  <c r="D703"/>
  <c r="C785"/>
  <c r="D701"/>
  <c r="C783"/>
  <c r="D699"/>
  <c r="C781"/>
  <c r="D697"/>
  <c r="C779"/>
  <c r="D695"/>
  <c r="C777"/>
  <c r="D693"/>
  <c r="C775"/>
  <c r="D691"/>
  <c r="C773"/>
  <c r="D689"/>
  <c r="C771"/>
  <c r="D687"/>
  <c r="C769"/>
  <c r="D685"/>
  <c r="C767"/>
  <c r="D683"/>
  <c r="C765"/>
  <c r="D681"/>
  <c r="C763"/>
  <c r="D679"/>
  <c r="C761"/>
  <c r="D677"/>
  <c r="C759"/>
  <c r="D675"/>
  <c r="C843" l="1"/>
  <c r="D843" s="1"/>
  <c r="D759"/>
  <c r="C845"/>
  <c r="D845" s="1"/>
  <c r="D761"/>
  <c r="C847"/>
  <c r="D847" s="1"/>
  <c r="D763"/>
  <c r="C849"/>
  <c r="D849" s="1"/>
  <c r="D765"/>
  <c r="C851"/>
  <c r="D851" s="1"/>
  <c r="D767"/>
  <c r="C853"/>
  <c r="D853" s="1"/>
  <c r="D769"/>
  <c r="C855"/>
  <c r="D855" s="1"/>
  <c r="D771"/>
  <c r="C857"/>
  <c r="D857" s="1"/>
  <c r="D773"/>
  <c r="C859"/>
  <c r="D859" s="1"/>
  <c r="D775"/>
  <c r="C861"/>
  <c r="D861" s="1"/>
  <c r="D777"/>
  <c r="C863"/>
  <c r="D863" s="1"/>
  <c r="D779"/>
  <c r="C865"/>
  <c r="D865" s="1"/>
  <c r="D781"/>
  <c r="C867"/>
  <c r="D867" s="1"/>
  <c r="D783"/>
  <c r="C869"/>
  <c r="D869" s="1"/>
  <c r="D785"/>
  <c r="C871"/>
  <c r="D871" s="1"/>
  <c r="D787"/>
  <c r="C873"/>
  <c r="D873" s="1"/>
  <c r="D789"/>
  <c r="C875"/>
  <c r="D875" s="1"/>
  <c r="D791"/>
  <c r="C877"/>
  <c r="D877" s="1"/>
  <c r="D793"/>
  <c r="C879"/>
  <c r="D879" s="1"/>
  <c r="D795"/>
  <c r="C881"/>
  <c r="D881" s="1"/>
  <c r="D797"/>
  <c r="C883"/>
  <c r="D883" s="1"/>
  <c r="D799"/>
  <c r="C885"/>
  <c r="D885" s="1"/>
  <c r="D801"/>
  <c r="C887"/>
  <c r="D887" s="1"/>
  <c r="D803"/>
  <c r="C889"/>
  <c r="D889" s="1"/>
  <c r="D805"/>
  <c r="C891"/>
  <c r="D891" s="1"/>
  <c r="D807"/>
  <c r="C893"/>
  <c r="D893" s="1"/>
  <c r="D809"/>
  <c r="C895"/>
  <c r="D895" s="1"/>
  <c r="D811"/>
  <c r="C897"/>
  <c r="D897" s="1"/>
  <c r="D813"/>
  <c r="C899"/>
  <c r="D899" s="1"/>
  <c r="D815"/>
  <c r="C901"/>
  <c r="D901" s="1"/>
  <c r="D817"/>
  <c r="C903"/>
  <c r="D903" s="1"/>
  <c r="D819"/>
  <c r="C905"/>
  <c r="D905" s="1"/>
  <c r="D821"/>
  <c r="C907"/>
  <c r="D907" s="1"/>
  <c r="D823"/>
  <c r="C909"/>
  <c r="D909" s="1"/>
  <c r="D825"/>
  <c r="C911"/>
  <c r="D911" s="1"/>
  <c r="D827"/>
  <c r="C913"/>
  <c r="D913" s="1"/>
  <c r="D829"/>
  <c r="C915"/>
  <c r="D915" s="1"/>
  <c r="D831"/>
  <c r="C917"/>
  <c r="D917" s="1"/>
  <c r="D833"/>
  <c r="C919"/>
  <c r="D919" s="1"/>
  <c r="D835"/>
  <c r="C921"/>
  <c r="D921" s="1"/>
  <c r="D837"/>
  <c r="C923"/>
  <c r="D923" s="1"/>
  <c r="D839"/>
  <c r="C925"/>
  <c r="D925" s="1"/>
  <c r="D841"/>
  <c r="A843"/>
  <c r="B843" s="1"/>
  <c r="B759"/>
  <c r="A844"/>
  <c r="B844" s="1"/>
  <c r="B760"/>
  <c r="C844"/>
  <c r="D844" s="1"/>
  <c r="D760"/>
  <c r="A845"/>
  <c r="B845" s="1"/>
  <c r="B761"/>
  <c r="A846"/>
  <c r="B846" s="1"/>
  <c r="B762"/>
  <c r="C846"/>
  <c r="D846" s="1"/>
  <c r="D762"/>
  <c r="A847"/>
  <c r="B847" s="1"/>
  <c r="B763"/>
  <c r="A848"/>
  <c r="B848" s="1"/>
  <c r="B764"/>
  <c r="C848"/>
  <c r="D848" s="1"/>
  <c r="D764"/>
  <c r="A849"/>
  <c r="B849" s="1"/>
  <c r="B765"/>
  <c r="A850"/>
  <c r="B850" s="1"/>
  <c r="B766"/>
  <c r="C850"/>
  <c r="D850" s="1"/>
  <c r="D766"/>
  <c r="A851"/>
  <c r="B851" s="1"/>
  <c r="B767"/>
  <c r="A852"/>
  <c r="B852" s="1"/>
  <c r="B768"/>
  <c r="C852"/>
  <c r="D852" s="1"/>
  <c r="D768"/>
  <c r="A853"/>
  <c r="B853" s="1"/>
  <c r="B769"/>
  <c r="A854"/>
  <c r="B854" s="1"/>
  <c r="B770"/>
  <c r="C854"/>
  <c r="D854" s="1"/>
  <c r="D770"/>
  <c r="A855"/>
  <c r="B855" s="1"/>
  <c r="B771"/>
  <c r="A856"/>
  <c r="B856" s="1"/>
  <c r="B772"/>
  <c r="C856"/>
  <c r="D856" s="1"/>
  <c r="D772"/>
  <c r="A857"/>
  <c r="B857" s="1"/>
  <c r="B773"/>
  <c r="A858"/>
  <c r="B858" s="1"/>
  <c r="B774"/>
  <c r="C858"/>
  <c r="D858" s="1"/>
  <c r="D774"/>
  <c r="A859"/>
  <c r="B859" s="1"/>
  <c r="B775"/>
  <c r="A860"/>
  <c r="B860" s="1"/>
  <c r="B776"/>
  <c r="C860"/>
  <c r="D860" s="1"/>
  <c r="D776"/>
  <c r="A861"/>
  <c r="B861" s="1"/>
  <c r="B777"/>
  <c r="A862"/>
  <c r="B862" s="1"/>
  <c r="B778"/>
  <c r="C862"/>
  <c r="D862" s="1"/>
  <c r="D778"/>
  <c r="A863"/>
  <c r="B863" s="1"/>
  <c r="B779"/>
  <c r="A864"/>
  <c r="B864" s="1"/>
  <c r="B780"/>
  <c r="C864"/>
  <c r="D864" s="1"/>
  <c r="D780"/>
  <c r="A865"/>
  <c r="B865" s="1"/>
  <c r="B781"/>
  <c r="A866"/>
  <c r="B866" s="1"/>
  <c r="B782"/>
  <c r="C866"/>
  <c r="D866" s="1"/>
  <c r="D782"/>
  <c r="A867"/>
  <c r="B867" s="1"/>
  <c r="B783"/>
  <c r="A868"/>
  <c r="B868" s="1"/>
  <c r="B784"/>
  <c r="C868"/>
  <c r="D868" s="1"/>
  <c r="D784"/>
  <c r="A869"/>
  <c r="B869" s="1"/>
  <c r="B785"/>
  <c r="A870"/>
  <c r="B870" s="1"/>
  <c r="B786"/>
  <c r="C870"/>
  <c r="D870" s="1"/>
  <c r="D786"/>
  <c r="A871"/>
  <c r="B871" s="1"/>
  <c r="B787"/>
  <c r="A872"/>
  <c r="B872" s="1"/>
  <c r="B788"/>
  <c r="C872"/>
  <c r="D872" s="1"/>
  <c r="D788"/>
  <c r="A873"/>
  <c r="B873" s="1"/>
  <c r="B789"/>
  <c r="A874"/>
  <c r="B874" s="1"/>
  <c r="B790"/>
  <c r="C874"/>
  <c r="D874" s="1"/>
  <c r="D790"/>
  <c r="A875"/>
  <c r="B875" s="1"/>
  <c r="B791"/>
  <c r="A876"/>
  <c r="B876" s="1"/>
  <c r="B792"/>
  <c r="C876"/>
  <c r="D876" s="1"/>
  <c r="D792"/>
  <c r="A877"/>
  <c r="B877" s="1"/>
  <c r="B793"/>
  <c r="A878"/>
  <c r="B878" s="1"/>
  <c r="B794"/>
  <c r="C878"/>
  <c r="D878" s="1"/>
  <c r="D794"/>
  <c r="A879"/>
  <c r="B879" s="1"/>
  <c r="B795"/>
  <c r="A880"/>
  <c r="B880" s="1"/>
  <c r="B796"/>
  <c r="C880"/>
  <c r="D880" s="1"/>
  <c r="D796"/>
  <c r="A881"/>
  <c r="B881" s="1"/>
  <c r="B797"/>
  <c r="A882"/>
  <c r="B882" s="1"/>
  <c r="B798"/>
  <c r="C882"/>
  <c r="D882" s="1"/>
  <c r="D798"/>
  <c r="A883"/>
  <c r="B883" s="1"/>
  <c r="B799"/>
  <c r="A884"/>
  <c r="B884" s="1"/>
  <c r="B800"/>
  <c r="C884"/>
  <c r="D884" s="1"/>
  <c r="D800"/>
  <c r="A885"/>
  <c r="B885" s="1"/>
  <c r="B801"/>
  <c r="A886"/>
  <c r="B886" s="1"/>
  <c r="B802"/>
  <c r="C886"/>
  <c r="D886" s="1"/>
  <c r="D802"/>
  <c r="A887"/>
  <c r="B887" s="1"/>
  <c r="B803"/>
  <c r="A888"/>
  <c r="B888" s="1"/>
  <c r="B804"/>
  <c r="C888"/>
  <c r="D888" s="1"/>
  <c r="D804"/>
  <c r="A889"/>
  <c r="B889" s="1"/>
  <c r="B805"/>
  <c r="A890"/>
  <c r="B890" s="1"/>
  <c r="B806"/>
  <c r="C890"/>
  <c r="D890" s="1"/>
  <c r="D806"/>
  <c r="A891"/>
  <c r="B891" s="1"/>
  <c r="B807"/>
  <c r="A892"/>
  <c r="B892" s="1"/>
  <c r="B808"/>
  <c r="C892"/>
  <c r="D892" s="1"/>
  <c r="D808"/>
  <c r="A893"/>
  <c r="B893" s="1"/>
  <c r="B809"/>
  <c r="A894"/>
  <c r="B894" s="1"/>
  <c r="B810"/>
  <c r="C894"/>
  <c r="D894" s="1"/>
  <c r="D810"/>
  <c r="A895"/>
  <c r="B895" s="1"/>
  <c r="B811"/>
  <c r="A896"/>
  <c r="B896" s="1"/>
  <c r="B812"/>
  <c r="C896"/>
  <c r="D896" s="1"/>
  <c r="D812"/>
  <c r="A897"/>
  <c r="B897" s="1"/>
  <c r="B813"/>
  <c r="A898"/>
  <c r="B898" s="1"/>
  <c r="B814"/>
  <c r="C898"/>
  <c r="D898" s="1"/>
  <c r="D814"/>
  <c r="A899"/>
  <c r="B899" s="1"/>
  <c r="B815"/>
  <c r="A900"/>
  <c r="B900" s="1"/>
  <c r="B816"/>
  <c r="C900"/>
  <c r="D900" s="1"/>
  <c r="D816"/>
  <c r="A901"/>
  <c r="B901" s="1"/>
  <c r="B817"/>
  <c r="A902"/>
  <c r="B902" s="1"/>
  <c r="B818"/>
  <c r="C902"/>
  <c r="D902" s="1"/>
  <c r="D818"/>
  <c r="A903"/>
  <c r="B903" s="1"/>
  <c r="B819"/>
  <c r="A904"/>
  <c r="B904" s="1"/>
  <c r="B820"/>
  <c r="C904"/>
  <c r="D904" s="1"/>
  <c r="D820"/>
  <c r="A905"/>
  <c r="B905" s="1"/>
  <c r="B821"/>
  <c r="A906"/>
  <c r="B906" s="1"/>
  <c r="B822"/>
  <c r="C906"/>
  <c r="D906" s="1"/>
  <c r="D822"/>
  <c r="A907"/>
  <c r="B907" s="1"/>
  <c r="B823"/>
  <c r="A908"/>
  <c r="B908" s="1"/>
  <c r="B824"/>
  <c r="C908"/>
  <c r="D908" s="1"/>
  <c r="D824"/>
  <c r="A909"/>
  <c r="B909" s="1"/>
  <c r="B825"/>
  <c r="A910"/>
  <c r="B910" s="1"/>
  <c r="B826"/>
  <c r="C910"/>
  <c r="D910" s="1"/>
  <c r="D826"/>
  <c r="A911"/>
  <c r="B911" s="1"/>
  <c r="B827"/>
  <c r="A912"/>
  <c r="B912" s="1"/>
  <c r="B828"/>
  <c r="C912"/>
  <c r="D912" s="1"/>
  <c r="D828"/>
  <c r="A913"/>
  <c r="B913" s="1"/>
  <c r="B829"/>
  <c r="A914"/>
  <c r="B914" s="1"/>
  <c r="B830"/>
  <c r="C914"/>
  <c r="D914" s="1"/>
  <c r="D830"/>
  <c r="A915"/>
  <c r="B915" s="1"/>
  <c r="B831"/>
  <c r="A916"/>
  <c r="B916" s="1"/>
  <c r="B832"/>
  <c r="C916"/>
  <c r="D916" s="1"/>
  <c r="D832"/>
  <c r="A917"/>
  <c r="B917" s="1"/>
  <c r="B833"/>
  <c r="A918"/>
  <c r="B918" s="1"/>
  <c r="B834"/>
  <c r="C918"/>
  <c r="D918" s="1"/>
  <c r="D834"/>
  <c r="A919"/>
  <c r="B919" s="1"/>
  <c r="B835"/>
  <c r="A920"/>
  <c r="B920" s="1"/>
  <c r="B836"/>
  <c r="C920"/>
  <c r="D920" s="1"/>
  <c r="D836"/>
  <c r="A921"/>
  <c r="B921" s="1"/>
  <c r="B837"/>
  <c r="A922"/>
  <c r="B922" s="1"/>
  <c r="B838"/>
  <c r="C922"/>
  <c r="D922" s="1"/>
  <c r="D838"/>
  <c r="A923"/>
  <c r="B923" s="1"/>
  <c r="B839"/>
  <c r="A924"/>
  <c r="B924" s="1"/>
  <c r="B840"/>
  <c r="C924"/>
  <c r="D924" s="1"/>
  <c r="D840"/>
  <c r="A925"/>
  <c r="B925" s="1"/>
  <c r="B841"/>
  <c r="A926"/>
  <c r="B926" s="1"/>
  <c r="B842"/>
  <c r="C926"/>
  <c r="D926" s="1"/>
  <c r="D842"/>
</calcChain>
</file>

<file path=xl/sharedStrings.xml><?xml version="1.0" encoding="utf-8"?>
<sst xmlns="http://schemas.openxmlformats.org/spreadsheetml/2006/main" count="1388" uniqueCount="271">
  <si>
    <t>MON# 0</t>
  </si>
  <si>
    <t>n</t>
  </si>
  <si>
    <t>Time, s</t>
  </si>
  <si>
    <t>Umo</t>
  </si>
  <si>
    <t>Uon</t>
  </si>
  <si>
    <t>N</t>
  </si>
  <si>
    <t>Rho,ohm</t>
  </si>
  <si>
    <t>Ita, %</t>
  </si>
  <si>
    <t>Tau</t>
  </si>
  <si>
    <t>C</t>
  </si>
  <si>
    <t>H,m</t>
  </si>
  <si>
    <t>*</t>
  </si>
  <si>
    <t>Time(beg), s</t>
  </si>
  <si>
    <t>dU</t>
  </si>
  <si>
    <t>d2U</t>
  </si>
  <si>
    <t>P1</t>
  </si>
  <si>
    <t>Ps</t>
  </si>
  <si>
    <t>Po</t>
  </si>
  <si>
    <t>MON# 1</t>
  </si>
  <si>
    <t>MON# 2</t>
  </si>
  <si>
    <t>MON# 3</t>
  </si>
  <si>
    <t>MON# 4</t>
  </si>
  <si>
    <t>MON# 5</t>
  </si>
  <si>
    <t>MON# 6</t>
  </si>
  <si>
    <t>MON# 7</t>
  </si>
  <si>
    <t>MON# 8</t>
  </si>
  <si>
    <t>MON# 9</t>
  </si>
  <si>
    <t xml:space="preserve">DU0 </t>
  </si>
  <si>
    <t xml:space="preserve">D2U0 </t>
  </si>
  <si>
    <t>A, м</t>
  </si>
  <si>
    <t>B, м</t>
  </si>
  <si>
    <t>M, м</t>
  </si>
  <si>
    <t>N, м</t>
  </si>
  <si>
    <t>1/AM</t>
  </si>
  <si>
    <t>1/BM</t>
  </si>
  <si>
    <t>1/AN</t>
  </si>
  <si>
    <t>1/BN</t>
  </si>
  <si>
    <t>k</t>
  </si>
  <si>
    <r>
      <t>ρ</t>
    </r>
    <r>
      <rPr>
        <sz val="11"/>
        <color theme="1"/>
        <rFont val="Calibri"/>
        <family val="2"/>
        <charset val="204"/>
        <scheme val="minor"/>
      </rPr>
      <t xml:space="preserve">k </t>
    </r>
    <r>
      <rPr>
        <sz val="11"/>
        <color theme="1"/>
        <rFont val="Times New Roman"/>
        <family val="1"/>
        <charset val="204"/>
      </rPr>
      <t>реф</t>
    </r>
    <r>
      <rPr>
        <sz val="11"/>
        <color theme="1"/>
        <rFont val="Calibri"/>
        <family val="2"/>
        <charset val="204"/>
        <scheme val="minor"/>
      </rPr>
      <t>, Ом·м</t>
    </r>
  </si>
  <si>
    <r>
      <t>ερ</t>
    </r>
    <r>
      <rPr>
        <vertAlign val="subscript"/>
        <sz val="11"/>
        <color theme="1"/>
        <rFont val="Calibri"/>
        <family val="2"/>
        <charset val="204"/>
        <scheme val="minor"/>
      </rPr>
      <t>k</t>
    </r>
    <r>
      <rPr>
        <sz val="11"/>
        <color theme="1"/>
        <rFont val="Calibri"/>
        <family val="2"/>
        <charset val="204"/>
        <scheme val="minor"/>
      </rPr>
      <t>, %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</si>
  <si>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 xml:space="preserve">U, </t>
    </r>
    <r>
      <rPr>
        <sz val="11"/>
        <color theme="1"/>
        <rFont val="Times New Roman"/>
        <family val="1"/>
        <charset val="204"/>
      </rPr>
      <t>В</t>
    </r>
  </si>
  <si>
    <t>I, А</t>
  </si>
  <si>
    <t>r, м</t>
  </si>
  <si>
    <t>ρ1, Ом·м</t>
  </si>
  <si>
    <t>ρ2, Ом·м</t>
  </si>
  <si>
    <r>
      <t>ρ</t>
    </r>
    <r>
      <rPr>
        <sz val="11"/>
        <color theme="1"/>
        <rFont val="Calibri"/>
        <family val="2"/>
        <charset val="204"/>
        <scheme val="minor"/>
      </rPr>
      <t xml:space="preserve">k </t>
    </r>
    <r>
      <rPr>
        <sz val="11"/>
        <color theme="1"/>
        <rFont val="Times New Roman"/>
        <family val="1"/>
        <charset val="204"/>
      </rPr>
      <t>срв</t>
    </r>
    <r>
      <rPr>
        <sz val="11"/>
        <color theme="1"/>
        <rFont val="Calibri"/>
        <family val="2"/>
        <charset val="204"/>
        <scheme val="minor"/>
      </rPr>
      <t>, Ом·м</t>
    </r>
  </si>
  <si>
    <t>n10</t>
  </si>
  <si>
    <t>t</t>
  </si>
  <si>
    <t>lgt</t>
  </si>
  <si>
    <t>50 0</t>
  </si>
  <si>
    <t>50 15</t>
  </si>
  <si>
    <r>
      <rPr>
        <sz val="11"/>
        <color rgb="FF0070C0"/>
        <rFont val="Times New Roman"/>
        <family val="1"/>
        <charset val="204"/>
      </rPr>
      <t>δΔUr1</t>
    </r>
    <r>
      <rPr>
        <sz val="11"/>
        <color rgb="FF0070C0"/>
        <rFont val="Calibri"/>
        <family val="2"/>
        <charset val="204"/>
        <scheme val="minor"/>
      </rPr>
      <t>, %</t>
    </r>
  </si>
  <si>
    <r>
      <rPr>
        <sz val="11"/>
        <color rgb="FF0070C0"/>
        <rFont val="Times New Roman"/>
        <family val="1"/>
        <charset val="204"/>
      </rPr>
      <t>δ</t>
    </r>
    <r>
      <rPr>
        <sz val="11"/>
        <color rgb="FF0070C0"/>
        <rFont val="Calibri"/>
        <family val="2"/>
        <charset val="204"/>
        <scheme val="minor"/>
      </rPr>
      <t>, %</t>
    </r>
  </si>
  <si>
    <r>
      <rPr>
        <sz val="11"/>
        <color rgb="FF0070C0"/>
        <rFont val="Times New Roman"/>
        <family val="1"/>
        <charset val="204"/>
      </rPr>
      <t>δΔU</t>
    </r>
    <r>
      <rPr>
        <sz val="11"/>
        <color rgb="FF0070C0"/>
        <rFont val="Calibri"/>
        <family val="2"/>
        <charset val="204"/>
        <scheme val="minor"/>
      </rPr>
      <t>, %</t>
    </r>
  </si>
  <si>
    <r>
      <rPr>
        <sz val="11"/>
        <color rgb="FF0070C0"/>
        <rFont val="Times New Roman"/>
        <family val="1"/>
        <charset val="204"/>
      </rPr>
      <t>δΔ2U</t>
    </r>
    <r>
      <rPr>
        <sz val="11"/>
        <color rgb="FF0070C0"/>
        <rFont val="Calibri"/>
        <family val="2"/>
        <charset val="204"/>
        <scheme val="minor"/>
      </rPr>
      <t>, %</t>
    </r>
  </si>
  <si>
    <t>r</t>
  </si>
  <si>
    <r>
      <rPr>
        <sz val="11"/>
        <color rgb="FF0070C0"/>
        <rFont val="Times New Roman"/>
        <family val="1"/>
        <charset val="204"/>
      </rPr>
      <t>Δ</t>
    </r>
    <r>
      <rPr>
        <sz val="11"/>
        <color rgb="FF0070C0"/>
        <rFont val="Calibri"/>
        <family val="2"/>
        <charset val="204"/>
        <scheme val="minor"/>
      </rPr>
      <t>Ur1, мВ</t>
    </r>
  </si>
  <si>
    <t>ΔUr1, мВ</t>
  </si>
  <si>
    <t>ΔUr2, мВ</t>
  </si>
  <si>
    <t>ΔU, мВ</t>
  </si>
  <si>
    <t>Δ2U, мВ</t>
  </si>
  <si>
    <t>k10</t>
  </si>
  <si>
    <r>
      <rPr>
        <sz val="11"/>
        <color theme="1"/>
        <rFont val="Times New Roman"/>
        <family val="1"/>
        <charset val="204"/>
      </rPr>
      <t>δdU</t>
    </r>
    <r>
      <rPr>
        <sz val="11"/>
        <color theme="1"/>
        <rFont val="Calibri"/>
        <family val="2"/>
        <charset val="204"/>
        <scheme val="minor"/>
      </rPr>
      <t>, %</t>
    </r>
  </si>
  <si>
    <r>
      <rPr>
        <sz val="11"/>
        <color theme="1"/>
        <rFont val="Times New Roman"/>
        <family val="1"/>
        <charset val="204"/>
      </rPr>
      <t>δd2U</t>
    </r>
    <r>
      <rPr>
        <sz val="11"/>
        <color theme="1"/>
        <rFont val="Calibri"/>
        <family val="2"/>
        <charset val="204"/>
        <scheme val="minor"/>
      </rPr>
      <t>, %</t>
    </r>
  </si>
  <si>
    <r>
      <rPr>
        <sz val="11"/>
        <color theme="1"/>
        <rFont val="Times New Roman"/>
        <family val="1"/>
        <charset val="204"/>
      </rPr>
      <t>δP1</t>
    </r>
    <r>
      <rPr>
        <sz val="11"/>
        <color theme="1"/>
        <rFont val="Calibri"/>
        <family val="2"/>
        <charset val="204"/>
        <scheme val="minor"/>
      </rPr>
      <t>, б.р.</t>
    </r>
  </si>
  <si>
    <r>
      <rPr>
        <sz val="11"/>
        <color theme="1"/>
        <rFont val="Times New Roman"/>
        <family val="1"/>
        <charset val="204"/>
      </rPr>
      <t>δdFi</t>
    </r>
    <r>
      <rPr>
        <sz val="11"/>
        <color theme="1"/>
        <rFont val="Calibri"/>
        <family val="2"/>
        <charset val="204"/>
        <scheme val="minor"/>
      </rPr>
      <t>, б.р.</t>
    </r>
  </si>
  <si>
    <r>
      <rPr>
        <sz val="11"/>
        <color theme="1"/>
        <rFont val="Times New Roman"/>
        <family val="1"/>
        <charset val="204"/>
      </rPr>
      <t>δPs</t>
    </r>
    <r>
      <rPr>
        <sz val="11"/>
        <color theme="1"/>
        <rFont val="Calibri"/>
        <family val="2"/>
        <charset val="204"/>
        <scheme val="minor"/>
      </rPr>
      <t>, б.р.</t>
    </r>
  </si>
  <si>
    <t>dU, б.р.</t>
  </si>
  <si>
    <t>d2U, б.р.</t>
  </si>
  <si>
    <t>P1, б.р.</t>
  </si>
  <si>
    <t>dFi, б.р.</t>
  </si>
  <si>
    <t>Ps, б.р.</t>
  </si>
  <si>
    <t>AB</t>
  </si>
  <si>
    <t>h1</t>
  </si>
  <si>
    <t>harr</t>
  </si>
  <si>
    <t>h1/AB</t>
  </si>
  <si>
    <t>AB/h1</t>
  </si>
  <si>
    <t>(h1-harr)/AB</t>
  </si>
  <si>
    <t>r1</t>
  </si>
  <si>
    <t>r2</t>
  </si>
  <si>
    <t>r3</t>
  </si>
  <si>
    <t>r4</t>
  </si>
  <si>
    <t>r5</t>
  </si>
  <si>
    <t>r6</t>
  </si>
  <si>
    <t>r7</t>
  </si>
  <si>
    <t>r8</t>
  </si>
  <si>
    <t>r1/AB</t>
  </si>
  <si>
    <t>r2/AB</t>
  </si>
  <si>
    <t>r3/AB</t>
  </si>
  <si>
    <t>r4/AB</t>
  </si>
  <si>
    <t>r5/AB</t>
  </si>
  <si>
    <t>r6/AB</t>
  </si>
  <si>
    <t>r7/AB</t>
  </si>
  <si>
    <t>r8/AB</t>
  </si>
  <si>
    <t>(h1-harr)/r1</t>
  </si>
  <si>
    <t>(h1-harr)/r2</t>
  </si>
  <si>
    <t>(h1-harr)/r3</t>
  </si>
  <si>
    <t>(h1-harr)/r4</t>
  </si>
  <si>
    <t>(h1-harr)/r5</t>
  </si>
  <si>
    <t>(h1-harr)/r6</t>
  </si>
  <si>
    <t>(h1-harr)/r7</t>
  </si>
  <si>
    <t>(h1-harr)/r8</t>
  </si>
  <si>
    <t>z=h1-harr</t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</si>
  <si>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Ur1,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</si>
  <si>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Ur2,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</si>
  <si>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Ur3,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</si>
  <si>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Ur4,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</si>
  <si>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Ur5,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</si>
  <si>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Ur6,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</si>
  <si>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Ur7,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</si>
  <si>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Ur8,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</si>
  <si>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Ur9,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</si>
  <si>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U12,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</si>
  <si>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U23,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</si>
  <si>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U34,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</si>
  <si>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U45,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</si>
  <si>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U56,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</si>
  <si>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U67,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</si>
  <si>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U78, мВ</t>
    </r>
  </si>
  <si>
    <r>
      <rPr>
        <sz val="11"/>
        <color theme="1"/>
        <rFont val="Times New Roman"/>
        <family val="1"/>
        <charset val="204"/>
      </rPr>
      <t>Δ2</t>
    </r>
    <r>
      <rPr>
        <sz val="11"/>
        <color theme="1"/>
        <rFont val="Calibri"/>
        <family val="2"/>
        <charset val="204"/>
        <scheme val="minor"/>
      </rPr>
      <t>U89,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</si>
  <si>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U123,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</si>
  <si>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U234,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</si>
  <si>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U345,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</si>
  <si>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U456,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</si>
  <si>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U567,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</si>
  <si>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U678, мВ</t>
    </r>
  </si>
  <si>
    <r>
      <rPr>
        <sz val="11"/>
        <color theme="1"/>
        <rFont val="Times New Roman"/>
        <family val="1"/>
        <charset val="204"/>
      </rPr>
      <t>Δ3</t>
    </r>
    <r>
      <rPr>
        <sz val="11"/>
        <color theme="1"/>
        <rFont val="Calibri"/>
        <family val="2"/>
        <charset val="204"/>
        <scheme val="minor"/>
      </rPr>
      <t>U789, мВ</t>
    </r>
  </si>
  <si>
    <r>
      <rPr>
        <sz val="11"/>
        <color theme="1"/>
        <rFont val="Times New Roman"/>
        <family val="1"/>
        <charset val="204"/>
      </rPr>
      <t>Δ4</t>
    </r>
    <r>
      <rPr>
        <sz val="11"/>
        <color theme="1"/>
        <rFont val="Calibri"/>
        <family val="2"/>
        <charset val="204"/>
        <scheme val="minor"/>
      </rPr>
      <t>U1234, мВ</t>
    </r>
  </si>
  <si>
    <r>
      <rPr>
        <sz val="11"/>
        <color theme="1"/>
        <rFont val="Times New Roman"/>
        <family val="1"/>
        <charset val="204"/>
      </rPr>
      <t>Δ4</t>
    </r>
    <r>
      <rPr>
        <sz val="11"/>
        <color theme="1"/>
        <rFont val="Calibri"/>
        <family val="2"/>
        <charset val="204"/>
        <scheme val="minor"/>
      </rPr>
      <t>U2345, мВ</t>
    </r>
  </si>
  <si>
    <r>
      <rPr>
        <sz val="11"/>
        <color theme="1"/>
        <rFont val="Times New Roman"/>
        <family val="1"/>
        <charset val="204"/>
      </rPr>
      <t>Δ4</t>
    </r>
    <r>
      <rPr>
        <sz val="11"/>
        <color theme="1"/>
        <rFont val="Calibri"/>
        <family val="2"/>
        <charset val="204"/>
        <scheme val="minor"/>
      </rPr>
      <t>U3456, мВ</t>
    </r>
  </si>
  <si>
    <r>
      <rPr>
        <sz val="11"/>
        <color theme="1"/>
        <rFont val="Times New Roman"/>
        <family val="1"/>
        <charset val="204"/>
      </rPr>
      <t>Δ4</t>
    </r>
    <r>
      <rPr>
        <sz val="11"/>
        <color theme="1"/>
        <rFont val="Calibri"/>
        <family val="2"/>
        <charset val="204"/>
        <scheme val="minor"/>
      </rPr>
      <t>U4567, мВ</t>
    </r>
  </si>
  <si>
    <r>
      <rPr>
        <sz val="11"/>
        <color theme="1"/>
        <rFont val="Times New Roman"/>
        <family val="1"/>
        <charset val="204"/>
      </rPr>
      <t>Δ4</t>
    </r>
    <r>
      <rPr>
        <sz val="11"/>
        <color theme="1"/>
        <rFont val="Calibri"/>
        <family val="2"/>
        <charset val="204"/>
        <scheme val="minor"/>
      </rPr>
      <t>U5678, мВ</t>
    </r>
  </si>
  <si>
    <r>
      <rPr>
        <sz val="11"/>
        <color theme="1"/>
        <rFont val="Times New Roman"/>
        <family val="1"/>
        <charset val="204"/>
      </rPr>
      <t>Δ4</t>
    </r>
    <r>
      <rPr>
        <sz val="11"/>
        <color theme="1"/>
        <rFont val="Calibri"/>
        <family val="2"/>
        <charset val="204"/>
        <scheme val="minor"/>
      </rPr>
      <t>U6789, мВ</t>
    </r>
  </si>
  <si>
    <r>
      <rPr>
        <sz val="11"/>
        <color theme="1"/>
        <rFont val="Times New Roman"/>
        <family val="1"/>
        <charset val="204"/>
      </rPr>
      <t>Δ5</t>
    </r>
    <r>
      <rPr>
        <sz val="11"/>
        <color theme="1"/>
        <rFont val="Calibri"/>
        <family val="2"/>
        <charset val="204"/>
        <scheme val="minor"/>
      </rPr>
      <t>U12345, мВ</t>
    </r>
  </si>
  <si>
    <r>
      <rPr>
        <sz val="11"/>
        <color theme="1"/>
        <rFont val="Times New Roman"/>
        <family val="1"/>
        <charset val="204"/>
      </rPr>
      <t>Δ5</t>
    </r>
    <r>
      <rPr>
        <sz val="11"/>
        <color theme="1"/>
        <rFont val="Calibri"/>
        <family val="2"/>
        <charset val="204"/>
        <scheme val="minor"/>
      </rPr>
      <t>U23456, мВ</t>
    </r>
  </si>
  <si>
    <r>
      <rPr>
        <sz val="11"/>
        <color theme="1"/>
        <rFont val="Times New Roman"/>
        <family val="1"/>
        <charset val="204"/>
      </rPr>
      <t>Δ5</t>
    </r>
    <r>
      <rPr>
        <sz val="11"/>
        <color theme="1"/>
        <rFont val="Calibri"/>
        <family val="2"/>
        <charset val="204"/>
        <scheme val="minor"/>
      </rPr>
      <t>U34567, мВ</t>
    </r>
  </si>
  <si>
    <r>
      <rPr>
        <sz val="11"/>
        <color theme="1"/>
        <rFont val="Times New Roman"/>
        <family val="1"/>
        <charset val="204"/>
      </rPr>
      <t>Δ5</t>
    </r>
    <r>
      <rPr>
        <sz val="11"/>
        <color theme="1"/>
        <rFont val="Calibri"/>
        <family val="2"/>
        <charset val="204"/>
        <scheme val="minor"/>
      </rPr>
      <t>U45678, мВ</t>
    </r>
  </si>
  <si>
    <r>
      <rPr>
        <sz val="11"/>
        <color theme="1"/>
        <rFont val="Times New Roman"/>
        <family val="1"/>
        <charset val="204"/>
      </rPr>
      <t>Δ5</t>
    </r>
    <r>
      <rPr>
        <sz val="11"/>
        <color theme="1"/>
        <rFont val="Calibri"/>
        <family val="2"/>
        <charset val="204"/>
        <scheme val="minor"/>
      </rPr>
      <t>U56789, мВ</t>
    </r>
  </si>
  <si>
    <r>
      <rPr>
        <sz val="11"/>
        <color theme="1"/>
        <rFont val="Times New Roman"/>
        <family val="1"/>
        <charset val="204"/>
      </rPr>
      <t>Δ6</t>
    </r>
    <r>
      <rPr>
        <sz val="11"/>
        <color theme="1"/>
        <rFont val="Calibri"/>
        <family val="2"/>
        <charset val="204"/>
        <scheme val="minor"/>
      </rPr>
      <t>U123456, мВ</t>
    </r>
  </si>
  <si>
    <r>
      <rPr>
        <sz val="11"/>
        <color theme="1"/>
        <rFont val="Times New Roman"/>
        <family val="1"/>
        <charset val="204"/>
      </rPr>
      <t>Δ6</t>
    </r>
    <r>
      <rPr>
        <sz val="11"/>
        <color theme="1"/>
        <rFont val="Calibri"/>
        <family val="2"/>
        <charset val="204"/>
        <scheme val="minor"/>
      </rPr>
      <t>U234567, мВ</t>
    </r>
  </si>
  <si>
    <r>
      <rPr>
        <sz val="11"/>
        <color theme="1"/>
        <rFont val="Times New Roman"/>
        <family val="1"/>
        <charset val="204"/>
      </rPr>
      <t>Δ6</t>
    </r>
    <r>
      <rPr>
        <sz val="11"/>
        <color theme="1"/>
        <rFont val="Calibri"/>
        <family val="2"/>
        <charset val="204"/>
        <scheme val="minor"/>
      </rPr>
      <t>U345678, мВ</t>
    </r>
  </si>
  <si>
    <r>
      <rPr>
        <sz val="11"/>
        <color theme="1"/>
        <rFont val="Times New Roman"/>
        <family val="1"/>
        <charset val="204"/>
      </rPr>
      <t>Δ6</t>
    </r>
    <r>
      <rPr>
        <sz val="11"/>
        <color theme="1"/>
        <rFont val="Calibri"/>
        <family val="2"/>
        <charset val="204"/>
        <scheme val="minor"/>
      </rPr>
      <t>U456789, мВ</t>
    </r>
  </si>
  <si>
    <r>
      <rPr>
        <sz val="11"/>
        <color theme="1"/>
        <rFont val="Times New Roman"/>
        <family val="1"/>
        <charset val="204"/>
      </rPr>
      <t>Δ7</t>
    </r>
    <r>
      <rPr>
        <sz val="11"/>
        <color theme="1"/>
        <rFont val="Calibri"/>
        <family val="2"/>
        <charset val="204"/>
        <scheme val="minor"/>
      </rPr>
      <t>U1234567, мВ</t>
    </r>
  </si>
  <si>
    <r>
      <rPr>
        <sz val="11"/>
        <color theme="1"/>
        <rFont val="Times New Roman"/>
        <family val="1"/>
        <charset val="204"/>
      </rPr>
      <t>Δ7</t>
    </r>
    <r>
      <rPr>
        <sz val="11"/>
        <color theme="1"/>
        <rFont val="Calibri"/>
        <family val="2"/>
        <charset val="204"/>
        <scheme val="minor"/>
      </rPr>
      <t>U2345678, мВ</t>
    </r>
  </si>
  <si>
    <r>
      <rPr>
        <sz val="11"/>
        <color theme="1"/>
        <rFont val="Times New Roman"/>
        <family val="1"/>
        <charset val="204"/>
      </rPr>
      <t>Δ7</t>
    </r>
    <r>
      <rPr>
        <sz val="11"/>
        <color theme="1"/>
        <rFont val="Calibri"/>
        <family val="2"/>
        <charset val="204"/>
        <scheme val="minor"/>
      </rPr>
      <t>U3456789, мВ</t>
    </r>
  </si>
  <si>
    <r>
      <rPr>
        <sz val="11"/>
        <color theme="1"/>
        <rFont val="Times New Roman"/>
        <family val="1"/>
        <charset val="204"/>
      </rPr>
      <t>Δ8</t>
    </r>
    <r>
      <rPr>
        <sz val="11"/>
        <color theme="1"/>
        <rFont val="Calibri"/>
        <family val="2"/>
        <charset val="204"/>
        <scheme val="minor"/>
      </rPr>
      <t>U12345678, мВ</t>
    </r>
  </si>
  <si>
    <r>
      <rPr>
        <sz val="11"/>
        <color theme="1"/>
        <rFont val="Times New Roman"/>
        <family val="1"/>
        <charset val="204"/>
      </rPr>
      <t>Δ8</t>
    </r>
    <r>
      <rPr>
        <sz val="11"/>
        <color theme="1"/>
        <rFont val="Calibri"/>
        <family val="2"/>
        <charset val="204"/>
        <scheme val="minor"/>
      </rPr>
      <t>U23456789, мВ</t>
    </r>
  </si>
  <si>
    <r>
      <rPr>
        <sz val="11"/>
        <color theme="1"/>
        <rFont val="Times New Roman"/>
        <family val="1"/>
        <charset val="204"/>
      </rPr>
      <t>Δ9</t>
    </r>
    <r>
      <rPr>
        <sz val="11"/>
        <color theme="1"/>
        <rFont val="Calibri"/>
        <family val="2"/>
        <charset val="204"/>
        <scheme val="minor"/>
      </rPr>
      <t>U123456789, мВ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</si>
  <si>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12,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</si>
  <si>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23,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</si>
  <si>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34,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</si>
  <si>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45,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</si>
  <si>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56,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</si>
  <si>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67,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</si>
  <si>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78,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</si>
  <si>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P1_</t>
    </r>
    <r>
      <rPr>
        <sz val="11"/>
        <color theme="1"/>
        <rFont val="Calibri"/>
        <family val="2"/>
        <charset val="204"/>
        <scheme val="minor"/>
      </rPr>
      <t xml:space="preserve">89, </t>
    </r>
    <r>
      <rPr>
        <sz val="11"/>
        <color theme="1"/>
        <rFont val="Times New Roman"/>
        <family val="1"/>
        <charset val="204"/>
      </rPr>
      <t>у.е.</t>
    </r>
  </si>
  <si>
    <t>P3_123, у.е.</t>
  </si>
  <si>
    <t>P3_234, у.е.</t>
  </si>
  <si>
    <t>P3_345, у.е.</t>
  </si>
  <si>
    <t>P3_456, у.е.</t>
  </si>
  <si>
    <t>P3_567, у.е.</t>
  </si>
  <si>
    <t>P3_678, у.е.</t>
  </si>
  <si>
    <t>P3_789, у.е.</t>
  </si>
  <si>
    <t>P4_1234, у.е.</t>
  </si>
  <si>
    <t>P4_2345, у.е.</t>
  </si>
  <si>
    <t>P4_3456, у.е.</t>
  </si>
  <si>
    <t>P4_4567, у.е.</t>
  </si>
  <si>
    <t>P4_5678, у.е.</t>
  </si>
  <si>
    <t>P4_6789, у.е.</t>
  </si>
  <si>
    <t>P5_12345, у.е.</t>
  </si>
  <si>
    <t>P5_23456, у.е.</t>
  </si>
  <si>
    <t>P5_34567, у.е.</t>
  </si>
  <si>
    <t>P5_45678, у.е.</t>
  </si>
  <si>
    <t>P5_56789, у.е.</t>
  </si>
  <si>
    <t>P6_123456, у.е.</t>
  </si>
  <si>
    <t>P6_234567, у.е.</t>
  </si>
  <si>
    <t>P6_345678, у.е.</t>
  </si>
  <si>
    <t>P6_456789, у.е.</t>
  </si>
  <si>
    <t>P7_1234567, у.е.</t>
  </si>
  <si>
    <t>P7_2345678, у.е.</t>
  </si>
  <si>
    <t>P7_3456789, у.е.</t>
  </si>
  <si>
    <t>P8_12345678, у.е.</t>
  </si>
  <si>
    <t>P8_23456789, у.е.</t>
  </si>
  <si>
    <t>P9_123456789, у.е.</t>
  </si>
  <si>
    <r>
      <rPr>
        <sz val="11"/>
        <color theme="1"/>
        <rFont val="Calibri"/>
        <family val="2"/>
        <charset val="204"/>
        <scheme val="minor"/>
      </rPr>
      <t>h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</si>
  <si>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rPr>
        <sz val="11"/>
        <color theme="1"/>
        <rFont val="Calibri"/>
        <family val="2"/>
        <charset val="204"/>
        <scheme val="minor"/>
      </rPr>
      <t>h</t>
    </r>
    <r>
      <rPr>
        <vertAlign val="subscript"/>
        <sz val="11"/>
        <color theme="1"/>
        <rFont val="Calibri"/>
        <family val="2"/>
        <charset val="204"/>
        <scheme val="minor"/>
      </rPr>
      <t>arr</t>
    </r>
  </si>
  <si>
    <r>
      <rPr>
        <sz val="11"/>
        <color theme="1"/>
        <rFont val="Calibri"/>
        <family val="2"/>
        <charset val="204"/>
        <scheme val="minor"/>
      </rPr>
      <t>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</si>
  <si>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AB/h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</si>
  <si>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rPr>
        <sz val="11"/>
        <color theme="1"/>
        <rFont val="Calibri"/>
        <family val="2"/>
        <charset val="204"/>
        <scheme val="minor"/>
      </rPr>
      <t>h</t>
    </r>
    <r>
      <rPr>
        <vertAlign val="subscript"/>
        <sz val="11"/>
        <color theme="1"/>
        <rFont val="Calibri"/>
        <family val="2"/>
        <charset val="204"/>
        <scheme val="minor"/>
      </rPr>
      <t>1-harr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</si>
  <si>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</si>
  <si>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</si>
  <si>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</si>
  <si>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4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</si>
  <si>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</si>
  <si>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6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</si>
  <si>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7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</si>
  <si>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8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</si>
  <si>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</si>
  <si>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2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</si>
  <si>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3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</si>
  <si>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4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</si>
  <si>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5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</si>
  <si>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6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</si>
  <si>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7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</si>
  <si>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r</t>
    </r>
    <r>
      <rPr>
        <vertAlign val="subscript"/>
        <sz val="11"/>
        <color theme="1"/>
        <rFont val="Calibri"/>
        <family val="2"/>
        <charset val="204"/>
        <scheme val="minor"/>
      </rPr>
      <t>8</t>
    </r>
    <r>
      <rPr>
        <sz val="11"/>
        <color theme="1"/>
        <rFont val="Calibri"/>
        <family val="2"/>
        <charset val="204"/>
        <scheme val="minor"/>
      </rPr>
      <t>/AB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</si>
  <si>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1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</si>
  <si>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2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</si>
  <si>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3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</si>
  <si>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4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</si>
  <si>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5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</si>
  <si>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6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</si>
  <si>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7</t>
    </r>
  </si>
  <si>
    <r>
      <rPr>
        <sz val="11"/>
        <color theme="1"/>
        <rFont val="Calibri"/>
        <family val="2"/>
        <charset val="204"/>
        <scheme val="minor"/>
      </rPr>
      <t>(h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  <r>
      <rPr>
        <sz val="11"/>
        <color theme="1"/>
        <rFont val="Calibri"/>
        <family val="2"/>
        <charset val="204"/>
        <scheme val="minor"/>
      </rPr>
      <t>)/r</t>
    </r>
    <r>
      <rPr>
        <vertAlign val="subscript"/>
        <sz val="11"/>
        <color theme="1"/>
        <rFont val="Calibri"/>
        <family val="2"/>
        <charset val="204"/>
        <scheme val="minor"/>
      </rPr>
      <t>8</t>
    </r>
  </si>
  <si>
    <r>
      <rPr>
        <sz val="11"/>
        <color theme="1"/>
        <rFont val="Calibri"/>
        <family val="2"/>
        <charset val="204"/>
        <scheme val="minor"/>
      </rPr>
      <t>z=h</t>
    </r>
    <r>
      <rPr>
        <vertAlign val="subscript"/>
        <sz val="11"/>
        <color theme="1"/>
        <rFont val="Calibri"/>
        <family val="2"/>
        <charset val="204"/>
        <scheme val="minor"/>
      </rPr>
      <t>1</t>
    </r>
    <r>
      <rPr>
        <sz val="11"/>
        <color theme="1"/>
        <rFont val="Calibri"/>
        <family val="2"/>
        <charset val="204"/>
        <scheme val="minor"/>
      </rPr>
      <t>-h</t>
    </r>
    <r>
      <rPr>
        <vertAlign val="subscript"/>
        <sz val="11"/>
        <color theme="1"/>
        <rFont val="Calibri"/>
        <family val="2"/>
        <charset val="204"/>
        <scheme val="minor"/>
      </rPr>
      <t>arr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</si>
  <si>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Ur12,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</si>
  <si>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Ur23,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</si>
  <si>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Ur34,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</si>
  <si>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Ur45,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</si>
  <si>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Ur56,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</si>
  <si>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Ur67,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</si>
  <si>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Ur78, мВ</t>
    </r>
  </si>
  <si>
    <r>
      <rPr>
        <sz val="11"/>
        <color theme="1"/>
        <rFont val="Times New Roman"/>
        <family val="1"/>
        <charset val="204"/>
      </rPr>
      <t>Δ</t>
    </r>
    <r>
      <rPr>
        <sz val="11"/>
        <color theme="1"/>
        <rFont val="Calibri"/>
        <family val="2"/>
        <charset val="204"/>
        <scheme val="minor"/>
      </rPr>
      <t>Ur89, мВ</t>
    </r>
  </si>
  <si>
    <t xml:space="preserve"> </t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</si>
  <si>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12,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</si>
  <si>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23,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</si>
  <si>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34,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</si>
  <si>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45,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</si>
  <si>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56,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</si>
  <si>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67,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</si>
  <si>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78, </t>
    </r>
    <r>
      <rPr>
        <sz val="11"/>
        <color theme="1"/>
        <rFont val="Times New Roman"/>
        <family val="1"/>
        <charset val="204"/>
      </rPr>
      <t>у.е.</t>
    </r>
  </si>
  <si>
    <r>
      <rPr>
        <sz val="11"/>
        <color theme="1"/>
        <rFont val="Times New Roman"/>
        <family val="1"/>
        <charset val="204"/>
      </rPr>
      <t>δP1_</t>
    </r>
    <r>
      <rPr>
        <sz val="11"/>
        <color theme="1"/>
        <rFont val="Calibri"/>
        <family val="2"/>
        <charset val="204"/>
        <scheme val="minor"/>
      </rPr>
      <t xml:space="preserve">89, </t>
    </r>
    <r>
      <rPr>
        <sz val="11"/>
        <color theme="1"/>
        <rFont val="Times New Roman"/>
        <family val="1"/>
        <charset val="204"/>
      </rPr>
      <t>у.е.</t>
    </r>
  </si>
  <si>
    <t>δP3_123, у.е.</t>
  </si>
  <si>
    <t>δP3_234, у.е.</t>
  </si>
  <si>
    <t>δP3_345, у.е.</t>
  </si>
  <si>
    <t>δP3_456, у.е.</t>
  </si>
  <si>
    <t>δP3_567, у.е.</t>
  </si>
  <si>
    <t>δP3_678, у.е.</t>
  </si>
  <si>
    <t>δP3_789, у.е.</t>
  </si>
  <si>
    <t>δP4_1234, у.е.</t>
  </si>
  <si>
    <t>δP4_2345, у.е.</t>
  </si>
  <si>
    <t>δP4_3456, у.е.</t>
  </si>
  <si>
    <t>δP4_4567, у.е.</t>
  </si>
  <si>
    <t>δP4_5678, у.е.</t>
  </si>
  <si>
    <t>δP4_6789, у.е.</t>
  </si>
  <si>
    <t>δP5_12345, у.е.</t>
  </si>
  <si>
    <t>δP5_23456, у.е.</t>
  </si>
  <si>
    <t>δP5_34567, у.е.</t>
  </si>
  <si>
    <t>δP5_45678, у.е.</t>
  </si>
  <si>
    <t>δP5_56789, у.е.</t>
  </si>
  <si>
    <t>δP6_123456, у.е.</t>
  </si>
  <si>
    <t>δP6_234567, у.е.</t>
  </si>
  <si>
    <t>δP6_345678, у.е.</t>
  </si>
  <si>
    <t>δP6_456789, у.е.</t>
  </si>
  <si>
    <t>δP7_1234567, у.е.</t>
  </si>
  <si>
    <t>δP7_2345678, у.е.</t>
  </si>
  <si>
    <t>δP7_3456789, у.е.</t>
  </si>
  <si>
    <t>δP8_12345678, у.е.</t>
  </si>
  <si>
    <t>δP8_23456789, у.е.</t>
  </si>
  <si>
    <t>δP9_123456789, у.е.</t>
  </si>
  <si>
    <t>dFis</t>
  </si>
  <si>
    <t>A[2000,0,-200] B[0,0,-200]</t>
  </si>
  <si>
    <t>MON.1  [1200, 0.5, -200]  [1000, 0.5, -200]  [800, 0.5, -200]</t>
  </si>
  <si>
    <t>MON.2  [3000, 0, -200]  [4000, 0, -200]  [5000, 0, -200]</t>
  </si>
  <si>
    <t>MON.3  [4000, 0, -200]  [5000, 0, -200]  [6000, 0, -200]</t>
  </si>
  <si>
    <t>MON.4  [5000, 0, -200]  [6000, 0, -200]  [7000, 0, -200]</t>
  </si>
  <si>
    <t>MON.5  [6000, 0, -200]  [7000, 0, -200]  [8000, 0, -200]</t>
  </si>
  <si>
    <t>MON.6  [7000, 0, -200]  [8000, 0, -200]  [9000, 0, -200]</t>
  </si>
  <si>
    <t>MON.7  [8000, 0, -200]  [9000, 0, -200]  [10000, 0, -200]</t>
  </si>
  <si>
    <t>MON.8  [9000, 0, -200]  [10000, 0, -200]  [11000, 0, -200]</t>
  </si>
  <si>
    <t>MON.9  [10000, 0, -200]  [11000, 0, -200]  [12000, 0, -200]</t>
  </si>
  <si>
    <t>MON.10  [11000, 0, -200]  [12000, 0, -200]  [13000, 0, -200]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</si>
</sst>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"/>
    <numFmt numFmtId="166" formatCode="0.0E+00"/>
  </numFmts>
  <fonts count="8">
    <font>
      <sz val="11"/>
      <color theme="1"/>
      <name val="Calibri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rgb="FF0070C0"/>
      <name val="Calibri"/>
      <family val="2"/>
      <charset val="204"/>
      <scheme val="minor"/>
    </font>
    <font>
      <sz val="11"/>
      <color rgb="FF0070C0"/>
      <name val="Times New Roman"/>
      <family val="1"/>
      <charset val="204"/>
    </font>
    <font>
      <sz val="11"/>
      <name val="Calibri"/>
      <family val="2"/>
      <charset val="204"/>
      <scheme val="minor"/>
    </font>
    <font>
      <vertAlign val="subscript"/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82909634693444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2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0" fontId="0" fillId="2" borderId="0" xfId="0" applyFont="1" applyFill="1" applyAlignment="1"/>
    <xf numFmtId="0" fontId="0" fillId="0" borderId="0" xfId="0" applyFont="1" applyFill="1" applyAlignment="1"/>
    <xf numFmtId="0" fontId="0" fillId="0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0" fillId="3" borderId="0" xfId="0" applyFill="1"/>
    <xf numFmtId="0" fontId="0" fillId="3" borderId="0" xfId="0" applyFill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0" fillId="3" borderId="0" xfId="0" applyFont="1" applyFill="1" applyBorder="1" applyAlignment="1"/>
    <xf numFmtId="0" fontId="4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0" borderId="0" xfId="0" applyFont="1" applyFill="1" applyBorder="1" applyAlignment="1"/>
    <xf numFmtId="11" fontId="0" fillId="0" borderId="0" xfId="0" applyNumberFormat="1"/>
    <xf numFmtId="0" fontId="4" fillId="0" borderId="0" xfId="0" applyFont="1" applyAlignment="1">
      <alignment horizontal="center" vertical="center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/>
    <xf numFmtId="165" fontId="4" fillId="0" borderId="0" xfId="0" applyNumberFormat="1" applyFont="1"/>
    <xf numFmtId="166" fontId="0" fillId="0" borderId="0" xfId="0" applyNumberFormat="1"/>
    <xf numFmtId="165" fontId="6" fillId="0" borderId="0" xfId="0" applyNumberFormat="1" applyFont="1"/>
    <xf numFmtId="0" fontId="3" fillId="0" borderId="0" xfId="0" applyFont="1" applyFill="1" applyAlignment="1">
      <alignment horizontal="center" vertical="center"/>
    </xf>
    <xf numFmtId="0" fontId="0" fillId="4" borderId="0" xfId="0" applyFill="1"/>
    <xf numFmtId="164" fontId="4" fillId="0" borderId="0" xfId="0" applyNumberFormat="1" applyFont="1" applyFill="1" applyAlignme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scatterChart>
        <c:scatterStyle val="smoothMarker"/>
        <c:ser>
          <c:idx val="0"/>
          <c:order val="0"/>
          <c:tx>
            <c:strRef>
              <c:f>'Imp 2000 250 200 1'!$Y$2</c:f>
              <c:strCache>
                <c:ptCount val="1"/>
                <c:pt idx="0">
                  <c:v>ρk реф, Ом·м</c:v>
                </c:pt>
              </c:strCache>
            </c:strRef>
          </c:tx>
          <c:spPr>
            <a:ln w="1270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'Imp 2000 250 200 1'!$AC$3:$AC$11</c:f>
              <c:numCache>
                <c:formatCode>General</c:formatCode>
                <c:ptCount val="9"/>
                <c:pt idx="0">
                  <c:v>375</c:v>
                </c:pt>
                <c:pt idx="1">
                  <c:v>500</c:v>
                </c:pt>
                <c:pt idx="2">
                  <c:v>625</c:v>
                </c:pt>
                <c:pt idx="3">
                  <c:v>750</c:v>
                </c:pt>
                <c:pt idx="4">
                  <c:v>875</c:v>
                </c:pt>
                <c:pt idx="5">
                  <c:v>1000</c:v>
                </c:pt>
                <c:pt idx="6">
                  <c:v>1125</c:v>
                </c:pt>
                <c:pt idx="7">
                  <c:v>1250</c:v>
                </c:pt>
                <c:pt idx="8">
                  <c:v>1375</c:v>
                </c:pt>
              </c:numCache>
            </c:numRef>
          </c:xVal>
          <c:yVal>
            <c:numRef>
              <c:f>'Imp 2000 250 200 1'!$Y$3:$Y$11</c:f>
              <c:numCache>
                <c:formatCode>0.000</c:formatCode>
                <c:ptCount val="9"/>
                <c:pt idx="0">
                  <c:v>9.1857629373041746E-2</c:v>
                </c:pt>
                <c:pt idx="1">
                  <c:v>0.11990593409138182</c:v>
                </c:pt>
                <c:pt idx="2">
                  <c:v>0.13634793015335459</c:v>
                </c:pt>
                <c:pt idx="3">
                  <c:v>0.14730941446853649</c:v>
                </c:pt>
                <c:pt idx="4">
                  <c:v>0.15510957108974532</c:v>
                </c:pt>
                <c:pt idx="5">
                  <c:v>0.16085785438096886</c:v>
                </c:pt>
                <c:pt idx="6">
                  <c:v>0.16519800000058951</c:v>
                </c:pt>
                <c:pt idx="7">
                  <c:v>0.16858745741245956</c:v>
                </c:pt>
                <c:pt idx="8">
                  <c:v>0.17130955572222231</c:v>
                </c:pt>
              </c:numCache>
            </c:numRef>
          </c:yVal>
          <c:smooth val="1"/>
        </c:ser>
        <c:ser>
          <c:idx val="3"/>
          <c:order val="1"/>
          <c:tx>
            <c:strRef>
              <c:f>'Imp 2000 250 200 15'!$Y$2</c:f>
              <c:strCache>
                <c:ptCount val="1"/>
                <c:pt idx="0">
                  <c:v>ρk срв, Ом·м</c:v>
                </c:pt>
              </c:strCache>
            </c:strRef>
          </c:tx>
          <c:spPr>
            <a:ln w="12700" cap="rnd" cmpd="sng" algn="ctr">
              <a:solidFill>
                <a:srgbClr val="FF0000"/>
              </a:solidFill>
              <a:prstDash val="solid"/>
              <a:round/>
            </a:ln>
          </c:spPr>
          <c:marker>
            <c:symbol val="none"/>
          </c:marker>
          <c:xVal>
            <c:numRef>
              <c:f>'Imp 2000 250 200 15'!$AC$3:$AC$11</c:f>
              <c:numCache>
                <c:formatCode>General</c:formatCode>
                <c:ptCount val="9"/>
                <c:pt idx="0">
                  <c:v>375</c:v>
                </c:pt>
                <c:pt idx="1">
                  <c:v>500</c:v>
                </c:pt>
                <c:pt idx="2">
                  <c:v>625</c:v>
                </c:pt>
                <c:pt idx="3">
                  <c:v>750</c:v>
                </c:pt>
                <c:pt idx="4">
                  <c:v>875</c:v>
                </c:pt>
                <c:pt idx="5">
                  <c:v>1000</c:v>
                </c:pt>
                <c:pt idx="6">
                  <c:v>1125</c:v>
                </c:pt>
                <c:pt idx="7">
                  <c:v>1250</c:v>
                </c:pt>
                <c:pt idx="8">
                  <c:v>1375</c:v>
                </c:pt>
              </c:numCache>
            </c:numRef>
          </c:xVal>
          <c:yVal>
            <c:numRef>
              <c:f>'Imp 2000 250 200 15'!$Y$3:$Y$11</c:f>
              <c:numCache>
                <c:formatCode>0.000</c:formatCode>
                <c:ptCount val="9"/>
                <c:pt idx="0">
                  <c:v>9.1857549728751195E-2</c:v>
                </c:pt>
                <c:pt idx="1">
                  <c:v>0.1199058149159561</c:v>
                </c:pt>
                <c:pt idx="2">
                  <c:v>0.13634779887548645</c:v>
                </c:pt>
                <c:pt idx="3">
                  <c:v>0.14730928442986871</c:v>
                </c:pt>
                <c:pt idx="4">
                  <c:v>0.15510944818602199</c:v>
                </c:pt>
                <c:pt idx="5">
                  <c:v>0.16085774085534787</c:v>
                </c:pt>
                <c:pt idx="6">
                  <c:v>0.16519789633523713</c:v>
                </c:pt>
                <c:pt idx="7">
                  <c:v>0.16858736326539783</c:v>
                </c:pt>
                <c:pt idx="8">
                  <c:v>0.17130947039524741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'Imp 2000 250 200 1'!$AD$2</c:f>
              <c:strCache>
                <c:ptCount val="1"/>
                <c:pt idx="0">
                  <c:v>ρ1, Ом·м</c:v>
                </c:pt>
              </c:strCache>
            </c:strRef>
          </c:tx>
          <c:spPr>
            <a:ln w="12700" cap="rnd" cmpd="sng" algn="ctr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'Imp 2000 250 200 1'!$AC$3:$AC$11</c:f>
              <c:numCache>
                <c:formatCode>General</c:formatCode>
                <c:ptCount val="9"/>
                <c:pt idx="0">
                  <c:v>375</c:v>
                </c:pt>
                <c:pt idx="1">
                  <c:v>500</c:v>
                </c:pt>
                <c:pt idx="2">
                  <c:v>625</c:v>
                </c:pt>
                <c:pt idx="3">
                  <c:v>750</c:v>
                </c:pt>
                <c:pt idx="4">
                  <c:v>875</c:v>
                </c:pt>
                <c:pt idx="5">
                  <c:v>1000</c:v>
                </c:pt>
                <c:pt idx="6">
                  <c:v>1125</c:v>
                </c:pt>
                <c:pt idx="7">
                  <c:v>1250</c:v>
                </c:pt>
                <c:pt idx="8">
                  <c:v>1375</c:v>
                </c:pt>
              </c:numCache>
            </c:numRef>
          </c:xVal>
          <c:yVal>
            <c:numRef>
              <c:f>'Imp 2000 250 200 1'!$AD$3:$AD$11</c:f>
              <c:numCache>
                <c:formatCode>General</c:formatCode>
                <c:ptCount val="9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</c:numCache>
            </c:numRef>
          </c:yVal>
          <c:smooth val="1"/>
        </c:ser>
        <c:ser>
          <c:idx val="2"/>
          <c:order val="3"/>
          <c:tx>
            <c:strRef>
              <c:f>'Imp 2000 250 200 1'!$AE$2</c:f>
              <c:strCache>
                <c:ptCount val="1"/>
                <c:pt idx="0">
                  <c:v>ρ2, Ом·м</c:v>
                </c:pt>
              </c:strCache>
            </c:strRef>
          </c:tx>
          <c:spPr>
            <a:ln w="12700" cap="rnd" cmpd="sng" algn="ctr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'Imp 2000 250 200 1'!$AC$3:$AC$11</c:f>
              <c:numCache>
                <c:formatCode>General</c:formatCode>
                <c:ptCount val="9"/>
                <c:pt idx="0">
                  <c:v>375</c:v>
                </c:pt>
                <c:pt idx="1">
                  <c:v>500</c:v>
                </c:pt>
                <c:pt idx="2">
                  <c:v>625</c:v>
                </c:pt>
                <c:pt idx="3">
                  <c:v>750</c:v>
                </c:pt>
                <c:pt idx="4">
                  <c:v>875</c:v>
                </c:pt>
                <c:pt idx="5">
                  <c:v>1000</c:v>
                </c:pt>
                <c:pt idx="6">
                  <c:v>1125</c:v>
                </c:pt>
                <c:pt idx="7">
                  <c:v>1250</c:v>
                </c:pt>
                <c:pt idx="8">
                  <c:v>1375</c:v>
                </c:pt>
              </c:numCache>
            </c:numRef>
          </c:xVal>
          <c:yVal>
            <c:numRef>
              <c:f>'Imp 2000 250 200 1'!$AE$3:$AE$11</c:f>
              <c:numCache>
                <c:formatCode>General</c:formatCode>
                <c:ptCount val="9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</c:numCache>
            </c:numRef>
          </c:yVal>
          <c:smooth val="1"/>
        </c:ser>
        <c:axId val="165778176"/>
        <c:axId val="165780480"/>
      </c:scatterChart>
      <c:valAx>
        <c:axId val="165778176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r, м</a:t>
                </a:r>
              </a:p>
            </c:rich>
          </c:tx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780480"/>
        <c:crosses val="autoZero"/>
        <c:crossBetween val="midCat"/>
      </c:valAx>
      <c:valAx>
        <c:axId val="165780480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ρk, Ом·м</a:t>
                </a:r>
              </a:p>
            </c:rich>
          </c:tx>
        </c:title>
        <c:numFmt formatCode="General" sourceLinked="0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778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scatterChart>
        <c:scatterStyle val="smoothMarker"/>
        <c:ser>
          <c:idx val="0"/>
          <c:order val="0"/>
          <c:tx>
            <c:strRef>
              <c:f>'Imp 2000 250 200 1'!$Z$2</c:f>
              <c:strCache>
                <c:ptCount val="1"/>
                <c:pt idx="0">
                  <c:v>ερk, %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3"/>
          </c:marker>
          <c:xVal>
            <c:numRef>
              <c:f>'Imp 2000 250 200 1'!$AC$3:$AC$11</c:f>
              <c:numCache>
                <c:formatCode>General</c:formatCode>
                <c:ptCount val="9"/>
                <c:pt idx="0">
                  <c:v>375</c:v>
                </c:pt>
                <c:pt idx="1">
                  <c:v>500</c:v>
                </c:pt>
                <c:pt idx="2">
                  <c:v>625</c:v>
                </c:pt>
                <c:pt idx="3">
                  <c:v>750</c:v>
                </c:pt>
                <c:pt idx="4">
                  <c:v>875</c:v>
                </c:pt>
                <c:pt idx="5">
                  <c:v>1000</c:v>
                </c:pt>
                <c:pt idx="6">
                  <c:v>1125</c:v>
                </c:pt>
                <c:pt idx="7">
                  <c:v>1250</c:v>
                </c:pt>
                <c:pt idx="8">
                  <c:v>1375</c:v>
                </c:pt>
              </c:numCache>
            </c:numRef>
          </c:xVal>
          <c:yVal>
            <c:numRef>
              <c:f>'Imp 2000 250 200 1'!$Z$3:$Z$11</c:f>
              <c:numCache>
                <c:formatCode>0.0</c:formatCode>
                <c:ptCount val="9"/>
                <c:pt idx="0">
                  <c:v>8.6704093740003703E-5</c:v>
                </c:pt>
                <c:pt idx="1">
                  <c:v>9.9390814850131931E-5</c:v>
                </c:pt>
                <c:pt idx="2">
                  <c:v>9.6281572578523286E-5</c:v>
                </c:pt>
                <c:pt idx="3">
                  <c:v>8.82759093462143E-5</c:v>
                </c:pt>
                <c:pt idx="4">
                  <c:v>7.9236742882098093E-5</c:v>
                </c:pt>
                <c:pt idx="5">
                  <c:v>7.0575143181242966E-5</c:v>
                </c:pt>
                <c:pt idx="6">
                  <c:v>6.2752203362856785E-5</c:v>
                </c:pt>
                <c:pt idx="7">
                  <c:v>5.5844657403936501E-5</c:v>
                </c:pt>
                <c:pt idx="8">
                  <c:v>4.9808661164732089E-5</c:v>
                </c:pt>
              </c:numCache>
            </c:numRef>
          </c:yVal>
          <c:smooth val="1"/>
        </c:ser>
        <c:axId val="165628544"/>
        <c:axId val="165643008"/>
      </c:scatterChart>
      <c:valAx>
        <c:axId val="165628544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ru-RU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r, м</a:t>
                </a:r>
              </a:p>
            </c:rich>
          </c:tx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643008"/>
        <c:crosses val="autoZero"/>
        <c:crossBetween val="midCat"/>
      </c:valAx>
      <c:valAx>
        <c:axId val="1656430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ru-RU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ερk, %</a:t>
                </a:r>
              </a:p>
            </c:rich>
          </c:tx>
        </c:title>
        <c:numFmt formatCode="General" sourceLinked="0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62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plotArea>
      <c:layout/>
      <c:lineChart>
        <c:grouping val="standard"/>
        <c:ser>
          <c:idx val="0"/>
          <c:order val="0"/>
          <c:spPr>
            <a:ln w="28575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'2000 250 200 U'!$O$87:$O$842</c:f>
              <c:numCache>
                <c:formatCode>General</c:formatCode>
                <c:ptCount val="756"/>
                <c:pt idx="0">
                  <c:v>6.9186004040164464E-2</c:v>
                </c:pt>
                <c:pt idx="1">
                  <c:v>6.9218058330329749E-2</c:v>
                </c:pt>
                <c:pt idx="2">
                  <c:v>6.9242781683274343E-2</c:v>
                </c:pt>
                <c:pt idx="3">
                  <c:v>6.9241247909993808E-2</c:v>
                </c:pt>
                <c:pt idx="4">
                  <c:v>6.9211506411106544E-2</c:v>
                </c:pt>
                <c:pt idx="5">
                  <c:v>6.9172918425748117E-2</c:v>
                </c:pt>
                <c:pt idx="6">
                  <c:v>6.9153026439773432E-2</c:v>
                </c:pt>
                <c:pt idx="7">
                  <c:v>6.9168818805037321E-2</c:v>
                </c:pt>
                <c:pt idx="8">
                  <c:v>6.9212472935190811E-2</c:v>
                </c:pt>
                <c:pt idx="9">
                  <c:v>6.9254551039235904E-2</c:v>
                </c:pt>
                <c:pt idx="10">
                  <c:v>6.9263205763675798E-2</c:v>
                </c:pt>
                <c:pt idx="11">
                  <c:v>6.9228670024977706E-2</c:v>
                </c:pt>
                <c:pt idx="12">
                  <c:v>6.9171577335312345E-2</c:v>
                </c:pt>
                <c:pt idx="13">
                  <c:v>6.9132244926242759E-2</c:v>
                </c:pt>
                <c:pt idx="14">
                  <c:v>6.9141867306658583E-2</c:v>
                </c:pt>
                <c:pt idx="15">
                  <c:v>6.9198995466757493E-2</c:v>
                </c:pt>
                <c:pt idx="16">
                  <c:v>6.9266017322204068E-2</c:v>
                </c:pt>
                <c:pt idx="17">
                  <c:v>6.9293809019923672E-2</c:v>
                </c:pt>
                <c:pt idx="18">
                  <c:v>6.9257584846227752E-2</c:v>
                </c:pt>
                <c:pt idx="19">
                  <c:v>6.9176894346892587E-2</c:v>
                </c:pt>
                <c:pt idx="20">
                  <c:v>6.910697319481833E-2</c:v>
                </c:pt>
                <c:pt idx="21">
                  <c:v>6.9101441380294074E-2</c:v>
                </c:pt>
                <c:pt idx="22">
                  <c:v>6.9171638024445772E-2</c:v>
                </c:pt>
                <c:pt idx="23">
                  <c:v>6.9273982353486502E-2</c:v>
                </c:pt>
                <c:pt idx="24">
                  <c:v>6.9335764632328642E-2</c:v>
                </c:pt>
                <c:pt idx="25">
                  <c:v>6.930640139351292E-2</c:v>
                </c:pt>
                <c:pt idx="26">
                  <c:v>6.9196683541094067E-2</c:v>
                </c:pt>
                <c:pt idx="27">
                  <c:v>6.9077840344512961E-2</c:v>
                </c:pt>
                <c:pt idx="28">
                  <c:v>6.9035940808346546E-2</c:v>
                </c:pt>
                <c:pt idx="29">
                  <c:v>6.911158732771569E-2</c:v>
                </c:pt>
                <c:pt idx="30">
                  <c:v>6.9264464213861246E-2</c:v>
                </c:pt>
                <c:pt idx="31">
                  <c:v>6.9387242944520158E-2</c:v>
                </c:pt>
                <c:pt idx="32">
                  <c:v>6.9355686341335487E-2</c:v>
                </c:pt>
                <c:pt idx="33">
                  <c:v>6.9061080643712788E-2</c:v>
                </c:pt>
                <c:pt idx="34">
                  <c:v>6.8377493345593829E-2</c:v>
                </c:pt>
                <c:pt idx="35">
                  <c:v>6.7051568610925996E-2</c:v>
                </c:pt>
                <c:pt idx="36">
                  <c:v>6.4560837000025531E-2</c:v>
                </c:pt>
                <c:pt idx="37">
                  <c:v>6.0033407361553097E-2</c:v>
                </c:pt>
                <c:pt idx="38">
                  <c:v>5.2302742406835932E-2</c:v>
                </c:pt>
                <c:pt idx="39">
                  <c:v>4.0111174903204649E-2</c:v>
                </c:pt>
                <c:pt idx="40">
                  <c:v>2.2366969743571267E-2</c:v>
                </c:pt>
                <c:pt idx="41">
                  <c:v>-1.687160528792489E-3</c:v>
                </c:pt>
                <c:pt idx="42">
                  <c:v>-3.2494829950010934E-2</c:v>
                </c:pt>
                <c:pt idx="43">
                  <c:v>-7.0373708997664472E-2</c:v>
                </c:pt>
                <c:pt idx="44">
                  <c:v>-0.11573254928627089</c:v>
                </c:pt>
                <c:pt idx="45">
                  <c:v>-0.16919657419271497</c:v>
                </c:pt>
                <c:pt idx="46">
                  <c:v>-0.2316215818417422</c:v>
                </c:pt>
                <c:pt idx="47">
                  <c:v>-0.30407281510995993</c:v>
                </c:pt>
                <c:pt idx="48">
                  <c:v>-0.38780739061746322</c:v>
                </c:pt>
                <c:pt idx="49">
                  <c:v>-0.48422811587021453</c:v>
                </c:pt>
                <c:pt idx="50">
                  <c:v>-0.59477002214746788</c:v>
                </c:pt>
                <c:pt idx="51">
                  <c:v>-0.72075577936499369</c:v>
                </c:pt>
                <c:pt idx="52">
                  <c:v>-0.86328769263153948</c:v>
                </c:pt>
                <c:pt idx="53">
                  <c:v>-1.0232063776888567</c:v>
                </c:pt>
                <c:pt idx="54">
                  <c:v>-1.2010887330171953</c:v>
                </c:pt>
                <c:pt idx="55">
                  <c:v>-1.3972586124585133</c:v>
                </c:pt>
                <c:pt idx="56">
                  <c:v>-1.6117991153927196</c:v>
                </c:pt>
                <c:pt idx="57">
                  <c:v>-1.8445336639451799</c:v>
                </c:pt>
                <c:pt idx="58">
                  <c:v>-2.0949885678245859</c:v>
                </c:pt>
                <c:pt idx="59">
                  <c:v>-2.3624441063948574</c:v>
                </c:pt>
                <c:pt idx="60">
                  <c:v>-2.6460895485122133</c:v>
                </c:pt>
                <c:pt idx="61">
                  <c:v>-2.9451082746179797</c:v>
                </c:pt>
                <c:pt idx="62">
                  <c:v>-3.2586775514343627</c:v>
                </c:pt>
                <c:pt idx="63">
                  <c:v>-3.5862196712955825</c:v>
                </c:pt>
                <c:pt idx="64">
                  <c:v>-3.9278618969526233</c:v>
                </c:pt>
                <c:pt idx="65">
                  <c:v>-4.2844823144060031</c:v>
                </c:pt>
                <c:pt idx="66">
                  <c:v>-4.6574351487142085</c:v>
                </c:pt>
                <c:pt idx="67">
                  <c:v>-5.0489363470994215</c:v>
                </c:pt>
                <c:pt idx="68">
                  <c:v>-5.4628949544661287</c:v>
                </c:pt>
                <c:pt idx="69">
                  <c:v>-5.9046765182789898</c:v>
                </c:pt>
                <c:pt idx="70">
                  <c:v>-6.3801266202715023</c:v>
                </c:pt>
                <c:pt idx="71">
                  <c:v>-6.8959848525981169</c:v>
                </c:pt>
                <c:pt idx="72">
                  <c:v>-7.4610532129238916</c:v>
                </c:pt>
                <c:pt idx="73">
                  <c:v>-8.0853731550526557</c:v>
                </c:pt>
                <c:pt idx="74">
                  <c:v>-8.7785474590977444</c:v>
                </c:pt>
                <c:pt idx="75">
                  <c:v>-9.5505522124615876</c:v>
                </c:pt>
                <c:pt idx="76">
                  <c:v>-10.413112591196805</c:v>
                </c:pt>
                <c:pt idx="77">
                  <c:v>-11.377883908190944</c:v>
                </c:pt>
                <c:pt idx="78">
                  <c:v>-12.454719597650616</c:v>
                </c:pt>
                <c:pt idx="79">
                  <c:v>-13.653939165639811</c:v>
                </c:pt>
                <c:pt idx="80">
                  <c:v>-14.987380080490775</c:v>
                </c:pt>
                <c:pt idx="81">
                  <c:v>-16.464769777781285</c:v>
                </c:pt>
                <c:pt idx="82">
                  <c:v>-18.093176571273453</c:v>
                </c:pt>
                <c:pt idx="83">
                  <c:v>-19.881462139263881</c:v>
                </c:pt>
                <c:pt idx="84">
                  <c:v>7.9345929144966382E-2</c:v>
                </c:pt>
                <c:pt idx="85">
                  <c:v>7.9355601591684227E-2</c:v>
                </c:pt>
                <c:pt idx="86">
                  <c:v>7.9362868612523618E-2</c:v>
                </c:pt>
                <c:pt idx="87">
                  <c:v>7.9362489236269956E-2</c:v>
                </c:pt>
                <c:pt idx="88">
                  <c:v>7.9353656293077071E-2</c:v>
                </c:pt>
                <c:pt idx="89">
                  <c:v>7.9342243183973191E-2</c:v>
                </c:pt>
                <c:pt idx="90">
                  <c:v>7.9336252553716277E-2</c:v>
                </c:pt>
                <c:pt idx="91">
                  <c:v>7.934091312223028E-2</c:v>
                </c:pt>
                <c:pt idx="92">
                  <c:v>7.9353929149156358E-2</c:v>
                </c:pt>
                <c:pt idx="93">
                  <c:v>7.9366179411266058E-2</c:v>
                </c:pt>
                <c:pt idx="94">
                  <c:v>7.9368735345332189E-2</c:v>
                </c:pt>
                <c:pt idx="95">
                  <c:v>7.9358615704836266E-2</c:v>
                </c:pt>
                <c:pt idx="96">
                  <c:v>7.9341725982451441E-2</c:v>
                </c:pt>
                <c:pt idx="97">
                  <c:v>7.9330357388330802E-2</c:v>
                </c:pt>
                <c:pt idx="98">
                  <c:v>7.933291825941563E-2</c:v>
                </c:pt>
                <c:pt idx="99">
                  <c:v>7.9349756850979405E-2</c:v>
                </c:pt>
                <c:pt idx="100">
                  <c:v>7.9369589444317198E-2</c:v>
                </c:pt>
                <c:pt idx="101">
                  <c:v>7.9377575615592832E-2</c:v>
                </c:pt>
                <c:pt idx="102">
                  <c:v>7.9366995632703802E-2</c:v>
                </c:pt>
                <c:pt idx="103">
                  <c:v>7.9343273722206939E-2</c:v>
                </c:pt>
                <c:pt idx="104">
                  <c:v>7.9322604466869742E-2</c:v>
                </c:pt>
                <c:pt idx="105">
                  <c:v>7.9320935907080711E-2</c:v>
                </c:pt>
                <c:pt idx="106">
                  <c:v>7.9341695881576232E-2</c:v>
                </c:pt>
                <c:pt idx="107">
                  <c:v>7.9371722100826436E-2</c:v>
                </c:pt>
                <c:pt idx="108">
                  <c:v>7.938911533753204E-2</c:v>
                </c:pt>
                <c:pt idx="109">
                  <c:v>7.9379769884530119E-2</c:v>
                </c:pt>
                <c:pt idx="110">
                  <c:v>7.9347940040298687E-2</c:v>
                </c:pt>
                <c:pt idx="111">
                  <c:v>7.9314412700807357E-2</c:v>
                </c:pt>
                <c:pt idx="112">
                  <c:v>7.9304499526947861E-2</c:v>
                </c:pt>
                <c:pt idx="113">
                  <c:v>7.932914201197383E-2</c:v>
                </c:pt>
                <c:pt idx="114">
                  <c:v>7.9375271667685113E-2</c:v>
                </c:pt>
                <c:pt idx="115">
                  <c:v>7.9412569876850109E-2</c:v>
                </c:pt>
                <c:pt idx="116">
                  <c:v>7.9415046180634843E-2</c:v>
                </c:pt>
                <c:pt idx="117">
                  <c:v>7.9379495585567186E-2</c:v>
                </c:pt>
                <c:pt idx="118">
                  <c:v>7.9326543376986677E-2</c:v>
                </c:pt>
                <c:pt idx="119">
                  <c:v>7.9280157053942771E-2</c:v>
                </c:pt>
                <c:pt idx="120">
                  <c:v>7.923251551782895E-2</c:v>
                </c:pt>
                <c:pt idx="121">
                  <c:v>7.911956153178662E-2</c:v>
                </c:pt>
                <c:pt idx="122">
                  <c:v>7.881693835325812E-2</c:v>
                </c:pt>
                <c:pt idx="123">
                  <c:v>7.8160251337580602E-2</c:v>
                </c:pt>
                <c:pt idx="124">
                  <c:v>7.6967988792380718E-2</c:v>
                </c:pt>
                <c:pt idx="125">
                  <c:v>7.5036804800770449E-2</c:v>
                </c:pt>
                <c:pt idx="126">
                  <c:v>7.210118491546727E-2</c:v>
                </c:pt>
                <c:pt idx="127">
                  <c:v>6.7757512520625354E-2</c:v>
                </c:pt>
                <c:pt idx="128">
                  <c:v>6.1395450322726072E-2</c:v>
                </c:pt>
                <c:pt idx="129">
                  <c:v>5.2152213733300451E-2</c:v>
                </c:pt>
                <c:pt idx="130">
                  <c:v>3.8915370212183172E-2</c:v>
                </c:pt>
                <c:pt idx="131">
                  <c:v>2.035303621205781E-2</c:v>
                </c:pt>
                <c:pt idx="132">
                  <c:v>-5.0458978725611619E-3</c:v>
                </c:pt>
                <c:pt idx="133">
                  <c:v>-3.8947139128125266E-2</c:v>
                </c:pt>
                <c:pt idx="134">
                  <c:v>-8.3146395703914258E-2</c:v>
                </c:pt>
                <c:pt idx="135">
                  <c:v>-0.13953087864139091</c:v>
                </c:pt>
                <c:pt idx="136">
                  <c:v>-0.21001292574555877</c:v>
                </c:pt>
                <c:pt idx="137">
                  <c:v>-0.29643780273336001</c:v>
                </c:pt>
                <c:pt idx="138">
                  <c:v>-0.40048738782842519</c:v>
                </c:pt>
                <c:pt idx="139">
                  <c:v>-0.52356958784005059</c:v>
                </c:pt>
                <c:pt idx="140">
                  <c:v>-0.66668158232226771</c:v>
                </c:pt>
                <c:pt idx="141">
                  <c:v>-0.83026833412752854</c:v>
                </c:pt>
                <c:pt idx="142">
                  <c:v>-1.014124382521288</c:v>
                </c:pt>
                <c:pt idx="143">
                  <c:v>-1.2173462432524798</c:v>
                </c:pt>
                <c:pt idx="144">
                  <c:v>-1.4383291757924512</c:v>
                </c:pt>
                <c:pt idx="145">
                  <c:v>-1.6748523004353488</c:v>
                </c:pt>
                <c:pt idx="146">
                  <c:v>-1.9242721945881101</c:v>
                </c:pt>
                <c:pt idx="147">
                  <c:v>-2.1837868777365004</c:v>
                </c:pt>
                <c:pt idx="148">
                  <c:v>-2.4506286184609158</c:v>
                </c:pt>
                <c:pt idx="149">
                  <c:v>-2.7221639685788594</c:v>
                </c:pt>
                <c:pt idx="150">
                  <c:v>-2.996142020038195</c:v>
                </c:pt>
                <c:pt idx="151">
                  <c:v>-3.2712009875596437</c:v>
                </c:pt>
                <c:pt idx="152">
                  <c:v>-3.5471657274665711</c:v>
                </c:pt>
                <c:pt idx="153">
                  <c:v>-3.8247768047401598</c:v>
                </c:pt>
                <c:pt idx="154">
                  <c:v>-4.1055541880811779</c:v>
                </c:pt>
                <c:pt idx="155">
                  <c:v>-4.3924552361743405</c:v>
                </c:pt>
                <c:pt idx="156">
                  <c:v>-4.6903153193782376</c:v>
                </c:pt>
                <c:pt idx="157">
                  <c:v>-5.0050151381255255</c:v>
                </c:pt>
                <c:pt idx="158">
                  <c:v>-5.3426798289871948</c:v>
                </c:pt>
                <c:pt idx="159">
                  <c:v>-5.7103106400535433</c:v>
                </c:pt>
                <c:pt idx="160">
                  <c:v>-6.116280152590873</c:v>
                </c:pt>
                <c:pt idx="161">
                  <c:v>-6.5691680179074465</c:v>
                </c:pt>
                <c:pt idx="162">
                  <c:v>-7.0769122016787183</c:v>
                </c:pt>
                <c:pt idx="163">
                  <c:v>-7.6477874454773662</c:v>
                </c:pt>
                <c:pt idx="164">
                  <c:v>-8.2907274960012334</c:v>
                </c:pt>
                <c:pt idx="165">
                  <c:v>-9.0138133946946386</c:v>
                </c:pt>
                <c:pt idx="166">
                  <c:v>-9.8242351825056495</c:v>
                </c:pt>
                <c:pt idx="167">
                  <c:v>-10.730146793938065</c:v>
                </c:pt>
                <c:pt idx="168">
                  <c:v>7.6883221194085555E-2</c:v>
                </c:pt>
                <c:pt idx="169">
                  <c:v>7.6883529271841222E-2</c:v>
                </c:pt>
                <c:pt idx="170">
                  <c:v>7.6883827578025046E-2</c:v>
                </c:pt>
                <c:pt idx="171">
                  <c:v>7.6883737471545449E-2</c:v>
                </c:pt>
                <c:pt idx="172">
                  <c:v>7.6883339927275002E-2</c:v>
                </c:pt>
                <c:pt idx="173">
                  <c:v>7.6882947385298883E-2</c:v>
                </c:pt>
                <c:pt idx="174">
                  <c:v>7.6882569442519741E-2</c:v>
                </c:pt>
                <c:pt idx="175">
                  <c:v>7.6882890141612939E-2</c:v>
                </c:pt>
                <c:pt idx="176">
                  <c:v>7.6883447773742716E-2</c:v>
                </c:pt>
                <c:pt idx="177">
                  <c:v>7.6883923966298812E-2</c:v>
                </c:pt>
                <c:pt idx="178">
                  <c:v>7.6884001043923192E-2</c:v>
                </c:pt>
                <c:pt idx="179">
                  <c:v>7.6883599776860947E-2</c:v>
                </c:pt>
                <c:pt idx="180">
                  <c:v>7.6882732205842796E-2</c:v>
                </c:pt>
                <c:pt idx="181">
                  <c:v>7.6882327624149996E-2</c:v>
                </c:pt>
                <c:pt idx="182">
                  <c:v>7.6882403596580842E-2</c:v>
                </c:pt>
                <c:pt idx="183">
                  <c:v>7.6883112533390072E-2</c:v>
                </c:pt>
                <c:pt idx="184">
                  <c:v>7.6883907680189281E-2</c:v>
                </c:pt>
                <c:pt idx="185">
                  <c:v>7.6884234777956681E-2</c:v>
                </c:pt>
                <c:pt idx="186">
                  <c:v>7.6883850960175956E-2</c:v>
                </c:pt>
                <c:pt idx="187">
                  <c:v>7.6882684559123574E-2</c:v>
                </c:pt>
                <c:pt idx="188">
                  <c:v>7.6881740376344779E-2</c:v>
                </c:pt>
                <c:pt idx="189">
                  <c:v>7.6881572029553438E-2</c:v>
                </c:pt>
                <c:pt idx="190">
                  <c:v>7.688241703234619E-2</c:v>
                </c:pt>
                <c:pt idx="191">
                  <c:v>7.6883660393949851E-2</c:v>
                </c:pt>
                <c:pt idx="192">
                  <c:v>7.6884524126738435E-2</c:v>
                </c:pt>
                <c:pt idx="193">
                  <c:v>7.6884163807633132E-2</c:v>
                </c:pt>
                <c:pt idx="194">
                  <c:v>7.6882828641452086E-2</c:v>
                </c:pt>
                <c:pt idx="195">
                  <c:v>7.6881281830210119E-2</c:v>
                </c:pt>
                <c:pt idx="196">
                  <c:v>7.6880981891218073E-2</c:v>
                </c:pt>
                <c:pt idx="197">
                  <c:v>7.6882464916374071E-2</c:v>
                </c:pt>
                <c:pt idx="198">
                  <c:v>7.6885948118442946E-2</c:v>
                </c:pt>
                <c:pt idx="199">
                  <c:v>7.6890678208387381E-2</c:v>
                </c:pt>
                <c:pt idx="200">
                  <c:v>7.6896112823273258E-2</c:v>
                </c:pt>
                <c:pt idx="201">
                  <c:v>7.6900290744666297E-2</c:v>
                </c:pt>
                <c:pt idx="202">
                  <c:v>7.6898828861069177E-2</c:v>
                </c:pt>
                <c:pt idx="203">
                  <c:v>7.6879888334114438E-2</c:v>
                </c:pt>
                <c:pt idx="204">
                  <c:v>7.6817205829655844E-2</c:v>
                </c:pt>
                <c:pt idx="205">
                  <c:v>7.666414207674753E-2</c:v>
                </c:pt>
                <c:pt idx="206">
                  <c:v>7.634669890087073E-2</c:v>
                </c:pt>
                <c:pt idx="207">
                  <c:v>7.5759851331300518E-2</c:v>
                </c:pt>
                <c:pt idx="208">
                  <c:v>7.4766519017125638E-2</c:v>
                </c:pt>
                <c:pt idx="209">
                  <c:v>7.3199234781566022E-2</c:v>
                </c:pt>
                <c:pt idx="210">
                  <c:v>7.0867144608954491E-2</c:v>
                </c:pt>
                <c:pt idx="211">
                  <c:v>6.7566034038283179E-2</c:v>
                </c:pt>
                <c:pt idx="212">
                  <c:v>6.3091689401893344E-2</c:v>
                </c:pt>
                <c:pt idx="213">
                  <c:v>5.7247615089292006E-2</c:v>
                </c:pt>
                <c:pt idx="214">
                  <c:v>4.9840720408177587E-2</c:v>
                </c:pt>
                <c:pt idx="215">
                  <c:v>4.0661280736704712E-2</c:v>
                </c:pt>
                <c:pt idx="216">
                  <c:v>2.9446457886039237E-2</c:v>
                </c:pt>
                <c:pt idx="217">
                  <c:v>1.5826803545456479E-2</c:v>
                </c:pt>
                <c:pt idx="218">
                  <c:v>-7.5116842958344973E-4</c:v>
                </c:pt>
                <c:pt idx="219">
                  <c:v>-2.1115497686606172E-2</c:v>
                </c:pt>
                <c:pt idx="220">
                  <c:v>-4.6444133130197199E-2</c:v>
                </c:pt>
                <c:pt idx="221">
                  <c:v>-7.8298419379426665E-2</c:v>
                </c:pt>
                <c:pt idx="222">
                  <c:v>-0.11860100296240422</c:v>
                </c:pt>
                <c:pt idx="223">
                  <c:v>-0.16957263802460748</c:v>
                </c:pt>
                <c:pt idx="224">
                  <c:v>-0.23362805355754923</c:v>
                </c:pt>
                <c:pt idx="225">
                  <c:v>-0.31321579936251148</c:v>
                </c:pt>
                <c:pt idx="226">
                  <c:v>-0.41058784421075339</c:v>
                </c:pt>
                <c:pt idx="227">
                  <c:v>-0.52751764962987546</c:v>
                </c:pt>
                <c:pt idx="228">
                  <c:v>-0.66503307123113364</c:v>
                </c:pt>
                <c:pt idx="229">
                  <c:v>-0.82320479824634341</c:v>
                </c:pt>
                <c:pt idx="230">
                  <c:v>-1.0009973589644687</c:v>
                </c:pt>
                <c:pt idx="231">
                  <c:v>-1.1962140256925613</c:v>
                </c:pt>
                <c:pt idx="232">
                  <c:v>-1.4056061715126795</c:v>
                </c:pt>
                <c:pt idx="233">
                  <c:v>-1.6252049395779362</c:v>
                </c:pt>
                <c:pt idx="234">
                  <c:v>-1.8507919927818781</c:v>
                </c:pt>
                <c:pt idx="235">
                  <c:v>-2.078297042636104</c:v>
                </c:pt>
                <c:pt idx="236">
                  <c:v>-2.3040112851142238</c:v>
                </c:pt>
                <c:pt idx="237">
                  <c:v>-2.5248011830304509</c:v>
                </c:pt>
                <c:pt idx="238">
                  <c:v>-2.7386109319776173</c:v>
                </c:pt>
                <c:pt idx="239">
                  <c:v>-2.9450388968695367</c:v>
                </c:pt>
                <c:pt idx="240">
                  <c:v>-3.1453039507997662</c:v>
                </c:pt>
                <c:pt idx="241">
                  <c:v>-3.3416168862713951</c:v>
                </c:pt>
                <c:pt idx="242">
                  <c:v>-3.5370282570579699</c:v>
                </c:pt>
                <c:pt idx="243">
                  <c:v>-3.736031235189194</c:v>
                </c:pt>
                <c:pt idx="244">
                  <c:v>-3.9445703878233638</c:v>
                </c:pt>
                <c:pt idx="245">
                  <c:v>-4.168968918212137</c:v>
                </c:pt>
                <c:pt idx="246">
                  <c:v>-4.4153330346063813</c:v>
                </c:pt>
                <c:pt idx="247">
                  <c:v>-4.6900993203539914</c:v>
                </c:pt>
                <c:pt idx="248">
                  <c:v>-5.0001309204472486</c:v>
                </c:pt>
                <c:pt idx="249">
                  <c:v>-5.3518532921603557</c:v>
                </c:pt>
                <c:pt idx="250">
                  <c:v>-5.751126016077154</c:v>
                </c:pt>
                <c:pt idx="251">
                  <c:v>-6.2040113790623304</c:v>
                </c:pt>
                <c:pt idx="252">
                  <c:v>7.0505931925152754E-2</c:v>
                </c:pt>
                <c:pt idx="253">
                  <c:v>7.0500025269143174E-2</c:v>
                </c:pt>
                <c:pt idx="254">
                  <c:v>7.0495379891355583E-2</c:v>
                </c:pt>
                <c:pt idx="255">
                  <c:v>7.0495470795656934E-2</c:v>
                </c:pt>
                <c:pt idx="256">
                  <c:v>7.0500826153942805E-2</c:v>
                </c:pt>
                <c:pt idx="257">
                  <c:v>7.0508124335244865E-2</c:v>
                </c:pt>
                <c:pt idx="258">
                  <c:v>7.0511730054672539E-2</c:v>
                </c:pt>
                <c:pt idx="259">
                  <c:v>7.050881780994521E-2</c:v>
                </c:pt>
                <c:pt idx="260">
                  <c:v>7.0500911374979061E-2</c:v>
                </c:pt>
                <c:pt idx="261">
                  <c:v>7.0493118946572023E-2</c:v>
                </c:pt>
                <c:pt idx="262">
                  <c:v>7.0491321638383869E-2</c:v>
                </c:pt>
                <c:pt idx="263">
                  <c:v>7.0497824446250995E-2</c:v>
                </c:pt>
                <c:pt idx="264">
                  <c:v>7.0508157289583193E-2</c:v>
                </c:pt>
                <c:pt idx="265">
                  <c:v>7.0515552056422071E-2</c:v>
                </c:pt>
                <c:pt idx="266">
                  <c:v>7.0513750776523207E-2</c:v>
                </c:pt>
                <c:pt idx="267">
                  <c:v>7.050327034656087E-2</c:v>
                </c:pt>
                <c:pt idx="268">
                  <c:v>7.0490887797154456E-2</c:v>
                </c:pt>
                <c:pt idx="269">
                  <c:v>7.0485676051502993E-2</c:v>
                </c:pt>
                <c:pt idx="270">
                  <c:v>7.0492355248093802E-2</c:v>
                </c:pt>
                <c:pt idx="271">
                  <c:v>7.0507074853294244E-2</c:v>
                </c:pt>
                <c:pt idx="272">
                  <c:v>7.051972226285276E-2</c:v>
                </c:pt>
                <c:pt idx="273">
                  <c:v>7.0520706209819164E-2</c:v>
                </c:pt>
                <c:pt idx="274">
                  <c:v>7.0507738695104072E-2</c:v>
                </c:pt>
                <c:pt idx="275">
                  <c:v>7.048915910348455E-2</c:v>
                </c:pt>
                <c:pt idx="276">
                  <c:v>7.0478038642398197E-2</c:v>
                </c:pt>
                <c:pt idx="277">
                  <c:v>7.0483727363090817E-2</c:v>
                </c:pt>
                <c:pt idx="278">
                  <c:v>7.0503666742134735E-2</c:v>
                </c:pt>
                <c:pt idx="279">
                  <c:v>7.0524824417251025E-2</c:v>
                </c:pt>
                <c:pt idx="280">
                  <c:v>7.0531426613552647E-2</c:v>
                </c:pt>
                <c:pt idx="281">
                  <c:v>7.0517449243126085E-2</c:v>
                </c:pt>
                <c:pt idx="282">
                  <c:v>7.0491431989736841E-2</c:v>
                </c:pt>
                <c:pt idx="283">
                  <c:v>7.0472838910067823E-2</c:v>
                </c:pt>
                <c:pt idx="284">
                  <c:v>7.0478551382310808E-2</c:v>
                </c:pt>
                <c:pt idx="285">
                  <c:v>7.0508200725791989E-2</c:v>
                </c:pt>
                <c:pt idx="286">
                  <c:v>7.0540875137367148E-2</c:v>
                </c:pt>
                <c:pt idx="287">
                  <c:v>7.0540353461121807E-2</c:v>
                </c:pt>
                <c:pt idx="288">
                  <c:v>7.0466534097714417E-2</c:v>
                </c:pt>
                <c:pt idx="289">
                  <c:v>7.0281907025306178E-2</c:v>
                </c:pt>
                <c:pt idx="290">
                  <c:v>6.9943316167617467E-2</c:v>
                </c:pt>
                <c:pt idx="291">
                  <c:v>6.9382012050088412E-2</c:v>
                </c:pt>
                <c:pt idx="292">
                  <c:v>6.8482003707676264E-2</c:v>
                </c:pt>
                <c:pt idx="293">
                  <c:v>6.7073747384685745E-2</c:v>
                </c:pt>
                <c:pt idx="294">
                  <c:v>6.4949154219083316E-2</c:v>
                </c:pt>
                <c:pt idx="295">
                  <c:v>6.1894178071034298E-2</c:v>
                </c:pt>
                <c:pt idx="296">
                  <c:v>5.7721885087073987E-2</c:v>
                </c:pt>
                <c:pt idx="297">
                  <c:v>5.2287141752170856E-2</c:v>
                </c:pt>
                <c:pt idx="298">
                  <c:v>4.547090233088457E-2</c:v>
                </c:pt>
                <c:pt idx="299">
                  <c:v>3.7152176908177695E-2</c:v>
                </c:pt>
                <c:pt idx="300">
                  <c:v>2.7186889525339347E-2</c:v>
                </c:pt>
                <c:pt idx="301">
                  <c:v>1.5412922300341754E-2</c:v>
                </c:pt>
                <c:pt idx="302">
                  <c:v>1.6690885547829513E-3</c:v>
                </c:pt>
                <c:pt idx="303">
                  <c:v>-1.4192120407683051E-2</c:v>
                </c:pt>
                <c:pt idx="304">
                  <c:v>-3.2316151394951066E-2</c:v>
                </c:pt>
                <c:pt idx="305">
                  <c:v>-5.2899999963955176E-2</c:v>
                </c:pt>
                <c:pt idx="306">
                  <c:v>-7.6275486000385848E-2</c:v>
                </c:pt>
                <c:pt idx="307">
                  <c:v>-0.10302414193638873</c:v>
                </c:pt>
                <c:pt idx="308">
                  <c:v>-0.13409033832621997</c:v>
                </c:pt>
                <c:pt idx="309">
                  <c:v>-0.17087120123037597</c:v>
                </c:pt>
                <c:pt idx="310">
                  <c:v>-0.21525940356163023</c:v>
                </c:pt>
                <c:pt idx="311">
                  <c:v>-0.269605302600188</c:v>
                </c:pt>
                <c:pt idx="312">
                  <c:v>-0.33655612909422322</c:v>
                </c:pt>
                <c:pt idx="313">
                  <c:v>-0.41872852309987868</c:v>
                </c:pt>
                <c:pt idx="314">
                  <c:v>-0.51826683607924351</c:v>
                </c:pt>
                <c:pt idx="315">
                  <c:v>-0.63642313394971961</c:v>
                </c:pt>
                <c:pt idx="316">
                  <c:v>-0.77327061716813705</c:v>
                </c:pt>
                <c:pt idx="317">
                  <c:v>-0.92754940231472327</c:v>
                </c:pt>
                <c:pt idx="318">
                  <c:v>-1.0966082741227445</c:v>
                </c:pt>
                <c:pt idx="319">
                  <c:v>-1.2765136713563805</c:v>
                </c:pt>
                <c:pt idx="320">
                  <c:v>-1.4624462242214427</c:v>
                </c:pt>
                <c:pt idx="321">
                  <c:v>-1.6493840949063996</c:v>
                </c:pt>
                <c:pt idx="322">
                  <c:v>-1.8328282290690538</c:v>
                </c:pt>
                <c:pt idx="323">
                  <c:v>-2.0092199848628165</c:v>
                </c:pt>
                <c:pt idx="324">
                  <c:v>-2.1759958376680806</c:v>
                </c:pt>
                <c:pt idx="325">
                  <c:v>-2.3316689865659757</c:v>
                </c:pt>
                <c:pt idx="326">
                  <c:v>-2.4763086197602244</c:v>
                </c:pt>
                <c:pt idx="327">
                  <c:v>-2.6119686769344082</c:v>
                </c:pt>
                <c:pt idx="328">
                  <c:v>-2.7422545126219022</c:v>
                </c:pt>
                <c:pt idx="329">
                  <c:v>-2.8713406456413542</c:v>
                </c:pt>
                <c:pt idx="330">
                  <c:v>-3.003677302333474</c:v>
                </c:pt>
                <c:pt idx="331">
                  <c:v>-3.1444190835882924</c:v>
                </c:pt>
                <c:pt idx="332">
                  <c:v>-3.2992796171019592</c:v>
                </c:pt>
                <c:pt idx="333">
                  <c:v>-3.4736918815018392</c:v>
                </c:pt>
                <c:pt idx="334">
                  <c:v>-3.6725533701357915</c:v>
                </c:pt>
                <c:pt idx="335">
                  <c:v>-3.9006373592325949</c:v>
                </c:pt>
                <c:pt idx="336">
                  <c:v>6.3302725407931665E-2</c:v>
                </c:pt>
                <c:pt idx="337">
                  <c:v>6.3300518995412794E-2</c:v>
                </c:pt>
                <c:pt idx="338">
                  <c:v>6.3298965033941085E-2</c:v>
                </c:pt>
                <c:pt idx="339">
                  <c:v>6.3298850419732308E-2</c:v>
                </c:pt>
                <c:pt idx="340">
                  <c:v>6.3300940961563412E-2</c:v>
                </c:pt>
                <c:pt idx="341">
                  <c:v>6.3303794027450899E-2</c:v>
                </c:pt>
                <c:pt idx="342">
                  <c:v>6.3304975766486804E-2</c:v>
                </c:pt>
                <c:pt idx="343">
                  <c:v>6.3303880841839841E-2</c:v>
                </c:pt>
                <c:pt idx="344">
                  <c:v>6.3300749448941873E-2</c:v>
                </c:pt>
                <c:pt idx="345">
                  <c:v>6.3297851174171998E-2</c:v>
                </c:pt>
                <c:pt idx="346">
                  <c:v>6.3297050129818053E-2</c:v>
                </c:pt>
                <c:pt idx="347">
                  <c:v>6.329975799505011E-2</c:v>
                </c:pt>
                <c:pt idx="348">
                  <c:v>6.3303522639560988E-2</c:v>
                </c:pt>
                <c:pt idx="349">
                  <c:v>6.3306646087951182E-2</c:v>
                </c:pt>
                <c:pt idx="350">
                  <c:v>6.3305852365569987E-2</c:v>
                </c:pt>
                <c:pt idx="351">
                  <c:v>6.3301732156179916E-2</c:v>
                </c:pt>
                <c:pt idx="352">
                  <c:v>6.3297156491114379E-2</c:v>
                </c:pt>
                <c:pt idx="353">
                  <c:v>6.3295033498180109E-2</c:v>
                </c:pt>
                <c:pt idx="354">
                  <c:v>6.3297436251464001E-2</c:v>
                </c:pt>
                <c:pt idx="355">
                  <c:v>6.3302957504906013E-2</c:v>
                </c:pt>
                <c:pt idx="356">
                  <c:v>6.3308116033836279E-2</c:v>
                </c:pt>
                <c:pt idx="357">
                  <c:v>6.3308613968744112E-2</c:v>
                </c:pt>
                <c:pt idx="358">
                  <c:v>6.3303598692152421E-2</c:v>
                </c:pt>
                <c:pt idx="359">
                  <c:v>6.3296493006501781E-2</c:v>
                </c:pt>
                <c:pt idx="360">
                  <c:v>6.3292175092668518E-2</c:v>
                </c:pt>
                <c:pt idx="361">
                  <c:v>6.3293925909382251E-2</c:v>
                </c:pt>
                <c:pt idx="362">
                  <c:v>6.3300988114015286E-2</c:v>
                </c:pt>
                <c:pt idx="363">
                  <c:v>6.330857568668527E-2</c:v>
                </c:pt>
                <c:pt idx="364">
                  <c:v>6.3310535600686141E-2</c:v>
                </c:pt>
                <c:pt idx="365">
                  <c:v>6.3306034733346506E-2</c:v>
                </c:pt>
                <c:pt idx="366">
                  <c:v>6.3298455185886837E-2</c:v>
                </c:pt>
                <c:pt idx="367">
                  <c:v>6.3295456127714617E-2</c:v>
                </c:pt>
                <c:pt idx="368">
                  <c:v>6.3302422213348336E-2</c:v>
                </c:pt>
                <c:pt idx="369">
                  <c:v>6.331610124063719E-2</c:v>
                </c:pt>
                <c:pt idx="370">
                  <c:v>6.3322631214108527E-2</c:v>
                </c:pt>
                <c:pt idx="371">
                  <c:v>6.3300732307011803E-2</c:v>
                </c:pt>
                <c:pt idx="372">
                  <c:v>6.3223443781980637E-2</c:v>
                </c:pt>
                <c:pt idx="373">
                  <c:v>6.3058174053833432E-2</c:v>
                </c:pt>
                <c:pt idx="374">
                  <c:v>6.2757241530484495E-2</c:v>
                </c:pt>
                <c:pt idx="375">
                  <c:v>6.224343823548268E-2</c:v>
                </c:pt>
                <c:pt idx="376">
                  <c:v>6.139272448941023E-2</c:v>
                </c:pt>
                <c:pt idx="377">
                  <c:v>6.0036075970585787E-2</c:v>
                </c:pt>
                <c:pt idx="378">
                  <c:v>5.7976088615200344E-2</c:v>
                </c:pt>
                <c:pt idx="379">
                  <c:v>5.5020288378825791E-2</c:v>
                </c:pt>
                <c:pt idx="380">
                  <c:v>5.1012926897441198E-2</c:v>
                </c:pt>
                <c:pt idx="381">
                  <c:v>4.5841614579812104E-2</c:v>
                </c:pt>
                <c:pt idx="382">
                  <c:v>3.9412877442451602E-2</c:v>
                </c:pt>
                <c:pt idx="383">
                  <c:v>3.1610402583596188E-2</c:v>
                </c:pt>
                <c:pt idx="384">
                  <c:v>2.2272248811709198E-2</c:v>
                </c:pt>
                <c:pt idx="385">
                  <c:v>1.1207331744420965E-2</c:v>
                </c:pt>
                <c:pt idx="386">
                  <c:v>-1.754377024123534E-3</c:v>
                </c:pt>
                <c:pt idx="387">
                  <c:v>-1.6707365092930714E-2</c:v>
                </c:pt>
                <c:pt idx="388">
                  <c:v>-3.3647335861049267E-2</c:v>
                </c:pt>
                <c:pt idx="389">
                  <c:v>-5.2497911113584768E-2</c:v>
                </c:pt>
                <c:pt idx="390">
                  <c:v>-7.3169864429160375E-2</c:v>
                </c:pt>
                <c:pt idx="391">
                  <c:v>-9.5631852695934341E-2</c:v>
                </c:pt>
                <c:pt idx="392">
                  <c:v>-0.11996045917325322</c:v>
                </c:pt>
                <c:pt idx="393">
                  <c:v>-0.14636541141945186</c:v>
                </c:pt>
                <c:pt idx="394">
                  <c:v>-0.17522404830260752</c:v>
                </c:pt>
                <c:pt idx="395">
                  <c:v>-0.20717164665569643</c:v>
                </c:pt>
                <c:pt idx="396">
                  <c:v>-0.24324983715350762</c:v>
                </c:pt>
                <c:pt idx="397">
                  <c:v>-0.28505518872252467</c:v>
                </c:pt>
                <c:pt idx="398">
                  <c:v>-0.33479598601347893</c:v>
                </c:pt>
                <c:pt idx="399">
                  <c:v>-0.39515056849332542</c:v>
                </c:pt>
                <c:pt idx="400">
                  <c:v>-0.46886060486287484</c:v>
                </c:pt>
                <c:pt idx="401">
                  <c:v>-0.55808700128566402</c:v>
                </c:pt>
                <c:pt idx="402">
                  <c:v>-0.66375162961084311</c:v>
                </c:pt>
                <c:pt idx="403">
                  <c:v>-0.78517191039518008</c:v>
                </c:pt>
                <c:pt idx="404">
                  <c:v>-0.92010174247910437</c:v>
                </c:pt>
                <c:pt idx="405">
                  <c:v>-1.0650175043459806</c:v>
                </c:pt>
                <c:pt idx="406">
                  <c:v>-1.2154513890274994</c:v>
                </c:pt>
                <c:pt idx="407">
                  <c:v>-1.3663632856282852</c:v>
                </c:pt>
                <c:pt idx="408">
                  <c:v>-1.512723292651011</c:v>
                </c:pt>
                <c:pt idx="409">
                  <c:v>-1.6503445649784547</c:v>
                </c:pt>
                <c:pt idx="410">
                  <c:v>-1.7766587620242544</c:v>
                </c:pt>
                <c:pt idx="411">
                  <c:v>-1.8909283867665556</c:v>
                </c:pt>
                <c:pt idx="412">
                  <c:v>-1.9938037254161127</c:v>
                </c:pt>
                <c:pt idx="413">
                  <c:v>-2.0868646067398817</c:v>
                </c:pt>
                <c:pt idx="414">
                  <c:v>-2.172758078464283</c:v>
                </c:pt>
                <c:pt idx="415">
                  <c:v>-2.2554429309054846</c:v>
                </c:pt>
                <c:pt idx="416">
                  <c:v>-2.3396673206804208</c:v>
                </c:pt>
                <c:pt idx="417">
                  <c:v>-2.4300404321627278</c:v>
                </c:pt>
                <c:pt idx="418">
                  <c:v>-2.5307882381333293</c:v>
                </c:pt>
                <c:pt idx="419">
                  <c:v>-2.6460756645789831</c:v>
                </c:pt>
                <c:pt idx="420">
                  <c:v>5.6383785514126421E-2</c:v>
                </c:pt>
                <c:pt idx="421">
                  <c:v>5.6394063255640836E-2</c:v>
                </c:pt>
                <c:pt idx="422">
                  <c:v>5.6401415065565431E-2</c:v>
                </c:pt>
                <c:pt idx="423">
                  <c:v>5.6400844037933787E-2</c:v>
                </c:pt>
                <c:pt idx="424">
                  <c:v>5.6392049517872876E-2</c:v>
                </c:pt>
                <c:pt idx="425">
                  <c:v>5.6380017991784187E-2</c:v>
                </c:pt>
                <c:pt idx="426">
                  <c:v>5.637384661598379E-2</c:v>
                </c:pt>
                <c:pt idx="427">
                  <c:v>5.6378528152094452E-2</c:v>
                </c:pt>
                <c:pt idx="428">
                  <c:v>5.6392306668209803E-2</c:v>
                </c:pt>
                <c:pt idx="429">
                  <c:v>5.6405211023792728E-2</c:v>
                </c:pt>
                <c:pt idx="430">
                  <c:v>5.6407560970050466E-2</c:v>
                </c:pt>
                <c:pt idx="431">
                  <c:v>5.6397301253659604E-2</c:v>
                </c:pt>
                <c:pt idx="432">
                  <c:v>5.637941702897898E-2</c:v>
                </c:pt>
                <c:pt idx="433">
                  <c:v>5.6367691940200151E-2</c:v>
                </c:pt>
                <c:pt idx="434">
                  <c:v>5.6370336909304493E-2</c:v>
                </c:pt>
                <c:pt idx="435">
                  <c:v>5.6387936201960219E-2</c:v>
                </c:pt>
                <c:pt idx="436">
                  <c:v>5.640875546523734E-2</c:v>
                </c:pt>
                <c:pt idx="437">
                  <c:v>5.6417249496074157E-2</c:v>
                </c:pt>
                <c:pt idx="438">
                  <c:v>5.6406088986309284E-2</c:v>
                </c:pt>
                <c:pt idx="439">
                  <c:v>5.6380853954543529E-2</c:v>
                </c:pt>
                <c:pt idx="440">
                  <c:v>5.6360030405901533E-2</c:v>
                </c:pt>
                <c:pt idx="441">
                  <c:v>5.6358287040309069E-2</c:v>
                </c:pt>
                <c:pt idx="442">
                  <c:v>5.6379431580185456E-2</c:v>
                </c:pt>
                <c:pt idx="443">
                  <c:v>5.6410251604841595E-2</c:v>
                </c:pt>
                <c:pt idx="444">
                  <c:v>5.6428734166075002E-2</c:v>
                </c:pt>
                <c:pt idx="445">
                  <c:v>5.6419038845686185E-2</c:v>
                </c:pt>
                <c:pt idx="446">
                  <c:v>5.6386470338380235E-2</c:v>
                </c:pt>
                <c:pt idx="447">
                  <c:v>5.6351625449731643E-2</c:v>
                </c:pt>
                <c:pt idx="448">
                  <c:v>5.6341311778317166E-2</c:v>
                </c:pt>
                <c:pt idx="449">
                  <c:v>5.6366865922802427E-2</c:v>
                </c:pt>
                <c:pt idx="450">
                  <c:v>5.6412758561092922E-2</c:v>
                </c:pt>
                <c:pt idx="451">
                  <c:v>5.6448103861550587E-2</c:v>
                </c:pt>
                <c:pt idx="452">
                  <c:v>5.6445810890003743E-2</c:v>
                </c:pt>
                <c:pt idx="453">
                  <c:v>5.6403777491750767E-2</c:v>
                </c:pt>
                <c:pt idx="454">
                  <c:v>5.6344346277061245E-2</c:v>
                </c:pt>
                <c:pt idx="455">
                  <c:v>5.6297566254866094E-2</c:v>
                </c:pt>
                <c:pt idx="456">
                  <c:v>5.6262954311757839E-2</c:v>
                </c:pt>
                <c:pt idx="457">
                  <c:v>5.6186983319089029E-2</c:v>
                </c:pt>
                <c:pt idx="458">
                  <c:v>5.5960378375464831E-2</c:v>
                </c:pt>
                <c:pt idx="459">
                  <c:v>5.544847467666144E-2</c:v>
                </c:pt>
                <c:pt idx="460">
                  <c:v>5.4520355201174139E-2</c:v>
                </c:pt>
                <c:pt idx="461">
                  <c:v>5.3069805200558789E-2</c:v>
                </c:pt>
                <c:pt idx="462">
                  <c:v>5.1001569887349808E-2</c:v>
                </c:pt>
                <c:pt idx="463">
                  <c:v>4.8198589699433518E-2</c:v>
                </c:pt>
                <c:pt idx="464">
                  <c:v>4.4495958848672079E-2</c:v>
                </c:pt>
                <c:pt idx="465">
                  <c:v>3.9685103471439782E-2</c:v>
                </c:pt>
                <c:pt idx="466">
                  <c:v>3.3548785044813456E-2</c:v>
                </c:pt>
                <c:pt idx="467">
                  <c:v>2.5909183788853419E-2</c:v>
                </c:pt>
                <c:pt idx="468">
                  <c:v>1.6663579520526894E-2</c:v>
                </c:pt>
                <c:pt idx="469">
                  <c:v>5.7809515934494219E-3</c:v>
                </c:pt>
                <c:pt idx="470">
                  <c:v>-6.7388699848026212E-3</c:v>
                </c:pt>
                <c:pt idx="471">
                  <c:v>-2.0914687173099706E-2</c:v>
                </c:pt>
                <c:pt idx="472">
                  <c:v>-3.6810547313940171E-2</c:v>
                </c:pt>
                <c:pt idx="473">
                  <c:v>-5.4510626381952643E-2</c:v>
                </c:pt>
                <c:pt idx="474">
                  <c:v>-7.4068599295416593E-2</c:v>
                </c:pt>
                <c:pt idx="475">
                  <c:v>-9.5452277557086948E-2</c:v>
                </c:pt>
                <c:pt idx="476">
                  <c:v>-0.11852339677947661</c:v>
                </c:pt>
                <c:pt idx="477">
                  <c:v>-0.14304910117202543</c:v>
                </c:pt>
                <c:pt idx="478">
                  <c:v>-0.16874379597750724</c:v>
                </c:pt>
                <c:pt idx="479">
                  <c:v>-0.19535698058288409</c:v>
                </c:pt>
                <c:pt idx="480">
                  <c:v>-0.22280357661297714</c:v>
                </c:pt>
                <c:pt idx="481">
                  <c:v>-0.25133982221916029</c:v>
                </c:pt>
                <c:pt idx="482">
                  <c:v>-0.28173252407839999</c:v>
                </c:pt>
                <c:pt idx="483">
                  <c:v>-0.31538753971391387</c:v>
                </c:pt>
                <c:pt idx="484">
                  <c:v>-0.35433282282324163</c:v>
                </c:pt>
                <c:pt idx="485">
                  <c:v>-0.40101883324708015</c:v>
                </c:pt>
                <c:pt idx="486">
                  <c:v>-0.45796996512073335</c:v>
                </c:pt>
                <c:pt idx="487">
                  <c:v>-0.5273472095730537</c:v>
                </c:pt>
                <c:pt idx="488">
                  <c:v>-0.61043306558769617</c:v>
                </c:pt>
                <c:pt idx="489">
                  <c:v>-0.7070895382894864</c:v>
                </c:pt>
                <c:pt idx="490">
                  <c:v>-0.81539387405596775</c:v>
                </c:pt>
                <c:pt idx="491">
                  <c:v>-0.93177196848855293</c:v>
                </c:pt>
                <c:pt idx="492">
                  <c:v>-1.0516498307350419</c:v>
                </c:pt>
                <c:pt idx="493">
                  <c:v>-1.1703203600379197</c:v>
                </c:pt>
                <c:pt idx="494">
                  <c:v>-1.2835912779494083</c:v>
                </c:pt>
                <c:pt idx="495">
                  <c:v>-1.3880690528462869</c:v>
                </c:pt>
                <c:pt idx="496">
                  <c:v>-1.481324494346991</c:v>
                </c:pt>
                <c:pt idx="497">
                  <c:v>-1.5622632658969238</c:v>
                </c:pt>
                <c:pt idx="498">
                  <c:v>-1.6315922867401411</c:v>
                </c:pt>
                <c:pt idx="499">
                  <c:v>-1.6917745041782783</c:v>
                </c:pt>
                <c:pt idx="500">
                  <c:v>-1.7462289832286295</c:v>
                </c:pt>
                <c:pt idx="501">
                  <c:v>-1.7984982341526567</c:v>
                </c:pt>
                <c:pt idx="502">
                  <c:v>-1.8521446402203774</c:v>
                </c:pt>
                <c:pt idx="503">
                  <c:v>-1.9109725780135853</c:v>
                </c:pt>
                <c:pt idx="504">
                  <c:v>5.0132517675279271E-2</c:v>
                </c:pt>
                <c:pt idx="505">
                  <c:v>5.0135003055283546E-2</c:v>
                </c:pt>
                <c:pt idx="506">
                  <c:v>5.013618207312448E-2</c:v>
                </c:pt>
                <c:pt idx="507">
                  <c:v>5.0136071473451477E-2</c:v>
                </c:pt>
                <c:pt idx="508">
                  <c:v>5.0134713436314593E-2</c:v>
                </c:pt>
                <c:pt idx="509">
                  <c:v>5.013092916428892E-2</c:v>
                </c:pt>
                <c:pt idx="510">
                  <c:v>5.01301268238733E-2</c:v>
                </c:pt>
                <c:pt idx="511">
                  <c:v>5.0131076546034749E-2</c:v>
                </c:pt>
                <c:pt idx="512">
                  <c:v>5.0134963157539486E-2</c:v>
                </c:pt>
                <c:pt idx="513">
                  <c:v>5.0137569063008348E-2</c:v>
                </c:pt>
                <c:pt idx="514">
                  <c:v>5.0137984189847273E-2</c:v>
                </c:pt>
                <c:pt idx="515">
                  <c:v>5.0135777697481135E-2</c:v>
                </c:pt>
                <c:pt idx="516">
                  <c:v>5.0131435031781912E-2</c:v>
                </c:pt>
                <c:pt idx="517">
                  <c:v>5.0128382828025009E-2</c:v>
                </c:pt>
                <c:pt idx="518">
                  <c:v>5.0129200463367267E-2</c:v>
                </c:pt>
                <c:pt idx="519">
                  <c:v>5.0133074027664308E-2</c:v>
                </c:pt>
                <c:pt idx="520">
                  <c:v>5.0138669312336112E-2</c:v>
                </c:pt>
                <c:pt idx="521">
                  <c:v>5.0140481981189054E-2</c:v>
                </c:pt>
                <c:pt idx="522">
                  <c:v>5.0138000935525125E-2</c:v>
                </c:pt>
                <c:pt idx="523">
                  <c:v>5.0131650009479091E-2</c:v>
                </c:pt>
                <c:pt idx="524">
                  <c:v>5.0126900093210643E-2</c:v>
                </c:pt>
                <c:pt idx="525">
                  <c:v>5.0125947282177792E-2</c:v>
                </c:pt>
                <c:pt idx="526">
                  <c:v>5.0130922756388363E-2</c:v>
                </c:pt>
                <c:pt idx="527">
                  <c:v>5.0138081561431867E-2</c:v>
                </c:pt>
                <c:pt idx="528">
                  <c:v>5.0142368850256441E-2</c:v>
                </c:pt>
                <c:pt idx="529">
                  <c:v>5.0140387291083603E-2</c:v>
                </c:pt>
                <c:pt idx="530">
                  <c:v>5.0134180245537556E-2</c:v>
                </c:pt>
                <c:pt idx="531">
                  <c:v>5.0126308984011957E-2</c:v>
                </c:pt>
                <c:pt idx="532">
                  <c:v>5.0124366254285235E-2</c:v>
                </c:pt>
                <c:pt idx="533">
                  <c:v>5.0130222401489934E-2</c:v>
                </c:pt>
                <c:pt idx="534">
                  <c:v>5.0138382173972727E-2</c:v>
                </c:pt>
                <c:pt idx="535">
                  <c:v>5.0144708402973505E-2</c:v>
                </c:pt>
                <c:pt idx="536">
                  <c:v>5.0142407187109231E-2</c:v>
                </c:pt>
                <c:pt idx="537">
                  <c:v>5.0132849287154314E-2</c:v>
                </c:pt>
                <c:pt idx="538">
                  <c:v>5.0120255693006766E-2</c:v>
                </c:pt>
                <c:pt idx="539">
                  <c:v>5.0101754125514514E-2</c:v>
                </c:pt>
                <c:pt idx="540">
                  <c:v>5.0056107719396968E-2</c:v>
                </c:pt>
                <c:pt idx="541">
                  <c:v>4.9934018712007193E-2</c:v>
                </c:pt>
                <c:pt idx="542">
                  <c:v>4.9652896784605501E-2</c:v>
                </c:pt>
                <c:pt idx="543">
                  <c:v>4.9115510948091072E-2</c:v>
                </c:pt>
                <c:pt idx="544">
                  <c:v>4.8214517012545116E-2</c:v>
                </c:pt>
                <c:pt idx="545">
                  <c:v>4.6842678604729363E-2</c:v>
                </c:pt>
                <c:pt idx="546">
                  <c:v>4.4881879253773294E-2</c:v>
                </c:pt>
                <c:pt idx="547">
                  <c:v>4.2184902853413121E-2</c:v>
                </c:pt>
                <c:pt idx="548">
                  <c:v>3.8566976722597873E-2</c:v>
                </c:pt>
                <c:pt idx="549">
                  <c:v>3.3821040686678912E-2</c:v>
                </c:pt>
                <c:pt idx="550">
                  <c:v>2.7752714024565941E-2</c:v>
                </c:pt>
                <c:pt idx="551">
                  <c:v>2.0227469258421935E-2</c:v>
                </c:pt>
                <c:pt idx="552">
                  <c:v>1.1192082235781274E-2</c:v>
                </c:pt>
                <c:pt idx="553">
                  <c:v>6.5478445529106109E-4</c:v>
                </c:pt>
                <c:pt idx="554">
                  <c:v>-1.1379045611623563E-2</c:v>
                </c:pt>
                <c:pt idx="555">
                  <c:v>-2.4972952974668425E-2</c:v>
                </c:pt>
                <c:pt idx="556">
                  <c:v>-4.0277394630249354E-2</c:v>
                </c:pt>
                <c:pt idx="557">
                  <c:v>-5.7459416289794479E-2</c:v>
                </c:pt>
                <c:pt idx="558">
                  <c:v>-7.6586630128362379E-2</c:v>
                </c:pt>
                <c:pt idx="559">
                  <c:v>-9.7528439631847555E-2</c:v>
                </c:pt>
                <c:pt idx="560">
                  <c:v>-0.11995485251169442</c:v>
                </c:pt>
                <c:pt idx="561">
                  <c:v>-0.14344016859899444</c:v>
                </c:pt>
                <c:pt idx="562">
                  <c:v>-0.16760645787194386</c:v>
                </c:pt>
                <c:pt idx="563">
                  <c:v>-0.19222320738021464</c:v>
                </c:pt>
                <c:pt idx="564">
                  <c:v>-0.21719331017688803</c:v>
                </c:pt>
                <c:pt idx="565">
                  <c:v>-0.24245648993646041</c:v>
                </c:pt>
                <c:pt idx="566">
                  <c:v>-0.26790744288835006</c:v>
                </c:pt>
                <c:pt idx="567">
                  <c:v>-0.29349164186729265</c:v>
                </c:pt>
                <c:pt idx="568">
                  <c:v>-0.31947775174483251</c:v>
                </c:pt>
                <c:pt idx="569">
                  <c:v>-0.34679964554780446</c:v>
                </c:pt>
                <c:pt idx="570">
                  <c:v>-0.3772578881444017</c:v>
                </c:pt>
                <c:pt idx="571">
                  <c:v>-0.41340384870408875</c:v>
                </c:pt>
                <c:pt idx="572">
                  <c:v>-0.45800904230657546</c:v>
                </c:pt>
                <c:pt idx="573">
                  <c:v>-0.5132899460045055</c:v>
                </c:pt>
                <c:pt idx="574">
                  <c:v>-0.58021874018794417</c:v>
                </c:pt>
                <c:pt idx="575">
                  <c:v>-0.65824520993347346</c:v>
                </c:pt>
                <c:pt idx="576">
                  <c:v>-0.74538094804319976</c:v>
                </c:pt>
                <c:pt idx="577">
                  <c:v>-0.83842834969597346</c:v>
                </c:pt>
                <c:pt idx="578">
                  <c:v>-0.93326641613587202</c:v>
                </c:pt>
                <c:pt idx="579">
                  <c:v>-1.0253320491820801</c:v>
                </c:pt>
                <c:pt idx="580">
                  <c:v>-1.1104123905759766</c:v>
                </c:pt>
                <c:pt idx="581">
                  <c:v>-1.185549752744139</c:v>
                </c:pt>
                <c:pt idx="582">
                  <c:v>-1.2495777617136437</c:v>
                </c:pt>
                <c:pt idx="583">
                  <c:v>-1.30295580998536</c:v>
                </c:pt>
                <c:pt idx="584">
                  <c:v>-1.3471452979571337</c:v>
                </c:pt>
                <c:pt idx="585">
                  <c:v>-1.3842039690527801</c:v>
                </c:pt>
                <c:pt idx="586">
                  <c:v>-1.4168629138242947</c:v>
                </c:pt>
                <c:pt idx="587">
                  <c:v>-1.4485257138444787</c:v>
                </c:pt>
                <c:pt idx="588">
                  <c:v>4.4616457844615161E-2</c:v>
                </c:pt>
                <c:pt idx="589">
                  <c:v>4.4609903242726581E-2</c:v>
                </c:pt>
                <c:pt idx="590">
                  <c:v>4.4605224900945539E-2</c:v>
                </c:pt>
                <c:pt idx="591">
                  <c:v>4.4605290747608113E-2</c:v>
                </c:pt>
                <c:pt idx="592">
                  <c:v>4.4611518593745E-2</c:v>
                </c:pt>
                <c:pt idx="593">
                  <c:v>4.4618161093321923E-2</c:v>
                </c:pt>
                <c:pt idx="594">
                  <c:v>4.4622375087539995E-2</c:v>
                </c:pt>
                <c:pt idx="595">
                  <c:v>4.4619791905526854E-2</c:v>
                </c:pt>
                <c:pt idx="596">
                  <c:v>4.46115115468338E-2</c:v>
                </c:pt>
                <c:pt idx="597">
                  <c:v>4.4602933246266727E-2</c:v>
                </c:pt>
                <c:pt idx="598">
                  <c:v>4.4601532174313847E-2</c:v>
                </c:pt>
                <c:pt idx="599">
                  <c:v>4.4608311426280821E-2</c:v>
                </c:pt>
                <c:pt idx="600">
                  <c:v>4.4618872559377687E-2</c:v>
                </c:pt>
                <c:pt idx="601">
                  <c:v>4.4626035961207185E-2</c:v>
                </c:pt>
                <c:pt idx="602">
                  <c:v>4.4624574499633217E-2</c:v>
                </c:pt>
                <c:pt idx="603">
                  <c:v>4.461331761511534E-2</c:v>
                </c:pt>
                <c:pt idx="604">
                  <c:v>4.4601192555890727E-2</c:v>
                </c:pt>
                <c:pt idx="605">
                  <c:v>4.4595654813684174E-2</c:v>
                </c:pt>
                <c:pt idx="606">
                  <c:v>4.460260440035952E-2</c:v>
                </c:pt>
                <c:pt idx="607">
                  <c:v>4.4617841605572361E-2</c:v>
                </c:pt>
                <c:pt idx="608">
                  <c:v>4.4631375580917218E-2</c:v>
                </c:pt>
                <c:pt idx="609">
                  <c:v>4.4631882910700874E-2</c:v>
                </c:pt>
                <c:pt idx="610">
                  <c:v>4.4618773895833901E-2</c:v>
                </c:pt>
                <c:pt idx="611">
                  <c:v>4.4599212922733014E-2</c:v>
                </c:pt>
                <c:pt idx="612">
                  <c:v>4.4587676155198853E-2</c:v>
                </c:pt>
                <c:pt idx="613">
                  <c:v>4.4593487945634544E-2</c:v>
                </c:pt>
                <c:pt idx="614">
                  <c:v>4.4614683396055517E-2</c:v>
                </c:pt>
                <c:pt idx="615">
                  <c:v>4.4636402551610797E-2</c:v>
                </c:pt>
                <c:pt idx="616">
                  <c:v>4.4643109803323082E-2</c:v>
                </c:pt>
                <c:pt idx="617">
                  <c:v>4.4627793562353767E-2</c:v>
                </c:pt>
                <c:pt idx="618">
                  <c:v>4.4598884894861482E-2</c:v>
                </c:pt>
                <c:pt idx="619">
                  <c:v>4.4578677928227561E-2</c:v>
                </c:pt>
                <c:pt idx="620">
                  <c:v>4.4582613842697807E-2</c:v>
                </c:pt>
                <c:pt idx="621">
                  <c:v>4.4610203080474128E-2</c:v>
                </c:pt>
                <c:pt idx="622">
                  <c:v>4.4640905959819066E-2</c:v>
                </c:pt>
                <c:pt idx="623">
                  <c:v>4.4635333678817869E-2</c:v>
                </c:pt>
                <c:pt idx="624">
                  <c:v>4.4555599694366552E-2</c:v>
                </c:pt>
                <c:pt idx="625">
                  <c:v>4.4369665326721958E-2</c:v>
                </c:pt>
                <c:pt idx="626">
                  <c:v>4.4042585771382856E-2</c:v>
                </c:pt>
                <c:pt idx="627">
                  <c:v>4.3520764551928444E-2</c:v>
                </c:pt>
                <c:pt idx="628">
                  <c:v>4.2705278220870391E-2</c:v>
                </c:pt>
                <c:pt idx="629">
                  <c:v>4.1447135101629784E-2</c:v>
                </c:pt>
                <c:pt idx="630">
                  <c:v>3.9560459297723942E-2</c:v>
                </c:pt>
                <c:pt idx="631">
                  <c:v>3.6852764548605373E-2</c:v>
                </c:pt>
                <c:pt idx="632">
                  <c:v>3.3160200420816278E-2</c:v>
                </c:pt>
                <c:pt idx="633">
                  <c:v>2.8359828581769126E-2</c:v>
                </c:pt>
                <c:pt idx="634">
                  <c:v>2.2361049362255032E-2</c:v>
                </c:pt>
                <c:pt idx="635">
                  <c:v>1.508241800288389E-2</c:v>
                </c:pt>
                <c:pt idx="636">
                  <c:v>6.4288708962706902E-3</c:v>
                </c:pt>
                <c:pt idx="637">
                  <c:v>-3.7100432316695816E-3</c:v>
                </c:pt>
                <c:pt idx="638">
                  <c:v>-1.5449752339546114E-2</c:v>
                </c:pt>
                <c:pt idx="639">
                  <c:v>-2.8894018492224446E-2</c:v>
                </c:pt>
                <c:pt idx="640">
                  <c:v>-4.4115042586573845E-2</c:v>
                </c:pt>
                <c:pt idx="641">
                  <c:v>-6.112669036973075E-2</c:v>
                </c:pt>
                <c:pt idx="642">
                  <c:v>-7.9856018358013925E-2</c:v>
                </c:pt>
                <c:pt idx="643">
                  <c:v>-0.10013047184571879</c:v>
                </c:pt>
                <c:pt idx="644">
                  <c:v>-0.12169625596556086</c:v>
                </c:pt>
                <c:pt idx="645">
                  <c:v>-0.1442671561585456</c:v>
                </c:pt>
                <c:pt idx="646">
                  <c:v>-0.16758162134167626</c:v>
                </c:pt>
                <c:pt idx="647">
                  <c:v>-0.19143196510252625</c:v>
                </c:pt>
                <c:pt idx="648">
                  <c:v>-0.21563117544573682</c:v>
                </c:pt>
                <c:pt idx="649">
                  <c:v>-0.23992087022478992</c:v>
                </c:pt>
                <c:pt idx="650">
                  <c:v>-0.26389415454610365</c:v>
                </c:pt>
                <c:pt idx="651">
                  <c:v>-0.28703774983524877</c:v>
                </c:pt>
                <c:pt idx="652">
                  <c:v>-0.30893323319498894</c:v>
                </c:pt>
                <c:pt idx="653">
                  <c:v>-0.32954396918952639</c:v>
                </c:pt>
                <c:pt idx="654">
                  <c:v>-0.34947419679020592</c:v>
                </c:pt>
                <c:pt idx="655">
                  <c:v>-0.37009294632499234</c:v>
                </c:pt>
                <c:pt idx="656">
                  <c:v>-0.39343368288059916</c:v>
                </c:pt>
                <c:pt idx="657">
                  <c:v>-0.42187811247732226</c:v>
                </c:pt>
                <c:pt idx="658">
                  <c:v>-0.45773009775092199</c:v>
                </c:pt>
                <c:pt idx="659">
                  <c:v>-0.50275802364835365</c:v>
                </c:pt>
                <c:pt idx="660">
                  <c:v>-0.55768984277398903</c:v>
                </c:pt>
                <c:pt idx="661">
                  <c:v>-0.62173962721920639</c:v>
                </c:pt>
                <c:pt idx="662">
                  <c:v>-0.69245534884309334</c:v>
                </c:pt>
                <c:pt idx="663">
                  <c:v>-0.7661323040057727</c:v>
                </c:pt>
                <c:pt idx="664">
                  <c:v>-0.83867859090033836</c:v>
                </c:pt>
                <c:pt idx="665">
                  <c:v>-0.90648869487030292</c:v>
                </c:pt>
                <c:pt idx="666">
                  <c:v>-0.9669148228312302</c:v>
                </c:pt>
                <c:pt idx="667">
                  <c:v>-1.0183104838352277</c:v>
                </c:pt>
                <c:pt idx="668">
                  <c:v>-1.0599907202401135</c:v>
                </c:pt>
                <c:pt idx="669">
                  <c:v>-1.0923886129544627</c:v>
                </c:pt>
                <c:pt idx="670">
                  <c:v>-1.1172294460533529</c:v>
                </c:pt>
                <c:pt idx="671">
                  <c:v>-1.1372596951104397</c:v>
                </c:pt>
                <c:pt idx="672">
                  <c:v>3.9796346771082486E-2</c:v>
                </c:pt>
                <c:pt idx="673">
                  <c:v>3.9791159951590729E-2</c:v>
                </c:pt>
                <c:pt idx="674">
                  <c:v>3.9787203708699877E-2</c:v>
                </c:pt>
                <c:pt idx="675">
                  <c:v>3.9787500499357149E-2</c:v>
                </c:pt>
                <c:pt idx="676">
                  <c:v>3.9792391381592518E-2</c:v>
                </c:pt>
                <c:pt idx="677">
                  <c:v>3.9798729844535252E-2</c:v>
                </c:pt>
                <c:pt idx="678">
                  <c:v>3.9801970131643515E-2</c:v>
                </c:pt>
                <c:pt idx="679">
                  <c:v>3.9799296070315862E-2</c:v>
                </c:pt>
                <c:pt idx="680">
                  <c:v>3.9792000653956924E-2</c:v>
                </c:pt>
                <c:pt idx="681">
                  <c:v>3.9785104594572324E-2</c:v>
                </c:pt>
                <c:pt idx="682">
                  <c:v>3.9783696877828192E-2</c:v>
                </c:pt>
                <c:pt idx="683">
                  <c:v>3.9789491585045793E-2</c:v>
                </c:pt>
                <c:pt idx="684">
                  <c:v>3.9798814413556538E-2</c:v>
                </c:pt>
                <c:pt idx="685">
                  <c:v>3.9805215484461441E-2</c:v>
                </c:pt>
                <c:pt idx="686">
                  <c:v>3.9803740218094283E-2</c:v>
                </c:pt>
                <c:pt idx="687">
                  <c:v>3.9794234026514171E-2</c:v>
                </c:pt>
                <c:pt idx="688">
                  <c:v>3.9783272835416973E-2</c:v>
                </c:pt>
                <c:pt idx="689">
                  <c:v>3.977864914759096E-2</c:v>
                </c:pt>
                <c:pt idx="690">
                  <c:v>3.9784498733776326E-2</c:v>
                </c:pt>
                <c:pt idx="691">
                  <c:v>3.9797780344748554E-2</c:v>
                </c:pt>
                <c:pt idx="692">
                  <c:v>3.980931900003977E-2</c:v>
                </c:pt>
                <c:pt idx="693">
                  <c:v>3.9810367367440286E-2</c:v>
                </c:pt>
                <c:pt idx="694">
                  <c:v>3.9798954715225335E-2</c:v>
                </c:pt>
                <c:pt idx="695">
                  <c:v>3.9782207525058171E-2</c:v>
                </c:pt>
                <c:pt idx="696">
                  <c:v>3.9772110690682858E-2</c:v>
                </c:pt>
                <c:pt idx="697">
                  <c:v>3.9776727260706433E-2</c:v>
                </c:pt>
                <c:pt idx="698">
                  <c:v>3.979364774240015E-2</c:v>
                </c:pt>
                <c:pt idx="699">
                  <c:v>3.981161821162163E-2</c:v>
                </c:pt>
                <c:pt idx="700">
                  <c:v>3.9816952283211193E-2</c:v>
                </c:pt>
                <c:pt idx="701">
                  <c:v>3.9804846151673658E-2</c:v>
                </c:pt>
                <c:pt idx="702">
                  <c:v>3.9783436449717949E-2</c:v>
                </c:pt>
                <c:pt idx="703">
                  <c:v>3.976976450705088E-2</c:v>
                </c:pt>
                <c:pt idx="704">
                  <c:v>3.97766197795811E-2</c:v>
                </c:pt>
                <c:pt idx="705">
                  <c:v>3.9800560753489332E-2</c:v>
                </c:pt>
                <c:pt idx="706">
                  <c:v>3.9818517864012026E-2</c:v>
                </c:pt>
                <c:pt idx="707">
                  <c:v>3.9796516881959142E-2</c:v>
                </c:pt>
                <c:pt idx="708">
                  <c:v>3.9702885231289092E-2</c:v>
                </c:pt>
                <c:pt idx="709">
                  <c:v>3.9514607623266543E-2</c:v>
                </c:pt>
                <c:pt idx="710">
                  <c:v>3.9205331894305001E-2</c:v>
                </c:pt>
                <c:pt idx="711">
                  <c:v>3.8720121273334587E-2</c:v>
                </c:pt>
                <c:pt idx="712">
                  <c:v>3.7948162002679156E-2</c:v>
                </c:pt>
                <c:pt idx="713">
                  <c:v>3.6717995343697345E-2</c:v>
                </c:pt>
                <c:pt idx="714">
                  <c:v>3.4823879140607278E-2</c:v>
                </c:pt>
                <c:pt idx="715">
                  <c:v>3.2075775429771414E-2</c:v>
                </c:pt>
                <c:pt idx="716">
                  <c:v>2.8343870086807638E-2</c:v>
                </c:pt>
                <c:pt idx="717">
                  <c:v>2.3565096714375785E-2</c:v>
                </c:pt>
                <c:pt idx="718">
                  <c:v>1.769939141398191E-2</c:v>
                </c:pt>
                <c:pt idx="719">
                  <c:v>1.0665115247434154E-2</c:v>
                </c:pt>
                <c:pt idx="720">
                  <c:v>2.2994017271242388E-3</c:v>
                </c:pt>
                <c:pt idx="721">
                  <c:v>-7.6153318439063705E-3</c:v>
                </c:pt>
                <c:pt idx="722">
                  <c:v>-1.9270538594145792E-2</c:v>
                </c:pt>
                <c:pt idx="723">
                  <c:v>-3.2744284983754215E-2</c:v>
                </c:pt>
                <c:pt idx="724">
                  <c:v>-4.7967264619221357E-2</c:v>
                </c:pt>
                <c:pt idx="725">
                  <c:v>-6.4767568344876791E-2</c:v>
                </c:pt>
                <c:pt idx="726">
                  <c:v>-8.296654142182272E-2</c:v>
                </c:pt>
                <c:pt idx="727">
                  <c:v>-0.10246221134864256</c:v>
                </c:pt>
                <c:pt idx="728">
                  <c:v>-0.12323336770552638</c:v>
                </c:pt>
                <c:pt idx="729">
                  <c:v>-0.14525054890036102</c:v>
                </c:pt>
                <c:pt idx="730">
                  <c:v>-0.16835090510527373</c:v>
                </c:pt>
                <c:pt idx="731">
                  <c:v>-0.19216809624278189</c:v>
                </c:pt>
                <c:pt idx="732">
                  <c:v>-0.21617167586432373</c:v>
                </c:pt>
                <c:pt idx="733">
                  <c:v>-0.23978732499472805</c:v>
                </c:pt>
                <c:pt idx="734">
                  <c:v>-0.2625248736120343</c:v>
                </c:pt>
                <c:pt idx="735">
                  <c:v>-0.28404784442990544</c:v>
                </c:pt>
                <c:pt idx="736">
                  <c:v>-0.30415464714097229</c:v>
                </c:pt>
                <c:pt idx="737">
                  <c:v>-0.32270595696642246</c:v>
                </c:pt>
                <c:pt idx="738">
                  <c:v>-0.33961286986007555</c:v>
                </c:pt>
                <c:pt idx="739">
                  <c:v>-0.35499244375439426</c:v>
                </c:pt>
                <c:pt idx="740">
                  <c:v>-0.36944336894701468</c:v>
                </c:pt>
                <c:pt idx="741">
                  <c:v>-0.38427782355134776</c:v>
                </c:pt>
                <c:pt idx="742">
                  <c:v>-0.40153896944270778</c:v>
                </c:pt>
                <c:pt idx="743">
                  <c:v>-0.42368490145209636</c:v>
                </c:pt>
                <c:pt idx="744">
                  <c:v>-0.45293346503014603</c:v>
                </c:pt>
                <c:pt idx="745">
                  <c:v>-0.49050460923195716</c:v>
                </c:pt>
                <c:pt idx="746">
                  <c:v>-0.53616388814242</c:v>
                </c:pt>
                <c:pt idx="747">
                  <c:v>-0.58828178966628264</c:v>
                </c:pt>
                <c:pt idx="748">
                  <c:v>-0.64424758470742483</c:v>
                </c:pt>
                <c:pt idx="749">
                  <c:v>-0.70091691646737886</c:v>
                </c:pt>
                <c:pt idx="750">
                  <c:v>-0.75497415899180609</c:v>
                </c:pt>
                <c:pt idx="751">
                  <c:v>-0.80333025855323925</c:v>
                </c:pt>
                <c:pt idx="752">
                  <c:v>-0.84368861659425509</c:v>
                </c:pt>
                <c:pt idx="753">
                  <c:v>-0.87510829954764546</c:v>
                </c:pt>
                <c:pt idx="754">
                  <c:v>-0.89818308333268815</c:v>
                </c:pt>
                <c:pt idx="755">
                  <c:v>-0.91462999362106057</c:v>
                </c:pt>
              </c:numCache>
            </c:numRef>
          </c:val>
        </c:ser>
        <c:ser>
          <c:idx val="1"/>
          <c:order val="1"/>
          <c:spPr>
            <a:ln w="28575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'2000 250 200 U'!$R$87:$R$842</c:f>
              <c:numCache>
                <c:formatCode>General</c:formatCode>
                <c:ptCount val="756"/>
                <c:pt idx="0">
                  <c:v>5.6748069075853259E-2</c:v>
                </c:pt>
                <c:pt idx="1">
                  <c:v>5.6802418997646577E-2</c:v>
                </c:pt>
                <c:pt idx="2">
                  <c:v>5.6844814782230142E-2</c:v>
                </c:pt>
                <c:pt idx="3">
                  <c:v>5.6842066378198018E-2</c:v>
                </c:pt>
                <c:pt idx="4">
                  <c:v>5.6791320615879944E-2</c:v>
                </c:pt>
                <c:pt idx="5">
                  <c:v>5.6725364710598719E-2</c:v>
                </c:pt>
                <c:pt idx="6">
                  <c:v>5.6691464083419976E-2</c:v>
                </c:pt>
                <c:pt idx="7">
                  <c:v>5.6718558568954178E-2</c:v>
                </c:pt>
                <c:pt idx="8">
                  <c:v>5.6792916643829967E-2</c:v>
                </c:pt>
                <c:pt idx="9">
                  <c:v>5.6865186468409157E-2</c:v>
                </c:pt>
                <c:pt idx="10">
                  <c:v>5.6880009162679282E-2</c:v>
                </c:pt>
                <c:pt idx="11">
                  <c:v>5.6820808053106832E-2</c:v>
                </c:pt>
                <c:pt idx="12">
                  <c:v>5.6723183031917764E-2</c:v>
                </c:pt>
                <c:pt idx="13">
                  <c:v>5.6655523509626785E-2</c:v>
                </c:pt>
                <c:pt idx="14">
                  <c:v>5.6672470346580892E-2</c:v>
                </c:pt>
                <c:pt idx="15">
                  <c:v>5.6770133886206491E-2</c:v>
                </c:pt>
                <c:pt idx="16">
                  <c:v>5.6884690951202618E-2</c:v>
                </c:pt>
                <c:pt idx="17">
                  <c:v>5.6932585321189215E-2</c:v>
                </c:pt>
                <c:pt idx="18">
                  <c:v>5.6870468711161137E-2</c:v>
                </c:pt>
                <c:pt idx="19">
                  <c:v>5.6732216990886368E-2</c:v>
                </c:pt>
                <c:pt idx="20">
                  <c:v>5.6612703073079577E-2</c:v>
                </c:pt>
                <c:pt idx="21">
                  <c:v>5.6603256933544344E-2</c:v>
                </c:pt>
                <c:pt idx="22">
                  <c:v>5.6723247336269884E-2</c:v>
                </c:pt>
                <c:pt idx="23">
                  <c:v>5.6898574646058436E-2</c:v>
                </c:pt>
                <c:pt idx="24">
                  <c:v>5.7005774921334122E-2</c:v>
                </c:pt>
                <c:pt idx="25">
                  <c:v>5.6956684287444208E-2</c:v>
                </c:pt>
                <c:pt idx="26">
                  <c:v>5.676794113464536E-2</c:v>
                </c:pt>
                <c:pt idx="27">
                  <c:v>5.6561721888174966E-2</c:v>
                </c:pt>
                <c:pt idx="28">
                  <c:v>5.6485712540475352E-2</c:v>
                </c:pt>
                <c:pt idx="29">
                  <c:v>5.6611236320316581E-2</c:v>
                </c:pt>
                <c:pt idx="30">
                  <c:v>5.6871978424479289E-2</c:v>
                </c:pt>
                <c:pt idx="31">
                  <c:v>5.7082453170615222E-2</c:v>
                </c:pt>
                <c:pt idx="32">
                  <c:v>5.701217748944503E-2</c:v>
                </c:pt>
                <c:pt idx="33">
                  <c:v>5.642514483369216E-2</c:v>
                </c:pt>
                <c:pt idx="34">
                  <c:v>5.5005366162862904E-2</c:v>
                </c:pt>
                <c:pt idx="35">
                  <c:v>5.2146921953362561E-2</c:v>
                </c:pt>
                <c:pt idx="36">
                  <c:v>4.6697414013889833E-2</c:v>
                </c:pt>
                <c:pt idx="37">
                  <c:v>3.6816861778447695E-2</c:v>
                </c:pt>
                <c:pt idx="38">
                  <c:v>2.0094729934812542E-2</c:v>
                </c:pt>
                <c:pt idx="39">
                  <c:v>-6.0494826939890998E-3</c:v>
                </c:pt>
                <c:pt idx="40">
                  <c:v>-4.3854826789985979E-2</c:v>
                </c:pt>
                <c:pt idx="41">
                  <c:v>-9.4852239395916527E-2</c:v>
                </c:pt>
                <c:pt idx="42">
                  <c:v>-0.15984739652062677</c:v>
                </c:pt>
                <c:pt idx="43">
                  <c:v>-0.23920408868139614</c:v>
                </c:pt>
                <c:pt idx="44">
                  <c:v>-0.33320233592061554</c:v>
                </c:pt>
                <c:pt idx="45">
                  <c:v>-0.44224051380747814</c:v>
                </c:pt>
                <c:pt idx="46">
                  <c:v>-0.56688918150209233</c:v>
                </c:pt>
                <c:pt idx="47">
                  <c:v>-0.70793606228456352</c:v>
                </c:pt>
                <c:pt idx="48">
                  <c:v>-0.86647811390275908</c:v>
                </c:pt>
                <c:pt idx="49">
                  <c:v>-1.0439350779195813</c:v>
                </c:pt>
                <c:pt idx="50">
                  <c:v>-1.2419140598723943</c:v>
                </c:pt>
                <c:pt idx="51">
                  <c:v>-1.4620130134092255</c:v>
                </c:pt>
                <c:pt idx="52">
                  <c:v>-1.7057263951265951</c:v>
                </c:pt>
                <c:pt idx="53">
                  <c:v>-1.9745084608033467</c:v>
                </c:pt>
                <c:pt idx="54">
                  <c:v>-2.2698904115857919</c:v>
                </c:pt>
                <c:pt idx="55">
                  <c:v>-2.5936398406100891</c:v>
                </c:pt>
                <c:pt idx="56">
                  <c:v>-2.9480109058931756</c:v>
                </c:pt>
                <c:pt idx="57">
                  <c:v>-3.3359827449665098</c:v>
                </c:pt>
                <c:pt idx="58">
                  <c:v>-3.7613992147424655</c:v>
                </c:pt>
                <c:pt idx="59">
                  <c:v>-4.2293469259593159</c:v>
                </c:pt>
                <c:pt idx="60">
                  <c:v>-4.7470227373734399</c:v>
                </c:pt>
                <c:pt idx="61">
                  <c:v>-5.3244632974441943</c:v>
                </c:pt>
                <c:pt idx="62">
                  <c:v>-5.9747531835262766</c:v>
                </c:pt>
                <c:pt idx="63">
                  <c:v>-6.7149813176461111</c:v>
                </c:pt>
                <c:pt idx="64">
                  <c:v>-7.5688774026169634</c:v>
                </c:pt>
                <c:pt idx="65">
                  <c:v>-8.5687468674781506</c:v>
                </c:pt>
                <c:pt idx="66">
                  <c:v>-9.7547713057433967</c:v>
                </c:pt>
                <c:pt idx="67">
                  <c:v>-11.175590796314143</c:v>
                </c:pt>
                <c:pt idx="68">
                  <c:v>-12.893699715017796</c:v>
                </c:pt>
                <c:pt idx="69">
                  <c:v>-14.988311873835361</c:v>
                </c:pt>
                <c:pt idx="70">
                  <c:v>-17.547838099723485</c:v>
                </c:pt>
                <c:pt idx="71">
                  <c:v>-20.663612207444402</c:v>
                </c:pt>
                <c:pt idx="72">
                  <c:v>-24.436685778426064</c:v>
                </c:pt>
                <c:pt idx="73">
                  <c:v>-28.975028105894857</c:v>
                </c:pt>
                <c:pt idx="74">
                  <c:v>-34.362155135330305</c:v>
                </c:pt>
                <c:pt idx="75">
                  <c:v>-40.638147338451596</c:v>
                </c:pt>
                <c:pt idx="76">
                  <c:v>-47.816083358517211</c:v>
                </c:pt>
                <c:pt idx="77">
                  <c:v>-55.866676534413308</c:v>
                </c:pt>
                <c:pt idx="78">
                  <c:v>-64.665898858582949</c:v>
                </c:pt>
                <c:pt idx="79">
                  <c:v>-74.014176499386693</c:v>
                </c:pt>
                <c:pt idx="80">
                  <c:v>-83.699148893944781</c:v>
                </c:pt>
                <c:pt idx="81">
                  <c:v>-93.47588649761289</c:v>
                </c:pt>
                <c:pt idx="82">
                  <c:v>-103.05050704550125</c:v>
                </c:pt>
                <c:pt idx="83">
                  <c:v>-112.16798913914934</c:v>
                </c:pt>
                <c:pt idx="84">
                  <c:v>8.0095588882024185E-2</c:v>
                </c:pt>
                <c:pt idx="85">
                  <c:v>8.012043699836599E-2</c:v>
                </c:pt>
                <c:pt idx="86">
                  <c:v>8.0138592807152728E-2</c:v>
                </c:pt>
                <c:pt idx="87">
                  <c:v>8.0137619557504203E-2</c:v>
                </c:pt>
                <c:pt idx="88">
                  <c:v>8.0115165870681238E-2</c:v>
                </c:pt>
                <c:pt idx="89">
                  <c:v>8.0086293959285515E-2</c:v>
                </c:pt>
                <c:pt idx="90">
                  <c:v>8.0071413535505717E-2</c:v>
                </c:pt>
                <c:pt idx="91">
                  <c:v>8.0082945895631155E-2</c:v>
                </c:pt>
                <c:pt idx="92">
                  <c:v>8.0116165381848126E-2</c:v>
                </c:pt>
                <c:pt idx="93">
                  <c:v>8.0147088679113881E-2</c:v>
                </c:pt>
                <c:pt idx="94">
                  <c:v>8.0153474775285533E-2</c:v>
                </c:pt>
                <c:pt idx="95">
                  <c:v>8.0127902105888549E-2</c:v>
                </c:pt>
                <c:pt idx="96">
                  <c:v>8.0085304379054853E-2</c:v>
                </c:pt>
                <c:pt idx="97">
                  <c:v>8.005649321381085E-2</c:v>
                </c:pt>
                <c:pt idx="98">
                  <c:v>8.0062885127074504E-2</c:v>
                </c:pt>
                <c:pt idx="99">
                  <c:v>8.0105752685687023E-2</c:v>
                </c:pt>
                <c:pt idx="100">
                  <c:v>8.0155889105284719E-2</c:v>
                </c:pt>
                <c:pt idx="101">
                  <c:v>8.0176106547162035E-2</c:v>
                </c:pt>
                <c:pt idx="102">
                  <c:v>8.0149281752142171E-2</c:v>
                </c:pt>
                <c:pt idx="103">
                  <c:v>8.0089576492166512E-2</c:v>
                </c:pt>
                <c:pt idx="104">
                  <c:v>8.0037218268627558E-2</c:v>
                </c:pt>
                <c:pt idx="105">
                  <c:v>8.0033121921876518E-2</c:v>
                </c:pt>
                <c:pt idx="106">
                  <c:v>8.0085602476034051E-2</c:v>
                </c:pt>
                <c:pt idx="107">
                  <c:v>8.0161581776508617E-2</c:v>
                </c:pt>
                <c:pt idx="108">
                  <c:v>8.0205148224283568E-2</c:v>
                </c:pt>
                <c:pt idx="109">
                  <c:v>8.0181537421661966E-2</c:v>
                </c:pt>
                <c:pt idx="110">
                  <c:v>8.0101609843181293E-2</c:v>
                </c:pt>
                <c:pt idx="111">
                  <c:v>8.0018037015569157E-2</c:v>
                </c:pt>
                <c:pt idx="112">
                  <c:v>7.9993687179374884E-2</c:v>
                </c:pt>
                <c:pt idx="113">
                  <c:v>8.0055651587257526E-2</c:v>
                </c:pt>
                <c:pt idx="114">
                  <c:v>8.0168437019684444E-2</c:v>
                </c:pt>
                <c:pt idx="115">
                  <c:v>8.0253958302484107E-2</c:v>
                </c:pt>
                <c:pt idx="116">
                  <c:v>8.0246700943422275E-2</c:v>
                </c:pt>
                <c:pt idx="117">
                  <c:v>8.0144101481698302E-2</c:v>
                </c:pt>
                <c:pt idx="118">
                  <c:v>8.0010687610242479E-2</c:v>
                </c:pt>
                <c:pt idx="119">
                  <c:v>7.992947017395402E-2</c:v>
                </c:pt>
                <c:pt idx="120">
                  <c:v>7.9919355528477662E-2</c:v>
                </c:pt>
                <c:pt idx="121">
                  <c:v>7.9880400883024838E-2</c:v>
                </c:pt>
                <c:pt idx="122">
                  <c:v>7.9598388094683351E-2</c:v>
                </c:pt>
                <c:pt idx="123">
                  <c:v>7.8808848057190226E-2</c:v>
                </c:pt>
                <c:pt idx="124">
                  <c:v>7.7264132433809848E-2</c:v>
                </c:pt>
                <c:pt idx="125">
                  <c:v>7.4711120344396947E-2</c:v>
                </c:pt>
                <c:pt idx="126">
                  <c:v>7.0753982911500465E-2</c:v>
                </c:pt>
                <c:pt idx="127">
                  <c:v>6.4605404272894615E-2</c:v>
                </c:pt>
                <c:pt idx="128">
                  <c:v>5.4852630522790095E-2</c:v>
                </c:pt>
                <c:pt idx="129">
                  <c:v>3.9310088108114531E-2</c:v>
                </c:pt>
                <c:pt idx="130">
                  <c:v>1.5044336183881986E-2</c:v>
                </c:pt>
                <c:pt idx="131">
                  <c:v>-2.1476709861488346E-2</c:v>
                </c:pt>
                <c:pt idx="132">
                  <c:v>-7.4170086073094194E-2</c:v>
                </c:pt>
                <c:pt idx="133">
                  <c:v>-0.14713705053774542</c:v>
                </c:pt>
                <c:pt idx="134">
                  <c:v>-0.24442539721130171</c:v>
                </c:pt>
                <c:pt idx="135">
                  <c:v>-0.36974651436112982</c:v>
                </c:pt>
                <c:pt idx="136">
                  <c:v>-0.52617503403082111</c:v>
                </c:pt>
                <c:pt idx="137">
                  <c:v>-0.71591516865727156</c:v>
                </c:pt>
                <c:pt idx="138">
                  <c:v>-0.94022595808141929</c:v>
                </c:pt>
                <c:pt idx="139">
                  <c:v>-1.1994325742424266</c:v>
                </c:pt>
                <c:pt idx="140">
                  <c:v>-1.4929422057727697</c:v>
                </c:pt>
                <c:pt idx="141">
                  <c:v>-1.8193279943750442</c:v>
                </c:pt>
                <c:pt idx="142">
                  <c:v>-2.176634141527658</c:v>
                </c:pt>
                <c:pt idx="143">
                  <c:v>-2.5628398381542157</c:v>
                </c:pt>
                <c:pt idx="144">
                  <c:v>-2.9762416748438101</c:v>
                </c:pt>
                <c:pt idx="145">
                  <c:v>-3.4157834081012055</c:v>
                </c:pt>
                <c:pt idx="146">
                  <c:v>-3.8815872113903409</c:v>
                </c:pt>
                <c:pt idx="147">
                  <c:v>-4.3758637809489365</c:v>
                </c:pt>
                <c:pt idx="148">
                  <c:v>-4.9037031798881809</c:v>
                </c:pt>
                <c:pt idx="149">
                  <c:v>-5.4732022167043013</c:v>
                </c:pt>
                <c:pt idx="150">
                  <c:v>-6.0957269917048551</c:v>
                </c:pt>
                <c:pt idx="151">
                  <c:v>-6.7878163336211212</c:v>
                </c:pt>
                <c:pt idx="152">
                  <c:v>-7.5737304353408321</c:v>
                </c:pt>
                <c:pt idx="153">
                  <c:v>-8.4855758164274189</c:v>
                </c:pt>
                <c:pt idx="154">
                  <c:v>-9.5617843332627199</c:v>
                </c:pt>
                <c:pt idx="155">
                  <c:v>-10.849186373743724</c:v>
                </c:pt>
                <c:pt idx="156">
                  <c:v>-12.408059393214259</c:v>
                </c:pt>
                <c:pt idx="157">
                  <c:v>-14.310985898997716</c:v>
                </c:pt>
                <c:pt idx="158">
                  <c:v>-16.634910332070955</c:v>
                </c:pt>
                <c:pt idx="159">
                  <c:v>-19.460599175834243</c:v>
                </c:pt>
                <c:pt idx="160">
                  <c:v>-22.879570567766045</c:v>
                </c:pt>
                <c:pt idx="161">
                  <c:v>-26.984069406492058</c:v>
                </c:pt>
                <c:pt idx="162">
                  <c:v>-31.842804534562841</c:v>
                </c:pt>
                <c:pt idx="163">
                  <c:v>-37.50163794966236</c:v>
                </c:pt>
                <c:pt idx="164">
                  <c:v>-43.995510579614852</c:v>
                </c:pt>
                <c:pt idx="165">
                  <c:v>-51.315090669748585</c:v>
                </c:pt>
                <c:pt idx="166">
                  <c:v>-59.371489761460836</c:v>
                </c:pt>
                <c:pt idx="167">
                  <c:v>-68.030178430294114</c:v>
                </c:pt>
                <c:pt idx="168">
                  <c:v>8.6576548809520218E-2</c:v>
                </c:pt>
                <c:pt idx="169">
                  <c:v>8.6584357926644803E-2</c:v>
                </c:pt>
                <c:pt idx="170">
                  <c:v>8.659121839154689E-2</c:v>
                </c:pt>
                <c:pt idx="171">
                  <c:v>8.6591221425123793E-2</c:v>
                </c:pt>
                <c:pt idx="172">
                  <c:v>8.6583975944559341E-2</c:v>
                </c:pt>
                <c:pt idx="173">
                  <c:v>8.6573815053007402E-2</c:v>
                </c:pt>
                <c:pt idx="174">
                  <c:v>8.6568443190092603E-2</c:v>
                </c:pt>
                <c:pt idx="175">
                  <c:v>8.6572595529762444E-2</c:v>
                </c:pt>
                <c:pt idx="176">
                  <c:v>8.6583061166002395E-2</c:v>
                </c:pt>
                <c:pt idx="177">
                  <c:v>8.6593911509440791E-2</c:v>
                </c:pt>
                <c:pt idx="178">
                  <c:v>8.6596419783781714E-2</c:v>
                </c:pt>
                <c:pt idx="179">
                  <c:v>8.6587560220967669E-2</c:v>
                </c:pt>
                <c:pt idx="180">
                  <c:v>8.6573294323395347E-2</c:v>
                </c:pt>
                <c:pt idx="181">
                  <c:v>8.6563368647767383E-2</c:v>
                </c:pt>
                <c:pt idx="182">
                  <c:v>8.6565904520330736E-2</c:v>
                </c:pt>
                <c:pt idx="183">
                  <c:v>8.6579762356705142E-2</c:v>
                </c:pt>
                <c:pt idx="184">
                  <c:v>8.659706050224554E-2</c:v>
                </c:pt>
                <c:pt idx="185">
                  <c:v>8.6603916067252665E-2</c:v>
                </c:pt>
                <c:pt idx="186">
                  <c:v>8.6594699151415683E-2</c:v>
                </c:pt>
                <c:pt idx="187">
                  <c:v>8.6574141728732984E-2</c:v>
                </c:pt>
                <c:pt idx="188">
                  <c:v>8.6556783095243617E-2</c:v>
                </c:pt>
                <c:pt idx="189">
                  <c:v>8.6555435516323262E-2</c:v>
                </c:pt>
                <c:pt idx="190">
                  <c:v>8.6573550421118195E-2</c:v>
                </c:pt>
                <c:pt idx="191">
                  <c:v>8.6599470328573874E-2</c:v>
                </c:pt>
                <c:pt idx="192">
                  <c:v>8.661500333988971E-2</c:v>
                </c:pt>
                <c:pt idx="193">
                  <c:v>8.6606721078273052E-2</c:v>
                </c:pt>
                <c:pt idx="194">
                  <c:v>8.6577814513039877E-2</c:v>
                </c:pt>
                <c:pt idx="195">
                  <c:v>8.6546427564666475E-2</c:v>
                </c:pt>
                <c:pt idx="196">
                  <c:v>8.6535733774614682E-2</c:v>
                </c:pt>
                <c:pt idx="197">
                  <c:v>8.6556298248124386E-2</c:v>
                </c:pt>
                <c:pt idx="198">
                  <c:v>8.6599836230914315E-2</c:v>
                </c:pt>
                <c:pt idx="199">
                  <c:v>8.6641589474342334E-2</c:v>
                </c:pt>
                <c:pt idx="200">
                  <c:v>8.6656576001007179E-2</c:v>
                </c:pt>
                <c:pt idx="201">
                  <c:v>8.6635538479990976E-2</c:v>
                </c:pt>
                <c:pt idx="202">
                  <c:v>8.6586122196907089E-2</c:v>
                </c:pt>
                <c:pt idx="203">
                  <c:v>8.652282303721788E-2</c:v>
                </c:pt>
                <c:pt idx="204">
                  <c:v>8.6441813167596457E-2</c:v>
                </c:pt>
                <c:pt idx="205">
                  <c:v>8.6300884417942009E-2</c:v>
                </c:pt>
                <c:pt idx="206">
                  <c:v>8.6005331728818982E-2</c:v>
                </c:pt>
                <c:pt idx="207">
                  <c:v>8.5411369600658524E-2</c:v>
                </c:pt>
                <c:pt idx="208">
                  <c:v>8.4331433012216225E-2</c:v>
                </c:pt>
                <c:pt idx="209">
                  <c:v>8.2547737826919737E-2</c:v>
                </c:pt>
                <c:pt idx="210">
                  <c:v>7.9828468712586587E-2</c:v>
                </c:pt>
                <c:pt idx="211">
                  <c:v>7.5945554705480353E-2</c:v>
                </c:pt>
                <c:pt idx="212">
                  <c:v>7.0692641700208059E-2</c:v>
                </c:pt>
                <c:pt idx="213">
                  <c:v>6.3873356535397052E-2</c:v>
                </c:pt>
                <c:pt idx="214">
                  <c:v>5.5257871356973839E-2</c:v>
                </c:pt>
                <c:pt idx="215">
                  <c:v>4.4483001898717053E-2</c:v>
                </c:pt>
                <c:pt idx="216">
                  <c:v>3.0911459935022048E-2</c:v>
                </c:pt>
                <c:pt idx="217">
                  <c:v>1.3445826565445422E-2</c:v>
                </c:pt>
                <c:pt idx="218">
                  <c:v>-9.6944994887250904E-3</c:v>
                </c:pt>
                <c:pt idx="219">
                  <c:v>-4.1196418244585649E-2</c:v>
                </c:pt>
                <c:pt idx="220">
                  <c:v>-8.480675468487188E-2</c:v>
                </c:pt>
                <c:pt idx="221">
                  <c:v>-0.14531001924718442</c:v>
                </c:pt>
                <c:pt idx="222">
                  <c:v>-0.22828672593741967</c:v>
                </c:pt>
                <c:pt idx="223">
                  <c:v>-0.33965825073477751</c:v>
                </c:pt>
                <c:pt idx="224">
                  <c:v>-0.48507941597372983</c:v>
                </c:pt>
                <c:pt idx="225">
                  <c:v>-0.66921273100545842</c:v>
                </c:pt>
                <c:pt idx="226">
                  <c:v>-0.89495091454762266</c:v>
                </c:pt>
                <c:pt idx="227">
                  <c:v>-1.1627923650658412</c:v>
                </c:pt>
                <c:pt idx="228">
                  <c:v>-1.4707018416490505</c:v>
                </c:pt>
                <c:pt idx="229">
                  <c:v>-1.81464308711763</c:v>
                </c:pt>
                <c:pt idx="230">
                  <c:v>-2.1895099710151595</c:v>
                </c:pt>
                <c:pt idx="231">
                  <c:v>-2.5899373711215588</c:v>
                </c:pt>
                <c:pt idx="232">
                  <c:v>-3.0108321325245271</c:v>
                </c:pt>
                <c:pt idx="233">
                  <c:v>-3.4480494717018146</c:v>
                </c:pt>
                <c:pt idx="234">
                  <c:v>-3.8996218044845565</c:v>
                </c:pt>
                <c:pt idx="235">
                  <c:v>-4.3670851599083278</c:v>
                </c:pt>
                <c:pt idx="236">
                  <c:v>-4.8559086880448215</c:v>
                </c:pt>
                <c:pt idx="237">
                  <c:v>-5.375025009878768</c:v>
                </c:pt>
                <c:pt idx="238">
                  <c:v>-5.9373136633592116</c:v>
                </c:pt>
                <c:pt idx="239">
                  <c:v>-6.5621827151497962</c:v>
                </c:pt>
                <c:pt idx="240">
                  <c:v>-7.2776689184605656</c:v>
                </c:pt>
                <c:pt idx="241">
                  <c:v>-8.1189697990440663</c:v>
                </c:pt>
                <c:pt idx="242">
                  <c:v>-9.1263295192879408</c:v>
                </c:pt>
                <c:pt idx="243">
                  <c:v>-10.347583111616053</c:v>
                </c:pt>
                <c:pt idx="244">
                  <c:v>-11.841886637954598</c:v>
                </c:pt>
                <c:pt idx="245">
                  <c:v>-13.676111406166441</c:v>
                </c:pt>
                <c:pt idx="246">
                  <c:v>-15.918347573912333</c:v>
                </c:pt>
                <c:pt idx="247">
                  <c:v>-18.641008138553953</c:v>
                </c:pt>
                <c:pt idx="248">
                  <c:v>-21.924801834096748</c:v>
                </c:pt>
                <c:pt idx="249">
                  <c:v>-25.844405393349184</c:v>
                </c:pt>
                <c:pt idx="250">
                  <c:v>-30.453970137199693</c:v>
                </c:pt>
                <c:pt idx="251">
                  <c:v>-35.799091402905667</c:v>
                </c:pt>
                <c:pt idx="252">
                  <c:v>8.5115790566561683E-2</c:v>
                </c:pt>
                <c:pt idx="253">
                  <c:v>8.5128047102144638E-2</c:v>
                </c:pt>
                <c:pt idx="254">
                  <c:v>8.513667451535252E-2</c:v>
                </c:pt>
                <c:pt idx="255">
                  <c:v>8.5135643000676026E-2</c:v>
                </c:pt>
                <c:pt idx="256">
                  <c:v>8.5124025295611513E-2</c:v>
                </c:pt>
                <c:pt idx="257">
                  <c:v>8.5109839930033959E-2</c:v>
                </c:pt>
                <c:pt idx="258">
                  <c:v>8.5102167484807353E-2</c:v>
                </c:pt>
                <c:pt idx="259">
                  <c:v>8.5108809558524789E-2</c:v>
                </c:pt>
                <c:pt idx="260">
                  <c:v>8.5126211256728659E-2</c:v>
                </c:pt>
                <c:pt idx="261">
                  <c:v>8.5141758899034026E-2</c:v>
                </c:pt>
                <c:pt idx="262">
                  <c:v>8.514510022999483E-2</c:v>
                </c:pt>
                <c:pt idx="263">
                  <c:v>8.513171604567786E-2</c:v>
                </c:pt>
                <c:pt idx="264">
                  <c:v>8.5109132038202237E-2</c:v>
                </c:pt>
                <c:pt idx="265">
                  <c:v>8.5093993500792095E-2</c:v>
                </c:pt>
                <c:pt idx="266">
                  <c:v>8.5097292160430785E-2</c:v>
                </c:pt>
                <c:pt idx="267">
                  <c:v>8.5120186942235665E-2</c:v>
                </c:pt>
                <c:pt idx="268">
                  <c:v>8.5145054765290842E-2</c:v>
                </c:pt>
                <c:pt idx="269">
                  <c:v>8.5156300187404652E-2</c:v>
                </c:pt>
                <c:pt idx="270">
                  <c:v>8.5142953787248912E-2</c:v>
                </c:pt>
                <c:pt idx="271">
                  <c:v>8.5111721686771918E-2</c:v>
                </c:pt>
                <c:pt idx="272">
                  <c:v>8.5084721966388555E-2</c:v>
                </c:pt>
                <c:pt idx="273">
                  <c:v>8.5081951058340446E-2</c:v>
                </c:pt>
                <c:pt idx="274">
                  <c:v>8.5108148954832041E-2</c:v>
                </c:pt>
                <c:pt idx="275">
                  <c:v>8.5145963677080869E-2</c:v>
                </c:pt>
                <c:pt idx="276">
                  <c:v>8.5169415789449684E-2</c:v>
                </c:pt>
                <c:pt idx="277">
                  <c:v>8.5158648697620812E-2</c:v>
                </c:pt>
                <c:pt idx="278">
                  <c:v>8.5120218359377914E-2</c:v>
                </c:pt>
                <c:pt idx="279">
                  <c:v>8.507994428596069E-2</c:v>
                </c:pt>
                <c:pt idx="280">
                  <c:v>8.5070566507525702E-2</c:v>
                </c:pt>
                <c:pt idx="281">
                  <c:v>8.5101002331447753E-2</c:v>
                </c:pt>
                <c:pt idx="282">
                  <c:v>8.5152402914457512E-2</c:v>
                </c:pt>
                <c:pt idx="283">
                  <c:v>8.5184415975161493E-2</c:v>
                </c:pt>
                <c:pt idx="284">
                  <c:v>8.5169940931910271E-2</c:v>
                </c:pt>
                <c:pt idx="285">
                  <c:v>8.5114866565835556E-2</c:v>
                </c:pt>
                <c:pt idx="286">
                  <c:v>8.506264610935986E-2</c:v>
                </c:pt>
                <c:pt idx="287">
                  <c:v>8.505472727494115E-2</c:v>
                </c:pt>
                <c:pt idx="288">
                  <c:v>8.5080196508601713E-2</c:v>
                </c:pt>
                <c:pt idx="289">
                  <c:v>8.5044145529856716E-2</c:v>
                </c:pt>
                <c:pt idx="290">
                  <c:v>8.4780403192847006E-2</c:v>
                </c:pt>
                <c:pt idx="291">
                  <c:v>8.4104304358595741E-2</c:v>
                </c:pt>
                <c:pt idx="292">
                  <c:v>8.2888492767576386E-2</c:v>
                </c:pt>
                <c:pt idx="293">
                  <c:v>8.1075377231552961E-2</c:v>
                </c:pt>
                <c:pt idx="294">
                  <c:v>7.8630882833612997E-2</c:v>
                </c:pt>
                <c:pt idx="295">
                  <c:v>7.5440829047973765E-2</c:v>
                </c:pt>
                <c:pt idx="296">
                  <c:v>7.1229238205735845E-2</c:v>
                </c:pt>
                <c:pt idx="297">
                  <c:v>6.5574468885824869E-2</c:v>
                </c:pt>
                <c:pt idx="298">
                  <c:v>5.8032473505079951E-2</c:v>
                </c:pt>
                <c:pt idx="299">
                  <c:v>4.8310756039378705E-2</c:v>
                </c:pt>
                <c:pt idx="300">
                  <c:v>3.6372081975020953E-2</c:v>
                </c:pt>
                <c:pt idx="301">
                  <c:v>2.2387077528705449E-2</c:v>
                </c:pt>
                <c:pt idx="302">
                  <c:v>6.5194632039934572E-3</c:v>
                </c:pt>
                <c:pt idx="303">
                  <c:v>-1.1365885134257214E-2</c:v>
                </c:pt>
                <c:pt idx="304">
                  <c:v>-3.1930028921785404E-2</c:v>
                </c:pt>
                <c:pt idx="305">
                  <c:v>-5.6470627802438181E-2</c:v>
                </c:pt>
                <c:pt idx="306">
                  <c:v>-8.6970715388741376E-2</c:v>
                </c:pt>
                <c:pt idx="307">
                  <c:v>-0.12619102473260913</c:v>
                </c:pt>
                <c:pt idx="308">
                  <c:v>-0.17784821684221713</c:v>
                </c:pt>
                <c:pt idx="309">
                  <c:v>-0.2467901353719742</c:v>
                </c:pt>
                <c:pt idx="310">
                  <c:v>-0.33898492041651979</c:v>
                </c:pt>
                <c:pt idx="311">
                  <c:v>-0.46109980880643536</c:v>
                </c:pt>
                <c:pt idx="312">
                  <c:v>-0.61957069043618929</c:v>
                </c:pt>
                <c:pt idx="313">
                  <c:v>-0.81922848773603074</c:v>
                </c:pt>
                <c:pt idx="314">
                  <c:v>-1.0618744840327528</c:v>
                </c:pt>
                <c:pt idx="315">
                  <c:v>-1.3455408599757226</c:v>
                </c:pt>
                <c:pt idx="316">
                  <c:v>-1.6648993737848439</c:v>
                </c:pt>
                <c:pt idx="317">
                  <c:v>-2.0126652643919574</c:v>
                </c:pt>
                <c:pt idx="318">
                  <c:v>-2.381147556562385</c:v>
                </c:pt>
                <c:pt idx="319">
                  <c:v>-2.7631596077740705</c:v>
                </c:pt>
                <c:pt idx="320">
                  <c:v>-3.1525169369148878</c:v>
                </c:pt>
                <c:pt idx="321">
                  <c:v>-3.5450386930805031</c:v>
                </c:pt>
                <c:pt idx="322">
                  <c:v>-3.9404191228340255</c:v>
                </c:pt>
                <c:pt idx="323">
                  <c:v>-4.3439265892716845</c:v>
                </c:pt>
                <c:pt idx="324">
                  <c:v>-4.7662649869801319</c:v>
                </c:pt>
                <c:pt idx="325">
                  <c:v>-5.2220371248898578</c:v>
                </c:pt>
                <c:pt idx="326">
                  <c:v>-5.729646036235982</c:v>
                </c:pt>
                <c:pt idx="327">
                  <c:v>-6.3138635195992219</c:v>
                </c:pt>
                <c:pt idx="328">
                  <c:v>-7.0073896133251976</c:v>
                </c:pt>
                <c:pt idx="329">
                  <c:v>-7.8485326788823233</c:v>
                </c:pt>
                <c:pt idx="330">
                  <c:v>-8.87910117948174</c:v>
                </c:pt>
                <c:pt idx="331">
                  <c:v>-10.147059467778014</c:v>
                </c:pt>
                <c:pt idx="332">
                  <c:v>-11.708579893563725</c:v>
                </c:pt>
                <c:pt idx="333">
                  <c:v>-13.623176270630646</c:v>
                </c:pt>
                <c:pt idx="334">
                  <c:v>-15.950576629589069</c:v>
                </c:pt>
                <c:pt idx="335">
                  <c:v>-18.757344050237627</c:v>
                </c:pt>
                <c:pt idx="336">
                  <c:v>8.0323653256013441E-2</c:v>
                </c:pt>
                <c:pt idx="337">
                  <c:v>8.0266541875128744E-2</c:v>
                </c:pt>
                <c:pt idx="338">
                  <c:v>8.0222414113333695E-2</c:v>
                </c:pt>
                <c:pt idx="339">
                  <c:v>8.0225350129777565E-2</c:v>
                </c:pt>
                <c:pt idx="340">
                  <c:v>8.0277384998343609E-2</c:v>
                </c:pt>
                <c:pt idx="341">
                  <c:v>8.0345482273992366E-2</c:v>
                </c:pt>
                <c:pt idx="342">
                  <c:v>8.0381570626803067E-2</c:v>
                </c:pt>
                <c:pt idx="343">
                  <c:v>8.0352589860158807E-2</c:v>
                </c:pt>
                <c:pt idx="344">
                  <c:v>8.0275538453771375E-2</c:v>
                </c:pt>
                <c:pt idx="345">
                  <c:v>8.0201464895873598E-2</c:v>
                </c:pt>
                <c:pt idx="346">
                  <c:v>8.0185433928061586E-2</c:v>
                </c:pt>
                <c:pt idx="347">
                  <c:v>8.0246471820544688E-2</c:v>
                </c:pt>
                <c:pt idx="348">
                  <c:v>8.0348545940721133E-2</c:v>
                </c:pt>
                <c:pt idx="349">
                  <c:v>8.0417587494268292E-2</c:v>
                </c:pt>
                <c:pt idx="350">
                  <c:v>8.0401546765111936E-2</c:v>
                </c:pt>
                <c:pt idx="351">
                  <c:v>8.0299437256516504E-2</c:v>
                </c:pt>
                <c:pt idx="352">
                  <c:v>8.0181336391289548E-2</c:v>
                </c:pt>
                <c:pt idx="353">
                  <c:v>8.0131335115279964E-2</c:v>
                </c:pt>
                <c:pt idx="354">
                  <c:v>8.0195466111854949E-2</c:v>
                </c:pt>
                <c:pt idx="355">
                  <c:v>8.0338660692593697E-2</c:v>
                </c:pt>
                <c:pt idx="356">
                  <c:v>8.0459784999012851E-2</c:v>
                </c:pt>
                <c:pt idx="357">
                  <c:v>8.0469724807161733E-2</c:v>
                </c:pt>
                <c:pt idx="358">
                  <c:v>8.0346481000190095E-2</c:v>
                </c:pt>
                <c:pt idx="359">
                  <c:v>8.0169198555973195E-2</c:v>
                </c:pt>
                <c:pt idx="360">
                  <c:v>8.0062079409226244E-2</c:v>
                </c:pt>
                <c:pt idx="361">
                  <c:v>8.0117248783303577E-2</c:v>
                </c:pt>
                <c:pt idx="362">
                  <c:v>8.0306668440276549E-2</c:v>
                </c:pt>
                <c:pt idx="363">
                  <c:v>8.0506170837317315E-2</c:v>
                </c:pt>
                <c:pt idx="364">
                  <c:v>8.0564646689332123E-2</c:v>
                </c:pt>
                <c:pt idx="365">
                  <c:v>8.0423298517694849E-2</c:v>
                </c:pt>
                <c:pt idx="366">
                  <c:v>8.0165819489690038E-2</c:v>
                </c:pt>
                <c:pt idx="367">
                  <c:v>7.9978404820666774E-2</c:v>
                </c:pt>
                <c:pt idx="368">
                  <c:v>8.0014649583563052E-2</c:v>
                </c:pt>
                <c:pt idx="369">
                  <c:v>8.0277464588484573E-2</c:v>
                </c:pt>
                <c:pt idx="370">
                  <c:v>8.0595040387942685E-2</c:v>
                </c:pt>
                <c:pt idx="371">
                  <c:v>8.0716852609630296E-2</c:v>
                </c:pt>
                <c:pt idx="372">
                  <c:v>8.0484723775488293E-2</c:v>
                </c:pt>
                <c:pt idx="373">
                  <c:v>7.993996109334546E-2</c:v>
                </c:pt>
                <c:pt idx="374">
                  <c:v>7.92834770559009E-2</c:v>
                </c:pt>
                <c:pt idx="375">
                  <c:v>7.8697449366289973E-2</c:v>
                </c:pt>
                <c:pt idx="376">
                  <c:v>7.8126760366754103E-2</c:v>
                </c:pt>
                <c:pt idx="377">
                  <c:v>7.7198137544618989E-2</c:v>
                </c:pt>
                <c:pt idx="378">
                  <c:v>7.5337292575592227E-2</c:v>
                </c:pt>
                <c:pt idx="379">
                  <c:v>7.2042653023349432E-2</c:v>
                </c:pt>
                <c:pt idx="380">
                  <c:v>6.7130787968298661E-2</c:v>
                </c:pt>
                <c:pt idx="381">
                  <c:v>6.0788338120964257E-2</c:v>
                </c:pt>
                <c:pt idx="382">
                  <c:v>5.335001988234489E-2</c:v>
                </c:pt>
                <c:pt idx="383">
                  <c:v>4.4976983397198952E-2</c:v>
                </c:pt>
                <c:pt idx="384">
                  <c:v>3.5420678056725358E-2</c:v>
                </c:pt>
                <c:pt idx="385">
                  <c:v>2.4065376535189777E-2</c:v>
                </c:pt>
                <c:pt idx="386">
                  <c:v>1.0209811843367906E-2</c:v>
                </c:pt>
                <c:pt idx="387">
                  <c:v>-6.5845649930357242E-3</c:v>
                </c:pt>
                <c:pt idx="388">
                  <c:v>-2.6297746636517998E-2</c:v>
                </c:pt>
                <c:pt idx="389">
                  <c:v>-4.8544317934285659E-2</c:v>
                </c:pt>
                <c:pt idx="390">
                  <c:v>-7.2848687600432255E-2</c:v>
                </c:pt>
                <c:pt idx="391">
                  <c:v>-9.9037496819390447E-2</c:v>
                </c:pt>
                <c:pt idx="392">
                  <c:v>-0.12758388491365422</c:v>
                </c:pt>
                <c:pt idx="393">
                  <c:v>-0.15993224193340688</c:v>
                </c:pt>
                <c:pt idx="394">
                  <c:v>-0.19879367437239323</c:v>
                </c:pt>
                <c:pt idx="395">
                  <c:v>-0.24833906108722051</c:v>
                </c:pt>
                <c:pt idx="396">
                  <c:v>-0.31414181731394109</c:v>
                </c:pt>
                <c:pt idx="397">
                  <c:v>-0.40268765638477866</c:v>
                </c:pt>
                <c:pt idx="398">
                  <c:v>-0.52053999590812916</c:v>
                </c:pt>
                <c:pt idx="399">
                  <c:v>-0.67328911839760097</c:v>
                </c:pt>
                <c:pt idx="400">
                  <c:v>-0.86449796494357589</c:v>
                </c:pt>
                <c:pt idx="401">
                  <c:v>-1.0947083330571428</c:v>
                </c:pt>
                <c:pt idx="402">
                  <c:v>-1.3607145896787811</c:v>
                </c:pt>
                <c:pt idx="403">
                  <c:v>-1.6557244694563604</c:v>
                </c:pt>
                <c:pt idx="404">
                  <c:v>-1.9706863396077892</c:v>
                </c:pt>
                <c:pt idx="405">
                  <c:v>-2.2964510859609684</c:v>
                </c:pt>
                <c:pt idx="406">
                  <c:v>-2.6256857287684552</c:v>
                </c:pt>
                <c:pt idx="407">
                  <c:v>-2.9535555160107938</c:v>
                </c:pt>
                <c:pt idx="408">
                  <c:v>-3.2776602308042531</c:v>
                </c:pt>
                <c:pt idx="409">
                  <c:v>-3.5985412717361136</c:v>
                </c:pt>
                <c:pt idx="410">
                  <c:v>-3.9216520142330653</c:v>
                </c:pt>
                <c:pt idx="411">
                  <c:v>-4.2592557284181076</c:v>
                </c:pt>
                <c:pt idx="412">
                  <c:v>-4.6298486208326324</c:v>
                </c:pt>
                <c:pt idx="413">
                  <c:v>-5.0554584550982966</c:v>
                </c:pt>
                <c:pt idx="414">
                  <c:v>-5.5605511927191005</c:v>
                </c:pt>
                <c:pt idx="415">
                  <c:v>-6.1741475077220702</c:v>
                </c:pt>
                <c:pt idx="416">
                  <c:v>-6.9310902344644401</c:v>
                </c:pt>
                <c:pt idx="417">
                  <c:v>-7.8698741899628413</c:v>
                </c:pt>
                <c:pt idx="418">
                  <c:v>-9.031565214049845</c:v>
                </c:pt>
                <c:pt idx="419">
                  <c:v>-10.462490707467568</c:v>
                </c:pt>
                <c:pt idx="420">
                  <c:v>7.4229392242769712E-2</c:v>
                </c:pt>
                <c:pt idx="421">
                  <c:v>7.4247663130735331E-2</c:v>
                </c:pt>
                <c:pt idx="422">
                  <c:v>7.4266431851466835E-2</c:v>
                </c:pt>
                <c:pt idx="423">
                  <c:v>7.4263917861984968E-2</c:v>
                </c:pt>
                <c:pt idx="424">
                  <c:v>7.4244794016933208E-2</c:v>
                </c:pt>
                <c:pt idx="425">
                  <c:v>7.4223640186133963E-2</c:v>
                </c:pt>
                <c:pt idx="426">
                  <c:v>7.4208468440329883E-2</c:v>
                </c:pt>
                <c:pt idx="427">
                  <c:v>7.4220883455016595E-2</c:v>
                </c:pt>
                <c:pt idx="428">
                  <c:v>7.4244619136376519E-2</c:v>
                </c:pt>
                <c:pt idx="429">
                  <c:v>7.4270336773502463E-2</c:v>
                </c:pt>
                <c:pt idx="430">
                  <c:v>7.4276985389070266E-2</c:v>
                </c:pt>
                <c:pt idx="431">
                  <c:v>7.4256366141064178E-2</c:v>
                </c:pt>
                <c:pt idx="432">
                  <c:v>7.4219620644892764E-2</c:v>
                </c:pt>
                <c:pt idx="433">
                  <c:v>7.4197482711825621E-2</c:v>
                </c:pt>
                <c:pt idx="434">
                  <c:v>7.4202541632069782E-2</c:v>
                </c:pt>
                <c:pt idx="435">
                  <c:v>7.4238042656060904E-2</c:v>
                </c:pt>
                <c:pt idx="436">
                  <c:v>7.42780170587755E-2</c:v>
                </c:pt>
                <c:pt idx="437">
                  <c:v>7.4295160943145505E-2</c:v>
                </c:pt>
                <c:pt idx="438">
                  <c:v>7.4271858706149024E-2</c:v>
                </c:pt>
                <c:pt idx="439">
                  <c:v>7.4223033704019711E-2</c:v>
                </c:pt>
                <c:pt idx="440">
                  <c:v>7.4182900206048036E-2</c:v>
                </c:pt>
                <c:pt idx="441">
                  <c:v>7.4180507420761668E-2</c:v>
                </c:pt>
                <c:pt idx="442">
                  <c:v>7.4223682165363208E-2</c:v>
                </c:pt>
                <c:pt idx="443">
                  <c:v>7.4284317707554295E-2</c:v>
                </c:pt>
                <c:pt idx="444">
                  <c:v>7.4321489546364222E-2</c:v>
                </c:pt>
                <c:pt idx="445">
                  <c:v>7.4299279918086422E-2</c:v>
                </c:pt>
                <c:pt idx="446">
                  <c:v>7.4227944295946785E-2</c:v>
                </c:pt>
                <c:pt idx="447">
                  <c:v>7.415719423882311E-2</c:v>
                </c:pt>
                <c:pt idx="448">
                  <c:v>7.4134892818119968E-2</c:v>
                </c:pt>
                <c:pt idx="449">
                  <c:v>7.4187529032744198E-2</c:v>
                </c:pt>
                <c:pt idx="450">
                  <c:v>7.4292244930999563E-2</c:v>
                </c:pt>
                <c:pt idx="451">
                  <c:v>7.4378544469907715E-2</c:v>
                </c:pt>
                <c:pt idx="452">
                  <c:v>7.4389683869683809E-2</c:v>
                </c:pt>
                <c:pt idx="453">
                  <c:v>7.4305768704187092E-2</c:v>
                </c:pt>
                <c:pt idx="454">
                  <c:v>7.4170339164231824E-2</c:v>
                </c:pt>
                <c:pt idx="455">
                  <c:v>7.4052260063674491E-2</c:v>
                </c:pt>
                <c:pt idx="456">
                  <c:v>7.3992666999863857E-2</c:v>
                </c:pt>
                <c:pt idx="457">
                  <c:v>7.3954993544523104E-2</c:v>
                </c:pt>
                <c:pt idx="458">
                  <c:v>7.3827837897410958E-2</c:v>
                </c:pt>
                <c:pt idx="459">
                  <c:v>7.3429005132061839E-2</c:v>
                </c:pt>
                <c:pt idx="460">
                  <c:v>7.2559325742391614E-2</c:v>
                </c:pt>
                <c:pt idx="461">
                  <c:v>7.1033311641388791E-2</c:v>
                </c:pt>
                <c:pt idx="462">
                  <c:v>6.8700335109544819E-2</c:v>
                </c:pt>
                <c:pt idx="463">
                  <c:v>6.5453044850021833E-2</c:v>
                </c:pt>
                <c:pt idx="464">
                  <c:v>6.1232785806197655E-2</c:v>
                </c:pt>
                <c:pt idx="465">
                  <c:v>5.5975716780550293E-2</c:v>
                </c:pt>
                <c:pt idx="466">
                  <c:v>4.9579815412296849E-2</c:v>
                </c:pt>
                <c:pt idx="467">
                  <c:v>4.1817943217610266E-2</c:v>
                </c:pt>
                <c:pt idx="468">
                  <c:v>3.233615662126213E-2</c:v>
                </c:pt>
                <c:pt idx="469">
                  <c:v>2.0737975112992746E-2</c:v>
                </c:pt>
                <c:pt idx="470">
                  <c:v>6.766622432759762E-3</c:v>
                </c:pt>
                <c:pt idx="471">
                  <c:v>-9.5361838994522524E-3</c:v>
                </c:pt>
                <c:pt idx="472">
                  <c:v>-2.7807656772786189E-2</c:v>
                </c:pt>
                <c:pt idx="473">
                  <c:v>-4.7573468823646652E-2</c:v>
                </c:pt>
                <c:pt idx="474">
                  <c:v>-6.857361621863263E-2</c:v>
                </c:pt>
                <c:pt idx="475">
                  <c:v>-9.101967196704569E-2</c:v>
                </c:pt>
                <c:pt idx="476">
                  <c:v>-0.11556290785577612</c:v>
                </c:pt>
                <c:pt idx="477">
                  <c:v>-0.14291176042801113</c:v>
                </c:pt>
                <c:pt idx="478">
                  <c:v>-0.17340863026037831</c:v>
                </c:pt>
                <c:pt idx="479">
                  <c:v>-0.20699410671707721</c:v>
                </c:pt>
                <c:pt idx="480">
                  <c:v>-0.24385846508414738</c:v>
                </c:pt>
                <c:pt idx="481">
                  <c:v>-0.28560692166677232</c:v>
                </c:pt>
                <c:pt idx="482">
                  <c:v>-0.33635128345045989</c:v>
                </c:pt>
                <c:pt idx="483">
                  <c:v>-0.40283212748058445</c:v>
                </c:pt>
                <c:pt idx="484">
                  <c:v>-0.49323105231541431</c:v>
                </c:pt>
                <c:pt idx="485">
                  <c:v>-0.61490666753556233</c:v>
                </c:pt>
                <c:pt idx="486">
                  <c:v>-0.77220134429872778</c:v>
                </c:pt>
                <c:pt idx="487">
                  <c:v>-0.96533051515973556</c:v>
                </c:pt>
                <c:pt idx="488">
                  <c:v>-1.1907267390815566</c:v>
                </c:pt>
                <c:pt idx="489">
                  <c:v>-1.4419605557934903</c:v>
                </c:pt>
                <c:pt idx="490">
                  <c:v>-1.7106020370154438</c:v>
                </c:pt>
                <c:pt idx="491">
                  <c:v>-1.9870133984905429</c:v>
                </c:pt>
                <c:pt idx="492">
                  <c:v>-2.2617923031078075</c:v>
                </c:pt>
                <c:pt idx="493">
                  <c:v>-2.528103103279594</c:v>
                </c:pt>
                <c:pt idx="494">
                  <c:v>-2.7838541596554851</c:v>
                </c:pt>
                <c:pt idx="495">
                  <c:v>-3.0322883324506824</c:v>
                </c:pt>
                <c:pt idx="496">
                  <c:v>-3.2806709368999836</c:v>
                </c:pt>
                <c:pt idx="497">
                  <c:v>-3.5388734512164919</c:v>
                </c:pt>
                <c:pt idx="498">
                  <c:v>-3.8199662817933335</c:v>
                </c:pt>
                <c:pt idx="499">
                  <c:v>-4.1418961461098673</c:v>
                </c:pt>
                <c:pt idx="500">
                  <c:v>-4.5272838419707124</c:v>
                </c:pt>
                <c:pt idx="501">
                  <c:v>-5.0011305922521592</c:v>
                </c:pt>
                <c:pt idx="502">
                  <c:v>-5.590014002404323</c:v>
                </c:pt>
                <c:pt idx="503">
                  <c:v>-6.3239234813866663</c:v>
                </c:pt>
                <c:pt idx="504">
                  <c:v>6.7949513824345789E-2</c:v>
                </c:pt>
                <c:pt idx="505">
                  <c:v>6.7996559830136388E-2</c:v>
                </c:pt>
                <c:pt idx="506">
                  <c:v>6.8025294637852216E-2</c:v>
                </c:pt>
                <c:pt idx="507">
                  <c:v>6.802524316074185E-2</c:v>
                </c:pt>
                <c:pt idx="508">
                  <c:v>6.7985981955355115E-2</c:v>
                </c:pt>
                <c:pt idx="509">
                  <c:v>6.793628320319986E-2</c:v>
                </c:pt>
                <c:pt idx="510">
                  <c:v>6.7910153549162397E-2</c:v>
                </c:pt>
                <c:pt idx="511">
                  <c:v>6.7925900464729932E-2</c:v>
                </c:pt>
                <c:pt idx="512">
                  <c:v>6.7986091946359822E-2</c:v>
                </c:pt>
                <c:pt idx="513">
                  <c:v>6.8043652105971256E-2</c:v>
                </c:pt>
                <c:pt idx="514">
                  <c:v>6.8051502610885911E-2</c:v>
                </c:pt>
                <c:pt idx="515">
                  <c:v>6.800699932987421E-2</c:v>
                </c:pt>
                <c:pt idx="516">
                  <c:v>6.7933711894398188E-2</c:v>
                </c:pt>
                <c:pt idx="517">
                  <c:v>6.788397255235526E-2</c:v>
                </c:pt>
                <c:pt idx="518">
                  <c:v>6.789442970682584E-2</c:v>
                </c:pt>
                <c:pt idx="519">
                  <c:v>6.7970302342860334E-2</c:v>
                </c:pt>
                <c:pt idx="520">
                  <c:v>6.8056666431761212E-2</c:v>
                </c:pt>
                <c:pt idx="521">
                  <c:v>6.8093331781366423E-2</c:v>
                </c:pt>
                <c:pt idx="522">
                  <c:v>6.8046276634800576E-2</c:v>
                </c:pt>
                <c:pt idx="523">
                  <c:v>6.7939035336156015E-2</c:v>
                </c:pt>
                <c:pt idx="524">
                  <c:v>6.7847456653897992E-2</c:v>
                </c:pt>
                <c:pt idx="525">
                  <c:v>6.784217054863606E-2</c:v>
                </c:pt>
                <c:pt idx="526">
                  <c:v>6.7931060815447378E-2</c:v>
                </c:pt>
                <c:pt idx="527">
                  <c:v>6.8064437012738302E-2</c:v>
                </c:pt>
                <c:pt idx="528">
                  <c:v>6.8142931586492692E-2</c:v>
                </c:pt>
                <c:pt idx="529">
                  <c:v>6.8103762432128276E-2</c:v>
                </c:pt>
                <c:pt idx="530">
                  <c:v>6.7965232466994083E-2</c:v>
                </c:pt>
                <c:pt idx="531">
                  <c:v>6.7816301142788221E-2</c:v>
                </c:pt>
                <c:pt idx="532">
                  <c:v>6.7772127520108208E-2</c:v>
                </c:pt>
                <c:pt idx="533">
                  <c:v>6.7880021950307151E-2</c:v>
                </c:pt>
                <c:pt idx="534">
                  <c:v>6.8072446452098964E-2</c:v>
                </c:pt>
                <c:pt idx="535">
                  <c:v>6.8211517396468566E-2</c:v>
                </c:pt>
                <c:pt idx="536">
                  <c:v>6.8188404873221364E-2</c:v>
                </c:pt>
                <c:pt idx="537">
                  <c:v>6.8007078332444321E-2</c:v>
                </c:pt>
                <c:pt idx="538">
                  <c:v>6.7771357017311573E-2</c:v>
                </c:pt>
                <c:pt idx="539">
                  <c:v>6.7658754793757589E-2</c:v>
                </c:pt>
                <c:pt idx="540">
                  <c:v>6.77349249812874E-2</c:v>
                </c:pt>
                <c:pt idx="541">
                  <c:v>6.7893182299719593E-2</c:v>
                </c:pt>
                <c:pt idx="542">
                  <c:v>6.7859012810720487E-2</c:v>
                </c:pt>
                <c:pt idx="543">
                  <c:v>6.7335662485767347E-2</c:v>
                </c:pt>
                <c:pt idx="544">
                  <c:v>6.6150184963035763E-2</c:v>
                </c:pt>
                <c:pt idx="545">
                  <c:v>6.4327065520832172E-2</c:v>
                </c:pt>
                <c:pt idx="546">
                  <c:v>6.2002365347678799E-2</c:v>
                </c:pt>
                <c:pt idx="547">
                  <c:v>5.9234533291457198E-2</c:v>
                </c:pt>
                <c:pt idx="548">
                  <c:v>5.5817904065400742E-2</c:v>
                </c:pt>
                <c:pt idx="549">
                  <c:v>5.1307653176042356E-2</c:v>
                </c:pt>
                <c:pt idx="550">
                  <c:v>4.5161384085347762E-2</c:v>
                </c:pt>
                <c:pt idx="551">
                  <c:v>3.7004250002066197E-2</c:v>
                </c:pt>
                <c:pt idx="552">
                  <c:v>2.6812903917529402E-2</c:v>
                </c:pt>
                <c:pt idx="553">
                  <c:v>1.4878590799409662E-2</c:v>
                </c:pt>
                <c:pt idx="554">
                  <c:v>1.5657966634460034E-3</c:v>
                </c:pt>
                <c:pt idx="555">
                  <c:v>-1.2957126994244327E-2</c:v>
                </c:pt>
                <c:pt idx="556">
                  <c:v>-2.8875089137402315E-2</c:v>
                </c:pt>
                <c:pt idx="557">
                  <c:v>-4.6620197699077992E-2</c:v>
                </c:pt>
                <c:pt idx="558">
                  <c:v>-6.6647642773758037E-2</c:v>
                </c:pt>
                <c:pt idx="559">
                  <c:v>-8.9169103956305854E-2</c:v>
                </c:pt>
                <c:pt idx="560">
                  <c:v>-0.11403358394143258</c:v>
                </c:pt>
                <c:pt idx="561">
                  <c:v>-0.14077150368499544</c:v>
                </c:pt>
                <c:pt idx="562">
                  <c:v>-0.16871606774452569</c:v>
                </c:pt>
                <c:pt idx="563">
                  <c:v>-0.19720650550400604</c:v>
                </c:pt>
                <c:pt idx="564">
                  <c:v>-0.22582662690942604</c:v>
                </c:pt>
                <c:pt idx="565">
                  <c:v>-0.25479029799093372</c:v>
                </c:pt>
                <c:pt idx="566">
                  <c:v>-0.28531759008837149</c:v>
                </c:pt>
                <c:pt idx="567">
                  <c:v>-0.32007097910588356</c:v>
                </c:pt>
                <c:pt idx="568">
                  <c:v>-0.36327383884396303</c:v>
                </c:pt>
                <c:pt idx="569">
                  <c:v>-0.42052360543230038</c:v>
                </c:pt>
                <c:pt idx="570">
                  <c:v>-0.49816560084251627</c:v>
                </c:pt>
                <c:pt idx="571">
                  <c:v>-0.60224200100096281</c:v>
                </c:pt>
                <c:pt idx="572">
                  <c:v>-0.73695246869691045</c:v>
                </c:pt>
                <c:pt idx="573">
                  <c:v>-0.9030984762046852</c:v>
                </c:pt>
                <c:pt idx="574">
                  <c:v>-1.0971012944508534</c:v>
                </c:pt>
                <c:pt idx="575">
                  <c:v>-1.3115505287809419</c:v>
                </c:pt>
                <c:pt idx="576">
                  <c:v>-1.5371595762982981</c:v>
                </c:pt>
                <c:pt idx="577">
                  <c:v>-1.7651381854497734</c:v>
                </c:pt>
                <c:pt idx="578">
                  <c:v>-1.9886716723716467</c:v>
                </c:pt>
                <c:pt idx="579">
                  <c:v>-2.2031561700371376</c:v>
                </c:pt>
                <c:pt idx="580">
                  <c:v>-2.4062041492508897</c:v>
                </c:pt>
                <c:pt idx="581">
                  <c:v>-2.5985808742727801</c:v>
                </c:pt>
                <c:pt idx="582">
                  <c:v>-2.7859490030339535</c:v>
                </c:pt>
                <c:pt idx="583">
                  <c:v>-2.9796112324764956</c:v>
                </c:pt>
                <c:pt idx="584">
                  <c:v>-3.1948653096354427</c:v>
                </c:pt>
                <c:pt idx="585">
                  <c:v>-3.4484551974199711</c:v>
                </c:pt>
                <c:pt idx="586">
                  <c:v>-3.7580404059528227</c:v>
                </c:pt>
                <c:pt idx="587">
                  <c:v>-4.1436152950991376</c:v>
                </c:pt>
                <c:pt idx="588">
                  <c:v>6.1956821595624913E-2</c:v>
                </c:pt>
                <c:pt idx="589">
                  <c:v>6.1955719679917275E-2</c:v>
                </c:pt>
                <c:pt idx="590">
                  <c:v>6.1956476702911663E-2</c:v>
                </c:pt>
                <c:pt idx="591">
                  <c:v>6.1954916704043038E-2</c:v>
                </c:pt>
                <c:pt idx="592">
                  <c:v>6.1957201636989478E-2</c:v>
                </c:pt>
                <c:pt idx="593">
                  <c:v>6.1949270823152922E-2</c:v>
                </c:pt>
                <c:pt idx="594">
                  <c:v>6.1951388928414439E-2</c:v>
                </c:pt>
                <c:pt idx="595">
                  <c:v>6.1955000398657957E-2</c:v>
                </c:pt>
                <c:pt idx="596">
                  <c:v>6.1959741617002489E-2</c:v>
                </c:pt>
                <c:pt idx="597">
                  <c:v>6.1958311648013256E-2</c:v>
                </c:pt>
                <c:pt idx="598">
                  <c:v>6.1960282617192081E-2</c:v>
                </c:pt>
                <c:pt idx="599">
                  <c:v>6.1958493415094469E-2</c:v>
                </c:pt>
                <c:pt idx="600">
                  <c:v>6.195305750167085E-2</c:v>
                </c:pt>
                <c:pt idx="601">
                  <c:v>6.1948384099427586E-2</c:v>
                </c:pt>
                <c:pt idx="602">
                  <c:v>6.1950677195994883E-2</c:v>
                </c:pt>
                <c:pt idx="603">
                  <c:v>6.1952585827369941E-2</c:v>
                </c:pt>
                <c:pt idx="604">
                  <c:v>6.1961256361573361E-2</c:v>
                </c:pt>
                <c:pt idx="605">
                  <c:v>6.1962398438574061E-2</c:v>
                </c:pt>
                <c:pt idx="606">
                  <c:v>6.1960796952063024E-2</c:v>
                </c:pt>
                <c:pt idx="607">
                  <c:v>6.1954572855721632E-2</c:v>
                </c:pt>
                <c:pt idx="608">
                  <c:v>6.1951913233211066E-2</c:v>
                </c:pt>
                <c:pt idx="609">
                  <c:v>6.1947103813968465E-2</c:v>
                </c:pt>
                <c:pt idx="610">
                  <c:v>6.1952748151167657E-2</c:v>
                </c:pt>
                <c:pt idx="611">
                  <c:v>6.1957672952121602E-2</c:v>
                </c:pt>
                <c:pt idx="612">
                  <c:v>6.1961535495472439E-2</c:v>
                </c:pt>
                <c:pt idx="613">
                  <c:v>6.1960899373098476E-2</c:v>
                </c:pt>
                <c:pt idx="614">
                  <c:v>6.1961417194472491E-2</c:v>
                </c:pt>
                <c:pt idx="615">
                  <c:v>6.1958001981745954E-2</c:v>
                </c:pt>
                <c:pt idx="616">
                  <c:v>6.1958792161050234E-2</c:v>
                </c:pt>
                <c:pt idx="617">
                  <c:v>6.1959720896209998E-2</c:v>
                </c:pt>
                <c:pt idx="618">
                  <c:v>6.1950961790338703E-2</c:v>
                </c:pt>
                <c:pt idx="619">
                  <c:v>6.19440338629767E-2</c:v>
                </c:pt>
                <c:pt idx="620">
                  <c:v>6.1929612496816971E-2</c:v>
                </c:pt>
                <c:pt idx="621">
                  <c:v>6.1918191118855527E-2</c:v>
                </c:pt>
                <c:pt idx="622">
                  <c:v>6.1937896541257614E-2</c:v>
                </c:pt>
                <c:pt idx="623">
                  <c:v>6.1970918442157782E-2</c:v>
                </c:pt>
                <c:pt idx="624">
                  <c:v>6.198237222211013E-2</c:v>
                </c:pt>
                <c:pt idx="625">
                  <c:v>6.1888513520248059E-2</c:v>
                </c:pt>
                <c:pt idx="626">
                  <c:v>6.1561459886670729E-2</c:v>
                </c:pt>
                <c:pt idx="627">
                  <c:v>6.089797469856266E-2</c:v>
                </c:pt>
                <c:pt idx="628">
                  <c:v>5.9830099454374015E-2</c:v>
                </c:pt>
                <c:pt idx="629">
                  <c:v>5.834509175378131E-2</c:v>
                </c:pt>
                <c:pt idx="630">
                  <c:v>5.6417808140014326E-2</c:v>
                </c:pt>
                <c:pt idx="631">
                  <c:v>5.3909729922531423E-2</c:v>
                </c:pt>
                <c:pt idx="632">
                  <c:v>5.0521517682640564E-2</c:v>
                </c:pt>
                <c:pt idx="633">
                  <c:v>4.5814143333669871E-2</c:v>
                </c:pt>
                <c:pt idx="634">
                  <c:v>3.9388130133482753E-2</c:v>
                </c:pt>
                <c:pt idx="635">
                  <c:v>3.1096507888665508E-2</c:v>
                </c:pt>
                <c:pt idx="636">
                  <c:v>2.1133015278766706E-2</c:v>
                </c:pt>
                <c:pt idx="637">
                  <c:v>9.912104717831615E-3</c:v>
                </c:pt>
                <c:pt idx="638">
                  <c:v>-2.2527121276298928E-3</c:v>
                </c:pt>
                <c:pt idx="639">
                  <c:v>-1.5489702294092394E-2</c:v>
                </c:pt>
                <c:pt idx="640">
                  <c:v>-3.0445115776317765E-2</c:v>
                </c:pt>
                <c:pt idx="641">
                  <c:v>-4.7963086429935957E-2</c:v>
                </c:pt>
                <c:pt idx="642">
                  <c:v>-6.8518649604750029E-2</c:v>
                </c:pt>
                <c:pt idx="643">
                  <c:v>-9.1766552162710444E-2</c:v>
                </c:pt>
                <c:pt idx="644">
                  <c:v>-0.11657807324966477</c:v>
                </c:pt>
                <c:pt idx="645">
                  <c:v>-0.14161766426179059</c:v>
                </c:pt>
                <c:pt idx="646">
                  <c:v>-0.16612466192180594</c:v>
                </c:pt>
                <c:pt idx="647">
                  <c:v>-0.19035236812317211</c:v>
                </c:pt>
                <c:pt idx="648">
                  <c:v>-0.21531335907667679</c:v>
                </c:pt>
                <c:pt idx="649">
                  <c:v>-0.24193590389383862</c:v>
                </c:pt>
                <c:pt idx="650">
                  <c:v>-0.27027342582169295</c:v>
                </c:pt>
                <c:pt idx="651">
                  <c:v>-0.29948630419282696</c:v>
                </c:pt>
                <c:pt idx="652">
                  <c:v>-0.32887748067678702</c:v>
                </c:pt>
                <c:pt idx="653">
                  <c:v>-0.35947814788909477</c:v>
                </c:pt>
                <c:pt idx="654">
                  <c:v>-0.39521216412992083</c:v>
                </c:pt>
                <c:pt idx="655">
                  <c:v>-0.44272060009891023</c:v>
                </c:pt>
                <c:pt idx="656">
                  <c:v>-0.50963049041958464</c:v>
                </c:pt>
                <c:pt idx="657">
                  <c:v>-0.60203818396902586</c:v>
                </c:pt>
                <c:pt idx="658">
                  <c:v>-0.72254182316935478</c:v>
                </c:pt>
                <c:pt idx="659">
                  <c:v>-0.86974029444968226</c:v>
                </c:pt>
                <c:pt idx="660">
                  <c:v>-1.0389594932608828</c:v>
                </c:pt>
                <c:pt idx="661">
                  <c:v>-1.223269767127843</c:v>
                </c:pt>
                <c:pt idx="662">
                  <c:v>-1.4142482460105903</c:v>
                </c:pt>
                <c:pt idx="663">
                  <c:v>-1.6029040437061586</c:v>
                </c:pt>
                <c:pt idx="664">
                  <c:v>-1.7813847991001237</c:v>
                </c:pt>
                <c:pt idx="665">
                  <c:v>-1.9453157770955714</c:v>
                </c:pt>
                <c:pt idx="666">
                  <c:v>-2.0954236698016722</c:v>
                </c:pt>
                <c:pt idx="667">
                  <c:v>-2.2372830793391403</c:v>
                </c:pt>
                <c:pt idx="668">
                  <c:v>-2.3794189935841064</c:v>
                </c:pt>
                <c:pt idx="669">
                  <c:v>-2.5317335091976636</c:v>
                </c:pt>
                <c:pt idx="670">
                  <c:v>-2.7057581893974603</c:v>
                </c:pt>
                <c:pt idx="671">
                  <c:v>-2.9156353559922339</c:v>
                </c:pt>
                <c:pt idx="672">
                  <c:v>5.6388581659150297E-2</c:v>
                </c:pt>
                <c:pt idx="673">
                  <c:v>5.6363755966520705E-2</c:v>
                </c:pt>
                <c:pt idx="674">
                  <c:v>5.6345472254563225E-2</c:v>
                </c:pt>
                <c:pt idx="675">
                  <c:v>5.6345658949315335E-2</c:v>
                </c:pt>
                <c:pt idx="676">
                  <c:v>5.6367284727188792E-2</c:v>
                </c:pt>
                <c:pt idx="677">
                  <c:v>5.6396984011887287E-2</c:v>
                </c:pt>
                <c:pt idx="678">
                  <c:v>5.6411754453804544E-2</c:v>
                </c:pt>
                <c:pt idx="679">
                  <c:v>5.6401444000183432E-2</c:v>
                </c:pt>
                <c:pt idx="680">
                  <c:v>5.6367575859395579E-2</c:v>
                </c:pt>
                <c:pt idx="681">
                  <c:v>5.633638050002316E-2</c:v>
                </c:pt>
                <c:pt idx="682">
                  <c:v>5.6330173014198417E-2</c:v>
                </c:pt>
                <c:pt idx="683">
                  <c:v>5.6356237569570707E-2</c:v>
                </c:pt>
                <c:pt idx="684">
                  <c:v>5.6398435069711435E-2</c:v>
                </c:pt>
                <c:pt idx="685">
                  <c:v>5.6427817211105111E-2</c:v>
                </c:pt>
                <c:pt idx="686">
                  <c:v>5.6421010849991793E-2</c:v>
                </c:pt>
                <c:pt idx="687">
                  <c:v>5.6378054686664E-2</c:v>
                </c:pt>
                <c:pt idx="688">
                  <c:v>5.6327999359224709E-2</c:v>
                </c:pt>
                <c:pt idx="689">
                  <c:v>5.6306520428902607E-2</c:v>
                </c:pt>
                <c:pt idx="690">
                  <c:v>5.6334188477592376E-2</c:v>
                </c:pt>
                <c:pt idx="691">
                  <c:v>5.6394653887434629E-2</c:v>
                </c:pt>
                <c:pt idx="692">
                  <c:v>5.6445911677660471E-2</c:v>
                </c:pt>
                <c:pt idx="693">
                  <c:v>5.6449427170779776E-2</c:v>
                </c:pt>
                <c:pt idx="694">
                  <c:v>5.6396400560338962E-2</c:v>
                </c:pt>
                <c:pt idx="695">
                  <c:v>5.6320618079554165E-2</c:v>
                </c:pt>
                <c:pt idx="696">
                  <c:v>5.627652931501239E-2</c:v>
                </c:pt>
                <c:pt idx="697">
                  <c:v>5.6301087498202874E-2</c:v>
                </c:pt>
                <c:pt idx="698">
                  <c:v>5.6384592560684767E-2</c:v>
                </c:pt>
                <c:pt idx="699">
                  <c:v>5.6470750940477182E-2</c:v>
                </c:pt>
                <c:pt idx="700">
                  <c:v>5.6496102344128753E-2</c:v>
                </c:pt>
                <c:pt idx="701">
                  <c:v>5.6432786413052355E-2</c:v>
                </c:pt>
                <c:pt idx="702">
                  <c:v>5.6317832628612695E-2</c:v>
                </c:pt>
                <c:pt idx="703">
                  <c:v>5.6228971830474359E-2</c:v>
                </c:pt>
                <c:pt idx="704">
                  <c:v>5.6237406466141102E-2</c:v>
                </c:pt>
                <c:pt idx="705">
                  <c:v>5.6349293379204593E-2</c:v>
                </c:pt>
                <c:pt idx="706">
                  <c:v>5.6493382510246853E-2</c:v>
                </c:pt>
                <c:pt idx="707">
                  <c:v>5.6558147603186212E-2</c:v>
                </c:pt>
                <c:pt idx="708">
                  <c:v>5.6454192759681977E-2</c:v>
                </c:pt>
                <c:pt idx="709">
                  <c:v>5.6155240328604798E-2</c:v>
                </c:pt>
                <c:pt idx="710">
                  <c:v>5.5694673412328116E-2</c:v>
                </c:pt>
                <c:pt idx="711">
                  <c:v>5.510053459716998E-2</c:v>
                </c:pt>
                <c:pt idx="712">
                  <c:v>5.4319994091317707E-2</c:v>
                </c:pt>
                <c:pt idx="713">
                  <c:v>5.317931780462732E-2</c:v>
                </c:pt>
                <c:pt idx="714">
                  <c:v>5.1412929131800955E-2</c:v>
                </c:pt>
                <c:pt idx="715">
                  <c:v>4.8732241492407666E-2</c:v>
                </c:pt>
                <c:pt idx="716">
                  <c:v>4.4909015218028259E-2</c:v>
                </c:pt>
                <c:pt idx="717">
                  <c:v>3.9818443373247074E-2</c:v>
                </c:pt>
                <c:pt idx="718">
                  <c:v>3.3428355931826442E-2</c:v>
                </c:pt>
                <c:pt idx="719">
                  <c:v>2.5752351721830258E-2</c:v>
                </c:pt>
                <c:pt idx="720">
                  <c:v>1.6796795838149439E-2</c:v>
                </c:pt>
                <c:pt idx="721">
                  <c:v>6.5137967156003286E-3</c:v>
                </c:pt>
                <c:pt idx="722">
                  <c:v>-5.2481407782644218E-3</c:v>
                </c:pt>
                <c:pt idx="723">
                  <c:v>-1.8752809484577915E-2</c:v>
                </c:pt>
                <c:pt idx="724">
                  <c:v>-3.4327450517945932E-2</c:v>
                </c:pt>
                <c:pt idx="725">
                  <c:v>-5.2213134132315507E-2</c:v>
                </c:pt>
                <c:pt idx="726">
                  <c:v>-7.2360241222139216E-2</c:v>
                </c:pt>
                <c:pt idx="727">
                  <c:v>-9.4307712645102154E-2</c:v>
                </c:pt>
                <c:pt idx="728">
                  <c:v>-0.11728153060755696</c:v>
                </c:pt>
                <c:pt idx="729">
                  <c:v>-0.1405379071843626</c:v>
                </c:pt>
                <c:pt idx="730">
                  <c:v>-0.16377375171705585</c:v>
                </c:pt>
                <c:pt idx="731">
                  <c:v>-0.18733123280358471</c:v>
                </c:pt>
                <c:pt idx="732">
                  <c:v>-0.2119340094181128</c:v>
                </c:pt>
                <c:pt idx="733">
                  <c:v>-0.2380509654151462</c:v>
                </c:pt>
                <c:pt idx="734">
                  <c:v>-0.2652652329038106</c:v>
                </c:pt>
                <c:pt idx="735">
                  <c:v>-0.2921857929623754</c:v>
                </c:pt>
                <c:pt idx="736">
                  <c:v>-0.31714097708060623</c:v>
                </c:pt>
                <c:pt idx="737">
                  <c:v>-0.33937793948664452</c:v>
                </c:pt>
                <c:pt idx="738">
                  <c:v>-0.36014518161151798</c:v>
                </c:pt>
                <c:pt idx="739">
                  <c:v>-0.38308352024279568</c:v>
                </c:pt>
                <c:pt idx="740">
                  <c:v>-0.41370648538490767</c:v>
                </c:pt>
                <c:pt idx="741">
                  <c:v>-0.45823646629420706</c:v>
                </c:pt>
                <c:pt idx="742">
                  <c:v>-0.52228879207040835</c:v>
                </c:pt>
                <c:pt idx="743">
                  <c:v>-0.60971195976136716</c:v>
                </c:pt>
                <c:pt idx="744">
                  <c:v>-0.72156201062685177</c:v>
                </c:pt>
                <c:pt idx="745">
                  <c:v>-0.85527131932217515</c:v>
                </c:pt>
                <c:pt idx="746">
                  <c:v>-1.0045886528625392</c:v>
                </c:pt>
                <c:pt idx="747">
                  <c:v>-1.1608273385552312</c:v>
                </c:pt>
                <c:pt idx="748">
                  <c:v>-1.3152342455196988</c:v>
                </c:pt>
                <c:pt idx="749">
                  <c:v>-1.4613114603982311</c:v>
                </c:pt>
                <c:pt idx="750">
                  <c:v>-1.5959005101211863</c:v>
                </c:pt>
                <c:pt idx="751">
                  <c:v>-1.7187927194289618</c:v>
                </c:pt>
                <c:pt idx="752">
                  <c:v>-1.8319354687087064</c:v>
                </c:pt>
                <c:pt idx="753">
                  <c:v>-1.9394837862081002</c:v>
                </c:pt>
                <c:pt idx="754">
                  <c:v>-2.0486638996099509</c:v>
                </c:pt>
                <c:pt idx="755">
                  <c:v>-2.1700083544756508</c:v>
                </c:pt>
              </c:numCache>
            </c:numRef>
          </c:val>
        </c:ser>
        <c:marker val="1"/>
        <c:axId val="167962496"/>
        <c:axId val="167964032"/>
      </c:lineChart>
      <c:catAx>
        <c:axId val="167962496"/>
        <c:scaling>
          <c:orientation val="minMax"/>
        </c:scaling>
        <c:axPos val="b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64032"/>
        <c:crosses val="autoZero"/>
        <c:auto val="1"/>
        <c:lblAlgn val="ctr"/>
        <c:lblOffset val="100"/>
      </c:catAx>
      <c:valAx>
        <c:axId val="1679640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796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PP'!$AX$2</c:f>
              <c:strCache>
                <c:ptCount val="1"/>
                <c:pt idx="0">
                  <c:v>P1_12,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PP'!$AX$3:$AX$86</c:f>
              <c:numCache>
                <c:formatCode>General</c:formatCode>
                <c:ptCount val="84"/>
                <c:pt idx="0">
                  <c:v>0.45414489590195123</c:v>
                </c:pt>
                <c:pt idx="1">
                  <c:v>0.45414507773308438</c:v>
                </c:pt>
                <c:pt idx="2">
                  <c:v>0.45414513275242135</c:v>
                </c:pt>
                <c:pt idx="3">
                  <c:v>0.45414497608395366</c:v>
                </c:pt>
                <c:pt idx="4">
                  <c:v>0.45414465801497855</c:v>
                </c:pt>
                <c:pt idx="5">
                  <c:v>0.45414435581244517</c:v>
                </c:pt>
                <c:pt idx="6">
                  <c:v>0.45414428174006077</c:v>
                </c:pt>
                <c:pt idx="7">
                  <c:v>0.4541445297844186</c:v>
                </c:pt>
                <c:pt idx="8">
                  <c:v>0.45414499184770091</c:v>
                </c:pt>
                <c:pt idx="9">
                  <c:v>0.45414538844116797</c:v>
                </c:pt>
                <c:pt idx="10">
                  <c:v>0.45414543893137321</c:v>
                </c:pt>
                <c:pt idx="11">
                  <c:v>0.45414506565393503</c:v>
                </c:pt>
                <c:pt idx="12">
                  <c:v>0.45414447567272787</c:v>
                </c:pt>
                <c:pt idx="13">
                  <c:v>0.45414405010826725</c:v>
                </c:pt>
                <c:pt idx="14">
                  <c:v>0.45414409736383221</c:v>
                </c:pt>
                <c:pt idx="15">
                  <c:v>0.45414461426048525</c:v>
                </c:pt>
                <c:pt idx="16">
                  <c:v>0.45414527519107417</c:v>
                </c:pt>
                <c:pt idx="17">
                  <c:v>0.45414563333732372</c:v>
                </c:pt>
                <c:pt idx="18">
                  <c:v>0.45414542467599095</c:v>
                </c:pt>
                <c:pt idx="19">
                  <c:v>0.45414477500019679</c:v>
                </c:pt>
                <c:pt idx="20">
                  <c:v>0.45414412608305499</c:v>
                </c:pt>
                <c:pt idx="21">
                  <c:v>0.45414394047359719</c:v>
                </c:pt>
                <c:pt idx="22">
                  <c:v>0.4541443592921528</c:v>
                </c:pt>
                <c:pt idx="23">
                  <c:v>0.45414509967944755</c:v>
                </c:pt>
                <c:pt idx="24">
                  <c:v>0.45414562764169941</c:v>
                </c:pt>
                <c:pt idx="25">
                  <c:v>0.45414552298619015</c:v>
                </c:pt>
                <c:pt idx="26">
                  <c:v>0.45414476915083551</c:v>
                </c:pt>
                <c:pt idx="27">
                  <c:v>0.4541436953228814</c:v>
                </c:pt>
                <c:pt idx="28">
                  <c:v>0.45414255939753623</c:v>
                </c:pt>
                <c:pt idx="29">
                  <c:v>0.45414100377636563</c:v>
                </c:pt>
                <c:pt idx="30">
                  <c:v>0.45413764086588498</c:v>
                </c:pt>
                <c:pt idx="31">
                  <c:v>0.45412994282263719</c:v>
                </c:pt>
                <c:pt idx="32">
                  <c:v>0.45411427046988556</c:v>
                </c:pt>
                <c:pt idx="33">
                  <c:v>0.45408558594047227</c:v>
                </c:pt>
                <c:pt idx="34">
                  <c:v>0.45403637343201891</c:v>
                </c:pt>
                <c:pt idx="35">
                  <c:v>0.45395470513592112</c:v>
                </c:pt>
                <c:pt idx="36">
                  <c:v>0.4538218572304617</c:v>
                </c:pt>
                <c:pt idx="37">
                  <c:v>0.4536103845481842</c:v>
                </c:pt>
                <c:pt idx="38">
                  <c:v>0.45328359260550594</c:v>
                </c:pt>
                <c:pt idx="39">
                  <c:v>0.45279669521233129</c:v>
                </c:pt>
                <c:pt idx="40">
                  <c:v>0.45209906824301932</c:v>
                </c:pt>
                <c:pt idx="41">
                  <c:v>0.45113650293375396</c:v>
                </c:pt>
                <c:pt idx="42">
                  <c:v>0.44985249518206688</c:v>
                </c:pt>
                <c:pt idx="43">
                  <c:v>0.44818862042569518</c:v>
                </c:pt>
                <c:pt idx="44">
                  <c:v>0.4460843356964791</c:v>
                </c:pt>
                <c:pt idx="45">
                  <c:v>0.44347599287389233</c:v>
                </c:pt>
                <c:pt idx="46">
                  <c:v>0.44029411866063944</c:v>
                </c:pt>
                <c:pt idx="47">
                  <c:v>0.4364590124390359</c:v>
                </c:pt>
                <c:pt idx="48">
                  <c:v>0.43187733478730872</c:v>
                </c:pt>
                <c:pt idx="49">
                  <c:v>0.42644300440723948</c:v>
                </c:pt>
                <c:pt idx="50">
                  <c:v>0.42004289635279135</c:v>
                </c:pt>
                <c:pt idx="51">
                  <c:v>0.41256498790931584</c:v>
                </c:pt>
                <c:pt idx="52">
                  <c:v>0.40390667397795021</c:v>
                </c:pt>
                <c:pt idx="53">
                  <c:v>0.39398294284881391</c:v>
                </c:pt>
                <c:pt idx="54">
                  <c:v>0.38273493178038392</c:v>
                </c:pt>
                <c:pt idx="55">
                  <c:v>0.37013846878986778</c:v>
                </c:pt>
                <c:pt idx="56">
                  <c:v>0.35621134039048563</c:v>
                </c:pt>
                <c:pt idx="57">
                  <c:v>0.3410186641550621</c:v>
                </c:pt>
                <c:pt idx="58">
                  <c:v>0.32467492301590878</c:v>
                </c:pt>
                <c:pt idx="59">
                  <c:v>0.30733951026187933</c:v>
                </c:pt>
                <c:pt idx="60">
                  <c:v>0.2892084525316071</c:v>
                </c:pt>
                <c:pt idx="61">
                  <c:v>0.27051166062022436</c:v>
                </c:pt>
                <c:pt idx="62">
                  <c:v>0.25151101069764342</c:v>
                </c:pt>
                <c:pt idx="63">
                  <c:v>0.23247888355604945</c:v>
                </c:pt>
                <c:pt idx="64">
                  <c:v>0.21366662919226254</c:v>
                </c:pt>
                <c:pt idx="65">
                  <c:v>0.1953059547028228</c:v>
                </c:pt>
                <c:pt idx="66">
                  <c:v>0.17763187336039704</c:v>
                </c:pt>
                <c:pt idx="67">
                  <c:v>0.16085589430740743</c:v>
                </c:pt>
                <c:pt idx="68">
                  <c:v>0.14510722106912907</c:v>
                </c:pt>
                <c:pt idx="69">
                  <c:v>0.13045096708482673</c:v>
                </c:pt>
                <c:pt idx="70">
                  <c:v>0.11695986108467732</c:v>
                </c:pt>
                <c:pt idx="71">
                  <c:v>0.10469490129090457</c:v>
                </c:pt>
                <c:pt idx="72">
                  <c:v>9.3628004782594726E-2</c:v>
                </c:pt>
                <c:pt idx="73">
                  <c:v>8.3674983583053267E-2</c:v>
                </c:pt>
                <c:pt idx="74">
                  <c:v>7.4788659883124428E-2</c:v>
                </c:pt>
                <c:pt idx="75">
                  <c:v>6.6935394352304944E-2</c:v>
                </c:pt>
                <c:pt idx="76">
                  <c:v>6.0022770500918921E-2</c:v>
                </c:pt>
                <c:pt idx="77">
                  <c:v>5.3940210861964114E-2</c:v>
                </c:pt>
                <c:pt idx="78">
                  <c:v>4.8625639418051952E-2</c:v>
                </c:pt>
                <c:pt idx="79">
                  <c:v>4.4027158059221382E-2</c:v>
                </c:pt>
                <c:pt idx="80">
                  <c:v>4.0059535715595944E-2</c:v>
                </c:pt>
                <c:pt idx="81">
                  <c:v>3.6647715753172688E-2</c:v>
                </c:pt>
                <c:pt idx="82">
                  <c:v>3.3755318980559723E-2</c:v>
                </c:pt>
                <c:pt idx="83">
                  <c:v>3.1345077892066892E-2</c:v>
                </c:pt>
              </c:numCache>
            </c:numRef>
          </c:yVal>
        </c:ser>
        <c:ser>
          <c:idx val="1"/>
          <c:order val="1"/>
          <c:tx>
            <c:strRef>
              <c:f>'2000 250 200 0 PP'!$AY$2</c:f>
              <c:strCache>
                <c:ptCount val="1"/>
                <c:pt idx="0">
                  <c:v>P1_23,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PP'!$AY$3:$AY$86</c:f>
              <c:numCache>
                <c:formatCode>General</c:formatCode>
                <c:ptCount val="84"/>
                <c:pt idx="0">
                  <c:v>0.33821694180660683</c:v>
                </c:pt>
                <c:pt idx="1">
                  <c:v>0.33821710448402253</c:v>
                </c:pt>
                <c:pt idx="2">
                  <c:v>0.33821718222868408</c:v>
                </c:pt>
                <c:pt idx="3">
                  <c:v>0.33821709903137476</c:v>
                </c:pt>
                <c:pt idx="4">
                  <c:v>0.33821687355672386</c:v>
                </c:pt>
                <c:pt idx="5">
                  <c:v>0.33821663723087292</c:v>
                </c:pt>
                <c:pt idx="6">
                  <c:v>0.33821655584602994</c:v>
                </c:pt>
                <c:pt idx="7">
                  <c:v>0.33821671880836518</c:v>
                </c:pt>
                <c:pt idx="8">
                  <c:v>0.33821705063188923</c:v>
                </c:pt>
                <c:pt idx="9">
                  <c:v>0.3382173444415198</c:v>
                </c:pt>
                <c:pt idx="10">
                  <c:v>0.33821738734651924</c:v>
                </c:pt>
                <c:pt idx="11">
                  <c:v>0.33821712012697258</c:v>
                </c:pt>
                <c:pt idx="12">
                  <c:v>0.33821669420511996</c:v>
                </c:pt>
                <c:pt idx="13">
                  <c:v>0.33821639091000533</c:v>
                </c:pt>
                <c:pt idx="14">
                  <c:v>0.33821643044957661</c:v>
                </c:pt>
                <c:pt idx="15">
                  <c:v>0.33821681718381613</c:v>
                </c:pt>
                <c:pt idx="16">
                  <c:v>0.33821730290918917</c:v>
                </c:pt>
                <c:pt idx="17">
                  <c:v>0.33821755070149567</c:v>
                </c:pt>
                <c:pt idx="18">
                  <c:v>0.33821737370592009</c:v>
                </c:pt>
                <c:pt idx="19">
                  <c:v>0.33821687331165329</c:v>
                </c:pt>
                <c:pt idx="20">
                  <c:v>0.33821639165780532</c:v>
                </c:pt>
                <c:pt idx="21">
                  <c:v>0.33821627285394024</c:v>
                </c:pt>
                <c:pt idx="22">
                  <c:v>0.33821662486499848</c:v>
                </c:pt>
                <c:pt idx="23">
                  <c:v>0.33821721181936354</c:v>
                </c:pt>
                <c:pt idx="24">
                  <c:v>0.3382176098008074</c:v>
                </c:pt>
                <c:pt idx="25">
                  <c:v>0.33821750992577626</c:v>
                </c:pt>
                <c:pt idx="26">
                  <c:v>0.33821692176859353</c:v>
                </c:pt>
                <c:pt idx="27">
                  <c:v>0.33821616159018808</c:v>
                </c:pt>
                <c:pt idx="28">
                  <c:v>0.33821556100774985</c:v>
                </c:pt>
                <c:pt idx="29">
                  <c:v>0.33821505945127278</c:v>
                </c:pt>
                <c:pt idx="30">
                  <c:v>0.3382139502423307</c:v>
                </c:pt>
                <c:pt idx="31">
                  <c:v>0.3382109177008748</c:v>
                </c:pt>
                <c:pt idx="32">
                  <c:v>0.33820429968463583</c:v>
                </c:pt>
                <c:pt idx="33">
                  <c:v>0.33819234699390754</c:v>
                </c:pt>
                <c:pt idx="34">
                  <c:v>0.33817325934152653</c:v>
                </c:pt>
                <c:pt idx="35">
                  <c:v>0.33814489573175532</c:v>
                </c:pt>
                <c:pt idx="36">
                  <c:v>0.3381043742251722</c:v>
                </c:pt>
                <c:pt idx="37">
                  <c:v>0.33804789032532606</c:v>
                </c:pt>
                <c:pt idx="38">
                  <c:v>0.33797091084285247</c:v>
                </c:pt>
                <c:pt idx="39">
                  <c:v>0.33786875319364179</c:v>
                </c:pt>
                <c:pt idx="40">
                  <c:v>0.33773722560993413</c:v>
                </c:pt>
                <c:pt idx="41">
                  <c:v>0.33757278669836055</c:v>
                </c:pt>
                <c:pt idx="42">
                  <c:v>0.3373719376357916</c:v>
                </c:pt>
                <c:pt idx="43">
                  <c:v>0.33712973227158194</c:v>
                </c:pt>
                <c:pt idx="44">
                  <c:v>0.33683783125244005</c:v>
                </c:pt>
                <c:pt idx="45">
                  <c:v>0.33648251944796842</c:v>
                </c:pt>
                <c:pt idx="46">
                  <c:v>0.33604278354130446</c:v>
                </c:pt>
                <c:pt idx="47">
                  <c:v>0.33548828562693322</c:v>
                </c:pt>
                <c:pt idx="48">
                  <c:v>0.33477715388437096</c:v>
                </c:pt>
                <c:pt idx="49">
                  <c:v>0.33385397907597986</c:v>
                </c:pt>
                <c:pt idx="50">
                  <c:v>0.33264857333076181</c:v>
                </c:pt>
                <c:pt idx="51">
                  <c:v>0.33107558598712644</c:v>
                </c:pt>
                <c:pt idx="52">
                  <c:v>0.32903481344536661</c:v>
                </c:pt>
                <c:pt idx="53">
                  <c:v>0.3264123306734153</c:v>
                </c:pt>
                <c:pt idx="54">
                  <c:v>0.32308327802544823</c:v>
                </c:pt>
                <c:pt idx="55">
                  <c:v>0.31891692127937127</c:v>
                </c:pt>
                <c:pt idx="56">
                  <c:v>0.31378374377267582</c:v>
                </c:pt>
                <c:pt idx="57">
                  <c:v>0.3075639984433346</c:v>
                </c:pt>
                <c:pt idx="58">
                  <c:v>0.30015775451095594</c:v>
                </c:pt>
                <c:pt idx="59">
                  <c:v>0.29149653243067997</c:v>
                </c:pt>
                <c:pt idx="60">
                  <c:v>0.28155486985429012</c:v>
                </c:pt>
                <c:pt idx="61">
                  <c:v>0.27035874662637527</c:v>
                </c:pt>
                <c:pt idx="62">
                  <c:v>0.25798984670727432</c:v>
                </c:pt>
                <c:pt idx="63">
                  <c:v>0.24458719001781642</c:v>
                </c:pt>
                <c:pt idx="64">
                  <c:v>0.23034581313547312</c:v>
                </c:pt>
                <c:pt idx="65">
                  <c:v>0.21550677462308482</c:v>
                </c:pt>
                <c:pt idx="66">
                  <c:v>0.20033303737246461</c:v>
                </c:pt>
                <c:pt idx="67">
                  <c:v>0.18508049487523937</c:v>
                </c:pt>
                <c:pt idx="68">
                  <c:v>0.16998821278570428</c:v>
                </c:pt>
                <c:pt idx="69">
                  <c:v>0.15529054411852483</c:v>
                </c:pt>
                <c:pt idx="70">
                  <c:v>0.14120927437788347</c:v>
                </c:pt>
                <c:pt idx="71">
                  <c:v>0.12790597369185172</c:v>
                </c:pt>
                <c:pt idx="72">
                  <c:v>0.11546077890260992</c:v>
                </c:pt>
                <c:pt idx="73">
                  <c:v>0.10392488093662397</c:v>
                </c:pt>
                <c:pt idx="74">
                  <c:v>9.3358802005290814E-2</c:v>
                </c:pt>
                <c:pt idx="75">
                  <c:v>8.3782290201921031E-2</c:v>
                </c:pt>
                <c:pt idx="76">
                  <c:v>7.5138889669456546E-2</c:v>
                </c:pt>
                <c:pt idx="77">
                  <c:v>6.7360618063601371E-2</c:v>
                </c:pt>
                <c:pt idx="78">
                  <c:v>6.0415671329359065E-2</c:v>
                </c:pt>
                <c:pt idx="79">
                  <c:v>5.4256920994977503E-2</c:v>
                </c:pt>
                <c:pt idx="80">
                  <c:v>4.8794124652522967E-2</c:v>
                </c:pt>
                <c:pt idx="81">
                  <c:v>4.3952649248706697E-2</c:v>
                </c:pt>
                <c:pt idx="82">
                  <c:v>3.9696353538394118E-2</c:v>
                </c:pt>
                <c:pt idx="83">
                  <c:v>3.5978936206860677E-2</c:v>
                </c:pt>
              </c:numCache>
            </c:numRef>
          </c:yVal>
        </c:ser>
        <c:ser>
          <c:idx val="2"/>
          <c:order val="2"/>
          <c:tx>
            <c:strRef>
              <c:f>'2000 250 200 0 PP'!$AZ$2</c:f>
              <c:strCache>
                <c:ptCount val="1"/>
                <c:pt idx="0">
                  <c:v>P1_34,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PP'!$AZ$3:$AZ$86</c:f>
              <c:numCache>
                <c:formatCode>General</c:formatCode>
                <c:ptCount val="84"/>
                <c:pt idx="0">
                  <c:v>0.27314846088987305</c:v>
                </c:pt>
                <c:pt idx="1">
                  <c:v>0.27314832108442244</c:v>
                </c:pt>
                <c:pt idx="2">
                  <c:v>0.27314764292357835</c:v>
                </c:pt>
                <c:pt idx="3">
                  <c:v>0.27314670841331717</c:v>
                </c:pt>
                <c:pt idx="4">
                  <c:v>0.27314589556282176</c:v>
                </c:pt>
                <c:pt idx="5">
                  <c:v>0.27314555573029536</c:v>
                </c:pt>
                <c:pt idx="6">
                  <c:v>0.27314589466344286</c:v>
                </c:pt>
                <c:pt idx="7">
                  <c:v>0.27314684555467861</c:v>
                </c:pt>
                <c:pt idx="8">
                  <c:v>0.27314802062100341</c:v>
                </c:pt>
                <c:pt idx="9">
                  <c:v>0.2731488356885835</c:v>
                </c:pt>
                <c:pt idx="10">
                  <c:v>0.27314879527201913</c:v>
                </c:pt>
                <c:pt idx="11">
                  <c:v>0.27314781644102659</c:v>
                </c:pt>
                <c:pt idx="12">
                  <c:v>0.27314636620348703</c:v>
                </c:pt>
                <c:pt idx="13">
                  <c:v>0.27314524174641563</c:v>
                </c:pt>
                <c:pt idx="14">
                  <c:v>0.2731451104381874</c:v>
                </c:pt>
                <c:pt idx="15">
                  <c:v>0.27314607430732335</c:v>
                </c:pt>
                <c:pt idx="16">
                  <c:v>0.27314758602385641</c:v>
                </c:pt>
                <c:pt idx="17">
                  <c:v>0.27314877289661071</c:v>
                </c:pt>
                <c:pt idx="18">
                  <c:v>0.27314898282539568</c:v>
                </c:pt>
                <c:pt idx="19">
                  <c:v>0.27314816275818882</c:v>
                </c:pt>
                <c:pt idx="20">
                  <c:v>0.27314684987526555</c:v>
                </c:pt>
                <c:pt idx="21">
                  <c:v>0.2731457958667029</c:v>
                </c:pt>
                <c:pt idx="22">
                  <c:v>0.27314551434047324</c:v>
                </c:pt>
                <c:pt idx="23">
                  <c:v>0.27314603191916631</c:v>
                </c:pt>
                <c:pt idx="24">
                  <c:v>0.2731469678959817</c:v>
                </c:pt>
                <c:pt idx="25">
                  <c:v>0.27314780879099726</c:v>
                </c:pt>
                <c:pt idx="26">
                  <c:v>0.27314818334461816</c:v>
                </c:pt>
                <c:pt idx="27">
                  <c:v>0.27314796482022702</c:v>
                </c:pt>
                <c:pt idx="28">
                  <c:v>0.27314721327720026</c:v>
                </c:pt>
                <c:pt idx="29">
                  <c:v>0.27314604230704115</c:v>
                </c:pt>
                <c:pt idx="30">
                  <c:v>0.2731444670629789</c:v>
                </c:pt>
                <c:pt idx="31">
                  <c:v>0.27314227152791903</c:v>
                </c:pt>
                <c:pt idx="32">
                  <c:v>0.27313886816393756</c:v>
                </c:pt>
                <c:pt idx="33">
                  <c:v>0.27313319258681579</c:v>
                </c:pt>
                <c:pt idx="34">
                  <c:v>0.27312368373851509</c:v>
                </c:pt>
                <c:pt idx="35">
                  <c:v>0.27310843064605717</c:v>
                </c:pt>
                <c:pt idx="36">
                  <c:v>0.27308541553240068</c:v>
                </c:pt>
                <c:pt idx="37">
                  <c:v>0.273052729471081</c:v>
                </c:pt>
                <c:pt idx="38">
                  <c:v>0.2730086243463356</c:v>
                </c:pt>
                <c:pt idx="39">
                  <c:v>0.272951390753845</c:v>
                </c:pt>
                <c:pt idx="40">
                  <c:v>0.27287919025509727</c:v>
                </c:pt>
                <c:pt idx="41">
                  <c:v>0.27279001172030259</c:v>
                </c:pt>
                <c:pt idx="42">
                  <c:v>0.27268182463722829</c:v>
                </c:pt>
                <c:pt idx="43">
                  <c:v>0.27255281564638695</c:v>
                </c:pt>
                <c:pt idx="44">
                  <c:v>0.27240158981496215</c:v>
                </c:pt>
                <c:pt idx="45">
                  <c:v>0.27222719420652364</c:v>
                </c:pt>
                <c:pt idx="46">
                  <c:v>0.27202889849160627</c:v>
                </c:pt>
                <c:pt idx="47">
                  <c:v>0.2718056259531722</c:v>
                </c:pt>
                <c:pt idx="48">
                  <c:v>0.27155503716675217</c:v>
                </c:pt>
                <c:pt idx="49">
                  <c:v>0.27127220786161776</c:v>
                </c:pt>
                <c:pt idx="50">
                  <c:v>0.27094781882602093</c:v>
                </c:pt>
                <c:pt idx="51">
                  <c:v>0.27056565963231161</c:v>
                </c:pt>
                <c:pt idx="52">
                  <c:v>0.27009946239818461</c:v>
                </c:pt>
                <c:pt idx="53">
                  <c:v>0.2695093675043414</c:v>
                </c:pt>
                <c:pt idx="54">
                  <c:v>0.26873844049698176</c:v>
                </c:pt>
                <c:pt idx="55">
                  <c:v>0.2677096815997087</c:v>
                </c:pt>
                <c:pt idx="56">
                  <c:v>0.26632421165777481</c:v>
                </c:pt>
                <c:pt idx="57">
                  <c:v>0.26446191563923438</c:v>
                </c:pt>
                <c:pt idx="58">
                  <c:v>0.26198559888284734</c:v>
                </c:pt>
                <c:pt idx="59">
                  <c:v>0.2587485851001155</c:v>
                </c:pt>
                <c:pt idx="60">
                  <c:v>0.2546051532988583</c:v>
                </c:pt>
                <c:pt idx="61">
                  <c:v>0.24942387136790298</c:v>
                </c:pt>
                <c:pt idx="62">
                  <c:v>0.24310356224199453</c:v>
                </c:pt>
                <c:pt idx="63">
                  <c:v>0.23558897110435184</c:v>
                </c:pt>
                <c:pt idx="64">
                  <c:v>0.22688112437379851</c:v>
                </c:pt>
                <c:pt idx="65">
                  <c:v>0.21704032899904202</c:v>
                </c:pt>
                <c:pt idx="66">
                  <c:v>0.20618556572609539</c:v>
                </c:pt>
                <c:pt idx="67">
                  <c:v>0.19449367831722397</c:v>
                </c:pt>
                <c:pt idx="68">
                  <c:v>0.18219295399520391</c:v>
                </c:pt>
                <c:pt idx="69">
                  <c:v>0.16954115476001297</c:v>
                </c:pt>
                <c:pt idx="70">
                  <c:v>0.15679048515403918</c:v>
                </c:pt>
                <c:pt idx="71">
                  <c:v>0.14416242563151535</c:v>
                </c:pt>
                <c:pt idx="72">
                  <c:v>0.13185302414858241</c:v>
                </c:pt>
                <c:pt idx="73">
                  <c:v>0.1200485744219944</c:v>
                </c:pt>
                <c:pt idx="74">
                  <c:v>0.10890588471862243</c:v>
                </c:pt>
                <c:pt idx="75">
                  <c:v>9.8508826690436382E-2</c:v>
                </c:pt>
                <c:pt idx="76">
                  <c:v>8.8876067336681144E-2</c:v>
                </c:pt>
                <c:pt idx="77">
                  <c:v>8.0022068486623493E-2</c:v>
                </c:pt>
                <c:pt idx="78">
                  <c:v>7.1969894096409678E-2</c:v>
                </c:pt>
                <c:pt idx="79">
                  <c:v>6.4699610352283887E-2</c:v>
                </c:pt>
                <c:pt idx="80">
                  <c:v>5.8145537512365751E-2</c:v>
                </c:pt>
                <c:pt idx="81">
                  <c:v>5.2257212229923924E-2</c:v>
                </c:pt>
                <c:pt idx="82">
                  <c:v>4.7006955971112992E-2</c:v>
                </c:pt>
                <c:pt idx="83">
                  <c:v>4.2340943490614714E-2</c:v>
                </c:pt>
              </c:numCache>
            </c:numRef>
          </c:yVal>
        </c:ser>
        <c:ser>
          <c:idx val="3"/>
          <c:order val="3"/>
          <c:tx>
            <c:strRef>
              <c:f>'2000 250 200 0 PP'!$BA$2</c:f>
              <c:strCache>
                <c:ptCount val="1"/>
                <c:pt idx="0">
                  <c:v>P1_45,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PP'!$BA$3:$BA$86</c:f>
              <c:numCache>
                <c:formatCode>General</c:formatCode>
                <c:ptCount val="84"/>
                <c:pt idx="0">
                  <c:v>0.23031575098911522</c:v>
                </c:pt>
                <c:pt idx="1">
                  <c:v>0.23031565320608577</c:v>
                </c:pt>
                <c:pt idx="2">
                  <c:v>0.23031627966491386</c:v>
                </c:pt>
                <c:pt idx="3">
                  <c:v>0.23031744337141763</c:v>
                </c:pt>
                <c:pt idx="4">
                  <c:v>0.23031869541844899</c:v>
                </c:pt>
                <c:pt idx="5">
                  <c:v>0.23031944003456487</c:v>
                </c:pt>
                <c:pt idx="6">
                  <c:v>0.23031919118941313</c:v>
                </c:pt>
                <c:pt idx="7">
                  <c:v>0.23031788630527983</c:v>
                </c:pt>
                <c:pt idx="8">
                  <c:v>0.23031607057090472</c:v>
                </c:pt>
                <c:pt idx="9">
                  <c:v>0.23031471062413689</c:v>
                </c:pt>
                <c:pt idx="10">
                  <c:v>0.23031468741186722</c:v>
                </c:pt>
                <c:pt idx="11">
                  <c:v>0.23031618546289404</c:v>
                </c:pt>
                <c:pt idx="12">
                  <c:v>0.23031845320064587</c:v>
                </c:pt>
                <c:pt idx="13">
                  <c:v>0.23032016888695164</c:v>
                </c:pt>
                <c:pt idx="14">
                  <c:v>0.23032024790677583</c:v>
                </c:pt>
                <c:pt idx="15">
                  <c:v>0.23031857955679488</c:v>
                </c:pt>
                <c:pt idx="16">
                  <c:v>0.23031615250375617</c:v>
                </c:pt>
                <c:pt idx="17">
                  <c:v>0.23031445450292345</c:v>
                </c:pt>
                <c:pt idx="18">
                  <c:v>0.23031450381504284</c:v>
                </c:pt>
                <c:pt idx="19">
                  <c:v>0.23031619217860608</c:v>
                </c:pt>
                <c:pt idx="20">
                  <c:v>0.23031839664584333</c:v>
                </c:pt>
                <c:pt idx="21">
                  <c:v>0.23031974056607932</c:v>
                </c:pt>
                <c:pt idx="22">
                  <c:v>0.23031949577461644</c:v>
                </c:pt>
                <c:pt idx="23">
                  <c:v>0.2303179997283247</c:v>
                </c:pt>
                <c:pt idx="24">
                  <c:v>0.23031633157156869</c:v>
                </c:pt>
                <c:pt idx="25">
                  <c:v>0.23031553543601962</c:v>
                </c:pt>
                <c:pt idx="26">
                  <c:v>0.23031594352415422</c:v>
                </c:pt>
                <c:pt idx="27">
                  <c:v>0.23031703868194089</c:v>
                </c:pt>
                <c:pt idx="28">
                  <c:v>0.23031788872299672</c:v>
                </c:pt>
                <c:pt idx="29">
                  <c:v>0.2303177677090526</c:v>
                </c:pt>
                <c:pt idx="30">
                  <c:v>0.23031653985145806</c:v>
                </c:pt>
                <c:pt idx="31">
                  <c:v>0.23031450832832359</c:v>
                </c:pt>
                <c:pt idx="32">
                  <c:v>0.23031189879912836</c:v>
                </c:pt>
                <c:pt idx="33">
                  <c:v>0.23030832582726579</c:v>
                </c:pt>
                <c:pt idx="34">
                  <c:v>0.23030263653994326</c:v>
                </c:pt>
                <c:pt idx="35">
                  <c:v>0.23029320509089155</c:v>
                </c:pt>
                <c:pt idx="36">
                  <c:v>0.23027848746701662</c:v>
                </c:pt>
                <c:pt idx="37">
                  <c:v>0.23025742322764761</c:v>
                </c:pt>
                <c:pt idx="38">
                  <c:v>0.23022939560190134</c:v>
                </c:pt>
                <c:pt idx="39">
                  <c:v>0.23019376871635716</c:v>
                </c:pt>
                <c:pt idx="40">
                  <c:v>0.23014936960627985</c:v>
                </c:pt>
                <c:pt idx="41">
                  <c:v>0.23009435136324594</c:v>
                </c:pt>
                <c:pt idx="42">
                  <c:v>0.23002664165078479</c:v>
                </c:pt>
                <c:pt idx="43">
                  <c:v>0.22994477324020765</c:v>
                </c:pt>
                <c:pt idx="44">
                  <c:v>0.22984850830476503</c:v>
                </c:pt>
                <c:pt idx="45">
                  <c:v>0.2297387538453701</c:v>
                </c:pt>
                <c:pt idx="46">
                  <c:v>0.2296165965002433</c:v>
                </c:pt>
                <c:pt idx="47">
                  <c:v>0.22948197147031452</c:v>
                </c:pt>
                <c:pt idx="48">
                  <c:v>0.22933285057506772</c:v>
                </c:pt>
                <c:pt idx="49">
                  <c:v>0.22916575675870038</c:v>
                </c:pt>
                <c:pt idx="50">
                  <c:v>0.22897740261883456</c:v>
                </c:pt>
                <c:pt idx="51">
                  <c:v>0.22876627598662511</c:v>
                </c:pt>
                <c:pt idx="52">
                  <c:v>0.22853257019171797</c:v>
                </c:pt>
                <c:pt idx="53">
                  <c:v>0.22827559950791659</c:v>
                </c:pt>
                <c:pt idx="54">
                  <c:v>0.22798923591664549</c:v>
                </c:pt>
                <c:pt idx="55">
                  <c:v>0.22765694002308376</c:v>
                </c:pt>
                <c:pt idx="56">
                  <c:v>0.22724796117463214</c:v>
                </c:pt>
                <c:pt idx="57">
                  <c:v>0.22671526365229988</c:v>
                </c:pt>
                <c:pt idx="58">
                  <c:v>0.22599429312263697</c:v>
                </c:pt>
                <c:pt idx="59">
                  <c:v>0.22500119550410785</c:v>
                </c:pt>
                <c:pt idx="60">
                  <c:v>0.22363033879761368</c:v>
                </c:pt>
                <c:pt idx="61">
                  <c:v>0.2217532661527368</c:v>
                </c:pt>
                <c:pt idx="62">
                  <c:v>0.21922230901302725</c:v>
                </c:pt>
                <c:pt idx="63">
                  <c:v>0.21588109356923915</c:v>
                </c:pt>
                <c:pt idx="64">
                  <c:v>0.21158273972739527</c:v>
                </c:pt>
                <c:pt idx="65">
                  <c:v>0.20621402156966265</c:v>
                </c:pt>
                <c:pt idx="66">
                  <c:v>0.19971952229746257</c:v>
                </c:pt>
                <c:pt idx="67">
                  <c:v>0.19211610819868946</c:v>
                </c:pt>
                <c:pt idx="68">
                  <c:v>0.18349057323592893</c:v>
                </c:pt>
                <c:pt idx="69">
                  <c:v>0.17398441779900004</c:v>
                </c:pt>
                <c:pt idx="70">
                  <c:v>0.16377927635167558</c:v>
                </c:pt>
                <c:pt idx="71">
                  <c:v>0.15309053951793852</c:v>
                </c:pt>
                <c:pt idx="72">
                  <c:v>0.14215942209016197</c:v>
                </c:pt>
                <c:pt idx="73">
                  <c:v>0.1312277988799532</c:v>
                </c:pt>
                <c:pt idx="74">
                  <c:v>0.12050077985219129</c:v>
                </c:pt>
                <c:pt idx="75">
                  <c:v>0.11012873568466021</c:v>
                </c:pt>
                <c:pt idx="76">
                  <c:v>0.10022894922926626</c:v>
                </c:pt>
                <c:pt idx="77">
                  <c:v>9.091128757607006E-2</c:v>
                </c:pt>
                <c:pt idx="78">
                  <c:v>8.2258065314592704E-2</c:v>
                </c:pt>
                <c:pt idx="79">
                  <c:v>7.4288679374860306E-2</c:v>
                </c:pt>
                <c:pt idx="80">
                  <c:v>6.6982007986839009E-2</c:v>
                </c:pt>
                <c:pt idx="81">
                  <c:v>6.0327986781507838E-2</c:v>
                </c:pt>
                <c:pt idx="82">
                  <c:v>5.4318531527268843E-2</c:v>
                </c:pt>
                <c:pt idx="83">
                  <c:v>4.8906824228423976E-2</c:v>
                </c:pt>
              </c:numCache>
            </c:numRef>
          </c:yVal>
        </c:ser>
        <c:ser>
          <c:idx val="4"/>
          <c:order val="4"/>
          <c:tx>
            <c:strRef>
              <c:f>'2000 250 200 0 PP'!$BB$2</c:f>
              <c:strCache>
                <c:ptCount val="1"/>
                <c:pt idx="0">
                  <c:v>P1_56,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PP'!$BB$3:$BB$86</c:f>
              <c:numCache>
                <c:formatCode>General</c:formatCode>
                <c:ptCount val="84"/>
                <c:pt idx="0">
                  <c:v>0.19959686496359841</c:v>
                </c:pt>
                <c:pt idx="1">
                  <c:v>0.19959706134172023</c:v>
                </c:pt>
                <c:pt idx="2">
                  <c:v>0.19959747842904185</c:v>
                </c:pt>
                <c:pt idx="3">
                  <c:v>0.19959790801884086</c:v>
                </c:pt>
                <c:pt idx="4">
                  <c:v>0.19959816118965146</c:v>
                </c:pt>
                <c:pt idx="5">
                  <c:v>0.19959815922403981</c:v>
                </c:pt>
                <c:pt idx="6">
                  <c:v>0.19959791912273037</c:v>
                </c:pt>
                <c:pt idx="7">
                  <c:v>0.19959754227571522</c:v>
                </c:pt>
                <c:pt idx="8">
                  <c:v>0.19959717446357347</c:v>
                </c:pt>
                <c:pt idx="9">
                  <c:v>0.19959697003247967</c:v>
                </c:pt>
                <c:pt idx="10">
                  <c:v>0.19959702590945275</c:v>
                </c:pt>
                <c:pt idx="11">
                  <c:v>0.19959733721586906</c:v>
                </c:pt>
                <c:pt idx="12">
                  <c:v>0.1995977774295811</c:v>
                </c:pt>
                <c:pt idx="13">
                  <c:v>0.19959813811240745</c:v>
                </c:pt>
                <c:pt idx="14">
                  <c:v>0.19959824102626456</c:v>
                </c:pt>
                <c:pt idx="15">
                  <c:v>0.19959802637137761</c:v>
                </c:pt>
                <c:pt idx="16">
                  <c:v>0.19959760060068274</c:v>
                </c:pt>
                <c:pt idx="17">
                  <c:v>0.19959716329703567</c:v>
                </c:pt>
                <c:pt idx="18">
                  <c:v>0.19959691267527724</c:v>
                </c:pt>
                <c:pt idx="19">
                  <c:v>0.19959696131662319</c:v>
                </c:pt>
                <c:pt idx="20">
                  <c:v>0.19959728264741025</c:v>
                </c:pt>
                <c:pt idx="21">
                  <c:v>0.19959775125426668</c:v>
                </c:pt>
                <c:pt idx="22">
                  <c:v>0.19959817675316249</c:v>
                </c:pt>
                <c:pt idx="23">
                  <c:v>0.19959835945351392</c:v>
                </c:pt>
                <c:pt idx="24">
                  <c:v>0.19959817271745739</c:v>
                </c:pt>
                <c:pt idx="25">
                  <c:v>0.1995976511075504</c:v>
                </c:pt>
                <c:pt idx="26">
                  <c:v>0.19959700024806881</c:v>
                </c:pt>
                <c:pt idx="27">
                  <c:v>0.19959655526978298</c:v>
                </c:pt>
                <c:pt idx="28">
                  <c:v>0.19959656971658243</c:v>
                </c:pt>
                <c:pt idx="29">
                  <c:v>0.19959700344225212</c:v>
                </c:pt>
                <c:pt idx="30">
                  <c:v>0.19959741507763057</c:v>
                </c:pt>
                <c:pt idx="31">
                  <c:v>0.19959709007199739</c:v>
                </c:pt>
                <c:pt idx="32">
                  <c:v>0.19959534914062629</c:v>
                </c:pt>
                <c:pt idx="33">
                  <c:v>0.19959182231550443</c:v>
                </c:pt>
                <c:pt idx="34">
                  <c:v>0.19958649465354397</c:v>
                </c:pt>
                <c:pt idx="35">
                  <c:v>0.19957939274362105</c:v>
                </c:pt>
                <c:pt idx="36">
                  <c:v>0.19957011911165748</c:v>
                </c:pt>
                <c:pt idx="37">
                  <c:v>0.1995575657737694</c:v>
                </c:pt>
                <c:pt idx="38">
                  <c:v>0.19954005720088813</c:v>
                </c:pt>
                <c:pt idx="39">
                  <c:v>0.1995159248784345</c:v>
                </c:pt>
                <c:pt idx="40">
                  <c:v>0.19948416429087873</c:v>
                </c:pt>
                <c:pt idx="41">
                  <c:v>0.19944469838217094</c:v>
                </c:pt>
                <c:pt idx="42">
                  <c:v>0.19939800861699697</c:v>
                </c:pt>
                <c:pt idx="43">
                  <c:v>0.19934430993484972</c:v>
                </c:pt>
                <c:pt idx="44">
                  <c:v>0.19928283181548098</c:v>
                </c:pt>
                <c:pt idx="45">
                  <c:v>0.19921184539818329</c:v>
                </c:pt>
                <c:pt idx="46">
                  <c:v>0.19912951201190873</c:v>
                </c:pt>
                <c:pt idx="47">
                  <c:v>0.19903506418093148</c:v>
                </c:pt>
                <c:pt idx="48">
                  <c:v>0.19892941335568537</c:v>
                </c:pt>
                <c:pt idx="49">
                  <c:v>0.19881454816546004</c:v>
                </c:pt>
                <c:pt idx="50">
                  <c:v>0.19869188329494622</c:v>
                </c:pt>
                <c:pt idx="51">
                  <c:v>0.19856054497289485</c:v>
                </c:pt>
                <c:pt idx="52">
                  <c:v>0.19841684408589136</c:v>
                </c:pt>
                <c:pt idx="53">
                  <c:v>0.19825560057264696</c:v>
                </c:pt>
                <c:pt idx="54">
                  <c:v>0.19807267080874646</c:v>
                </c:pt>
                <c:pt idx="55">
                  <c:v>0.19786669844060234</c:v>
                </c:pt>
                <c:pt idx="56">
                  <c:v>0.1976382067617892</c:v>
                </c:pt>
                <c:pt idx="57">
                  <c:v>0.19738536563469739</c:v>
                </c:pt>
                <c:pt idx="58">
                  <c:v>0.19709770860922055</c:v>
                </c:pt>
                <c:pt idx="59">
                  <c:v>0.19674985256253269</c:v>
                </c:pt>
                <c:pt idx="60">
                  <c:v>0.1962968647146178</c:v>
                </c:pt>
                <c:pt idx="61">
                  <c:v>0.19567172019836956</c:v>
                </c:pt>
                <c:pt idx="62">
                  <c:v>0.19478416429960788</c:v>
                </c:pt>
                <c:pt idx="63">
                  <c:v>0.19352098118767752</c:v>
                </c:pt>
                <c:pt idx="64">
                  <c:v>0.19174897502011679</c:v>
                </c:pt>
                <c:pt idx="65">
                  <c:v>0.18932284213588482</c:v>
                </c:pt>
                <c:pt idx="66">
                  <c:v>0.18609846655910051</c:v>
                </c:pt>
                <c:pt idx="67">
                  <c:v>0.18195009175137633</c:v>
                </c:pt>
                <c:pt idx="68">
                  <c:v>0.17678987623328601</c:v>
                </c:pt>
                <c:pt idx="69">
                  <c:v>0.17058839118789215</c:v>
                </c:pt>
                <c:pt idx="70">
                  <c:v>0.16339105055956768</c:v>
                </c:pt>
                <c:pt idx="71">
                  <c:v>0.15532057181156858</c:v>
                </c:pt>
                <c:pt idx="72">
                  <c:v>0.14655816597896154</c:v>
                </c:pt>
                <c:pt idx="73">
                  <c:v>0.13731124472356865</c:v>
                </c:pt>
                <c:pt idx="74">
                  <c:v>0.12778825087902151</c:v>
                </c:pt>
                <c:pt idx="75">
                  <c:v>0.11819310648064732</c:v>
                </c:pt>
                <c:pt idx="76">
                  <c:v>0.10872607960602575</c:v>
                </c:pt>
                <c:pt idx="77">
                  <c:v>9.9566179824395765E-2</c:v>
                </c:pt>
                <c:pt idx="78">
                  <c:v>9.0837018587621263E-2</c:v>
                </c:pt>
                <c:pt idx="79">
                  <c:v>8.2597166496383434E-2</c:v>
                </c:pt>
                <c:pt idx="80">
                  <c:v>7.4878008939680163E-2</c:v>
                </c:pt>
                <c:pt idx="81">
                  <c:v>6.7718921418209815E-2</c:v>
                </c:pt>
                <c:pt idx="82">
                  <c:v>6.1147501711498374E-2</c:v>
                </c:pt>
                <c:pt idx="83">
                  <c:v>5.5150813737851467E-2</c:v>
                </c:pt>
              </c:numCache>
            </c:numRef>
          </c:yVal>
        </c:ser>
        <c:ser>
          <c:idx val="5"/>
          <c:order val="5"/>
          <c:tx>
            <c:strRef>
              <c:f>'2000 250 200 0 PP'!$BC$2</c:f>
              <c:strCache>
                <c:ptCount val="1"/>
                <c:pt idx="0">
                  <c:v>P1_67,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PP'!$BC$3:$BC$86</c:f>
              <c:numCache>
                <c:formatCode>General</c:formatCode>
                <c:ptCount val="84"/>
                <c:pt idx="0">
                  <c:v>0.17633386302095311</c:v>
                </c:pt>
                <c:pt idx="1">
                  <c:v>0.17633397269070392</c:v>
                </c:pt>
                <c:pt idx="2">
                  <c:v>0.17633292504142498</c:v>
                </c:pt>
                <c:pt idx="3">
                  <c:v>0.17633104193188473</c:v>
                </c:pt>
                <c:pt idx="4">
                  <c:v>0.17632905708442753</c:v>
                </c:pt>
                <c:pt idx="5">
                  <c:v>0.17632790910567758</c:v>
                </c:pt>
                <c:pt idx="6">
                  <c:v>0.17632833928256639</c:v>
                </c:pt>
                <c:pt idx="7">
                  <c:v>0.17633043211270297</c:v>
                </c:pt>
                <c:pt idx="8">
                  <c:v>0.17633330969216124</c:v>
                </c:pt>
                <c:pt idx="9">
                  <c:v>0.17633544941306317</c:v>
                </c:pt>
                <c:pt idx="10">
                  <c:v>0.17633547631186128</c:v>
                </c:pt>
                <c:pt idx="11">
                  <c:v>0.17633309787645579</c:v>
                </c:pt>
                <c:pt idx="12">
                  <c:v>0.17632950659558722</c:v>
                </c:pt>
                <c:pt idx="13">
                  <c:v>0.17632678389658249</c:v>
                </c:pt>
                <c:pt idx="14">
                  <c:v>0.17632664004144682</c:v>
                </c:pt>
                <c:pt idx="15">
                  <c:v>0.17632926372364244</c:v>
                </c:pt>
                <c:pt idx="16">
                  <c:v>0.17633309370603931</c:v>
                </c:pt>
                <c:pt idx="17">
                  <c:v>0.17633580399490578</c:v>
                </c:pt>
                <c:pt idx="18">
                  <c:v>0.17633577987819996</c:v>
                </c:pt>
                <c:pt idx="19">
                  <c:v>0.17633316311673317</c:v>
                </c:pt>
                <c:pt idx="20">
                  <c:v>0.17632969499747861</c:v>
                </c:pt>
                <c:pt idx="21">
                  <c:v>0.17632752523304934</c:v>
                </c:pt>
                <c:pt idx="22">
                  <c:v>0.1763278104497033</c:v>
                </c:pt>
                <c:pt idx="23">
                  <c:v>0.17633008016780335</c:v>
                </c:pt>
                <c:pt idx="24">
                  <c:v>0.17633269314949773</c:v>
                </c:pt>
                <c:pt idx="25">
                  <c:v>0.17633401847426078</c:v>
                </c:pt>
                <c:pt idx="26">
                  <c:v>0.17633348898946036</c:v>
                </c:pt>
                <c:pt idx="27">
                  <c:v>0.17633178754262716</c:v>
                </c:pt>
                <c:pt idx="28">
                  <c:v>0.17633019636838934</c:v>
                </c:pt>
                <c:pt idx="29">
                  <c:v>0.17632963221138204</c:v>
                </c:pt>
                <c:pt idx="30">
                  <c:v>0.17633003360529603</c:v>
                </c:pt>
                <c:pt idx="31">
                  <c:v>0.17633046795108934</c:v>
                </c:pt>
                <c:pt idx="32">
                  <c:v>0.17632981656640861</c:v>
                </c:pt>
                <c:pt idx="33">
                  <c:v>0.17632744688748631</c:v>
                </c:pt>
                <c:pt idx="34">
                  <c:v>0.1763234384019188</c:v>
                </c:pt>
                <c:pt idx="35">
                  <c:v>0.17631818510379296</c:v>
                </c:pt>
                <c:pt idx="36">
                  <c:v>0.17631171477773255</c:v>
                </c:pt>
                <c:pt idx="37">
                  <c:v>0.17630322010379018</c:v>
                </c:pt>
                <c:pt idx="38">
                  <c:v>0.17629118400501897</c:v>
                </c:pt>
                <c:pt idx="39">
                  <c:v>0.17627403343233503</c:v>
                </c:pt>
                <c:pt idx="40">
                  <c:v>0.17625091526343276</c:v>
                </c:pt>
                <c:pt idx="41">
                  <c:v>0.17622203578729351</c:v>
                </c:pt>
                <c:pt idx="42">
                  <c:v>0.17618825789425568</c:v>
                </c:pt>
                <c:pt idx="43">
                  <c:v>0.17615017205622507</c:v>
                </c:pt>
                <c:pt idx="44">
                  <c:v>0.17610730534544292</c:v>
                </c:pt>
                <c:pt idx="45">
                  <c:v>0.17605804130036004</c:v>
                </c:pt>
                <c:pt idx="46">
                  <c:v>0.17600049361281911</c:v>
                </c:pt>
                <c:pt idx="47">
                  <c:v>0.1759337225190816</c:v>
                </c:pt>
                <c:pt idx="48">
                  <c:v>0.17585843377460955</c:v>
                </c:pt>
                <c:pt idx="49">
                  <c:v>0.17577650059117603</c:v>
                </c:pt>
                <c:pt idx="50">
                  <c:v>0.17568950285823659</c:v>
                </c:pt>
                <c:pt idx="51">
                  <c:v>0.17559713082218412</c:v>
                </c:pt>
                <c:pt idx="52">
                  <c:v>0.17549671219495824</c:v>
                </c:pt>
                <c:pt idx="53">
                  <c:v>0.17538433599564898</c:v>
                </c:pt>
                <c:pt idx="54">
                  <c:v>0.17525711965380125</c:v>
                </c:pt>
                <c:pt idx="55">
                  <c:v>0.17511497836480014</c:v>
                </c:pt>
                <c:pt idx="56">
                  <c:v>0.17496038424677648</c:v>
                </c:pt>
                <c:pt idx="57">
                  <c:v>0.17479587627183951</c:v>
                </c:pt>
                <c:pt idx="58">
                  <c:v>0.17462047586906707</c:v>
                </c:pt>
                <c:pt idx="59">
                  <c:v>0.17442692507872565</c:v>
                </c:pt>
                <c:pt idx="60">
                  <c:v>0.17420076603003154</c:v>
                </c:pt>
                <c:pt idx="61">
                  <c:v>0.17392064618282216</c:v>
                </c:pt>
                <c:pt idx="62">
                  <c:v>0.17355735823723289</c:v>
                </c:pt>
                <c:pt idx="63">
                  <c:v>0.17306908698431389</c:v>
                </c:pt>
                <c:pt idx="64">
                  <c:v>0.17239253308500321</c:v>
                </c:pt>
                <c:pt idx="65">
                  <c:v>0.17143351671597187</c:v>
                </c:pt>
                <c:pt idx="66">
                  <c:v>0.1700633303657855</c:v>
                </c:pt>
                <c:pt idx="67">
                  <c:v>0.16812710506219825</c:v>
                </c:pt>
                <c:pt idx="68">
                  <c:v>0.16546603297350454</c:v>
                </c:pt>
                <c:pt idx="69">
                  <c:v>0.16194796244020465</c:v>
                </c:pt>
                <c:pt idx="70">
                  <c:v>0.1574940839074129</c:v>
                </c:pt>
                <c:pt idx="71">
                  <c:v>0.15209086377715278</c:v>
                </c:pt>
                <c:pt idx="72">
                  <c:v>0.14578656480971369</c:v>
                </c:pt>
                <c:pt idx="73">
                  <c:v>0.13868280786977311</c:v>
                </c:pt>
                <c:pt idx="74">
                  <c:v>0.13092973933422025</c:v>
                </c:pt>
                <c:pt idx="75">
                  <c:v>0.12271965224758458</c:v>
                </c:pt>
                <c:pt idx="76">
                  <c:v>0.11426614381802089</c:v>
                </c:pt>
                <c:pt idx="77">
                  <c:v>0.10576944303370352</c:v>
                </c:pt>
                <c:pt idx="78">
                  <c:v>9.7390068355789963E-2</c:v>
                </c:pt>
                <c:pt idx="79">
                  <c:v>8.925207422996434E-2</c:v>
                </c:pt>
                <c:pt idx="80">
                  <c:v>8.1464400153923713E-2</c:v>
                </c:pt>
                <c:pt idx="81">
                  <c:v>7.4121821488896275E-2</c:v>
                </c:pt>
                <c:pt idx="82">
                  <c:v>6.7277524457159968E-2</c:v>
                </c:pt>
                <c:pt idx="83">
                  <c:v>6.0935683186033533E-2</c:v>
                </c:pt>
              </c:numCache>
            </c:numRef>
          </c:yVal>
        </c:ser>
        <c:ser>
          <c:idx val="6"/>
          <c:order val="6"/>
          <c:tx>
            <c:strRef>
              <c:f>'2000 250 200 0 PP'!$BD$2</c:f>
              <c:strCache>
                <c:ptCount val="1"/>
                <c:pt idx="0">
                  <c:v>P1_78,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PP'!$BD$3:$BD$86</c:f>
              <c:numCache>
                <c:formatCode>General</c:formatCode>
                <c:ptCount val="84"/>
                <c:pt idx="0">
                  <c:v>0.15803145413610692</c:v>
                </c:pt>
                <c:pt idx="1">
                  <c:v>0.15803134785300529</c:v>
                </c:pt>
                <c:pt idx="2">
                  <c:v>0.15803111467502481</c:v>
                </c:pt>
                <c:pt idx="3">
                  <c:v>0.1580308856948627</c:v>
                </c:pt>
                <c:pt idx="4">
                  <c:v>0.15803075258583366</c:v>
                </c:pt>
                <c:pt idx="5">
                  <c:v>0.15803076367164171</c:v>
                </c:pt>
                <c:pt idx="6">
                  <c:v>0.15803089651389235</c:v>
                </c:pt>
                <c:pt idx="7">
                  <c:v>0.15803109211976554</c:v>
                </c:pt>
                <c:pt idx="8">
                  <c:v>0.1580312839569224</c:v>
                </c:pt>
                <c:pt idx="9">
                  <c:v>0.15803138845731574</c:v>
                </c:pt>
                <c:pt idx="10">
                  <c:v>0.15803135158067294</c:v>
                </c:pt>
                <c:pt idx="11">
                  <c:v>0.15803119367180318</c:v>
                </c:pt>
                <c:pt idx="12">
                  <c:v>0.15803096743633233</c:v>
                </c:pt>
                <c:pt idx="13">
                  <c:v>0.1580307808340424</c:v>
                </c:pt>
                <c:pt idx="14">
                  <c:v>0.15803072093284928</c:v>
                </c:pt>
                <c:pt idx="15">
                  <c:v>0.15803082638125124</c:v>
                </c:pt>
                <c:pt idx="16">
                  <c:v>0.15803104311123115</c:v>
                </c:pt>
                <c:pt idx="17">
                  <c:v>0.15803127614006518</c:v>
                </c:pt>
                <c:pt idx="18">
                  <c:v>0.15803141671566326</c:v>
                </c:pt>
                <c:pt idx="19">
                  <c:v>0.15803140585346501</c:v>
                </c:pt>
                <c:pt idx="20">
                  <c:v>0.15803124124862336</c:v>
                </c:pt>
                <c:pt idx="21">
                  <c:v>0.15803099052570602</c:v>
                </c:pt>
                <c:pt idx="22">
                  <c:v>0.15803074759903338</c:v>
                </c:pt>
                <c:pt idx="23">
                  <c:v>0.15803063083869909</c:v>
                </c:pt>
                <c:pt idx="24">
                  <c:v>0.15803071546210762</c:v>
                </c:pt>
                <c:pt idx="25">
                  <c:v>0.15803100250738858</c:v>
                </c:pt>
                <c:pt idx="26">
                  <c:v>0.15803136261219619</c:v>
                </c:pt>
                <c:pt idx="27">
                  <c:v>0.15803158642381618</c:v>
                </c:pt>
                <c:pt idx="28">
                  <c:v>0.15803149302123567</c:v>
                </c:pt>
                <c:pt idx="29">
                  <c:v>0.15803102311826367</c:v>
                </c:pt>
                <c:pt idx="30">
                  <c:v>0.15803030459121631</c:v>
                </c:pt>
                <c:pt idx="31">
                  <c:v>0.15802953244810966</c:v>
                </c:pt>
                <c:pt idx="32">
                  <c:v>0.15802879381563845</c:v>
                </c:pt>
                <c:pt idx="33">
                  <c:v>0.15802786200170071</c:v>
                </c:pt>
                <c:pt idx="34">
                  <c:v>0.15802615030270498</c:v>
                </c:pt>
                <c:pt idx="35">
                  <c:v>0.15802292644793564</c:v>
                </c:pt>
                <c:pt idx="36">
                  <c:v>0.15801756994528707</c:v>
                </c:pt>
                <c:pt idx="37">
                  <c:v>0.15800978344179548</c:v>
                </c:pt>
                <c:pt idx="38">
                  <c:v>0.15799956098379464</c:v>
                </c:pt>
                <c:pt idx="39">
                  <c:v>0.15798686640138854</c:v>
                </c:pt>
                <c:pt idx="40">
                  <c:v>0.15797135019451236</c:v>
                </c:pt>
                <c:pt idx="41">
                  <c:v>0.1579522088163394</c:v>
                </c:pt>
                <c:pt idx="42">
                  <c:v>0.15792846866134072</c:v>
                </c:pt>
                <c:pt idx="43">
                  <c:v>0.15789945668729299</c:v>
                </c:pt>
                <c:pt idx="44">
                  <c:v>0.1578651802505894</c:v>
                </c:pt>
                <c:pt idx="45">
                  <c:v>0.1578263147635138</c:v>
                </c:pt>
                <c:pt idx="46">
                  <c:v>0.15778365866709479</c:v>
                </c:pt>
                <c:pt idx="47">
                  <c:v>0.15773735711595815</c:v>
                </c:pt>
                <c:pt idx="48">
                  <c:v>0.15768647760458585</c:v>
                </c:pt>
                <c:pt idx="49">
                  <c:v>0.15762932540974983</c:v>
                </c:pt>
                <c:pt idx="50">
                  <c:v>0.1575644018010624</c:v>
                </c:pt>
                <c:pt idx="51">
                  <c:v>0.15749144990780364</c:v>
                </c:pt>
                <c:pt idx="52">
                  <c:v>0.15741170556485956</c:v>
                </c:pt>
                <c:pt idx="53">
                  <c:v>0.15732706829558973</c:v>
                </c:pt>
                <c:pt idx="54">
                  <c:v>0.15723848603257684</c:v>
                </c:pt>
                <c:pt idx="55">
                  <c:v>0.15714468156093483</c:v>
                </c:pt>
                <c:pt idx="56">
                  <c:v>0.15704212351587851</c:v>
                </c:pt>
                <c:pt idx="57">
                  <c:v>0.15692646568777652</c:v>
                </c:pt>
                <c:pt idx="58">
                  <c:v>0.15679467516350606</c:v>
                </c:pt>
                <c:pt idx="59">
                  <c:v>0.15664629806049102</c:v>
                </c:pt>
                <c:pt idx="60">
                  <c:v>0.1564828050435535</c:v>
                </c:pt>
                <c:pt idx="61">
                  <c:v>0.15630484211262796</c:v>
                </c:pt>
                <c:pt idx="62">
                  <c:v>0.15610826118346835</c:v>
                </c:pt>
                <c:pt idx="63">
                  <c:v>0.1558795332524345</c:v>
                </c:pt>
                <c:pt idx="64">
                  <c:v>0.15559099015920375</c:v>
                </c:pt>
                <c:pt idx="65">
                  <c:v>0.15519590672986447</c:v>
                </c:pt>
                <c:pt idx="66">
                  <c:v>0.15462418118293911</c:v>
                </c:pt>
                <c:pt idx="67">
                  <c:v>0.15378024010543978</c:v>
                </c:pt>
                <c:pt idx="68">
                  <c:v>0.15254547726479026</c:v>
                </c:pt>
                <c:pt idx="69">
                  <c:v>0.15078632580044371</c:v>
                </c:pt>
                <c:pt idx="70">
                  <c:v>0.1483676511237155</c:v>
                </c:pt>
                <c:pt idx="71">
                  <c:v>0.14517040298963813</c:v>
                </c:pt>
                <c:pt idx="72">
                  <c:v>0.14111296069680174</c:v>
                </c:pt>
                <c:pt idx="73">
                  <c:v>0.13617273983038689</c:v>
                </c:pt>
                <c:pt idx="74">
                  <c:v>0.1303995327398457</c:v>
                </c:pt>
                <c:pt idx="75">
                  <c:v>0.12391033331573618</c:v>
                </c:pt>
                <c:pt idx="76">
                  <c:v>0.11686539362365686</c:v>
                </c:pt>
                <c:pt idx="77">
                  <c:v>0.10944049341302318</c:v>
                </c:pt>
                <c:pt idx="78">
                  <c:v>0.10181274147037431</c:v>
                </c:pt>
                <c:pt idx="79">
                  <c:v>9.4159168800502027E-2</c:v>
                </c:pt>
                <c:pt idx="80">
                  <c:v>8.6648828816993609E-2</c:v>
                </c:pt>
                <c:pt idx="81">
                  <c:v>7.9416774597646581E-2</c:v>
                </c:pt>
                <c:pt idx="82">
                  <c:v>7.2540049371722468E-2</c:v>
                </c:pt>
                <c:pt idx="83">
                  <c:v>6.6049160870750565E-2</c:v>
                </c:pt>
              </c:numCache>
            </c:numRef>
          </c:yVal>
        </c:ser>
        <c:ser>
          <c:idx val="7"/>
          <c:order val="7"/>
          <c:tx>
            <c:strRef>
              <c:f>'2000 250 200 0 PP'!$BE$2</c:f>
              <c:strCache>
                <c:ptCount val="1"/>
                <c:pt idx="0">
                  <c:v>P1_89, у.е.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PP'!$BE$3:$BE$86</c:f>
              <c:numCache>
                <c:formatCode>General</c:formatCode>
                <c:ptCount val="84"/>
                <c:pt idx="0">
                  <c:v>0.14322713063968523</c:v>
                </c:pt>
                <c:pt idx="1">
                  <c:v>0.14322695694008269</c:v>
                </c:pt>
                <c:pt idx="2">
                  <c:v>0.14322782058867845</c:v>
                </c:pt>
                <c:pt idx="3">
                  <c:v>0.14322947028428651</c:v>
                </c:pt>
                <c:pt idx="4">
                  <c:v>0.14323127831831306</c:v>
                </c:pt>
                <c:pt idx="5">
                  <c:v>0.1432323688092926</c:v>
                </c:pt>
                <c:pt idx="6">
                  <c:v>0.14323203756960121</c:v>
                </c:pt>
                <c:pt idx="7">
                  <c:v>0.14323017328403112</c:v>
                </c:pt>
                <c:pt idx="8">
                  <c:v>0.14322755268207471</c:v>
                </c:pt>
                <c:pt idx="9">
                  <c:v>0.14322558089140344</c:v>
                </c:pt>
                <c:pt idx="10">
                  <c:v>0.14322554090143608</c:v>
                </c:pt>
                <c:pt idx="11">
                  <c:v>0.14322769974241187</c:v>
                </c:pt>
                <c:pt idx="12">
                  <c:v>0.14323097365952991</c:v>
                </c:pt>
                <c:pt idx="13">
                  <c:v>0.14323344778842667</c:v>
                </c:pt>
                <c:pt idx="14">
                  <c:v>0.1432335526507385</c:v>
                </c:pt>
                <c:pt idx="15">
                  <c:v>0.1432311242127477</c:v>
                </c:pt>
                <c:pt idx="16">
                  <c:v>0.14322761748290924</c:v>
                </c:pt>
                <c:pt idx="17">
                  <c:v>0.14322517757693262</c:v>
                </c:pt>
                <c:pt idx="18">
                  <c:v>0.1432252825344793</c:v>
                </c:pt>
                <c:pt idx="19">
                  <c:v>0.1432277570822299</c:v>
                </c:pt>
                <c:pt idx="20">
                  <c:v>0.14323095683770268</c:v>
                </c:pt>
                <c:pt idx="21">
                  <c:v>0.14323286618712058</c:v>
                </c:pt>
                <c:pt idx="22">
                  <c:v>0.14323245546041213</c:v>
                </c:pt>
                <c:pt idx="23">
                  <c:v>0.14323023350225736</c:v>
                </c:pt>
                <c:pt idx="24">
                  <c:v>0.14322780889624442</c:v>
                </c:pt>
                <c:pt idx="25">
                  <c:v>0.14322670931425255</c:v>
                </c:pt>
                <c:pt idx="26">
                  <c:v>0.14322741064940883</c:v>
                </c:pt>
                <c:pt idx="27">
                  <c:v>0.14322913117773656</c:v>
                </c:pt>
                <c:pt idx="28">
                  <c:v>0.14323051485131716</c:v>
                </c:pt>
                <c:pt idx="29">
                  <c:v>0.14323061751164232</c:v>
                </c:pt>
                <c:pt idx="30">
                  <c:v>0.14322947356660434</c:v>
                </c:pt>
                <c:pt idx="31">
                  <c:v>0.14322795081911435</c:v>
                </c:pt>
                <c:pt idx="32">
                  <c:v>0.14322692836091597</c:v>
                </c:pt>
                <c:pt idx="33">
                  <c:v>0.14322656615529164</c:v>
                </c:pt>
                <c:pt idx="34">
                  <c:v>0.14322605485589843</c:v>
                </c:pt>
                <c:pt idx="35">
                  <c:v>0.14322407416985761</c:v>
                </c:pt>
                <c:pt idx="36">
                  <c:v>0.14321964472993914</c:v>
                </c:pt>
                <c:pt idx="37">
                  <c:v>0.14321270415735424</c:v>
                </c:pt>
                <c:pt idx="38">
                  <c:v>0.14320398725044767</c:v>
                </c:pt>
                <c:pt idx="39">
                  <c:v>0.14319430867842925</c:v>
                </c:pt>
                <c:pt idx="40">
                  <c:v>0.14318362573006477</c:v>
                </c:pt>
                <c:pt idx="41">
                  <c:v>0.14317073796042729</c:v>
                </c:pt>
                <c:pt idx="42">
                  <c:v>0.14315379444498899</c:v>
                </c:pt>
                <c:pt idx="43">
                  <c:v>0.14313144175027676</c:v>
                </c:pt>
                <c:pt idx="44">
                  <c:v>0.14310379705097076</c:v>
                </c:pt>
                <c:pt idx="45">
                  <c:v>0.14307246274241467</c:v>
                </c:pt>
                <c:pt idx="46">
                  <c:v>0.14303943754612028</c:v>
                </c:pt>
                <c:pt idx="47">
                  <c:v>0.14300555338409973</c:v>
                </c:pt>
                <c:pt idx="48">
                  <c:v>0.14296952011423167</c:v>
                </c:pt>
                <c:pt idx="49">
                  <c:v>0.14292844554529546</c:v>
                </c:pt>
                <c:pt idx="50">
                  <c:v>0.14287967878387267</c:v>
                </c:pt>
                <c:pt idx="51">
                  <c:v>0.14282276230891355</c:v>
                </c:pt>
                <c:pt idx="52">
                  <c:v>0.14276001378474479</c:v>
                </c:pt>
                <c:pt idx="53">
                  <c:v>0.14269503196856759</c:v>
                </c:pt>
                <c:pt idx="54">
                  <c:v>0.14262990680132456</c:v>
                </c:pt>
                <c:pt idx="55">
                  <c:v>0.14256302762978154</c:v>
                </c:pt>
                <c:pt idx="56">
                  <c:v>0.14248924215215697</c:v>
                </c:pt>
                <c:pt idx="57">
                  <c:v>0.14240267994103312</c:v>
                </c:pt>
                <c:pt idx="58">
                  <c:v>0.14230058342063598</c:v>
                </c:pt>
                <c:pt idx="59">
                  <c:v>0.14218539528913321</c:v>
                </c:pt>
                <c:pt idx="60">
                  <c:v>0.14206318762863859</c:v>
                </c:pt>
                <c:pt idx="61">
                  <c:v>0.14193896618091645</c:v>
                </c:pt>
                <c:pt idx="62">
                  <c:v>0.14181163608987893</c:v>
                </c:pt>
                <c:pt idx="63">
                  <c:v>0.14167173292401022</c:v>
                </c:pt>
                <c:pt idx="64">
                  <c:v>0.14150300069524765</c:v>
                </c:pt>
                <c:pt idx="65">
                  <c:v>0.1412855700981982</c:v>
                </c:pt>
                <c:pt idx="66">
                  <c:v>0.14099619786632661</c:v>
                </c:pt>
                <c:pt idx="67">
                  <c:v>0.14060195026369965</c:v>
                </c:pt>
                <c:pt idx="68">
                  <c:v>0.14004808165654795</c:v>
                </c:pt>
                <c:pt idx="69">
                  <c:v>0.13924625797454349</c:v>
                </c:pt>
                <c:pt idx="70">
                  <c:v>0.1380720461403783</c:v>
                </c:pt>
                <c:pt idx="71">
                  <c:v>0.1363781503347542</c:v>
                </c:pt>
                <c:pt idx="72">
                  <c:v>0.1340222759968128</c:v>
                </c:pt>
                <c:pt idx="73">
                  <c:v>0.13089918673285625</c:v>
                </c:pt>
                <c:pt idx="74">
                  <c:v>0.12696255661456812</c:v>
                </c:pt>
                <c:pt idx="75">
                  <c:v>0.12222861169350072</c:v>
                </c:pt>
                <c:pt idx="76">
                  <c:v>0.11676686928282701</c:v>
                </c:pt>
                <c:pt idx="77">
                  <c:v>0.11069046227537752</c:v>
                </c:pt>
                <c:pt idx="78">
                  <c:v>0.10415086026004854</c:v>
                </c:pt>
                <c:pt idx="79">
                  <c:v>9.7327457165215028E-2</c:v>
                </c:pt>
                <c:pt idx="80">
                  <c:v>9.0402179003777339E-2</c:v>
                </c:pt>
                <c:pt idx="81">
                  <c:v>8.3527826040815836E-2</c:v>
                </c:pt>
                <c:pt idx="82">
                  <c:v>7.6814035560655539E-2</c:v>
                </c:pt>
                <c:pt idx="83">
                  <c:v>7.0341868765588803E-2</c:v>
                </c:pt>
              </c:numCache>
            </c:numRef>
          </c:yVal>
        </c:ser>
        <c:axId val="168213504"/>
        <c:axId val="168219392"/>
      </c:scatterChart>
      <c:valAx>
        <c:axId val="16821350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219392"/>
        <c:crosses val="autoZero"/>
        <c:crossBetween val="midCat"/>
      </c:valAx>
      <c:valAx>
        <c:axId val="16821939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21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P3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PP'!$BF$2</c:f>
              <c:strCache>
                <c:ptCount val="1"/>
                <c:pt idx="0">
                  <c:v>P3_123,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PP'!$BF$3:$BF$86</c:f>
              <c:numCache>
                <c:formatCode>General</c:formatCode>
                <c:ptCount val="84"/>
                <c:pt idx="0">
                  <c:v>0.27858637358359151</c:v>
                </c:pt>
                <c:pt idx="1">
                  <c:v>0.27858655380028335</c:v>
                </c:pt>
                <c:pt idx="2">
                  <c:v>0.27858660280541869</c:v>
                </c:pt>
                <c:pt idx="3">
                  <c:v>0.27858643649084597</c:v>
                </c:pt>
                <c:pt idx="4">
                  <c:v>0.27858610979785287</c:v>
                </c:pt>
                <c:pt idx="5">
                  <c:v>0.27858580368309893</c:v>
                </c:pt>
                <c:pt idx="6">
                  <c:v>0.27858573319690427</c:v>
                </c:pt>
                <c:pt idx="7">
                  <c:v>0.27858599046051158</c:v>
                </c:pt>
                <c:pt idx="8">
                  <c:v>0.27858646422404276</c:v>
                </c:pt>
                <c:pt idx="9">
                  <c:v>0.2785868691160952</c:v>
                </c:pt>
                <c:pt idx="10">
                  <c:v>0.27858691959719417</c:v>
                </c:pt>
                <c:pt idx="11">
                  <c:v>0.27858653670395805</c:v>
                </c:pt>
                <c:pt idx="12">
                  <c:v>0.27858593221660255</c:v>
                </c:pt>
                <c:pt idx="13">
                  <c:v>0.27858549542745009</c:v>
                </c:pt>
                <c:pt idx="14">
                  <c:v>0.27858554279387854</c:v>
                </c:pt>
                <c:pt idx="15">
                  <c:v>0.27858606976955219</c:v>
                </c:pt>
                <c:pt idx="16">
                  <c:v>0.27858674528797023</c:v>
                </c:pt>
                <c:pt idx="17">
                  <c:v>0.27858711432560079</c:v>
                </c:pt>
                <c:pt idx="18">
                  <c:v>0.27858690564019156</c:v>
                </c:pt>
                <c:pt idx="19">
                  <c:v>0.27858624606932814</c:v>
                </c:pt>
                <c:pt idx="20">
                  <c:v>0.27858558375172571</c:v>
                </c:pt>
                <c:pt idx="21">
                  <c:v>0.27858539063544302</c:v>
                </c:pt>
                <c:pt idx="22">
                  <c:v>0.27858581013085731</c:v>
                </c:pt>
                <c:pt idx="23">
                  <c:v>0.2785865585604636</c:v>
                </c:pt>
                <c:pt idx="24">
                  <c:v>0.27858709624329836</c:v>
                </c:pt>
                <c:pt idx="25">
                  <c:v>0.27858699372656237</c:v>
                </c:pt>
                <c:pt idx="26">
                  <c:v>0.27858622986984966</c:v>
                </c:pt>
                <c:pt idx="27">
                  <c:v>0.27858512672531771</c:v>
                </c:pt>
                <c:pt idx="28">
                  <c:v>0.27858392035225954</c:v>
                </c:pt>
                <c:pt idx="29">
                  <c:v>0.27858220607942991</c:v>
                </c:pt>
                <c:pt idx="30">
                  <c:v>0.27857850504150528</c:v>
                </c:pt>
                <c:pt idx="31">
                  <c:v>0.27857012863746156</c:v>
                </c:pt>
                <c:pt idx="32">
                  <c:v>0.2785531614574831</c:v>
                </c:pt>
                <c:pt idx="33">
                  <c:v>0.27852207672403723</c:v>
                </c:pt>
                <c:pt idx="34">
                  <c:v>0.27846847333146013</c:v>
                </c:pt>
                <c:pt idx="35">
                  <c:v>0.2783788816131757</c:v>
                </c:pt>
                <c:pt idx="36">
                  <c:v>0.27823206911398979</c:v>
                </c:pt>
                <c:pt idx="37">
                  <c:v>0.277996843294325</c:v>
                </c:pt>
                <c:pt idx="38">
                  <c:v>0.27763141772832495</c:v>
                </c:pt>
                <c:pt idx="39">
                  <c:v>0.27708467963206851</c:v>
                </c:pt>
                <c:pt idx="40">
                  <c:v>0.2762987381729814</c:v>
                </c:pt>
                <c:pt idx="41">
                  <c:v>0.2752115831449109</c:v>
                </c:pt>
                <c:pt idx="42">
                  <c:v>0.27375879049711382</c:v>
                </c:pt>
                <c:pt idx="43">
                  <c:v>0.27187436190607472</c:v>
                </c:pt>
                <c:pt idx="44">
                  <c:v>0.26949102600944341</c:v>
                </c:pt>
                <c:pt idx="45">
                  <c:v>0.26653968919176008</c:v>
                </c:pt>
                <c:pt idx="46">
                  <c:v>0.26294695655232514</c:v>
                </c:pt>
                <c:pt idx="47">
                  <c:v>0.25863087689191944</c:v>
                </c:pt>
                <c:pt idx="48">
                  <c:v>0.25349810071578427</c:v>
                </c:pt>
                <c:pt idx="49">
                  <c:v>0.24744626193262467</c:v>
                </c:pt>
                <c:pt idx="50">
                  <c:v>0.24037203142640301</c:v>
                </c:pt>
                <c:pt idx="51">
                  <c:v>0.23218205629772751</c:v>
                </c:pt>
                <c:pt idx="52">
                  <c:v>0.22280412792619608</c:v>
                </c:pt>
                <c:pt idx="53">
                  <c:v>0.21219809271670395</c:v>
                </c:pt>
                <c:pt idx="54">
                  <c:v>0.20036671382592966</c:v>
                </c:pt>
                <c:pt idx="55">
                  <c:v>0.18736555378662523</c:v>
                </c:pt>
                <c:pt idx="56">
                  <c:v>0.17331006398249391</c:v>
                </c:pt>
                <c:pt idx="57">
                  <c:v>0.15837884110188816</c:v>
                </c:pt>
                <c:pt idx="58">
                  <c:v>0.14281099412899328</c:v>
                </c:pt>
                <c:pt idx="59">
                  <c:v>0.12689390563627145</c:v>
                </c:pt>
                <c:pt idx="60">
                  <c:v>0.11094482110884438</c:v>
                </c:pt>
                <c:pt idx="61">
                  <c:v>9.5297198422479981E-2</c:v>
                </c:pt>
                <c:pt idx="62">
                  <c:v>8.028722935570326E-2</c:v>
                </c:pt>
                <c:pt idx="63">
                  <c:v>6.6220535502399355E-2</c:v>
                </c:pt>
                <c:pt idx="64">
                  <c:v>5.3332032360226676E-2</c:v>
                </c:pt>
                <c:pt idx="65">
                  <c:v>4.178486084933946E-2</c:v>
                </c:pt>
                <c:pt idx="66">
                  <c:v>3.1697421624044007E-2</c:v>
                </c:pt>
                <c:pt idx="67">
                  <c:v>2.3129026861081901E-2</c:v>
                </c:pt>
                <c:pt idx="68">
                  <c:v>1.6036505452587904E-2</c:v>
                </c:pt>
                <c:pt idx="69">
                  <c:v>1.0295911319467142E-2</c:v>
                </c:pt>
                <c:pt idx="70">
                  <c:v>5.7763229131801526E-3</c:v>
                </c:pt>
                <c:pt idx="71">
                  <c:v>2.3520592904870542E-3</c:v>
                </c:pt>
                <c:pt idx="72">
                  <c:v>-1.3984461203043704E-4</c:v>
                </c:pt>
                <c:pt idx="73">
                  <c:v>-1.8871727130890621E-3</c:v>
                </c:pt>
                <c:pt idx="74">
                  <c:v>-3.0445897156840557E-3</c:v>
                </c:pt>
                <c:pt idx="75">
                  <c:v>-3.7260404364390983E-3</c:v>
                </c:pt>
                <c:pt idx="76">
                  <c:v>-4.037606099442992E-3</c:v>
                </c:pt>
                <c:pt idx="77">
                  <c:v>-4.0791551075162235E-3</c:v>
                </c:pt>
                <c:pt idx="78">
                  <c:v>-3.9237576586511475E-3</c:v>
                </c:pt>
                <c:pt idx="79">
                  <c:v>-3.6195799691862108E-3</c:v>
                </c:pt>
                <c:pt idx="80">
                  <c:v>-3.2054114945134736E-3</c:v>
                </c:pt>
                <c:pt idx="81">
                  <c:v>-2.7142037286956716E-3</c:v>
                </c:pt>
                <c:pt idx="82">
                  <c:v>-2.1688085737868101E-3</c:v>
                </c:pt>
                <c:pt idx="83">
                  <c:v>-1.5825161799409584E-3</c:v>
                </c:pt>
              </c:numCache>
            </c:numRef>
          </c:yVal>
        </c:ser>
        <c:ser>
          <c:idx val="1"/>
          <c:order val="1"/>
          <c:tx>
            <c:strRef>
              <c:f>'2000 250 200 0 PP'!$BG$2</c:f>
              <c:strCache>
                <c:ptCount val="1"/>
                <c:pt idx="0">
                  <c:v>P3_234,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PP'!$BG$3:$BG$86</c:f>
              <c:numCache>
                <c:formatCode>General</c:formatCode>
                <c:ptCount val="84"/>
                <c:pt idx="0">
                  <c:v>0.16505408834917831</c:v>
                </c:pt>
                <c:pt idx="1">
                  <c:v>0.16505430106709099</c:v>
                </c:pt>
                <c:pt idx="2">
                  <c:v>0.16505457801555815</c:v>
                </c:pt>
                <c:pt idx="3">
                  <c:v>0.16505475767598737</c:v>
                </c:pt>
                <c:pt idx="4">
                  <c:v>0.16505475147027268</c:v>
                </c:pt>
                <c:pt idx="5">
                  <c:v>0.16505459812272555</c:v>
                </c:pt>
                <c:pt idx="6">
                  <c:v>0.16505441457660205</c:v>
                </c:pt>
                <c:pt idx="7">
                  <c:v>0.165054314864609</c:v>
                </c:pt>
                <c:pt idx="8">
                  <c:v>0.16505433007033984</c:v>
                </c:pt>
                <c:pt idx="9">
                  <c:v>0.16505440815786485</c:v>
                </c:pt>
                <c:pt idx="10">
                  <c:v>0.16505446527681547</c:v>
                </c:pt>
                <c:pt idx="11">
                  <c:v>0.16505446236172119</c:v>
                </c:pt>
                <c:pt idx="12">
                  <c:v>0.16505442619870492</c:v>
                </c:pt>
                <c:pt idx="13">
                  <c:v>0.16505442675722878</c:v>
                </c:pt>
                <c:pt idx="14">
                  <c:v>0.16505450636588145</c:v>
                </c:pt>
                <c:pt idx="15">
                  <c:v>0.16505464039702492</c:v>
                </c:pt>
                <c:pt idx="16">
                  <c:v>0.16505472239537738</c:v>
                </c:pt>
                <c:pt idx="17">
                  <c:v>0.16505464504356401</c:v>
                </c:pt>
                <c:pt idx="18">
                  <c:v>0.16505439702512764</c:v>
                </c:pt>
                <c:pt idx="19">
                  <c:v>0.16505410114503538</c:v>
                </c:pt>
                <c:pt idx="20">
                  <c:v>0.16505396645653791</c:v>
                </c:pt>
                <c:pt idx="21">
                  <c:v>0.1650541425958732</c:v>
                </c:pt>
                <c:pt idx="22">
                  <c:v>0.1650545968677668</c:v>
                </c:pt>
                <c:pt idx="23">
                  <c:v>0.16505507133441297</c:v>
                </c:pt>
                <c:pt idx="24">
                  <c:v>0.16505522529963895</c:v>
                </c:pt>
                <c:pt idx="25">
                  <c:v>0.16505487820660683</c:v>
                </c:pt>
                <c:pt idx="26">
                  <c:v>0.16505414666449131</c:v>
                </c:pt>
                <c:pt idx="27">
                  <c:v>0.16505340262605062</c:v>
                </c:pt>
                <c:pt idx="28">
                  <c:v>0.16505298078104483</c:v>
                </c:pt>
                <c:pt idx="29">
                  <c:v>0.16505278428392464</c:v>
                </c:pt>
                <c:pt idx="30">
                  <c:v>0.16505205887154931</c:v>
                </c:pt>
                <c:pt idx="31">
                  <c:v>0.16504947030718237</c:v>
                </c:pt>
                <c:pt idx="32">
                  <c:v>0.16504342325156576</c:v>
                </c:pt>
                <c:pt idx="33">
                  <c:v>0.16503236679991881</c:v>
                </c:pt>
                <c:pt idx="34">
                  <c:v>0.16501483845913476</c:v>
                </c:pt>
                <c:pt idx="35">
                  <c:v>0.16498911494720417</c:v>
                </c:pt>
                <c:pt idx="36">
                  <c:v>0.1649527181445648</c:v>
                </c:pt>
                <c:pt idx="37">
                  <c:v>0.1649021611417229</c:v>
                </c:pt>
                <c:pt idx="38">
                  <c:v>0.16483313993213961</c:v>
                </c:pt>
                <c:pt idx="39">
                  <c:v>0.16474118423016715</c:v>
                </c:pt>
                <c:pt idx="40">
                  <c:v>0.16462238608801844</c:v>
                </c:pt>
                <c:pt idx="41">
                  <c:v>0.16447358293107381</c:v>
                </c:pt>
                <c:pt idx="42">
                  <c:v>0.1642916701754944</c:v>
                </c:pt>
                <c:pt idx="43">
                  <c:v>0.16407195525676599</c:v>
                </c:pt>
                <c:pt idx="44">
                  <c:v>0.16380604061387485</c:v>
                </c:pt>
                <c:pt idx="45">
                  <c:v>0.16347972320725587</c:v>
                </c:pt>
                <c:pt idx="46">
                  <c:v>0.16307103476468265</c:v>
                </c:pt>
                <c:pt idx="47">
                  <c:v>0.16254828394394394</c:v>
                </c:pt>
                <c:pt idx="48">
                  <c:v>0.16186802398629171</c:v>
                </c:pt>
                <c:pt idx="49">
                  <c:v>0.16097338735739222</c:v>
                </c:pt>
                <c:pt idx="50">
                  <c:v>0.15979341979693076</c:v>
                </c:pt>
                <c:pt idx="51">
                  <c:v>0.15824360108607541</c:v>
                </c:pt>
                <c:pt idx="52">
                  <c:v>0.15622742060503664</c:v>
                </c:pt>
                <c:pt idx="53">
                  <c:v>0.15363911863587554</c:v>
                </c:pt>
                <c:pt idx="54">
                  <c:v>0.15036842827333394</c:v>
                </c:pt>
                <c:pt idx="55">
                  <c:v>0.14630791374996596</c:v>
                </c:pt>
                <c:pt idx="56">
                  <c:v>0.14136249482004273</c:v>
                </c:pt>
                <c:pt idx="57">
                  <c:v>0.13546014959100425</c:v>
                </c:pt>
                <c:pt idx="58">
                  <c:v>0.12856335014450901</c:v>
                </c:pt>
                <c:pt idx="59">
                  <c:v>0.12068097673329299</c:v>
                </c:pt>
                <c:pt idx="60">
                  <c:v>0.11187858671242566</c:v>
                </c:pt>
                <c:pt idx="61">
                  <c:v>0.10228312773823306</c:v>
                </c:pt>
                <c:pt idx="62">
                  <c:v>9.2080395199494985E-2</c:v>
                </c:pt>
                <c:pt idx="63">
                  <c:v>8.1507142177598815E-2</c:v>
                </c:pt>
                <c:pt idx="64">
                  <c:v>7.083905105413757E-2</c:v>
                </c:pt>
                <c:pt idx="65">
                  <c:v>6.0370403405095897E-2</c:v>
                </c:pt>
                <c:pt idx="66">
                  <c:v>5.0380731915533286E-2</c:v>
                </c:pt>
                <c:pt idx="67">
                  <c:v>4.1098430449391918E-2</c:v>
                </c:pt>
                <c:pt idx="68">
                  <c:v>3.2687283238458285E-2</c:v>
                </c:pt>
                <c:pt idx="69">
                  <c:v>2.5262075991167723E-2</c:v>
                </c:pt>
                <c:pt idx="70">
                  <c:v>1.8895300754432947E-2</c:v>
                </c:pt>
                <c:pt idx="71">
                  <c:v>1.3590831520002346E-2</c:v>
                </c:pt>
                <c:pt idx="72">
                  <c:v>9.27258599826517E-3</c:v>
                </c:pt>
                <c:pt idx="73">
                  <c:v>5.8300039070314407E-3</c:v>
                </c:pt>
                <c:pt idx="74">
                  <c:v>3.1645836335742047E-3</c:v>
                </c:pt>
                <c:pt idx="75">
                  <c:v>1.177681507060503E-3</c:v>
                </c:pt>
                <c:pt idx="76">
                  <c:v>-2.5233592264111993E-4</c:v>
                </c:pt>
                <c:pt idx="77">
                  <c:v>-1.2463526620148644E-3</c:v>
                </c:pt>
                <c:pt idx="78">
                  <c:v>-1.8952893811108786E-3</c:v>
                </c:pt>
                <c:pt idx="79">
                  <c:v>-2.2706962977890443E-3</c:v>
                </c:pt>
                <c:pt idx="80">
                  <c:v>-2.4414750666688946E-3</c:v>
                </c:pt>
                <c:pt idx="81">
                  <c:v>-2.4652065426060041E-3</c:v>
                </c:pt>
                <c:pt idx="82">
                  <c:v>-2.3784532540890219E-3</c:v>
                </c:pt>
                <c:pt idx="83">
                  <c:v>-2.204367949573861E-3</c:v>
                </c:pt>
              </c:numCache>
            </c:numRef>
          </c:yVal>
        </c:ser>
        <c:ser>
          <c:idx val="2"/>
          <c:order val="2"/>
          <c:tx>
            <c:strRef>
              <c:f>'2000 250 200 0 PP'!$BH$2</c:f>
              <c:strCache>
                <c:ptCount val="1"/>
                <c:pt idx="0">
                  <c:v>P3_345,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PP'!$BH$3:$BH$86</c:f>
              <c:numCache>
                <c:formatCode>General</c:formatCode>
                <c:ptCount val="84"/>
                <c:pt idx="0">
                  <c:v>0.11168818381912313</c:v>
                </c:pt>
                <c:pt idx="1">
                  <c:v>0.11168807859218724</c:v>
                </c:pt>
                <c:pt idx="2">
                  <c:v>0.11168718559635696</c:v>
                </c:pt>
                <c:pt idx="3">
                  <c:v>0.11168585062523267</c:v>
                </c:pt>
                <c:pt idx="4">
                  <c:v>0.11168460609339606</c:v>
                </c:pt>
                <c:pt idx="5">
                  <c:v>0.11168400892067319</c:v>
                </c:pt>
                <c:pt idx="6">
                  <c:v>0.1116844328964183</c:v>
                </c:pt>
                <c:pt idx="7">
                  <c:v>0.11168583324500901</c:v>
                </c:pt>
                <c:pt idx="8">
                  <c:v>0.1116876343556174</c:v>
                </c:pt>
                <c:pt idx="9">
                  <c:v>0.11168891859282527</c:v>
                </c:pt>
                <c:pt idx="10">
                  <c:v>0.11168888641547771</c:v>
                </c:pt>
                <c:pt idx="11">
                  <c:v>0.11168739111464648</c:v>
                </c:pt>
                <c:pt idx="12">
                  <c:v>0.11168515891295967</c:v>
                </c:pt>
                <c:pt idx="13">
                  <c:v>0.11168344296505441</c:v>
                </c:pt>
                <c:pt idx="14">
                  <c:v>0.11168328475253539</c:v>
                </c:pt>
                <c:pt idx="15">
                  <c:v>0.11168482434437825</c:v>
                </c:pt>
                <c:pt idx="16">
                  <c:v>0.11168717313256346</c:v>
                </c:pt>
                <c:pt idx="17">
                  <c:v>0.11168894508079524</c:v>
                </c:pt>
                <c:pt idx="18">
                  <c:v>0.11168913697819492</c:v>
                </c:pt>
                <c:pt idx="19">
                  <c:v>0.11168773362431984</c:v>
                </c:pt>
                <c:pt idx="20">
                  <c:v>0.11168566018249791</c:v>
                </c:pt>
                <c:pt idx="21">
                  <c:v>0.11168414358827558</c:v>
                </c:pt>
                <c:pt idx="22">
                  <c:v>0.11168394833486336</c:v>
                </c:pt>
                <c:pt idx="23">
                  <c:v>0.11168498365155588</c:v>
                </c:pt>
                <c:pt idx="24">
                  <c:v>0.11168649540127448</c:v>
                </c:pt>
                <c:pt idx="25">
                  <c:v>0.11168760940867678</c:v>
                </c:pt>
                <c:pt idx="26">
                  <c:v>0.11168784054088868</c:v>
                </c:pt>
                <c:pt idx="27">
                  <c:v>0.11168724233352827</c:v>
                </c:pt>
                <c:pt idx="28">
                  <c:v>0.11168619856300573</c:v>
                </c:pt>
                <c:pt idx="29">
                  <c:v>0.11168507463181419</c:v>
                </c:pt>
                <c:pt idx="30">
                  <c:v>0.11168393282487141</c:v>
                </c:pt>
                <c:pt idx="31">
                  <c:v>0.1116824526840272</c:v>
                </c:pt>
                <c:pt idx="32">
                  <c:v>0.11167997075853153</c:v>
                </c:pt>
                <c:pt idx="33">
                  <c:v>0.11167556118688397</c:v>
                </c:pt>
                <c:pt idx="34">
                  <c:v>0.11166807033855834</c:v>
                </c:pt>
                <c:pt idx="35">
                  <c:v>0.11165616071449824</c:v>
                </c:pt>
                <c:pt idx="36">
                  <c:v>0.11163836036794725</c:v>
                </c:pt>
                <c:pt idx="37">
                  <c:v>0.11161313820754387</c:v>
                </c:pt>
                <c:pt idx="38">
                  <c:v>0.11157896979174267</c:v>
                </c:pt>
                <c:pt idx="39">
                  <c:v>0.1115343768386599</c:v>
                </c:pt>
                <c:pt idx="40">
                  <c:v>0.11147794066855748</c:v>
                </c:pt>
                <c:pt idx="41">
                  <c:v>0.11140830695249652</c:v>
                </c:pt>
                <c:pt idx="42">
                  <c:v>0.11132418312110683</c:v>
                </c:pt>
                <c:pt idx="43">
                  <c:v>0.11122428547158231</c:v>
                </c:pt>
                <c:pt idx="44">
                  <c:v>0.11110732223806766</c:v>
                </c:pt>
                <c:pt idx="45">
                  <c:v>0.11097204582080819</c:v>
                </c:pt>
                <c:pt idx="46">
                  <c:v>0.1108173699004134</c:v>
                </c:pt>
                <c:pt idx="47">
                  <c:v>0.11064226752020759</c:v>
                </c:pt>
                <c:pt idx="48">
                  <c:v>0.11044514523090371</c:v>
                </c:pt>
                <c:pt idx="49">
                  <c:v>0.11022235385428662</c:v>
                </c:pt>
                <c:pt idx="50">
                  <c:v>0.10996582442020489</c:v>
                </c:pt>
                <c:pt idx="51">
                  <c:v>0.10966004406453396</c:v>
                </c:pt>
                <c:pt idx="52">
                  <c:v>0.10927895277369988</c:v>
                </c:pt>
                <c:pt idx="53">
                  <c:v>0.10878337285990937</c:v>
                </c:pt>
                <c:pt idx="54">
                  <c:v>0.10811922024026864</c:v>
                </c:pt>
                <c:pt idx="55">
                  <c:v>0.10721641802675781</c:v>
                </c:pt>
                <c:pt idx="56">
                  <c:v>0.10598868976558842</c:v>
                </c:pt>
                <c:pt idx="57">
                  <c:v>0.10433537765217656</c:v>
                </c:pt>
                <c:pt idx="58">
                  <c:v>0.10214672656675207</c:v>
                </c:pt>
                <c:pt idx="59">
                  <c:v>9.9313138801729955E-2</c:v>
                </c:pt>
                <c:pt idx="60">
                  <c:v>9.5737922750722626E-2</c:v>
                </c:pt>
                <c:pt idx="61">
                  <c:v>9.1352818452872839E-2</c:v>
                </c:pt>
                <c:pt idx="62">
                  <c:v>8.6134656779317864E-2</c:v>
                </c:pt>
                <c:pt idx="63">
                  <c:v>8.0118921068720914E-2</c:v>
                </c:pt>
                <c:pt idx="64">
                  <c:v>7.3404183439786427E-2</c:v>
                </c:pt>
                <c:pt idx="65">
                  <c:v>6.6145105960481787E-2</c:v>
                </c:pt>
                <c:pt idx="66">
                  <c:v>5.8539045905441497E-2</c:v>
                </c:pt>
                <c:pt idx="67">
                  <c:v>5.0812927322840221E-2</c:v>
                </c:pt>
                <c:pt idx="68">
                  <c:v>4.3208981644398674E-2</c:v>
                </c:pt>
                <c:pt idx="69">
                  <c:v>3.596100193509047E-2</c:v>
                </c:pt>
                <c:pt idx="70">
                  <c:v>2.9260885649788501E-2</c:v>
                </c:pt>
                <c:pt idx="71">
                  <c:v>2.3234388770742402E-2</c:v>
                </c:pt>
                <c:pt idx="72">
                  <c:v>1.7947473017289668E-2</c:v>
                </c:pt>
                <c:pt idx="73">
                  <c:v>1.3431546942827294E-2</c:v>
                </c:pt>
                <c:pt idx="74">
                  <c:v>9.6879062910717635E-3</c:v>
                </c:pt>
                <c:pt idx="75">
                  <c:v>6.6683215226326928E-3</c:v>
                </c:pt>
                <c:pt idx="76">
                  <c:v>4.2797812098740702E-3</c:v>
                </c:pt>
                <c:pt idx="77">
                  <c:v>2.4257126624648482E-3</c:v>
                </c:pt>
                <c:pt idx="78">
                  <c:v>1.0291313719773018E-3</c:v>
                </c:pt>
                <c:pt idx="79">
                  <c:v>1.5809601336409961E-5</c:v>
                </c:pt>
                <c:pt idx="80">
                  <c:v>-6.9509073158712561E-4</c:v>
                </c:pt>
                <c:pt idx="81">
                  <c:v>-1.1726992858737517E-3</c:v>
                </c:pt>
                <c:pt idx="82">
                  <c:v>-1.4651009076609835E-3</c:v>
                </c:pt>
                <c:pt idx="83">
                  <c:v>-1.6115994481948816E-3</c:v>
                </c:pt>
              </c:numCache>
            </c:numRef>
          </c:yVal>
        </c:ser>
        <c:ser>
          <c:idx val="3"/>
          <c:order val="3"/>
          <c:tx>
            <c:strRef>
              <c:f>'2000 250 200 0 PP'!$BI$2</c:f>
              <c:strCache>
                <c:ptCount val="1"/>
                <c:pt idx="0">
                  <c:v>P3_456,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PP'!$BI$3:$BI$86</c:f>
              <c:numCache>
                <c:formatCode>General</c:formatCode>
                <c:ptCount val="84"/>
                <c:pt idx="0">
                  <c:v>8.1359377914653572E-2</c:v>
                </c:pt>
                <c:pt idx="1">
                  <c:v>8.1359208277113473E-2</c:v>
                </c:pt>
                <c:pt idx="2">
                  <c:v>8.1359640146210097E-2</c:v>
                </c:pt>
                <c:pt idx="3">
                  <c:v>8.1360577339386952E-2</c:v>
                </c:pt>
                <c:pt idx="4">
                  <c:v>8.1361667400908916E-2</c:v>
                </c:pt>
                <c:pt idx="5">
                  <c:v>8.13623753144294E-2</c:v>
                </c:pt>
                <c:pt idx="6">
                  <c:v>8.1362232860410805E-2</c:v>
                </c:pt>
                <c:pt idx="7">
                  <c:v>8.1361140972471394E-2</c:v>
                </c:pt>
                <c:pt idx="8">
                  <c:v>8.1359560412199175E-2</c:v>
                </c:pt>
                <c:pt idx="9">
                  <c:v>8.1358348829166025E-2</c:v>
                </c:pt>
                <c:pt idx="10">
                  <c:v>8.1358304939513543E-2</c:v>
                </c:pt>
                <c:pt idx="11">
                  <c:v>8.1359605893127102E-2</c:v>
                </c:pt>
                <c:pt idx="12">
                  <c:v>8.1361587405057584E-2</c:v>
                </c:pt>
                <c:pt idx="13">
                  <c:v>8.1363075742963323E-2</c:v>
                </c:pt>
                <c:pt idx="14">
                  <c:v>8.1363110551832374E-2</c:v>
                </c:pt>
                <c:pt idx="15">
                  <c:v>8.1361610077580582E-2</c:v>
                </c:pt>
                <c:pt idx="16">
                  <c:v>8.1359471620556623E-2</c:v>
                </c:pt>
                <c:pt idx="17">
                  <c:v>8.1358030039087662E-2</c:v>
                </c:pt>
                <c:pt idx="18">
                  <c:v>8.1358174852195264E-2</c:v>
                </c:pt>
                <c:pt idx="19">
                  <c:v>8.1359759231279485E-2</c:v>
                </c:pt>
                <c:pt idx="20">
                  <c:v>8.1361727133844722E-2</c:v>
                </c:pt>
                <c:pt idx="21">
                  <c:v>8.1362820219805343E-2</c:v>
                </c:pt>
                <c:pt idx="22">
                  <c:v>8.1362421396425744E-2</c:v>
                </c:pt>
                <c:pt idx="23">
                  <c:v>8.1360929207743793E-2</c:v>
                </c:pt>
                <c:pt idx="24">
                  <c:v>8.135941800405895E-2</c:v>
                </c:pt>
                <c:pt idx="25">
                  <c:v>8.1358865860560806E-2</c:v>
                </c:pt>
                <c:pt idx="26">
                  <c:v>8.1359507869869244E-2</c:v>
                </c:pt>
                <c:pt idx="27">
                  <c:v>8.1360721881042458E-2</c:v>
                </c:pt>
                <c:pt idx="28">
                  <c:v>8.1361523495926638E-2</c:v>
                </c:pt>
                <c:pt idx="29">
                  <c:v>8.1361239004411945E-2</c:v>
                </c:pt>
                <c:pt idx="30">
                  <c:v>8.1359912006632701E-2</c:v>
                </c:pt>
                <c:pt idx="31">
                  <c:v>8.1358109783617724E-2</c:v>
                </c:pt>
                <c:pt idx="32">
                  <c:v>8.1356312218536342E-2</c:v>
                </c:pt>
                <c:pt idx="33">
                  <c:v>8.1354297935435582E-2</c:v>
                </c:pt>
                <c:pt idx="34">
                  <c:v>8.1350977974482375E-2</c:v>
                </c:pt>
                <c:pt idx="35">
                  <c:v>8.1344798035374394E-2</c:v>
                </c:pt>
                <c:pt idx="36">
                  <c:v>8.1334447450574499E-2</c:v>
                </c:pt>
                <c:pt idx="37">
                  <c:v>8.1319352783859239E-2</c:v>
                </c:pt>
                <c:pt idx="38">
                  <c:v>8.1299584167481689E-2</c:v>
                </c:pt>
                <c:pt idx="39">
                  <c:v>8.127519134430719E-2</c:v>
                </c:pt>
                <c:pt idx="40">
                  <c:v>8.1245455056871821E-2</c:v>
                </c:pt>
                <c:pt idx="41">
                  <c:v>8.1208654236897743E-2</c:v>
                </c:pt>
                <c:pt idx="42">
                  <c:v>8.1162636318334799E-2</c:v>
                </c:pt>
                <c:pt idx="43">
                  <c:v>8.1105928617671769E-2</c:v>
                </c:pt>
                <c:pt idx="44">
                  <c:v>8.1038612352021103E-2</c:v>
                </c:pt>
                <c:pt idx="45">
                  <c:v>8.0962231779863683E-2</c:v>
                </c:pt>
                <c:pt idx="46">
                  <c:v>8.0878545958436104E-2</c:v>
                </c:pt>
                <c:pt idx="47">
                  <c:v>8.0787803140421915E-2</c:v>
                </c:pt>
                <c:pt idx="48">
                  <c:v>8.0687732509260118E-2</c:v>
                </c:pt>
                <c:pt idx="49">
                  <c:v>8.0574268572842889E-2</c:v>
                </c:pt>
                <c:pt idx="50">
                  <c:v>8.044375327973538E-2</c:v>
                </c:pt>
                <c:pt idx="51">
                  <c:v>8.0295112875031008E-2</c:v>
                </c:pt>
                <c:pt idx="52">
                  <c:v>8.0129999674083796E-2</c:v>
                </c:pt>
                <c:pt idx="53">
                  <c:v>7.9949824442050052E-2</c:v>
                </c:pt>
                <c:pt idx="54">
                  <c:v>7.9750443890459655E-2</c:v>
                </c:pt>
                <c:pt idx="55">
                  <c:v>7.9516774851894734E-2</c:v>
                </c:pt>
                <c:pt idx="56">
                  <c:v>7.9219573310120167E-2</c:v>
                </c:pt>
                <c:pt idx="57">
                  <c:v>7.881517902996793E-2</c:v>
                </c:pt>
                <c:pt idx="58">
                  <c:v>7.8246906031996064E-2</c:v>
                </c:pt>
                <c:pt idx="59">
                  <c:v>7.7445998108790728E-2</c:v>
                </c:pt>
                <c:pt idx="60">
                  <c:v>7.6331432211107303E-2</c:v>
                </c:pt>
                <c:pt idx="61">
                  <c:v>7.4810515553388676E-2</c:v>
                </c:pt>
                <c:pt idx="62">
                  <c:v>7.2783728420619836E-2</c:v>
                </c:pt>
                <c:pt idx="63">
                  <c:v>7.0156020278850914E-2</c:v>
                </c:pt>
                <c:pt idx="64">
                  <c:v>6.6854751912238469E-2</c:v>
                </c:pt>
                <c:pt idx="65">
                  <c:v>6.2851435965514429E-2</c:v>
                </c:pt>
                <c:pt idx="66">
                  <c:v>5.8180716674700629E-2</c:v>
                </c:pt>
                <c:pt idx="67">
                  <c:v>5.294722344024716E-2</c:v>
                </c:pt>
                <c:pt idx="68">
                  <c:v>4.7313570954568722E-2</c:v>
                </c:pt>
                <c:pt idx="69">
                  <c:v>4.1473620306310729E-2</c:v>
                </c:pt>
                <c:pt idx="70">
                  <c:v>3.5625735797450223E-2</c:v>
                </c:pt>
                <c:pt idx="71">
                  <c:v>2.9957743566214792E-2</c:v>
                </c:pt>
                <c:pt idx="72">
                  <c:v>2.4639754976219647E-2</c:v>
                </c:pt>
                <c:pt idx="73">
                  <c:v>1.9810610908061663E-2</c:v>
                </c:pt>
                <c:pt idx="74">
                  <c:v>1.5555500187451736E-2</c:v>
                </c:pt>
                <c:pt idx="75">
                  <c:v>1.1895440733079528E-2</c:v>
                </c:pt>
                <c:pt idx="76">
                  <c:v>8.8083027715401812E-3</c:v>
                </c:pt>
                <c:pt idx="77">
                  <c:v>6.2620315853228869E-3</c:v>
                </c:pt>
                <c:pt idx="78">
                  <c:v>4.2208845129925376E-3</c:v>
                </c:pt>
                <c:pt idx="79">
                  <c:v>2.6297260993841031E-3</c:v>
                </c:pt>
                <c:pt idx="80">
                  <c:v>1.4172058135517595E-3</c:v>
                </c:pt>
                <c:pt idx="81">
                  <c:v>5.1785747781738043E-4</c:v>
                </c:pt>
                <c:pt idx="82">
                  <c:v>-1.2363846297243326E-4</c:v>
                </c:pt>
                <c:pt idx="83">
                  <c:v>-5.6464193509941658E-4</c:v>
                </c:pt>
              </c:numCache>
            </c:numRef>
          </c:yVal>
        </c:ser>
        <c:ser>
          <c:idx val="4"/>
          <c:order val="4"/>
          <c:tx>
            <c:strRef>
              <c:f>'2000 250 200 0 PP'!$BJ$2</c:f>
              <c:strCache>
                <c:ptCount val="1"/>
                <c:pt idx="0">
                  <c:v>P3_567,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PP'!$BJ$3:$BJ$86</c:f>
              <c:numCache>
                <c:formatCode>General</c:formatCode>
                <c:ptCount val="84"/>
                <c:pt idx="0">
                  <c:v>6.2188889494464772E-2</c:v>
                </c:pt>
                <c:pt idx="1">
                  <c:v>6.2189022753004378E-2</c:v>
                </c:pt>
                <c:pt idx="2">
                  <c:v>6.2189848385520913E-2</c:v>
                </c:pt>
                <c:pt idx="3">
                  <c:v>6.2191039460811066E-2</c:v>
                </c:pt>
                <c:pt idx="4">
                  <c:v>6.2192112184136839E-2</c:v>
                </c:pt>
                <c:pt idx="5">
                  <c:v>6.2192596806848167E-2</c:v>
                </c:pt>
                <c:pt idx="6">
                  <c:v>6.2192194789451413E-2</c:v>
                </c:pt>
                <c:pt idx="7">
                  <c:v>6.2190963121324161E-2</c:v>
                </c:pt>
                <c:pt idx="8">
                  <c:v>6.2189407208745627E-2</c:v>
                </c:pt>
                <c:pt idx="9">
                  <c:v>6.2188313470357831E-2</c:v>
                </c:pt>
                <c:pt idx="10">
                  <c:v>6.2188353212214137E-2</c:v>
                </c:pt>
                <c:pt idx="11">
                  <c:v>6.2189645912008387E-2</c:v>
                </c:pt>
                <c:pt idx="12">
                  <c:v>6.2191570496521388E-2</c:v>
                </c:pt>
                <c:pt idx="13">
                  <c:v>6.2193054259457647E-2</c:v>
                </c:pt>
                <c:pt idx="14">
                  <c:v>6.2193209401355157E-2</c:v>
                </c:pt>
                <c:pt idx="15">
                  <c:v>6.2191901240063303E-2</c:v>
                </c:pt>
                <c:pt idx="16">
                  <c:v>6.218988873207041E-2</c:v>
                </c:pt>
                <c:pt idx="17">
                  <c:v>6.2188340105874755E-2</c:v>
                </c:pt>
                <c:pt idx="18">
                  <c:v>6.2188120951991679E-2</c:v>
                </c:pt>
                <c:pt idx="19">
                  <c:v>6.218927424093923E-2</c:v>
                </c:pt>
                <c:pt idx="20">
                  <c:v>6.2191037837597843E-2</c:v>
                </c:pt>
                <c:pt idx="21">
                  <c:v>6.2192386084385487E-2</c:v>
                </c:pt>
                <c:pt idx="22">
                  <c:v>6.2192654652182253E-2</c:v>
                </c:pt>
                <c:pt idx="23">
                  <c:v>6.2191860136611606E-2</c:v>
                </c:pt>
                <c:pt idx="24">
                  <c:v>6.2190582063654583E-2</c:v>
                </c:pt>
                <c:pt idx="25">
                  <c:v>6.2189543114894892E-2</c:v>
                </c:pt>
                <c:pt idx="26">
                  <c:v>6.2189171792862895E-2</c:v>
                </c:pt>
                <c:pt idx="27">
                  <c:v>6.2189485480419207E-2</c:v>
                </c:pt>
                <c:pt idx="28">
                  <c:v>6.2190172915515617E-2</c:v>
                </c:pt>
                <c:pt idx="29">
                  <c:v>6.2190808910245948E-2</c:v>
                </c:pt>
                <c:pt idx="30">
                  <c:v>6.2191015563976972E-2</c:v>
                </c:pt>
                <c:pt idx="31">
                  <c:v>6.2190534074574005E-2</c:v>
                </c:pt>
                <c:pt idx="32">
                  <c:v>6.2189216763857497E-2</c:v>
                </c:pt>
                <c:pt idx="33">
                  <c:v>6.218699307999976E-2</c:v>
                </c:pt>
                <c:pt idx="34">
                  <c:v>6.2183815704830094E-2</c:v>
                </c:pt>
                <c:pt idx="35">
                  <c:v>6.2179542082145156E-2</c:v>
                </c:pt>
                <c:pt idx="36">
                  <c:v>6.217379674818433E-2</c:v>
                </c:pt>
                <c:pt idx="37">
                  <c:v>6.2165907923755377E-2</c:v>
                </c:pt>
                <c:pt idx="38">
                  <c:v>6.2154985366754394E-2</c:v>
                </c:pt>
                <c:pt idx="39">
                  <c:v>6.2140169322384461E-2</c:v>
                </c:pt>
                <c:pt idx="40">
                  <c:v>6.2120903074812182E-2</c:v>
                </c:pt>
                <c:pt idx="41">
                  <c:v>6.2097030083407639E-2</c:v>
                </c:pt>
                <c:pt idx="42">
                  <c:v>6.2068626818106591E-2</c:v>
                </c:pt>
                <c:pt idx="43">
                  <c:v>6.2035641426999043E-2</c:v>
                </c:pt>
                <c:pt idx="44">
                  <c:v>6.1997571500931346E-2</c:v>
                </c:pt>
                <c:pt idx="45">
                  <c:v>6.195352356333933E-2</c:v>
                </c:pt>
                <c:pt idx="46">
                  <c:v>6.1902619601637246E-2</c:v>
                </c:pt>
                <c:pt idx="47">
                  <c:v>6.1844561640658456E-2</c:v>
                </c:pt>
                <c:pt idx="48">
                  <c:v>6.1779890154748385E-2</c:v>
                </c:pt>
                <c:pt idx="49">
                  <c:v>6.1709634936389798E-2</c:v>
                </c:pt>
                <c:pt idx="50">
                  <c:v>6.1634424279492186E-2</c:v>
                </c:pt>
                <c:pt idx="51">
                  <c:v>6.1553596185811348E-2</c:v>
                </c:pt>
                <c:pt idx="52">
                  <c:v>6.1464920675797924E-2</c:v>
                </c:pt>
                <c:pt idx="53">
                  <c:v>6.1365336609212132E-2</c:v>
                </c:pt>
                <c:pt idx="54">
                  <c:v>6.1252299907541476E-2</c:v>
                </c:pt>
                <c:pt idx="55">
                  <c:v>6.1124629320067819E-2</c:v>
                </c:pt>
                <c:pt idx="56">
                  <c:v>6.0981775077998318E-2</c:v>
                </c:pt>
                <c:pt idx="57">
                  <c:v>6.0821010197919856E-2</c:v>
                </c:pt>
                <c:pt idx="58">
                  <c:v>6.0633227868033157E-2</c:v>
                </c:pt>
                <c:pt idx="59">
                  <c:v>6.0398410110559561E-2</c:v>
                </c:pt>
                <c:pt idx="60">
                  <c:v>6.0081842014898773E-2</c:v>
                </c:pt>
                <c:pt idx="61">
                  <c:v>5.963175386080425E-2</c:v>
                </c:pt>
                <c:pt idx="62">
                  <c:v>5.8978864071772955E-2</c:v>
                </c:pt>
                <c:pt idx="63">
                  <c:v>5.8038974384752702E-2</c:v>
                </c:pt>
                <c:pt idx="64">
                  <c:v>5.6720068296934122E-2</c:v>
                </c:pt>
                <c:pt idx="65">
                  <c:v>5.4934514903416172E-2</c:v>
                </c:pt>
                <c:pt idx="66">
                  <c:v>5.2614294979467929E-2</c:v>
                </c:pt>
                <c:pt idx="67">
                  <c:v>4.9725054861306781E-2</c:v>
                </c:pt>
                <c:pt idx="68">
                  <c:v>4.6276294176554628E-2</c:v>
                </c:pt>
                <c:pt idx="69">
                  <c:v>4.2327664452286487E-2</c:v>
                </c:pt>
                <c:pt idx="70">
                  <c:v>3.7990944753059905E-2</c:v>
                </c:pt>
                <c:pt idx="71">
                  <c:v>3.3423058316330419E-2</c:v>
                </c:pt>
                <c:pt idx="72">
                  <c:v>2.8804940686395403E-2</c:v>
                </c:pt>
                <c:pt idx="73">
                  <c:v>2.431047630349354E-2</c:v>
                </c:pt>
                <c:pt idx="74">
                  <c:v>2.0081028971013468E-2</c:v>
                </c:pt>
                <c:pt idx="75">
                  <c:v>1.6218903856536009E-2</c:v>
                </c:pt>
                <c:pt idx="76">
                  <c:v>1.2794955096553711E-2</c:v>
                </c:pt>
                <c:pt idx="77">
                  <c:v>9.8509540263086674E-3</c:v>
                </c:pt>
                <c:pt idx="78">
                  <c:v>7.3888693626560486E-3</c:v>
                </c:pt>
                <c:pt idx="79">
                  <c:v>5.3675892547719161E-3</c:v>
                </c:pt>
                <c:pt idx="80">
                  <c:v>3.7265034748956549E-3</c:v>
                </c:pt>
                <c:pt idx="81">
                  <c:v>2.4148054417050947E-3</c:v>
                </c:pt>
                <c:pt idx="82">
                  <c:v>1.3936959429356145E-3</c:v>
                </c:pt>
                <c:pt idx="83">
                  <c:v>6.2239301605515748E-4</c:v>
                </c:pt>
              </c:numCache>
            </c:numRef>
          </c:yVal>
        </c:ser>
        <c:ser>
          <c:idx val="5"/>
          <c:order val="5"/>
          <c:tx>
            <c:strRef>
              <c:f>'2000 250 200 0 PP'!$BK$2</c:f>
              <c:strCache>
                <c:ptCount val="1"/>
                <c:pt idx="0">
                  <c:v>P3_678,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PP'!$BK$3:$BK$86</c:f>
              <c:numCache>
                <c:formatCode>General</c:formatCode>
                <c:ptCount val="84"/>
                <c:pt idx="0">
                  <c:v>4.9199821114107339E-2</c:v>
                </c:pt>
                <c:pt idx="1">
                  <c:v>4.9199966304494816E-2</c:v>
                </c:pt>
                <c:pt idx="2">
                  <c:v>4.919914041765875E-2</c:v>
                </c:pt>
                <c:pt idx="3">
                  <c:v>4.9197570464273296E-2</c:v>
                </c:pt>
                <c:pt idx="4">
                  <c:v>4.9195867048437335E-2</c:v>
                </c:pt>
                <c:pt idx="5">
                  <c:v>4.9194842261393118E-2</c:v>
                </c:pt>
                <c:pt idx="6">
                  <c:v>4.9195164706385623E-2</c:v>
                </c:pt>
                <c:pt idx="7">
                  <c:v>4.9196935960885126E-2</c:v>
                </c:pt>
                <c:pt idx="8">
                  <c:v>4.9199406044717058E-2</c:v>
                </c:pt>
                <c:pt idx="9">
                  <c:v>4.9201259905380976E-2</c:v>
                </c:pt>
                <c:pt idx="10">
                  <c:v>4.9201300373816315E-2</c:v>
                </c:pt>
                <c:pt idx="11">
                  <c:v>4.9199258453478376E-2</c:v>
                </c:pt>
                <c:pt idx="12">
                  <c:v>4.9196169813410635E-2</c:v>
                </c:pt>
                <c:pt idx="13">
                  <c:v>4.919383497140286E-2</c:v>
                </c:pt>
                <c:pt idx="14">
                  <c:v>4.9193734098882939E-2</c:v>
                </c:pt>
                <c:pt idx="15">
                  <c:v>4.9196017451092297E-2</c:v>
                </c:pt>
                <c:pt idx="16">
                  <c:v>4.9199322412820122E-2</c:v>
                </c:pt>
                <c:pt idx="17">
                  <c:v>4.9201625375734907E-2</c:v>
                </c:pt>
                <c:pt idx="18">
                  <c:v>4.9201540775191788E-2</c:v>
                </c:pt>
                <c:pt idx="19">
                  <c:v>4.9199221052204201E-2</c:v>
                </c:pt>
                <c:pt idx="20">
                  <c:v>4.9196214123980078E-2</c:v>
                </c:pt>
                <c:pt idx="21">
                  <c:v>4.9194399296340771E-2</c:v>
                </c:pt>
                <c:pt idx="22">
                  <c:v>4.9194761843904332E-2</c:v>
                </c:pt>
                <c:pt idx="23">
                  <c:v>4.9196830618555294E-2</c:v>
                </c:pt>
                <c:pt idx="24">
                  <c:v>4.9199113828628488E-2</c:v>
                </c:pt>
                <c:pt idx="25">
                  <c:v>4.9200162179506957E-2</c:v>
                </c:pt>
                <c:pt idx="26">
                  <c:v>4.9199529974865423E-2</c:v>
                </c:pt>
                <c:pt idx="27">
                  <c:v>4.9197917908778012E-2</c:v>
                </c:pt>
                <c:pt idx="28">
                  <c:v>4.9196546365597608E-2</c:v>
                </c:pt>
                <c:pt idx="29">
                  <c:v>4.9196256379624867E-2</c:v>
                </c:pt>
                <c:pt idx="30">
                  <c:v>4.9196935876132303E-2</c:v>
                </c:pt>
                <c:pt idx="31">
                  <c:v>4.9197668741152834E-2</c:v>
                </c:pt>
                <c:pt idx="32">
                  <c:v>4.919742203970031E-2</c:v>
                </c:pt>
                <c:pt idx="33">
                  <c:v>4.9195735719607787E-2</c:v>
                </c:pt>
                <c:pt idx="34">
                  <c:v>4.919294408346063E-2</c:v>
                </c:pt>
                <c:pt idx="35">
                  <c:v>4.9189726261352831E-2</c:v>
                </c:pt>
                <c:pt idx="36">
                  <c:v>4.9186385852496003E-2</c:v>
                </c:pt>
                <c:pt idx="37">
                  <c:v>4.9182339419088894E-2</c:v>
                </c:pt>
                <c:pt idx="38">
                  <c:v>4.9176242149070536E-2</c:v>
                </c:pt>
                <c:pt idx="39">
                  <c:v>4.916671323951307E-2</c:v>
                </c:pt>
                <c:pt idx="40">
                  <c:v>4.9153152431949558E-2</c:v>
                </c:pt>
                <c:pt idx="41">
                  <c:v>4.9136104830816915E-2</c:v>
                </c:pt>
                <c:pt idx="42">
                  <c:v>4.9116775418364532E-2</c:v>
                </c:pt>
                <c:pt idx="43">
                  <c:v>4.9095992277800489E-2</c:v>
                </c:pt>
                <c:pt idx="44">
                  <c:v>4.9073333321142949E-2</c:v>
                </c:pt>
                <c:pt idx="45">
                  <c:v>4.9047060795269437E-2</c:v>
                </c:pt>
                <c:pt idx="46">
                  <c:v>4.9015142431577265E-2</c:v>
                </c:pt>
                <c:pt idx="47">
                  <c:v>4.8976680831688109E-2</c:v>
                </c:pt>
                <c:pt idx="48">
                  <c:v>4.8932724935921379E-2</c:v>
                </c:pt>
                <c:pt idx="49">
                  <c:v>4.8885703492333392E-2</c:v>
                </c:pt>
                <c:pt idx="50">
                  <c:v>4.883769692325169E-2</c:v>
                </c:pt>
                <c:pt idx="51">
                  <c:v>4.8788549683807532E-2</c:v>
                </c:pt>
                <c:pt idx="52">
                  <c:v>4.873533802306225E-2</c:v>
                </c:pt>
                <c:pt idx="53">
                  <c:v>4.8673741232874879E-2</c:v>
                </c:pt>
                <c:pt idx="54">
                  <c:v>4.8600781283036382E-2</c:v>
                </c:pt>
                <c:pt idx="55">
                  <c:v>4.8516966419411924E-2</c:v>
                </c:pt>
                <c:pt idx="56">
                  <c:v>4.8426090443812179E-2</c:v>
                </c:pt>
                <c:pt idx="57">
                  <c:v>4.8332375567201102E-2</c:v>
                </c:pt>
                <c:pt idx="58">
                  <c:v>4.8236335399491216E-2</c:v>
                </c:pt>
                <c:pt idx="59">
                  <c:v>4.8131758414563124E-2</c:v>
                </c:pt>
                <c:pt idx="60">
                  <c:v>4.8005193402556261E-2</c:v>
                </c:pt>
                <c:pt idx="61">
                  <c:v>4.7837471942686186E-2</c:v>
                </c:pt>
                <c:pt idx="62">
                  <c:v>4.7604671271294363E-2</c:v>
                </c:pt>
                <c:pt idx="63">
                  <c:v>4.7276022013641485E-2</c:v>
                </c:pt>
                <c:pt idx="64">
                  <c:v>4.6808303665593506E-2</c:v>
                </c:pt>
                <c:pt idx="65">
                  <c:v>4.6139984349759362E-2</c:v>
                </c:pt>
                <c:pt idx="66">
                  <c:v>4.5190429937276212E-2</c:v>
                </c:pt>
                <c:pt idx="67">
                  <c:v>4.3869133573439675E-2</c:v>
                </c:pt>
                <c:pt idx="68">
                  <c:v>4.2095616867088105E-2</c:v>
                </c:pt>
                <c:pt idx="69">
                  <c:v>3.9824479054782765E-2</c:v>
                </c:pt>
                <c:pt idx="70">
                  <c:v>3.7064385288858019E-2</c:v>
                </c:pt>
                <c:pt idx="71">
                  <c:v>3.3881232138265091E-2</c:v>
                </c:pt>
                <c:pt idx="72">
                  <c:v>3.0384542182790644E-2</c:v>
                </c:pt>
                <c:pt idx="73">
                  <c:v>2.6707360463777627E-2</c:v>
                </c:pt>
                <c:pt idx="74">
                  <c:v>2.2990927428107821E-2</c:v>
                </c:pt>
                <c:pt idx="75">
                  <c:v>1.9375291642953606E-2</c:v>
                </c:pt>
                <c:pt idx="76">
                  <c:v>1.5987162852516491E-2</c:v>
                </c:pt>
                <c:pt idx="77">
                  <c:v>1.2920913511161527E-2</c:v>
                </c:pt>
                <c:pt idx="78">
                  <c:v>1.022342248829345E-2</c:v>
                </c:pt>
                <c:pt idx="79">
                  <c:v>7.8987583378533534E-3</c:v>
                </c:pt>
                <c:pt idx="80">
                  <c:v>5.9312348978938908E-3</c:v>
                </c:pt>
                <c:pt idx="81">
                  <c:v>4.3026824770478209E-3</c:v>
                </c:pt>
                <c:pt idx="82">
                  <c:v>2.9886322451764947E-3</c:v>
                </c:pt>
                <c:pt idx="83">
                  <c:v>1.9514050704578848E-3</c:v>
                </c:pt>
              </c:numCache>
            </c:numRef>
          </c:yVal>
        </c:ser>
        <c:ser>
          <c:idx val="6"/>
          <c:order val="6"/>
          <c:tx>
            <c:strRef>
              <c:f>'2000 250 200 0 PP'!$BL$2</c:f>
              <c:strCache>
                <c:ptCount val="1"/>
                <c:pt idx="0">
                  <c:v>P3_789,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PP'!$BL$3:$BL$86</c:f>
              <c:numCache>
                <c:formatCode>General</c:formatCode>
                <c:ptCount val="84"/>
                <c:pt idx="0">
                  <c:v>3.9944481960199028E-2</c:v>
                </c:pt>
                <c:pt idx="1">
                  <c:v>3.9944471500841218E-2</c:v>
                </c:pt>
                <c:pt idx="2">
                  <c:v>3.994386334199905E-2</c:v>
                </c:pt>
                <c:pt idx="3">
                  <c:v>3.9942889261920765E-2</c:v>
                </c:pt>
                <c:pt idx="4">
                  <c:v>3.9941923839178849E-2</c:v>
                </c:pt>
                <c:pt idx="5">
                  <c:v>3.9941420755125134E-2</c:v>
                </c:pt>
                <c:pt idx="6">
                  <c:v>3.994169163277065E-2</c:v>
                </c:pt>
                <c:pt idx="7">
                  <c:v>3.9942737672774127E-2</c:v>
                </c:pt>
                <c:pt idx="8">
                  <c:v>3.9944136028777839E-2</c:v>
                </c:pt>
                <c:pt idx="9">
                  <c:v>3.9945153645625085E-2</c:v>
                </c:pt>
                <c:pt idx="10">
                  <c:v>3.9945140482985621E-2</c:v>
                </c:pt>
                <c:pt idx="11">
                  <c:v>3.9943988630855638E-2</c:v>
                </c:pt>
                <c:pt idx="12">
                  <c:v>3.9942253303335604E-2</c:v>
                </c:pt>
                <c:pt idx="13">
                  <c:v>3.9940928350905812E-2</c:v>
                </c:pt>
                <c:pt idx="14">
                  <c:v>3.9940827128517223E-2</c:v>
                </c:pt>
                <c:pt idx="15">
                  <c:v>3.9942060256505929E-2</c:v>
                </c:pt>
                <c:pt idx="16">
                  <c:v>3.9943896801982598E-2</c:v>
                </c:pt>
                <c:pt idx="17">
                  <c:v>3.9945245909843406E-2</c:v>
                </c:pt>
                <c:pt idx="18">
                  <c:v>3.994531841208928E-2</c:v>
                </c:pt>
                <c:pt idx="19">
                  <c:v>3.9944145587807782E-2</c:v>
                </c:pt>
                <c:pt idx="20">
                  <c:v>3.9942498548408395E-2</c:v>
                </c:pt>
                <c:pt idx="21">
                  <c:v>3.9941383547638841E-2</c:v>
                </c:pt>
                <c:pt idx="22">
                  <c:v>3.9941366084711813E-2</c:v>
                </c:pt>
                <c:pt idx="23">
                  <c:v>3.9942309530188569E-2</c:v>
                </c:pt>
                <c:pt idx="24">
                  <c:v>3.9943522808647214E-2</c:v>
                </c:pt>
                <c:pt idx="25">
                  <c:v>3.9944288583093394E-2</c:v>
                </c:pt>
                <c:pt idx="26">
                  <c:v>3.9944270982391394E-2</c:v>
                </c:pt>
                <c:pt idx="27">
                  <c:v>3.9943656072848978E-2</c:v>
                </c:pt>
                <c:pt idx="28">
                  <c:v>3.9942924580377195E-2</c:v>
                </c:pt>
                <c:pt idx="29">
                  <c:v>3.9942469010148848E-2</c:v>
                </c:pt>
                <c:pt idx="30">
                  <c:v>3.9942384027861072E-2</c:v>
                </c:pt>
                <c:pt idx="31">
                  <c:v>3.9942430668710144E-2</c:v>
                </c:pt>
                <c:pt idx="32">
                  <c:v>3.9942271146832332E-2</c:v>
                </c:pt>
                <c:pt idx="33">
                  <c:v>3.9941633761330544E-2</c:v>
                </c:pt>
                <c:pt idx="34">
                  <c:v>3.9940390486489633E-2</c:v>
                </c:pt>
                <c:pt idx="35">
                  <c:v>3.9938527357588058E-2</c:v>
                </c:pt>
                <c:pt idx="36">
                  <c:v>3.9935967044601062E-2</c:v>
                </c:pt>
                <c:pt idx="37">
                  <c:v>3.9932481229251256E-2</c:v>
                </c:pt>
                <c:pt idx="38">
                  <c:v>3.9927719399383811E-2</c:v>
                </c:pt>
                <c:pt idx="39">
                  <c:v>3.9921267302136021E-2</c:v>
                </c:pt>
                <c:pt idx="40">
                  <c:v>3.9912842252675329E-2</c:v>
                </c:pt>
                <c:pt idx="41">
                  <c:v>3.9902312507407819E-2</c:v>
                </c:pt>
                <c:pt idx="42">
                  <c:v>3.988970505386976E-2</c:v>
                </c:pt>
                <c:pt idx="43">
                  <c:v>3.987507380405262E-2</c:v>
                </c:pt>
                <c:pt idx="44">
                  <c:v>3.9858371079284798E-2</c:v>
                </c:pt>
                <c:pt idx="45">
                  <c:v>3.9839429679982205E-2</c:v>
                </c:pt>
                <c:pt idx="46">
                  <c:v>3.9818002319220752E-2</c:v>
                </c:pt>
                <c:pt idx="47">
                  <c:v>3.9793824166011377E-2</c:v>
                </c:pt>
                <c:pt idx="48">
                  <c:v>3.9766695059089793E-2</c:v>
                </c:pt>
                <c:pt idx="49">
                  <c:v>3.9736508995176299E-2</c:v>
                </c:pt>
                <c:pt idx="50">
                  <c:v>3.9703217533435323E-2</c:v>
                </c:pt>
                <c:pt idx="51">
                  <c:v>3.9666816952691399E-2</c:v>
                </c:pt>
                <c:pt idx="52">
                  <c:v>3.9627290368966353E-2</c:v>
                </c:pt>
                <c:pt idx="53">
                  <c:v>3.9584591395979793E-2</c:v>
                </c:pt>
                <c:pt idx="54">
                  <c:v>3.9538558448004732E-2</c:v>
                </c:pt>
                <c:pt idx="55">
                  <c:v>3.9488845799429857E-2</c:v>
                </c:pt>
                <c:pt idx="56">
                  <c:v>3.9434826665320305E-2</c:v>
                </c:pt>
                <c:pt idx="57">
                  <c:v>3.9375511790529907E-2</c:v>
                </c:pt>
                <c:pt idx="58">
                  <c:v>3.9309586928443337E-2</c:v>
                </c:pt>
                <c:pt idx="59">
                  <c:v>3.9235521434158399E-2</c:v>
                </c:pt>
                <c:pt idx="60">
                  <c:v>3.9151737230693893E-2</c:v>
                </c:pt>
                <c:pt idx="61">
                  <c:v>3.9056442096237681E-2</c:v>
                </c:pt>
                <c:pt idx="62">
                  <c:v>3.8946576144597407E-2</c:v>
                </c:pt>
                <c:pt idx="63">
                  <c:v>3.8814930551646296E-2</c:v>
                </c:pt>
                <c:pt idx="64">
                  <c:v>3.8645314514790037E-2</c:v>
                </c:pt>
                <c:pt idx="65">
                  <c:v>3.8406849778681001E-2</c:v>
                </c:pt>
                <c:pt idx="66">
                  <c:v>3.8050217369376242E-2</c:v>
                </c:pt>
                <c:pt idx="67">
                  <c:v>3.7509026153611111E-2</c:v>
                </c:pt>
                <c:pt idx="68">
                  <c:v>3.6708044098562598E-2</c:v>
                </c:pt>
                <c:pt idx="69">
                  <c:v>3.5576479335469424E-2</c:v>
                </c:pt>
                <c:pt idx="70">
                  <c:v>3.4061941863530516E-2</c:v>
                </c:pt>
                <c:pt idx="71">
                  <c:v>3.2141017095039644E-2</c:v>
                </c:pt>
                <c:pt idx="72">
                  <c:v>2.9825966516797656E-2</c:v>
                </c:pt>
                <c:pt idx="73">
                  <c:v>2.7168569209856788E-2</c:v>
                </c:pt>
                <c:pt idx="74">
                  <c:v>2.4259708078843402E-2</c:v>
                </c:pt>
                <c:pt idx="75">
                  <c:v>2.1219766483412447E-2</c:v>
                </c:pt>
                <c:pt idx="76">
                  <c:v>1.8178267830940384E-2</c:v>
                </c:pt>
                <c:pt idx="77">
                  <c:v>1.5250775443480078E-2</c:v>
                </c:pt>
                <c:pt idx="78">
                  <c:v>1.2525730935533139E-2</c:v>
                </c:pt>
                <c:pt idx="79">
                  <c:v>1.0065460081460392E-2</c:v>
                </c:pt>
                <c:pt idx="80">
                  <c:v>7.9115345424867443E-3</c:v>
                </c:pt>
                <c:pt idx="81">
                  <c:v>6.0821962374980497E-3</c:v>
                </c:pt>
                <c:pt idx="82">
                  <c:v>4.5651515009121433E-3</c:v>
                </c:pt>
                <c:pt idx="83">
                  <c:v>3.3229888455844512E-3</c:v>
                </c:pt>
              </c:numCache>
            </c:numRef>
          </c:yVal>
        </c:ser>
        <c:axId val="166914688"/>
        <c:axId val="171389312"/>
      </c:scatterChart>
      <c:valAx>
        <c:axId val="16691468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389312"/>
        <c:crosses val="autoZero"/>
        <c:crossBetween val="midCat"/>
      </c:valAx>
      <c:valAx>
        <c:axId val="1713893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6914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P5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PP'!$BS$2</c:f>
              <c:strCache>
                <c:ptCount val="1"/>
                <c:pt idx="0">
                  <c:v>P5_12345,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PP'!$BS$3:$BS$86</c:f>
              <c:numCache>
                <c:formatCode>General</c:formatCode>
                <c:ptCount val="84"/>
                <c:pt idx="0">
                  <c:v>0.14692939413635808</c:v>
                </c:pt>
                <c:pt idx="1">
                  <c:v>0.14692941047934055</c:v>
                </c:pt>
                <c:pt idx="2">
                  <c:v>0.14692904045489369</c:v>
                </c:pt>
                <c:pt idx="3">
                  <c:v>0.14692839602655475</c:v>
                </c:pt>
                <c:pt idx="4">
                  <c:v>0.14692773387522312</c:v>
                </c:pt>
                <c:pt idx="5">
                  <c:v>0.14692736217649616</c:v>
                </c:pt>
                <c:pt idx="6">
                  <c:v>0.14692752391186206</c:v>
                </c:pt>
                <c:pt idx="7">
                  <c:v>0.14692822608575945</c:v>
                </c:pt>
                <c:pt idx="8">
                  <c:v>0.14692918111066502</c:v>
                </c:pt>
                <c:pt idx="9">
                  <c:v>0.14692988648838196</c:v>
                </c:pt>
                <c:pt idx="10">
                  <c:v>0.14692989207092069</c:v>
                </c:pt>
                <c:pt idx="11">
                  <c:v>0.14692910351970723</c:v>
                </c:pt>
                <c:pt idx="12">
                  <c:v>0.14692791358455909</c:v>
                </c:pt>
                <c:pt idx="13">
                  <c:v>0.14692700872673484</c:v>
                </c:pt>
                <c:pt idx="14">
                  <c:v>0.14692696293794849</c:v>
                </c:pt>
                <c:pt idx="15">
                  <c:v>0.14692782462611251</c:v>
                </c:pt>
                <c:pt idx="16">
                  <c:v>0.14692908805779489</c:v>
                </c:pt>
                <c:pt idx="17">
                  <c:v>0.14692998877041905</c:v>
                </c:pt>
                <c:pt idx="18">
                  <c:v>0.14692998910363503</c:v>
                </c:pt>
                <c:pt idx="19">
                  <c:v>0.14692913423869969</c:v>
                </c:pt>
                <c:pt idx="20">
                  <c:v>0.14692799225376424</c:v>
                </c:pt>
                <c:pt idx="21">
                  <c:v>0.1469272750967569</c:v>
                </c:pt>
                <c:pt idx="22">
                  <c:v>0.14692735422330641</c:v>
                </c:pt>
                <c:pt idx="23">
                  <c:v>0.14692808454501233</c:v>
                </c:pt>
                <c:pt idx="24">
                  <c:v>0.14692893631267206</c:v>
                </c:pt>
                <c:pt idx="25">
                  <c:v>0.14692935446637689</c:v>
                </c:pt>
                <c:pt idx="26">
                  <c:v>0.14692910952958127</c:v>
                </c:pt>
                <c:pt idx="27">
                  <c:v>0.14692829493363624</c:v>
                </c:pt>
                <c:pt idx="28">
                  <c:v>0.14692701941256581</c:v>
                </c:pt>
                <c:pt idx="29">
                  <c:v>0.14692499930295139</c:v>
                </c:pt>
                <c:pt idx="30">
                  <c:v>0.14692117829383214</c:v>
                </c:pt>
                <c:pt idx="31">
                  <c:v>0.14691350379655521</c:v>
                </c:pt>
                <c:pt idx="32">
                  <c:v>0.14689869097267982</c:v>
                </c:pt>
                <c:pt idx="33">
                  <c:v>0.14687161574247501</c:v>
                </c:pt>
                <c:pt idx="34">
                  <c:v>0.14682394631533988</c:v>
                </c:pt>
                <c:pt idx="35">
                  <c:v>0.14674206381493768</c:v>
                </c:pt>
                <c:pt idx="36">
                  <c:v>0.14660455971475661</c:v>
                </c:pt>
                <c:pt idx="37">
                  <c:v>0.14638011004397289</c:v>
                </c:pt>
                <c:pt idx="38">
                  <c:v>0.14602670947409496</c:v>
                </c:pt>
                <c:pt idx="39">
                  <c:v>0.14549261548376491</c:v>
                </c:pt>
                <c:pt idx="40">
                  <c:v>0.14471861025356708</c:v>
                </c:pt>
                <c:pt idx="41">
                  <c:v>0.14364077029797392</c:v>
                </c:pt>
                <c:pt idx="42">
                  <c:v>0.14219283893355261</c:v>
                </c:pt>
                <c:pt idx="43">
                  <c:v>0.14030834614478901</c:v>
                </c:pt>
                <c:pt idx="44">
                  <c:v>0.13792252515875678</c:v>
                </c:pt>
                <c:pt idx="45">
                  <c:v>0.1349733922951056</c:v>
                </c:pt>
                <c:pt idx="46">
                  <c:v>0.13140080362275453</c:v>
                </c:pt>
                <c:pt idx="47">
                  <c:v>0.12714375771448527</c:v>
                </c:pt>
                <c:pt idx="48">
                  <c:v>0.12213941155215115</c:v>
                </c:pt>
                <c:pt idx="49">
                  <c:v>0.11632753572001485</c:v>
                </c:pt>
                <c:pt idx="50">
                  <c:v>0.10966043049456581</c:v>
                </c:pt>
                <c:pt idx="51">
                  <c:v>0.102115174301058</c:v>
                </c:pt>
                <c:pt idx="52">
                  <c:v>9.3705477185551098E-2</c:v>
                </c:pt>
                <c:pt idx="53">
                  <c:v>8.4492477674303457E-2</c:v>
                </c:pt>
                <c:pt idx="54">
                  <c:v>7.4593785383325825E-2</c:v>
                </c:pt>
                <c:pt idx="55">
                  <c:v>6.4188728142199294E-2</c:v>
                </c:pt>
                <c:pt idx="56">
                  <c:v>5.3517480465089487E-2</c:v>
                </c:pt>
                <c:pt idx="57">
                  <c:v>4.2873281287152128E-2</c:v>
                </c:pt>
                <c:pt idx="58">
                  <c:v>3.2585795679649497E-2</c:v>
                </c:pt>
                <c:pt idx="59">
                  <c:v>2.299215669078709E-2</c:v>
                </c:pt>
                <c:pt idx="60">
                  <c:v>1.4401473401376024E-2</c:v>
                </c:pt>
                <c:pt idx="61">
                  <c:v>7.0680372732355098E-3</c:v>
                </c:pt>
                <c:pt idx="62">
                  <c:v>1.1718111860814819E-3</c:v>
                </c:pt>
                <c:pt idx="63">
                  <c:v>-3.2121984597172806E-3</c:v>
                </c:pt>
                <c:pt idx="64">
                  <c:v>-6.1422468606954468E-3</c:v>
                </c:pt>
                <c:pt idx="65">
                  <c:v>-7.7897753090551422E-3</c:v>
                </c:pt>
                <c:pt idx="66">
                  <c:v>-8.3770147122852051E-3</c:v>
                </c:pt>
                <c:pt idx="67">
                  <c:v>-8.140571142661852E-3</c:v>
                </c:pt>
                <c:pt idx="68">
                  <c:v>-7.3368090060782687E-3</c:v>
                </c:pt>
                <c:pt idx="69">
                  <c:v>-6.2282025080421027E-3</c:v>
                </c:pt>
                <c:pt idx="70">
                  <c:v>-5.0316013672368799E-3</c:v>
                </c:pt>
                <c:pt idx="71">
                  <c:v>-3.8836387823389289E-3</c:v>
                </c:pt>
                <c:pt idx="72">
                  <c:v>-2.8547180363349398E-3</c:v>
                </c:pt>
                <c:pt idx="73">
                  <c:v>-1.980897971050684E-3</c:v>
                </c:pt>
                <c:pt idx="74">
                  <c:v>-1.2786065802168601E-3</c:v>
                </c:pt>
                <c:pt idx="75">
                  <c:v>-7.420298249820569E-4</c:v>
                </c:pt>
                <c:pt idx="76">
                  <c:v>-3.446103693388725E-4</c:v>
                </c:pt>
                <c:pt idx="77">
                  <c:v>-5.3330196586165396E-5</c:v>
                </c:pt>
                <c:pt idx="78">
                  <c:v>1.5941223705314976E-4</c:v>
                </c:pt>
                <c:pt idx="79">
                  <c:v>3.1684755744809781E-4</c:v>
                </c:pt>
                <c:pt idx="80">
                  <c:v>4.4091569165694136E-4</c:v>
                </c:pt>
                <c:pt idx="81">
                  <c:v>5.4828269966104067E-4</c:v>
                </c:pt>
                <c:pt idx="82">
                  <c:v>6.4678413284823E-4</c:v>
                </c:pt>
                <c:pt idx="83">
                  <c:v>7.3800695743703865E-4</c:v>
                </c:pt>
              </c:numCache>
            </c:numRef>
          </c:yVal>
        </c:ser>
        <c:ser>
          <c:idx val="1"/>
          <c:order val="1"/>
          <c:tx>
            <c:strRef>
              <c:f>'2000 250 200 0 PP'!$BT$2</c:f>
              <c:strCache>
                <c:ptCount val="1"/>
                <c:pt idx="0">
                  <c:v>P5_23456,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PP'!$BT$3:$BT$86</c:f>
              <c:numCache>
                <c:formatCode>General</c:formatCode>
                <c:ptCount val="84"/>
                <c:pt idx="0">
                  <c:v>6.1419811925752736E-2</c:v>
                </c:pt>
                <c:pt idx="1">
                  <c:v>6.1420052129144545E-2</c:v>
                </c:pt>
                <c:pt idx="2">
                  <c:v>6.1421229919665372E-2</c:v>
                </c:pt>
                <c:pt idx="3">
                  <c:v>6.1422860175788137E-2</c:v>
                </c:pt>
                <c:pt idx="4">
                  <c:v>6.1424283302409011E-2</c:v>
                </c:pt>
                <c:pt idx="5">
                  <c:v>6.1424881724323852E-2</c:v>
                </c:pt>
                <c:pt idx="6">
                  <c:v>6.1424292829841028E-2</c:v>
                </c:pt>
                <c:pt idx="7">
                  <c:v>6.142263269968775E-2</c:v>
                </c:pt>
                <c:pt idx="8">
                  <c:v>6.1420578066470548E-2</c:v>
                </c:pt>
                <c:pt idx="9">
                  <c:v>6.1419150225268289E-2</c:v>
                </c:pt>
                <c:pt idx="10">
                  <c:v>6.1419218673585685E-2</c:v>
                </c:pt>
                <c:pt idx="11">
                  <c:v>6.1420930093026002E-2</c:v>
                </c:pt>
                <c:pt idx="12">
                  <c:v>6.14234672057885E-2</c:v>
                </c:pt>
                <c:pt idx="13">
                  <c:v>6.1425433440083485E-2</c:v>
                </c:pt>
                <c:pt idx="14">
                  <c:v>6.1425657926897373E-2</c:v>
                </c:pt>
                <c:pt idx="15">
                  <c:v>6.1423969390902257E-2</c:v>
                </c:pt>
                <c:pt idx="16">
                  <c:v>6.1421324674478021E-2</c:v>
                </c:pt>
                <c:pt idx="17">
                  <c:v>6.1419251442731623E-2</c:v>
                </c:pt>
                <c:pt idx="18">
                  <c:v>6.1418894352451195E-2</c:v>
                </c:pt>
                <c:pt idx="19">
                  <c:v>6.1420336880458767E-2</c:v>
                </c:pt>
                <c:pt idx="20">
                  <c:v>6.142263770602123E-2</c:v>
                </c:pt>
                <c:pt idx="21">
                  <c:v>6.1424472083695662E-2</c:v>
                </c:pt>
                <c:pt idx="22">
                  <c:v>6.1424947810249486E-2</c:v>
                </c:pt>
                <c:pt idx="23">
                  <c:v>6.142402477873838E-2</c:v>
                </c:pt>
                <c:pt idx="24">
                  <c:v>6.1422375909617202E-2</c:v>
                </c:pt>
                <c:pt idx="25">
                  <c:v>6.14209004590789E-2</c:v>
                </c:pt>
                <c:pt idx="26">
                  <c:v>6.1420205322502162E-2</c:v>
                </c:pt>
                <c:pt idx="27">
                  <c:v>6.1420398396174941E-2</c:v>
                </c:pt>
                <c:pt idx="28">
                  <c:v>6.1421147076561884E-2</c:v>
                </c:pt>
                <c:pt idx="29">
                  <c:v>6.1421817930774676E-2</c:v>
                </c:pt>
                <c:pt idx="30">
                  <c:v>6.1421635975613544E-2</c:v>
                </c:pt>
                <c:pt idx="31">
                  <c:v>6.1419763071847981E-2</c:v>
                </c:pt>
                <c:pt idx="32">
                  <c:v>6.1415369476288277E-2</c:v>
                </c:pt>
                <c:pt idx="33">
                  <c:v>6.1407656393319118E-2</c:v>
                </c:pt>
                <c:pt idx="34">
                  <c:v>6.139581330380732E-2</c:v>
                </c:pt>
                <c:pt idx="35">
                  <c:v>6.1378775129580516E-2</c:v>
                </c:pt>
                <c:pt idx="36">
                  <c:v>6.1354936899791088E-2</c:v>
                </c:pt>
                <c:pt idx="37">
                  <c:v>6.1322008649677719E-2</c:v>
                </c:pt>
                <c:pt idx="38">
                  <c:v>6.1277116895366267E-2</c:v>
                </c:pt>
                <c:pt idx="39">
                  <c:v>6.1217185529340877E-2</c:v>
                </c:pt>
                <c:pt idx="40">
                  <c:v>6.1139386424807353E-2</c:v>
                </c:pt>
                <c:pt idx="41">
                  <c:v>6.1041238882263815E-2</c:v>
                </c:pt>
                <c:pt idx="42">
                  <c:v>6.0920137213514927E-2</c:v>
                </c:pt>
                <c:pt idx="43">
                  <c:v>6.0772173459103053E-2</c:v>
                </c:pt>
                <c:pt idx="44">
                  <c:v>6.0590400260483561E-2</c:v>
                </c:pt>
                <c:pt idx="45">
                  <c:v>6.0362742383371228E-2</c:v>
                </c:pt>
                <c:pt idx="46">
                  <c:v>6.0069616925234957E-2</c:v>
                </c:pt>
                <c:pt idx="47">
                  <c:v>5.96815929695758E-2</c:v>
                </c:pt>
                <c:pt idx="48">
                  <c:v>5.9157670982268942E-2</c:v>
                </c:pt>
                <c:pt idx="49">
                  <c:v>5.8445242532326455E-2</c:v>
                </c:pt>
                <c:pt idx="50">
                  <c:v>5.7482289086468637E-2</c:v>
                </c:pt>
                <c:pt idx="51">
                  <c:v>5.6201361725935234E-2</c:v>
                </c:pt>
                <c:pt idx="52">
                  <c:v>5.4534113015164642E-2</c:v>
                </c:pt>
                <c:pt idx="53">
                  <c:v>5.2415679880499236E-2</c:v>
                </c:pt>
                <c:pt idx="54">
                  <c:v>4.9789825995073346E-2</c:v>
                </c:pt>
                <c:pt idx="55">
                  <c:v>4.6616280999047244E-2</c:v>
                </c:pt>
                <c:pt idx="56">
                  <c:v>4.288048689756372E-2</c:v>
                </c:pt>
                <c:pt idx="57">
                  <c:v>3.8603997653868273E-2</c:v>
                </c:pt>
                <c:pt idx="58">
                  <c:v>3.3853159998317423E-2</c:v>
                </c:pt>
                <c:pt idx="59">
                  <c:v>2.8744122714377117E-2</c:v>
                </c:pt>
                <c:pt idx="60">
                  <c:v>2.3441434339564471E-2</c:v>
                </c:pt>
                <c:pt idx="61">
                  <c:v>1.8146762361432586E-2</c:v>
                </c:pt>
                <c:pt idx="62">
                  <c:v>1.3077878928332416E-2</c:v>
                </c:pt>
                <c:pt idx="63">
                  <c:v>8.4440596976691727E-3</c:v>
                </c:pt>
                <c:pt idx="64">
                  <c:v>4.4257592030620971E-3</c:v>
                </c:pt>
                <c:pt idx="65">
                  <c:v>1.158801197886005E-3</c:v>
                </c:pt>
                <c:pt idx="66">
                  <c:v>-1.2843742870540622E-3</c:v>
                </c:pt>
                <c:pt idx="67">
                  <c:v>-2.9143827529756047E-3</c:v>
                </c:pt>
                <c:pt idx="68">
                  <c:v>-3.8237669703898138E-3</c:v>
                </c:pt>
                <c:pt idx="69">
                  <c:v>-4.1520236999206834E-3</c:v>
                </c:pt>
                <c:pt idx="70">
                  <c:v>-4.0441413645741662E-3</c:v>
                </c:pt>
                <c:pt idx="71">
                  <c:v>-3.637598275099567E-3</c:v>
                </c:pt>
                <c:pt idx="72">
                  <c:v>-3.0667111687738787E-3</c:v>
                </c:pt>
                <c:pt idx="73">
                  <c:v>-2.4517291993142419E-3</c:v>
                </c:pt>
                <c:pt idx="74">
                  <c:v>-1.8757971344529256E-3</c:v>
                </c:pt>
                <c:pt idx="75">
                  <c:v>-1.3777837481370537E-3</c:v>
                </c:pt>
                <c:pt idx="76">
                  <c:v>-9.6670044847338606E-4</c:v>
                </c:pt>
                <c:pt idx="77">
                  <c:v>-6.3975840749458173E-4</c:v>
                </c:pt>
                <c:pt idx="78">
                  <c:v>-3.8958642812008775E-4</c:v>
                </c:pt>
                <c:pt idx="79">
                  <c:v>-2.0319759748760644E-4</c:v>
                </c:pt>
                <c:pt idx="80">
                  <c:v>-6.3736833361565954E-5</c:v>
                </c:pt>
                <c:pt idx="81">
                  <c:v>4.3041720679660687E-5</c:v>
                </c:pt>
                <c:pt idx="82">
                  <c:v>1.2541869465541522E-4</c:v>
                </c:pt>
                <c:pt idx="83">
                  <c:v>1.8825362539940242E-4</c:v>
                </c:pt>
              </c:numCache>
            </c:numRef>
          </c:yVal>
        </c:ser>
        <c:ser>
          <c:idx val="2"/>
          <c:order val="2"/>
          <c:tx>
            <c:strRef>
              <c:f>'2000 250 200 0 PP'!$BU$2</c:f>
              <c:strCache>
                <c:ptCount val="1"/>
                <c:pt idx="0">
                  <c:v>P5_34567,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PP'!$BU$3:$BU$86</c:f>
              <c:numCache>
                <c:formatCode>General</c:formatCode>
                <c:ptCount val="84"/>
                <c:pt idx="0">
                  <c:v>3.1269734718917683E-2</c:v>
                </c:pt>
                <c:pt idx="1">
                  <c:v>3.1269851633867557E-2</c:v>
                </c:pt>
                <c:pt idx="2">
                  <c:v>3.1268934681056036E-2</c:v>
                </c:pt>
                <c:pt idx="3">
                  <c:v>3.1267267951521058E-2</c:v>
                </c:pt>
                <c:pt idx="4">
                  <c:v>3.1265492517018337E-2</c:v>
                </c:pt>
                <c:pt idx="5">
                  <c:v>3.1264452029434855E-2</c:v>
                </c:pt>
                <c:pt idx="6">
                  <c:v>3.1264823583906025E-2</c:v>
                </c:pt>
                <c:pt idx="7">
                  <c:v>3.1266682964815225E-2</c:v>
                </c:pt>
                <c:pt idx="8">
                  <c:v>3.1269254015056688E-2</c:v>
                </c:pt>
                <c:pt idx="9">
                  <c:v>3.1271174223879421E-2</c:v>
                </c:pt>
                <c:pt idx="10">
                  <c:v>3.1271201972930242E-2</c:v>
                </c:pt>
                <c:pt idx="11">
                  <c:v>3.126907858021391E-2</c:v>
                </c:pt>
                <c:pt idx="12">
                  <c:v>3.1265869019456043E-2</c:v>
                </c:pt>
                <c:pt idx="13">
                  <c:v>3.1263436840349795E-2</c:v>
                </c:pt>
                <c:pt idx="14">
                  <c:v>3.1263317666732127E-2</c:v>
                </c:pt>
                <c:pt idx="15">
                  <c:v>3.1265666965500434E-2</c:v>
                </c:pt>
                <c:pt idx="16">
                  <c:v>3.1269100060819087E-2</c:v>
                </c:pt>
                <c:pt idx="17">
                  <c:v>3.1271514020831594E-2</c:v>
                </c:pt>
                <c:pt idx="18">
                  <c:v>3.1271467575687821E-2</c:v>
                </c:pt>
                <c:pt idx="19">
                  <c:v>3.1269103766315032E-2</c:v>
                </c:pt>
                <c:pt idx="20">
                  <c:v>3.1265991374258853E-2</c:v>
                </c:pt>
                <c:pt idx="21">
                  <c:v>3.1264068826695177E-2</c:v>
                </c:pt>
                <c:pt idx="22">
                  <c:v>3.1264374256244232E-2</c:v>
                </c:pt>
                <c:pt idx="23">
                  <c:v>3.1266449281290402E-2</c:v>
                </c:pt>
                <c:pt idx="24">
                  <c:v>3.126879476204756E-2</c:v>
                </c:pt>
                <c:pt idx="25">
                  <c:v>3.1269948171953027E-2</c:v>
                </c:pt>
                <c:pt idx="26">
                  <c:v>3.1269403386778159E-2</c:v>
                </c:pt>
                <c:pt idx="27">
                  <c:v>3.1267811993624633E-2</c:v>
                </c:pt>
                <c:pt idx="28">
                  <c:v>3.1266349972623071E-2</c:v>
                </c:pt>
                <c:pt idx="29">
                  <c:v>3.126583529070627E-2</c:v>
                </c:pt>
                <c:pt idx="30">
                  <c:v>3.1266139318743766E-2</c:v>
                </c:pt>
                <c:pt idx="31">
                  <c:v>3.1266326130711806E-2</c:v>
                </c:pt>
                <c:pt idx="32">
                  <c:v>3.1265271711654836E-2</c:v>
                </c:pt>
                <c:pt idx="33">
                  <c:v>3.1262312550381692E-2</c:v>
                </c:pt>
                <c:pt idx="34">
                  <c:v>3.125741683069018E-2</c:v>
                </c:pt>
                <c:pt idx="35">
                  <c:v>3.1250794258407932E-2</c:v>
                </c:pt>
                <c:pt idx="36">
                  <c:v>3.1242210351071369E-2</c:v>
                </c:pt>
                <c:pt idx="37">
                  <c:v>3.1230558257448946E-2</c:v>
                </c:pt>
                <c:pt idx="38">
                  <c:v>3.1214037755002099E-2</c:v>
                </c:pt>
                <c:pt idx="39">
                  <c:v>3.119092061668733E-2</c:v>
                </c:pt>
                <c:pt idx="40">
                  <c:v>3.1160383377479079E-2</c:v>
                </c:pt>
                <c:pt idx="41">
                  <c:v>3.1122773779138354E-2</c:v>
                </c:pt>
                <c:pt idx="42">
                  <c:v>3.1079002760365113E-2</c:v>
                </c:pt>
                <c:pt idx="43">
                  <c:v>3.1029299325494881E-2</c:v>
                </c:pt>
                <c:pt idx="44">
                  <c:v>3.0972237231448554E-2</c:v>
                </c:pt>
                <c:pt idx="45">
                  <c:v>3.0904887409829516E-2</c:v>
                </c:pt>
                <c:pt idx="46">
                  <c:v>3.0824265946108941E-2</c:v>
                </c:pt>
                <c:pt idx="47">
                  <c:v>3.072910204252902E-2</c:v>
                </c:pt>
                <c:pt idx="48">
                  <c:v>3.0620337539522351E-2</c:v>
                </c:pt>
                <c:pt idx="49">
                  <c:v>3.0498970080796647E-2</c:v>
                </c:pt>
                <c:pt idx="50">
                  <c:v>3.0361496070950948E-2</c:v>
                </c:pt>
                <c:pt idx="51">
                  <c:v>3.01947831119929E-2</c:v>
                </c:pt>
                <c:pt idx="52">
                  <c:v>2.9973046179936846E-2</c:v>
                </c:pt>
                <c:pt idx="53">
                  <c:v>2.9658664626626485E-2</c:v>
                </c:pt>
                <c:pt idx="54">
                  <c:v>2.9206204032540178E-2</c:v>
                </c:pt>
                <c:pt idx="55">
                  <c:v>2.8567009752903338E-2</c:v>
                </c:pt>
                <c:pt idx="56">
                  <c:v>2.7692031292992348E-2</c:v>
                </c:pt>
                <c:pt idx="57">
                  <c:v>2.6533017223992872E-2</c:v>
                </c:pt>
                <c:pt idx="58">
                  <c:v>2.5044970755448537E-2</c:v>
                </c:pt>
                <c:pt idx="59">
                  <c:v>2.3192787071901255E-2</c:v>
                </c:pt>
                <c:pt idx="60">
                  <c:v>2.0962769755578512E-2</c:v>
                </c:pt>
                <c:pt idx="61">
                  <c:v>1.8376676644465375E-2</c:v>
                </c:pt>
                <c:pt idx="62">
                  <c:v>1.550329751533764E-2</c:v>
                </c:pt>
                <c:pt idx="63">
                  <c:v>1.2461336587689551E-2</c:v>
                </c:pt>
                <c:pt idx="64">
                  <c:v>9.4076073317173707E-3</c:v>
                </c:pt>
                <c:pt idx="65">
                  <c:v>6.5106222160334183E-3</c:v>
                </c:pt>
                <c:pt idx="66">
                  <c:v>3.9193671568871135E-3</c:v>
                </c:pt>
                <c:pt idx="67">
                  <c:v>1.7415925857015683E-3</c:v>
                </c:pt>
                <c:pt idx="68">
                  <c:v>3.8556777252197894E-5</c:v>
                </c:pt>
                <c:pt idx="69">
                  <c:v>-1.1714036500153576E-3</c:v>
                </c:pt>
                <c:pt idx="70">
                  <c:v>-1.9128924352968077E-3</c:v>
                </c:pt>
                <c:pt idx="71">
                  <c:v>-2.2552876400659615E-3</c:v>
                </c:pt>
                <c:pt idx="72">
                  <c:v>-2.3002846267187169E-3</c:v>
                </c:pt>
                <c:pt idx="73">
                  <c:v>-2.1514025657724061E-3</c:v>
                </c:pt>
                <c:pt idx="74">
                  <c:v>-1.8886085629344815E-3</c:v>
                </c:pt>
                <c:pt idx="75">
                  <c:v>-1.5668628155164625E-3</c:v>
                </c:pt>
                <c:pt idx="76">
                  <c:v>-1.2279597897613163E-3</c:v>
                </c:pt>
                <c:pt idx="77">
                  <c:v>-9.0640619779527789E-4</c:v>
                </c:pt>
                <c:pt idx="78">
                  <c:v>-6.2755351790510789E-4</c:v>
                </c:pt>
                <c:pt idx="79">
                  <c:v>-4.0608268076464826E-4</c:v>
                </c:pt>
                <c:pt idx="80">
                  <c:v>-2.4708833576457545E-4</c:v>
                </c:pt>
                <c:pt idx="81">
                  <c:v>-1.4642281821222448E-4</c:v>
                </c:pt>
                <c:pt idx="82">
                  <c:v>-8.9426156506197102E-5</c:v>
                </c:pt>
                <c:pt idx="83">
                  <c:v>-5.2987338747287835E-5</c:v>
                </c:pt>
              </c:numCache>
            </c:numRef>
          </c:yVal>
        </c:ser>
        <c:ser>
          <c:idx val="3"/>
          <c:order val="3"/>
          <c:tx>
            <c:strRef>
              <c:f>'2000 250 200 0 PP'!$BV$2</c:f>
              <c:strCache>
                <c:ptCount val="1"/>
                <c:pt idx="0">
                  <c:v>P5_45678,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PP'!$BV$3:$BV$86</c:f>
              <c:numCache>
                <c:formatCode>General</c:formatCode>
                <c:ptCount val="84"/>
                <c:pt idx="0">
                  <c:v>1.7862483524222053E-2</c:v>
                </c:pt>
                <c:pt idx="1">
                  <c:v>1.7862261694887731E-2</c:v>
                </c:pt>
                <c:pt idx="2">
                  <c:v>1.7861469103416933E-2</c:v>
                </c:pt>
                <c:pt idx="3">
                  <c:v>1.7860443963745237E-2</c:v>
                </c:pt>
                <c:pt idx="4">
                  <c:v>1.7859615933288778E-2</c:v>
                </c:pt>
                <c:pt idx="5">
                  <c:v>1.7859324682527097E-2</c:v>
                </c:pt>
                <c:pt idx="6">
                  <c:v>1.7859736910874158E-2</c:v>
                </c:pt>
                <c:pt idx="7">
                  <c:v>1.7860750746921669E-2</c:v>
                </c:pt>
                <c:pt idx="8">
                  <c:v>1.7861951921204159E-2</c:v>
                </c:pt>
                <c:pt idx="9">
                  <c:v>1.7862757055937459E-2</c:v>
                </c:pt>
                <c:pt idx="10">
                  <c:v>1.7862695436657899E-2</c:v>
                </c:pt>
                <c:pt idx="11">
                  <c:v>1.7861691151439565E-2</c:v>
                </c:pt>
                <c:pt idx="12">
                  <c:v>1.7860214769349441E-2</c:v>
                </c:pt>
                <c:pt idx="13">
                  <c:v>1.7859061360989154E-2</c:v>
                </c:pt>
                <c:pt idx="14">
                  <c:v>1.7858894369583368E-2</c:v>
                </c:pt>
                <c:pt idx="15">
                  <c:v>1.7859839658171981E-2</c:v>
                </c:pt>
                <c:pt idx="16">
                  <c:v>1.786135658455057E-2</c:v>
                </c:pt>
                <c:pt idx="17">
                  <c:v>1.7862602825507175E-2</c:v>
                </c:pt>
                <c:pt idx="18">
                  <c:v>1.786291427635962E-2</c:v>
                </c:pt>
                <c:pt idx="19">
                  <c:v>1.7862182646950185E-2</c:v>
                </c:pt>
                <c:pt idx="20">
                  <c:v>1.7860889590444847E-2</c:v>
                </c:pt>
                <c:pt idx="21">
                  <c:v>1.78597417235936E-2</c:v>
                </c:pt>
                <c:pt idx="22">
                  <c:v>1.7859273637098445E-2</c:v>
                </c:pt>
                <c:pt idx="23">
                  <c:v>1.7859622131837498E-2</c:v>
                </c:pt>
                <c:pt idx="24">
                  <c:v>1.7860527751693809E-2</c:v>
                </c:pt>
                <c:pt idx="25">
                  <c:v>1.7861521243849616E-2</c:v>
                </c:pt>
                <c:pt idx="26">
                  <c:v>1.7862193661989545E-2</c:v>
                </c:pt>
                <c:pt idx="27">
                  <c:v>1.7862273738934682E-2</c:v>
                </c:pt>
                <c:pt idx="28">
                  <c:v>1.7861718601852136E-2</c:v>
                </c:pt>
                <c:pt idx="29">
                  <c:v>1.7860714642081943E-2</c:v>
                </c:pt>
                <c:pt idx="30">
                  <c:v>1.7859634340677985E-2</c:v>
                </c:pt>
                <c:pt idx="31">
                  <c:v>1.7858856819665644E-2</c:v>
                </c:pt>
                <c:pt idx="32">
                  <c:v>1.7858526496820123E-2</c:v>
                </c:pt>
                <c:pt idx="33">
                  <c:v>1.7858336016078679E-2</c:v>
                </c:pt>
                <c:pt idx="34">
                  <c:v>1.7857526270233803E-2</c:v>
                </c:pt>
                <c:pt idx="35">
                  <c:v>1.785517169263311E-2</c:v>
                </c:pt>
                <c:pt idx="36">
                  <c:v>1.7850639215129738E-2</c:v>
                </c:pt>
                <c:pt idx="37">
                  <c:v>1.7843871699432051E-2</c:v>
                </c:pt>
                <c:pt idx="38">
                  <c:v>1.7835279875714594E-2</c:v>
                </c:pt>
                <c:pt idx="39">
                  <c:v>1.7825211786351661E-2</c:v>
                </c:pt>
                <c:pt idx="40">
                  <c:v>1.7813363324651634E-2</c:v>
                </c:pt>
                <c:pt idx="41">
                  <c:v>1.7798626753938743E-2</c:v>
                </c:pt>
                <c:pt idx="42">
                  <c:v>1.7779555549116647E-2</c:v>
                </c:pt>
                <c:pt idx="43">
                  <c:v>1.775526767410102E-2</c:v>
                </c:pt>
                <c:pt idx="44">
                  <c:v>1.7726170454158433E-2</c:v>
                </c:pt>
                <c:pt idx="45">
                  <c:v>1.7693795956926144E-2</c:v>
                </c:pt>
                <c:pt idx="46">
                  <c:v>1.7659727798110692E-2</c:v>
                </c:pt>
                <c:pt idx="47">
                  <c:v>1.7624122807242494E-2</c:v>
                </c:pt>
                <c:pt idx="48">
                  <c:v>1.7584910907117036E-2</c:v>
                </c:pt>
                <c:pt idx="49">
                  <c:v>1.7538543174045861E-2</c:v>
                </c:pt>
                <c:pt idx="50">
                  <c:v>1.7482088003862889E-2</c:v>
                </c:pt>
                <c:pt idx="51">
                  <c:v>1.7415238522632631E-2</c:v>
                </c:pt>
                <c:pt idx="52">
                  <c:v>1.7340499712521978E-2</c:v>
                </c:pt>
                <c:pt idx="53">
                  <c:v>1.7260451164570513E-2</c:v>
                </c:pt>
                <c:pt idx="54">
                  <c:v>1.7172936496583968E-2</c:v>
                </c:pt>
                <c:pt idx="55">
                  <c:v>1.7066467716835367E-2</c:v>
                </c:pt>
                <c:pt idx="56">
                  <c:v>1.6918148082343321E-2</c:v>
                </c:pt>
                <c:pt idx="57">
                  <c:v>1.669518186716578E-2</c:v>
                </c:pt>
                <c:pt idx="58">
                  <c:v>1.6358713945354722E-2</c:v>
                </c:pt>
                <c:pt idx="59">
                  <c:v>1.5868133031017907E-2</c:v>
                </c:pt>
                <c:pt idx="60">
                  <c:v>1.5184754692432342E-2</c:v>
                </c:pt>
                <c:pt idx="61">
                  <c:v>1.4275764350952916E-2</c:v>
                </c:pt>
                <c:pt idx="62">
                  <c:v>1.3119955631117768E-2</c:v>
                </c:pt>
                <c:pt idx="63">
                  <c:v>1.1715029728613571E-2</c:v>
                </c:pt>
                <c:pt idx="64">
                  <c:v>1.0084820126002281E-2</c:v>
                </c:pt>
                <c:pt idx="65">
                  <c:v>8.2841987430158515E-3</c:v>
                </c:pt>
                <c:pt idx="66">
                  <c:v>6.3994555268942627E-3</c:v>
                </c:pt>
                <c:pt idx="67">
                  <c:v>4.5416113362409484E-3</c:v>
                </c:pt>
                <c:pt idx="68">
                  <c:v>2.8298296082789674E-3</c:v>
                </c:pt>
                <c:pt idx="69">
                  <c:v>1.3670340050883621E-3</c:v>
                </c:pt>
                <c:pt idx="70">
                  <c:v>2.1741998947648019E-4</c:v>
                </c:pt>
                <c:pt idx="71">
                  <c:v>-6.0207245100863489E-4</c:v>
                </c:pt>
                <c:pt idx="72">
                  <c:v>-1.1129230856945312E-3</c:v>
                </c:pt>
                <c:pt idx="73">
                  <c:v>-1.3592023977235872E-3</c:v>
                </c:pt>
                <c:pt idx="74">
                  <c:v>-1.3983404898099989E-3</c:v>
                </c:pt>
                <c:pt idx="75">
                  <c:v>-1.2983377019600759E-3</c:v>
                </c:pt>
                <c:pt idx="76">
                  <c:v>-1.1287186247759724E-3</c:v>
                </c:pt>
                <c:pt idx="77">
                  <c:v>-9.4296076135104532E-4</c:v>
                </c:pt>
                <c:pt idx="78">
                  <c:v>-7.6722928834267159E-4</c:v>
                </c:pt>
                <c:pt idx="79">
                  <c:v>-6.0543021836088342E-4</c:v>
                </c:pt>
                <c:pt idx="80">
                  <c:v>-4.5364377802944723E-4</c:v>
                </c:pt>
                <c:pt idx="81">
                  <c:v>-3.1164956476705717E-4</c:v>
                </c:pt>
                <c:pt idx="82">
                  <c:v>-1.86055701353367E-4</c:v>
                </c:pt>
                <c:pt idx="83">
                  <c:v>-8.6930595587761533E-5</c:v>
                </c:pt>
              </c:numCache>
            </c:numRef>
          </c:yVal>
        </c:ser>
        <c:ser>
          <c:idx val="4"/>
          <c:order val="4"/>
          <c:tx>
            <c:strRef>
              <c:f>'2000 250 200 0 PP'!$BW$2</c:f>
              <c:strCache>
                <c:ptCount val="1"/>
                <c:pt idx="0">
                  <c:v>P5_56789,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PP'!$BW$3:$BW$86</c:f>
              <c:numCache>
                <c:formatCode>General</c:formatCode>
                <c:ptCount val="84"/>
                <c:pt idx="0">
                  <c:v>1.1025540777222885E-2</c:v>
                </c:pt>
                <c:pt idx="1">
                  <c:v>1.1025493033963442E-2</c:v>
                </c:pt>
                <c:pt idx="2">
                  <c:v>1.1026787737044842E-2</c:v>
                </c:pt>
                <c:pt idx="3">
                  <c:v>1.1029013676778067E-2</c:v>
                </c:pt>
                <c:pt idx="4">
                  <c:v>1.1031286503491831E-2</c:v>
                </c:pt>
                <c:pt idx="5">
                  <c:v>1.1032554113914505E-2</c:v>
                </c:pt>
                <c:pt idx="6">
                  <c:v>1.1031997094035307E-2</c:v>
                </c:pt>
                <c:pt idx="7">
                  <c:v>1.1029555847227685E-2</c:v>
                </c:pt>
                <c:pt idx="8">
                  <c:v>1.1026259103237233E-2</c:v>
                </c:pt>
                <c:pt idx="9">
                  <c:v>1.1023832352121996E-2</c:v>
                </c:pt>
                <c:pt idx="10">
                  <c:v>1.1023816946961409E-2</c:v>
                </c:pt>
                <c:pt idx="11">
                  <c:v>1.1026549246291666E-2</c:v>
                </c:pt>
                <c:pt idx="12">
                  <c:v>1.1030659815726394E-2</c:v>
                </c:pt>
                <c:pt idx="13">
                  <c:v>1.1033785449975953E-2</c:v>
                </c:pt>
                <c:pt idx="14">
                  <c:v>1.1033976990221364E-2</c:v>
                </c:pt>
                <c:pt idx="15">
                  <c:v>1.1031011617169635E-2</c:v>
                </c:pt>
                <c:pt idx="16">
                  <c:v>1.1026643198990278E-2</c:v>
                </c:pt>
                <c:pt idx="17">
                  <c:v>1.1023507873250038E-2</c:v>
                </c:pt>
                <c:pt idx="18">
                  <c:v>1.102344704696572E-2</c:v>
                </c:pt>
                <c:pt idx="19">
                  <c:v>1.1026348546266997E-2</c:v>
                </c:pt>
                <c:pt idx="20">
                  <c:v>1.1030277595484066E-2</c:v>
                </c:pt>
                <c:pt idx="21">
                  <c:v>1.1032831805759544E-2</c:v>
                </c:pt>
                <c:pt idx="22">
                  <c:v>1.1032663527379813E-2</c:v>
                </c:pt>
                <c:pt idx="23">
                  <c:v>1.103022550284307E-2</c:v>
                </c:pt>
                <c:pt idx="24">
                  <c:v>1.10272767579059E-2</c:v>
                </c:pt>
                <c:pt idx="25">
                  <c:v>1.1025638147014931E-2</c:v>
                </c:pt>
                <c:pt idx="26">
                  <c:v>1.1025991154842945E-2</c:v>
                </c:pt>
                <c:pt idx="27">
                  <c:v>1.1027689682412514E-2</c:v>
                </c:pt>
                <c:pt idx="28">
                  <c:v>1.1029392905402148E-2</c:v>
                </c:pt>
                <c:pt idx="29">
                  <c:v>1.1030028746727677E-2</c:v>
                </c:pt>
                <c:pt idx="30">
                  <c:v>1.1029442742263943E-2</c:v>
                </c:pt>
                <c:pt idx="31">
                  <c:v>1.102828515023546E-2</c:v>
                </c:pt>
                <c:pt idx="32">
                  <c:v>1.1027378161618539E-2</c:v>
                </c:pt>
                <c:pt idx="33">
                  <c:v>1.1027030476456456E-2</c:v>
                </c:pt>
                <c:pt idx="34">
                  <c:v>1.1026792002095972E-2</c:v>
                </c:pt>
                <c:pt idx="35">
                  <c:v>1.1025817284682238E-2</c:v>
                </c:pt>
                <c:pt idx="36">
                  <c:v>1.102343727371129E-2</c:v>
                </c:pt>
                <c:pt idx="37">
                  <c:v>1.1019609603339281E-2</c:v>
                </c:pt>
                <c:pt idx="38">
                  <c:v>1.1014862725273775E-2</c:v>
                </c:pt>
                <c:pt idx="39">
                  <c:v>1.1009761904601614E-2</c:v>
                </c:pt>
                <c:pt idx="40">
                  <c:v>1.1004355078224181E-2</c:v>
                </c:pt>
                <c:pt idx="41">
                  <c:v>1.0997877339632815E-2</c:v>
                </c:pt>
                <c:pt idx="42">
                  <c:v>1.0989127861466887E-2</c:v>
                </c:pt>
                <c:pt idx="43">
                  <c:v>1.0977209664822804E-2</c:v>
                </c:pt>
                <c:pt idx="44">
                  <c:v>1.0962131055729839E-2</c:v>
                </c:pt>
                <c:pt idx="45">
                  <c:v>1.094491619048262E-2</c:v>
                </c:pt>
                <c:pt idx="46">
                  <c:v>1.0926880657385963E-2</c:v>
                </c:pt>
                <c:pt idx="47">
                  <c:v>1.0908615545892342E-2</c:v>
                </c:pt>
                <c:pt idx="48">
                  <c:v>1.0889377536461841E-2</c:v>
                </c:pt>
                <c:pt idx="49">
                  <c:v>1.086740885695181E-2</c:v>
                </c:pt>
                <c:pt idx="50">
                  <c:v>1.0841009969223004E-2</c:v>
                </c:pt>
                <c:pt idx="51">
                  <c:v>1.080979384392858E-2</c:v>
                </c:pt>
                <c:pt idx="52">
                  <c:v>1.0774997260606428E-2</c:v>
                </c:pt>
                <c:pt idx="53">
                  <c:v>1.0738636447006561E-2</c:v>
                </c:pt>
                <c:pt idx="54">
                  <c:v>1.0701692216557162E-2</c:v>
                </c:pt>
                <c:pt idx="55">
                  <c:v>1.066251322188768E-2</c:v>
                </c:pt>
                <c:pt idx="56">
                  <c:v>1.0616379543950437E-2</c:v>
                </c:pt>
                <c:pt idx="57">
                  <c:v>1.0556169091520779E-2</c:v>
                </c:pt>
                <c:pt idx="58">
                  <c:v>1.0473286006083441E-2</c:v>
                </c:pt>
                <c:pt idx="59">
                  <c:v>1.0357175432168507E-2</c:v>
                </c:pt>
                <c:pt idx="60">
                  <c:v>1.0192844191377821E-2</c:v>
                </c:pt>
                <c:pt idx="61">
                  <c:v>9.9572842120434647E-3</c:v>
                </c:pt>
                <c:pt idx="62">
                  <c:v>9.6177270136119514E-3</c:v>
                </c:pt>
                <c:pt idx="63">
                  <c:v>9.1349714025872157E-3</c:v>
                </c:pt>
                <c:pt idx="64">
                  <c:v>8.4734933131783551E-3</c:v>
                </c:pt>
                <c:pt idx="65">
                  <c:v>7.6159417471060699E-3</c:v>
                </c:pt>
                <c:pt idx="66">
                  <c:v>6.5758892071204403E-3</c:v>
                </c:pt>
                <c:pt idx="67">
                  <c:v>5.4012862737095966E-3</c:v>
                </c:pt>
                <c:pt idx="68">
                  <c:v>4.1658758519477687E-3</c:v>
                </c:pt>
                <c:pt idx="69">
                  <c:v>2.9527313241661047E-3</c:v>
                </c:pt>
                <c:pt idx="70">
                  <c:v>1.8388753869145117E-3</c:v>
                </c:pt>
                <c:pt idx="71">
                  <c:v>8.8613681395335419E-4</c:v>
                </c:pt>
                <c:pt idx="72">
                  <c:v>1.3657232303403722E-4</c:v>
                </c:pt>
                <c:pt idx="73">
                  <c:v>-3.9240883300872939E-4</c:v>
                </c:pt>
                <c:pt idx="74">
                  <c:v>-7.1231196275168261E-4</c:v>
                </c:pt>
                <c:pt idx="75">
                  <c:v>-8.6061340361479684E-4</c:v>
                </c:pt>
                <c:pt idx="76">
                  <c:v>-8.8686881128691576E-4</c:v>
                </c:pt>
                <c:pt idx="77">
                  <c:v>-8.355523962826749E-4</c:v>
                </c:pt>
                <c:pt idx="78">
                  <c:v>-7.3814654850157041E-4</c:v>
                </c:pt>
                <c:pt idx="79">
                  <c:v>-6.1640161026540075E-4</c:v>
                </c:pt>
                <c:pt idx="80">
                  <c:v>-4.8741128273256646E-4</c:v>
                </c:pt>
                <c:pt idx="81">
                  <c:v>-3.6462838036623371E-4</c:v>
                </c:pt>
                <c:pt idx="82">
                  <c:v>-2.5723374454696563E-4</c:v>
                </c:pt>
                <c:pt idx="83">
                  <c:v>-1.7057212747708961E-4</c:v>
                </c:pt>
              </c:numCache>
            </c:numRef>
          </c:yVal>
        </c:ser>
        <c:axId val="171466112"/>
        <c:axId val="171476096"/>
      </c:scatterChart>
      <c:valAx>
        <c:axId val="17146611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476096"/>
        <c:crosses val="autoZero"/>
        <c:crossBetween val="midCat"/>
      </c:valAx>
      <c:valAx>
        <c:axId val="1714760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466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P4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PP'!$BM$2</c:f>
              <c:strCache>
                <c:ptCount val="1"/>
                <c:pt idx="0">
                  <c:v>P4_1234,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PP'!$BM$3:$BM$86</c:f>
              <c:numCache>
                <c:formatCode>General</c:formatCode>
                <c:ptCount val="84"/>
                <c:pt idx="0">
                  <c:v>0.19483397159226568</c:v>
                </c:pt>
                <c:pt idx="1">
                  <c:v>0.19483408307633809</c:v>
                </c:pt>
                <c:pt idx="2">
                  <c:v>0.19483399719084535</c:v>
                </c:pt>
                <c:pt idx="3">
                  <c:v>0.19483369752002275</c:v>
                </c:pt>
                <c:pt idx="4">
                  <c:v>0.19483329735848073</c:v>
                </c:pt>
                <c:pt idx="5">
                  <c:v>0.19483299995779857</c:v>
                </c:pt>
                <c:pt idx="6">
                  <c:v>0.19483300890694347</c:v>
                </c:pt>
                <c:pt idx="7">
                  <c:v>0.19483337988584881</c:v>
                </c:pt>
                <c:pt idx="8">
                  <c:v>0.1948339579762749</c:v>
                </c:pt>
                <c:pt idx="9">
                  <c:v>0.19483441758238049</c:v>
                </c:pt>
                <c:pt idx="10">
                  <c:v>0.19483444948713327</c:v>
                </c:pt>
                <c:pt idx="11">
                  <c:v>0.1948339771745804</c:v>
                </c:pt>
                <c:pt idx="12">
                  <c:v>0.19483324846972883</c:v>
                </c:pt>
                <c:pt idx="13">
                  <c:v>0.19483270787587226</c:v>
                </c:pt>
                <c:pt idx="14">
                  <c:v>0.19483272271853869</c:v>
                </c:pt>
                <c:pt idx="15">
                  <c:v>0.19483330355185885</c:v>
                </c:pt>
                <c:pt idx="16">
                  <c:v>0.19483409676727551</c:v>
                </c:pt>
                <c:pt idx="17">
                  <c:v>0.19483459519247881</c:v>
                </c:pt>
                <c:pt idx="18">
                  <c:v>0.19483447021225123</c:v>
                </c:pt>
                <c:pt idx="19">
                  <c:v>0.19483381207750022</c:v>
                </c:pt>
                <c:pt idx="20">
                  <c:v>0.19483306395326344</c:v>
                </c:pt>
                <c:pt idx="21">
                  <c:v>0.19483272845277161</c:v>
                </c:pt>
                <c:pt idx="22">
                  <c:v>0.1948330039997497</c:v>
                </c:pt>
                <c:pt idx="23">
                  <c:v>0.19483367665638177</c:v>
                </c:pt>
                <c:pt idx="24">
                  <c:v>0.19483426037338</c:v>
                </c:pt>
                <c:pt idx="25">
                  <c:v>0.19483432438288206</c:v>
                </c:pt>
                <c:pt idx="26">
                  <c:v>0.19483378246685884</c:v>
                </c:pt>
                <c:pt idx="27">
                  <c:v>0.1948328455928868</c:v>
                </c:pt>
                <c:pt idx="28">
                  <c:v>0.19483166043001682</c:v>
                </c:pt>
                <c:pt idx="29">
                  <c:v>0.19482984276390067</c:v>
                </c:pt>
                <c:pt idx="30">
                  <c:v>0.19482608367873411</c:v>
                </c:pt>
                <c:pt idx="31">
                  <c:v>0.19481797383018976</c:v>
                </c:pt>
                <c:pt idx="32">
                  <c:v>0.19480187562972665</c:v>
                </c:pt>
                <c:pt idx="33">
                  <c:v>0.19477241827136954</c:v>
                </c:pt>
                <c:pt idx="34">
                  <c:v>0.19472116305890375</c:v>
                </c:pt>
                <c:pt idx="35">
                  <c:v>0.19463443133564812</c:v>
                </c:pt>
                <c:pt idx="36">
                  <c:v>0.19449066390040873</c:v>
                </c:pt>
                <c:pt idx="37">
                  <c:v>0.19425822604943779</c:v>
                </c:pt>
                <c:pt idx="38">
                  <c:v>0.1938947008993781</c:v>
                </c:pt>
                <c:pt idx="39">
                  <c:v>0.19334802132074733</c:v>
                </c:pt>
                <c:pt idx="40">
                  <c:v>0.1925589218087492</c:v>
                </c:pt>
                <c:pt idx="41">
                  <c:v>0.19146369491542656</c:v>
                </c:pt>
                <c:pt idx="42">
                  <c:v>0.18999624965046544</c:v>
                </c:pt>
                <c:pt idx="43">
                  <c:v>0.18808958825312894</c:v>
                </c:pt>
                <c:pt idx="44">
                  <c:v>0.1856768935033403</c:v>
                </c:pt>
                <c:pt idx="45">
                  <c:v>0.18269175418147585</c:v>
                </c:pt>
                <c:pt idx="46">
                  <c:v>0.17906638534544483</c:v>
                </c:pt>
                <c:pt idx="47">
                  <c:v>0.17472808300524781</c:v>
                </c:pt>
                <c:pt idx="48">
                  <c:v>0.16959731567799977</c:v>
                </c:pt>
                <c:pt idx="49">
                  <c:v>0.1635913170111026</c:v>
                </c:pt>
                <c:pt idx="50">
                  <c:v>0.15663343977393082</c:v>
                </c:pt>
                <c:pt idx="51">
                  <c:v>0.14866526645846556</c:v>
                </c:pt>
                <c:pt idx="52">
                  <c:v>0.13965870286897447</c:v>
                </c:pt>
                <c:pt idx="53">
                  <c:v>0.12962743283360459</c:v>
                </c:pt>
                <c:pt idx="54">
                  <c:v>0.1186374995901366</c:v>
                </c:pt>
                <c:pt idx="55">
                  <c:v>0.10681555098670331</c:v>
                </c:pt>
                <c:pt idx="56">
                  <c:v>9.4352647547403121E-2</c:v>
                </c:pt>
                <c:pt idx="57">
                  <c:v>8.1502568338663012E-2</c:v>
                </c:pt>
                <c:pt idx="58">
                  <c:v>6.8572365834483201E-2</c:v>
                </c:pt>
                <c:pt idx="59">
                  <c:v>5.5901322733087372E-2</c:v>
                </c:pt>
                <c:pt idx="60">
                  <c:v>4.3832716433657638E-2</c:v>
                </c:pt>
                <c:pt idx="61">
                  <c:v>3.2691250912265733E-2</c:v>
                </c:pt>
                <c:pt idx="62">
                  <c:v>2.2763002349524584E-2</c:v>
                </c:pt>
                <c:pt idx="63">
                  <c:v>1.4259132501686214E-2</c:v>
                </c:pt>
                <c:pt idx="64">
                  <c:v>7.2777677642407836E-3</c:v>
                </c:pt>
                <c:pt idx="65">
                  <c:v>1.8107277639630736E-3</c:v>
                </c:pt>
                <c:pt idx="66">
                  <c:v>-2.2135399496928132E-3</c:v>
                </c:pt>
                <c:pt idx="67">
                  <c:v>-4.9191058415318364E-3</c:v>
                </c:pt>
                <c:pt idx="68">
                  <c:v>-6.5046358229844453E-3</c:v>
                </c:pt>
                <c:pt idx="69">
                  <c:v>-7.2215678119705471E-3</c:v>
                </c:pt>
                <c:pt idx="70">
                  <c:v>-7.3050604973679285E-3</c:v>
                </c:pt>
                <c:pt idx="71">
                  <c:v>-6.9410785280796692E-3</c:v>
                </c:pt>
                <c:pt idx="72">
                  <c:v>-6.2877202186415347E-3</c:v>
                </c:pt>
                <c:pt idx="73">
                  <c:v>-5.4875283487251887E-3</c:v>
                </c:pt>
                <c:pt idx="74">
                  <c:v>-4.6492672896317026E-3</c:v>
                </c:pt>
                <c:pt idx="75">
                  <c:v>-3.8361001774174387E-3</c:v>
                </c:pt>
                <c:pt idx="76">
                  <c:v>-3.0781804623097007E-3</c:v>
                </c:pt>
                <c:pt idx="77">
                  <c:v>-2.3913272084998315E-3</c:v>
                </c:pt>
                <c:pt idx="78">
                  <c:v>-1.7832726697328046E-3</c:v>
                </c:pt>
                <c:pt idx="79">
                  <c:v>-1.2502555242932614E-3</c:v>
                </c:pt>
                <c:pt idx="80">
                  <c:v>-7.7910123086109568E-4</c:v>
                </c:pt>
                <c:pt idx="81">
                  <c:v>-3.5746689046628819E-4</c:v>
                </c:pt>
                <c:pt idx="82">
                  <c:v>2.1519527729516369E-5</c:v>
                </c:pt>
                <c:pt idx="83">
                  <c:v>3.6366475724704489E-4</c:v>
                </c:pt>
              </c:numCache>
            </c:numRef>
          </c:yVal>
        </c:ser>
        <c:ser>
          <c:idx val="1"/>
          <c:order val="1"/>
          <c:tx>
            <c:strRef>
              <c:f>'2000 250 200 0 PP'!$BN$2</c:f>
              <c:strCache>
                <c:ptCount val="1"/>
                <c:pt idx="0">
                  <c:v>P4_2345,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PP'!$BN$3:$BN$86</c:f>
              <c:numCache>
                <c:formatCode>General</c:formatCode>
                <c:ptCount val="84"/>
                <c:pt idx="0">
                  <c:v>9.5616416044967484E-2</c:v>
                </c:pt>
                <c:pt idx="1">
                  <c:v>9.5616662569716945E-2</c:v>
                </c:pt>
                <c:pt idx="2">
                  <c:v>9.5617344961507506E-2</c:v>
                </c:pt>
                <c:pt idx="3">
                  <c:v>9.5618149168044675E-2</c:v>
                </c:pt>
                <c:pt idx="4">
                  <c:v>9.5618738781387685E-2</c:v>
                </c:pt>
                <c:pt idx="5">
                  <c:v>9.5618883030636412E-2</c:v>
                </c:pt>
                <c:pt idx="6">
                  <c:v>9.5618510958843828E-2</c:v>
                </c:pt>
                <c:pt idx="7">
                  <c:v>9.5617749255038742E-2</c:v>
                </c:pt>
                <c:pt idx="8">
                  <c:v>9.5616901841811194E-2</c:v>
                </c:pt>
                <c:pt idx="9">
                  <c:v>9.5616359565553435E-2</c:v>
                </c:pt>
                <c:pt idx="10">
                  <c:v>9.561642758020146E-2</c:v>
                </c:pt>
                <c:pt idx="11">
                  <c:v>9.561714005725723E-2</c:v>
                </c:pt>
                <c:pt idx="12">
                  <c:v>9.5618174382407092E-2</c:v>
                </c:pt>
                <c:pt idx="13">
                  <c:v>9.5618995616198701E-2</c:v>
                </c:pt>
                <c:pt idx="14">
                  <c:v>9.5619144499599656E-2</c:v>
                </c:pt>
                <c:pt idx="15">
                  <c:v>9.5618531711872609E-2</c:v>
                </c:pt>
                <c:pt idx="16">
                  <c:v>9.5617483968251538E-2</c:v>
                </c:pt>
                <c:pt idx="17">
                  <c:v>9.5616565150405508E-2</c:v>
                </c:pt>
                <c:pt idx="18">
                  <c:v>9.5616244911547466E-2</c:v>
                </c:pt>
                <c:pt idx="19">
                  <c:v>9.5616643376194771E-2</c:v>
                </c:pt>
                <c:pt idx="20">
                  <c:v>9.5617510992691265E-2</c:v>
                </c:pt>
                <c:pt idx="21">
                  <c:v>9.5618398504608335E-2</c:v>
                </c:pt>
                <c:pt idx="22">
                  <c:v>9.5618910451761477E-2</c:v>
                </c:pt>
                <c:pt idx="23">
                  <c:v>9.5618852377245198E-2</c:v>
                </c:pt>
                <c:pt idx="24">
                  <c:v>9.561827072449279E-2</c:v>
                </c:pt>
                <c:pt idx="25">
                  <c:v>9.5617416902545563E-2</c:v>
                </c:pt>
                <c:pt idx="26">
                  <c:v>9.5616627746711619E-2</c:v>
                </c:pt>
                <c:pt idx="27">
                  <c:v>9.5616213557437921E-2</c:v>
                </c:pt>
                <c:pt idx="28">
                  <c:v>9.5616284388907555E-2</c:v>
                </c:pt>
                <c:pt idx="29">
                  <c:v>9.561654630296855E-2</c:v>
                </c:pt>
                <c:pt idx="30">
                  <c:v>9.5616221545913316E-2</c:v>
                </c:pt>
                <c:pt idx="31">
                  <c:v>9.5614147727301035E-2</c:v>
                </c:pt>
                <c:pt idx="32">
                  <c:v>9.5609041567914776E-2</c:v>
                </c:pt>
                <c:pt idx="33">
                  <c:v>9.5599731568571003E-2</c:v>
                </c:pt>
                <c:pt idx="34">
                  <c:v>9.5585176829015614E-2</c:v>
                </c:pt>
                <c:pt idx="35">
                  <c:v>9.5564124454124239E-2</c:v>
                </c:pt>
                <c:pt idx="36">
                  <c:v>9.5534639237840779E-2</c:v>
                </c:pt>
                <c:pt idx="37">
                  <c:v>9.5493849287114838E-2</c:v>
                </c:pt>
                <c:pt idx="38">
                  <c:v>9.543810569846678E-2</c:v>
                </c:pt>
                <c:pt idx="39">
                  <c:v>9.5363577673271638E-2</c:v>
                </c:pt>
                <c:pt idx="40">
                  <c:v>9.5266931416790254E-2</c:v>
                </c:pt>
                <c:pt idx="41">
                  <c:v>9.5145500232539024E-2</c:v>
                </c:pt>
                <c:pt idx="42">
                  <c:v>9.4996638901963845E-2</c:v>
                </c:pt>
                <c:pt idx="43">
                  <c:v>9.4816180458840854E-2</c:v>
                </c:pt>
                <c:pt idx="44">
                  <c:v>9.459640222364514E-2</c:v>
                </c:pt>
                <c:pt idx="45">
                  <c:v>9.432393565973432E-2</c:v>
                </c:pt>
                <c:pt idx="46">
                  <c:v>9.3977734209213806E-2</c:v>
                </c:pt>
                <c:pt idx="47">
                  <c:v>9.3527116008350911E-2</c:v>
                </c:pt>
                <c:pt idx="48">
                  <c:v>9.2929995030106183E-2</c:v>
                </c:pt>
                <c:pt idx="49">
                  <c:v>9.2131936610601914E-2</c:v>
                </c:pt>
                <c:pt idx="50">
                  <c:v>9.1066663765659195E-2</c:v>
                </c:pt>
                <c:pt idx="51">
                  <c:v>8.965805237844264E-2</c:v>
                </c:pt>
                <c:pt idx="52">
                  <c:v>8.78231704184705E-2</c:v>
                </c:pt>
                <c:pt idx="53">
                  <c:v>8.5476203377640406E-2</c:v>
                </c:pt>
                <c:pt idx="54">
                  <c:v>8.2534070547530911E-2</c:v>
                </c:pt>
                <c:pt idx="55">
                  <c:v>7.8924504853996713E-2</c:v>
                </c:pt>
                <c:pt idx="56">
                  <c:v>7.4596253192797488E-2</c:v>
                </c:pt>
                <c:pt idx="57">
                  <c:v>6.9529936525573252E-2</c:v>
                </c:pt>
                <c:pt idx="58">
                  <c:v>6.3748321764979007E-2</c:v>
                </c:pt>
                <c:pt idx="59">
                  <c:v>5.7325136532540219E-2</c:v>
                </c:pt>
                <c:pt idx="60">
                  <c:v>5.0390058464741663E-2</c:v>
                </c:pt>
                <c:pt idx="61">
                  <c:v>4.3125915830100121E-2</c:v>
                </c:pt>
                <c:pt idx="62">
                  <c:v>3.5756778756258337E-2</c:v>
                </c:pt>
                <c:pt idx="63">
                  <c:v>2.8530440106622135E-2</c:v>
                </c:pt>
                <c:pt idx="64">
                  <c:v>2.1699457053070904E-2</c:v>
                </c:pt>
                <c:pt idx="65">
                  <c:v>1.5498895449897687E-2</c:v>
                </c:pt>
                <c:pt idx="66">
                  <c:v>1.011551611211603E-2</c:v>
                </c:pt>
                <c:pt idx="67">
                  <c:v>5.6558904999436162E-3</c:v>
                </c:pt>
                <c:pt idx="68">
                  <c:v>2.1387256299679816E-3</c:v>
                </c:pt>
                <c:pt idx="69">
                  <c:v>-4.7854320612750813E-4</c:v>
                </c:pt>
                <c:pt idx="70">
                  <c:v>-2.2721496061284766E-3</c:v>
                </c:pt>
                <c:pt idx="71">
                  <c:v>-3.354249633458142E-3</c:v>
                </c:pt>
                <c:pt idx="72">
                  <c:v>-3.8773284132734148E-3</c:v>
                </c:pt>
                <c:pt idx="73">
                  <c:v>-4.0031902633805893E-3</c:v>
                </c:pt>
                <c:pt idx="74">
                  <c:v>-3.862243390269493E-3</c:v>
                </c:pt>
                <c:pt idx="75">
                  <c:v>-3.5478773230858407E-3</c:v>
                </c:pt>
                <c:pt idx="76">
                  <c:v>-3.1345876076146252E-3</c:v>
                </c:pt>
                <c:pt idx="77">
                  <c:v>-2.6842839297096144E-3</c:v>
                </c:pt>
                <c:pt idx="78">
                  <c:v>-2.2397243472715451E-3</c:v>
                </c:pt>
                <c:pt idx="79">
                  <c:v>-1.8234680146797914E-3</c:v>
                </c:pt>
                <c:pt idx="80">
                  <c:v>-1.4456969407558751E-3</c:v>
                </c:pt>
                <c:pt idx="81">
                  <c:v>-1.1112344210769301E-3</c:v>
                </c:pt>
                <c:pt idx="82">
                  <c:v>-8.2000520128765512E-4</c:v>
                </c:pt>
                <c:pt idx="83">
                  <c:v>-5.6545295984591643E-4</c:v>
                </c:pt>
              </c:numCache>
            </c:numRef>
          </c:yVal>
        </c:ser>
        <c:ser>
          <c:idx val="2"/>
          <c:order val="2"/>
          <c:tx>
            <c:strRef>
              <c:f>'2000 250 200 0 PP'!$BO$2</c:f>
              <c:strCache>
                <c:ptCount val="1"/>
                <c:pt idx="0">
                  <c:v>P4_3456,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PP'!$BO$3:$BO$86</c:f>
              <c:numCache>
                <c:formatCode>General</c:formatCode>
                <c:ptCount val="84"/>
                <c:pt idx="0">
                  <c:v>5.5598362881070389E-2</c:v>
                </c:pt>
                <c:pt idx="1">
                  <c:v>5.5598354929908896E-2</c:v>
                </c:pt>
                <c:pt idx="2">
                  <c:v>5.559732823404847E-2</c:v>
                </c:pt>
                <c:pt idx="3">
                  <c:v>5.5595643984036755E-2</c:v>
                </c:pt>
                <c:pt idx="4">
                  <c:v>5.5593962779576483E-2</c:v>
                </c:pt>
                <c:pt idx="5">
                  <c:v>5.5593061323314784E-2</c:v>
                </c:pt>
                <c:pt idx="6">
                  <c:v>5.5593516681951852E-2</c:v>
                </c:pt>
                <c:pt idx="7">
                  <c:v>5.5595339243526935E-2</c:v>
                </c:pt>
                <c:pt idx="8">
                  <c:v>5.5597773660495946E-2</c:v>
                </c:pt>
                <c:pt idx="9">
                  <c:v>5.5599552899113711E-2</c:v>
                </c:pt>
                <c:pt idx="10">
                  <c:v>5.5599546440625057E-2</c:v>
                </c:pt>
                <c:pt idx="11">
                  <c:v>5.5597531038461614E-2</c:v>
                </c:pt>
                <c:pt idx="12">
                  <c:v>5.5594502312443457E-2</c:v>
                </c:pt>
                <c:pt idx="13">
                  <c:v>5.5592191885388782E-2</c:v>
                </c:pt>
                <c:pt idx="14">
                  <c:v>5.5592031426807902E-2</c:v>
                </c:pt>
                <c:pt idx="15">
                  <c:v>5.5594188950730705E-2</c:v>
                </c:pt>
                <c:pt idx="16">
                  <c:v>5.5597403360406895E-2</c:v>
                </c:pt>
                <c:pt idx="17">
                  <c:v>5.5599740257992025E-2</c:v>
                </c:pt>
                <c:pt idx="18">
                  <c:v>5.5599838963792524E-2</c:v>
                </c:pt>
                <c:pt idx="19">
                  <c:v>5.5597761169509048E-2</c:v>
                </c:pt>
                <c:pt idx="20">
                  <c:v>5.5594882452640368E-2</c:v>
                </c:pt>
                <c:pt idx="21">
                  <c:v>5.5592954482443148E-2</c:v>
                </c:pt>
                <c:pt idx="22">
                  <c:v>5.5592983089556874E-2</c:v>
                </c:pt>
                <c:pt idx="23">
                  <c:v>5.5594681843102303E-2</c:v>
                </c:pt>
                <c:pt idx="24">
                  <c:v>5.5596819686794842E-2</c:v>
                </c:pt>
                <c:pt idx="25">
                  <c:v>5.5598106772472421E-2</c:v>
                </c:pt>
                <c:pt idx="26">
                  <c:v>5.5597983931666609E-2</c:v>
                </c:pt>
                <c:pt idx="27">
                  <c:v>5.559681619676992E-2</c:v>
                </c:pt>
                <c:pt idx="28">
                  <c:v>5.5595448580259881E-2</c:v>
                </c:pt>
                <c:pt idx="29">
                  <c:v>5.5594544624830301E-2</c:v>
                </c:pt>
                <c:pt idx="30">
                  <c:v>5.5594117774457608E-2</c:v>
                </c:pt>
                <c:pt idx="31">
                  <c:v>5.5593555206918867E-2</c:v>
                </c:pt>
                <c:pt idx="32">
                  <c:v>5.559196306422113E-2</c:v>
                </c:pt>
                <c:pt idx="33">
                  <c:v>5.5588549718960524E-2</c:v>
                </c:pt>
                <c:pt idx="34">
                  <c:v>5.5582740165231875E-2</c:v>
                </c:pt>
                <c:pt idx="35">
                  <c:v>5.5574008932423972E-2</c:v>
                </c:pt>
                <c:pt idx="36">
                  <c:v>5.5561564002327389E-2</c:v>
                </c:pt>
                <c:pt idx="37">
                  <c:v>5.5544167594718315E-2</c:v>
                </c:pt>
                <c:pt idx="38">
                  <c:v>5.552025103370075E-2</c:v>
                </c:pt>
                <c:pt idx="39">
                  <c:v>5.5488299946079032E-2</c:v>
                </c:pt>
                <c:pt idx="40">
                  <c:v>5.5447259796286001E-2</c:v>
                </c:pt>
                <c:pt idx="41">
                  <c:v>5.5396666237774519E-2</c:v>
                </c:pt>
                <c:pt idx="42">
                  <c:v>5.5336351460655277E-2</c:v>
                </c:pt>
                <c:pt idx="43">
                  <c:v>5.5265819950596394E-2</c:v>
                </c:pt>
                <c:pt idx="44">
                  <c:v>5.5183776476288547E-2</c:v>
                </c:pt>
                <c:pt idx="45">
                  <c:v>5.5088219570791942E-2</c:v>
                </c:pt>
                <c:pt idx="46">
                  <c:v>5.4977193019211154E-2</c:v>
                </c:pt>
                <c:pt idx="47">
                  <c:v>5.4849577121355089E-2</c:v>
                </c:pt>
                <c:pt idx="48">
                  <c:v>5.4705012911832544E-2</c:v>
                </c:pt>
                <c:pt idx="49">
                  <c:v>5.4542119143007058E-2</c:v>
                </c:pt>
                <c:pt idx="50">
                  <c:v>5.4355120701441537E-2</c:v>
                </c:pt>
                <c:pt idx="51">
                  <c:v>5.4129862838969825E-2</c:v>
                </c:pt>
                <c:pt idx="52">
                  <c:v>5.3840791286061382E-2</c:v>
                </c:pt>
                <c:pt idx="53">
                  <c:v>5.3450033501400075E-2</c:v>
                </c:pt>
                <c:pt idx="54">
                  <c:v>5.2908428508125403E-2</c:v>
                </c:pt>
                <c:pt idx="55">
                  <c:v>5.215725548357774E-2</c:v>
                </c:pt>
                <c:pt idx="56">
                  <c:v>5.1129684537915387E-2</c:v>
                </c:pt>
                <c:pt idx="57">
                  <c:v>4.9752652624300439E-2</c:v>
                </c:pt>
                <c:pt idx="58">
                  <c:v>4.7951277785410668E-2</c:v>
                </c:pt>
                <c:pt idx="59">
                  <c:v>4.5657452747524217E-2</c:v>
                </c:pt>
                <c:pt idx="60">
                  <c:v>4.2822643279190033E-2</c:v>
                </c:pt>
                <c:pt idx="61">
                  <c:v>3.9433278226164013E-2</c:v>
                </c:pt>
                <c:pt idx="62">
                  <c:v>3.5525295676735298E-2</c:v>
                </c:pt>
                <c:pt idx="63">
                  <c:v>3.1192374990037946E-2</c:v>
                </c:pt>
                <c:pt idx="64">
                  <c:v>2.6581534781752927E-2</c:v>
                </c:pt>
                <c:pt idx="65">
                  <c:v>2.1874748133680032E-2</c:v>
                </c:pt>
                <c:pt idx="66">
                  <c:v>1.7264075583215056E-2</c:v>
                </c:pt>
                <c:pt idx="67">
                  <c:v>1.2931280185188253E-2</c:v>
                </c:pt>
                <c:pt idx="68">
                  <c:v>9.035212000305437E-3</c:v>
                </c:pt>
                <c:pt idx="69">
                  <c:v>5.699300891553803E-3</c:v>
                </c:pt>
                <c:pt idx="70">
                  <c:v>2.9930320569179656E-3</c:v>
                </c:pt>
                <c:pt idx="71">
                  <c:v>9.1829510527180675E-4</c:v>
                </c:pt>
                <c:pt idx="72">
                  <c:v>-5.7959107657377159E-4</c:v>
                </c:pt>
                <c:pt idx="73">
                  <c:v>-1.5792799219554766E-3</c:v>
                </c:pt>
                <c:pt idx="74">
                  <c:v>-2.1614970099286235E-3</c:v>
                </c:pt>
                <c:pt idx="75">
                  <c:v>-2.4124736028082027E-3</c:v>
                </c:pt>
                <c:pt idx="76">
                  <c:v>-2.427018278905106E-3</c:v>
                </c:pt>
                <c:pt idx="77">
                  <c:v>-2.2925464244161311E-3</c:v>
                </c:pt>
                <c:pt idx="78">
                  <c:v>-2.0735931333023257E-3</c:v>
                </c:pt>
                <c:pt idx="79">
                  <c:v>-1.8145063759691172E-3</c:v>
                </c:pt>
                <c:pt idx="80">
                  <c:v>-1.5482899397275334E-3</c:v>
                </c:pt>
                <c:pt idx="81">
                  <c:v>-1.2973780330948711E-3</c:v>
                </c:pt>
                <c:pt idx="82">
                  <c:v>-1.0704685087023452E-3</c:v>
                </c:pt>
                <c:pt idx="83">
                  <c:v>-8.6467284685984053E-4</c:v>
                </c:pt>
              </c:numCache>
            </c:numRef>
          </c:yVal>
        </c:ser>
        <c:ser>
          <c:idx val="3"/>
          <c:order val="3"/>
          <c:tx>
            <c:strRef>
              <c:f>'2000 250 200 0 PP'!$BP$2</c:f>
              <c:strCache>
                <c:ptCount val="1"/>
                <c:pt idx="0">
                  <c:v>P4_4567,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PP'!$BP$3:$BP$86</c:f>
              <c:numCache>
                <c:formatCode>General</c:formatCode>
                <c:ptCount val="84"/>
                <c:pt idx="0">
                  <c:v>3.5617985818527681E-2</c:v>
                </c:pt>
                <c:pt idx="1">
                  <c:v>3.5617766152226331E-2</c:v>
                </c:pt>
                <c:pt idx="2">
                  <c:v>3.5617684517415357E-2</c:v>
                </c:pt>
                <c:pt idx="3">
                  <c:v>3.5617837518219592E-2</c:v>
                </c:pt>
                <c:pt idx="4">
                  <c:v>3.5618187432872532E-2</c:v>
                </c:pt>
                <c:pt idx="5">
                  <c:v>3.5618531381365941E-2</c:v>
                </c:pt>
                <c:pt idx="6">
                  <c:v>3.5618629606641541E-2</c:v>
                </c:pt>
                <c:pt idx="7">
                  <c:v>3.5618365608547586E-2</c:v>
                </c:pt>
                <c:pt idx="8">
                  <c:v>3.5617858479175313E-2</c:v>
                </c:pt>
                <c:pt idx="9">
                  <c:v>3.5617415260640412E-2</c:v>
                </c:pt>
                <c:pt idx="10">
                  <c:v>3.561735562640736E-2</c:v>
                </c:pt>
                <c:pt idx="11">
                  <c:v>3.561776632776828E-2</c:v>
                </c:pt>
                <c:pt idx="12">
                  <c:v>3.5618416380794972E-2</c:v>
                </c:pt>
                <c:pt idx="13">
                  <c:v>3.561888363487975E-2</c:v>
                </c:pt>
                <c:pt idx="14">
                  <c:v>3.5618828267850629E-2</c:v>
                </c:pt>
                <c:pt idx="15">
                  <c:v>3.5618254063701983E-2</c:v>
                </c:pt>
                <c:pt idx="16">
                  <c:v>3.5617516878586358E-2</c:v>
                </c:pt>
                <c:pt idx="17">
                  <c:v>3.5617125614281646E-2</c:v>
                </c:pt>
                <c:pt idx="18">
                  <c:v>3.5617371118468015E-2</c:v>
                </c:pt>
                <c:pt idx="19">
                  <c:v>3.561810303129527E-2</c:v>
                </c:pt>
                <c:pt idx="20">
                  <c:v>3.561882996342855E-2</c:v>
                </c:pt>
                <c:pt idx="21">
                  <c:v>3.5619030924070275E-2</c:v>
                </c:pt>
                <c:pt idx="22">
                  <c:v>3.5618538988187967E-2</c:v>
                </c:pt>
                <c:pt idx="23">
                  <c:v>3.5617689086731373E-2</c:v>
                </c:pt>
                <c:pt idx="24">
                  <c:v>3.5617088912566749E-2</c:v>
                </c:pt>
                <c:pt idx="25">
                  <c:v>3.561718398873389E-2</c:v>
                </c:pt>
                <c:pt idx="26">
                  <c:v>3.5617940886327033E-2</c:v>
                </c:pt>
                <c:pt idx="27">
                  <c:v>3.5618811836834172E-2</c:v>
                </c:pt>
                <c:pt idx="28">
                  <c:v>3.5619115474506621E-2</c:v>
                </c:pt>
                <c:pt idx="29">
                  <c:v>3.5618497389156685E-2</c:v>
                </c:pt>
                <c:pt idx="30">
                  <c:v>3.5617190674553628E-2</c:v>
                </c:pt>
                <c:pt idx="31">
                  <c:v>3.5615805975289766E-2</c:v>
                </c:pt>
                <c:pt idx="32">
                  <c:v>3.561480714886342E-2</c:v>
                </c:pt>
                <c:pt idx="33">
                  <c:v>3.5613997252280219E-2</c:v>
                </c:pt>
                <c:pt idx="34">
                  <c:v>3.5612404545681535E-2</c:v>
                </c:pt>
                <c:pt idx="35">
                  <c:v>3.5608694381560661E-2</c:v>
                </c:pt>
                <c:pt idx="36">
                  <c:v>3.5601859229847557E-2</c:v>
                </c:pt>
                <c:pt idx="37">
                  <c:v>3.5591682522162355E-2</c:v>
                </c:pt>
                <c:pt idx="38">
                  <c:v>3.5578618309851061E-2</c:v>
                </c:pt>
                <c:pt idx="39">
                  <c:v>3.5563083695629716E-2</c:v>
                </c:pt>
                <c:pt idx="40">
                  <c:v>3.5544667125794349E-2</c:v>
                </c:pt>
                <c:pt idx="41">
                  <c:v>3.5521880527542515E-2</c:v>
                </c:pt>
                <c:pt idx="42">
                  <c:v>3.5492750629234397E-2</c:v>
                </c:pt>
                <c:pt idx="43">
                  <c:v>3.5455982697474554E-2</c:v>
                </c:pt>
                <c:pt idx="44">
                  <c:v>3.5411892551789649E-2</c:v>
                </c:pt>
                <c:pt idx="45">
                  <c:v>3.5362288414462574E-2</c:v>
                </c:pt>
                <c:pt idx="46">
                  <c:v>3.5309155484945662E-2</c:v>
                </c:pt>
                <c:pt idx="47">
                  <c:v>3.5252836631660497E-2</c:v>
                </c:pt>
                <c:pt idx="48">
                  <c:v>3.5191006126514289E-2</c:v>
                </c:pt>
                <c:pt idx="49">
                  <c:v>3.5119493541408899E-2</c:v>
                </c:pt>
                <c:pt idx="50">
                  <c:v>3.5034698618847337E-2</c:v>
                </c:pt>
                <c:pt idx="51">
                  <c:v>3.4935975369887171E-2</c:v>
                </c:pt>
                <c:pt idx="52">
                  <c:v>3.4825884628491663E-2</c:v>
                </c:pt>
                <c:pt idx="53">
                  <c:v>3.4707142780334953E-2</c:v>
                </c:pt>
                <c:pt idx="54">
                  <c:v>3.4577157340091202E-2</c:v>
                </c:pt>
                <c:pt idx="55">
                  <c:v>3.4422737004933951E-2</c:v>
                </c:pt>
                <c:pt idx="56">
                  <c:v>3.4217520247390908E-2</c:v>
                </c:pt>
                <c:pt idx="57">
                  <c:v>3.3923111546785505E-2</c:v>
                </c:pt>
                <c:pt idx="58">
                  <c:v>3.3492424880172407E-2</c:v>
                </c:pt>
                <c:pt idx="59">
                  <c:v>3.2872885868183571E-2</c:v>
                </c:pt>
                <c:pt idx="60">
                  <c:v>3.2008365813380034E-2</c:v>
                </c:pt>
                <c:pt idx="61">
                  <c:v>3.0841308826852487E-2</c:v>
                </c:pt>
                <c:pt idx="62">
                  <c:v>2.9317924402783618E-2</c:v>
                </c:pt>
                <c:pt idx="63">
                  <c:v>2.7397797176755473E-2</c:v>
                </c:pt>
                <c:pt idx="64">
                  <c:v>2.5067264719388749E-2</c:v>
                </c:pt>
                <c:pt idx="65">
                  <c:v>2.2353547976319853E-2</c:v>
                </c:pt>
                <c:pt idx="66">
                  <c:v>1.9334506138783642E-2</c:v>
                </c:pt>
                <c:pt idx="67">
                  <c:v>1.6137353260603764E-2</c:v>
                </c:pt>
                <c:pt idx="68">
                  <c:v>1.2921336823710208E-2</c:v>
                </c:pt>
                <c:pt idx="69">
                  <c:v>9.8479522807276842E-3</c:v>
                </c:pt>
                <c:pt idx="70">
                  <c:v>7.052216259431943E-3</c:v>
                </c:pt>
                <c:pt idx="71">
                  <c:v>4.6285172183300098E-3</c:v>
                </c:pt>
                <c:pt idx="72">
                  <c:v>2.6319543952972031E-3</c:v>
                </c:pt>
                <c:pt idx="73">
                  <c:v>1.0823480515182123E-3</c:v>
                </c:pt>
                <c:pt idx="74">
                  <c:v>-3.8945143230624946E-5</c:v>
                </c:pt>
                <c:pt idx="75">
                  <c:v>-7.9054638567611793E-4</c:v>
                </c:pt>
                <c:pt idx="76">
                  <c:v>-1.2539924406139416E-3</c:v>
                </c:pt>
                <c:pt idx="77">
                  <c:v>-1.504182153365545E-3</c:v>
                </c:pt>
                <c:pt idx="78">
                  <c:v>-1.5942878186128325E-3</c:v>
                </c:pt>
                <c:pt idx="79">
                  <c:v>-1.563130859180312E-3</c:v>
                </c:pt>
                <c:pt idx="80">
                  <c:v>-1.445753831653321E-3</c:v>
                </c:pt>
                <c:pt idx="81">
                  <c:v>-1.2749488020740204E-3</c:v>
                </c:pt>
                <c:pt idx="82">
                  <c:v>-1.080157404254949E-3</c:v>
                </c:pt>
                <c:pt idx="83">
                  <c:v>-8.8791463623988614E-4</c:v>
                </c:pt>
              </c:numCache>
            </c:numRef>
          </c:yVal>
        </c:ser>
        <c:ser>
          <c:idx val="4"/>
          <c:order val="4"/>
          <c:tx>
            <c:strRef>
              <c:f>'2000 250 200 0 PP'!$BQ$2</c:f>
              <c:strCache>
                <c:ptCount val="1"/>
                <c:pt idx="0">
                  <c:v>P4_5678,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PP'!$BQ$3:$BQ$86</c:f>
              <c:numCache>
                <c:formatCode>General</c:formatCode>
                <c:ptCount val="84"/>
                <c:pt idx="0">
                  <c:v>2.4336852220808666E-2</c:v>
                </c:pt>
                <c:pt idx="1">
                  <c:v>2.4336887505323524E-2</c:v>
                </c:pt>
                <c:pt idx="2">
                  <c:v>2.4338073851789099E-2</c:v>
                </c:pt>
                <c:pt idx="3">
                  <c:v>2.4339998170191203E-2</c:v>
                </c:pt>
                <c:pt idx="4">
                  <c:v>2.4341893697910132E-2</c:v>
                </c:pt>
                <c:pt idx="5">
                  <c:v>2.4342893531089104E-2</c:v>
                </c:pt>
                <c:pt idx="6">
                  <c:v>2.4342360559475657E-2</c:v>
                </c:pt>
                <c:pt idx="7">
                  <c:v>2.4340287570611879E-2</c:v>
                </c:pt>
                <c:pt idx="8">
                  <c:v>2.4337538518981579E-2</c:v>
                </c:pt>
                <c:pt idx="9">
                  <c:v>2.43355400988804E-2</c:v>
                </c:pt>
                <c:pt idx="10">
                  <c:v>2.4335551969457157E-2</c:v>
                </c:pt>
                <c:pt idx="11">
                  <c:v>2.4337830351857371E-2</c:v>
                </c:pt>
                <c:pt idx="12">
                  <c:v>2.4341249566605702E-2</c:v>
                </c:pt>
                <c:pt idx="13">
                  <c:v>2.4343859590912623E-2</c:v>
                </c:pt>
                <c:pt idx="14">
                  <c:v>2.4344051938377825E-2</c:v>
                </c:pt>
                <c:pt idx="15">
                  <c:v>2.4341624556076497E-2</c:v>
                </c:pt>
                <c:pt idx="16">
                  <c:v>2.4338006896447068E-2</c:v>
                </c:pt>
                <c:pt idx="17">
                  <c:v>2.4335358117256119E-2</c:v>
                </c:pt>
                <c:pt idx="18">
                  <c:v>2.4335213772766717E-2</c:v>
                </c:pt>
                <c:pt idx="19">
                  <c:v>2.4337526056566281E-2</c:v>
                </c:pt>
                <c:pt idx="20">
                  <c:v>2.4340758301515261E-2</c:v>
                </c:pt>
                <c:pt idx="21">
                  <c:v>2.4342957664373829E-2</c:v>
                </c:pt>
                <c:pt idx="22">
                  <c:v>2.4342989081695712E-2</c:v>
                </c:pt>
                <c:pt idx="23">
                  <c:v>2.4341131791100298E-2</c:v>
                </c:pt>
                <c:pt idx="24">
                  <c:v>2.4338730641509591E-2</c:v>
                </c:pt>
                <c:pt idx="25">
                  <c:v>2.4337232519372733E-2</c:v>
                </c:pt>
                <c:pt idx="26">
                  <c:v>2.4337262191996514E-2</c:v>
                </c:pt>
                <c:pt idx="27">
                  <c:v>2.4338440771404572E-2</c:v>
                </c:pt>
                <c:pt idx="28">
                  <c:v>2.4339809336592137E-2</c:v>
                </c:pt>
                <c:pt idx="29">
                  <c:v>2.4340520627396962E-2</c:v>
                </c:pt>
                <c:pt idx="30">
                  <c:v>2.4340302433050656E-2</c:v>
                </c:pt>
                <c:pt idx="31">
                  <c:v>2.433943502438184E-2</c:v>
                </c:pt>
                <c:pt idx="32">
                  <c:v>2.4338358331368878E-2</c:v>
                </c:pt>
                <c:pt idx="33">
                  <c:v>2.433725313838872E-2</c:v>
                </c:pt>
                <c:pt idx="34">
                  <c:v>2.4335868846839318E-2</c:v>
                </c:pt>
                <c:pt idx="35">
                  <c:v>2.4333673503397411E-2</c:v>
                </c:pt>
                <c:pt idx="36">
                  <c:v>2.4330137532566343E-2</c:v>
                </c:pt>
                <c:pt idx="37">
                  <c:v>2.4324967243334657E-2</c:v>
                </c:pt>
                <c:pt idx="38">
                  <c:v>2.431810426281231E-2</c:v>
                </c:pt>
                <c:pt idx="39">
                  <c:v>2.4309536358820546E-2</c:v>
                </c:pt>
                <c:pt idx="40">
                  <c:v>2.4299080761754594E-2</c:v>
                </c:pt>
                <c:pt idx="41">
                  <c:v>2.4286264556723249E-2</c:v>
                </c:pt>
                <c:pt idx="42">
                  <c:v>2.4270453542425869E-2</c:v>
                </c:pt>
                <c:pt idx="43">
                  <c:v>2.4251118289914268E-2</c:v>
                </c:pt>
                <c:pt idx="44">
                  <c:v>2.4228041822892739E-2</c:v>
                </c:pt>
                <c:pt idx="45">
                  <c:v>2.4201409028094163E-2</c:v>
                </c:pt>
                <c:pt idx="46">
                  <c:v>2.417158687587587E-2</c:v>
                </c:pt>
                <c:pt idx="47">
                  <c:v>2.4138811513393678E-2</c:v>
                </c:pt>
                <c:pt idx="48">
                  <c:v>2.4102954839916924E-2</c:v>
                </c:pt>
                <c:pt idx="49">
                  <c:v>2.4063535454793825E-2</c:v>
                </c:pt>
                <c:pt idx="50">
                  <c:v>2.4019911002081364E-2</c:v>
                </c:pt>
                <c:pt idx="51">
                  <c:v>2.3971565441437033E-2</c:v>
                </c:pt>
                <c:pt idx="52">
                  <c:v>2.3918165825115127E-2</c:v>
                </c:pt>
                <c:pt idx="53">
                  <c:v>2.3859434931404543E-2</c:v>
                </c:pt>
                <c:pt idx="54">
                  <c:v>2.3794783461444865E-2</c:v>
                </c:pt>
                <c:pt idx="55">
                  <c:v>2.3722831787054706E-2</c:v>
                </c:pt>
                <c:pt idx="56">
                  <c:v>2.3640860801759287E-2</c:v>
                </c:pt>
                <c:pt idx="57">
                  <c:v>2.3543929481162112E-2</c:v>
                </c:pt>
                <c:pt idx="58">
                  <c:v>2.3423485598439691E-2</c:v>
                </c:pt>
                <c:pt idx="59">
                  <c:v>2.3265038796454741E-2</c:v>
                </c:pt>
                <c:pt idx="60">
                  <c:v>2.3045055079783817E-2</c:v>
                </c:pt>
                <c:pt idx="61">
                  <c:v>2.2727941807425843E-2</c:v>
                </c:pt>
                <c:pt idx="62">
                  <c:v>2.2265038097807843E-2</c:v>
                </c:pt>
                <c:pt idx="63">
                  <c:v>2.159808602546923E-2</c:v>
                </c:pt>
                <c:pt idx="64">
                  <c:v>2.0668818644630538E-2</c:v>
                </c:pt>
                <c:pt idx="65">
                  <c:v>1.9433484163235072E-2</c:v>
                </c:pt>
                <c:pt idx="66">
                  <c:v>1.7877569807277244E-2</c:v>
                </c:pt>
                <c:pt idx="67">
                  <c:v>1.6024191485247096E-2</c:v>
                </c:pt>
                <c:pt idx="68">
                  <c:v>1.3933086800241766E-2</c:v>
                </c:pt>
                <c:pt idx="69">
                  <c:v>1.1692623761275937E-2</c:v>
                </c:pt>
                <c:pt idx="70">
                  <c:v>9.4100067755309574E-3</c:v>
                </c:pt>
                <c:pt idx="71">
                  <c:v>7.2009172709912844E-3</c:v>
                </c:pt>
                <c:pt idx="72">
                  <c:v>5.17541965411658E-3</c:v>
                </c:pt>
                <c:pt idx="73">
                  <c:v>3.4193199798488137E-3</c:v>
                </c:pt>
                <c:pt idx="74">
                  <c:v>1.9787841577502902E-3</c:v>
                </c:pt>
                <c:pt idx="75">
                  <c:v>8.5897149865099738E-4</c:v>
                </c:pt>
                <c:pt idx="76">
                  <c:v>3.7685161490266664E-5</c:v>
                </c:pt>
                <c:pt idx="77">
                  <c:v>-5.1935403013637156E-4</c:v>
                </c:pt>
                <c:pt idx="78">
                  <c:v>-8.5447481552644242E-4</c:v>
                </c:pt>
                <c:pt idx="79">
                  <c:v>-1.0195920345795969E-3</c:v>
                </c:pt>
                <c:pt idx="80">
                  <c:v>-1.0689146788321713E-3</c:v>
                </c:pt>
                <c:pt idx="81">
                  <c:v>-1.0454995894920575E-3</c:v>
                </c:pt>
                <c:pt idx="82">
                  <c:v>-9.7664905527170779E-4</c:v>
                </c:pt>
                <c:pt idx="83">
                  <c:v>-8.7986306861017715E-4</c:v>
                </c:pt>
              </c:numCache>
            </c:numRef>
          </c:yVal>
        </c:ser>
        <c:ser>
          <c:idx val="5"/>
          <c:order val="5"/>
          <c:tx>
            <c:strRef>
              <c:f>'2000 250 200 0 PP'!$BR$2</c:f>
              <c:strCache>
                <c:ptCount val="1"/>
                <c:pt idx="0">
                  <c:v>P4_6789,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PP'!$BR$3:$BR$86</c:f>
              <c:numCache>
                <c:formatCode>General</c:formatCode>
                <c:ptCount val="84"/>
                <c:pt idx="0">
                  <c:v>1.7427750976695567E-2</c:v>
                </c:pt>
                <c:pt idx="1">
                  <c:v>1.7427878795816108E-2</c:v>
                </c:pt>
                <c:pt idx="2">
                  <c:v>1.7427531524332612E-2</c:v>
                </c:pt>
                <c:pt idx="3">
                  <c:v>1.742676694252944E-2</c:v>
                </c:pt>
                <c:pt idx="4">
                  <c:v>1.7425885370861403E-2</c:v>
                </c:pt>
                <c:pt idx="5">
                  <c:v>1.7425310383977492E-2</c:v>
                </c:pt>
                <c:pt idx="6">
                  <c:v>1.7425426933839208E-2</c:v>
                </c:pt>
                <c:pt idx="7">
                  <c:v>1.7426319905017022E-2</c:v>
                </c:pt>
                <c:pt idx="8">
                  <c:v>1.7427599205158999E-2</c:v>
                </c:pt>
                <c:pt idx="9">
                  <c:v>1.7428577526141301E-2</c:v>
                </c:pt>
                <c:pt idx="10">
                  <c:v>1.7428619347670336E-2</c:v>
                </c:pt>
                <c:pt idx="11">
                  <c:v>1.7427559167290982E-2</c:v>
                </c:pt>
                <c:pt idx="12">
                  <c:v>1.7425951804668154E-2</c:v>
                </c:pt>
                <c:pt idx="13">
                  <c:v>1.7424744263034322E-2</c:v>
                </c:pt>
                <c:pt idx="14">
                  <c:v>1.7424717330634717E-2</c:v>
                </c:pt>
                <c:pt idx="15">
                  <c:v>1.7425933955388471E-2</c:v>
                </c:pt>
                <c:pt idx="16">
                  <c:v>1.7427665462966532E-2</c:v>
                </c:pt>
                <c:pt idx="17">
                  <c:v>1.7428832225648169E-2</c:v>
                </c:pt>
                <c:pt idx="18">
                  <c:v>1.7428719665299578E-2</c:v>
                </c:pt>
                <c:pt idx="19">
                  <c:v>1.7427437915475522E-2</c:v>
                </c:pt>
                <c:pt idx="20">
                  <c:v>1.7425849129234425E-2</c:v>
                </c:pt>
                <c:pt idx="21">
                  <c:v>1.7424959038610913E-2</c:v>
                </c:pt>
                <c:pt idx="22">
                  <c:v>1.7425274044013166E-2</c:v>
                </c:pt>
                <c:pt idx="23">
                  <c:v>1.7426475582342362E-2</c:v>
                </c:pt>
                <c:pt idx="24">
                  <c:v>1.7427703640961072E-2</c:v>
                </c:pt>
                <c:pt idx="25">
                  <c:v>1.7428147905755625E-2</c:v>
                </c:pt>
                <c:pt idx="26">
                  <c:v>1.7427625731160606E-2</c:v>
                </c:pt>
                <c:pt idx="27">
                  <c:v>1.7426619857398226E-2</c:v>
                </c:pt>
                <c:pt idx="28">
                  <c:v>1.7425881109532845E-2</c:v>
                </c:pt>
                <c:pt idx="29">
                  <c:v>1.7425891358182573E-2</c:v>
                </c:pt>
                <c:pt idx="30">
                  <c:v>1.7426498580031462E-2</c:v>
                </c:pt>
                <c:pt idx="31">
                  <c:v>1.7427063684632572E-2</c:v>
                </c:pt>
                <c:pt idx="32">
                  <c:v>1.7426901904306569E-2</c:v>
                </c:pt>
                <c:pt idx="33">
                  <c:v>1.7425769842524686E-2</c:v>
                </c:pt>
                <c:pt idx="34">
                  <c:v>1.7424007141257931E-2</c:v>
                </c:pt>
                <c:pt idx="35">
                  <c:v>1.7422173606140852E-2</c:v>
                </c:pt>
                <c:pt idx="36">
                  <c:v>1.7420546649559821E-2</c:v>
                </c:pt>
                <c:pt idx="37">
                  <c:v>1.7418741353438346E-2</c:v>
                </c:pt>
                <c:pt idx="38">
                  <c:v>1.7415800429054058E-2</c:v>
                </c:pt>
                <c:pt idx="39">
                  <c:v>1.7410774465676879E-2</c:v>
                </c:pt>
                <c:pt idx="40">
                  <c:v>1.7403295938441438E-2</c:v>
                </c:pt>
                <c:pt idx="41">
                  <c:v>1.7393878897306311E-2</c:v>
                </c:pt>
                <c:pt idx="42">
                  <c:v>1.7383504576457365E-2</c:v>
                </c:pt>
                <c:pt idx="43">
                  <c:v>1.7372824235855209E-2</c:v>
                </c:pt>
                <c:pt idx="44">
                  <c:v>1.7361498088260555E-2</c:v>
                </c:pt>
                <c:pt idx="45">
                  <c:v>1.7348148565668433E-2</c:v>
                </c:pt>
                <c:pt idx="46">
                  <c:v>1.7331199026226526E-2</c:v>
                </c:pt>
                <c:pt idx="47">
                  <c:v>1.7310041937151781E-2</c:v>
                </c:pt>
                <c:pt idx="48">
                  <c:v>1.7285672589872236E-2</c:v>
                </c:pt>
                <c:pt idx="49">
                  <c:v>1.7260191150126305E-2</c:v>
                </c:pt>
                <c:pt idx="50">
                  <c:v>1.7235366240858831E-2</c:v>
                </c:pt>
                <c:pt idx="51">
                  <c:v>1.7211048474829752E-2</c:v>
                </c:pt>
                <c:pt idx="52">
                  <c:v>1.7184755947948372E-2</c:v>
                </c:pt>
                <c:pt idx="53">
                  <c:v>1.7152839382865912E-2</c:v>
                </c:pt>
                <c:pt idx="54">
                  <c:v>1.7112846379683737E-2</c:v>
                </c:pt>
                <c:pt idx="55">
                  <c:v>1.706537148367283E-2</c:v>
                </c:pt>
                <c:pt idx="56">
                  <c:v>1.7013940368345682E-2</c:v>
                </c:pt>
                <c:pt idx="57">
                  <c:v>1.6962640061505586E-2</c:v>
                </c:pt>
                <c:pt idx="58">
                  <c:v>1.6912590254260468E-2</c:v>
                </c:pt>
                <c:pt idx="59">
                  <c:v>1.6859300737726884E-2</c:v>
                </c:pt>
                <c:pt idx="60">
                  <c:v>1.6792070430107553E-2</c:v>
                </c:pt>
                <c:pt idx="61">
                  <c:v>1.6695265843916413E-2</c:v>
                </c:pt>
                <c:pt idx="62">
                  <c:v>1.6549611551865444E-2</c:v>
                </c:pt>
                <c:pt idx="63">
                  <c:v>1.6331957525931893E-2</c:v>
                </c:pt>
                <c:pt idx="64">
                  <c:v>1.6013251048812644E-2</c:v>
                </c:pt>
                <c:pt idx="65">
                  <c:v>1.5556913968411943E-2</c:v>
                </c:pt>
                <c:pt idx="66">
                  <c:v>1.4920579272739116E-2</c:v>
                </c:pt>
                <c:pt idx="67">
                  <c:v>1.4063652878393319E-2</c:v>
                </c:pt>
                <c:pt idx="68">
                  <c:v>1.2960310139799949E-2</c:v>
                </c:pt>
                <c:pt idx="69">
                  <c:v>1.161419895617173E-2</c:v>
                </c:pt>
                <c:pt idx="70">
                  <c:v>1.0067506942417311E-2</c:v>
                </c:pt>
                <c:pt idx="71">
                  <c:v>8.3979826355352928E-3</c:v>
                </c:pt>
                <c:pt idx="72">
                  <c:v>6.7030079458929338E-3</c:v>
                </c:pt>
                <c:pt idx="73">
                  <c:v>5.0786942059571991E-3</c:v>
                </c:pt>
                <c:pt idx="74">
                  <c:v>3.6044445039145352E-3</c:v>
                </c:pt>
                <c:pt idx="75">
                  <c:v>2.3374409815039485E-3</c:v>
                </c:pt>
                <c:pt idx="76">
                  <c:v>1.3119420620667627E-3</c:v>
                </c:pt>
                <c:pt idx="77">
                  <c:v>5.3653190252250609E-4</c:v>
                </c:pt>
                <c:pt idx="78">
                  <c:v>-9.2273439378781726E-6</c:v>
                </c:pt>
                <c:pt idx="79">
                  <c:v>-3.6936356934051461E-4</c:v>
                </c:pt>
                <c:pt idx="80">
                  <c:v>-5.9387450854264895E-4</c:v>
                </c:pt>
                <c:pt idx="81">
                  <c:v>-7.2116078376916631E-4</c:v>
                </c:pt>
                <c:pt idx="82">
                  <c:v>-7.7444431790980167E-4</c:v>
                </c:pt>
                <c:pt idx="83">
                  <c:v>-7.691222198491285E-4</c:v>
                </c:pt>
              </c:numCache>
            </c:numRef>
          </c:yVal>
        </c:ser>
        <c:axId val="171615360"/>
        <c:axId val="171616896"/>
      </c:scatterChart>
      <c:valAx>
        <c:axId val="17161536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616896"/>
        <c:crosses val="autoZero"/>
        <c:crossBetween val="midCat"/>
      </c:valAx>
      <c:valAx>
        <c:axId val="1716168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61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PP'!$E$2</c:f>
              <c:strCache>
                <c:ptCount val="1"/>
                <c:pt idx="0">
                  <c:v>ΔUr1,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PP'!$E$3:$E$86</c:f>
              <c:numCache>
                <c:formatCode>General</c:formatCode>
                <c:ptCount val="84"/>
                <c:pt idx="0">
                  <c:v>4.5345418100000002E-5</c:v>
                </c:pt>
                <c:pt idx="1">
                  <c:v>4.5345447400000003E-5</c:v>
                </c:pt>
                <c:pt idx="2">
                  <c:v>4.5345440100000002E-5</c:v>
                </c:pt>
                <c:pt idx="3">
                  <c:v>4.53453889E-5</c:v>
                </c:pt>
                <c:pt idx="4">
                  <c:v>4.5345311799999997E-5</c:v>
                </c:pt>
                <c:pt idx="5">
                  <c:v>4.5345249300000003E-5</c:v>
                </c:pt>
                <c:pt idx="6">
                  <c:v>4.5345244300000003E-5</c:v>
                </c:pt>
                <c:pt idx="7">
                  <c:v>4.5345312599999997E-5</c:v>
                </c:pt>
                <c:pt idx="8">
                  <c:v>4.53454248E-5</c:v>
                </c:pt>
                <c:pt idx="9">
                  <c:v>4.5345516200000002E-5</c:v>
                </c:pt>
                <c:pt idx="10">
                  <c:v>4.5345524099999999E-5</c:v>
                </c:pt>
                <c:pt idx="11">
                  <c:v>4.5345432699999997E-5</c:v>
                </c:pt>
                <c:pt idx="12">
                  <c:v>4.5345290700000002E-5</c:v>
                </c:pt>
                <c:pt idx="13">
                  <c:v>4.5345186400000002E-5</c:v>
                </c:pt>
                <c:pt idx="14">
                  <c:v>4.5345191000000003E-5</c:v>
                </c:pt>
                <c:pt idx="15">
                  <c:v>4.5345307600000003E-5</c:v>
                </c:pt>
                <c:pt idx="16">
                  <c:v>4.5345464100000001E-5</c:v>
                </c:pt>
                <c:pt idx="17">
                  <c:v>4.5345558300000002E-5</c:v>
                </c:pt>
                <c:pt idx="18">
                  <c:v>4.5345527000000002E-5</c:v>
                </c:pt>
                <c:pt idx="19">
                  <c:v>4.5345390700000002E-5</c:v>
                </c:pt>
                <c:pt idx="20">
                  <c:v>4.5345241700000001E-5</c:v>
                </c:pt>
                <c:pt idx="21">
                  <c:v>4.5345180799999999E-5</c:v>
                </c:pt>
                <c:pt idx="22">
                  <c:v>4.5345247299999997E-5</c:v>
                </c:pt>
                <c:pt idx="23">
                  <c:v>4.5345391299999998E-5</c:v>
                </c:pt>
                <c:pt idx="24">
                  <c:v>4.5345507300000002E-5</c:v>
                </c:pt>
                <c:pt idx="25">
                  <c:v>4.5345504399999999E-5</c:v>
                </c:pt>
                <c:pt idx="26">
                  <c:v>4.5345355399999998E-5</c:v>
                </c:pt>
                <c:pt idx="27">
                  <c:v>4.5345077399999997E-5</c:v>
                </c:pt>
                <c:pt idx="28">
                  <c:v>4.5344634600000002E-5</c:v>
                </c:pt>
                <c:pt idx="29">
                  <c:v>4.53438018E-5</c:v>
                </c:pt>
                <c:pt idx="30">
                  <c:v>4.5342042199999999E-5</c:v>
                </c:pt>
                <c:pt idx="31">
                  <c:v>4.5338432E-5</c:v>
                </c:pt>
                <c:pt idx="32">
                  <c:v>4.5331614100000001E-5</c:v>
                </c:pt>
                <c:pt idx="33">
                  <c:v>4.5319723199999999E-5</c:v>
                </c:pt>
                <c:pt idx="34">
                  <c:v>4.5300232399999998E-5</c:v>
                </c:pt>
                <c:pt idx="35">
                  <c:v>4.5269727399999998E-5</c:v>
                </c:pt>
                <c:pt idx="36">
                  <c:v>4.5223678799999998E-5</c:v>
                </c:pt>
                <c:pt idx="37">
                  <c:v>4.5156329700000001E-5</c:v>
                </c:pt>
                <c:pt idx="38">
                  <c:v>4.5060793300000003E-5</c:v>
                </c:pt>
                <c:pt idx="39">
                  <c:v>4.4929391300000001E-5</c:v>
                </c:pt>
                <c:pt idx="40">
                  <c:v>4.4754152800000001E-5</c:v>
                </c:pt>
                <c:pt idx="41">
                  <c:v>4.4527300000000003E-5</c:v>
                </c:pt>
                <c:pt idx="42">
                  <c:v>4.4241540999999999E-5</c:v>
                </c:pt>
                <c:pt idx="43">
                  <c:v>4.3890114E-5</c:v>
                </c:pt>
                <c:pt idx="44">
                  <c:v>4.3466676199999999E-5</c:v>
                </c:pt>
                <c:pt idx="45">
                  <c:v>4.2965104500000002E-5</c:v>
                </c:pt>
                <c:pt idx="46">
                  <c:v>4.2379118799999998E-5</c:v>
                </c:pt>
                <c:pt idx="47">
                  <c:v>4.1701702899999997E-5</c:v>
                </c:pt>
                <c:pt idx="48">
                  <c:v>4.0924681700000001E-5</c:v>
                </c:pt>
                <c:pt idx="49">
                  <c:v>4.0038956499999998E-5</c:v>
                </c:pt>
                <c:pt idx="50">
                  <c:v>3.9035465099999998E-5</c:v>
                </c:pt>
                <c:pt idx="51">
                  <c:v>3.7906414099999997E-5</c:v>
                </c:pt>
                <c:pt idx="52">
                  <c:v>3.6646348099999998E-5</c:v>
                </c:pt>
                <c:pt idx="53">
                  <c:v>3.5253039699999997E-5</c:v>
                </c:pt>
                <c:pt idx="54">
                  <c:v>3.3728362100000002E-5</c:v>
                </c:pt>
                <c:pt idx="55">
                  <c:v>3.2079004700000001E-5</c:v>
                </c:pt>
                <c:pt idx="56">
                  <c:v>3.0316757999999999E-5</c:v>
                </c:pt>
                <c:pt idx="57">
                  <c:v>2.84584192E-5</c:v>
                </c:pt>
                <c:pt idx="58">
                  <c:v>2.6525386299999998E-5</c:v>
                </c:pt>
                <c:pt idx="59">
                  <c:v>2.4542696E-5</c:v>
                </c:pt>
                <c:pt idx="60">
                  <c:v>2.2537680200000001E-5</c:v>
                </c:pt>
                <c:pt idx="61">
                  <c:v>2.0538891399999999E-5</c:v>
                </c:pt>
                <c:pt idx="62">
                  <c:v>1.8575023099999999E-5</c:v>
                </c:pt>
                <c:pt idx="63">
                  <c:v>1.6673003300000001E-5</c:v>
                </c:pt>
                <c:pt idx="64">
                  <c:v>1.48561419E-5</c:v>
                </c:pt>
                <c:pt idx="65">
                  <c:v>1.3143795100000001E-5</c:v>
                </c:pt>
                <c:pt idx="66">
                  <c:v>1.1551380399999999E-5</c:v>
                </c:pt>
                <c:pt idx="67">
                  <c:v>1.00891141E-5</c:v>
                </c:pt>
                <c:pt idx="68">
                  <c:v>8.7613317600000003E-6</c:v>
                </c:pt>
                <c:pt idx="69">
                  <c:v>7.5681671000000003E-6</c:v>
                </c:pt>
                <c:pt idx="70">
                  <c:v>6.5070296799999998E-6</c:v>
                </c:pt>
                <c:pt idx="71">
                  <c:v>5.57202482E-6</c:v>
                </c:pt>
                <c:pt idx="72">
                  <c:v>4.7541108299999996E-6</c:v>
                </c:pt>
                <c:pt idx="73">
                  <c:v>4.0432984199999997E-6</c:v>
                </c:pt>
                <c:pt idx="74">
                  <c:v>3.4297926900000001E-6</c:v>
                </c:pt>
                <c:pt idx="75">
                  <c:v>2.9032316600000001E-6</c:v>
                </c:pt>
                <c:pt idx="76">
                  <c:v>2.4529001800000001E-6</c:v>
                </c:pt>
                <c:pt idx="77">
                  <c:v>2.06912987E-6</c:v>
                </c:pt>
                <c:pt idx="78">
                  <c:v>1.7434395299999999E-6</c:v>
                </c:pt>
                <c:pt idx="79">
                  <c:v>1.4677618199999999E-6</c:v>
                </c:pt>
                <c:pt idx="80">
                  <c:v>1.2346748000000001E-6</c:v>
                </c:pt>
                <c:pt idx="81">
                  <c:v>1.0379941899999999E-6</c:v>
                </c:pt>
                <c:pt idx="82">
                  <c:v>8.7243648600000001E-7</c:v>
                </c:pt>
                <c:pt idx="83">
                  <c:v>7.3316543600000001E-7</c:v>
                </c:pt>
              </c:numCache>
            </c:numRef>
          </c:yVal>
        </c:ser>
        <c:ser>
          <c:idx val="1"/>
          <c:order val="1"/>
          <c:tx>
            <c:strRef>
              <c:f>'2000 250 200 0 PP'!$F$2</c:f>
              <c:strCache>
                <c:ptCount val="1"/>
                <c:pt idx="0">
                  <c:v>ΔUr2,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PP'!$F$3:$F$86</c:f>
              <c:numCache>
                <c:formatCode>General</c:formatCode>
                <c:ptCount val="84"/>
                <c:pt idx="0">
                  <c:v>1.7021706700000001E-5</c:v>
                </c:pt>
                <c:pt idx="1">
                  <c:v>1.7021709899999999E-5</c:v>
                </c:pt>
                <c:pt idx="2">
                  <c:v>1.70217048E-5</c:v>
                </c:pt>
                <c:pt idx="3">
                  <c:v>1.70216923E-5</c:v>
                </c:pt>
                <c:pt idx="4">
                  <c:v>1.7021677E-5</c:v>
                </c:pt>
                <c:pt idx="5">
                  <c:v>1.7021666499999998E-5</c:v>
                </c:pt>
                <c:pt idx="6">
                  <c:v>1.7021667799999999E-5</c:v>
                </c:pt>
                <c:pt idx="7">
                  <c:v>1.70216828E-5</c:v>
                </c:pt>
                <c:pt idx="8">
                  <c:v>1.7021705099999999E-5</c:v>
                </c:pt>
                <c:pt idx="9">
                  <c:v>1.70217224E-5</c:v>
                </c:pt>
                <c:pt idx="10">
                  <c:v>1.7021723199999999E-5</c:v>
                </c:pt>
                <c:pt idx="11">
                  <c:v>1.7021704899999999E-5</c:v>
                </c:pt>
                <c:pt idx="12">
                  <c:v>1.7021676899999999E-5</c:v>
                </c:pt>
                <c:pt idx="13">
                  <c:v>1.7021656E-5</c:v>
                </c:pt>
                <c:pt idx="14">
                  <c:v>1.7021655700000002E-5</c:v>
                </c:pt>
                <c:pt idx="15">
                  <c:v>1.7021677299999999E-5</c:v>
                </c:pt>
                <c:pt idx="16">
                  <c:v>1.70217077E-5</c:v>
                </c:pt>
                <c:pt idx="17">
                  <c:v>1.7021727699999998E-5</c:v>
                </c:pt>
                <c:pt idx="18">
                  <c:v>1.70217249E-5</c:v>
                </c:pt>
                <c:pt idx="19">
                  <c:v>1.7021701599999999E-5</c:v>
                </c:pt>
                <c:pt idx="20">
                  <c:v>1.7021673500000001E-5</c:v>
                </c:pt>
                <c:pt idx="21">
                  <c:v>1.7021658600000001E-5</c:v>
                </c:pt>
                <c:pt idx="22">
                  <c:v>1.7021665600000001E-5</c:v>
                </c:pt>
                <c:pt idx="23">
                  <c:v>1.7021687899999999E-5</c:v>
                </c:pt>
                <c:pt idx="24">
                  <c:v>1.7021708800000001E-5</c:v>
                </c:pt>
                <c:pt idx="25">
                  <c:v>1.7021712199999999E-5</c:v>
                </c:pt>
                <c:pt idx="26">
                  <c:v>1.70216886E-5</c:v>
                </c:pt>
                <c:pt idx="27">
                  <c:v>1.70216303E-5</c:v>
                </c:pt>
                <c:pt idx="28">
                  <c:v>1.7021512799999999E-5</c:v>
                </c:pt>
                <c:pt idx="29">
                  <c:v>1.7021266900000001E-5</c:v>
                </c:pt>
                <c:pt idx="30">
                  <c:v>1.7020750600000001E-5</c:v>
                </c:pt>
                <c:pt idx="31">
                  <c:v>1.7019725499999999E-5</c:v>
                </c:pt>
                <c:pt idx="32">
                  <c:v>1.70178381E-5</c:v>
                </c:pt>
                <c:pt idx="33">
                  <c:v>1.7014603799999999E-5</c:v>
                </c:pt>
                <c:pt idx="34">
                  <c:v>1.7009395100000001E-5</c:v>
                </c:pt>
                <c:pt idx="35">
                  <c:v>1.70014386E-5</c:v>
                </c:pt>
                <c:pt idx="36">
                  <c:v>1.6989829099999999E-5</c:v>
                </c:pt>
                <c:pt idx="37">
                  <c:v>1.6973564499999999E-5</c:v>
                </c:pt>
                <c:pt idx="38">
                  <c:v>1.69515951E-5</c:v>
                </c:pt>
                <c:pt idx="39">
                  <c:v>1.6922884999999999E-5</c:v>
                </c:pt>
                <c:pt idx="40">
                  <c:v>1.6886480099999999E-5</c:v>
                </c:pt>
                <c:pt idx="41">
                  <c:v>1.6841564900000001E-5</c:v>
                </c:pt>
                <c:pt idx="42">
                  <c:v>1.67874825E-5</c:v>
                </c:pt>
                <c:pt idx="43">
                  <c:v>1.6723694699999999E-5</c:v>
                </c:pt>
                <c:pt idx="44">
                  <c:v>1.6649701700000002E-5</c:v>
                </c:pt>
                <c:pt idx="45">
                  <c:v>1.6564953100000001E-5</c:v>
                </c:pt>
                <c:pt idx="46">
                  <c:v>1.6468748800000001E-5</c:v>
                </c:pt>
                <c:pt idx="47">
                  <c:v>1.6360104E-5</c:v>
                </c:pt>
                <c:pt idx="48">
                  <c:v>1.6237591499999999E-5</c:v>
                </c:pt>
                <c:pt idx="49">
                  <c:v>1.6099222700000001E-5</c:v>
                </c:pt>
                <c:pt idx="50">
                  <c:v>1.59424024E-5</c:v>
                </c:pt>
                <c:pt idx="51">
                  <c:v>1.5763915299999999E-5</c:v>
                </c:pt>
                <c:pt idx="52">
                  <c:v>1.5559897200000002E-5</c:v>
                </c:pt>
                <c:pt idx="53">
                  <c:v>1.5325828400000001E-5</c:v>
                </c:pt>
                <c:pt idx="54">
                  <c:v>1.50566383E-5</c:v>
                </c:pt>
                <c:pt idx="55">
                  <c:v>1.47469263E-5</c:v>
                </c:pt>
                <c:pt idx="56">
                  <c:v>1.43912563E-5</c:v>
                </c:pt>
                <c:pt idx="57">
                  <c:v>1.3984568300000001E-5</c:v>
                </c:pt>
                <c:pt idx="58">
                  <c:v>1.35227581E-5</c:v>
                </c:pt>
                <c:pt idx="59">
                  <c:v>1.30033214E-5</c:v>
                </c:pt>
                <c:pt idx="60">
                  <c:v>1.2425913399999999E-5</c:v>
                </c:pt>
                <c:pt idx="61">
                  <c:v>1.17927936E-5</c:v>
                </c:pt>
                <c:pt idx="62">
                  <c:v>1.11091314E-5</c:v>
                </c:pt>
                <c:pt idx="63">
                  <c:v>1.0383043699999999E-5</c:v>
                </c:pt>
                <c:pt idx="64">
                  <c:v>9.6252791800000003E-6</c:v>
                </c:pt>
                <c:pt idx="65">
                  <c:v>8.8485576499999998E-6</c:v>
                </c:pt>
                <c:pt idx="66">
                  <c:v>8.0666015200000004E-6</c:v>
                </c:pt>
                <c:pt idx="67">
                  <c:v>7.2930849299999999E-6</c:v>
                </c:pt>
                <c:pt idx="68">
                  <c:v>6.5408715599999997E-6</c:v>
                </c:pt>
                <c:pt idx="69">
                  <c:v>5.8214752999999998E-6</c:v>
                </c:pt>
                <c:pt idx="70">
                  <c:v>5.1442926399999996E-6</c:v>
                </c:pt>
                <c:pt idx="71">
                  <c:v>4.51587332E-6</c:v>
                </c:pt>
                <c:pt idx="72">
                  <c:v>3.94009014E-6</c:v>
                </c:pt>
                <c:pt idx="73">
                  <c:v>3.4188991599999999E-6</c:v>
                </c:pt>
                <c:pt idx="74">
                  <c:v>2.9524716900000001E-6</c:v>
                </c:pt>
                <c:pt idx="75">
                  <c:v>2.53895664E-6</c:v>
                </c:pt>
                <c:pt idx="76">
                  <c:v>2.1751139500000001E-6</c:v>
                </c:pt>
                <c:pt idx="77">
                  <c:v>1.8573355E-6</c:v>
                </c:pt>
                <c:pt idx="78">
                  <c:v>1.5817500599999999E-6</c:v>
                </c:pt>
                <c:pt idx="79">
                  <c:v>1.3439692899999999E-6</c:v>
                </c:pt>
                <c:pt idx="80">
                  <c:v>1.1395639E-6</c:v>
                </c:pt>
                <c:pt idx="81">
                  <c:v>9.6460355699999993E-7</c:v>
                </c:pt>
                <c:pt idx="82">
                  <c:v>8.1546096900000005E-7</c:v>
                </c:pt>
                <c:pt idx="83">
                  <c:v>6.8860008499999995E-7</c:v>
                </c:pt>
              </c:numCache>
            </c:numRef>
          </c:yVal>
        </c:ser>
        <c:ser>
          <c:idx val="2"/>
          <c:order val="2"/>
          <c:tx>
            <c:strRef>
              <c:f>'2000 250 200 0 PP'!$G$2</c:f>
              <c:strCache>
                <c:ptCount val="1"/>
                <c:pt idx="0">
                  <c:v>ΔUr3,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PP'!$G$3:$G$86</c:f>
              <c:numCache>
                <c:formatCode>General</c:formatCode>
                <c:ptCount val="84"/>
                <c:pt idx="0">
                  <c:v>8.4176763600000005E-6</c:v>
                </c:pt>
                <c:pt idx="1">
                  <c:v>8.4176748499999999E-6</c:v>
                </c:pt>
                <c:pt idx="2">
                  <c:v>8.4176708500000007E-6</c:v>
                </c:pt>
                <c:pt idx="3">
                  <c:v>8.4176662500000001E-6</c:v>
                </c:pt>
                <c:pt idx="4">
                  <c:v>8.41766297E-6</c:v>
                </c:pt>
                <c:pt idx="5">
                  <c:v>8.4176622700000005E-6</c:v>
                </c:pt>
                <c:pt idx="6">
                  <c:v>8.4176644599999993E-6</c:v>
                </c:pt>
                <c:pt idx="7">
                  <c:v>8.4176687799999997E-6</c:v>
                </c:pt>
                <c:pt idx="8">
                  <c:v>8.4176734999999999E-6</c:v>
                </c:pt>
                <c:pt idx="9">
                  <c:v>8.4176764700000003E-6</c:v>
                </c:pt>
                <c:pt idx="10">
                  <c:v>8.4176760499999992E-6</c:v>
                </c:pt>
                <c:pt idx="11">
                  <c:v>8.4176720799999994E-6</c:v>
                </c:pt>
                <c:pt idx="12">
                  <c:v>8.4176663300000004E-6</c:v>
                </c:pt>
                <c:pt idx="13">
                  <c:v>8.4176617599999992E-6</c:v>
                </c:pt>
                <c:pt idx="14">
                  <c:v>8.4176608599999998E-6</c:v>
                </c:pt>
                <c:pt idx="15">
                  <c:v>8.4176641900000006E-6</c:v>
                </c:pt>
                <c:pt idx="16">
                  <c:v>8.4176699900000005E-6</c:v>
                </c:pt>
                <c:pt idx="17">
                  <c:v>8.4176751699999994E-6</c:v>
                </c:pt>
                <c:pt idx="18">
                  <c:v>8.4176771500000002E-6</c:v>
                </c:pt>
                <c:pt idx="19">
                  <c:v>8.4176751399999999E-6</c:v>
                </c:pt>
                <c:pt idx="20">
                  <c:v>8.4176704000000001E-6</c:v>
                </c:pt>
                <c:pt idx="21">
                  <c:v>8.41766529E-6</c:v>
                </c:pt>
                <c:pt idx="22">
                  <c:v>8.4176620600000008E-6</c:v>
                </c:pt>
                <c:pt idx="23">
                  <c:v>8.4176619299999996E-6</c:v>
                </c:pt>
                <c:pt idx="24">
                  <c:v>8.4176647000000002E-6</c:v>
                </c:pt>
                <c:pt idx="25">
                  <c:v>8.41766828E-6</c:v>
                </c:pt>
                <c:pt idx="26">
                  <c:v>8.4176677900000002E-6</c:v>
                </c:pt>
                <c:pt idx="27">
                  <c:v>8.4176534100000001E-6</c:v>
                </c:pt>
                <c:pt idx="28">
                  <c:v>8.4176067199999995E-6</c:v>
                </c:pt>
                <c:pt idx="29">
                  <c:v>8.4174946499999993E-6</c:v>
                </c:pt>
                <c:pt idx="30">
                  <c:v>8.41726041E-6</c:v>
                </c:pt>
                <c:pt idx="31">
                  <c:v>8.4168111100000003E-6</c:v>
                </c:pt>
                <c:pt idx="32">
                  <c:v>8.4160035099999998E-6</c:v>
                </c:pt>
                <c:pt idx="33">
                  <c:v>8.4146311499999996E-6</c:v>
                </c:pt>
                <c:pt idx="34">
                  <c:v>8.4124177800000007E-6</c:v>
                </c:pt>
                <c:pt idx="35">
                  <c:v>8.4090212899999994E-6</c:v>
                </c:pt>
                <c:pt idx="36">
                  <c:v>8.4040481300000002E-6</c:v>
                </c:pt>
                <c:pt idx="37">
                  <c:v>8.3970737599999993E-6</c:v>
                </c:pt>
                <c:pt idx="38">
                  <c:v>8.3876629700000003E-6</c:v>
                </c:pt>
                <c:pt idx="39">
                  <c:v>8.3753887799999998E-6</c:v>
                </c:pt>
                <c:pt idx="40">
                  <c:v>8.3598534499999997E-6</c:v>
                </c:pt>
                <c:pt idx="41">
                  <c:v>8.3407131299999996E-6</c:v>
                </c:pt>
                <c:pt idx="42">
                  <c:v>8.3176988300000002E-6</c:v>
                </c:pt>
                <c:pt idx="43">
                  <c:v>8.2906241000000005E-6</c:v>
                </c:pt>
                <c:pt idx="44">
                  <c:v>8.2593804799999996E-6</c:v>
                </c:pt>
                <c:pt idx="45">
                  <c:v>8.2239279500000001E-6</c:v>
                </c:pt>
                <c:pt idx="46">
                  <c:v>8.1842772899999993E-6</c:v>
                </c:pt>
                <c:pt idx="47">
                  <c:v>8.1404538499999995E-6</c:v>
                </c:pt>
                <c:pt idx="48">
                  <c:v>8.0924495899999995E-6</c:v>
                </c:pt>
                <c:pt idx="49">
                  <c:v>8.0401852900000003E-6</c:v>
                </c:pt>
                <c:pt idx="50">
                  <c:v>7.9834888200000004E-6</c:v>
                </c:pt>
                <c:pt idx="51">
                  <c:v>7.9220653699999995E-6</c:v>
                </c:pt>
                <c:pt idx="52">
                  <c:v>7.8554370599999995E-6</c:v>
                </c:pt>
                <c:pt idx="53">
                  <c:v>7.7828657000000001E-6</c:v>
                </c:pt>
                <c:pt idx="54">
                  <c:v>7.7032870200000004E-6</c:v>
                </c:pt>
                <c:pt idx="55">
                  <c:v>7.6152499100000004E-6</c:v>
                </c:pt>
                <c:pt idx="56">
                  <c:v>7.5168489999999996E-6</c:v>
                </c:pt>
                <c:pt idx="57">
                  <c:v>7.4056937700000002E-6</c:v>
                </c:pt>
                <c:pt idx="58">
                  <c:v>7.2789608500000002E-6</c:v>
                </c:pt>
                <c:pt idx="59">
                  <c:v>7.1335060299999996E-6</c:v>
                </c:pt>
                <c:pt idx="60">
                  <c:v>6.9660200899999997E-6</c:v>
                </c:pt>
                <c:pt idx="61">
                  <c:v>6.7732903999999999E-6</c:v>
                </c:pt>
                <c:pt idx="62">
                  <c:v>6.5525872999999998E-6</c:v>
                </c:pt>
                <c:pt idx="63">
                  <c:v>6.3020769300000001E-6</c:v>
                </c:pt>
                <c:pt idx="64">
                  <c:v>6.02118229E-6</c:v>
                </c:pt>
                <c:pt idx="65">
                  <c:v>5.7108966199999998E-6</c:v>
                </c:pt>
                <c:pt idx="66">
                  <c:v>5.3740041600000004E-6</c:v>
                </c:pt>
                <c:pt idx="67">
                  <c:v>5.0150830999999997E-6</c:v>
                </c:pt>
                <c:pt idx="68">
                  <c:v>4.6402181099999999E-6</c:v>
                </c:pt>
                <c:pt idx="69">
                  <c:v>4.2564662699999996E-6</c:v>
                </c:pt>
                <c:pt idx="70">
                  <c:v>3.8712188099999997E-6</c:v>
                </c:pt>
                <c:pt idx="71">
                  <c:v>3.4916617499999999E-6</c:v>
                </c:pt>
                <c:pt idx="72">
                  <c:v>3.12441668E-6</c:v>
                </c:pt>
                <c:pt idx="73">
                  <c:v>2.7751801999999999E-6</c:v>
                </c:pt>
                <c:pt idx="74">
                  <c:v>2.4482653499999998E-6</c:v>
                </c:pt>
                <c:pt idx="75">
                  <c:v>2.1464062100000002E-6</c:v>
                </c:pt>
                <c:pt idx="76">
                  <c:v>1.8710869099999999E-6</c:v>
                </c:pt>
                <c:pt idx="77">
                  <c:v>1.62290439E-6</c:v>
                </c:pt>
                <c:pt idx="78">
                  <c:v>1.4015141499999999E-6</c:v>
                </c:pt>
                <c:pt idx="79">
                  <c:v>1.20563558E-6</c:v>
                </c:pt>
                <c:pt idx="80">
                  <c:v>1.0335297000000001E-6</c:v>
                </c:pt>
                <c:pt idx="81">
                  <c:v>8.8337979299999995E-7</c:v>
                </c:pt>
                <c:pt idx="82">
                  <c:v>7.5319119799999999E-7</c:v>
                </c:pt>
                <c:pt idx="83">
                  <c:v>6.4077073700000001E-7</c:v>
                </c:pt>
              </c:numCache>
            </c:numRef>
          </c:yVal>
        </c:ser>
        <c:ser>
          <c:idx val="3"/>
          <c:order val="3"/>
          <c:tx>
            <c:strRef>
              <c:f>'2000 250 200 0 PP'!$H$2</c:f>
              <c:strCache>
                <c:ptCount val="1"/>
                <c:pt idx="0">
                  <c:v>ΔUr4,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PP'!$H$3:$H$86</c:f>
              <c:numCache>
                <c:formatCode>General</c:formatCode>
                <c:ptCount val="84"/>
                <c:pt idx="0">
                  <c:v>4.8057247099999996E-6</c:v>
                </c:pt>
                <c:pt idx="1">
                  <c:v>4.8057253000000003E-6</c:v>
                </c:pt>
                <c:pt idx="2">
                  <c:v>4.8057300599999998E-6</c:v>
                </c:pt>
                <c:pt idx="3">
                  <c:v>4.80573714E-6</c:v>
                </c:pt>
                <c:pt idx="4">
                  <c:v>4.80574371E-6</c:v>
                </c:pt>
                <c:pt idx="5">
                  <c:v>4.8057468400000001E-6</c:v>
                </c:pt>
                <c:pt idx="6">
                  <c:v>4.8057445700000001E-6</c:v>
                </c:pt>
                <c:pt idx="7">
                  <c:v>4.8057371599999997E-6</c:v>
                </c:pt>
                <c:pt idx="8">
                  <c:v>4.8057276499999997E-6</c:v>
                </c:pt>
                <c:pt idx="9">
                  <c:v>4.8057208799999999E-6</c:v>
                </c:pt>
                <c:pt idx="10">
                  <c:v>4.8057210600000002E-6</c:v>
                </c:pt>
                <c:pt idx="11">
                  <c:v>4.8057289599999996E-6</c:v>
                </c:pt>
                <c:pt idx="12">
                  <c:v>4.8057407400000004E-6</c:v>
                </c:pt>
                <c:pt idx="13">
                  <c:v>4.8057498099999996E-6</c:v>
                </c:pt>
                <c:pt idx="14">
                  <c:v>4.80575066E-6</c:v>
                </c:pt>
                <c:pt idx="15">
                  <c:v>4.80574255E-6</c:v>
                </c:pt>
                <c:pt idx="16">
                  <c:v>4.8057301599999997E-6</c:v>
                </c:pt>
                <c:pt idx="17">
                  <c:v>4.8057207899999998E-6</c:v>
                </c:pt>
                <c:pt idx="18">
                  <c:v>4.8057197399999996E-6</c:v>
                </c:pt>
                <c:pt idx="19">
                  <c:v>4.8057271099999999E-6</c:v>
                </c:pt>
                <c:pt idx="20">
                  <c:v>4.8057380400000003E-6</c:v>
                </c:pt>
                <c:pt idx="21">
                  <c:v>4.80574607E-6</c:v>
                </c:pt>
                <c:pt idx="22">
                  <c:v>4.8057471499999997E-6</c:v>
                </c:pt>
                <c:pt idx="23">
                  <c:v>4.8057416999999996E-6</c:v>
                </c:pt>
                <c:pt idx="24">
                  <c:v>4.8057335600000002E-6</c:v>
                </c:pt>
                <c:pt idx="25">
                  <c:v>4.8057268699999998E-6</c:v>
                </c:pt>
                <c:pt idx="26">
                  <c:v>4.8057227000000002E-6</c:v>
                </c:pt>
                <c:pt idx="27">
                  <c:v>4.8057167600000002E-6</c:v>
                </c:pt>
                <c:pt idx="28">
                  <c:v>4.8056979099999998E-6</c:v>
                </c:pt>
                <c:pt idx="29">
                  <c:v>4.8056460900000003E-6</c:v>
                </c:pt>
                <c:pt idx="30">
                  <c:v>4.80552872E-6</c:v>
                </c:pt>
                <c:pt idx="31">
                  <c:v>4.8052950099999999E-6</c:v>
                </c:pt>
                <c:pt idx="32">
                  <c:v>4.8048692799999999E-6</c:v>
                </c:pt>
                <c:pt idx="33">
                  <c:v>4.8041447000000002E-6</c:v>
                </c:pt>
                <c:pt idx="34">
                  <c:v>4.8029797300000004E-6</c:v>
                </c:pt>
                <c:pt idx="35">
                  <c:v>4.8011988099999996E-6</c:v>
                </c:pt>
                <c:pt idx="36">
                  <c:v>4.7985980200000001E-6</c:v>
                </c:pt>
                <c:pt idx="37">
                  <c:v>4.7949544500000004E-6</c:v>
                </c:pt>
                <c:pt idx="38">
                  <c:v>4.7900371799999996E-6</c:v>
                </c:pt>
                <c:pt idx="39">
                  <c:v>4.7836192399999997E-6</c:v>
                </c:pt>
                <c:pt idx="40">
                  <c:v>4.77549123E-6</c:v>
                </c:pt>
                <c:pt idx="41">
                  <c:v>4.7654757200000004E-6</c:v>
                </c:pt>
                <c:pt idx="42">
                  <c:v>4.7534375199999998E-6</c:v>
                </c:pt>
                <c:pt idx="43">
                  <c:v>4.7392855400000002E-6</c:v>
                </c:pt>
                <c:pt idx="44">
                  <c:v>4.7229680899999996E-6</c:v>
                </c:pt>
                <c:pt idx="45">
                  <c:v>4.7044672099999999E-6</c:v>
                </c:pt>
                <c:pt idx="46">
                  <c:v>4.6837908799999999E-6</c:v>
                </c:pt>
                <c:pt idx="47">
                  <c:v>4.6609580699999997E-6</c:v>
                </c:pt>
                <c:pt idx="48">
                  <c:v>4.6359803299999998E-6</c:v>
                </c:pt>
                <c:pt idx="49">
                  <c:v>4.6088527999999999E-6</c:v>
                </c:pt>
                <c:pt idx="50">
                  <c:v>4.5795585400000001E-6</c:v>
                </c:pt>
                <c:pt idx="51">
                  <c:v>4.5480739100000001E-6</c:v>
                </c:pt>
                <c:pt idx="52">
                  <c:v>4.5143612000000002E-6</c:v>
                </c:pt>
                <c:pt idx="53">
                  <c:v>4.4783525299999997E-6</c:v>
                </c:pt>
                <c:pt idx="54">
                  <c:v>4.4399361600000003E-6</c:v>
                </c:pt>
                <c:pt idx="55">
                  <c:v>4.3989360200000001E-6</c:v>
                </c:pt>
                <c:pt idx="56">
                  <c:v>4.3550696300000002E-6</c:v>
                </c:pt>
                <c:pt idx="57">
                  <c:v>4.3078955099999999E-6</c:v>
                </c:pt>
                <c:pt idx="58">
                  <c:v>4.25676643E-6</c:v>
                </c:pt>
                <c:pt idx="59">
                  <c:v>4.2007764700000001E-6</c:v>
                </c:pt>
                <c:pt idx="60">
                  <c:v>4.1387009000000002E-6</c:v>
                </c:pt>
                <c:pt idx="61">
                  <c:v>4.0689714700000004E-6</c:v>
                </c:pt>
                <c:pt idx="62">
                  <c:v>3.9897158499999998E-6</c:v>
                </c:pt>
                <c:pt idx="63">
                  <c:v>3.8988508500000003E-6</c:v>
                </c:pt>
                <c:pt idx="64">
                  <c:v>3.7942467200000001E-6</c:v>
                </c:pt>
                <c:pt idx="65">
                  <c:v>3.6739963599999998E-6</c:v>
                </c:pt>
                <c:pt idx="66">
                  <c:v>3.53673779E-6</c:v>
                </c:pt>
                <c:pt idx="67">
                  <c:v>3.3819192299999998E-6</c:v>
                </c:pt>
                <c:pt idx="68">
                  <c:v>3.2099692800000001E-6</c:v>
                </c:pt>
                <c:pt idx="69">
                  <c:v>3.02239904E-6</c:v>
                </c:pt>
                <c:pt idx="70">
                  <c:v>2.8218148199999998E-6</c:v>
                </c:pt>
                <c:pt idx="71">
                  <c:v>2.61177544E-6</c:v>
                </c:pt>
                <c:pt idx="72">
                  <c:v>2.3964709500000001E-6</c:v>
                </c:pt>
                <c:pt idx="73">
                  <c:v>2.18028381E-6</c:v>
                </c:pt>
                <c:pt idx="74">
                  <c:v>1.9673760199999998E-6</c:v>
                </c:pt>
                <c:pt idx="75">
                  <c:v>1.7614480700000001E-6</c:v>
                </c:pt>
                <c:pt idx="76">
                  <c:v>1.5656437999999999E-6</c:v>
                </c:pt>
                <c:pt idx="77">
                  <c:v>1.3824127E-6</c:v>
                </c:pt>
                <c:pt idx="78">
                  <c:v>1.21332449E-6</c:v>
                </c:pt>
                <c:pt idx="79">
                  <c:v>1.0591075799999999E-6</c:v>
                </c:pt>
                <c:pt idx="80">
                  <c:v>9.1994392599999997E-7</c:v>
                </c:pt>
                <c:pt idx="81">
                  <c:v>7.9563895400000001E-7</c:v>
                </c:pt>
                <c:pt idx="82">
                  <c:v>6.8555988900000003E-7</c:v>
                </c:pt>
                <c:pt idx="83">
                  <c:v>5.8871322599999998E-7</c:v>
                </c:pt>
              </c:numCache>
            </c:numRef>
          </c:yVal>
        </c:ser>
        <c:ser>
          <c:idx val="4"/>
          <c:order val="4"/>
          <c:tx>
            <c:strRef>
              <c:f>'2000 250 200 0 PP'!$I$2</c:f>
              <c:strCache>
                <c:ptCount val="1"/>
                <c:pt idx="0">
                  <c:v>ΔUr5,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PP'!$I$3:$I$86</c:f>
              <c:numCache>
                <c:formatCode>General</c:formatCode>
                <c:ptCount val="84"/>
                <c:pt idx="0">
                  <c:v>3.00645636E-6</c:v>
                </c:pt>
                <c:pt idx="1">
                  <c:v>3.00645735E-6</c:v>
                </c:pt>
                <c:pt idx="2">
                  <c:v>3.0064563500000002E-6</c:v>
                </c:pt>
                <c:pt idx="3">
                  <c:v>3.00645339E-6</c:v>
                </c:pt>
                <c:pt idx="4">
                  <c:v>3.0064495500000001E-6</c:v>
                </c:pt>
                <c:pt idx="5">
                  <c:v>3.00644678E-6</c:v>
                </c:pt>
                <c:pt idx="6">
                  <c:v>3.0064469400000002E-6</c:v>
                </c:pt>
                <c:pt idx="7">
                  <c:v>3.0064505900000001E-6</c:v>
                </c:pt>
                <c:pt idx="8">
                  <c:v>3.00645617E-6</c:v>
                </c:pt>
                <c:pt idx="9">
                  <c:v>3.0064605699999998E-6</c:v>
                </c:pt>
                <c:pt idx="10">
                  <c:v>3.0064608299999999E-6</c:v>
                </c:pt>
                <c:pt idx="11">
                  <c:v>3.0064562600000001E-6</c:v>
                </c:pt>
                <c:pt idx="12">
                  <c:v>3.0064492300000002E-6</c:v>
                </c:pt>
                <c:pt idx="13">
                  <c:v>3.0064440099999999E-6</c:v>
                </c:pt>
                <c:pt idx="14">
                  <c:v>3.0064440399999998E-6</c:v>
                </c:pt>
                <c:pt idx="15">
                  <c:v>3.0064495599999999E-6</c:v>
                </c:pt>
                <c:pt idx="16">
                  <c:v>3.0064572200000002E-6</c:v>
                </c:pt>
                <c:pt idx="17">
                  <c:v>3.0064621399999998E-6</c:v>
                </c:pt>
                <c:pt idx="18">
                  <c:v>3.0064611699999999E-6</c:v>
                </c:pt>
                <c:pt idx="19">
                  <c:v>3.00645506E-6</c:v>
                </c:pt>
                <c:pt idx="20">
                  <c:v>3.0064478999999998E-6</c:v>
                </c:pt>
                <c:pt idx="21">
                  <c:v>3.00644439E-6</c:v>
                </c:pt>
                <c:pt idx="22">
                  <c:v>3.0064466199999998E-6</c:v>
                </c:pt>
                <c:pt idx="23">
                  <c:v>3.0064527100000001E-6</c:v>
                </c:pt>
                <c:pt idx="24">
                  <c:v>3.0064582100000002E-6</c:v>
                </c:pt>
                <c:pt idx="25">
                  <c:v>3.0064590800000001E-6</c:v>
                </c:pt>
                <c:pt idx="26">
                  <c:v>3.0064538799999999E-6</c:v>
                </c:pt>
                <c:pt idx="27">
                  <c:v>3.00644321E-6</c:v>
                </c:pt>
                <c:pt idx="28">
                  <c:v>3.0064260200000001E-6</c:v>
                </c:pt>
                <c:pt idx="29">
                  <c:v>3.0063943699999998E-6</c:v>
                </c:pt>
                <c:pt idx="30">
                  <c:v>3.00632874E-6</c:v>
                </c:pt>
                <c:pt idx="31">
                  <c:v>3.0061954299999998E-6</c:v>
                </c:pt>
                <c:pt idx="32">
                  <c:v>3.0059456599999999E-6</c:v>
                </c:pt>
                <c:pt idx="33">
                  <c:v>3.0055150400000002E-6</c:v>
                </c:pt>
                <c:pt idx="34">
                  <c:v>3.0048223299999999E-6</c:v>
                </c:pt>
                <c:pt idx="35">
                  <c:v>3.0037679900000001E-6</c:v>
                </c:pt>
                <c:pt idx="36">
                  <c:v>3.0022341800000001E-6</c:v>
                </c:pt>
                <c:pt idx="37">
                  <c:v>3.0000880499999999E-6</c:v>
                </c:pt>
                <c:pt idx="38">
                  <c:v>2.99718884E-6</c:v>
                </c:pt>
                <c:pt idx="39">
                  <c:v>2.9933982699999999E-6</c:v>
                </c:pt>
                <c:pt idx="40">
                  <c:v>2.9885923000000001E-6</c:v>
                </c:pt>
                <c:pt idx="41">
                  <c:v>2.9826709399999999E-6</c:v>
                </c:pt>
                <c:pt idx="42">
                  <c:v>2.97556177E-6</c:v>
                </c:pt>
                <c:pt idx="43">
                  <c:v>2.9672158300000002E-6</c:v>
                </c:pt>
                <c:pt idx="44">
                  <c:v>2.95760079E-6</c:v>
                </c:pt>
                <c:pt idx="45">
                  <c:v>2.9466980400000002E-6</c:v>
                </c:pt>
                <c:pt idx="46">
                  <c:v>2.9345039500000002E-6</c:v>
                </c:pt>
                <c:pt idx="47">
                  <c:v>2.9210287799999999E-6</c:v>
                </c:pt>
                <c:pt idx="48">
                  <c:v>2.9062899800000001E-6</c:v>
                </c:pt>
                <c:pt idx="49">
                  <c:v>2.89030307E-6</c:v>
                </c:pt>
                <c:pt idx="50">
                  <c:v>2.8730740800000001E-6</c:v>
                </c:pt>
                <c:pt idx="51">
                  <c:v>2.8545933E-6</c:v>
                </c:pt>
                <c:pt idx="52">
                  <c:v>2.8348313400000001E-6</c:v>
                </c:pt>
                <c:pt idx="53">
                  <c:v>2.8137446699999999E-6</c:v>
                </c:pt>
                <c:pt idx="54">
                  <c:v>2.7912936100000002E-6</c:v>
                </c:pt>
                <c:pt idx="55">
                  <c:v>2.76745693E-6</c:v>
                </c:pt>
                <c:pt idx="56">
                  <c:v>2.7422240999999999E-6</c:v>
                </c:pt>
                <c:pt idx="57">
                  <c:v>2.7155689199999998E-6</c:v>
                </c:pt>
                <c:pt idx="58">
                  <c:v>2.6874199399999998E-6</c:v>
                </c:pt>
                <c:pt idx="59">
                  <c:v>2.6576274000000001E-6</c:v>
                </c:pt>
                <c:pt idx="60">
                  <c:v>2.6259252599999999E-6</c:v>
                </c:pt>
                <c:pt idx="61">
                  <c:v>2.5919011999999998E-6</c:v>
                </c:pt>
                <c:pt idx="62">
                  <c:v>2.5549738600000001E-6</c:v>
                </c:pt>
                <c:pt idx="63">
                  <c:v>2.5143598999999998E-6</c:v>
                </c:pt>
                <c:pt idx="64">
                  <c:v>2.4690427699999999E-6</c:v>
                </c:pt>
                <c:pt idx="65">
                  <c:v>2.4177855199999999E-6</c:v>
                </c:pt>
                <c:pt idx="66">
                  <c:v>2.3592032600000002E-6</c:v>
                </c:pt>
                <c:pt idx="67">
                  <c:v>2.2918892300000001E-6</c:v>
                </c:pt>
                <c:pt idx="68">
                  <c:v>2.2146101000000002E-6</c:v>
                </c:pt>
                <c:pt idx="69">
                  <c:v>2.1265603399999998E-6</c:v>
                </c:pt>
                <c:pt idx="70">
                  <c:v>2.02758382E-6</c:v>
                </c:pt>
                <c:pt idx="71">
                  <c:v>1.9182685599999998E-6</c:v>
                </c:pt>
                <c:pt idx="72">
                  <c:v>1.7999151299999999E-6</c:v>
                </c:pt>
                <c:pt idx="73">
                  <c:v>1.67443725E-6</c:v>
                </c:pt>
                <c:pt idx="74">
                  <c:v>1.5442253199999999E-6</c:v>
                </c:pt>
                <c:pt idx="75">
                  <c:v>1.4119641899999999E-6</c:v>
                </c:pt>
                <c:pt idx="76">
                  <c:v>1.2803889299999999E-6</c:v>
                </c:pt>
                <c:pt idx="77">
                  <c:v>1.1520054799999999E-6</c:v>
                </c:pt>
                <c:pt idx="78">
                  <c:v>1.0288847E-6</c:v>
                </c:pt>
                <c:pt idx="79">
                  <c:v>9.12629813E-7</c:v>
                </c:pt>
                <c:pt idx="80">
                  <c:v>8.0444115099999996E-7</c:v>
                </c:pt>
                <c:pt idx="81">
                  <c:v>7.0510225799999997E-7</c:v>
                </c:pt>
                <c:pt idx="82">
                  <c:v>6.1491974499999998E-7</c:v>
                </c:pt>
                <c:pt idx="83">
                  <c:v>5.3381398499999999E-7</c:v>
                </c:pt>
              </c:numCache>
            </c:numRef>
          </c:yVal>
        </c:ser>
        <c:ser>
          <c:idx val="5"/>
          <c:order val="5"/>
          <c:tx>
            <c:strRef>
              <c:f>'2000 250 200 0 PP'!$J$2</c:f>
              <c:strCache>
                <c:ptCount val="1"/>
                <c:pt idx="0">
                  <c:v>ΔUr6,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PP'!$J$3:$J$86</c:f>
              <c:numCache>
                <c:formatCode>General</c:formatCode>
                <c:ptCount val="84"/>
                <c:pt idx="0">
                  <c:v>2.0059881499999999E-6</c:v>
                </c:pt>
                <c:pt idx="1">
                  <c:v>2.0059879900000002E-6</c:v>
                </c:pt>
                <c:pt idx="2">
                  <c:v>2.0059855800000001E-6</c:v>
                </c:pt>
                <c:pt idx="3">
                  <c:v>2.0059818099999998E-6</c:v>
                </c:pt>
                <c:pt idx="4">
                  <c:v>2.0059781899999998E-6</c:v>
                </c:pt>
                <c:pt idx="5">
                  <c:v>2.0059763499999999E-6</c:v>
                </c:pt>
                <c:pt idx="6">
                  <c:v>2.0059774599999999E-6</c:v>
                </c:pt>
                <c:pt idx="7">
                  <c:v>2.0059814699999998E-6</c:v>
                </c:pt>
                <c:pt idx="8">
                  <c:v>2.0059867299999999E-6</c:v>
                </c:pt>
                <c:pt idx="9">
                  <c:v>2.0059905199999999E-6</c:v>
                </c:pt>
                <c:pt idx="10">
                  <c:v>2.0059904600000001E-6</c:v>
                </c:pt>
                <c:pt idx="11">
                  <c:v>2.0059861100000002E-6</c:v>
                </c:pt>
                <c:pt idx="12">
                  <c:v>2.00597958E-6</c:v>
                </c:pt>
                <c:pt idx="13">
                  <c:v>2.0059745899999999E-6</c:v>
                </c:pt>
                <c:pt idx="14">
                  <c:v>2.0059741799999999E-6</c:v>
                </c:pt>
                <c:pt idx="15">
                  <c:v>2.00597876E-6</c:v>
                </c:pt>
                <c:pt idx="16">
                  <c:v>2.0059856500000002E-6</c:v>
                </c:pt>
                <c:pt idx="17">
                  <c:v>2.0059907599999999E-6</c:v>
                </c:pt>
                <c:pt idx="18">
                  <c:v>2.0059911600000001E-6</c:v>
                </c:pt>
                <c:pt idx="19">
                  <c:v>2.0059868800000002E-6</c:v>
                </c:pt>
                <c:pt idx="20">
                  <c:v>2.00598076E-6</c:v>
                </c:pt>
                <c:pt idx="21">
                  <c:v>2.0059764600000001E-6</c:v>
                </c:pt>
                <c:pt idx="22">
                  <c:v>2.0059761700000001E-6</c:v>
                </c:pt>
                <c:pt idx="23">
                  <c:v>2.0059794699999998E-6</c:v>
                </c:pt>
                <c:pt idx="24">
                  <c:v>2.0059839200000001E-6</c:v>
                </c:pt>
                <c:pt idx="25">
                  <c:v>2.0059866799999999E-6</c:v>
                </c:pt>
                <c:pt idx="26">
                  <c:v>2.0059859299999999E-6</c:v>
                </c:pt>
                <c:pt idx="27">
                  <c:v>2.0059806699999999E-6</c:v>
                </c:pt>
                <c:pt idx="28">
                  <c:v>2.0059691399999998E-6</c:v>
                </c:pt>
                <c:pt idx="29">
                  <c:v>2.0059462099999998E-6</c:v>
                </c:pt>
                <c:pt idx="30">
                  <c:v>2.0059007000000001E-6</c:v>
                </c:pt>
                <c:pt idx="31">
                  <c:v>2.0058131099999998E-6</c:v>
                </c:pt>
                <c:pt idx="32">
                  <c:v>2.0056537300000002E-6</c:v>
                </c:pt>
                <c:pt idx="33">
                  <c:v>2.0053811400000001E-6</c:v>
                </c:pt>
                <c:pt idx="34">
                  <c:v>2.0049411900000002E-6</c:v>
                </c:pt>
                <c:pt idx="35">
                  <c:v>2.0042673400000001E-6</c:v>
                </c:pt>
                <c:pt idx="36">
                  <c:v>2.0032825999999999E-6</c:v>
                </c:pt>
                <c:pt idx="37">
                  <c:v>2.00190291E-6</c:v>
                </c:pt>
                <c:pt idx="38">
                  <c:v>2.0000412600000001E-6</c:v>
                </c:pt>
                <c:pt idx="39">
                  <c:v>1.9976121999999999E-6</c:v>
                </c:pt>
                <c:pt idx="40">
                  <c:v>1.9945369300000001E-6</c:v>
                </c:pt>
                <c:pt idx="41">
                  <c:v>1.9907487499999999E-6</c:v>
                </c:pt>
                <c:pt idx="42">
                  <c:v>1.9861969600000001E-6</c:v>
                </c:pt>
                <c:pt idx="43">
                  <c:v>1.9808475500000001E-6</c:v>
                </c:pt>
                <c:pt idx="44">
                  <c:v>1.9746815899999998E-6</c:v>
                </c:pt>
                <c:pt idx="45">
                  <c:v>1.96769311E-6</c:v>
                </c:pt>
                <c:pt idx="46">
                  <c:v>1.95988639E-6</c:v>
                </c:pt>
                <c:pt idx="47">
                  <c:v>1.9512704E-6</c:v>
                </c:pt>
                <c:pt idx="48">
                  <c:v>1.94185195E-6</c:v>
                </c:pt>
                <c:pt idx="49">
                  <c:v>1.9316321899999999E-6</c:v>
                </c:pt>
                <c:pt idx="50">
                  <c:v>1.9206082999999999E-6</c:v>
                </c:pt>
                <c:pt idx="51">
                  <c:v>1.9087760799999999E-6</c:v>
                </c:pt>
                <c:pt idx="52">
                  <c:v>1.8961291E-6</c:v>
                </c:pt>
                <c:pt idx="53">
                  <c:v>1.8826567799999999E-6</c:v>
                </c:pt>
                <c:pt idx="54">
                  <c:v>1.86834629E-6</c:v>
                </c:pt>
                <c:pt idx="55">
                  <c:v>1.8531856400000001E-6</c:v>
                </c:pt>
                <c:pt idx="56">
                  <c:v>1.83716237E-6</c:v>
                </c:pt>
                <c:pt idx="57">
                  <c:v>1.82026223E-6</c:v>
                </c:pt>
                <c:pt idx="58">
                  <c:v>1.8024724400000001E-6</c:v>
                </c:pt>
                <c:pt idx="59">
                  <c:v>1.7837809599999999E-6</c:v>
                </c:pt>
                <c:pt idx="60">
                  <c:v>1.7641644200000001E-6</c:v>
                </c:pt>
                <c:pt idx="61">
                  <c:v>1.7435717499999999E-6</c:v>
                </c:pt>
                <c:pt idx="62">
                  <c:v>1.72190549E-6</c:v>
                </c:pt>
                <c:pt idx="63">
                  <c:v>1.69898857E-6</c:v>
                </c:pt>
                <c:pt idx="64">
                  <c:v>1.6745190400000001E-6</c:v>
                </c:pt>
                <c:pt idx="65">
                  <c:v>1.64803317E-6</c:v>
                </c:pt>
                <c:pt idx="66">
                  <c:v>1.6188868000000001E-6</c:v>
                </c:pt>
                <c:pt idx="67">
                  <c:v>1.58625968E-6</c:v>
                </c:pt>
                <c:pt idx="68">
                  <c:v>1.5492055900000001E-6</c:v>
                </c:pt>
                <c:pt idx="69">
                  <c:v>1.50675835E-6</c:v>
                </c:pt>
                <c:pt idx="70">
                  <c:v>1.4580607E-6</c:v>
                </c:pt>
                <c:pt idx="71">
                  <c:v>1.4024869199999999E-6</c:v>
                </c:pt>
                <c:pt idx="72">
                  <c:v>1.33976881E-6</c:v>
                </c:pt>
                <c:pt idx="73">
                  <c:v>1.2701168600000001E-6</c:v>
                </c:pt>
                <c:pt idx="74">
                  <c:v>1.19427691E-6</c:v>
                </c:pt>
                <c:pt idx="75">
                  <c:v>1.11347472E-6</c:v>
                </c:pt>
                <c:pt idx="76">
                  <c:v>1.0292688900000001E-6</c:v>
                </c:pt>
                <c:pt idx="77">
                  <c:v>9.4337631900000001E-7</c:v>
                </c:pt>
                <c:pt idx="78">
                  <c:v>8.5752854500000005E-7</c:v>
                </c:pt>
                <c:pt idx="79">
                  <c:v>7.7337092899999998E-7</c:v>
                </c:pt>
                <c:pt idx="80">
                  <c:v>6.9236340599999995E-7</c:v>
                </c:pt>
                <c:pt idx="81">
                  <c:v>6.1566155699999998E-7</c:v>
                </c:pt>
                <c:pt idx="82">
                  <c:v>5.44051546E-7</c:v>
                </c:pt>
                <c:pt idx="83">
                  <c:v>4.7801101300000005E-7</c:v>
                </c:pt>
              </c:numCache>
            </c:numRef>
          </c:yVal>
        </c:ser>
        <c:ser>
          <c:idx val="6"/>
          <c:order val="6"/>
          <c:tx>
            <c:strRef>
              <c:f>'2000 250 200 0 PP'!$K$2</c:f>
              <c:strCache>
                <c:ptCount val="1"/>
                <c:pt idx="0">
                  <c:v>ΔUr7,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PP'!$K$3:$K$86</c:f>
              <c:numCache>
                <c:formatCode>General</c:formatCode>
                <c:ptCount val="84"/>
                <c:pt idx="0">
                  <c:v>1.40458807E-6</c:v>
                </c:pt>
                <c:pt idx="1">
                  <c:v>1.4045876399999999E-6</c:v>
                </c:pt>
                <c:pt idx="2">
                  <c:v>1.4045889899999999E-6</c:v>
                </c:pt>
                <c:pt idx="3">
                  <c:v>1.40459181E-6</c:v>
                </c:pt>
                <c:pt idx="4">
                  <c:v>1.40459503E-6</c:v>
                </c:pt>
                <c:pt idx="5">
                  <c:v>1.40459707E-6</c:v>
                </c:pt>
                <c:pt idx="6">
                  <c:v>1.4045966E-6</c:v>
                </c:pt>
                <c:pt idx="7">
                  <c:v>1.4045933400000001E-6</c:v>
                </c:pt>
                <c:pt idx="8">
                  <c:v>1.4045886800000001E-6</c:v>
                </c:pt>
                <c:pt idx="9">
                  <c:v>1.4045851299999999E-6</c:v>
                </c:pt>
                <c:pt idx="10">
                  <c:v>1.4045850099999999E-6</c:v>
                </c:pt>
                <c:pt idx="11">
                  <c:v>1.4045888599999999E-6</c:v>
                </c:pt>
                <c:pt idx="12">
                  <c:v>1.4045946999999999E-6</c:v>
                </c:pt>
                <c:pt idx="13">
                  <c:v>1.4045991E-6</c:v>
                </c:pt>
                <c:pt idx="14">
                  <c:v>1.40459923E-6</c:v>
                </c:pt>
                <c:pt idx="15">
                  <c:v>1.40459483E-6</c:v>
                </c:pt>
                <c:pt idx="16">
                  <c:v>1.40458855E-6</c:v>
                </c:pt>
                <c:pt idx="17">
                  <c:v>1.40458427E-6</c:v>
                </c:pt>
                <c:pt idx="18">
                  <c:v>1.40458462E-6</c:v>
                </c:pt>
                <c:pt idx="19">
                  <c:v>1.4045892100000001E-6</c:v>
                </c:pt>
                <c:pt idx="20">
                  <c:v>1.4045949800000001E-6</c:v>
                </c:pt>
                <c:pt idx="21">
                  <c:v>1.4045982599999999E-6</c:v>
                </c:pt>
                <c:pt idx="22">
                  <c:v>1.40459723E-6</c:v>
                </c:pt>
                <c:pt idx="23">
                  <c:v>1.4045929599999999E-6</c:v>
                </c:pt>
                <c:pt idx="24">
                  <c:v>1.4045885000000001E-6</c:v>
                </c:pt>
                <c:pt idx="25">
                  <c:v>1.4045865899999999E-6</c:v>
                </c:pt>
                <c:pt idx="26">
                  <c:v>1.4045876E-6</c:v>
                </c:pt>
                <c:pt idx="27">
                  <c:v>1.4045888500000001E-6</c:v>
                </c:pt>
                <c:pt idx="28">
                  <c:v>1.40458539E-6</c:v>
                </c:pt>
                <c:pt idx="29">
                  <c:v>1.40457097E-6</c:v>
                </c:pt>
                <c:pt idx="30">
                  <c:v>1.40453794E-6</c:v>
                </c:pt>
                <c:pt idx="31">
                  <c:v>1.40447535E-6</c:v>
                </c:pt>
                <c:pt idx="32">
                  <c:v>1.4043656399999999E-6</c:v>
                </c:pt>
                <c:pt idx="33">
                  <c:v>1.4041816399999999E-6</c:v>
                </c:pt>
                <c:pt idx="34">
                  <c:v>1.4038851999999999E-6</c:v>
                </c:pt>
                <c:pt idx="35">
                  <c:v>1.4034285800000001E-6</c:v>
                </c:pt>
                <c:pt idx="36">
                  <c:v>1.4027577800000001E-6</c:v>
                </c:pt>
                <c:pt idx="37">
                  <c:v>1.40181626E-6</c:v>
                </c:pt>
                <c:pt idx="38">
                  <c:v>1.4005474499999999E-6</c:v>
                </c:pt>
                <c:pt idx="39">
                  <c:v>1.398896E-6</c:v>
                </c:pt>
                <c:pt idx="40">
                  <c:v>1.3968090900000001E-6</c:v>
                </c:pt>
                <c:pt idx="41">
                  <c:v>1.3942392700000001E-6</c:v>
                </c:pt>
                <c:pt idx="42">
                  <c:v>1.39114837E-6</c:v>
                </c:pt>
                <c:pt idx="43">
                  <c:v>1.38751067E-6</c:v>
                </c:pt>
                <c:pt idx="44">
                  <c:v>1.38331403E-6</c:v>
                </c:pt>
                <c:pt idx="45">
                  <c:v>1.3785585899999999E-6</c:v>
                </c:pt>
                <c:pt idx="46">
                  <c:v>1.3732523299999999E-6</c:v>
                </c:pt>
                <c:pt idx="47">
                  <c:v>1.3674037099999999E-6</c:v>
                </c:pt>
                <c:pt idx="48">
                  <c:v>1.36101495E-6</c:v>
                </c:pt>
                <c:pt idx="49">
                  <c:v>1.3540810200000001E-6</c:v>
                </c:pt>
                <c:pt idx="50">
                  <c:v>1.3465949799999999E-6</c:v>
                </c:pt>
                <c:pt idx="51">
                  <c:v>1.3385542000000001E-6</c:v>
                </c:pt>
                <c:pt idx="52">
                  <c:v>1.3299609100000001E-6</c:v>
                </c:pt>
                <c:pt idx="53">
                  <c:v>1.3208175600000001E-6</c:v>
                </c:pt>
                <c:pt idx="54">
                  <c:v>1.3111218599999999E-6</c:v>
                </c:pt>
                <c:pt idx="55">
                  <c:v>1.3008642600000001E-6</c:v>
                </c:pt>
                <c:pt idx="56">
                  <c:v>1.2900279500000001E-6</c:v>
                </c:pt>
                <c:pt idx="57">
                  <c:v>1.2785947999999999E-6</c:v>
                </c:pt>
                <c:pt idx="58">
                  <c:v>1.2665570499999999E-6</c:v>
                </c:pt>
                <c:pt idx="59">
                  <c:v>1.2539235099999999E-6</c:v>
                </c:pt>
                <c:pt idx="60">
                  <c:v>1.24071255E-6</c:v>
                </c:pt>
                <c:pt idx="61">
                  <c:v>1.2269386599999999E-6</c:v>
                </c:pt>
                <c:pt idx="62">
                  <c:v>1.2126004E-6</c:v>
                </c:pt>
                <c:pt idx="63">
                  <c:v>1.19766703E-6</c:v>
                </c:pt>
                <c:pt idx="64">
                  <c:v>1.18206524E-6</c:v>
                </c:pt>
                <c:pt idx="65">
                  <c:v>1.1656701199999999E-6</c:v>
                </c:pt>
                <c:pt idx="66">
                  <c:v>1.14829128E-6</c:v>
                </c:pt>
                <c:pt idx="67">
                  <c:v>1.12964285E-6</c:v>
                </c:pt>
                <c:pt idx="68">
                  <c:v>1.10931134E-6</c:v>
                </c:pt>
                <c:pt idx="69">
                  <c:v>1.0867456599999999E-6</c:v>
                </c:pt>
                <c:pt idx="70">
                  <c:v>1.0612795199999999E-6</c:v>
                </c:pt>
                <c:pt idx="71">
                  <c:v>1.0321941700000001E-6</c:v>
                </c:pt>
                <c:pt idx="72">
                  <c:v>9.98832202E-7</c:v>
                </c:pt>
                <c:pt idx="73">
                  <c:v>9.6073593099999997E-7</c:v>
                </c:pt>
                <c:pt idx="74">
                  <c:v>9.1774980300000005E-7</c:v>
                </c:pt>
                <c:pt idx="75">
                  <c:v>8.7005646299999998E-7</c:v>
                </c:pt>
                <c:pt idx="76">
                  <c:v>8.1816925700000003E-7</c:v>
                </c:pt>
                <c:pt idx="77">
                  <c:v>7.6290400000000004E-7</c:v>
                </c:pt>
                <c:pt idx="78">
                  <c:v>7.0532238600000004E-7</c:v>
                </c:pt>
                <c:pt idx="79">
                  <c:v>6.4663266299999999E-7</c:v>
                </c:pt>
                <c:pt idx="80">
                  <c:v>5.88054897E-7</c:v>
                </c:pt>
                <c:pt idx="81">
                  <c:v>5.3069176100000003E-7</c:v>
                </c:pt>
                <c:pt idx="82">
                  <c:v>4.7546124899999998E-7</c:v>
                </c:pt>
                <c:pt idx="83">
                  <c:v>4.2310112899999999E-7</c:v>
                </c:pt>
              </c:numCache>
            </c:numRef>
          </c:yVal>
        </c:ser>
        <c:ser>
          <c:idx val="7"/>
          <c:order val="7"/>
          <c:tx>
            <c:strRef>
              <c:f>'2000 250 200 0 PP'!$L$2</c:f>
              <c:strCache>
                <c:ptCount val="1"/>
                <c:pt idx="0">
                  <c:v>ΔUr8,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PP'!$L$3:$L$86</c:f>
              <c:numCache>
                <c:formatCode>General</c:formatCode>
                <c:ptCount val="84"/>
                <c:pt idx="0">
                  <c:v>1.0212321700000001E-6</c:v>
                </c:pt>
                <c:pt idx="1">
                  <c:v>1.02123208E-6</c:v>
                </c:pt>
                <c:pt idx="2">
                  <c:v>1.02123355E-6</c:v>
                </c:pt>
                <c:pt idx="3">
                  <c:v>1.0212360800000001E-6</c:v>
                </c:pt>
                <c:pt idx="4">
                  <c:v>1.0212387000000001E-6</c:v>
                </c:pt>
                <c:pt idx="5">
                  <c:v>1.0212401600000001E-6</c:v>
                </c:pt>
                <c:pt idx="6">
                  <c:v>1.0212395399999999E-6</c:v>
                </c:pt>
                <c:pt idx="7">
                  <c:v>1.02123676E-6</c:v>
                </c:pt>
                <c:pt idx="8">
                  <c:v>1.02123297E-6</c:v>
                </c:pt>
                <c:pt idx="9">
                  <c:v>1.02123017E-6</c:v>
                </c:pt>
                <c:pt idx="10">
                  <c:v>1.02123016E-6</c:v>
                </c:pt>
                <c:pt idx="11">
                  <c:v>1.0212332899999999E-6</c:v>
                </c:pt>
                <c:pt idx="12">
                  <c:v>1.0212380100000001E-6</c:v>
                </c:pt>
                <c:pt idx="13">
                  <c:v>1.0212416E-6</c:v>
                </c:pt>
                <c:pt idx="14">
                  <c:v>1.0212418199999999E-6</c:v>
                </c:pt>
                <c:pt idx="15">
                  <c:v>1.0212384E-6</c:v>
                </c:pt>
                <c:pt idx="16">
                  <c:v>1.02123338E-6</c:v>
                </c:pt>
                <c:pt idx="17">
                  <c:v>1.0212297800000001E-6</c:v>
                </c:pt>
                <c:pt idx="18">
                  <c:v>1.02122974E-6</c:v>
                </c:pt>
                <c:pt idx="19">
                  <c:v>1.0212331000000001E-6</c:v>
                </c:pt>
                <c:pt idx="20">
                  <c:v>1.02123764E-6</c:v>
                </c:pt>
                <c:pt idx="21">
                  <c:v>1.02124055E-6</c:v>
                </c:pt>
                <c:pt idx="22">
                  <c:v>1.02124031E-6</c:v>
                </c:pt>
                <c:pt idx="23">
                  <c:v>1.02123745E-6</c:v>
                </c:pt>
                <c:pt idx="24">
                  <c:v>1.0212340300000001E-6</c:v>
                </c:pt>
                <c:pt idx="25">
                  <c:v>1.02123204E-6</c:v>
                </c:pt>
                <c:pt idx="26">
                  <c:v>1.02123202E-6</c:v>
                </c:pt>
                <c:pt idx="27">
                  <c:v>1.0212324600000001E-6</c:v>
                </c:pt>
                <c:pt idx="28">
                  <c:v>1.0212301399999999E-6</c:v>
                </c:pt>
                <c:pt idx="29">
                  <c:v>1.02122064E-6</c:v>
                </c:pt>
                <c:pt idx="30">
                  <c:v>1.0211981300000001E-6</c:v>
                </c:pt>
                <c:pt idx="31">
                  <c:v>1.0211542400000001E-6</c:v>
                </c:pt>
                <c:pt idx="32">
                  <c:v>1.0210760200000001E-6</c:v>
                </c:pt>
                <c:pt idx="33">
                  <c:v>1.02094419E-6</c:v>
                </c:pt>
                <c:pt idx="34">
                  <c:v>1.0207322400000001E-6</c:v>
                </c:pt>
                <c:pt idx="35">
                  <c:v>1.02040699E-6</c:v>
                </c:pt>
                <c:pt idx="36">
                  <c:v>1.01993047E-6</c:v>
                </c:pt>
                <c:pt idx="37">
                  <c:v>1.0192621799999999E-6</c:v>
                </c:pt>
                <c:pt idx="38">
                  <c:v>1.01836098E-6</c:v>
                </c:pt>
                <c:pt idx="39">
                  <c:v>1.0171866699999999E-6</c:v>
                </c:pt>
                <c:pt idx="40">
                  <c:v>1.0157015299999999E-6</c:v>
                </c:pt>
                <c:pt idx="41">
                  <c:v>1.0138726699999999E-6</c:v>
                </c:pt>
                <c:pt idx="42">
                  <c:v>1.01167427E-6</c:v>
                </c:pt>
                <c:pt idx="43">
                  <c:v>1.0090889E-6</c:v>
                </c:pt>
                <c:pt idx="44">
                  <c:v>1.0061075600000001E-6</c:v>
                </c:pt>
                <c:pt idx="45">
                  <c:v>1.0027287799999999E-6</c:v>
                </c:pt>
                <c:pt idx="46">
                  <c:v>9.9895653599999997E-7</c:v>
                </c:pt>
                <c:pt idx="47">
                  <c:v>9.9479649300000008E-7</c:v>
                </c:pt>
                <c:pt idx="48">
                  <c:v>9.9025195400000006E-7</c:v>
                </c:pt>
                <c:pt idx="49">
                  <c:v>9.8532243199999997E-7</c:v>
                </c:pt>
                <c:pt idx="50">
                  <c:v>9.8000555799999998E-7</c:v>
                </c:pt>
                <c:pt idx="51">
                  <c:v>9.7429951499999997E-7</c:v>
                </c:pt>
                <c:pt idx="52">
                  <c:v>9.6820300800000001E-7</c:v>
                </c:pt>
                <c:pt idx="53">
                  <c:v>9.6171362100000001E-7</c:v>
                </c:pt>
                <c:pt idx="54">
                  <c:v>9.5482742500000001E-7</c:v>
                </c:pt>
                <c:pt idx="55">
                  <c:v>9.4753955799999996E-7</c:v>
                </c:pt>
                <c:pt idx="56">
                  <c:v>9.39844107E-7</c:v>
                </c:pt>
                <c:pt idx="57">
                  <c:v>9.3173548099999997E-7</c:v>
                </c:pt>
                <c:pt idx="58">
                  <c:v>9.2321279799999995E-7</c:v>
                </c:pt>
                <c:pt idx="59">
                  <c:v>9.1428212400000003E-7</c:v>
                </c:pt>
                <c:pt idx="60">
                  <c:v>9.0495281499999995E-7</c:v>
                </c:pt>
                <c:pt idx="61">
                  <c:v>8.9523296000000005E-7</c:v>
                </c:pt>
                <c:pt idx="62">
                  <c:v>8.8512771200000005E-7</c:v>
                </c:pt>
                <c:pt idx="63">
                  <c:v>8.7463721199999995E-7</c:v>
                </c:pt>
                <c:pt idx="64">
                  <c:v>8.6375417199999998E-7</c:v>
                </c:pt>
                <c:pt idx="65">
                  <c:v>8.5246397000000005E-7</c:v>
                </c:pt>
                <c:pt idx="66">
                  <c:v>8.4073908799999997E-7</c:v>
                </c:pt>
                <c:pt idx="67">
                  <c:v>8.2851661700000002E-7</c:v>
                </c:pt>
                <c:pt idx="68">
                  <c:v>8.1566491799999999E-7</c:v>
                </c:pt>
                <c:pt idx="69">
                  <c:v>8.0195537100000001E-7</c:v>
                </c:pt>
                <c:pt idx="70">
                  <c:v>7.8704757100000003E-7</c:v>
                </c:pt>
                <c:pt idx="71">
                  <c:v>7.70496796E-7</c:v>
                </c:pt>
                <c:pt idx="72">
                  <c:v>7.5179588899999996E-7</c:v>
                </c:pt>
                <c:pt idx="73">
                  <c:v>7.3044340700000005E-7</c:v>
                </c:pt>
                <c:pt idx="74">
                  <c:v>7.0601201999999998E-7</c:v>
                </c:pt>
                <c:pt idx="75">
                  <c:v>6.7821022200000005E-7</c:v>
                </c:pt>
                <c:pt idx="76">
                  <c:v>6.4694777799999999E-7</c:v>
                </c:pt>
                <c:pt idx="77">
                  <c:v>6.1239103300000003E-7</c:v>
                </c:pt>
                <c:pt idx="78">
                  <c:v>5.74972095E-7</c:v>
                </c:pt>
                <c:pt idx="79">
                  <c:v>5.3533917700000001E-7</c:v>
                </c:pt>
                <c:pt idx="80">
                  <c:v>4.9427249600000005E-7</c:v>
                </c:pt>
                <c:pt idx="81">
                  <c:v>4.52601761E-7</c:v>
                </c:pt>
                <c:pt idx="82">
                  <c:v>4.1114666700000001E-7</c:v>
                </c:pt>
                <c:pt idx="83">
                  <c:v>3.7067301299999999E-7</c:v>
                </c:pt>
              </c:numCache>
            </c:numRef>
          </c:yVal>
        </c:ser>
        <c:ser>
          <c:idx val="8"/>
          <c:order val="8"/>
          <c:tx>
            <c:strRef>
              <c:f>'2000 250 200 0 PP'!$M$2</c:f>
              <c:strCache>
                <c:ptCount val="1"/>
                <c:pt idx="0">
                  <c:v>ΔUr9, мВ</c:v>
                </c:pt>
              </c:strCache>
            </c:strRef>
          </c:tx>
          <c:spPr>
            <a:ln w="19050" cap="rnd" cmpd="sng" algn="ctr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PP'!$M$3:$M$86</c:f>
              <c:numCache>
                <c:formatCode>General</c:formatCode>
                <c:ptCount val="84"/>
                <c:pt idx="0">
                  <c:v>7.6534574200000002E-7</c:v>
                </c:pt>
                <c:pt idx="1">
                  <c:v>7.6534594600000002E-7</c:v>
                </c:pt>
                <c:pt idx="2">
                  <c:v>7.6534569799999997E-7</c:v>
                </c:pt>
                <c:pt idx="3">
                  <c:v>7.6534501600000003E-7</c:v>
                </c:pt>
                <c:pt idx="4">
                  <c:v>7.6534415399999998E-7</c:v>
                </c:pt>
                <c:pt idx="5">
                  <c:v>7.6534354399999999E-7</c:v>
                </c:pt>
                <c:pt idx="6">
                  <c:v>7.6534359699999997E-7</c:v>
                </c:pt>
                <c:pt idx="7">
                  <c:v>7.6534442700000001E-7</c:v>
                </c:pt>
                <c:pt idx="8">
                  <c:v>7.6534568200000001E-7</c:v>
                </c:pt>
                <c:pt idx="9">
                  <c:v>7.6534666499999998E-7</c:v>
                </c:pt>
                <c:pt idx="10">
                  <c:v>7.6534671999999997E-7</c:v>
                </c:pt>
                <c:pt idx="11">
                  <c:v>7.6534569200000005E-7</c:v>
                </c:pt>
                <c:pt idx="12">
                  <c:v>7.6534411300000004E-7</c:v>
                </c:pt>
                <c:pt idx="13">
                  <c:v>7.6534293700000001E-7</c:v>
                </c:pt>
                <c:pt idx="14">
                  <c:v>7.6534293800000001E-7</c:v>
                </c:pt>
                <c:pt idx="15">
                  <c:v>7.6534417000000004E-7</c:v>
                </c:pt>
                <c:pt idx="16">
                  <c:v>7.6534588800000002E-7</c:v>
                </c:pt>
                <c:pt idx="17">
                  <c:v>7.6534700300000004E-7</c:v>
                </c:pt>
                <c:pt idx="18">
                  <c:v>7.6534680899999997E-7</c:v>
                </c:pt>
                <c:pt idx="19">
                  <c:v>7.6534545999999995E-7</c:v>
                </c:pt>
                <c:pt idx="20">
                  <c:v>7.6534386199999998E-7</c:v>
                </c:pt>
                <c:pt idx="21">
                  <c:v>7.6534305900000003E-7</c:v>
                </c:pt>
                <c:pt idx="22">
                  <c:v>7.6534352100000001E-7</c:v>
                </c:pt>
                <c:pt idx="23">
                  <c:v>7.6534484999999996E-7</c:v>
                </c:pt>
                <c:pt idx="24">
                  <c:v>7.6534607599999996E-7</c:v>
                </c:pt>
                <c:pt idx="25">
                  <c:v>7.6534630300000004E-7</c:v>
                </c:pt>
                <c:pt idx="26">
                  <c:v>7.6534519200000004E-7</c:v>
                </c:pt>
                <c:pt idx="27">
                  <c:v>7.6534283299999995E-7</c:v>
                </c:pt>
                <c:pt idx="28">
                  <c:v>7.6533893199999999E-7</c:v>
                </c:pt>
                <c:pt idx="29">
                  <c:v>7.6533165200000005E-7</c:v>
                </c:pt>
                <c:pt idx="30">
                  <c:v>7.6531656999999997E-7</c:v>
                </c:pt>
                <c:pt idx="31">
                  <c:v>7.6528605700000004E-7</c:v>
                </c:pt>
                <c:pt idx="32">
                  <c:v>7.6522903399999997E-7</c:v>
                </c:pt>
                <c:pt idx="33">
                  <c:v>7.6513080200000002E-7</c:v>
                </c:pt>
                <c:pt idx="34">
                  <c:v>7.6497275800000005E-7</c:v>
                </c:pt>
                <c:pt idx="35">
                  <c:v>7.6473209700000003E-7</c:v>
                </c:pt>
                <c:pt idx="36">
                  <c:v>7.6438188799999999E-7</c:v>
                </c:pt>
                <c:pt idx="37">
                  <c:v>7.6389186700000004E-7</c:v>
                </c:pt>
                <c:pt idx="38">
                  <c:v>7.6323004199999998E-7</c:v>
                </c:pt>
                <c:pt idx="39">
                  <c:v>7.6236499899999998E-7</c:v>
                </c:pt>
                <c:pt idx="40">
                  <c:v>7.6126851599999995E-7</c:v>
                </c:pt>
                <c:pt idx="41">
                  <c:v>7.5991778200000005E-7</c:v>
                </c:pt>
                <c:pt idx="42">
                  <c:v>7.5829627100000003E-7</c:v>
                </c:pt>
                <c:pt idx="43">
                  <c:v>7.5639293899999998E-7</c:v>
                </c:pt>
                <c:pt idx="44">
                  <c:v>7.5420075600000001E-7</c:v>
                </c:pt>
                <c:pt idx="45">
                  <c:v>7.5171603899999999E-7</c:v>
                </c:pt>
                <c:pt idx="46">
                  <c:v>7.4893859899999998E-7</c:v>
                </c:pt>
                <c:pt idx="47">
                  <c:v>7.4587132799999999E-7</c:v>
                </c:pt>
                <c:pt idx="48">
                  <c:v>7.4251858200000005E-7</c:v>
                </c:pt>
                <c:pt idx="49">
                  <c:v>7.3888425099999997E-7</c:v>
                </c:pt>
                <c:pt idx="50">
                  <c:v>7.3497035099999997E-7</c:v>
                </c:pt>
                <c:pt idx="51">
                  <c:v>7.3077592999999999E-7</c:v>
                </c:pt>
                <c:pt idx="52">
                  <c:v>7.2629626799999995E-7</c:v>
                </c:pt>
                <c:pt idx="53">
                  <c:v>7.2152397800000005E-7</c:v>
                </c:pt>
                <c:pt idx="54">
                  <c:v>7.1645287199999998E-7</c:v>
                </c:pt>
                <c:pt idx="55">
                  <c:v>7.1108151600000003E-7</c:v>
                </c:pt>
                <c:pt idx="56">
                  <c:v>7.0541271E-7</c:v>
                </c:pt>
                <c:pt idx="57">
                  <c:v>6.9945026000000002E-7</c:v>
                </c:pt>
                <c:pt idx="58">
                  <c:v>6.9319677300000003E-7</c:v>
                </c:pt>
                <c:pt idx="59">
                  <c:v>6.8665258899999999E-7</c:v>
                </c:pt>
                <c:pt idx="60">
                  <c:v>6.7981556699999997E-7</c:v>
                </c:pt>
                <c:pt idx="61">
                  <c:v>6.7268439199999996E-7</c:v>
                </c:pt>
                <c:pt idx="62">
                  <c:v>6.6526411100000005E-7</c:v>
                </c:pt>
                <c:pt idx="63">
                  <c:v>6.5756716299999996E-7</c:v>
                </c:pt>
                <c:pt idx="64">
                  <c:v>6.4960877399999995E-7</c:v>
                </c:pt>
                <c:pt idx="65">
                  <c:v>6.4140223199999996E-7</c:v>
                </c:pt>
                <c:pt idx="66">
                  <c:v>6.3295397000000001E-7</c:v>
                </c:pt>
                <c:pt idx="67">
                  <c:v>6.2425420600000001E-7</c:v>
                </c:pt>
                <c:pt idx="68">
                  <c:v>6.1526581400000004E-7</c:v>
                </c:pt>
                <c:pt idx="69">
                  <c:v>6.0591472799999995E-7</c:v>
                </c:pt>
                <c:pt idx="70">
                  <c:v>5.9607676399999999E-7</c:v>
                </c:pt>
                <c:pt idx="71">
                  <c:v>5.8556024500000005E-7</c:v>
                </c:pt>
                <c:pt idx="72">
                  <c:v>5.7409674099999997E-7</c:v>
                </c:pt>
                <c:pt idx="73">
                  <c:v>5.61348851E-7</c:v>
                </c:pt>
                <c:pt idx="74">
                  <c:v>5.4693470099999999E-7</c:v>
                </c:pt>
                <c:pt idx="75">
                  <c:v>5.3047438099999997E-7</c:v>
                </c:pt>
                <c:pt idx="76">
                  <c:v>5.1166069400000005E-7</c:v>
                </c:pt>
                <c:pt idx="77">
                  <c:v>4.90330299E-7</c:v>
                </c:pt>
                <c:pt idx="78">
                  <c:v>4.6650170299999999E-7</c:v>
                </c:pt>
                <c:pt idx="79">
                  <c:v>4.4037536199999999E-7</c:v>
                </c:pt>
                <c:pt idx="80">
                  <c:v>4.1231500999999998E-7</c:v>
                </c:pt>
                <c:pt idx="81">
                  <c:v>3.8282073600000001E-7</c:v>
                </c:pt>
                <c:pt idx="82">
                  <c:v>3.5248874900000002E-7</c:v>
                </c:pt>
                <c:pt idx="83">
                  <c:v>3.2195244400000002E-7</c:v>
                </c:pt>
              </c:numCache>
            </c:numRef>
          </c:yVal>
        </c:ser>
        <c:axId val="171515904"/>
        <c:axId val="171517440"/>
      </c:scatterChart>
      <c:valAx>
        <c:axId val="17151590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517440"/>
        <c:crosses val="autoZero"/>
        <c:crossBetween val="midCat"/>
      </c:valAx>
      <c:valAx>
        <c:axId val="171517440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515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2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PP'!$N$2</c:f>
              <c:strCache>
                <c:ptCount val="1"/>
                <c:pt idx="0">
                  <c:v>Δ2U12,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PP'!$N$3:$N$86</c:f>
              <c:numCache>
                <c:formatCode>General</c:formatCode>
                <c:ptCount val="84"/>
                <c:pt idx="0">
                  <c:v>2.8323711400000001E-5</c:v>
                </c:pt>
                <c:pt idx="1">
                  <c:v>2.8323737500000004E-5</c:v>
                </c:pt>
                <c:pt idx="2">
                  <c:v>2.8323735300000002E-5</c:v>
                </c:pt>
                <c:pt idx="3">
                  <c:v>2.83236966E-5</c:v>
                </c:pt>
                <c:pt idx="4">
                  <c:v>2.8323634799999997E-5</c:v>
                </c:pt>
                <c:pt idx="5">
                  <c:v>2.8323582800000005E-5</c:v>
                </c:pt>
                <c:pt idx="6">
                  <c:v>2.8323576500000003E-5</c:v>
                </c:pt>
                <c:pt idx="7">
                  <c:v>2.8323629799999996E-5</c:v>
                </c:pt>
                <c:pt idx="8">
                  <c:v>2.8323719700000001E-5</c:v>
                </c:pt>
                <c:pt idx="9">
                  <c:v>2.8323793800000002E-5</c:v>
                </c:pt>
                <c:pt idx="10">
                  <c:v>2.8323800899999999E-5</c:v>
                </c:pt>
                <c:pt idx="11">
                  <c:v>2.8323727799999998E-5</c:v>
                </c:pt>
                <c:pt idx="12">
                  <c:v>2.8323613800000003E-5</c:v>
                </c:pt>
                <c:pt idx="13">
                  <c:v>2.8323530400000003E-5</c:v>
                </c:pt>
                <c:pt idx="14">
                  <c:v>2.8323535300000001E-5</c:v>
                </c:pt>
                <c:pt idx="15">
                  <c:v>2.8323630300000005E-5</c:v>
                </c:pt>
                <c:pt idx="16">
                  <c:v>2.8323756400000001E-5</c:v>
                </c:pt>
                <c:pt idx="17">
                  <c:v>2.8323830600000003E-5</c:v>
                </c:pt>
                <c:pt idx="18">
                  <c:v>2.8323802100000002E-5</c:v>
                </c:pt>
                <c:pt idx="19">
                  <c:v>2.8323689100000003E-5</c:v>
                </c:pt>
                <c:pt idx="20">
                  <c:v>2.83235682E-5</c:v>
                </c:pt>
                <c:pt idx="21">
                  <c:v>2.8323522199999997E-5</c:v>
                </c:pt>
                <c:pt idx="22">
                  <c:v>2.8323581699999997E-5</c:v>
                </c:pt>
                <c:pt idx="23">
                  <c:v>2.8323703399999999E-5</c:v>
                </c:pt>
                <c:pt idx="24">
                  <c:v>2.8323798500000001E-5</c:v>
                </c:pt>
                <c:pt idx="25">
                  <c:v>2.8323792199999999E-5</c:v>
                </c:pt>
                <c:pt idx="26">
                  <c:v>2.8323666799999998E-5</c:v>
                </c:pt>
                <c:pt idx="27">
                  <c:v>2.8323447099999997E-5</c:v>
                </c:pt>
                <c:pt idx="28">
                  <c:v>2.8323121800000004E-5</c:v>
                </c:pt>
                <c:pt idx="29">
                  <c:v>2.8322534899999999E-5</c:v>
                </c:pt>
                <c:pt idx="30">
                  <c:v>2.8321291599999998E-5</c:v>
                </c:pt>
                <c:pt idx="31">
                  <c:v>2.8318706500000002E-5</c:v>
                </c:pt>
                <c:pt idx="32">
                  <c:v>2.8313776000000001E-5</c:v>
                </c:pt>
                <c:pt idx="33">
                  <c:v>2.8305119399999999E-5</c:v>
                </c:pt>
                <c:pt idx="34">
                  <c:v>2.8290837299999996E-5</c:v>
                </c:pt>
                <c:pt idx="35">
                  <c:v>2.8268288799999998E-5</c:v>
                </c:pt>
                <c:pt idx="36">
                  <c:v>2.8233849699999999E-5</c:v>
                </c:pt>
                <c:pt idx="37">
                  <c:v>2.8182765200000001E-5</c:v>
                </c:pt>
                <c:pt idx="38">
                  <c:v>2.8109198200000003E-5</c:v>
                </c:pt>
                <c:pt idx="39">
                  <c:v>2.8006506300000002E-5</c:v>
                </c:pt>
                <c:pt idx="40">
                  <c:v>2.7867672700000002E-5</c:v>
                </c:pt>
                <c:pt idx="41">
                  <c:v>2.7685735100000002E-5</c:v>
                </c:pt>
                <c:pt idx="42">
                  <c:v>2.7454058499999998E-5</c:v>
                </c:pt>
                <c:pt idx="43">
                  <c:v>2.7166419300000001E-5</c:v>
                </c:pt>
                <c:pt idx="44">
                  <c:v>2.6816974499999998E-5</c:v>
                </c:pt>
                <c:pt idx="45">
                  <c:v>2.6400151400000001E-5</c:v>
                </c:pt>
                <c:pt idx="46">
                  <c:v>2.5910369999999996E-5</c:v>
                </c:pt>
                <c:pt idx="47">
                  <c:v>2.5341598899999997E-5</c:v>
                </c:pt>
                <c:pt idx="48">
                  <c:v>2.4687090200000002E-5</c:v>
                </c:pt>
                <c:pt idx="49">
                  <c:v>2.3939733799999997E-5</c:v>
                </c:pt>
                <c:pt idx="50">
                  <c:v>2.3093062699999998E-5</c:v>
                </c:pt>
                <c:pt idx="51">
                  <c:v>2.2142498799999998E-5</c:v>
                </c:pt>
                <c:pt idx="52">
                  <c:v>2.1086450899999996E-5</c:v>
                </c:pt>
                <c:pt idx="53">
                  <c:v>1.9927211299999996E-5</c:v>
                </c:pt>
                <c:pt idx="54">
                  <c:v>1.8671723800000002E-5</c:v>
                </c:pt>
                <c:pt idx="55">
                  <c:v>1.7332078400000003E-5</c:v>
                </c:pt>
                <c:pt idx="56">
                  <c:v>1.5925501699999999E-5</c:v>
                </c:pt>
                <c:pt idx="57">
                  <c:v>1.44738509E-5</c:v>
                </c:pt>
                <c:pt idx="58">
                  <c:v>1.3002628199999998E-5</c:v>
                </c:pt>
                <c:pt idx="59">
                  <c:v>1.15393746E-5</c:v>
                </c:pt>
                <c:pt idx="60">
                  <c:v>1.0111766800000002E-5</c:v>
                </c:pt>
                <c:pt idx="61">
                  <c:v>8.7460977999999988E-6</c:v>
                </c:pt>
                <c:pt idx="62">
                  <c:v>7.4658916999999991E-6</c:v>
                </c:pt>
                <c:pt idx="63">
                  <c:v>6.2899596000000016E-6</c:v>
                </c:pt>
                <c:pt idx="64">
                  <c:v>5.2308627199999996E-6</c:v>
                </c:pt>
                <c:pt idx="65">
                  <c:v>4.2952374500000009E-6</c:v>
                </c:pt>
                <c:pt idx="66">
                  <c:v>3.4847788799999988E-6</c:v>
                </c:pt>
                <c:pt idx="67">
                  <c:v>2.7960291699999997E-6</c:v>
                </c:pt>
                <c:pt idx="68">
                  <c:v>2.2204602000000006E-6</c:v>
                </c:pt>
                <c:pt idx="69">
                  <c:v>1.7466918000000005E-6</c:v>
                </c:pt>
                <c:pt idx="70">
                  <c:v>1.3627370400000002E-6</c:v>
                </c:pt>
                <c:pt idx="71">
                  <c:v>1.0561515E-6</c:v>
                </c:pt>
                <c:pt idx="72">
                  <c:v>8.1402068999999962E-7</c:v>
                </c:pt>
                <c:pt idx="73">
                  <c:v>6.2439925999999976E-7</c:v>
                </c:pt>
                <c:pt idx="74">
                  <c:v>4.7732100000000002E-7</c:v>
                </c:pt>
                <c:pt idx="75">
                  <c:v>3.6427502000000007E-7</c:v>
                </c:pt>
                <c:pt idx="76">
                  <c:v>2.7778622999999993E-7</c:v>
                </c:pt>
                <c:pt idx="77">
                  <c:v>2.1179436999999994E-7</c:v>
                </c:pt>
                <c:pt idx="78">
                  <c:v>1.6168947E-7</c:v>
                </c:pt>
                <c:pt idx="79">
                  <c:v>1.2379252999999999E-7</c:v>
                </c:pt>
                <c:pt idx="80">
                  <c:v>9.5110900000000098E-8</c:v>
                </c:pt>
                <c:pt idx="81">
                  <c:v>7.3390633000000017E-8</c:v>
                </c:pt>
                <c:pt idx="82">
                  <c:v>5.6975516999999962E-8</c:v>
                </c:pt>
                <c:pt idx="83">
                  <c:v>4.4565351000000058E-8</c:v>
                </c:pt>
              </c:numCache>
            </c:numRef>
          </c:yVal>
        </c:ser>
        <c:ser>
          <c:idx val="1"/>
          <c:order val="1"/>
          <c:tx>
            <c:strRef>
              <c:f>'2000 250 200 0 PP'!$O$2</c:f>
              <c:strCache>
                <c:ptCount val="1"/>
                <c:pt idx="0">
                  <c:v>Δ2U23,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PP'!$O$3:$O$86</c:f>
              <c:numCache>
                <c:formatCode>General</c:formatCode>
                <c:ptCount val="84"/>
                <c:pt idx="0">
                  <c:v>8.6040303400000005E-6</c:v>
                </c:pt>
                <c:pt idx="1">
                  <c:v>8.6040350499999992E-6</c:v>
                </c:pt>
                <c:pt idx="2">
                  <c:v>8.6040339499999998E-6</c:v>
                </c:pt>
                <c:pt idx="3">
                  <c:v>8.6040260499999995E-6</c:v>
                </c:pt>
                <c:pt idx="4">
                  <c:v>8.6040140300000004E-6</c:v>
                </c:pt>
                <c:pt idx="5">
                  <c:v>8.6040042299999979E-6</c:v>
                </c:pt>
                <c:pt idx="6">
                  <c:v>8.60400334E-6</c:v>
                </c:pt>
                <c:pt idx="7">
                  <c:v>8.6040140200000006E-6</c:v>
                </c:pt>
                <c:pt idx="8">
                  <c:v>8.6040315999999987E-6</c:v>
                </c:pt>
                <c:pt idx="9">
                  <c:v>8.6040459299999997E-6</c:v>
                </c:pt>
                <c:pt idx="10">
                  <c:v>8.6040471500000003E-6</c:v>
                </c:pt>
                <c:pt idx="11">
                  <c:v>8.6040328199999993E-6</c:v>
                </c:pt>
                <c:pt idx="12">
                  <c:v>8.6040105699999984E-6</c:v>
                </c:pt>
                <c:pt idx="13">
                  <c:v>8.6039942400000004E-6</c:v>
                </c:pt>
                <c:pt idx="14">
                  <c:v>8.6039948400000017E-6</c:v>
                </c:pt>
                <c:pt idx="15">
                  <c:v>8.6040131099999979E-6</c:v>
                </c:pt>
                <c:pt idx="16">
                  <c:v>8.6040377099999999E-6</c:v>
                </c:pt>
                <c:pt idx="17">
                  <c:v>8.604052529999999E-6</c:v>
                </c:pt>
                <c:pt idx="18">
                  <c:v>8.6040477499999999E-6</c:v>
                </c:pt>
                <c:pt idx="19">
                  <c:v>8.6040264599999991E-6</c:v>
                </c:pt>
                <c:pt idx="20">
                  <c:v>8.6040031000000008E-6</c:v>
                </c:pt>
                <c:pt idx="21">
                  <c:v>8.6039933100000015E-6</c:v>
                </c:pt>
                <c:pt idx="22">
                  <c:v>8.6040035399999998E-6</c:v>
                </c:pt>
                <c:pt idx="23">
                  <c:v>8.6040259699999992E-6</c:v>
                </c:pt>
                <c:pt idx="24">
                  <c:v>8.6040441000000013E-6</c:v>
                </c:pt>
                <c:pt idx="25">
                  <c:v>8.6040439199999994E-6</c:v>
                </c:pt>
                <c:pt idx="26">
                  <c:v>8.60402081E-6</c:v>
                </c:pt>
                <c:pt idx="27">
                  <c:v>8.6039768899999999E-6</c:v>
                </c:pt>
                <c:pt idx="28">
                  <c:v>8.6039060799999991E-6</c:v>
                </c:pt>
                <c:pt idx="29">
                  <c:v>8.6037722500000013E-6</c:v>
                </c:pt>
                <c:pt idx="30">
                  <c:v>8.6034901900000009E-6</c:v>
                </c:pt>
                <c:pt idx="31">
                  <c:v>8.6029143899999985E-6</c:v>
                </c:pt>
                <c:pt idx="32">
                  <c:v>8.6018345900000007E-6</c:v>
                </c:pt>
                <c:pt idx="33">
                  <c:v>8.5999726499999995E-6</c:v>
                </c:pt>
                <c:pt idx="34">
                  <c:v>8.5969773200000008E-6</c:v>
                </c:pt>
                <c:pt idx="35">
                  <c:v>8.5924173100000004E-6</c:v>
                </c:pt>
                <c:pt idx="36">
                  <c:v>8.5857809699999985E-6</c:v>
                </c:pt>
                <c:pt idx="37">
                  <c:v>8.5764907399999998E-6</c:v>
                </c:pt>
                <c:pt idx="38">
                  <c:v>8.5639321299999997E-6</c:v>
                </c:pt>
                <c:pt idx="39">
                  <c:v>8.5474962199999993E-6</c:v>
                </c:pt>
                <c:pt idx="40">
                  <c:v>8.5266266499999989E-6</c:v>
                </c:pt>
                <c:pt idx="41">
                  <c:v>8.5008517700000012E-6</c:v>
                </c:pt>
                <c:pt idx="42">
                  <c:v>8.46978367E-6</c:v>
                </c:pt>
                <c:pt idx="43">
                  <c:v>8.4330705999999982E-6</c:v>
                </c:pt>
                <c:pt idx="44">
                  <c:v>8.390321220000002E-6</c:v>
                </c:pt>
                <c:pt idx="45">
                  <c:v>8.3410251500000011E-6</c:v>
                </c:pt>
                <c:pt idx="46">
                  <c:v>8.2844715100000019E-6</c:v>
                </c:pt>
                <c:pt idx="47">
                  <c:v>8.2196501500000009E-6</c:v>
                </c:pt>
                <c:pt idx="48">
                  <c:v>8.1451419099999991E-6</c:v>
                </c:pt>
                <c:pt idx="49">
                  <c:v>8.0590374100000011E-6</c:v>
                </c:pt>
                <c:pt idx="50">
                  <c:v>7.9589135799999999E-6</c:v>
                </c:pt>
                <c:pt idx="51">
                  <c:v>7.8418499299999997E-6</c:v>
                </c:pt>
                <c:pt idx="52">
                  <c:v>7.704460140000002E-6</c:v>
                </c:pt>
                <c:pt idx="53">
                  <c:v>7.5429627000000011E-6</c:v>
                </c:pt>
                <c:pt idx="54">
                  <c:v>7.3533512799999992E-6</c:v>
                </c:pt>
                <c:pt idx="55">
                  <c:v>7.13167639E-6</c:v>
                </c:pt>
                <c:pt idx="56">
                  <c:v>6.8744073000000004E-6</c:v>
                </c:pt>
                <c:pt idx="57">
                  <c:v>6.5788745300000004E-6</c:v>
                </c:pt>
                <c:pt idx="58">
                  <c:v>6.2437972500000002E-6</c:v>
                </c:pt>
                <c:pt idx="59">
                  <c:v>5.8698153700000006E-6</c:v>
                </c:pt>
                <c:pt idx="60">
                  <c:v>5.4598933099999997E-6</c:v>
                </c:pt>
                <c:pt idx="61">
                  <c:v>5.0195032000000006E-6</c:v>
                </c:pt>
                <c:pt idx="62">
                  <c:v>4.5565440999999998E-6</c:v>
                </c:pt>
                <c:pt idx="63">
                  <c:v>4.0809667699999991E-6</c:v>
                </c:pt>
                <c:pt idx="64">
                  <c:v>3.6040968900000003E-6</c:v>
                </c:pt>
                <c:pt idx="65">
                  <c:v>3.1376610299999999E-6</c:v>
                </c:pt>
                <c:pt idx="66">
                  <c:v>2.69259736E-6</c:v>
                </c:pt>
                <c:pt idx="67">
                  <c:v>2.2780018300000001E-6</c:v>
                </c:pt>
                <c:pt idx="68">
                  <c:v>1.9006534499999998E-6</c:v>
                </c:pt>
                <c:pt idx="69">
                  <c:v>1.5650090300000002E-6</c:v>
                </c:pt>
                <c:pt idx="70">
                  <c:v>1.2730738299999999E-6</c:v>
                </c:pt>
                <c:pt idx="71">
                  <c:v>1.0242115700000001E-6</c:v>
                </c:pt>
                <c:pt idx="72">
                  <c:v>8.1567345999999995E-7</c:v>
                </c:pt>
                <c:pt idx="73">
                  <c:v>6.4371896000000004E-7</c:v>
                </c:pt>
                <c:pt idx="74">
                  <c:v>5.0420634000000032E-7</c:v>
                </c:pt>
                <c:pt idx="75">
                  <c:v>3.9255042999999982E-7</c:v>
                </c:pt>
                <c:pt idx="76">
                  <c:v>3.0402704000000022E-7</c:v>
                </c:pt>
                <c:pt idx="77">
                  <c:v>2.3443111000000002E-7</c:v>
                </c:pt>
                <c:pt idx="78">
                  <c:v>1.8023591000000002E-7</c:v>
                </c:pt>
                <c:pt idx="79">
                  <c:v>1.383337099999999E-7</c:v>
                </c:pt>
                <c:pt idx="80">
                  <c:v>1.0603419999999989E-7</c:v>
                </c:pt>
                <c:pt idx="81">
                  <c:v>8.1223763999999978E-8</c:v>
                </c:pt>
                <c:pt idx="82">
                  <c:v>6.2269771000000057E-8</c:v>
                </c:pt>
                <c:pt idx="83">
                  <c:v>4.7829347999999937E-8</c:v>
                </c:pt>
              </c:numCache>
            </c:numRef>
          </c:yVal>
        </c:ser>
        <c:ser>
          <c:idx val="2"/>
          <c:order val="2"/>
          <c:tx>
            <c:strRef>
              <c:f>'2000 250 200 0 PP'!$P$2</c:f>
              <c:strCache>
                <c:ptCount val="1"/>
                <c:pt idx="0">
                  <c:v>Δ2U34,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PP'!$P$3:$P$86</c:f>
              <c:numCache>
                <c:formatCode>General</c:formatCode>
                <c:ptCount val="84"/>
                <c:pt idx="0">
                  <c:v>3.6119516500000009E-6</c:v>
                </c:pt>
                <c:pt idx="1">
                  <c:v>3.6119495499999996E-6</c:v>
                </c:pt>
                <c:pt idx="2">
                  <c:v>3.6119407900000009E-6</c:v>
                </c:pt>
                <c:pt idx="3">
                  <c:v>3.61192911E-6</c:v>
                </c:pt>
                <c:pt idx="4">
                  <c:v>3.6119192600000001E-6</c:v>
                </c:pt>
                <c:pt idx="5">
                  <c:v>3.6119154300000004E-6</c:v>
                </c:pt>
                <c:pt idx="6">
                  <c:v>3.6119198899999992E-6</c:v>
                </c:pt>
                <c:pt idx="7">
                  <c:v>3.61193162E-6</c:v>
                </c:pt>
                <c:pt idx="8">
                  <c:v>3.6119458500000002E-6</c:v>
                </c:pt>
                <c:pt idx="9">
                  <c:v>3.6119555900000004E-6</c:v>
                </c:pt>
                <c:pt idx="10">
                  <c:v>3.611954989999999E-6</c:v>
                </c:pt>
                <c:pt idx="11">
                  <c:v>3.6119431199999998E-6</c:v>
                </c:pt>
                <c:pt idx="12">
                  <c:v>3.61192559E-6</c:v>
                </c:pt>
                <c:pt idx="13">
                  <c:v>3.6119119499999996E-6</c:v>
                </c:pt>
                <c:pt idx="14">
                  <c:v>3.6119101999999998E-6</c:v>
                </c:pt>
                <c:pt idx="15">
                  <c:v>3.6119216400000007E-6</c:v>
                </c:pt>
                <c:pt idx="16">
                  <c:v>3.6119398300000008E-6</c:v>
                </c:pt>
                <c:pt idx="17">
                  <c:v>3.6119543799999996E-6</c:v>
                </c:pt>
                <c:pt idx="18">
                  <c:v>3.6119574100000006E-6</c:v>
                </c:pt>
                <c:pt idx="19">
                  <c:v>3.61194803E-6</c:v>
                </c:pt>
                <c:pt idx="20">
                  <c:v>3.6119323599999997E-6</c:v>
                </c:pt>
                <c:pt idx="21">
                  <c:v>3.6119192199999999E-6</c:v>
                </c:pt>
                <c:pt idx="22">
                  <c:v>3.611914910000001E-6</c:v>
                </c:pt>
                <c:pt idx="23">
                  <c:v>3.61192023E-6</c:v>
                </c:pt>
                <c:pt idx="24">
                  <c:v>3.61193114E-6</c:v>
                </c:pt>
                <c:pt idx="25">
                  <c:v>3.6119414100000002E-6</c:v>
                </c:pt>
                <c:pt idx="26">
                  <c:v>3.61194509E-6</c:v>
                </c:pt>
                <c:pt idx="27">
                  <c:v>3.6119366499999998E-6</c:v>
                </c:pt>
                <c:pt idx="28">
                  <c:v>3.6119088099999997E-6</c:v>
                </c:pt>
                <c:pt idx="29">
                  <c:v>3.611848559999999E-6</c:v>
                </c:pt>
                <c:pt idx="30">
                  <c:v>3.6117316900000001E-6</c:v>
                </c:pt>
                <c:pt idx="31">
                  <c:v>3.6115161000000004E-6</c:v>
                </c:pt>
                <c:pt idx="32">
                  <c:v>3.6111342299999999E-6</c:v>
                </c:pt>
                <c:pt idx="33">
                  <c:v>3.6104864499999993E-6</c:v>
                </c:pt>
                <c:pt idx="34">
                  <c:v>3.6094380500000003E-6</c:v>
                </c:pt>
                <c:pt idx="35">
                  <c:v>3.6078224799999998E-6</c:v>
                </c:pt>
                <c:pt idx="36">
                  <c:v>3.6054501100000001E-6</c:v>
                </c:pt>
                <c:pt idx="37">
                  <c:v>3.6021193099999989E-6</c:v>
                </c:pt>
                <c:pt idx="38">
                  <c:v>3.5976257900000007E-6</c:v>
                </c:pt>
                <c:pt idx="39">
                  <c:v>3.5917695400000001E-6</c:v>
                </c:pt>
                <c:pt idx="40">
                  <c:v>3.5843622199999997E-6</c:v>
                </c:pt>
                <c:pt idx="41">
                  <c:v>3.5752374099999992E-6</c:v>
                </c:pt>
                <c:pt idx="42">
                  <c:v>3.5642613100000004E-6</c:v>
                </c:pt>
                <c:pt idx="43">
                  <c:v>3.5513385600000003E-6</c:v>
                </c:pt>
                <c:pt idx="44">
                  <c:v>3.53641239E-6</c:v>
                </c:pt>
                <c:pt idx="45">
                  <c:v>3.5194607400000002E-6</c:v>
                </c:pt>
                <c:pt idx="46">
                  <c:v>3.5004864099999994E-6</c:v>
                </c:pt>
                <c:pt idx="47">
                  <c:v>3.4794957799999998E-6</c:v>
                </c:pt>
                <c:pt idx="48">
                  <c:v>3.4564692599999997E-6</c:v>
                </c:pt>
                <c:pt idx="49">
                  <c:v>3.4313324900000004E-6</c:v>
                </c:pt>
                <c:pt idx="50">
                  <c:v>3.4039302800000003E-6</c:v>
                </c:pt>
                <c:pt idx="51">
                  <c:v>3.3739914599999993E-6</c:v>
                </c:pt>
                <c:pt idx="52">
                  <c:v>3.3410758599999993E-6</c:v>
                </c:pt>
                <c:pt idx="53">
                  <c:v>3.3045131700000004E-6</c:v>
                </c:pt>
                <c:pt idx="54">
                  <c:v>3.26335086E-6</c:v>
                </c:pt>
                <c:pt idx="55">
                  <c:v>3.2163138900000002E-6</c:v>
                </c:pt>
                <c:pt idx="56">
                  <c:v>3.1617793699999994E-6</c:v>
                </c:pt>
                <c:pt idx="57">
                  <c:v>3.0977982600000003E-6</c:v>
                </c:pt>
                <c:pt idx="58">
                  <c:v>3.0221944200000001E-6</c:v>
                </c:pt>
                <c:pt idx="59">
                  <c:v>2.9327295599999995E-6</c:v>
                </c:pt>
                <c:pt idx="60">
                  <c:v>2.8273191899999995E-6</c:v>
                </c:pt>
                <c:pt idx="61">
                  <c:v>2.7043189299999995E-6</c:v>
                </c:pt>
                <c:pt idx="62">
                  <c:v>2.56287145E-6</c:v>
                </c:pt>
                <c:pt idx="63">
                  <c:v>2.4032260799999999E-6</c:v>
                </c:pt>
                <c:pt idx="64">
                  <c:v>2.2269355699999999E-6</c:v>
                </c:pt>
                <c:pt idx="65">
                  <c:v>2.03690026E-6</c:v>
                </c:pt>
                <c:pt idx="66">
                  <c:v>1.8372663700000004E-6</c:v>
                </c:pt>
                <c:pt idx="67">
                  <c:v>1.6331638699999999E-6</c:v>
                </c:pt>
                <c:pt idx="68">
                  <c:v>1.4302488299999998E-6</c:v>
                </c:pt>
                <c:pt idx="69">
                  <c:v>1.2340672299999997E-6</c:v>
                </c:pt>
                <c:pt idx="70">
                  <c:v>1.0494039899999999E-6</c:v>
                </c:pt>
                <c:pt idx="71">
                  <c:v>8.7988630999999993E-7</c:v>
                </c:pt>
                <c:pt idx="72">
                  <c:v>7.2794572999999992E-7</c:v>
                </c:pt>
                <c:pt idx="73">
                  <c:v>5.9489638999999984E-7</c:v>
                </c:pt>
                <c:pt idx="74">
                  <c:v>4.8088932999999997E-7</c:v>
                </c:pt>
                <c:pt idx="75">
                  <c:v>3.8495814000000011E-7</c:v>
                </c:pt>
                <c:pt idx="76">
                  <c:v>3.0544310999999997E-7</c:v>
                </c:pt>
                <c:pt idx="77">
                  <c:v>2.4049168999999999E-7</c:v>
                </c:pt>
                <c:pt idx="78">
                  <c:v>1.8818965999999992E-7</c:v>
                </c:pt>
                <c:pt idx="79">
                  <c:v>1.4652800000000013E-7</c:v>
                </c:pt>
                <c:pt idx="80">
                  <c:v>1.1358577400000013E-7</c:v>
                </c:pt>
                <c:pt idx="81">
                  <c:v>8.7740838999999937E-8</c:v>
                </c:pt>
                <c:pt idx="82">
                  <c:v>6.7631308999999961E-8</c:v>
                </c:pt>
                <c:pt idx="83">
                  <c:v>5.2057511000000028E-8</c:v>
                </c:pt>
              </c:numCache>
            </c:numRef>
          </c:yVal>
        </c:ser>
        <c:ser>
          <c:idx val="3"/>
          <c:order val="3"/>
          <c:tx>
            <c:strRef>
              <c:f>'2000 250 200 0 PP'!$Q$2</c:f>
              <c:strCache>
                <c:ptCount val="1"/>
                <c:pt idx="0">
                  <c:v>Δ2U45,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PP'!$Q$3:$Q$86</c:f>
              <c:numCache>
                <c:formatCode>General</c:formatCode>
                <c:ptCount val="84"/>
                <c:pt idx="0">
                  <c:v>1.7992683499999996E-6</c:v>
                </c:pt>
                <c:pt idx="1">
                  <c:v>1.7992679500000003E-6</c:v>
                </c:pt>
                <c:pt idx="2">
                  <c:v>1.7992737099999996E-6</c:v>
                </c:pt>
                <c:pt idx="3">
                  <c:v>1.79928375E-6</c:v>
                </c:pt>
                <c:pt idx="4">
                  <c:v>1.7992941599999999E-6</c:v>
                </c:pt>
                <c:pt idx="5">
                  <c:v>1.7993000600000001E-6</c:v>
                </c:pt>
                <c:pt idx="6">
                  <c:v>1.79929763E-6</c:v>
                </c:pt>
                <c:pt idx="7">
                  <c:v>1.7992865699999996E-6</c:v>
                </c:pt>
                <c:pt idx="8">
                  <c:v>1.7992714799999997E-6</c:v>
                </c:pt>
                <c:pt idx="9">
                  <c:v>1.7992603100000001E-6</c:v>
                </c:pt>
                <c:pt idx="10">
                  <c:v>1.7992602300000002E-6</c:v>
                </c:pt>
                <c:pt idx="11">
                  <c:v>1.7992726999999995E-6</c:v>
                </c:pt>
                <c:pt idx="12">
                  <c:v>1.7992915100000002E-6</c:v>
                </c:pt>
                <c:pt idx="13">
                  <c:v>1.7993057999999997E-6</c:v>
                </c:pt>
                <c:pt idx="14">
                  <c:v>1.7993066200000002E-6</c:v>
                </c:pt>
                <c:pt idx="15">
                  <c:v>1.7992929900000001E-6</c:v>
                </c:pt>
                <c:pt idx="16">
                  <c:v>1.7992729399999995E-6</c:v>
                </c:pt>
                <c:pt idx="17">
                  <c:v>1.79925865E-6</c:v>
                </c:pt>
                <c:pt idx="18">
                  <c:v>1.7992585699999997E-6</c:v>
                </c:pt>
                <c:pt idx="19">
                  <c:v>1.7992720499999999E-6</c:v>
                </c:pt>
                <c:pt idx="20">
                  <c:v>1.7992901400000005E-6</c:v>
                </c:pt>
                <c:pt idx="21">
                  <c:v>1.79930168E-6</c:v>
                </c:pt>
                <c:pt idx="22">
                  <c:v>1.7993005299999999E-6</c:v>
                </c:pt>
                <c:pt idx="23">
                  <c:v>1.7992889899999995E-6</c:v>
                </c:pt>
                <c:pt idx="24">
                  <c:v>1.79927535E-6</c:v>
                </c:pt>
                <c:pt idx="25">
                  <c:v>1.7992677899999997E-6</c:v>
                </c:pt>
                <c:pt idx="26">
                  <c:v>1.7992688200000003E-6</c:v>
                </c:pt>
                <c:pt idx="27">
                  <c:v>1.7992735500000003E-6</c:v>
                </c:pt>
                <c:pt idx="28">
                  <c:v>1.7992718899999998E-6</c:v>
                </c:pt>
                <c:pt idx="29">
                  <c:v>1.7992517200000005E-6</c:v>
                </c:pt>
                <c:pt idx="30">
                  <c:v>1.79919998E-6</c:v>
                </c:pt>
                <c:pt idx="31">
                  <c:v>1.79909958E-6</c:v>
                </c:pt>
                <c:pt idx="32">
                  <c:v>1.79892362E-6</c:v>
                </c:pt>
                <c:pt idx="33">
                  <c:v>1.79862966E-6</c:v>
                </c:pt>
                <c:pt idx="34">
                  <c:v>1.7981574000000005E-6</c:v>
                </c:pt>
                <c:pt idx="35">
                  <c:v>1.7974308199999995E-6</c:v>
                </c:pt>
                <c:pt idx="36">
                  <c:v>1.79636384E-6</c:v>
                </c:pt>
                <c:pt idx="37">
                  <c:v>1.7948664000000005E-6</c:v>
                </c:pt>
                <c:pt idx="38">
                  <c:v>1.7928483399999996E-6</c:v>
                </c:pt>
                <c:pt idx="39">
                  <c:v>1.7902209699999999E-6</c:v>
                </c:pt>
                <c:pt idx="40">
                  <c:v>1.7868989299999999E-6</c:v>
                </c:pt>
                <c:pt idx="41">
                  <c:v>1.7828047800000005E-6</c:v>
                </c:pt>
                <c:pt idx="42">
                  <c:v>1.7778757499999999E-6</c:v>
                </c:pt>
                <c:pt idx="43">
                  <c:v>1.77206971E-6</c:v>
                </c:pt>
                <c:pt idx="44">
                  <c:v>1.7653672999999996E-6</c:v>
                </c:pt>
                <c:pt idx="45">
                  <c:v>1.7577691699999997E-6</c:v>
                </c:pt>
                <c:pt idx="46">
                  <c:v>1.7492869299999997E-6</c:v>
                </c:pt>
                <c:pt idx="47">
                  <c:v>1.7399292899999998E-6</c:v>
                </c:pt>
                <c:pt idx="48">
                  <c:v>1.7296903499999997E-6</c:v>
                </c:pt>
                <c:pt idx="49">
                  <c:v>1.7185497299999999E-6</c:v>
                </c:pt>
                <c:pt idx="50">
                  <c:v>1.7064844600000001E-6</c:v>
                </c:pt>
                <c:pt idx="51">
                  <c:v>1.6934806100000001E-6</c:v>
                </c:pt>
                <c:pt idx="52">
                  <c:v>1.6795298600000001E-6</c:v>
                </c:pt>
                <c:pt idx="53">
                  <c:v>1.6646078599999998E-6</c:v>
                </c:pt>
                <c:pt idx="54">
                  <c:v>1.6486425500000002E-6</c:v>
                </c:pt>
                <c:pt idx="55">
                  <c:v>1.6314790900000001E-6</c:v>
                </c:pt>
                <c:pt idx="56">
                  <c:v>1.6128455300000002E-6</c:v>
                </c:pt>
                <c:pt idx="57">
                  <c:v>1.5923265900000001E-6</c:v>
                </c:pt>
                <c:pt idx="58">
                  <c:v>1.5693464900000002E-6</c:v>
                </c:pt>
                <c:pt idx="59">
                  <c:v>1.54314907E-6</c:v>
                </c:pt>
                <c:pt idx="60">
                  <c:v>1.5127756400000003E-6</c:v>
                </c:pt>
                <c:pt idx="61">
                  <c:v>1.4770702700000006E-6</c:v>
                </c:pt>
                <c:pt idx="62">
                  <c:v>1.4347419899999996E-6</c:v>
                </c:pt>
                <c:pt idx="63">
                  <c:v>1.3844909500000005E-6</c:v>
                </c:pt>
                <c:pt idx="64">
                  <c:v>1.3252039500000002E-6</c:v>
                </c:pt>
                <c:pt idx="65">
                  <c:v>1.2562108399999999E-6</c:v>
                </c:pt>
                <c:pt idx="66">
                  <c:v>1.1775345299999998E-6</c:v>
                </c:pt>
                <c:pt idx="67">
                  <c:v>1.0900299999999997E-6</c:v>
                </c:pt>
                <c:pt idx="68">
                  <c:v>9.9535917999999998E-7</c:v>
                </c:pt>
                <c:pt idx="69">
                  <c:v>8.9583870000000016E-7</c:v>
                </c:pt>
                <c:pt idx="70">
                  <c:v>7.9423099999999975E-7</c:v>
                </c:pt>
                <c:pt idx="71">
                  <c:v>6.9350688000000019E-7</c:v>
                </c:pt>
                <c:pt idx="72">
                  <c:v>5.9655582000000018E-7</c:v>
                </c:pt>
                <c:pt idx="73">
                  <c:v>5.0584656000000001E-7</c:v>
                </c:pt>
                <c:pt idx="74">
                  <c:v>4.2315069999999992E-7</c:v>
                </c:pt>
                <c:pt idx="75">
                  <c:v>3.4948388000000018E-7</c:v>
                </c:pt>
                <c:pt idx="76">
                  <c:v>2.8525487000000003E-7</c:v>
                </c:pt>
                <c:pt idx="77">
                  <c:v>2.3040722000000009E-7</c:v>
                </c:pt>
                <c:pt idx="78">
                  <c:v>1.8443979000000001E-7</c:v>
                </c:pt>
                <c:pt idx="79">
                  <c:v>1.4647776699999992E-7</c:v>
                </c:pt>
                <c:pt idx="80">
                  <c:v>1.15502775E-7</c:v>
                </c:pt>
                <c:pt idx="81">
                  <c:v>9.0536696000000047E-8</c:v>
                </c:pt>
                <c:pt idx="82">
                  <c:v>7.0640144000000048E-8</c:v>
                </c:pt>
                <c:pt idx="83">
                  <c:v>5.4899240999999995E-8</c:v>
                </c:pt>
              </c:numCache>
            </c:numRef>
          </c:yVal>
        </c:ser>
        <c:ser>
          <c:idx val="4"/>
          <c:order val="4"/>
          <c:tx>
            <c:strRef>
              <c:f>'2000 250 200 0 PP'!$R$2</c:f>
              <c:strCache>
                <c:ptCount val="1"/>
                <c:pt idx="0">
                  <c:v>Δ2U56,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PP'!$R$3:$R$86</c:f>
              <c:numCache>
                <c:formatCode>General</c:formatCode>
                <c:ptCount val="84"/>
                <c:pt idx="0">
                  <c:v>1.0004682100000001E-6</c:v>
                </c:pt>
                <c:pt idx="1">
                  <c:v>1.0004693599999998E-6</c:v>
                </c:pt>
                <c:pt idx="2">
                  <c:v>1.0004707700000001E-6</c:v>
                </c:pt>
                <c:pt idx="3">
                  <c:v>1.0004715800000002E-6</c:v>
                </c:pt>
                <c:pt idx="4">
                  <c:v>1.0004713600000003E-6</c:v>
                </c:pt>
                <c:pt idx="5">
                  <c:v>1.0004704300000001E-6</c:v>
                </c:pt>
                <c:pt idx="6">
                  <c:v>1.0004694800000002E-6</c:v>
                </c:pt>
                <c:pt idx="7">
                  <c:v>1.0004691200000002E-6</c:v>
                </c:pt>
                <c:pt idx="8">
                  <c:v>1.0004694400000001E-6</c:v>
                </c:pt>
                <c:pt idx="9">
                  <c:v>1.00047005E-6</c:v>
                </c:pt>
                <c:pt idx="10">
                  <c:v>1.0004703699999999E-6</c:v>
                </c:pt>
                <c:pt idx="11">
                  <c:v>1.0004701499999999E-6</c:v>
                </c:pt>
                <c:pt idx="12">
                  <c:v>1.0004696500000002E-6</c:v>
                </c:pt>
                <c:pt idx="13">
                  <c:v>1.00046942E-6</c:v>
                </c:pt>
                <c:pt idx="14">
                  <c:v>1.0004698599999999E-6</c:v>
                </c:pt>
                <c:pt idx="15">
                  <c:v>1.0004707999999999E-6</c:v>
                </c:pt>
                <c:pt idx="16">
                  <c:v>1.00047157E-6</c:v>
                </c:pt>
                <c:pt idx="17">
                  <c:v>1.0004713799999999E-6</c:v>
                </c:pt>
                <c:pt idx="18">
                  <c:v>1.0004700099999998E-6</c:v>
                </c:pt>
                <c:pt idx="19">
                  <c:v>1.0004681799999998E-6</c:v>
                </c:pt>
                <c:pt idx="20">
                  <c:v>1.0004671399999998E-6</c:v>
                </c:pt>
                <c:pt idx="21">
                  <c:v>1.0004679299999999E-6</c:v>
                </c:pt>
                <c:pt idx="22">
                  <c:v>1.0004704499999997E-6</c:v>
                </c:pt>
                <c:pt idx="23">
                  <c:v>1.0004732400000003E-6</c:v>
                </c:pt>
                <c:pt idx="24">
                  <c:v>1.0004742900000001E-6</c:v>
                </c:pt>
                <c:pt idx="25">
                  <c:v>1.0004724000000002E-6</c:v>
                </c:pt>
                <c:pt idx="26">
                  <c:v>1.00046795E-6</c:v>
                </c:pt>
                <c:pt idx="27">
                  <c:v>1.0004625400000001E-6</c:v>
                </c:pt>
                <c:pt idx="28">
                  <c:v>1.0004568800000003E-6</c:v>
                </c:pt>
                <c:pt idx="29">
                  <c:v>1.00044816E-6</c:v>
                </c:pt>
                <c:pt idx="30">
                  <c:v>1.0004280399999998E-6</c:v>
                </c:pt>
                <c:pt idx="31">
                  <c:v>1.00038232E-6</c:v>
                </c:pt>
                <c:pt idx="32">
                  <c:v>1.0002919299999997E-6</c:v>
                </c:pt>
                <c:pt idx="33">
                  <c:v>1.0001339000000001E-6</c:v>
                </c:pt>
                <c:pt idx="34">
                  <c:v>9.9988113999999972E-7</c:v>
                </c:pt>
                <c:pt idx="35">
                  <c:v>9.9950064999999995E-7</c:v>
                </c:pt>
                <c:pt idx="36">
                  <c:v>9.9895158000000021E-7</c:v>
                </c:pt>
                <c:pt idx="37">
                  <c:v>9.9818513999999991E-7</c:v>
                </c:pt>
                <c:pt idx="38">
                  <c:v>9.9714757999999996E-7</c:v>
                </c:pt>
                <c:pt idx="39">
                  <c:v>9.9578606999999993E-7</c:v>
                </c:pt>
                <c:pt idx="40">
                  <c:v>9.9405537000000004E-7</c:v>
                </c:pt>
                <c:pt idx="41">
                  <c:v>9.9192219000000001E-7</c:v>
                </c:pt>
                <c:pt idx="42">
                  <c:v>9.8936480999999983E-7</c:v>
                </c:pt>
                <c:pt idx="43">
                  <c:v>9.8636828000000012E-7</c:v>
                </c:pt>
                <c:pt idx="44">
                  <c:v>9.8291920000000013E-7</c:v>
                </c:pt>
                <c:pt idx="45">
                  <c:v>9.7900493000000017E-7</c:v>
                </c:pt>
                <c:pt idx="46">
                  <c:v>9.7461756000000012E-7</c:v>
                </c:pt>
                <c:pt idx="47">
                  <c:v>9.6975837999999981E-7</c:v>
                </c:pt>
                <c:pt idx="48">
                  <c:v>9.6443803000000013E-7</c:v>
                </c:pt>
                <c:pt idx="49">
                  <c:v>9.5867088000000006E-7</c:v>
                </c:pt>
                <c:pt idx="50">
                  <c:v>9.5246578000000016E-7</c:v>
                </c:pt>
                <c:pt idx="51">
                  <c:v>9.4581722000000011E-7</c:v>
                </c:pt>
                <c:pt idx="52">
                  <c:v>9.3870224000000009E-7</c:v>
                </c:pt>
                <c:pt idx="53">
                  <c:v>9.3108788999999998E-7</c:v>
                </c:pt>
                <c:pt idx="54">
                  <c:v>9.2294732000000022E-7</c:v>
                </c:pt>
                <c:pt idx="55">
                  <c:v>9.1427128999999991E-7</c:v>
                </c:pt>
                <c:pt idx="56">
                  <c:v>9.050617299999999E-7</c:v>
                </c:pt>
                <c:pt idx="57">
                  <c:v>8.9530668999999984E-7</c:v>
                </c:pt>
                <c:pt idx="58">
                  <c:v>8.8494749999999971E-7</c:v>
                </c:pt>
                <c:pt idx="59">
                  <c:v>8.7384644000000012E-7</c:v>
                </c:pt>
                <c:pt idx="60">
                  <c:v>8.6176083999999977E-7</c:v>
                </c:pt>
                <c:pt idx="61">
                  <c:v>8.4832944999999988E-7</c:v>
                </c:pt>
                <c:pt idx="62">
                  <c:v>8.3306837000000016E-7</c:v>
                </c:pt>
                <c:pt idx="63">
                  <c:v>8.1537132999999982E-7</c:v>
                </c:pt>
                <c:pt idx="64">
                  <c:v>7.9452372999999987E-7</c:v>
                </c:pt>
                <c:pt idx="65">
                  <c:v>7.6975234999999997E-7</c:v>
                </c:pt>
                <c:pt idx="66">
                  <c:v>7.4031646000000013E-7</c:v>
                </c:pt>
                <c:pt idx="67">
                  <c:v>7.0562955000000011E-7</c:v>
                </c:pt>
                <c:pt idx="68">
                  <c:v>6.6540451000000007E-7</c:v>
                </c:pt>
                <c:pt idx="69">
                  <c:v>6.1980198999999979E-7</c:v>
                </c:pt>
                <c:pt idx="70">
                  <c:v>5.6952312000000002E-7</c:v>
                </c:pt>
                <c:pt idx="71">
                  <c:v>5.1578163999999989E-7</c:v>
                </c:pt>
                <c:pt idx="72">
                  <c:v>4.6014631999999994E-7</c:v>
                </c:pt>
                <c:pt idx="73">
                  <c:v>4.0432038999999994E-7</c:v>
                </c:pt>
                <c:pt idx="74">
                  <c:v>3.4994840999999988E-7</c:v>
                </c:pt>
                <c:pt idx="75">
                  <c:v>2.984894699999999E-7</c:v>
                </c:pt>
                <c:pt idx="76">
                  <c:v>2.5112003999999987E-7</c:v>
                </c:pt>
                <c:pt idx="77">
                  <c:v>2.086291609999999E-7</c:v>
                </c:pt>
                <c:pt idx="78">
                  <c:v>1.7135615499999994E-7</c:v>
                </c:pt>
                <c:pt idx="79">
                  <c:v>1.3925888400000002E-7</c:v>
                </c:pt>
                <c:pt idx="80">
                  <c:v>1.1207774500000001E-7</c:v>
                </c:pt>
                <c:pt idx="81">
                  <c:v>8.9440700999999987E-8</c:v>
                </c:pt>
                <c:pt idx="82">
                  <c:v>7.0868198999999977E-8</c:v>
                </c:pt>
                <c:pt idx="83">
                  <c:v>5.5802971999999938E-8</c:v>
                </c:pt>
              </c:numCache>
            </c:numRef>
          </c:yVal>
        </c:ser>
        <c:ser>
          <c:idx val="5"/>
          <c:order val="5"/>
          <c:tx>
            <c:strRef>
              <c:f>'2000 250 200 0 PP'!$S$2</c:f>
              <c:strCache>
                <c:ptCount val="1"/>
                <c:pt idx="0">
                  <c:v>Δ2U67,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PP'!$S$3:$S$86</c:f>
              <c:numCache>
                <c:formatCode>General</c:formatCode>
                <c:ptCount val="84"/>
                <c:pt idx="0">
                  <c:v>6.0140007999999994E-7</c:v>
                </c:pt>
                <c:pt idx="1">
                  <c:v>6.0140035000000029E-7</c:v>
                </c:pt>
                <c:pt idx="2">
                  <c:v>6.013965900000002E-7</c:v>
                </c:pt>
                <c:pt idx="3">
                  <c:v>6.013899999999998E-7</c:v>
                </c:pt>
                <c:pt idx="4">
                  <c:v>6.0138315999999977E-7</c:v>
                </c:pt>
                <c:pt idx="5">
                  <c:v>6.0137927999999988E-7</c:v>
                </c:pt>
                <c:pt idx="6">
                  <c:v>6.0138085999999989E-7</c:v>
                </c:pt>
                <c:pt idx="7">
                  <c:v>6.0138812999999979E-7</c:v>
                </c:pt>
                <c:pt idx="8">
                  <c:v>6.0139804999999978E-7</c:v>
                </c:pt>
                <c:pt idx="9">
                  <c:v>6.0140538999999994E-7</c:v>
                </c:pt>
                <c:pt idx="10">
                  <c:v>6.0140545000000015E-7</c:v>
                </c:pt>
                <c:pt idx="11">
                  <c:v>6.0139725000000027E-7</c:v>
                </c:pt>
                <c:pt idx="12">
                  <c:v>6.0138488000000008E-7</c:v>
                </c:pt>
                <c:pt idx="13">
                  <c:v>6.0137548999999989E-7</c:v>
                </c:pt>
                <c:pt idx="14">
                  <c:v>6.0137494999999984E-7</c:v>
                </c:pt>
                <c:pt idx="15">
                  <c:v>6.0138393000000002E-7</c:v>
                </c:pt>
                <c:pt idx="16">
                  <c:v>6.0139710000000015E-7</c:v>
                </c:pt>
                <c:pt idx="17">
                  <c:v>6.014064899999999E-7</c:v>
                </c:pt>
                <c:pt idx="18">
                  <c:v>6.0140654000000008E-7</c:v>
                </c:pt>
                <c:pt idx="19">
                  <c:v>6.013976700000001E-7</c:v>
                </c:pt>
                <c:pt idx="20">
                  <c:v>6.0138577999999995E-7</c:v>
                </c:pt>
                <c:pt idx="21">
                  <c:v>6.013782000000002E-7</c:v>
                </c:pt>
                <c:pt idx="22">
                  <c:v>6.0137894000000013E-7</c:v>
                </c:pt>
                <c:pt idx="23">
                  <c:v>6.0138650999999985E-7</c:v>
                </c:pt>
                <c:pt idx="24">
                  <c:v>6.0139541999999998E-7</c:v>
                </c:pt>
                <c:pt idx="25">
                  <c:v>6.0140008999999998E-7</c:v>
                </c:pt>
                <c:pt idx="26">
                  <c:v>6.0139832999999995E-7</c:v>
                </c:pt>
                <c:pt idx="27">
                  <c:v>6.0139181999999984E-7</c:v>
                </c:pt>
                <c:pt idx="28">
                  <c:v>6.0138374999999979E-7</c:v>
                </c:pt>
                <c:pt idx="29">
                  <c:v>6.0137523999999984E-7</c:v>
                </c:pt>
                <c:pt idx="30">
                  <c:v>6.0136276000000009E-7</c:v>
                </c:pt>
                <c:pt idx="31">
                  <c:v>6.0133775999999983E-7</c:v>
                </c:pt>
                <c:pt idx="32">
                  <c:v>6.0128809000000028E-7</c:v>
                </c:pt>
                <c:pt idx="33">
                  <c:v>6.0119950000000016E-7</c:v>
                </c:pt>
                <c:pt idx="34">
                  <c:v>6.0105599000000029E-7</c:v>
                </c:pt>
                <c:pt idx="35">
                  <c:v>6.0083876000000003E-7</c:v>
                </c:pt>
                <c:pt idx="36">
                  <c:v>6.0052481999999984E-7</c:v>
                </c:pt>
                <c:pt idx="37">
                  <c:v>6.0008665000000005E-7</c:v>
                </c:pt>
                <c:pt idx="38">
                  <c:v>5.9949381000000014E-7</c:v>
                </c:pt>
                <c:pt idx="39">
                  <c:v>5.9871619999999998E-7</c:v>
                </c:pt>
                <c:pt idx="40">
                  <c:v>5.9772783999999999E-7</c:v>
                </c:pt>
                <c:pt idx="41">
                  <c:v>5.9650947999999979E-7</c:v>
                </c:pt>
                <c:pt idx="42">
                  <c:v>5.950485900000001E-7</c:v>
                </c:pt>
                <c:pt idx="43">
                  <c:v>5.9333688000000006E-7</c:v>
                </c:pt>
                <c:pt idx="44">
                  <c:v>5.9136755999999981E-7</c:v>
                </c:pt>
                <c:pt idx="45">
                  <c:v>5.8913452000000007E-7</c:v>
                </c:pt>
                <c:pt idx="46">
                  <c:v>5.8663406000000012E-7</c:v>
                </c:pt>
                <c:pt idx="47">
                  <c:v>5.8386669000000012E-7</c:v>
                </c:pt>
                <c:pt idx="48">
                  <c:v>5.8083699999999998E-7</c:v>
                </c:pt>
                <c:pt idx="49">
                  <c:v>5.7755116999999988E-7</c:v>
                </c:pt>
                <c:pt idx="50">
                  <c:v>5.7401331999999996E-7</c:v>
                </c:pt>
                <c:pt idx="51">
                  <c:v>5.7022187999999981E-7</c:v>
                </c:pt>
                <c:pt idx="52">
                  <c:v>5.6616818999999999E-7</c:v>
                </c:pt>
                <c:pt idx="53">
                  <c:v>5.6183921999999982E-7</c:v>
                </c:pt>
                <c:pt idx="54">
                  <c:v>5.5722443000000004E-7</c:v>
                </c:pt>
                <c:pt idx="55">
                  <c:v>5.5232138000000004E-7</c:v>
                </c:pt>
                <c:pt idx="56">
                  <c:v>5.4713441999999994E-7</c:v>
                </c:pt>
                <c:pt idx="57">
                  <c:v>5.4166743000000005E-7</c:v>
                </c:pt>
                <c:pt idx="58">
                  <c:v>5.3591539000000016E-7</c:v>
                </c:pt>
                <c:pt idx="59">
                  <c:v>5.2985745000000002E-7</c:v>
                </c:pt>
                <c:pt idx="60">
                  <c:v>5.2345187000000005E-7</c:v>
                </c:pt>
                <c:pt idx="61">
                  <c:v>5.1663309000000003E-7</c:v>
                </c:pt>
                <c:pt idx="62">
                  <c:v>5.0930508999999998E-7</c:v>
                </c:pt>
                <c:pt idx="63">
                  <c:v>5.0132153999999997E-7</c:v>
                </c:pt>
                <c:pt idx="64">
                  <c:v>4.9245380000000007E-7</c:v>
                </c:pt>
                <c:pt idx="65">
                  <c:v>4.8236305000000004E-7</c:v>
                </c:pt>
                <c:pt idx="66">
                  <c:v>4.7059552000000005E-7</c:v>
                </c:pt>
                <c:pt idx="67">
                  <c:v>4.5661683000000006E-7</c:v>
                </c:pt>
                <c:pt idx="68">
                  <c:v>4.3989425000000012E-7</c:v>
                </c:pt>
                <c:pt idx="69">
                  <c:v>4.2001269000000008E-7</c:v>
                </c:pt>
                <c:pt idx="70">
                  <c:v>3.9678118000000008E-7</c:v>
                </c:pt>
                <c:pt idx="71">
                  <c:v>3.7029274999999983E-7</c:v>
                </c:pt>
                <c:pt idx="72">
                  <c:v>3.4093660800000001E-7</c:v>
                </c:pt>
                <c:pt idx="73">
                  <c:v>3.0938092900000012E-7</c:v>
                </c:pt>
                <c:pt idx="74">
                  <c:v>2.7652710699999999E-7</c:v>
                </c:pt>
                <c:pt idx="75">
                  <c:v>2.4341825700000002E-7</c:v>
                </c:pt>
                <c:pt idx="76">
                  <c:v>2.1109963300000002E-7</c:v>
                </c:pt>
                <c:pt idx="77">
                  <c:v>1.8047231899999997E-7</c:v>
                </c:pt>
                <c:pt idx="78">
                  <c:v>1.52206159E-7</c:v>
                </c:pt>
                <c:pt idx="79">
                  <c:v>1.2673826599999999E-7</c:v>
                </c:pt>
                <c:pt idx="80">
                  <c:v>1.0430850899999995E-7</c:v>
                </c:pt>
                <c:pt idx="81">
                  <c:v>8.4969795999999947E-8</c:v>
                </c:pt>
                <c:pt idx="82">
                  <c:v>6.8590297000000026E-8</c:v>
                </c:pt>
                <c:pt idx="83">
                  <c:v>5.4909884000000062E-8</c:v>
                </c:pt>
              </c:numCache>
            </c:numRef>
          </c:yVal>
        </c:ser>
        <c:ser>
          <c:idx val="6"/>
          <c:order val="6"/>
          <c:tx>
            <c:strRef>
              <c:f>'2000 250 200 0 PP'!$T$2</c:f>
              <c:strCache>
                <c:ptCount val="1"/>
                <c:pt idx="0">
                  <c:v>Δ2U78,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PP'!$T$3:$T$86</c:f>
              <c:numCache>
                <c:formatCode>General</c:formatCode>
                <c:ptCount val="84"/>
                <c:pt idx="0">
                  <c:v>3.8335589999999991E-7</c:v>
                </c:pt>
                <c:pt idx="1">
                  <c:v>3.8335555999999995E-7</c:v>
                </c:pt>
                <c:pt idx="2">
                  <c:v>3.8335543999999994E-7</c:v>
                </c:pt>
                <c:pt idx="3">
                  <c:v>3.8335572999999993E-7</c:v>
                </c:pt>
                <c:pt idx="4">
                  <c:v>3.8335632999999999E-7</c:v>
                </c:pt>
                <c:pt idx="5">
                  <c:v>3.8335690999999997E-7</c:v>
                </c:pt>
                <c:pt idx="6">
                  <c:v>3.8335706000000009E-7</c:v>
                </c:pt>
                <c:pt idx="7">
                  <c:v>3.8335658000000005E-7</c:v>
                </c:pt>
                <c:pt idx="8">
                  <c:v>3.8335571000000007E-7</c:v>
                </c:pt>
                <c:pt idx="9">
                  <c:v>3.8335495999999989E-7</c:v>
                </c:pt>
                <c:pt idx="10">
                  <c:v>3.8335484999999991E-7</c:v>
                </c:pt>
                <c:pt idx="11">
                  <c:v>3.8335556999999998E-7</c:v>
                </c:pt>
                <c:pt idx="12">
                  <c:v>3.8335668999999981E-7</c:v>
                </c:pt>
                <c:pt idx="13">
                  <c:v>3.833575E-7</c:v>
                </c:pt>
                <c:pt idx="14">
                  <c:v>3.8335741000000009E-7</c:v>
                </c:pt>
                <c:pt idx="15">
                  <c:v>3.8335642999999993E-7</c:v>
                </c:pt>
                <c:pt idx="16">
                  <c:v>3.8335517000000002E-7</c:v>
                </c:pt>
                <c:pt idx="17">
                  <c:v>3.8335448999999988E-7</c:v>
                </c:pt>
                <c:pt idx="18">
                  <c:v>3.8335488000000002E-7</c:v>
                </c:pt>
                <c:pt idx="19">
                  <c:v>3.8335611000000004E-7</c:v>
                </c:pt>
                <c:pt idx="20">
                  <c:v>3.8335734000000005E-7</c:v>
                </c:pt>
                <c:pt idx="21">
                  <c:v>3.8335770999999991E-7</c:v>
                </c:pt>
                <c:pt idx="22">
                  <c:v>3.8335692000000001E-7</c:v>
                </c:pt>
                <c:pt idx="23">
                  <c:v>3.8335550999999998E-7</c:v>
                </c:pt>
                <c:pt idx="24">
                  <c:v>3.8335447000000002E-7</c:v>
                </c:pt>
                <c:pt idx="25">
                  <c:v>3.8335454999999988E-7</c:v>
                </c:pt>
                <c:pt idx="26">
                  <c:v>3.8335558000000002E-7</c:v>
                </c:pt>
                <c:pt idx="27">
                  <c:v>3.8335638999999999E-7</c:v>
                </c:pt>
                <c:pt idx="28">
                  <c:v>3.8335525000000009E-7</c:v>
                </c:pt>
                <c:pt idx="29">
                  <c:v>3.8335033000000003E-7</c:v>
                </c:pt>
                <c:pt idx="30">
                  <c:v>3.8333980999999999E-7</c:v>
                </c:pt>
                <c:pt idx="31">
                  <c:v>3.8332110999999992E-7</c:v>
                </c:pt>
                <c:pt idx="32">
                  <c:v>3.8328961999999983E-7</c:v>
                </c:pt>
                <c:pt idx="33">
                  <c:v>3.8323744999999989E-7</c:v>
                </c:pt>
                <c:pt idx="34">
                  <c:v>3.8315295999999982E-7</c:v>
                </c:pt>
                <c:pt idx="35">
                  <c:v>3.8302159000000015E-7</c:v>
                </c:pt>
                <c:pt idx="36">
                  <c:v>3.8282731000000014E-7</c:v>
                </c:pt>
                <c:pt idx="37">
                  <c:v>3.8255408000000002E-7</c:v>
                </c:pt>
                <c:pt idx="38">
                  <c:v>3.8218646999999996E-7</c:v>
                </c:pt>
                <c:pt idx="39">
                  <c:v>3.8170933000000005E-7</c:v>
                </c:pt>
                <c:pt idx="40">
                  <c:v>3.8110756000000015E-7</c:v>
                </c:pt>
                <c:pt idx="41">
                  <c:v>3.8036660000000017E-7</c:v>
                </c:pt>
                <c:pt idx="42">
                  <c:v>3.7947409999999999E-7</c:v>
                </c:pt>
                <c:pt idx="43">
                  <c:v>3.7842177000000004E-7</c:v>
                </c:pt>
                <c:pt idx="44">
                  <c:v>3.7720646999999993E-7</c:v>
                </c:pt>
                <c:pt idx="45">
                  <c:v>3.7582981E-7</c:v>
                </c:pt>
                <c:pt idx="46">
                  <c:v>3.7429579399999995E-7</c:v>
                </c:pt>
                <c:pt idx="47">
                  <c:v>3.7260721699999986E-7</c:v>
                </c:pt>
                <c:pt idx="48">
                  <c:v>3.7076299599999993E-7</c:v>
                </c:pt>
                <c:pt idx="49">
                  <c:v>3.6875858800000009E-7</c:v>
                </c:pt>
                <c:pt idx="50">
                  <c:v>3.6658942199999997E-7</c:v>
                </c:pt>
                <c:pt idx="51">
                  <c:v>3.642546850000001E-7</c:v>
                </c:pt>
                <c:pt idx="52">
                  <c:v>3.6175790200000004E-7</c:v>
                </c:pt>
                <c:pt idx="53">
                  <c:v>3.5910393900000008E-7</c:v>
                </c:pt>
                <c:pt idx="54">
                  <c:v>3.5629443499999991E-7</c:v>
                </c:pt>
                <c:pt idx="55">
                  <c:v>3.5332470200000011E-7</c:v>
                </c:pt>
                <c:pt idx="56">
                  <c:v>3.501838430000001E-7</c:v>
                </c:pt>
                <c:pt idx="57">
                  <c:v>3.4685931899999994E-7</c:v>
                </c:pt>
                <c:pt idx="58">
                  <c:v>3.4334425199999997E-7</c:v>
                </c:pt>
                <c:pt idx="59">
                  <c:v>3.3964138599999988E-7</c:v>
                </c:pt>
                <c:pt idx="60">
                  <c:v>3.3575973500000008E-7</c:v>
                </c:pt>
                <c:pt idx="61">
                  <c:v>3.3170569999999986E-7</c:v>
                </c:pt>
                <c:pt idx="62">
                  <c:v>3.2747268799999996E-7</c:v>
                </c:pt>
                <c:pt idx="63">
                  <c:v>3.2302981800000008E-7</c:v>
                </c:pt>
                <c:pt idx="64">
                  <c:v>3.1831106800000001E-7</c:v>
                </c:pt>
                <c:pt idx="65">
                  <c:v>3.1320614999999989E-7</c:v>
                </c:pt>
                <c:pt idx="66">
                  <c:v>3.0755219200000003E-7</c:v>
                </c:pt>
                <c:pt idx="67">
                  <c:v>3.0112623299999994E-7</c:v>
                </c:pt>
                <c:pt idx="68">
                  <c:v>2.9364642199999998E-7</c:v>
                </c:pt>
                <c:pt idx="69">
                  <c:v>2.8479028899999993E-7</c:v>
                </c:pt>
                <c:pt idx="70">
                  <c:v>2.7423194899999991E-7</c:v>
                </c:pt>
                <c:pt idx="71">
                  <c:v>2.6169737400000008E-7</c:v>
                </c:pt>
                <c:pt idx="72">
                  <c:v>2.4703631300000004E-7</c:v>
                </c:pt>
                <c:pt idx="73">
                  <c:v>2.3029252399999992E-7</c:v>
                </c:pt>
                <c:pt idx="74">
                  <c:v>2.1173778300000007E-7</c:v>
                </c:pt>
                <c:pt idx="75">
                  <c:v>1.9184624099999993E-7</c:v>
                </c:pt>
                <c:pt idx="76">
                  <c:v>1.7122147900000004E-7</c:v>
                </c:pt>
                <c:pt idx="77">
                  <c:v>1.5051296700000001E-7</c:v>
                </c:pt>
                <c:pt idx="78">
                  <c:v>1.3035029100000005E-7</c:v>
                </c:pt>
                <c:pt idx="79">
                  <c:v>1.1129348599999998E-7</c:v>
                </c:pt>
                <c:pt idx="80">
                  <c:v>9.3782400999999958E-8</c:v>
                </c:pt>
                <c:pt idx="81">
                  <c:v>7.8090000000000033E-8</c:v>
                </c:pt>
                <c:pt idx="82">
                  <c:v>6.431458199999997E-8</c:v>
                </c:pt>
                <c:pt idx="83">
                  <c:v>5.2428115999999995E-8</c:v>
                </c:pt>
              </c:numCache>
            </c:numRef>
          </c:yVal>
        </c:ser>
        <c:ser>
          <c:idx val="7"/>
          <c:order val="7"/>
          <c:tx>
            <c:strRef>
              <c:f>'2000 250 200 0 PP'!$U$2</c:f>
              <c:strCache>
                <c:ptCount val="1"/>
                <c:pt idx="0">
                  <c:v>Δ2U89,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PP'!$U$3:$U$86</c:f>
              <c:numCache>
                <c:formatCode>General</c:formatCode>
                <c:ptCount val="84"/>
                <c:pt idx="0">
                  <c:v>2.5588642800000006E-7</c:v>
                </c:pt>
                <c:pt idx="1">
                  <c:v>2.5588613399999995E-7</c:v>
                </c:pt>
                <c:pt idx="2">
                  <c:v>2.5588785200000004E-7</c:v>
                </c:pt>
                <c:pt idx="3">
                  <c:v>2.5589106400000005E-7</c:v>
                </c:pt>
                <c:pt idx="4">
                  <c:v>2.5589454600000008E-7</c:v>
                </c:pt>
                <c:pt idx="5">
                  <c:v>2.5589661600000007E-7</c:v>
                </c:pt>
                <c:pt idx="6">
                  <c:v>2.5589594299999996E-7</c:v>
                </c:pt>
                <c:pt idx="7">
                  <c:v>2.5589233299999999E-7</c:v>
                </c:pt>
                <c:pt idx="8">
                  <c:v>2.5588728800000001E-7</c:v>
                </c:pt>
                <c:pt idx="9">
                  <c:v>2.5588350500000005E-7</c:v>
                </c:pt>
                <c:pt idx="10">
                  <c:v>2.5588344000000002E-7</c:v>
                </c:pt>
                <c:pt idx="11">
                  <c:v>2.5588759799999986E-7</c:v>
                </c:pt>
                <c:pt idx="12">
                  <c:v>2.5589389700000005E-7</c:v>
                </c:pt>
                <c:pt idx="13">
                  <c:v>2.5589866299999998E-7</c:v>
                </c:pt>
                <c:pt idx="14">
                  <c:v>2.5589888199999992E-7</c:v>
                </c:pt>
                <c:pt idx="15">
                  <c:v>2.5589422999999999E-7</c:v>
                </c:pt>
                <c:pt idx="16">
                  <c:v>2.55887492E-7</c:v>
                </c:pt>
                <c:pt idx="17">
                  <c:v>2.5588277700000005E-7</c:v>
                </c:pt>
                <c:pt idx="18">
                  <c:v>2.5588293099999998E-7</c:v>
                </c:pt>
                <c:pt idx="19">
                  <c:v>2.5588764000000012E-7</c:v>
                </c:pt>
                <c:pt idx="20">
                  <c:v>2.5589377800000004E-7</c:v>
                </c:pt>
                <c:pt idx="21">
                  <c:v>2.5589749099999996E-7</c:v>
                </c:pt>
                <c:pt idx="22">
                  <c:v>2.5589678899999995E-7</c:v>
                </c:pt>
                <c:pt idx="23">
                  <c:v>2.5589260000000001E-7</c:v>
                </c:pt>
                <c:pt idx="24">
                  <c:v>2.5588795400000009E-7</c:v>
                </c:pt>
                <c:pt idx="25">
                  <c:v>2.5588573699999999E-7</c:v>
                </c:pt>
                <c:pt idx="26">
                  <c:v>2.5588682799999993E-7</c:v>
                </c:pt>
                <c:pt idx="27">
                  <c:v>2.5588962700000013E-7</c:v>
                </c:pt>
                <c:pt idx="28">
                  <c:v>2.5589120799999993E-7</c:v>
                </c:pt>
                <c:pt idx="29">
                  <c:v>2.5588898799999993E-7</c:v>
                </c:pt>
                <c:pt idx="30">
                  <c:v>2.5588156000000009E-7</c:v>
                </c:pt>
                <c:pt idx="31">
                  <c:v>2.5586818300000005E-7</c:v>
                </c:pt>
                <c:pt idx="32">
                  <c:v>2.5584698600000014E-7</c:v>
                </c:pt>
                <c:pt idx="33">
                  <c:v>2.5581338800000002E-7</c:v>
                </c:pt>
                <c:pt idx="34">
                  <c:v>2.5575948200000004E-7</c:v>
                </c:pt>
                <c:pt idx="35">
                  <c:v>2.5567489299999992E-7</c:v>
                </c:pt>
                <c:pt idx="36">
                  <c:v>2.5554858199999997E-7</c:v>
                </c:pt>
                <c:pt idx="37">
                  <c:v>2.5537031299999991E-7</c:v>
                </c:pt>
                <c:pt idx="38">
                  <c:v>2.55130938E-7</c:v>
                </c:pt>
                <c:pt idx="39">
                  <c:v>2.5482167099999992E-7</c:v>
                </c:pt>
                <c:pt idx="40">
                  <c:v>2.5443301399999996E-7</c:v>
                </c:pt>
                <c:pt idx="41">
                  <c:v>2.5395488799999986E-7</c:v>
                </c:pt>
                <c:pt idx="42">
                  <c:v>2.53377999E-7</c:v>
                </c:pt>
                <c:pt idx="43">
                  <c:v>2.5269596099999999E-7</c:v>
                </c:pt>
                <c:pt idx="44">
                  <c:v>2.5190680400000009E-7</c:v>
                </c:pt>
                <c:pt idx="45">
                  <c:v>2.5101274099999996E-7</c:v>
                </c:pt>
                <c:pt idx="46">
                  <c:v>2.5001793699999999E-7</c:v>
                </c:pt>
                <c:pt idx="47">
                  <c:v>2.4892516500000008E-7</c:v>
                </c:pt>
                <c:pt idx="48">
                  <c:v>2.4773337200000001E-7</c:v>
                </c:pt>
                <c:pt idx="49">
                  <c:v>2.4643818099999999E-7</c:v>
                </c:pt>
                <c:pt idx="50">
                  <c:v>2.4503520700000001E-7</c:v>
                </c:pt>
                <c:pt idx="51">
                  <c:v>2.4352358499999998E-7</c:v>
                </c:pt>
                <c:pt idx="52">
                  <c:v>2.4190674000000006E-7</c:v>
                </c:pt>
                <c:pt idx="53">
                  <c:v>2.4018964299999996E-7</c:v>
                </c:pt>
                <c:pt idx="54">
                  <c:v>2.3837455300000003E-7</c:v>
                </c:pt>
                <c:pt idx="55">
                  <c:v>2.3645804199999993E-7</c:v>
                </c:pt>
                <c:pt idx="56">
                  <c:v>2.34431397E-7</c:v>
                </c:pt>
                <c:pt idx="57">
                  <c:v>2.3228522099999995E-7</c:v>
                </c:pt>
                <c:pt idx="58">
                  <c:v>2.3001602499999992E-7</c:v>
                </c:pt>
                <c:pt idx="59">
                  <c:v>2.2762953500000004E-7</c:v>
                </c:pt>
                <c:pt idx="60">
                  <c:v>2.2513724799999999E-7</c:v>
                </c:pt>
                <c:pt idx="61">
                  <c:v>2.2254856800000009E-7</c:v>
                </c:pt>
                <c:pt idx="62">
                  <c:v>2.19863601E-7</c:v>
                </c:pt>
                <c:pt idx="63">
                  <c:v>2.1707004899999999E-7</c:v>
                </c:pt>
                <c:pt idx="64">
                  <c:v>2.1414539800000003E-7</c:v>
                </c:pt>
                <c:pt idx="65">
                  <c:v>2.110617380000001E-7</c:v>
                </c:pt>
                <c:pt idx="66">
                  <c:v>2.0778511799999996E-7</c:v>
                </c:pt>
                <c:pt idx="67">
                  <c:v>2.0426241100000001E-7</c:v>
                </c:pt>
                <c:pt idx="68">
                  <c:v>2.0039910399999995E-7</c:v>
                </c:pt>
                <c:pt idx="69">
                  <c:v>1.9604064300000006E-7</c:v>
                </c:pt>
                <c:pt idx="70">
                  <c:v>1.9097080700000004E-7</c:v>
                </c:pt>
                <c:pt idx="71">
                  <c:v>1.8493655099999994E-7</c:v>
                </c:pt>
                <c:pt idx="72">
                  <c:v>1.7769914799999999E-7</c:v>
                </c:pt>
                <c:pt idx="73">
                  <c:v>1.6909455600000005E-7</c:v>
                </c:pt>
                <c:pt idx="74">
                  <c:v>1.5907731899999998E-7</c:v>
                </c:pt>
                <c:pt idx="75">
                  <c:v>1.4773584100000008E-7</c:v>
                </c:pt>
                <c:pt idx="76">
                  <c:v>1.3528708399999995E-7</c:v>
                </c:pt>
                <c:pt idx="77">
                  <c:v>1.2206073400000004E-7</c:v>
                </c:pt>
                <c:pt idx="78">
                  <c:v>1.0847039200000001E-7</c:v>
                </c:pt>
                <c:pt idx="79">
                  <c:v>9.496381500000002E-8</c:v>
                </c:pt>
                <c:pt idx="80">
                  <c:v>8.1957486000000066E-8</c:v>
                </c:pt>
                <c:pt idx="81">
                  <c:v>6.9781024999999993E-8</c:v>
                </c:pt>
                <c:pt idx="82">
                  <c:v>5.8657917999999989E-8</c:v>
                </c:pt>
                <c:pt idx="83">
                  <c:v>4.8720568999999975E-8</c:v>
                </c:pt>
              </c:numCache>
            </c:numRef>
          </c:yVal>
        </c:ser>
        <c:axId val="171746048"/>
        <c:axId val="171747584"/>
      </c:scatterChart>
      <c:valAx>
        <c:axId val="17174604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747584"/>
        <c:crosses val="autoZero"/>
        <c:crossBetween val="midCat"/>
      </c:valAx>
      <c:valAx>
        <c:axId val="17174758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74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3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PP'!$V$2</c:f>
              <c:strCache>
                <c:ptCount val="1"/>
                <c:pt idx="0">
                  <c:v>Δ3U123,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PP'!$V$3:$V$86</c:f>
              <c:numCache>
                <c:formatCode>General</c:formatCode>
                <c:ptCount val="84"/>
                <c:pt idx="0">
                  <c:v>1.9719681060000001E-5</c:v>
                </c:pt>
                <c:pt idx="1">
                  <c:v>1.9719702450000005E-5</c:v>
                </c:pt>
                <c:pt idx="2">
                  <c:v>1.971970135E-5</c:v>
                </c:pt>
                <c:pt idx="3">
                  <c:v>1.9719670549999999E-5</c:v>
                </c:pt>
                <c:pt idx="4">
                  <c:v>1.9719620769999998E-5</c:v>
                </c:pt>
                <c:pt idx="5">
                  <c:v>1.9719578570000007E-5</c:v>
                </c:pt>
                <c:pt idx="6">
                  <c:v>1.9719573160000003E-5</c:v>
                </c:pt>
                <c:pt idx="7">
                  <c:v>1.9719615779999994E-5</c:v>
                </c:pt>
                <c:pt idx="8">
                  <c:v>1.9719688100000002E-5</c:v>
                </c:pt>
                <c:pt idx="9">
                  <c:v>1.9719747870000004E-5</c:v>
                </c:pt>
                <c:pt idx="10">
                  <c:v>1.9719753749999999E-5</c:v>
                </c:pt>
                <c:pt idx="11">
                  <c:v>1.971969498E-5</c:v>
                </c:pt>
                <c:pt idx="12">
                  <c:v>1.9719603230000004E-5</c:v>
                </c:pt>
                <c:pt idx="13">
                  <c:v>1.9719536160000002E-5</c:v>
                </c:pt>
                <c:pt idx="14">
                  <c:v>1.9719540460000001E-5</c:v>
                </c:pt>
                <c:pt idx="15">
                  <c:v>1.9719617190000007E-5</c:v>
                </c:pt>
                <c:pt idx="16">
                  <c:v>1.9719718690000001E-5</c:v>
                </c:pt>
                <c:pt idx="17">
                  <c:v>1.9719778070000002E-5</c:v>
                </c:pt>
                <c:pt idx="18">
                  <c:v>1.9719754350000002E-5</c:v>
                </c:pt>
                <c:pt idx="19">
                  <c:v>1.9719662640000005E-5</c:v>
                </c:pt>
                <c:pt idx="20">
                  <c:v>1.9719565099999999E-5</c:v>
                </c:pt>
                <c:pt idx="21">
                  <c:v>1.9719528889999998E-5</c:v>
                </c:pt>
                <c:pt idx="22">
                  <c:v>1.9719578159999997E-5</c:v>
                </c:pt>
                <c:pt idx="23">
                  <c:v>1.971967743E-5</c:v>
                </c:pt>
                <c:pt idx="24">
                  <c:v>1.9719754400000001E-5</c:v>
                </c:pt>
                <c:pt idx="25">
                  <c:v>1.971974828E-5</c:v>
                </c:pt>
                <c:pt idx="26">
                  <c:v>1.9719645989999996E-5</c:v>
                </c:pt>
                <c:pt idx="27">
                  <c:v>1.9719470209999997E-5</c:v>
                </c:pt>
                <c:pt idx="28">
                  <c:v>1.9719215720000005E-5</c:v>
                </c:pt>
                <c:pt idx="29">
                  <c:v>1.971876265E-5</c:v>
                </c:pt>
                <c:pt idx="30">
                  <c:v>1.9717801409999995E-5</c:v>
                </c:pt>
                <c:pt idx="31">
                  <c:v>1.9715792110000005E-5</c:v>
                </c:pt>
                <c:pt idx="32">
                  <c:v>1.9711941409999998E-5</c:v>
                </c:pt>
                <c:pt idx="33">
                  <c:v>1.9705146749999998E-5</c:v>
                </c:pt>
                <c:pt idx="34">
                  <c:v>1.9693859979999995E-5</c:v>
                </c:pt>
                <c:pt idx="35">
                  <c:v>1.9675871489999998E-5</c:v>
                </c:pt>
                <c:pt idx="36">
                  <c:v>1.9648068730000002E-5</c:v>
                </c:pt>
                <c:pt idx="37">
                  <c:v>1.9606274460000003E-5</c:v>
                </c:pt>
                <c:pt idx="38">
                  <c:v>1.9545266070000003E-5</c:v>
                </c:pt>
                <c:pt idx="39">
                  <c:v>1.9459010080000004E-5</c:v>
                </c:pt>
                <c:pt idx="40">
                  <c:v>1.9341046050000005E-5</c:v>
                </c:pt>
                <c:pt idx="41">
                  <c:v>1.9184883330000001E-5</c:v>
                </c:pt>
                <c:pt idx="42">
                  <c:v>1.8984274829999998E-5</c:v>
                </c:pt>
                <c:pt idx="43">
                  <c:v>1.8733348700000005E-5</c:v>
                </c:pt>
                <c:pt idx="44">
                  <c:v>1.8426653279999998E-5</c:v>
                </c:pt>
                <c:pt idx="45">
                  <c:v>1.8059126250000001E-5</c:v>
                </c:pt>
                <c:pt idx="46">
                  <c:v>1.7625898489999993E-5</c:v>
                </c:pt>
                <c:pt idx="47">
                  <c:v>1.7121948749999998E-5</c:v>
                </c:pt>
                <c:pt idx="48">
                  <c:v>1.6541948290000001E-5</c:v>
                </c:pt>
                <c:pt idx="49">
                  <c:v>1.5880696389999998E-5</c:v>
                </c:pt>
                <c:pt idx="50">
                  <c:v>1.5134149119999998E-5</c:v>
                </c:pt>
                <c:pt idx="51">
                  <c:v>1.4300648869999998E-5</c:v>
                </c:pt>
                <c:pt idx="52">
                  <c:v>1.3381990759999994E-5</c:v>
                </c:pt>
                <c:pt idx="53">
                  <c:v>1.2384248599999995E-5</c:v>
                </c:pt>
                <c:pt idx="54">
                  <c:v>1.1318372520000003E-5</c:v>
                </c:pt>
                <c:pt idx="55">
                  <c:v>1.020040201E-5</c:v>
                </c:pt>
                <c:pt idx="56">
                  <c:v>9.0510943999999988E-6</c:v>
                </c:pt>
                <c:pt idx="57">
                  <c:v>7.8949763699999994E-6</c:v>
                </c:pt>
                <c:pt idx="58">
                  <c:v>6.7588309499999977E-6</c:v>
                </c:pt>
                <c:pt idx="59">
                  <c:v>5.6695592299999996E-6</c:v>
                </c:pt>
                <c:pt idx="60">
                  <c:v>4.6518734900000022E-6</c:v>
                </c:pt>
                <c:pt idx="61">
                  <c:v>3.7265945999999982E-6</c:v>
                </c:pt>
                <c:pt idx="62">
                  <c:v>2.9093475999999993E-6</c:v>
                </c:pt>
                <c:pt idx="63">
                  <c:v>2.2089928300000025E-6</c:v>
                </c:pt>
                <c:pt idx="64">
                  <c:v>1.6267658299999993E-6</c:v>
                </c:pt>
                <c:pt idx="65">
                  <c:v>1.157576420000001E-6</c:v>
                </c:pt>
                <c:pt idx="66">
                  <c:v>7.9218151999999883E-7</c:v>
                </c:pt>
                <c:pt idx="67">
                  <c:v>5.180273399999996E-7</c:v>
                </c:pt>
                <c:pt idx="68">
                  <c:v>3.1980675000000087E-7</c:v>
                </c:pt>
                <c:pt idx="69">
                  <c:v>1.8168277000000028E-7</c:v>
                </c:pt>
                <c:pt idx="70">
                  <c:v>8.9663210000000339E-8</c:v>
                </c:pt>
                <c:pt idx="71">
                  <c:v>3.1939929999999859E-8</c:v>
                </c:pt>
                <c:pt idx="72">
                  <c:v>-1.6527700000003254E-9</c:v>
                </c:pt>
                <c:pt idx="73">
                  <c:v>-1.9319700000000279E-8</c:v>
                </c:pt>
                <c:pt idx="74">
                  <c:v>-2.6885340000000299E-8</c:v>
                </c:pt>
                <c:pt idx="75">
                  <c:v>-2.8275409999999747E-8</c:v>
                </c:pt>
                <c:pt idx="76">
                  <c:v>-2.6240810000000293E-8</c:v>
                </c:pt>
                <c:pt idx="77">
                  <c:v>-2.2636740000000082E-8</c:v>
                </c:pt>
                <c:pt idx="78">
                  <c:v>-1.8546440000000021E-8</c:v>
                </c:pt>
                <c:pt idx="79">
                  <c:v>-1.4541179999999909E-8</c:v>
                </c:pt>
                <c:pt idx="80">
                  <c:v>-1.0923299999999789E-8</c:v>
                </c:pt>
                <c:pt idx="81">
                  <c:v>-7.8331309999999604E-9</c:v>
                </c:pt>
                <c:pt idx="82">
                  <c:v>-5.2942540000000952E-9</c:v>
                </c:pt>
                <c:pt idx="83">
                  <c:v>-3.2639969999998786E-9</c:v>
                </c:pt>
              </c:numCache>
            </c:numRef>
          </c:yVal>
        </c:ser>
        <c:ser>
          <c:idx val="1"/>
          <c:order val="1"/>
          <c:tx>
            <c:strRef>
              <c:f>'2000 250 200 0 PP'!$W$2</c:f>
              <c:strCache>
                <c:ptCount val="1"/>
                <c:pt idx="0">
                  <c:v>Δ3U234,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PP'!$W$3:$W$86</c:f>
              <c:numCache>
                <c:formatCode>General</c:formatCode>
                <c:ptCount val="84"/>
                <c:pt idx="0">
                  <c:v>4.9920786899999996E-6</c:v>
                </c:pt>
                <c:pt idx="1">
                  <c:v>4.9920854999999995E-6</c:v>
                </c:pt>
                <c:pt idx="2">
                  <c:v>4.9920931599999989E-6</c:v>
                </c:pt>
                <c:pt idx="3">
                  <c:v>4.9920969399999995E-6</c:v>
                </c:pt>
                <c:pt idx="4">
                  <c:v>4.9920947700000003E-6</c:v>
                </c:pt>
                <c:pt idx="5">
                  <c:v>4.9920887999999975E-6</c:v>
                </c:pt>
                <c:pt idx="6">
                  <c:v>4.9920834500000008E-6</c:v>
                </c:pt>
                <c:pt idx="7">
                  <c:v>4.9920824000000006E-6</c:v>
                </c:pt>
                <c:pt idx="8">
                  <c:v>4.9920857499999985E-6</c:v>
                </c:pt>
                <c:pt idx="9">
                  <c:v>4.9920903399999993E-6</c:v>
                </c:pt>
                <c:pt idx="10">
                  <c:v>4.9920921600000012E-6</c:v>
                </c:pt>
                <c:pt idx="11">
                  <c:v>4.9920896999999995E-6</c:v>
                </c:pt>
                <c:pt idx="12">
                  <c:v>4.9920849799999985E-6</c:v>
                </c:pt>
                <c:pt idx="13">
                  <c:v>4.9920822900000008E-6</c:v>
                </c:pt>
                <c:pt idx="14">
                  <c:v>4.9920846400000019E-6</c:v>
                </c:pt>
                <c:pt idx="15">
                  <c:v>4.9920914699999972E-6</c:v>
                </c:pt>
                <c:pt idx="16">
                  <c:v>4.9920978799999991E-6</c:v>
                </c:pt>
                <c:pt idx="17">
                  <c:v>4.9920981499999995E-6</c:v>
                </c:pt>
                <c:pt idx="18">
                  <c:v>4.9920903399999993E-6</c:v>
                </c:pt>
                <c:pt idx="19">
                  <c:v>4.9920784299999991E-6</c:v>
                </c:pt>
                <c:pt idx="20">
                  <c:v>4.992070740000001E-6</c:v>
                </c:pt>
                <c:pt idx="21">
                  <c:v>4.9920740900000015E-6</c:v>
                </c:pt>
                <c:pt idx="22">
                  <c:v>4.9920886299999988E-6</c:v>
                </c:pt>
                <c:pt idx="23">
                  <c:v>4.9921057399999992E-6</c:v>
                </c:pt>
                <c:pt idx="24">
                  <c:v>4.9921129600000013E-6</c:v>
                </c:pt>
                <c:pt idx="25">
                  <c:v>4.9921025099999992E-6</c:v>
                </c:pt>
                <c:pt idx="26">
                  <c:v>4.99207572E-6</c:v>
                </c:pt>
                <c:pt idx="27">
                  <c:v>4.9920402400000001E-6</c:v>
                </c:pt>
                <c:pt idx="28">
                  <c:v>4.9919972699999994E-6</c:v>
                </c:pt>
                <c:pt idx="29">
                  <c:v>4.9919236900000023E-6</c:v>
                </c:pt>
                <c:pt idx="30">
                  <c:v>4.9917585000000009E-6</c:v>
                </c:pt>
                <c:pt idx="31">
                  <c:v>4.991398289999998E-6</c:v>
                </c:pt>
                <c:pt idx="32">
                  <c:v>4.9907003600000008E-6</c:v>
                </c:pt>
                <c:pt idx="33">
                  <c:v>4.9894862000000002E-6</c:v>
                </c:pt>
                <c:pt idx="34">
                  <c:v>4.9875392700000005E-6</c:v>
                </c:pt>
                <c:pt idx="35">
                  <c:v>4.9845948300000006E-6</c:v>
                </c:pt>
                <c:pt idx="36">
                  <c:v>4.9803308599999984E-6</c:v>
                </c:pt>
                <c:pt idx="37">
                  <c:v>4.9743714300000009E-6</c:v>
                </c:pt>
                <c:pt idx="38">
                  <c:v>4.9663063399999991E-6</c:v>
                </c:pt>
                <c:pt idx="39">
                  <c:v>4.9557266799999992E-6</c:v>
                </c:pt>
                <c:pt idx="40">
                  <c:v>4.9422644299999992E-6</c:v>
                </c:pt>
                <c:pt idx="41">
                  <c:v>4.925614360000002E-6</c:v>
                </c:pt>
                <c:pt idx="42">
                  <c:v>4.9055223599999997E-6</c:v>
                </c:pt>
                <c:pt idx="43">
                  <c:v>4.8817320399999978E-6</c:v>
                </c:pt>
                <c:pt idx="44">
                  <c:v>4.853908830000002E-6</c:v>
                </c:pt>
                <c:pt idx="45">
                  <c:v>4.8215644100000008E-6</c:v>
                </c:pt>
                <c:pt idx="46">
                  <c:v>4.7839851000000026E-6</c:v>
                </c:pt>
                <c:pt idx="47">
                  <c:v>4.7401543700000011E-6</c:v>
                </c:pt>
                <c:pt idx="48">
                  <c:v>4.6886726499999994E-6</c:v>
                </c:pt>
                <c:pt idx="49">
                  <c:v>4.6277049200000007E-6</c:v>
                </c:pt>
                <c:pt idx="50">
                  <c:v>4.5549832999999996E-6</c:v>
                </c:pt>
                <c:pt idx="51">
                  <c:v>4.4678584700000004E-6</c:v>
                </c:pt>
                <c:pt idx="52">
                  <c:v>4.3633842800000027E-6</c:v>
                </c:pt>
                <c:pt idx="53">
                  <c:v>4.2384495300000007E-6</c:v>
                </c:pt>
                <c:pt idx="54">
                  <c:v>4.0900004199999992E-6</c:v>
                </c:pt>
                <c:pt idx="55">
                  <c:v>3.9153624999999997E-6</c:v>
                </c:pt>
                <c:pt idx="56">
                  <c:v>3.712627930000001E-6</c:v>
                </c:pt>
                <c:pt idx="57">
                  <c:v>3.4810762700000001E-6</c:v>
                </c:pt>
                <c:pt idx="58">
                  <c:v>3.2216028300000001E-6</c:v>
                </c:pt>
                <c:pt idx="59">
                  <c:v>2.9370858100000011E-6</c:v>
                </c:pt>
                <c:pt idx="60">
                  <c:v>2.6325741200000001E-6</c:v>
                </c:pt>
                <c:pt idx="61">
                  <c:v>2.315184270000001E-6</c:v>
                </c:pt>
                <c:pt idx="62">
                  <c:v>1.9936726499999998E-6</c:v>
                </c:pt>
                <c:pt idx="63">
                  <c:v>1.6777406899999992E-6</c:v>
                </c:pt>
                <c:pt idx="64">
                  <c:v>1.3771613200000004E-6</c:v>
                </c:pt>
                <c:pt idx="65">
                  <c:v>1.1007607699999999E-6</c:v>
                </c:pt>
                <c:pt idx="66">
                  <c:v>8.5533098999999964E-7</c:v>
                </c:pt>
                <c:pt idx="67">
                  <c:v>6.4483796000000022E-7</c:v>
                </c:pt>
                <c:pt idx="68">
                  <c:v>4.7040462000000001E-7</c:v>
                </c:pt>
                <c:pt idx="69">
                  <c:v>3.3094180000000052E-7</c:v>
                </c:pt>
                <c:pt idx="70">
                  <c:v>2.2366983999999994E-7</c:v>
                </c:pt>
                <c:pt idx="71">
                  <c:v>1.4432526000000019E-7</c:v>
                </c:pt>
                <c:pt idx="72">
                  <c:v>8.772773000000003E-8</c:v>
                </c:pt>
                <c:pt idx="73">
                  <c:v>4.88225700000002E-8</c:v>
                </c:pt>
                <c:pt idx="74">
                  <c:v>2.331701000000035E-8</c:v>
                </c:pt>
                <c:pt idx="75">
                  <c:v>7.5922899999997081E-9</c:v>
                </c:pt>
                <c:pt idx="76">
                  <c:v>-1.416069999999742E-9</c:v>
                </c:pt>
                <c:pt idx="77">
                  <c:v>-6.0605799999999758E-9</c:v>
                </c:pt>
                <c:pt idx="78">
                  <c:v>-7.9537499999999067E-9</c:v>
                </c:pt>
                <c:pt idx="79">
                  <c:v>-8.1942900000002319E-9</c:v>
                </c:pt>
                <c:pt idx="80">
                  <c:v>-7.5515740000002418E-9</c:v>
                </c:pt>
                <c:pt idx="81">
                  <c:v>-6.5170749999999591E-9</c:v>
                </c:pt>
                <c:pt idx="82">
                  <c:v>-5.3615379999999043E-9</c:v>
                </c:pt>
                <c:pt idx="83">
                  <c:v>-4.2281630000000915E-9</c:v>
                </c:pt>
              </c:numCache>
            </c:numRef>
          </c:yVal>
        </c:ser>
        <c:ser>
          <c:idx val="2"/>
          <c:order val="2"/>
          <c:tx>
            <c:strRef>
              <c:f>'2000 250 200 0 PP'!$X$2</c:f>
              <c:strCache>
                <c:ptCount val="1"/>
                <c:pt idx="0">
                  <c:v>Δ3U345,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PP'!$X$3:$X$86</c:f>
              <c:numCache>
                <c:formatCode>General</c:formatCode>
                <c:ptCount val="84"/>
                <c:pt idx="0">
                  <c:v>1.8126833000000013E-6</c:v>
                </c:pt>
                <c:pt idx="1">
                  <c:v>1.8126815999999993E-6</c:v>
                </c:pt>
                <c:pt idx="2">
                  <c:v>1.8126670800000013E-6</c:v>
                </c:pt>
                <c:pt idx="3">
                  <c:v>1.81264536E-6</c:v>
                </c:pt>
                <c:pt idx="4">
                  <c:v>1.8126251000000002E-6</c:v>
                </c:pt>
                <c:pt idx="5">
                  <c:v>1.8126153700000003E-6</c:v>
                </c:pt>
                <c:pt idx="6">
                  <c:v>1.8126222599999992E-6</c:v>
                </c:pt>
                <c:pt idx="7">
                  <c:v>1.8126450500000004E-6</c:v>
                </c:pt>
                <c:pt idx="8">
                  <c:v>1.8126743700000004E-6</c:v>
                </c:pt>
                <c:pt idx="9">
                  <c:v>1.8126952800000003E-6</c:v>
                </c:pt>
                <c:pt idx="10">
                  <c:v>1.8126947599999988E-6</c:v>
                </c:pt>
                <c:pt idx="11">
                  <c:v>1.8126704200000003E-6</c:v>
                </c:pt>
                <c:pt idx="12">
                  <c:v>1.8126340799999998E-6</c:v>
                </c:pt>
                <c:pt idx="13">
                  <c:v>1.8126061499999999E-6</c:v>
                </c:pt>
                <c:pt idx="14">
                  <c:v>1.8126035799999997E-6</c:v>
                </c:pt>
                <c:pt idx="15">
                  <c:v>1.8126286500000006E-6</c:v>
                </c:pt>
                <c:pt idx="16">
                  <c:v>1.8126668900000013E-6</c:v>
                </c:pt>
                <c:pt idx="17">
                  <c:v>1.8126957299999996E-6</c:v>
                </c:pt>
                <c:pt idx="18">
                  <c:v>1.8126988400000009E-6</c:v>
                </c:pt>
                <c:pt idx="19">
                  <c:v>1.8126759800000001E-6</c:v>
                </c:pt>
                <c:pt idx="20">
                  <c:v>1.8126422199999992E-6</c:v>
                </c:pt>
                <c:pt idx="21">
                  <c:v>1.8126175399999999E-6</c:v>
                </c:pt>
                <c:pt idx="22">
                  <c:v>1.8126143800000011E-6</c:v>
                </c:pt>
                <c:pt idx="23">
                  <c:v>1.8126312400000005E-6</c:v>
                </c:pt>
                <c:pt idx="24">
                  <c:v>1.81265579E-6</c:v>
                </c:pt>
                <c:pt idx="25">
                  <c:v>1.8126736200000005E-6</c:v>
                </c:pt>
                <c:pt idx="26">
                  <c:v>1.8126762699999997E-6</c:v>
                </c:pt>
                <c:pt idx="27">
                  <c:v>1.8126630999999996E-6</c:v>
                </c:pt>
                <c:pt idx="28">
                  <c:v>1.8126369199999999E-6</c:v>
                </c:pt>
                <c:pt idx="29">
                  <c:v>1.8125968399999985E-6</c:v>
                </c:pt>
                <c:pt idx="30">
                  <c:v>1.8125317100000001E-6</c:v>
                </c:pt>
                <c:pt idx="31">
                  <c:v>1.8124165200000004E-6</c:v>
                </c:pt>
                <c:pt idx="32">
                  <c:v>1.8122106099999999E-6</c:v>
                </c:pt>
                <c:pt idx="33">
                  <c:v>1.8118567899999993E-6</c:v>
                </c:pt>
                <c:pt idx="34">
                  <c:v>1.8112806499999998E-6</c:v>
                </c:pt>
                <c:pt idx="35">
                  <c:v>1.8103916600000003E-6</c:v>
                </c:pt>
                <c:pt idx="36">
                  <c:v>1.8090862700000001E-6</c:v>
                </c:pt>
                <c:pt idx="37">
                  <c:v>1.8072529099999984E-6</c:v>
                </c:pt>
                <c:pt idx="38">
                  <c:v>1.8047774500000011E-6</c:v>
                </c:pt>
                <c:pt idx="39">
                  <c:v>1.8015485700000002E-6</c:v>
                </c:pt>
                <c:pt idx="40">
                  <c:v>1.7974632899999998E-6</c:v>
                </c:pt>
                <c:pt idx="41">
                  <c:v>1.7924326299999987E-6</c:v>
                </c:pt>
                <c:pt idx="42">
                  <c:v>1.7863855600000005E-6</c:v>
                </c:pt>
                <c:pt idx="43">
                  <c:v>1.7792688500000004E-6</c:v>
                </c:pt>
                <c:pt idx="44">
                  <c:v>1.7710450900000004E-6</c:v>
                </c:pt>
                <c:pt idx="45">
                  <c:v>1.7616915700000006E-6</c:v>
                </c:pt>
                <c:pt idx="46">
                  <c:v>1.7511994799999997E-6</c:v>
                </c:pt>
                <c:pt idx="47">
                  <c:v>1.73956649E-6</c:v>
                </c:pt>
                <c:pt idx="48">
                  <c:v>1.7267789100000001E-6</c:v>
                </c:pt>
                <c:pt idx="49">
                  <c:v>1.7127827600000005E-6</c:v>
                </c:pt>
                <c:pt idx="50">
                  <c:v>1.6974458200000002E-6</c:v>
                </c:pt>
                <c:pt idx="51">
                  <c:v>1.6805108499999992E-6</c:v>
                </c:pt>
                <c:pt idx="52">
                  <c:v>1.6615459999999993E-6</c:v>
                </c:pt>
                <c:pt idx="53">
                  <c:v>1.6399053100000006E-6</c:v>
                </c:pt>
                <c:pt idx="54">
                  <c:v>1.6147083099999998E-6</c:v>
                </c:pt>
                <c:pt idx="55">
                  <c:v>1.5848348000000001E-6</c:v>
                </c:pt>
                <c:pt idx="56">
                  <c:v>1.5489338399999992E-6</c:v>
                </c:pt>
                <c:pt idx="57">
                  <c:v>1.5054716700000002E-6</c:v>
                </c:pt>
                <c:pt idx="58">
                  <c:v>1.4528479299999999E-6</c:v>
                </c:pt>
                <c:pt idx="59">
                  <c:v>1.3895804899999995E-6</c:v>
                </c:pt>
                <c:pt idx="60">
                  <c:v>1.3145435499999992E-6</c:v>
                </c:pt>
                <c:pt idx="61">
                  <c:v>1.2272486599999989E-6</c:v>
                </c:pt>
                <c:pt idx="62">
                  <c:v>1.1281294600000004E-6</c:v>
                </c:pt>
                <c:pt idx="63">
                  <c:v>1.0187351299999994E-6</c:v>
                </c:pt>
                <c:pt idx="64">
                  <c:v>9.017316199999997E-7</c:v>
                </c:pt>
                <c:pt idx="65">
                  <c:v>7.8068942000000016E-7</c:v>
                </c:pt>
                <c:pt idx="66">
                  <c:v>6.5973184000000053E-7</c:v>
                </c:pt>
                <c:pt idx="67">
                  <c:v>5.4313387000000019E-7</c:v>
                </c:pt>
                <c:pt idx="68">
                  <c:v>4.3488964999999979E-7</c:v>
                </c:pt>
                <c:pt idx="69">
                  <c:v>3.3822852999999952E-7</c:v>
                </c:pt>
                <c:pt idx="70">
                  <c:v>2.5517299000000018E-7</c:v>
                </c:pt>
                <c:pt idx="71">
                  <c:v>1.8637942999999974E-7</c:v>
                </c:pt>
                <c:pt idx="72">
                  <c:v>1.3138990999999974E-7</c:v>
                </c:pt>
                <c:pt idx="73">
                  <c:v>8.9049829999999827E-8</c:v>
                </c:pt>
                <c:pt idx="74">
                  <c:v>5.7738630000000046E-8</c:v>
                </c:pt>
                <c:pt idx="75">
                  <c:v>3.5474259999999928E-8</c:v>
                </c:pt>
                <c:pt idx="76">
                  <c:v>2.0188239999999939E-8</c:v>
                </c:pt>
                <c:pt idx="77">
                  <c:v>1.0084469999999904E-8</c:v>
                </c:pt>
                <c:pt idx="78">
                  <c:v>3.749869999999916E-9</c:v>
                </c:pt>
                <c:pt idx="79">
                  <c:v>5.0233000000213688E-11</c:v>
                </c:pt>
                <c:pt idx="80">
                  <c:v>-1.9170009999998745E-9</c:v>
                </c:pt>
                <c:pt idx="81">
                  <c:v>-2.7958570000001106E-9</c:v>
                </c:pt>
                <c:pt idx="82">
                  <c:v>-3.008835000000087E-9</c:v>
                </c:pt>
                <c:pt idx="83">
                  <c:v>-2.8417299999999668E-9</c:v>
                </c:pt>
              </c:numCache>
            </c:numRef>
          </c:yVal>
        </c:ser>
        <c:ser>
          <c:idx val="3"/>
          <c:order val="3"/>
          <c:tx>
            <c:strRef>
              <c:f>'2000 250 200 0 PP'!$Y$2</c:f>
              <c:strCache>
                <c:ptCount val="1"/>
                <c:pt idx="0">
                  <c:v>Δ3U456,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PP'!$Y$3:$Y$86</c:f>
              <c:numCache>
                <c:formatCode>General</c:formatCode>
                <c:ptCount val="84"/>
                <c:pt idx="0">
                  <c:v>7.9880013999999953E-7</c:v>
                </c:pt>
                <c:pt idx="1">
                  <c:v>7.9879859000000048E-7</c:v>
                </c:pt>
                <c:pt idx="2">
                  <c:v>7.9880293999999953E-7</c:v>
                </c:pt>
                <c:pt idx="3">
                  <c:v>7.9881216999999976E-7</c:v>
                </c:pt>
                <c:pt idx="4">
                  <c:v>7.9882279999999957E-7</c:v>
                </c:pt>
                <c:pt idx="5">
                  <c:v>7.9882962999999999E-7</c:v>
                </c:pt>
                <c:pt idx="6">
                  <c:v>7.9882814999999971E-7</c:v>
                </c:pt>
                <c:pt idx="7">
                  <c:v>7.9881744999999943E-7</c:v>
                </c:pt>
                <c:pt idx="8">
                  <c:v>7.9880203999999965E-7</c:v>
                </c:pt>
                <c:pt idx="9">
                  <c:v>7.9879026000000012E-7</c:v>
                </c:pt>
                <c:pt idx="10">
                  <c:v>7.9878986000000036E-7</c:v>
                </c:pt>
                <c:pt idx="11">
                  <c:v>7.9880254999999959E-7</c:v>
                </c:pt>
                <c:pt idx="12">
                  <c:v>7.9882185999999997E-7</c:v>
                </c:pt>
                <c:pt idx="13">
                  <c:v>7.988363799999997E-7</c:v>
                </c:pt>
                <c:pt idx="14">
                  <c:v>7.9883676000000024E-7</c:v>
                </c:pt>
                <c:pt idx="15">
                  <c:v>7.9882219000000011E-7</c:v>
                </c:pt>
                <c:pt idx="16">
                  <c:v>7.9880136999999955E-7</c:v>
                </c:pt>
                <c:pt idx="17">
                  <c:v>7.9878727000000007E-7</c:v>
                </c:pt>
                <c:pt idx="18">
                  <c:v>7.9878855999999988E-7</c:v>
                </c:pt>
                <c:pt idx="19">
                  <c:v>7.9880387000000015E-7</c:v>
                </c:pt>
                <c:pt idx="20">
                  <c:v>7.9882300000000072E-7</c:v>
                </c:pt>
                <c:pt idx="21">
                  <c:v>7.9883375000000012E-7</c:v>
                </c:pt>
                <c:pt idx="22">
                  <c:v>7.9883008000000014E-7</c:v>
                </c:pt>
                <c:pt idx="23">
                  <c:v>7.988157499999992E-7</c:v>
                </c:pt>
                <c:pt idx="24">
                  <c:v>7.9880105999999991E-7</c:v>
                </c:pt>
                <c:pt idx="25">
                  <c:v>7.9879538999999946E-7</c:v>
                </c:pt>
                <c:pt idx="26">
                  <c:v>7.9880087000000028E-7</c:v>
                </c:pt>
                <c:pt idx="27">
                  <c:v>7.9881101000000021E-7</c:v>
                </c:pt>
                <c:pt idx="28">
                  <c:v>7.9881500999999948E-7</c:v>
                </c:pt>
                <c:pt idx="29">
                  <c:v>7.9880356000000051E-7</c:v>
                </c:pt>
                <c:pt idx="30">
                  <c:v>7.9877194000000015E-7</c:v>
                </c:pt>
                <c:pt idx="31">
                  <c:v>7.9871726000000001E-7</c:v>
                </c:pt>
                <c:pt idx="32">
                  <c:v>7.9863169000000025E-7</c:v>
                </c:pt>
                <c:pt idx="33">
                  <c:v>7.9849575999999993E-7</c:v>
                </c:pt>
                <c:pt idx="34">
                  <c:v>7.9827626000000075E-7</c:v>
                </c:pt>
                <c:pt idx="35">
                  <c:v>7.9793016999999956E-7</c:v>
                </c:pt>
                <c:pt idx="36">
                  <c:v>7.9741225999999977E-7</c:v>
                </c:pt>
                <c:pt idx="37">
                  <c:v>7.9668126000000056E-7</c:v>
                </c:pt>
                <c:pt idx="38">
                  <c:v>7.9570075999999964E-7</c:v>
                </c:pt>
                <c:pt idx="39">
                  <c:v>7.9443489999999993E-7</c:v>
                </c:pt>
                <c:pt idx="40">
                  <c:v>7.9284355999999989E-7</c:v>
                </c:pt>
                <c:pt idx="41">
                  <c:v>7.908825900000005E-7</c:v>
                </c:pt>
                <c:pt idx="42">
                  <c:v>7.8851094000000003E-7</c:v>
                </c:pt>
                <c:pt idx="43">
                  <c:v>7.8570142999999984E-7</c:v>
                </c:pt>
                <c:pt idx="44">
                  <c:v>7.8244809999999948E-7</c:v>
                </c:pt>
                <c:pt idx="45">
                  <c:v>7.7876423999999952E-7</c:v>
                </c:pt>
                <c:pt idx="46">
                  <c:v>7.7466936999999961E-7</c:v>
                </c:pt>
                <c:pt idx="47">
                  <c:v>7.7017090999999999E-7</c:v>
                </c:pt>
                <c:pt idx="48">
                  <c:v>7.6525231999999952E-7</c:v>
                </c:pt>
                <c:pt idx="49">
                  <c:v>7.5987884999999985E-7</c:v>
                </c:pt>
                <c:pt idx="50">
                  <c:v>7.5401867999999989E-7</c:v>
                </c:pt>
                <c:pt idx="51">
                  <c:v>7.4766339000000003E-7</c:v>
                </c:pt>
                <c:pt idx="52">
                  <c:v>7.4082761999999999E-7</c:v>
                </c:pt>
                <c:pt idx="53">
                  <c:v>7.3351996999999986E-7</c:v>
                </c:pt>
                <c:pt idx="54">
                  <c:v>7.2569522999999995E-7</c:v>
                </c:pt>
                <c:pt idx="55">
                  <c:v>7.1720780000000023E-7</c:v>
                </c:pt>
                <c:pt idx="56">
                  <c:v>7.0778380000000034E-7</c:v>
                </c:pt>
                <c:pt idx="57">
                  <c:v>6.9701990000000025E-7</c:v>
                </c:pt>
                <c:pt idx="58">
                  <c:v>6.8439899000000053E-7</c:v>
                </c:pt>
                <c:pt idx="59">
                  <c:v>6.693026299999999E-7</c:v>
                </c:pt>
                <c:pt idx="60">
                  <c:v>6.5101480000000053E-7</c:v>
                </c:pt>
                <c:pt idx="61">
                  <c:v>6.287408200000007E-7</c:v>
                </c:pt>
                <c:pt idx="62">
                  <c:v>6.0167361999999949E-7</c:v>
                </c:pt>
                <c:pt idx="63">
                  <c:v>5.6911962000000064E-7</c:v>
                </c:pt>
                <c:pt idx="64">
                  <c:v>5.3068022000000031E-7</c:v>
                </c:pt>
                <c:pt idx="65">
                  <c:v>4.864584899999999E-7</c:v>
                </c:pt>
                <c:pt idx="66">
                  <c:v>4.3721806999999972E-7</c:v>
                </c:pt>
                <c:pt idx="67">
                  <c:v>3.844004499999996E-7</c:v>
                </c:pt>
                <c:pt idx="68">
                  <c:v>3.2995466999999991E-7</c:v>
                </c:pt>
                <c:pt idx="69">
                  <c:v>2.7603671000000038E-7</c:v>
                </c:pt>
                <c:pt idx="70">
                  <c:v>2.2470787999999973E-7</c:v>
                </c:pt>
                <c:pt idx="71">
                  <c:v>1.777252400000003E-7</c:v>
                </c:pt>
                <c:pt idx="72">
                  <c:v>1.3640950000000024E-7</c:v>
                </c:pt>
                <c:pt idx="73">
                  <c:v>1.0152617000000007E-7</c:v>
                </c:pt>
                <c:pt idx="74">
                  <c:v>7.3202290000000042E-8</c:v>
                </c:pt>
                <c:pt idx="75">
                  <c:v>5.0994410000000283E-8</c:v>
                </c:pt>
                <c:pt idx="76">
                  <c:v>3.4134830000000158E-8</c:v>
                </c:pt>
                <c:pt idx="77">
                  <c:v>2.1778059000000186E-8</c:v>
                </c:pt>
                <c:pt idx="78">
                  <c:v>1.3083635000000066E-8</c:v>
                </c:pt>
                <c:pt idx="79">
                  <c:v>7.2188829999998998E-9</c:v>
                </c:pt>
                <c:pt idx="80">
                  <c:v>3.4250299999999956E-9</c:v>
                </c:pt>
                <c:pt idx="81">
                  <c:v>1.09599500000006E-9</c:v>
                </c:pt>
                <c:pt idx="82">
                  <c:v>-2.2805499999992865E-10</c:v>
                </c:pt>
                <c:pt idx="83">
                  <c:v>-9.0373099999994339E-10</c:v>
                </c:pt>
              </c:numCache>
            </c:numRef>
          </c:yVal>
        </c:ser>
        <c:ser>
          <c:idx val="4"/>
          <c:order val="4"/>
          <c:tx>
            <c:strRef>
              <c:f>'2000 250 200 0 PP'!$Z$2</c:f>
              <c:strCache>
                <c:ptCount val="1"/>
                <c:pt idx="0">
                  <c:v>Δ3U567,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PP'!$Z$3:$Z$86</c:f>
              <c:numCache>
                <c:formatCode>General</c:formatCode>
                <c:ptCount val="84"/>
                <c:pt idx="0">
                  <c:v>3.9906813000000014E-7</c:v>
                </c:pt>
                <c:pt idx="1">
                  <c:v>3.9906900999999952E-7</c:v>
                </c:pt>
                <c:pt idx="2">
                  <c:v>3.9907417999999985E-7</c:v>
                </c:pt>
                <c:pt idx="3">
                  <c:v>3.9908158000000043E-7</c:v>
                </c:pt>
                <c:pt idx="4">
                  <c:v>3.9908820000000052E-7</c:v>
                </c:pt>
                <c:pt idx="5">
                  <c:v>3.9909115000000021E-7</c:v>
                </c:pt>
                <c:pt idx="6">
                  <c:v>3.9908862000000035E-7</c:v>
                </c:pt>
                <c:pt idx="7">
                  <c:v>3.9908099000000041E-7</c:v>
                </c:pt>
                <c:pt idx="8">
                  <c:v>3.9907139000000032E-7</c:v>
                </c:pt>
                <c:pt idx="9">
                  <c:v>3.9906466000000004E-7</c:v>
                </c:pt>
                <c:pt idx="10">
                  <c:v>3.9906491999999972E-7</c:v>
                </c:pt>
                <c:pt idx="11">
                  <c:v>3.9907289999999965E-7</c:v>
                </c:pt>
                <c:pt idx="12">
                  <c:v>3.9908477000000015E-7</c:v>
                </c:pt>
                <c:pt idx="13">
                  <c:v>3.9909393000000013E-7</c:v>
                </c:pt>
                <c:pt idx="14">
                  <c:v>3.9909491000000009E-7</c:v>
                </c:pt>
                <c:pt idx="15">
                  <c:v>3.9908686999999993E-7</c:v>
                </c:pt>
                <c:pt idx="16">
                  <c:v>3.9907446999999984E-7</c:v>
                </c:pt>
                <c:pt idx="17">
                  <c:v>3.9906489000000003E-7</c:v>
                </c:pt>
                <c:pt idx="18">
                  <c:v>3.9906346999999975E-7</c:v>
                </c:pt>
                <c:pt idx="19">
                  <c:v>3.9907050999999967E-7</c:v>
                </c:pt>
                <c:pt idx="20">
                  <c:v>3.9908135999999985E-7</c:v>
                </c:pt>
                <c:pt idx="21">
                  <c:v>3.9908972999999972E-7</c:v>
                </c:pt>
                <c:pt idx="22">
                  <c:v>3.9909150999999961E-7</c:v>
                </c:pt>
                <c:pt idx="23">
                  <c:v>3.9908673000000048E-7</c:v>
                </c:pt>
                <c:pt idx="24">
                  <c:v>3.9907887000000013E-7</c:v>
                </c:pt>
                <c:pt idx="25">
                  <c:v>3.9907231000000027E-7</c:v>
                </c:pt>
                <c:pt idx="26">
                  <c:v>3.9906962000000004E-7</c:v>
                </c:pt>
                <c:pt idx="27">
                  <c:v>3.9907072000000022E-7</c:v>
                </c:pt>
                <c:pt idx="28">
                  <c:v>3.9907313000000049E-7</c:v>
                </c:pt>
                <c:pt idx="29">
                  <c:v>3.9907292000000015E-7</c:v>
                </c:pt>
                <c:pt idx="30">
                  <c:v>3.9906527999999975E-7</c:v>
                </c:pt>
                <c:pt idx="31">
                  <c:v>3.9904456000000019E-7</c:v>
                </c:pt>
                <c:pt idx="32">
                  <c:v>3.9900383999999944E-7</c:v>
                </c:pt>
                <c:pt idx="33">
                  <c:v>3.9893439999999996E-7</c:v>
                </c:pt>
                <c:pt idx="34">
                  <c:v>3.9882514999999943E-7</c:v>
                </c:pt>
                <c:pt idx="35">
                  <c:v>3.9866188999999992E-7</c:v>
                </c:pt>
                <c:pt idx="36">
                  <c:v>3.9842676000000037E-7</c:v>
                </c:pt>
                <c:pt idx="37">
                  <c:v>3.9809848999999987E-7</c:v>
                </c:pt>
                <c:pt idx="38">
                  <c:v>3.9765376999999982E-7</c:v>
                </c:pt>
                <c:pt idx="39">
                  <c:v>3.9706986999999995E-7</c:v>
                </c:pt>
                <c:pt idx="40">
                  <c:v>3.9632753000000004E-7</c:v>
                </c:pt>
                <c:pt idx="41">
                  <c:v>3.9541271000000021E-7</c:v>
                </c:pt>
                <c:pt idx="42">
                  <c:v>3.9431621999999973E-7</c:v>
                </c:pt>
                <c:pt idx="43">
                  <c:v>3.9303140000000007E-7</c:v>
                </c:pt>
                <c:pt idx="44">
                  <c:v>3.9155164000000032E-7</c:v>
                </c:pt>
                <c:pt idx="45">
                  <c:v>3.8987041000000009E-7</c:v>
                </c:pt>
                <c:pt idx="46">
                  <c:v>3.879835E-7</c:v>
                </c:pt>
                <c:pt idx="47">
                  <c:v>3.8589168999999969E-7</c:v>
                </c:pt>
                <c:pt idx="48">
                  <c:v>3.8360103000000016E-7</c:v>
                </c:pt>
                <c:pt idx="49">
                  <c:v>3.8111971000000018E-7</c:v>
                </c:pt>
                <c:pt idx="50">
                  <c:v>3.7845246000000019E-7</c:v>
                </c:pt>
                <c:pt idx="51">
                  <c:v>3.755953400000003E-7</c:v>
                </c:pt>
                <c:pt idx="52">
                  <c:v>3.7253405000000009E-7</c:v>
                </c:pt>
                <c:pt idx="53">
                  <c:v>3.6924867000000015E-7</c:v>
                </c:pt>
                <c:pt idx="54">
                  <c:v>3.6572289000000018E-7</c:v>
                </c:pt>
                <c:pt idx="55">
                  <c:v>3.6194990999999987E-7</c:v>
                </c:pt>
                <c:pt idx="56">
                  <c:v>3.5792730999999996E-7</c:v>
                </c:pt>
                <c:pt idx="57">
                  <c:v>3.5363925999999979E-7</c:v>
                </c:pt>
                <c:pt idx="58">
                  <c:v>3.4903210999999955E-7</c:v>
                </c:pt>
                <c:pt idx="59">
                  <c:v>3.4398899000000009E-7</c:v>
                </c:pt>
                <c:pt idx="60">
                  <c:v>3.3830896999999972E-7</c:v>
                </c:pt>
                <c:pt idx="61">
                  <c:v>3.3169635999999986E-7</c:v>
                </c:pt>
                <c:pt idx="62">
                  <c:v>3.2376328000000018E-7</c:v>
                </c:pt>
                <c:pt idx="63">
                  <c:v>3.1404978999999986E-7</c:v>
                </c:pt>
                <c:pt idx="64">
                  <c:v>3.020699299999998E-7</c:v>
                </c:pt>
                <c:pt idx="65">
                  <c:v>2.8738929999999993E-7</c:v>
                </c:pt>
                <c:pt idx="66">
                  <c:v>2.6972094000000008E-7</c:v>
                </c:pt>
                <c:pt idx="67">
                  <c:v>2.4901272000000005E-7</c:v>
                </c:pt>
                <c:pt idx="68">
                  <c:v>2.2551025999999995E-7</c:v>
                </c:pt>
                <c:pt idx="69">
                  <c:v>1.997892999999997E-7</c:v>
                </c:pt>
                <c:pt idx="70">
                  <c:v>1.7274193999999994E-7</c:v>
                </c:pt>
                <c:pt idx="71">
                  <c:v>1.4548889000000006E-7</c:v>
                </c:pt>
                <c:pt idx="72">
                  <c:v>1.1920971199999993E-7</c:v>
                </c:pt>
                <c:pt idx="73">
                  <c:v>9.493946099999982E-8</c:v>
                </c:pt>
                <c:pt idx="74">
                  <c:v>7.3421302999999888E-8</c:v>
                </c:pt>
                <c:pt idx="75">
                  <c:v>5.5071212999999877E-8</c:v>
                </c:pt>
                <c:pt idx="76">
                  <c:v>4.0020406999999846E-8</c:v>
                </c:pt>
                <c:pt idx="77">
                  <c:v>2.8156841999999935E-8</c:v>
                </c:pt>
                <c:pt idx="78">
                  <c:v>1.9149995999999942E-8</c:v>
                </c:pt>
                <c:pt idx="79">
                  <c:v>1.2520618000000027E-8</c:v>
                </c:pt>
                <c:pt idx="80">
                  <c:v>7.769236000000057E-9</c:v>
                </c:pt>
                <c:pt idx="81">
                  <c:v>4.47090500000004E-9</c:v>
                </c:pt>
                <c:pt idx="82">
                  <c:v>2.2779019999999512E-9</c:v>
                </c:pt>
                <c:pt idx="83">
                  <c:v>8.9308799999987597E-10</c:v>
                </c:pt>
              </c:numCache>
            </c:numRef>
          </c:yVal>
        </c:ser>
        <c:ser>
          <c:idx val="5"/>
          <c:order val="5"/>
          <c:tx>
            <c:strRef>
              <c:f>'2000 250 200 0 PP'!$AA$2</c:f>
              <c:strCache>
                <c:ptCount val="1"/>
                <c:pt idx="0">
                  <c:v>Δ3U678,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PP'!$AA$3:$AA$86</c:f>
              <c:numCache>
                <c:formatCode>General</c:formatCode>
                <c:ptCount val="84"/>
                <c:pt idx="0">
                  <c:v>2.1804418000000003E-7</c:v>
                </c:pt>
                <c:pt idx="1">
                  <c:v>2.1804479000000034E-7</c:v>
                </c:pt>
                <c:pt idx="2">
                  <c:v>2.1804115000000027E-7</c:v>
                </c:pt>
                <c:pt idx="3">
                  <c:v>2.1803426999999987E-7</c:v>
                </c:pt>
                <c:pt idx="4">
                  <c:v>2.1802682999999978E-7</c:v>
                </c:pt>
                <c:pt idx="5">
                  <c:v>2.180223699999999E-7</c:v>
                </c:pt>
                <c:pt idx="6">
                  <c:v>2.180237999999998E-7</c:v>
                </c:pt>
                <c:pt idx="7">
                  <c:v>2.1803154999999975E-7</c:v>
                </c:pt>
                <c:pt idx="8">
                  <c:v>2.1804233999999971E-7</c:v>
                </c:pt>
                <c:pt idx="9">
                  <c:v>2.1805043000000005E-7</c:v>
                </c:pt>
                <c:pt idx="10">
                  <c:v>2.1805060000000024E-7</c:v>
                </c:pt>
                <c:pt idx="11">
                  <c:v>2.1804168000000028E-7</c:v>
                </c:pt>
                <c:pt idx="12">
                  <c:v>2.1802819000000026E-7</c:v>
                </c:pt>
                <c:pt idx="13">
                  <c:v>2.180179899999999E-7</c:v>
                </c:pt>
                <c:pt idx="14">
                  <c:v>2.1801753999999975E-7</c:v>
                </c:pt>
                <c:pt idx="15">
                  <c:v>2.1802750000000009E-7</c:v>
                </c:pt>
                <c:pt idx="16">
                  <c:v>2.1804193000000013E-7</c:v>
                </c:pt>
                <c:pt idx="17">
                  <c:v>2.1805200000000003E-7</c:v>
                </c:pt>
                <c:pt idx="18">
                  <c:v>2.1805166000000006E-7</c:v>
                </c:pt>
                <c:pt idx="19">
                  <c:v>2.1804156000000006E-7</c:v>
                </c:pt>
                <c:pt idx="20">
                  <c:v>2.180284399999999E-7</c:v>
                </c:pt>
                <c:pt idx="21">
                  <c:v>2.1802049000000028E-7</c:v>
                </c:pt>
                <c:pt idx="22">
                  <c:v>2.1802202000000012E-7</c:v>
                </c:pt>
                <c:pt idx="23">
                  <c:v>2.1803099999999987E-7</c:v>
                </c:pt>
                <c:pt idx="24">
                  <c:v>2.1804094999999996E-7</c:v>
                </c:pt>
                <c:pt idx="25">
                  <c:v>2.180455400000001E-7</c:v>
                </c:pt>
                <c:pt idx="26">
                  <c:v>2.1804274999999993E-7</c:v>
                </c:pt>
                <c:pt idx="27">
                  <c:v>2.1803542999999985E-7</c:v>
                </c:pt>
                <c:pt idx="28">
                  <c:v>2.1802849999999969E-7</c:v>
                </c:pt>
                <c:pt idx="29">
                  <c:v>2.180249099999998E-7</c:v>
                </c:pt>
                <c:pt idx="30">
                  <c:v>2.180229500000001E-7</c:v>
                </c:pt>
                <c:pt idx="31">
                  <c:v>2.1801664999999991E-7</c:v>
                </c:pt>
                <c:pt idx="32">
                  <c:v>2.1799847000000045E-7</c:v>
                </c:pt>
                <c:pt idx="33">
                  <c:v>2.1796205000000026E-7</c:v>
                </c:pt>
                <c:pt idx="34">
                  <c:v>2.1790303000000047E-7</c:v>
                </c:pt>
                <c:pt idx="35">
                  <c:v>2.1781716999999987E-7</c:v>
                </c:pt>
                <c:pt idx="36">
                  <c:v>2.176975099999997E-7</c:v>
                </c:pt>
                <c:pt idx="37">
                  <c:v>2.1753257000000002E-7</c:v>
                </c:pt>
                <c:pt idx="38">
                  <c:v>2.1730734000000018E-7</c:v>
                </c:pt>
                <c:pt idx="39">
                  <c:v>2.1700686999999993E-7</c:v>
                </c:pt>
                <c:pt idx="40">
                  <c:v>2.1662027999999984E-7</c:v>
                </c:pt>
                <c:pt idx="41">
                  <c:v>2.1614287999999962E-7</c:v>
                </c:pt>
                <c:pt idx="42">
                  <c:v>2.1557449000000011E-7</c:v>
                </c:pt>
                <c:pt idx="43">
                  <c:v>2.1491511000000002E-7</c:v>
                </c:pt>
                <c:pt idx="44">
                  <c:v>2.1416108999999988E-7</c:v>
                </c:pt>
                <c:pt idx="45">
                  <c:v>2.1330471000000008E-7</c:v>
                </c:pt>
                <c:pt idx="46">
                  <c:v>2.1233826600000018E-7</c:v>
                </c:pt>
                <c:pt idx="47">
                  <c:v>2.1125947300000026E-7</c:v>
                </c:pt>
                <c:pt idx="48">
                  <c:v>2.1007400400000005E-7</c:v>
                </c:pt>
                <c:pt idx="49">
                  <c:v>2.0879258199999979E-7</c:v>
                </c:pt>
                <c:pt idx="50">
                  <c:v>2.0742389799999999E-7</c:v>
                </c:pt>
                <c:pt idx="51">
                  <c:v>2.0596719499999971E-7</c:v>
                </c:pt>
                <c:pt idx="52">
                  <c:v>2.0441028799999995E-7</c:v>
                </c:pt>
                <c:pt idx="53">
                  <c:v>2.0273528099999974E-7</c:v>
                </c:pt>
                <c:pt idx="54">
                  <c:v>2.0092999500000013E-7</c:v>
                </c:pt>
                <c:pt idx="55">
                  <c:v>1.9899667799999994E-7</c:v>
                </c:pt>
                <c:pt idx="56">
                  <c:v>1.9695057699999984E-7</c:v>
                </c:pt>
                <c:pt idx="57">
                  <c:v>1.9480811100000012E-7</c:v>
                </c:pt>
                <c:pt idx="58">
                  <c:v>1.9257113800000019E-7</c:v>
                </c:pt>
                <c:pt idx="59">
                  <c:v>1.9021606400000014E-7</c:v>
                </c:pt>
                <c:pt idx="60">
                  <c:v>1.8769213499999997E-7</c:v>
                </c:pt>
                <c:pt idx="61">
                  <c:v>1.8492739000000017E-7</c:v>
                </c:pt>
                <c:pt idx="62">
                  <c:v>1.8183240200000001E-7</c:v>
                </c:pt>
                <c:pt idx="63">
                  <c:v>1.7829172199999988E-7</c:v>
                </c:pt>
                <c:pt idx="64">
                  <c:v>1.7414273200000006E-7</c:v>
                </c:pt>
                <c:pt idx="65">
                  <c:v>1.6915690000000015E-7</c:v>
                </c:pt>
                <c:pt idx="66">
                  <c:v>1.6304332800000001E-7</c:v>
                </c:pt>
                <c:pt idx="67">
                  <c:v>1.5549059700000013E-7</c:v>
                </c:pt>
                <c:pt idx="68">
                  <c:v>1.4624782800000014E-7</c:v>
                </c:pt>
                <c:pt idx="69">
                  <c:v>1.3522240100000015E-7</c:v>
                </c:pt>
                <c:pt idx="70">
                  <c:v>1.2254923100000017E-7</c:v>
                </c:pt>
                <c:pt idx="71">
                  <c:v>1.0859537599999975E-7</c:v>
                </c:pt>
                <c:pt idx="72">
                  <c:v>9.3900294999999972E-8</c:v>
                </c:pt>
                <c:pt idx="73">
                  <c:v>7.9088405000000198E-8</c:v>
                </c:pt>
                <c:pt idx="74">
                  <c:v>6.4789323999999917E-8</c:v>
                </c:pt>
                <c:pt idx="75">
                  <c:v>5.1572016000000091E-8</c:v>
                </c:pt>
                <c:pt idx="76">
                  <c:v>3.9878153999999984E-8</c:v>
                </c:pt>
                <c:pt idx="77">
                  <c:v>2.9959351999999964E-8</c:v>
                </c:pt>
                <c:pt idx="78">
                  <c:v>2.1855867999999952E-8</c:v>
                </c:pt>
                <c:pt idx="79">
                  <c:v>1.5444780000000013E-8</c:v>
                </c:pt>
                <c:pt idx="80">
                  <c:v>1.0526107999999992E-8</c:v>
                </c:pt>
                <c:pt idx="81">
                  <c:v>6.8797959999999145E-9</c:v>
                </c:pt>
                <c:pt idx="82">
                  <c:v>4.2757150000000561E-9</c:v>
                </c:pt>
                <c:pt idx="83">
                  <c:v>2.481768000000067E-9</c:v>
                </c:pt>
              </c:numCache>
            </c:numRef>
          </c:yVal>
        </c:ser>
        <c:ser>
          <c:idx val="6"/>
          <c:order val="6"/>
          <c:tx>
            <c:strRef>
              <c:f>'2000 250 200 0 PP'!$AB$2</c:f>
              <c:strCache>
                <c:ptCount val="1"/>
                <c:pt idx="0">
                  <c:v>Δ3U789,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PP'!$AB$3:$AB$86</c:f>
              <c:numCache>
                <c:formatCode>General</c:formatCode>
                <c:ptCount val="84"/>
                <c:pt idx="0">
                  <c:v>1.2746947199999985E-7</c:v>
                </c:pt>
                <c:pt idx="1">
                  <c:v>1.27469426E-7</c:v>
                </c:pt>
                <c:pt idx="2">
                  <c:v>1.274675879999999E-7</c:v>
                </c:pt>
                <c:pt idx="3">
                  <c:v>1.2746466599999988E-7</c:v>
                </c:pt>
                <c:pt idx="4">
                  <c:v>1.2746178399999991E-7</c:v>
                </c:pt>
                <c:pt idx="5">
                  <c:v>1.2746029399999991E-7</c:v>
                </c:pt>
                <c:pt idx="6">
                  <c:v>1.2746111700000014E-7</c:v>
                </c:pt>
                <c:pt idx="7">
                  <c:v>1.2746424700000006E-7</c:v>
                </c:pt>
                <c:pt idx="8">
                  <c:v>1.2746842200000006E-7</c:v>
                </c:pt>
                <c:pt idx="9">
                  <c:v>1.2747145499999984E-7</c:v>
                </c:pt>
                <c:pt idx="10">
                  <c:v>1.2747140999999989E-7</c:v>
                </c:pt>
                <c:pt idx="11">
                  <c:v>1.2746797200000012E-7</c:v>
                </c:pt>
                <c:pt idx="12">
                  <c:v>1.2746279299999976E-7</c:v>
                </c:pt>
                <c:pt idx="13">
                  <c:v>1.2745883700000002E-7</c:v>
                </c:pt>
                <c:pt idx="14">
                  <c:v>1.2745852800000017E-7</c:v>
                </c:pt>
                <c:pt idx="15">
                  <c:v>1.2746219999999994E-7</c:v>
                </c:pt>
                <c:pt idx="16">
                  <c:v>1.2746767800000001E-7</c:v>
                </c:pt>
                <c:pt idx="17">
                  <c:v>1.2747171299999982E-7</c:v>
                </c:pt>
                <c:pt idx="18">
                  <c:v>1.2747194900000004E-7</c:v>
                </c:pt>
                <c:pt idx="19">
                  <c:v>1.2746846999999992E-7</c:v>
                </c:pt>
                <c:pt idx="20">
                  <c:v>1.2746356200000001E-7</c:v>
                </c:pt>
                <c:pt idx="21">
                  <c:v>1.2746021899999995E-7</c:v>
                </c:pt>
                <c:pt idx="22">
                  <c:v>1.2746013100000006E-7</c:v>
                </c:pt>
                <c:pt idx="23">
                  <c:v>1.2746290999999997E-7</c:v>
                </c:pt>
                <c:pt idx="24">
                  <c:v>1.2746651599999992E-7</c:v>
                </c:pt>
                <c:pt idx="25">
                  <c:v>1.2746881299999989E-7</c:v>
                </c:pt>
                <c:pt idx="26">
                  <c:v>1.2746875200000009E-7</c:v>
                </c:pt>
                <c:pt idx="27">
                  <c:v>1.2746676299999987E-7</c:v>
                </c:pt>
                <c:pt idx="28">
                  <c:v>1.2746404200000016E-7</c:v>
                </c:pt>
                <c:pt idx="29">
                  <c:v>1.2746134200000011E-7</c:v>
                </c:pt>
                <c:pt idx="30">
                  <c:v>1.274582499999999E-7</c:v>
                </c:pt>
                <c:pt idx="31">
                  <c:v>1.2745292699999986E-7</c:v>
                </c:pt>
                <c:pt idx="32">
                  <c:v>1.2744263399999969E-7</c:v>
                </c:pt>
                <c:pt idx="33">
                  <c:v>1.2742406199999987E-7</c:v>
                </c:pt>
                <c:pt idx="34">
                  <c:v>1.2739347799999978E-7</c:v>
                </c:pt>
                <c:pt idx="35">
                  <c:v>1.2734669700000023E-7</c:v>
                </c:pt>
                <c:pt idx="36">
                  <c:v>1.2727872800000016E-7</c:v>
                </c:pt>
                <c:pt idx="37">
                  <c:v>1.2718376700000012E-7</c:v>
                </c:pt>
                <c:pt idx="38">
                  <c:v>1.2705553199999997E-7</c:v>
                </c:pt>
                <c:pt idx="39">
                  <c:v>1.2688765900000013E-7</c:v>
                </c:pt>
                <c:pt idx="40">
                  <c:v>1.2667454600000019E-7</c:v>
                </c:pt>
                <c:pt idx="41">
                  <c:v>1.2641171200000031E-7</c:v>
                </c:pt>
                <c:pt idx="42">
                  <c:v>1.2609610099999999E-7</c:v>
                </c:pt>
                <c:pt idx="43">
                  <c:v>1.2572580900000005E-7</c:v>
                </c:pt>
                <c:pt idx="44">
                  <c:v>1.2529966599999984E-7</c:v>
                </c:pt>
                <c:pt idx="45">
                  <c:v>1.2481706900000004E-7</c:v>
                </c:pt>
                <c:pt idx="46">
                  <c:v>1.2427785699999995E-7</c:v>
                </c:pt>
                <c:pt idx="47">
                  <c:v>1.2368205199999977E-7</c:v>
                </c:pt>
                <c:pt idx="48">
                  <c:v>1.2302962399999992E-7</c:v>
                </c:pt>
                <c:pt idx="49">
                  <c:v>1.223204070000001E-7</c:v>
                </c:pt>
                <c:pt idx="50">
                  <c:v>1.2155421499999996E-7</c:v>
                </c:pt>
                <c:pt idx="51">
                  <c:v>1.2073110000000012E-7</c:v>
                </c:pt>
                <c:pt idx="52">
                  <c:v>1.1985116199999998E-7</c:v>
                </c:pt>
                <c:pt idx="53">
                  <c:v>1.1891429600000012E-7</c:v>
                </c:pt>
                <c:pt idx="54">
                  <c:v>1.1791988199999988E-7</c:v>
                </c:pt>
                <c:pt idx="55">
                  <c:v>1.1686666000000018E-7</c:v>
                </c:pt>
                <c:pt idx="56">
                  <c:v>1.157524460000001E-7</c:v>
                </c:pt>
                <c:pt idx="57">
                  <c:v>1.1457409799999999E-7</c:v>
                </c:pt>
                <c:pt idx="58">
                  <c:v>1.1332822700000005E-7</c:v>
                </c:pt>
                <c:pt idx="59">
                  <c:v>1.1201185099999984E-7</c:v>
                </c:pt>
                <c:pt idx="60">
                  <c:v>1.106224870000001E-7</c:v>
                </c:pt>
                <c:pt idx="61">
                  <c:v>1.0915713199999977E-7</c:v>
                </c:pt>
                <c:pt idx="62">
                  <c:v>1.0760908699999997E-7</c:v>
                </c:pt>
                <c:pt idx="63">
                  <c:v>1.0595976900000009E-7</c:v>
                </c:pt>
                <c:pt idx="64">
                  <c:v>1.0416566999999998E-7</c:v>
                </c:pt>
                <c:pt idx="65">
                  <c:v>1.0214441199999979E-7</c:v>
                </c:pt>
                <c:pt idx="66">
                  <c:v>9.9767074000000079E-8</c:v>
                </c:pt>
                <c:pt idx="67">
                  <c:v>9.6863821999999923E-8</c:v>
                </c:pt>
                <c:pt idx="68">
                  <c:v>9.324731800000003E-8</c:v>
                </c:pt>
                <c:pt idx="69">
                  <c:v>8.8749645999999878E-8</c:v>
                </c:pt>
                <c:pt idx="70">
                  <c:v>8.3261141999999873E-8</c:v>
                </c:pt>
                <c:pt idx="71">
                  <c:v>7.6760823000000134E-8</c:v>
                </c:pt>
                <c:pt idx="72">
                  <c:v>6.933716500000005E-8</c:v>
                </c:pt>
                <c:pt idx="73">
                  <c:v>6.1197967999999874E-8</c:v>
                </c:pt>
                <c:pt idx="74">
                  <c:v>5.2660464000000091E-8</c:v>
                </c:pt>
                <c:pt idx="75">
                  <c:v>4.4110399999999852E-8</c:v>
                </c:pt>
                <c:pt idx="76">
                  <c:v>3.5934395000000092E-8</c:v>
                </c:pt>
                <c:pt idx="77">
                  <c:v>2.8452232999999967E-8</c:v>
                </c:pt>
                <c:pt idx="78">
                  <c:v>2.1879899000000039E-8</c:v>
                </c:pt>
                <c:pt idx="79">
                  <c:v>1.6329670999999959E-8</c:v>
                </c:pt>
                <c:pt idx="80">
                  <c:v>1.1824914999999892E-8</c:v>
                </c:pt>
                <c:pt idx="81">
                  <c:v>8.3089750000000402E-9</c:v>
                </c:pt>
                <c:pt idx="82">
                  <c:v>5.6566639999999812E-9</c:v>
                </c:pt>
                <c:pt idx="83">
                  <c:v>3.7075470000000202E-9</c:v>
                </c:pt>
              </c:numCache>
            </c:numRef>
          </c:yVal>
        </c:ser>
        <c:axId val="171835776"/>
        <c:axId val="171837312"/>
      </c:scatterChart>
      <c:valAx>
        <c:axId val="17183577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37312"/>
        <c:crosses val="autoZero"/>
        <c:crossBetween val="midCat"/>
      </c:valAx>
      <c:valAx>
        <c:axId val="17183731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83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4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0 PP'!$AC$2</c:f>
              <c:strCache>
                <c:ptCount val="1"/>
                <c:pt idx="0">
                  <c:v>Δ4U1234,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PP'!$AC$3:$AC$86</c:f>
              <c:numCache>
                <c:formatCode>General</c:formatCode>
                <c:ptCount val="84"/>
                <c:pt idx="0">
                  <c:v>1.4727602370000004E-5</c:v>
                </c:pt>
                <c:pt idx="1">
                  <c:v>1.4727616950000009E-5</c:v>
                </c:pt>
                <c:pt idx="2">
                  <c:v>1.4727608190000008E-5</c:v>
                </c:pt>
                <c:pt idx="3">
                  <c:v>1.4727573610000003E-5</c:v>
                </c:pt>
                <c:pt idx="4">
                  <c:v>1.4727525999999999E-5</c:v>
                </c:pt>
                <c:pt idx="5">
                  <c:v>1.4727489770000009E-5</c:v>
                </c:pt>
                <c:pt idx="6">
                  <c:v>1.4727489710000005E-5</c:v>
                </c:pt>
                <c:pt idx="7">
                  <c:v>1.4727533379999994E-5</c:v>
                </c:pt>
                <c:pt idx="8">
                  <c:v>1.4727602350000004E-5</c:v>
                </c:pt>
                <c:pt idx="9">
                  <c:v>1.4727657530000001E-5</c:v>
                </c:pt>
                <c:pt idx="10">
                  <c:v>1.4727661589999998E-5</c:v>
                </c:pt>
                <c:pt idx="11">
                  <c:v>1.4727605279999993E-5</c:v>
                </c:pt>
                <c:pt idx="12">
                  <c:v>1.4727518250000006E-5</c:v>
                </c:pt>
                <c:pt idx="13">
                  <c:v>1.4727453870000001E-5</c:v>
                </c:pt>
                <c:pt idx="14">
                  <c:v>1.472745582E-5</c:v>
                </c:pt>
                <c:pt idx="15">
                  <c:v>1.472752572000001E-5</c:v>
                </c:pt>
                <c:pt idx="16">
                  <c:v>1.4727620810000002E-5</c:v>
                </c:pt>
                <c:pt idx="17">
                  <c:v>1.472767992000001E-5</c:v>
                </c:pt>
                <c:pt idx="18">
                  <c:v>1.4727664009999999E-5</c:v>
                </c:pt>
                <c:pt idx="19">
                  <c:v>1.4727584210000004E-5</c:v>
                </c:pt>
                <c:pt idx="20">
                  <c:v>1.4727494360000002E-5</c:v>
                </c:pt>
                <c:pt idx="21">
                  <c:v>1.4727454799999993E-5</c:v>
                </c:pt>
                <c:pt idx="22">
                  <c:v>1.4727489529999998E-5</c:v>
                </c:pt>
                <c:pt idx="23">
                  <c:v>1.4727571689999996E-5</c:v>
                </c:pt>
                <c:pt idx="24">
                  <c:v>1.4727641439999996E-5</c:v>
                </c:pt>
                <c:pt idx="25">
                  <c:v>1.4727645769999998E-5</c:v>
                </c:pt>
                <c:pt idx="26">
                  <c:v>1.4727570270000003E-5</c:v>
                </c:pt>
                <c:pt idx="27">
                  <c:v>1.472742997E-5</c:v>
                </c:pt>
                <c:pt idx="28">
                  <c:v>1.4727218450000005E-5</c:v>
                </c:pt>
                <c:pt idx="29">
                  <c:v>1.472683895999999E-5</c:v>
                </c:pt>
                <c:pt idx="30">
                  <c:v>1.4726042909999993E-5</c:v>
                </c:pt>
                <c:pt idx="31">
                  <c:v>1.4724393820000001E-5</c:v>
                </c:pt>
                <c:pt idx="32">
                  <c:v>1.4721241050000002E-5</c:v>
                </c:pt>
                <c:pt idx="33">
                  <c:v>1.4715660550000002E-5</c:v>
                </c:pt>
                <c:pt idx="34">
                  <c:v>1.4706320709999991E-5</c:v>
                </c:pt>
                <c:pt idx="35">
                  <c:v>1.4691276659999994E-5</c:v>
                </c:pt>
                <c:pt idx="36">
                  <c:v>1.4667737869999998E-5</c:v>
                </c:pt>
                <c:pt idx="37">
                  <c:v>1.4631903029999996E-5</c:v>
                </c:pt>
                <c:pt idx="38">
                  <c:v>1.4578959730000004E-5</c:v>
                </c:pt>
                <c:pt idx="39">
                  <c:v>1.45032834E-5</c:v>
                </c:pt>
                <c:pt idx="40">
                  <c:v>1.4398781620000002E-5</c:v>
                </c:pt>
                <c:pt idx="41">
                  <c:v>1.4259268969999996E-5</c:v>
                </c:pt>
                <c:pt idx="42">
                  <c:v>1.4078752469999995E-5</c:v>
                </c:pt>
                <c:pt idx="43">
                  <c:v>1.385161666E-5</c:v>
                </c:pt>
                <c:pt idx="44">
                  <c:v>1.3572744449999992E-5</c:v>
                </c:pt>
                <c:pt idx="45">
                  <c:v>1.3237561840000001E-5</c:v>
                </c:pt>
                <c:pt idx="46">
                  <c:v>1.284191338999999E-5</c:v>
                </c:pt>
                <c:pt idx="47">
                  <c:v>1.2381794379999998E-5</c:v>
                </c:pt>
                <c:pt idx="48">
                  <c:v>1.1853275640000001E-5</c:v>
                </c:pt>
                <c:pt idx="49">
                  <c:v>1.1252991469999989E-5</c:v>
                </c:pt>
                <c:pt idx="50">
                  <c:v>1.057916582E-5</c:v>
                </c:pt>
                <c:pt idx="51">
                  <c:v>9.8327903999999958E-6</c:v>
                </c:pt>
                <c:pt idx="52">
                  <c:v>9.0186064799999917E-6</c:v>
                </c:pt>
                <c:pt idx="53">
                  <c:v>8.1457990699999884E-6</c:v>
                </c:pt>
                <c:pt idx="54">
                  <c:v>7.2283721000000018E-6</c:v>
                </c:pt>
                <c:pt idx="55">
                  <c:v>6.2850395100000003E-6</c:v>
                </c:pt>
                <c:pt idx="56">
                  <c:v>5.3384664699999978E-6</c:v>
                </c:pt>
                <c:pt idx="57">
                  <c:v>4.413900100000001E-6</c:v>
                </c:pt>
                <c:pt idx="58">
                  <c:v>3.5372281199999976E-6</c:v>
                </c:pt>
                <c:pt idx="59">
                  <c:v>2.7324734199999985E-6</c:v>
                </c:pt>
                <c:pt idx="60">
                  <c:v>2.0192993700000029E-6</c:v>
                </c:pt>
                <c:pt idx="61">
                  <c:v>1.4114103299999997E-6</c:v>
                </c:pt>
                <c:pt idx="62">
                  <c:v>9.1567495000000122E-7</c:v>
                </c:pt>
                <c:pt idx="63">
                  <c:v>5.3125214000000162E-7</c:v>
                </c:pt>
                <c:pt idx="64">
                  <c:v>2.496045100000006E-7</c:v>
                </c:pt>
                <c:pt idx="65">
                  <c:v>5.6815650000002804E-8</c:v>
                </c:pt>
                <c:pt idx="66">
                  <c:v>-6.3149469999999963E-8</c:v>
                </c:pt>
                <c:pt idx="67">
                  <c:v>-1.2681062000000146E-7</c:v>
                </c:pt>
                <c:pt idx="68">
                  <c:v>-1.5059786999999829E-7</c:v>
                </c:pt>
                <c:pt idx="69">
                  <c:v>-1.4925903000000109E-7</c:v>
                </c:pt>
                <c:pt idx="70">
                  <c:v>-1.340066300000013E-7</c:v>
                </c:pt>
                <c:pt idx="71">
                  <c:v>-1.1238533000000076E-7</c:v>
                </c:pt>
                <c:pt idx="72">
                  <c:v>-8.9380500000000778E-8</c:v>
                </c:pt>
                <c:pt idx="73">
                  <c:v>-6.8142270000000902E-8</c:v>
                </c:pt>
                <c:pt idx="74">
                  <c:v>-5.0202350000001073E-8</c:v>
                </c:pt>
                <c:pt idx="75">
                  <c:v>-3.5867699999998608E-8</c:v>
                </c:pt>
                <c:pt idx="76">
                  <c:v>-2.4824740000000975E-8</c:v>
                </c:pt>
                <c:pt idx="77">
                  <c:v>-1.6576159999999895E-8</c:v>
                </c:pt>
                <c:pt idx="78">
                  <c:v>-1.0592690000000326E-8</c:v>
                </c:pt>
                <c:pt idx="79">
                  <c:v>-6.3468900000001011E-9</c:v>
                </c:pt>
                <c:pt idx="80">
                  <c:v>-3.3717259999993356E-9</c:v>
                </c:pt>
                <c:pt idx="81">
                  <c:v>-1.3160559999995778E-9</c:v>
                </c:pt>
                <c:pt idx="82">
                  <c:v>6.728400000002092E-11</c:v>
                </c:pt>
                <c:pt idx="83">
                  <c:v>9.6416600000021296E-10</c:v>
                </c:pt>
              </c:numCache>
            </c:numRef>
          </c:yVal>
        </c:ser>
        <c:ser>
          <c:idx val="1"/>
          <c:order val="1"/>
          <c:tx>
            <c:strRef>
              <c:f>'2000 250 200 0 PP'!$AD$2</c:f>
              <c:strCache>
                <c:ptCount val="1"/>
                <c:pt idx="0">
                  <c:v>Δ4U2345,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PP'!$AD$3:$AD$86</c:f>
              <c:numCache>
                <c:formatCode>General</c:formatCode>
                <c:ptCount val="84"/>
                <c:pt idx="0">
                  <c:v>3.1793953899999975E-6</c:v>
                </c:pt>
                <c:pt idx="1">
                  <c:v>3.1794039000000002E-6</c:v>
                </c:pt>
                <c:pt idx="2">
                  <c:v>3.1794260799999959E-6</c:v>
                </c:pt>
                <c:pt idx="3">
                  <c:v>3.1794515799999986E-6</c:v>
                </c:pt>
                <c:pt idx="4">
                  <c:v>3.1794696700000026E-6</c:v>
                </c:pt>
                <c:pt idx="5">
                  <c:v>3.1794734299999972E-6</c:v>
                </c:pt>
                <c:pt idx="6">
                  <c:v>3.1794611900000007E-6</c:v>
                </c:pt>
                <c:pt idx="7">
                  <c:v>3.1794373499999993E-6</c:v>
                </c:pt>
                <c:pt idx="8">
                  <c:v>3.1794113799999981E-6</c:v>
                </c:pt>
                <c:pt idx="9">
                  <c:v>3.1793950600000007E-6</c:v>
                </c:pt>
                <c:pt idx="10">
                  <c:v>3.1793974000000024E-6</c:v>
                </c:pt>
                <c:pt idx="11">
                  <c:v>3.1794192800000001E-6</c:v>
                </c:pt>
                <c:pt idx="12">
                  <c:v>3.1794508999999987E-6</c:v>
                </c:pt>
                <c:pt idx="13">
                  <c:v>3.1794761400000001E-6</c:v>
                </c:pt>
                <c:pt idx="14">
                  <c:v>3.1794810600000048E-6</c:v>
                </c:pt>
                <c:pt idx="15">
                  <c:v>3.1794628199999975E-6</c:v>
                </c:pt>
                <c:pt idx="16">
                  <c:v>3.1794309899999979E-6</c:v>
                </c:pt>
                <c:pt idx="17">
                  <c:v>3.1794024199999982E-6</c:v>
                </c:pt>
                <c:pt idx="18">
                  <c:v>3.1793914999999984E-6</c:v>
                </c:pt>
                <c:pt idx="19">
                  <c:v>3.1794024500000015E-6</c:v>
                </c:pt>
                <c:pt idx="20">
                  <c:v>3.1794285200000018E-6</c:v>
                </c:pt>
                <c:pt idx="21">
                  <c:v>3.1794565500000033E-6</c:v>
                </c:pt>
                <c:pt idx="22">
                  <c:v>3.1794742499999977E-6</c:v>
                </c:pt>
                <c:pt idx="23">
                  <c:v>3.1794744999999979E-6</c:v>
                </c:pt>
                <c:pt idx="24">
                  <c:v>3.1794571700000022E-6</c:v>
                </c:pt>
                <c:pt idx="25">
                  <c:v>3.1794288899999987E-6</c:v>
                </c:pt>
                <c:pt idx="26">
                  <c:v>3.1793994499999986E-6</c:v>
                </c:pt>
                <c:pt idx="27">
                  <c:v>3.1793771399999997E-6</c:v>
                </c:pt>
                <c:pt idx="28">
                  <c:v>3.1793603499999995E-6</c:v>
                </c:pt>
                <c:pt idx="29">
                  <c:v>3.1793268500000046E-6</c:v>
                </c:pt>
                <c:pt idx="30">
                  <c:v>3.1792267899999983E-6</c:v>
                </c:pt>
                <c:pt idx="31">
                  <c:v>3.1789817700000001E-6</c:v>
                </c:pt>
                <c:pt idx="32">
                  <c:v>3.17848975E-6</c:v>
                </c:pt>
                <c:pt idx="33">
                  <c:v>3.1776294099999992E-6</c:v>
                </c:pt>
                <c:pt idx="34">
                  <c:v>3.1762586199999998E-6</c:v>
                </c:pt>
                <c:pt idx="35">
                  <c:v>3.1742031700000003E-6</c:v>
                </c:pt>
                <c:pt idx="36">
                  <c:v>3.1712445900000008E-6</c:v>
                </c:pt>
                <c:pt idx="37">
                  <c:v>3.1671185200000042E-6</c:v>
                </c:pt>
                <c:pt idx="38">
                  <c:v>3.161528889999998E-6</c:v>
                </c:pt>
                <c:pt idx="39">
                  <c:v>3.1541781099999998E-6</c:v>
                </c:pt>
                <c:pt idx="40">
                  <c:v>3.1448011400000011E-6</c:v>
                </c:pt>
                <c:pt idx="41">
                  <c:v>3.1331817300000042E-6</c:v>
                </c:pt>
                <c:pt idx="42">
                  <c:v>3.1191367999999992E-6</c:v>
                </c:pt>
                <c:pt idx="43">
                  <c:v>3.1024631899999992E-6</c:v>
                </c:pt>
                <c:pt idx="44">
                  <c:v>3.0828637400000033E-6</c:v>
                </c:pt>
                <c:pt idx="45">
                  <c:v>3.059872840000002E-6</c:v>
                </c:pt>
                <c:pt idx="46">
                  <c:v>3.0327856200000012E-6</c:v>
                </c:pt>
                <c:pt idx="47">
                  <c:v>3.0005878800000036E-6</c:v>
                </c:pt>
                <c:pt idx="48">
                  <c:v>2.9618937399999967E-6</c:v>
                </c:pt>
                <c:pt idx="49">
                  <c:v>2.914922160000001E-6</c:v>
                </c:pt>
                <c:pt idx="50">
                  <c:v>2.857537480000001E-6</c:v>
                </c:pt>
                <c:pt idx="51">
                  <c:v>2.7873476199999995E-6</c:v>
                </c:pt>
                <c:pt idx="52">
                  <c:v>2.7018382800000035E-6</c:v>
                </c:pt>
                <c:pt idx="53">
                  <c:v>2.5985442200000009E-6</c:v>
                </c:pt>
                <c:pt idx="54">
                  <c:v>2.4752921100000011E-6</c:v>
                </c:pt>
                <c:pt idx="55">
                  <c:v>2.330527699999998E-6</c:v>
                </c:pt>
                <c:pt idx="56">
                  <c:v>2.1636940900000026E-6</c:v>
                </c:pt>
                <c:pt idx="57">
                  <c:v>1.9756045999999991E-6</c:v>
                </c:pt>
                <c:pt idx="58">
                  <c:v>1.7687549000000027E-6</c:v>
                </c:pt>
                <c:pt idx="59">
                  <c:v>1.5475053200000032E-6</c:v>
                </c:pt>
                <c:pt idx="60">
                  <c:v>1.3180305700000026E-6</c:v>
                </c:pt>
                <c:pt idx="61">
                  <c:v>1.087935610000003E-6</c:v>
                </c:pt>
                <c:pt idx="62">
                  <c:v>8.6554319000000104E-7</c:v>
                </c:pt>
                <c:pt idx="63">
                  <c:v>6.5900556000000065E-7</c:v>
                </c:pt>
                <c:pt idx="64">
                  <c:v>4.7542969999999903E-7</c:v>
                </c:pt>
                <c:pt idx="65">
                  <c:v>3.2007134999999762E-7</c:v>
                </c:pt>
                <c:pt idx="66">
                  <c:v>1.9559914999999954E-7</c:v>
                </c:pt>
                <c:pt idx="67">
                  <c:v>1.0170409000000045E-7</c:v>
                </c:pt>
                <c:pt idx="68">
                  <c:v>3.5514970000001066E-8</c:v>
                </c:pt>
                <c:pt idx="69">
                  <c:v>-7.2867299999989984E-9</c:v>
                </c:pt>
                <c:pt idx="70">
                  <c:v>-3.1503150000000241E-8</c:v>
                </c:pt>
                <c:pt idx="71">
                  <c:v>-4.2054169999999969E-8</c:v>
                </c:pt>
                <c:pt idx="72">
                  <c:v>-4.3662179999998864E-8</c:v>
                </c:pt>
                <c:pt idx="73">
                  <c:v>-4.0227259999998779E-8</c:v>
                </c:pt>
                <c:pt idx="74">
                  <c:v>-3.4421620000000119E-8</c:v>
                </c:pt>
                <c:pt idx="75">
                  <c:v>-2.7881970000000432E-8</c:v>
                </c:pt>
                <c:pt idx="76">
                  <c:v>-2.1604309999999258E-8</c:v>
                </c:pt>
                <c:pt idx="77">
                  <c:v>-1.6145049999999245E-8</c:v>
                </c:pt>
                <c:pt idx="78">
                  <c:v>-1.1703619999999823E-8</c:v>
                </c:pt>
                <c:pt idx="79">
                  <c:v>-8.2445230000004455E-9</c:v>
                </c:pt>
                <c:pt idx="80">
                  <c:v>-5.6345730000001555E-9</c:v>
                </c:pt>
                <c:pt idx="81">
                  <c:v>-3.7212180000001661E-9</c:v>
                </c:pt>
                <c:pt idx="82">
                  <c:v>-2.3527029999998173E-9</c:v>
                </c:pt>
                <c:pt idx="83">
                  <c:v>-1.3864330000002306E-9</c:v>
                </c:pt>
              </c:numCache>
            </c:numRef>
          </c:yVal>
        </c:ser>
        <c:ser>
          <c:idx val="2"/>
          <c:order val="2"/>
          <c:tx>
            <c:strRef>
              <c:f>'2000 250 200 0 PP'!$AE$2</c:f>
              <c:strCache>
                <c:ptCount val="1"/>
                <c:pt idx="0">
                  <c:v>Δ4U3456,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PP'!$AE$3:$AE$86</c:f>
              <c:numCache>
                <c:formatCode>General</c:formatCode>
                <c:ptCount val="84"/>
                <c:pt idx="0">
                  <c:v>1.0138831600000034E-6</c:v>
                </c:pt>
                <c:pt idx="1">
                  <c:v>1.0138830099999984E-6</c:v>
                </c:pt>
                <c:pt idx="2">
                  <c:v>1.0138641400000026E-6</c:v>
                </c:pt>
                <c:pt idx="3">
                  <c:v>1.013833189999999E-6</c:v>
                </c:pt>
                <c:pt idx="4">
                  <c:v>1.0138022999999998E-6</c:v>
                </c:pt>
                <c:pt idx="5">
                  <c:v>1.0137857400000007E-6</c:v>
                </c:pt>
                <c:pt idx="6">
                  <c:v>1.0137941100000004E-6</c:v>
                </c:pt>
                <c:pt idx="7">
                  <c:v>1.0138275999999997E-6</c:v>
                </c:pt>
                <c:pt idx="8">
                  <c:v>1.0138723300000016E-6</c:v>
                </c:pt>
                <c:pt idx="9">
                  <c:v>1.0139050200000002E-6</c:v>
                </c:pt>
                <c:pt idx="10">
                  <c:v>1.013904899999998E-6</c:v>
                </c:pt>
                <c:pt idx="11">
                  <c:v>1.0138678700000007E-6</c:v>
                </c:pt>
                <c:pt idx="12">
                  <c:v>1.0138122199999994E-6</c:v>
                </c:pt>
                <c:pt idx="13">
                  <c:v>1.0137697700000019E-6</c:v>
                </c:pt>
                <c:pt idx="14">
                  <c:v>1.0137668199999982E-6</c:v>
                </c:pt>
                <c:pt idx="15">
                  <c:v>1.0138064599999996E-6</c:v>
                </c:pt>
                <c:pt idx="16">
                  <c:v>1.0138655200000009E-6</c:v>
                </c:pt>
                <c:pt idx="17">
                  <c:v>1.0139084599999999E-6</c:v>
                </c:pt>
                <c:pt idx="18">
                  <c:v>1.0139102800000014E-6</c:v>
                </c:pt>
                <c:pt idx="19">
                  <c:v>1.0138721099999991E-6</c:v>
                </c:pt>
                <c:pt idx="20">
                  <c:v>1.0138192199999981E-6</c:v>
                </c:pt>
                <c:pt idx="21">
                  <c:v>1.0137837900000006E-6</c:v>
                </c:pt>
                <c:pt idx="22">
                  <c:v>1.0137843000000002E-6</c:v>
                </c:pt>
                <c:pt idx="23">
                  <c:v>1.0138154900000017E-6</c:v>
                </c:pt>
                <c:pt idx="24">
                  <c:v>1.0138547300000005E-6</c:v>
                </c:pt>
                <c:pt idx="25">
                  <c:v>1.0138782300000006E-6</c:v>
                </c:pt>
                <c:pt idx="26">
                  <c:v>1.013875399999999E-6</c:v>
                </c:pt>
                <c:pt idx="27">
                  <c:v>1.0138520900000006E-6</c:v>
                </c:pt>
                <c:pt idx="28">
                  <c:v>1.0138219100000008E-6</c:v>
                </c:pt>
                <c:pt idx="29">
                  <c:v>1.0137932799999993E-6</c:v>
                </c:pt>
                <c:pt idx="30">
                  <c:v>1.0137597700000016E-6</c:v>
                </c:pt>
                <c:pt idx="31">
                  <c:v>1.0136992599999987E-6</c:v>
                </c:pt>
                <c:pt idx="32">
                  <c:v>1.0135789199999993E-6</c:v>
                </c:pt>
                <c:pt idx="33">
                  <c:v>1.0133610299999989E-6</c:v>
                </c:pt>
                <c:pt idx="34">
                  <c:v>1.0130043899999999E-6</c:v>
                </c:pt>
                <c:pt idx="35">
                  <c:v>1.0124614900000016E-6</c:v>
                </c:pt>
                <c:pt idx="36">
                  <c:v>1.0116740099999999E-6</c:v>
                </c:pt>
                <c:pt idx="37">
                  <c:v>1.0105716499999979E-6</c:v>
                </c:pt>
                <c:pt idx="38">
                  <c:v>1.0090766900000014E-6</c:v>
                </c:pt>
                <c:pt idx="39">
                  <c:v>1.0071136700000003E-6</c:v>
                </c:pt>
                <c:pt idx="40">
                  <c:v>1.0046197299999999E-6</c:v>
                </c:pt>
                <c:pt idx="41">
                  <c:v>1.0015500399999978E-6</c:v>
                </c:pt>
                <c:pt idx="42">
                  <c:v>9.9787462000000133E-7</c:v>
                </c:pt>
                <c:pt idx="43">
                  <c:v>9.9356741999999966E-7</c:v>
                </c:pt>
                <c:pt idx="44">
                  <c:v>9.8859699000000089E-7</c:v>
                </c:pt>
                <c:pt idx="45">
                  <c:v>9.8292733000000061E-7</c:v>
                </c:pt>
                <c:pt idx="46">
                  <c:v>9.7653010999999963E-7</c:v>
                </c:pt>
                <c:pt idx="47">
                  <c:v>9.6939557999999962E-7</c:v>
                </c:pt>
                <c:pt idx="48">
                  <c:v>9.6152659000000225E-7</c:v>
                </c:pt>
                <c:pt idx="49">
                  <c:v>9.5290391000000107E-7</c:v>
                </c:pt>
                <c:pt idx="50">
                  <c:v>9.4342713999999992E-7</c:v>
                </c:pt>
                <c:pt idx="51">
                  <c:v>9.3284745999999872E-7</c:v>
                </c:pt>
                <c:pt idx="52">
                  <c:v>9.2071837999999841E-7</c:v>
                </c:pt>
                <c:pt idx="53">
                  <c:v>9.0638534000000115E-7</c:v>
                </c:pt>
                <c:pt idx="54">
                  <c:v>8.8901307999999989E-7</c:v>
                </c:pt>
                <c:pt idx="55">
                  <c:v>8.6762700000000028E-7</c:v>
                </c:pt>
                <c:pt idx="56">
                  <c:v>8.4115003999999844E-7</c:v>
                </c:pt>
                <c:pt idx="57">
                  <c:v>8.0845177000000077E-7</c:v>
                </c:pt>
                <c:pt idx="58">
                  <c:v>7.6844893999999851E-7</c:v>
                </c:pt>
                <c:pt idx="59">
                  <c:v>7.2027785999999964E-7</c:v>
                </c:pt>
                <c:pt idx="60">
                  <c:v>6.6352874999999744E-7</c:v>
                </c:pt>
                <c:pt idx="61">
                  <c:v>5.9850783999999738E-7</c:v>
                </c:pt>
                <c:pt idx="62">
                  <c:v>5.2645584000000134E-7</c:v>
                </c:pt>
                <c:pt idx="63">
                  <c:v>4.4961550999999793E-7</c:v>
                </c:pt>
                <c:pt idx="64">
                  <c:v>3.7105139999999981E-7</c:v>
                </c:pt>
                <c:pt idx="65">
                  <c:v>2.9423093000000068E-7</c:v>
                </c:pt>
                <c:pt idx="66">
                  <c:v>2.2251377000000166E-7</c:v>
                </c:pt>
                <c:pt idx="67">
                  <c:v>1.5873342000000102E-7</c:v>
                </c:pt>
                <c:pt idx="68">
                  <c:v>1.049349800000003E-7</c:v>
                </c:pt>
                <c:pt idx="69">
                  <c:v>6.2191819999999141E-8</c:v>
                </c:pt>
                <c:pt idx="70">
                  <c:v>3.0465110000000454E-8</c:v>
                </c:pt>
                <c:pt idx="71">
                  <c:v>8.6541899999994378E-9</c:v>
                </c:pt>
                <c:pt idx="72">
                  <c:v>-5.0195900000004992E-9</c:v>
                </c:pt>
                <c:pt idx="73">
                  <c:v>-1.2476340000000451E-8</c:v>
                </c:pt>
                <c:pt idx="74">
                  <c:v>-1.5463659999999996E-8</c:v>
                </c:pt>
                <c:pt idx="75">
                  <c:v>-1.5520150000000778E-8</c:v>
                </c:pt>
                <c:pt idx="76">
                  <c:v>-1.3946590000000643E-8</c:v>
                </c:pt>
                <c:pt idx="77">
                  <c:v>-1.1693589000000281E-8</c:v>
                </c:pt>
                <c:pt idx="78">
                  <c:v>-9.3337650000001495E-9</c:v>
                </c:pt>
                <c:pt idx="79">
                  <c:v>-7.1686500000001097E-9</c:v>
                </c:pt>
                <c:pt idx="80">
                  <c:v>-5.3420310000002936E-9</c:v>
                </c:pt>
                <c:pt idx="81">
                  <c:v>-3.8918519999998529E-9</c:v>
                </c:pt>
                <c:pt idx="82">
                  <c:v>-2.7807800000003701E-9</c:v>
                </c:pt>
                <c:pt idx="83">
                  <c:v>-1.937999000000341E-9</c:v>
                </c:pt>
              </c:numCache>
            </c:numRef>
          </c:yVal>
        </c:ser>
        <c:ser>
          <c:idx val="3"/>
          <c:order val="3"/>
          <c:tx>
            <c:strRef>
              <c:f>'2000 250 200 0 PP'!$AF$2</c:f>
              <c:strCache>
                <c:ptCount val="1"/>
                <c:pt idx="0">
                  <c:v>Δ4U4567,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PP'!$AF$3:$AF$86</c:f>
              <c:numCache>
                <c:formatCode>General</c:formatCode>
                <c:ptCount val="84"/>
                <c:pt idx="0">
                  <c:v>3.9973200999999813E-7</c:v>
                </c:pt>
                <c:pt idx="1">
                  <c:v>3.9972958000000181E-7</c:v>
                </c:pt>
                <c:pt idx="2">
                  <c:v>3.9972875999999925E-7</c:v>
                </c:pt>
                <c:pt idx="3">
                  <c:v>3.9973058999999975E-7</c:v>
                </c:pt>
                <c:pt idx="4">
                  <c:v>3.9973459999999905E-7</c:v>
                </c:pt>
                <c:pt idx="5">
                  <c:v>3.9973847999999936E-7</c:v>
                </c:pt>
                <c:pt idx="6">
                  <c:v>3.9973952999999936E-7</c:v>
                </c:pt>
                <c:pt idx="7">
                  <c:v>3.9973645999999945E-7</c:v>
                </c:pt>
                <c:pt idx="8">
                  <c:v>3.9973064999999849E-7</c:v>
                </c:pt>
                <c:pt idx="9">
                  <c:v>3.997256000000005E-7</c:v>
                </c:pt>
                <c:pt idx="10">
                  <c:v>3.9972494000000064E-7</c:v>
                </c:pt>
                <c:pt idx="11">
                  <c:v>3.9972965000000036E-7</c:v>
                </c:pt>
                <c:pt idx="12">
                  <c:v>3.9973709000000025E-7</c:v>
                </c:pt>
                <c:pt idx="13">
                  <c:v>3.9974244999999915E-7</c:v>
                </c:pt>
                <c:pt idx="14">
                  <c:v>3.9974185000000057E-7</c:v>
                </c:pt>
                <c:pt idx="15">
                  <c:v>3.9973532000000018E-7</c:v>
                </c:pt>
                <c:pt idx="16">
                  <c:v>3.9972690000000055E-7</c:v>
                </c:pt>
                <c:pt idx="17">
                  <c:v>3.9972237999999919E-7</c:v>
                </c:pt>
                <c:pt idx="18">
                  <c:v>3.9972508999999971E-7</c:v>
                </c:pt>
                <c:pt idx="19">
                  <c:v>3.9973336000000006E-7</c:v>
                </c:pt>
                <c:pt idx="20">
                  <c:v>3.9974164000000172E-7</c:v>
                </c:pt>
                <c:pt idx="21">
                  <c:v>3.9974401999999913E-7</c:v>
                </c:pt>
                <c:pt idx="22">
                  <c:v>3.9973857000000096E-7</c:v>
                </c:pt>
                <c:pt idx="23">
                  <c:v>3.9972901999999871E-7</c:v>
                </c:pt>
                <c:pt idx="24">
                  <c:v>3.997221900000002E-7</c:v>
                </c:pt>
                <c:pt idx="25">
                  <c:v>3.9972307999999961E-7</c:v>
                </c:pt>
                <c:pt idx="26">
                  <c:v>3.9973125000000024E-7</c:v>
                </c:pt>
                <c:pt idx="27">
                  <c:v>3.9974029E-7</c:v>
                </c:pt>
                <c:pt idx="28">
                  <c:v>3.9974187999999814E-7</c:v>
                </c:pt>
                <c:pt idx="29">
                  <c:v>3.9973064000000036E-7</c:v>
                </c:pt>
                <c:pt idx="30">
                  <c:v>3.9970665999999955E-7</c:v>
                </c:pt>
                <c:pt idx="31">
                  <c:v>3.9967270000000067E-7</c:v>
                </c:pt>
                <c:pt idx="32">
                  <c:v>3.9962784999999997E-7</c:v>
                </c:pt>
                <c:pt idx="33">
                  <c:v>3.9956136000000039E-7</c:v>
                </c:pt>
                <c:pt idx="34">
                  <c:v>3.994511100000009E-7</c:v>
                </c:pt>
                <c:pt idx="35">
                  <c:v>3.9926827999999879E-7</c:v>
                </c:pt>
                <c:pt idx="36">
                  <c:v>3.9898549999999855E-7</c:v>
                </c:pt>
                <c:pt idx="37">
                  <c:v>3.9858277000000069E-7</c:v>
                </c:pt>
                <c:pt idx="38">
                  <c:v>3.980469899999994E-7</c:v>
                </c:pt>
                <c:pt idx="39">
                  <c:v>3.9736503000000041E-7</c:v>
                </c:pt>
                <c:pt idx="40">
                  <c:v>3.9651602999999985E-7</c:v>
                </c:pt>
                <c:pt idx="41">
                  <c:v>3.9546988000000029E-7</c:v>
                </c:pt>
                <c:pt idx="42">
                  <c:v>3.9419471999999903E-7</c:v>
                </c:pt>
                <c:pt idx="43">
                  <c:v>3.926700300000002E-7</c:v>
                </c:pt>
                <c:pt idx="44">
                  <c:v>3.9089645999999959E-7</c:v>
                </c:pt>
                <c:pt idx="45">
                  <c:v>3.8889382999999942E-7</c:v>
                </c:pt>
                <c:pt idx="46">
                  <c:v>3.8668587000000045E-7</c:v>
                </c:pt>
                <c:pt idx="47">
                  <c:v>3.8427921999999944E-7</c:v>
                </c:pt>
                <c:pt idx="48">
                  <c:v>3.8165128999999809E-7</c:v>
                </c:pt>
                <c:pt idx="49">
                  <c:v>3.7875914000000052E-7</c:v>
                </c:pt>
                <c:pt idx="50">
                  <c:v>3.7556622000000013E-7</c:v>
                </c:pt>
                <c:pt idx="51">
                  <c:v>3.7206805000000015E-7</c:v>
                </c:pt>
                <c:pt idx="52">
                  <c:v>3.6829357000000117E-7</c:v>
                </c:pt>
                <c:pt idx="53">
                  <c:v>3.6427129999999992E-7</c:v>
                </c:pt>
                <c:pt idx="54">
                  <c:v>3.5997234000000019E-7</c:v>
                </c:pt>
                <c:pt idx="55">
                  <c:v>3.5525789000000099E-7</c:v>
                </c:pt>
                <c:pt idx="56">
                  <c:v>3.4985649000000038E-7</c:v>
                </c:pt>
                <c:pt idx="57">
                  <c:v>3.4338064000000068E-7</c:v>
                </c:pt>
                <c:pt idx="58">
                  <c:v>3.3536688000000098E-7</c:v>
                </c:pt>
                <c:pt idx="59">
                  <c:v>3.2531363999999959E-7</c:v>
                </c:pt>
                <c:pt idx="60">
                  <c:v>3.1270583000000123E-7</c:v>
                </c:pt>
                <c:pt idx="61">
                  <c:v>2.9704446000000169E-7</c:v>
                </c:pt>
                <c:pt idx="62">
                  <c:v>2.7791033999999909E-7</c:v>
                </c:pt>
                <c:pt idx="63">
                  <c:v>2.5506983000000078E-7</c:v>
                </c:pt>
                <c:pt idx="64">
                  <c:v>2.2861028999999987E-7</c:v>
                </c:pt>
                <c:pt idx="65">
                  <c:v>1.9906918999999997E-7</c:v>
                </c:pt>
                <c:pt idx="66">
                  <c:v>1.67497129999999E-7</c:v>
                </c:pt>
                <c:pt idx="67">
                  <c:v>1.3538772999999976E-7</c:v>
                </c:pt>
                <c:pt idx="68">
                  <c:v>1.0444440999999911E-7</c:v>
                </c:pt>
                <c:pt idx="69">
                  <c:v>7.6247410000001098E-8</c:v>
                </c:pt>
                <c:pt idx="70">
                  <c:v>5.1965939999999998E-8</c:v>
                </c:pt>
                <c:pt idx="71">
                  <c:v>3.2236350000000024E-8</c:v>
                </c:pt>
                <c:pt idx="72">
                  <c:v>1.7199787999999888E-8</c:v>
                </c:pt>
                <c:pt idx="73">
                  <c:v>6.5867090000000343E-9</c:v>
                </c:pt>
                <c:pt idx="74">
                  <c:v>-2.190129999998455E-10</c:v>
                </c:pt>
                <c:pt idx="75">
                  <c:v>-4.0768029999998056E-9</c:v>
                </c:pt>
                <c:pt idx="76">
                  <c:v>-5.885576999999687E-9</c:v>
                </c:pt>
                <c:pt idx="77">
                  <c:v>-6.3787829999998551E-9</c:v>
                </c:pt>
                <c:pt idx="78">
                  <c:v>-6.0663609999997705E-9</c:v>
                </c:pt>
                <c:pt idx="79">
                  <c:v>-5.3017350000001274E-9</c:v>
                </c:pt>
                <c:pt idx="80">
                  <c:v>-4.3442059999998497E-9</c:v>
                </c:pt>
                <c:pt idx="81">
                  <c:v>-3.3749100000001918E-9</c:v>
                </c:pt>
                <c:pt idx="82">
                  <c:v>-2.5059569999997739E-9</c:v>
                </c:pt>
                <c:pt idx="83">
                  <c:v>-1.7968189999997135E-9</c:v>
                </c:pt>
              </c:numCache>
            </c:numRef>
          </c:yVal>
        </c:ser>
        <c:ser>
          <c:idx val="4"/>
          <c:order val="4"/>
          <c:tx>
            <c:strRef>
              <c:f>'2000 250 200 0 PP'!$AG$2</c:f>
              <c:strCache>
                <c:ptCount val="1"/>
                <c:pt idx="0">
                  <c:v>Δ4U5678,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PP'!$AG$3:$AG$86</c:f>
              <c:numCache>
                <c:formatCode>General</c:formatCode>
                <c:ptCount val="84"/>
                <c:pt idx="0">
                  <c:v>1.8102395000000032E-7</c:v>
                </c:pt>
                <c:pt idx="1">
                  <c:v>1.8102421999999854E-7</c:v>
                </c:pt>
                <c:pt idx="2">
                  <c:v>1.8103302999999895E-7</c:v>
                </c:pt>
                <c:pt idx="3">
                  <c:v>1.8104731000000077E-7</c:v>
                </c:pt>
                <c:pt idx="4">
                  <c:v>1.8106137000000074E-7</c:v>
                </c:pt>
                <c:pt idx="5">
                  <c:v>1.8106878000000052E-7</c:v>
                </c:pt>
                <c:pt idx="6">
                  <c:v>1.8106482000000013E-7</c:v>
                </c:pt>
                <c:pt idx="7">
                  <c:v>1.8104944000000067E-7</c:v>
                </c:pt>
                <c:pt idx="8">
                  <c:v>1.8102905000000018E-7</c:v>
                </c:pt>
                <c:pt idx="9">
                  <c:v>1.8101422999999936E-7</c:v>
                </c:pt>
                <c:pt idx="10">
                  <c:v>1.8101432000000011E-7</c:v>
                </c:pt>
                <c:pt idx="11">
                  <c:v>1.8103121999999979E-7</c:v>
                </c:pt>
                <c:pt idx="12">
                  <c:v>1.8105657999999988E-7</c:v>
                </c:pt>
                <c:pt idx="13">
                  <c:v>1.8107594000000002E-7</c:v>
                </c:pt>
                <c:pt idx="14">
                  <c:v>1.8107737000000034E-7</c:v>
                </c:pt>
                <c:pt idx="15">
                  <c:v>1.8105936999999963E-7</c:v>
                </c:pt>
                <c:pt idx="16">
                  <c:v>1.810325399999995E-7</c:v>
                </c:pt>
                <c:pt idx="17">
                  <c:v>1.8101289000000043E-7</c:v>
                </c:pt>
                <c:pt idx="18">
                  <c:v>1.810118099999999E-7</c:v>
                </c:pt>
                <c:pt idx="19">
                  <c:v>1.8102895000000045E-7</c:v>
                </c:pt>
                <c:pt idx="20">
                  <c:v>1.8105291999999952E-7</c:v>
                </c:pt>
                <c:pt idx="21">
                  <c:v>1.8106923999999964E-7</c:v>
                </c:pt>
                <c:pt idx="22">
                  <c:v>1.8106949000000034E-7</c:v>
                </c:pt>
                <c:pt idx="23">
                  <c:v>1.8105573000000104E-7</c:v>
                </c:pt>
                <c:pt idx="24">
                  <c:v>1.8103791999999996E-7</c:v>
                </c:pt>
                <c:pt idx="25">
                  <c:v>1.8102677000000017E-7</c:v>
                </c:pt>
                <c:pt idx="26">
                  <c:v>1.8102687000000053E-7</c:v>
                </c:pt>
                <c:pt idx="27">
                  <c:v>1.8103528999999995E-7</c:v>
                </c:pt>
                <c:pt idx="28">
                  <c:v>1.8104463000000143E-7</c:v>
                </c:pt>
                <c:pt idx="29">
                  <c:v>1.8104801000000035E-7</c:v>
                </c:pt>
                <c:pt idx="30">
                  <c:v>1.8104232999999986E-7</c:v>
                </c:pt>
                <c:pt idx="31">
                  <c:v>1.8102790999999986E-7</c:v>
                </c:pt>
                <c:pt idx="32">
                  <c:v>1.8100536999999983E-7</c:v>
                </c:pt>
                <c:pt idx="33">
                  <c:v>1.8097235000000012E-7</c:v>
                </c:pt>
                <c:pt idx="34">
                  <c:v>1.8092211999999939E-7</c:v>
                </c:pt>
                <c:pt idx="35">
                  <c:v>1.8084472000000026E-7</c:v>
                </c:pt>
                <c:pt idx="36">
                  <c:v>1.807292500000011E-7</c:v>
                </c:pt>
                <c:pt idx="37">
                  <c:v>1.8056591999999985E-7</c:v>
                </c:pt>
                <c:pt idx="38">
                  <c:v>1.8034642999999965E-7</c:v>
                </c:pt>
                <c:pt idx="39">
                  <c:v>1.8006300000000023E-7</c:v>
                </c:pt>
                <c:pt idx="40">
                  <c:v>1.7970725000000062E-7</c:v>
                </c:pt>
                <c:pt idx="41">
                  <c:v>1.7926983000000059E-7</c:v>
                </c:pt>
                <c:pt idx="42">
                  <c:v>1.7874173000000005E-7</c:v>
                </c:pt>
                <c:pt idx="43">
                  <c:v>1.7811629000000069E-7</c:v>
                </c:pt>
                <c:pt idx="44">
                  <c:v>1.773905499999998E-7</c:v>
                </c:pt>
                <c:pt idx="45">
                  <c:v>1.7656570000000065E-7</c:v>
                </c:pt>
                <c:pt idx="46">
                  <c:v>1.7564523399999961E-7</c:v>
                </c:pt>
                <c:pt idx="47">
                  <c:v>1.7463221699999986E-7</c:v>
                </c:pt>
                <c:pt idx="48">
                  <c:v>1.7352702600000096E-7</c:v>
                </c:pt>
                <c:pt idx="49">
                  <c:v>1.7232712799999954E-7</c:v>
                </c:pt>
                <c:pt idx="50">
                  <c:v>1.710285620000002E-7</c:v>
                </c:pt>
                <c:pt idx="51">
                  <c:v>1.6962814500000059E-7</c:v>
                </c:pt>
                <c:pt idx="52">
                  <c:v>1.6812376199999993E-7</c:v>
                </c:pt>
                <c:pt idx="53">
                  <c:v>1.6651338900000041E-7</c:v>
                </c:pt>
                <c:pt idx="54">
                  <c:v>1.6479289499999942E-7</c:v>
                </c:pt>
                <c:pt idx="55">
                  <c:v>1.6295323199999972E-7</c:v>
                </c:pt>
                <c:pt idx="56">
                  <c:v>1.6097673299999948E-7</c:v>
                </c:pt>
                <c:pt idx="57">
                  <c:v>1.5883114899999967E-7</c:v>
                </c:pt>
                <c:pt idx="58">
                  <c:v>1.5646097199999957E-7</c:v>
                </c:pt>
                <c:pt idx="59">
                  <c:v>1.5377292600000016E-7</c:v>
                </c:pt>
                <c:pt idx="60">
                  <c:v>1.5061683499999996E-7</c:v>
                </c:pt>
                <c:pt idx="61">
                  <c:v>1.4676896999999948E-7</c:v>
                </c:pt>
                <c:pt idx="62">
                  <c:v>1.4193087800000017E-7</c:v>
                </c:pt>
                <c:pt idx="63">
                  <c:v>1.3575806799999997E-7</c:v>
                </c:pt>
                <c:pt idx="64">
                  <c:v>1.2792719799999974E-7</c:v>
                </c:pt>
                <c:pt idx="65">
                  <c:v>1.1823239999999999E-7</c:v>
                </c:pt>
                <c:pt idx="66">
                  <c:v>1.0667761200000007E-7</c:v>
                </c:pt>
                <c:pt idx="67">
                  <c:v>9.3522122999999714E-8</c:v>
                </c:pt>
                <c:pt idx="68">
                  <c:v>7.9262432000000441E-8</c:v>
                </c:pt>
                <c:pt idx="69">
                  <c:v>6.4566898999998917E-8</c:v>
                </c:pt>
                <c:pt idx="70">
                  <c:v>5.019270899999977E-8</c:v>
                </c:pt>
                <c:pt idx="71">
                  <c:v>3.6893514000000314E-8</c:v>
                </c:pt>
                <c:pt idx="72">
                  <c:v>2.5309417000000168E-8</c:v>
                </c:pt>
                <c:pt idx="73">
                  <c:v>1.5851055999999833E-8</c:v>
                </c:pt>
                <c:pt idx="74">
                  <c:v>8.6319789999999709E-9</c:v>
                </c:pt>
                <c:pt idx="75">
                  <c:v>3.4991970000001029E-9</c:v>
                </c:pt>
                <c:pt idx="76">
                  <c:v>1.4225300000007292E-10</c:v>
                </c:pt>
                <c:pt idx="77">
                  <c:v>-1.8025100000001346E-9</c:v>
                </c:pt>
                <c:pt idx="78">
                  <c:v>-2.70587200000001E-9</c:v>
                </c:pt>
                <c:pt idx="79">
                  <c:v>-2.9241619999998798E-9</c:v>
                </c:pt>
                <c:pt idx="80">
                  <c:v>-2.7568720000000414E-9</c:v>
                </c:pt>
                <c:pt idx="81">
                  <c:v>-2.4088909999996628E-9</c:v>
                </c:pt>
                <c:pt idx="82">
                  <c:v>-1.997812999999999E-9</c:v>
                </c:pt>
                <c:pt idx="83">
                  <c:v>-1.5886800000002969E-9</c:v>
                </c:pt>
              </c:numCache>
            </c:numRef>
          </c:yVal>
        </c:ser>
        <c:ser>
          <c:idx val="5"/>
          <c:order val="5"/>
          <c:tx>
            <c:strRef>
              <c:f>'2000 250 200 0 PP'!$AH$2</c:f>
              <c:strCache>
                <c:ptCount val="1"/>
                <c:pt idx="0">
                  <c:v>Δ4U6789,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0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0 PP'!$AH$3:$AH$86</c:f>
              <c:numCache>
                <c:formatCode>General</c:formatCode>
                <c:ptCount val="84"/>
                <c:pt idx="0">
                  <c:v>9.0574708000000399E-8</c:v>
                </c:pt>
                <c:pt idx="1">
                  <c:v>9.0575364000000555E-8</c:v>
                </c:pt>
                <c:pt idx="2">
                  <c:v>9.0573562000000583E-8</c:v>
                </c:pt>
                <c:pt idx="3">
                  <c:v>9.0569603999999778E-8</c:v>
                </c:pt>
                <c:pt idx="4">
                  <c:v>9.0565046000000078E-8</c:v>
                </c:pt>
                <c:pt idx="5">
                  <c:v>9.0562075999999787E-8</c:v>
                </c:pt>
                <c:pt idx="6">
                  <c:v>9.0562683000000083E-8</c:v>
                </c:pt>
                <c:pt idx="7">
                  <c:v>9.0567302999999689E-8</c:v>
                </c:pt>
                <c:pt idx="8">
                  <c:v>9.0573918000000074E-8</c:v>
                </c:pt>
                <c:pt idx="9">
                  <c:v>9.0578975000000419E-8</c:v>
                </c:pt>
                <c:pt idx="10">
                  <c:v>9.0579190000000352E-8</c:v>
                </c:pt>
                <c:pt idx="11">
                  <c:v>9.0573708000000159E-8</c:v>
                </c:pt>
                <c:pt idx="12">
                  <c:v>9.0565397000000504E-8</c:v>
                </c:pt>
                <c:pt idx="13">
                  <c:v>9.0559152999999877E-8</c:v>
                </c:pt>
                <c:pt idx="14">
                  <c:v>9.0559011999999366E-8</c:v>
                </c:pt>
                <c:pt idx="15">
                  <c:v>9.0565300000000364E-8</c:v>
                </c:pt>
                <c:pt idx="16">
                  <c:v>9.0574252000000333E-8</c:v>
                </c:pt>
                <c:pt idx="17">
                  <c:v>9.0580287000000202E-8</c:v>
                </c:pt>
                <c:pt idx="18">
                  <c:v>9.0579710999999806E-8</c:v>
                </c:pt>
                <c:pt idx="19">
                  <c:v>9.0573089999999929E-8</c:v>
                </c:pt>
                <c:pt idx="20">
                  <c:v>9.0564878000000104E-8</c:v>
                </c:pt>
                <c:pt idx="21">
                  <c:v>9.0560271000000545E-8</c:v>
                </c:pt>
                <c:pt idx="22">
                  <c:v>9.0561888999999638E-8</c:v>
                </c:pt>
                <c:pt idx="23">
                  <c:v>9.0568090000000109E-8</c:v>
                </c:pt>
                <c:pt idx="24">
                  <c:v>9.0574434000000252E-8</c:v>
                </c:pt>
                <c:pt idx="25">
                  <c:v>9.0576727000000417E-8</c:v>
                </c:pt>
                <c:pt idx="26">
                  <c:v>9.0573997999999623E-8</c:v>
                </c:pt>
                <c:pt idx="27">
                  <c:v>9.0568666999999978E-8</c:v>
                </c:pt>
                <c:pt idx="28">
                  <c:v>9.056445799999911E-8</c:v>
                </c:pt>
                <c:pt idx="29">
                  <c:v>9.056356799999927E-8</c:v>
                </c:pt>
                <c:pt idx="30">
                  <c:v>9.0564699999999776E-8</c:v>
                </c:pt>
                <c:pt idx="31">
                  <c:v>9.0563723000000467E-8</c:v>
                </c:pt>
                <c:pt idx="32">
                  <c:v>9.0555836000000339E-8</c:v>
                </c:pt>
                <c:pt idx="33">
                  <c:v>9.0537987999999758E-8</c:v>
                </c:pt>
                <c:pt idx="34">
                  <c:v>9.0509552000000474E-8</c:v>
                </c:pt>
                <c:pt idx="35">
                  <c:v>9.047047299999964E-8</c:v>
                </c:pt>
                <c:pt idx="36">
                  <c:v>9.0418781999999537E-8</c:v>
                </c:pt>
                <c:pt idx="37">
                  <c:v>9.0348802999999693E-8</c:v>
                </c:pt>
                <c:pt idx="38">
                  <c:v>9.0251808000000845E-8</c:v>
                </c:pt>
                <c:pt idx="39">
                  <c:v>9.0119211000000012E-8</c:v>
                </c:pt>
                <c:pt idx="40">
                  <c:v>8.9945733999999436E-8</c:v>
                </c:pt>
                <c:pt idx="41">
                  <c:v>8.9731167999998887E-8</c:v>
                </c:pt>
                <c:pt idx="42">
                  <c:v>8.9478389000000116E-8</c:v>
                </c:pt>
                <c:pt idx="43">
                  <c:v>8.9189300999999549E-8</c:v>
                </c:pt>
                <c:pt idx="44">
                  <c:v>8.886142400000047E-8</c:v>
                </c:pt>
                <c:pt idx="45">
                  <c:v>8.8487640999999827E-8</c:v>
                </c:pt>
                <c:pt idx="46">
                  <c:v>8.806040900000001E-8</c:v>
                </c:pt>
                <c:pt idx="47">
                  <c:v>8.7577421000000486E-8</c:v>
                </c:pt>
                <c:pt idx="48">
                  <c:v>8.7044379999999706E-8</c:v>
                </c:pt>
                <c:pt idx="49">
                  <c:v>8.6472175000000325E-8</c:v>
                </c:pt>
                <c:pt idx="50">
                  <c:v>8.5869683000000029E-8</c:v>
                </c:pt>
                <c:pt idx="51">
                  <c:v>8.5236094999999375E-8</c:v>
                </c:pt>
                <c:pt idx="52">
                  <c:v>8.455912599999954E-8</c:v>
                </c:pt>
                <c:pt idx="53">
                  <c:v>8.3820985000000257E-8</c:v>
                </c:pt>
                <c:pt idx="54">
                  <c:v>8.3010113000000463E-8</c:v>
                </c:pt>
                <c:pt idx="55">
                  <c:v>8.2130017999999544E-8</c:v>
                </c:pt>
                <c:pt idx="56">
                  <c:v>8.1198131000000062E-8</c:v>
                </c:pt>
                <c:pt idx="57">
                  <c:v>8.0234012999999494E-8</c:v>
                </c:pt>
                <c:pt idx="58">
                  <c:v>7.9242910999999932E-8</c:v>
                </c:pt>
                <c:pt idx="59">
                  <c:v>7.8204213000000723E-8</c:v>
                </c:pt>
                <c:pt idx="60">
                  <c:v>7.706964799999977E-8</c:v>
                </c:pt>
                <c:pt idx="61">
                  <c:v>7.5770258000000614E-8</c:v>
                </c:pt>
                <c:pt idx="62">
                  <c:v>7.4223314999999729E-8</c:v>
                </c:pt>
                <c:pt idx="63">
                  <c:v>7.2331952999999792E-8</c:v>
                </c:pt>
                <c:pt idx="64">
                  <c:v>6.9977062000000402E-8</c:v>
                </c:pt>
                <c:pt idx="65">
                  <c:v>6.7012487999999935E-8</c:v>
                </c:pt>
                <c:pt idx="66">
                  <c:v>6.3276254000000356E-8</c:v>
                </c:pt>
                <c:pt idx="67">
                  <c:v>5.8626774999999991E-8</c:v>
                </c:pt>
                <c:pt idx="68">
                  <c:v>5.3000509999999797E-8</c:v>
                </c:pt>
                <c:pt idx="69">
                  <c:v>4.6472755000000377E-8</c:v>
                </c:pt>
                <c:pt idx="70">
                  <c:v>3.928808899999998E-8</c:v>
                </c:pt>
                <c:pt idx="71">
                  <c:v>3.183455299999951E-8</c:v>
                </c:pt>
                <c:pt idx="72">
                  <c:v>2.4563130000000134E-8</c:v>
                </c:pt>
                <c:pt idx="73">
                  <c:v>1.7890437000000113E-8</c:v>
                </c:pt>
                <c:pt idx="74">
                  <c:v>1.2128859999999719E-8</c:v>
                </c:pt>
                <c:pt idx="75">
                  <c:v>7.4616160000002392E-9</c:v>
                </c:pt>
                <c:pt idx="76">
                  <c:v>3.9437589999996804E-9</c:v>
                </c:pt>
                <c:pt idx="77">
                  <c:v>1.5071189999998906E-9</c:v>
                </c:pt>
                <c:pt idx="78">
                  <c:v>-2.4031000000404364E-11</c:v>
                </c:pt>
                <c:pt idx="79">
                  <c:v>-8.8489099999994638E-10</c:v>
                </c:pt>
                <c:pt idx="80">
                  <c:v>-1.2988069999997935E-9</c:v>
                </c:pt>
                <c:pt idx="81">
                  <c:v>-1.4291790000001786E-9</c:v>
                </c:pt>
                <c:pt idx="82">
                  <c:v>-1.380948999999978E-9</c:v>
                </c:pt>
                <c:pt idx="83">
                  <c:v>-1.2257789999999003E-9</c:v>
                </c:pt>
              </c:numCache>
            </c:numRef>
          </c:yVal>
        </c:ser>
        <c:axId val="171907328"/>
        <c:axId val="171917312"/>
      </c:scatterChart>
      <c:valAx>
        <c:axId val="17190732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917312"/>
        <c:crosses val="autoZero"/>
        <c:crossBetween val="midCat"/>
      </c:valAx>
      <c:valAx>
        <c:axId val="17191731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90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'[1]50 50 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'[1]50 50 0 15 PP'!$CG$3:$CG$86</c:f>
              <c:numCache>
                <c:formatCode>General</c:formatCode>
                <c:ptCount val="84"/>
                <c:pt idx="0">
                  <c:v>4.1719772642397297E-2</c:v>
                </c:pt>
                <c:pt idx="1">
                  <c:v>2.7659849784186698E-2</c:v>
                </c:pt>
                <c:pt idx="2">
                  <c:v>1.45699218146616E-2</c:v>
                </c:pt>
                <c:pt idx="3">
                  <c:v>3.13988288938064E-3</c:v>
                </c:pt>
                <c:pt idx="4">
                  <c:v>-6.01966755705178E-3</c:v>
                </c:pt>
                <c:pt idx="5">
                  <c:v>-1.24774510741004E-2</c:v>
                </c:pt>
                <c:pt idx="6">
                  <c:v>-1.6068402546522201E-2</c:v>
                </c:pt>
                <c:pt idx="7">
                  <c:v>-1.6931681379957E-2</c:v>
                </c:pt>
                <c:pt idx="8">
                  <c:v>-1.5509740914367E-2</c:v>
                </c:pt>
                <c:pt idx="9">
                  <c:v>-1.2521321392612601E-2</c:v>
                </c:pt>
                <c:pt idx="10">
                  <c:v>-8.8551013524293207E-3</c:v>
                </c:pt>
                <c:pt idx="11">
                  <c:v>-5.3475180000946802E-3</c:v>
                </c:pt>
                <c:pt idx="12">
                  <c:v>-2.5496798563323102E-3</c:v>
                </c:pt>
                <c:pt idx="13">
                  <c:v>-6.4696850871142795E-4</c:v>
                </c:pt>
                <c:pt idx="14">
                  <c:v>4.4213428094103899E-4</c:v>
                </c:pt>
                <c:pt idx="15">
                  <c:v>9.1154537015928705E-4</c:v>
                </c:pt>
                <c:pt idx="16">
                  <c:v>9.7172268015572802E-4</c:v>
                </c:pt>
                <c:pt idx="17">
                  <c:v>8.2277329397377897E-4</c:v>
                </c:pt>
                <c:pt idx="18">
                  <c:v>6.38492926678842E-4</c:v>
                </c:pt>
                <c:pt idx="19">
                  <c:v>5.2981924687389497E-4</c:v>
                </c:pt>
                <c:pt idx="20">
                  <c:v>5.2028748776276001E-4</c:v>
                </c:pt>
                <c:pt idx="21">
                  <c:v>5.6617964396655899E-4</c:v>
                </c:pt>
                <c:pt idx="22">
                  <c:v>6.0893580784194103E-4</c:v>
                </c:pt>
                <c:pt idx="23">
                  <c:v>6.2315538603813496E-4</c:v>
                </c:pt>
                <c:pt idx="24">
                  <c:v>6.3164990387740898E-4</c:v>
                </c:pt>
                <c:pt idx="25">
                  <c:v>6.8403686088062802E-4</c:v>
                </c:pt>
                <c:pt idx="26">
                  <c:v>8.1654311981407997E-4</c:v>
                </c:pt>
                <c:pt idx="27">
                  <c:v>1.0216108658761801E-3</c:v>
                </c:pt>
                <c:pt idx="28">
                  <c:v>1.24590536622861E-3</c:v>
                </c:pt>
                <c:pt idx="29">
                  <c:v>1.4238030789050101E-3</c:v>
                </c:pt>
                <c:pt idx="30">
                  <c:v>1.52618547127505E-3</c:v>
                </c:pt>
                <c:pt idx="31">
                  <c:v>1.59331868982042E-3</c:v>
                </c:pt>
                <c:pt idx="32">
                  <c:v>1.7242363399971E-3</c:v>
                </c:pt>
                <c:pt idx="33">
                  <c:v>2.02041120257529E-3</c:v>
                </c:pt>
                <c:pt idx="34">
                  <c:v>2.5165124170096901E-3</c:v>
                </c:pt>
                <c:pt idx="35">
                  <c:v>3.1461187592013201E-3</c:v>
                </c:pt>
                <c:pt idx="36">
                  <c:v>3.77563615738064E-3</c:v>
                </c:pt>
                <c:pt idx="37">
                  <c:v>4.2907623223871101E-3</c:v>
                </c:pt>
                <c:pt idx="38">
                  <c:v>4.6817969477078898E-3</c:v>
                </c:pt>
                <c:pt idx="39">
                  <c:v>5.0674295755331897E-3</c:v>
                </c:pt>
                <c:pt idx="40">
                  <c:v>5.63366776168054E-3</c:v>
                </c:pt>
                <c:pt idx="41">
                  <c:v>6.5224464858049001E-3</c:v>
                </c:pt>
                <c:pt idx="42">
                  <c:v>7.74738810492914E-3</c:v>
                </c:pt>
                <c:pt idx="43">
                  <c:v>9.1926113949277796E-3</c:v>
                </c:pt>
                <c:pt idx="44">
                  <c:v>1.06831582657568E-2</c:v>
                </c:pt>
                <c:pt idx="45">
                  <c:v>1.2073511518255401E-2</c:v>
                </c:pt>
                <c:pt idx="46">
                  <c:v>1.3305842453731301E-2</c:v>
                </c:pt>
                <c:pt idx="47">
                  <c:v>1.44231345849988E-2</c:v>
                </c:pt>
                <c:pt idx="48">
                  <c:v>1.55469717957449E-2</c:v>
                </c:pt>
                <c:pt idx="49">
                  <c:v>1.68401102386255E-2</c:v>
                </c:pt>
                <c:pt idx="50">
                  <c:v>1.8453753267739601E-2</c:v>
                </c:pt>
                <c:pt idx="51">
                  <c:v>2.0442996649794699E-2</c:v>
                </c:pt>
                <c:pt idx="52">
                  <c:v>2.2683257937855E-2</c:v>
                </c:pt>
                <c:pt idx="53">
                  <c:v>2.4873830081489998E-2</c:v>
                </c:pt>
                <c:pt idx="54">
                  <c:v>2.6674417725624799E-2</c:v>
                </c:pt>
                <c:pt idx="55">
                  <c:v>2.7908486600512001E-2</c:v>
                </c:pt>
                <c:pt idx="56">
                  <c:v>2.8695530396342001E-2</c:v>
                </c:pt>
                <c:pt idx="57">
                  <c:v>2.9403228129466701E-2</c:v>
                </c:pt>
                <c:pt idx="58">
                  <c:v>3.04229785810873E-2</c:v>
                </c:pt>
                <c:pt idx="59">
                  <c:v>3.1912834759428597E-2</c:v>
                </c:pt>
                <c:pt idx="60">
                  <c:v>3.3697468622337599E-2</c:v>
                </c:pt>
                <c:pt idx="61">
                  <c:v>3.5393819878085299E-2</c:v>
                </c:pt>
                <c:pt idx="62">
                  <c:v>3.6657933105391803E-2</c:v>
                </c:pt>
                <c:pt idx="63">
                  <c:v>3.7377194092953703E-2</c:v>
                </c:pt>
                <c:pt idx="64">
                  <c:v>3.7696927829831098E-2</c:v>
                </c:pt>
                <c:pt idx="65">
                  <c:v>3.7895732859973101E-2</c:v>
                </c:pt>
                <c:pt idx="66">
                  <c:v>3.8216233897999601E-2</c:v>
                </c:pt>
                <c:pt idx="67">
                  <c:v>3.8763675127293298E-2</c:v>
                </c:pt>
                <c:pt idx="68">
                  <c:v>3.9506039096335002E-2</c:v>
                </c:pt>
                <c:pt idx="69">
                  <c:v>4.0328622337735903E-2</c:v>
                </c:pt>
                <c:pt idx="70">
                  <c:v>4.1088008754043198E-2</c:v>
                </c:pt>
                <c:pt idx="71">
                  <c:v>4.1654570139873497E-2</c:v>
                </c:pt>
                <c:pt idx="72">
                  <c:v>4.1949522358848197E-2</c:v>
                </c:pt>
                <c:pt idx="73">
                  <c:v>4.1984833197329097E-2</c:v>
                </c:pt>
                <c:pt idx="74">
                  <c:v>4.1877961660924203E-2</c:v>
                </c:pt>
                <c:pt idx="75">
                  <c:v>4.1813785835368697E-2</c:v>
                </c:pt>
                <c:pt idx="76">
                  <c:v>4.1953197345924301E-2</c:v>
                </c:pt>
                <c:pt idx="77">
                  <c:v>4.2336942170704002E-2</c:v>
                </c:pt>
                <c:pt idx="78">
                  <c:v>4.2856513416732397E-2</c:v>
                </c:pt>
                <c:pt idx="79">
                  <c:v>4.3316783835032097E-2</c:v>
                </c:pt>
                <c:pt idx="80">
                  <c:v>4.3555195291685798E-2</c:v>
                </c:pt>
                <c:pt idx="81">
                  <c:v>4.3536045170912099E-2</c:v>
                </c:pt>
                <c:pt idx="82">
                  <c:v>4.3360756292196198E-2</c:v>
                </c:pt>
                <c:pt idx="83">
                  <c:v>4.3194724149459102E-2</c:v>
                </c:pt>
              </c:numCache>
            </c:numRef>
          </c:yVal>
        </c:ser>
        <c:axId val="171963136"/>
        <c:axId val="171964672"/>
      </c:scatterChart>
      <c:valAx>
        <c:axId val="17196313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964672"/>
        <c:crosses val="autoZero"/>
        <c:crossBetween val="midCat"/>
      </c:valAx>
      <c:valAx>
        <c:axId val="17196467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196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PP'!$AX$2</c:f>
              <c:strCache>
                <c:ptCount val="1"/>
                <c:pt idx="0">
                  <c:v>P1_12,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PP'!$AX$3:$AX$86</c:f>
              <c:numCache>
                <c:formatCode>General</c:formatCode>
                <c:ptCount val="84"/>
                <c:pt idx="0">
                  <c:v>0.45420138566737212</c:v>
                </c:pt>
                <c:pt idx="1">
                  <c:v>0.45420146625402319</c:v>
                </c:pt>
                <c:pt idx="2">
                  <c:v>0.45420144101174326</c:v>
                </c:pt>
                <c:pt idx="3">
                  <c:v>0.45420128984071934</c:v>
                </c:pt>
                <c:pt idx="4">
                  <c:v>0.45420106713388486</c:v>
                </c:pt>
                <c:pt idx="5">
                  <c:v>0.45420088919913676</c:v>
                </c:pt>
                <c:pt idx="6">
                  <c:v>0.45420087874490017</c:v>
                </c:pt>
                <c:pt idx="7">
                  <c:v>0.45420107548581412</c:v>
                </c:pt>
                <c:pt idx="8">
                  <c:v>0.45420139814885696</c:v>
                </c:pt>
                <c:pt idx="9">
                  <c:v>0.45420165766026283</c:v>
                </c:pt>
                <c:pt idx="10">
                  <c:v>0.4542016801416997</c:v>
                </c:pt>
                <c:pt idx="11">
                  <c:v>0.45420141884848858</c:v>
                </c:pt>
                <c:pt idx="12">
                  <c:v>0.45420101289230047</c:v>
                </c:pt>
                <c:pt idx="13">
                  <c:v>0.45420071593679678</c:v>
                </c:pt>
                <c:pt idx="14">
                  <c:v>0.45420072993052085</c:v>
                </c:pt>
                <c:pt idx="15">
                  <c:v>0.4542010627794652</c:v>
                </c:pt>
                <c:pt idx="16">
                  <c:v>0.45420150788650998</c:v>
                </c:pt>
                <c:pt idx="17">
                  <c:v>0.45420177477039969</c:v>
                </c:pt>
                <c:pt idx="18">
                  <c:v>0.45420168368714187</c:v>
                </c:pt>
                <c:pt idx="19">
                  <c:v>0.45420129537460929</c:v>
                </c:pt>
                <c:pt idx="20">
                  <c:v>0.45420087162743078</c:v>
                </c:pt>
                <c:pt idx="21">
                  <c:v>0.45420070377367283</c:v>
                </c:pt>
                <c:pt idx="22">
                  <c:v>0.45420089648081663</c:v>
                </c:pt>
                <c:pt idx="23">
                  <c:v>0.45420130547050258</c:v>
                </c:pt>
                <c:pt idx="24">
                  <c:v>0.4542016272087645</c:v>
                </c:pt>
                <c:pt idx="25">
                  <c:v>0.45420161214249011</c:v>
                </c:pt>
                <c:pt idx="26">
                  <c:v>0.45420121714777711</c:v>
                </c:pt>
                <c:pt idx="27">
                  <c:v>0.4542005400486791</c:v>
                </c:pt>
                <c:pt idx="28">
                  <c:v>0.45419955890774333</c:v>
                </c:pt>
                <c:pt idx="29">
                  <c:v>0.45419777654985721</c:v>
                </c:pt>
                <c:pt idx="30">
                  <c:v>0.4541939233014326</c:v>
                </c:pt>
                <c:pt idx="31">
                  <c:v>0.4541858260010892</c:v>
                </c:pt>
                <c:pt idx="32">
                  <c:v>0.45417032757030668</c:v>
                </c:pt>
                <c:pt idx="33">
                  <c:v>0.45414296753457506</c:v>
                </c:pt>
                <c:pt idx="34">
                  <c:v>0.45409709181870928</c:v>
                </c:pt>
                <c:pt idx="35">
                  <c:v>0.45402237052926581</c:v>
                </c:pt>
                <c:pt idx="36">
                  <c:v>0.45390293259595077</c:v>
                </c:pt>
                <c:pt idx="37">
                  <c:v>0.45371570944210338</c:v>
                </c:pt>
                <c:pt idx="38">
                  <c:v>0.45342960975999425</c:v>
                </c:pt>
                <c:pt idx="39">
                  <c:v>0.45300575739539067</c:v>
                </c:pt>
                <c:pt idx="40">
                  <c:v>0.452398555523706</c:v>
                </c:pt>
                <c:pt idx="41">
                  <c:v>0.45155700049263403</c:v>
                </c:pt>
                <c:pt idx="42">
                  <c:v>0.45042575898798964</c:v>
                </c:pt>
                <c:pt idx="43">
                  <c:v>0.44894593858553278</c:v>
                </c:pt>
                <c:pt idx="44">
                  <c:v>0.44705549127075628</c:v>
                </c:pt>
                <c:pt idx="45">
                  <c:v>0.44468853485050103</c:v>
                </c:pt>
                <c:pt idx="46">
                  <c:v>0.44177276574981872</c:v>
                </c:pt>
                <c:pt idx="47">
                  <c:v>0.43822528614982309</c:v>
                </c:pt>
                <c:pt idx="48">
                  <c:v>0.43394958217848517</c:v>
                </c:pt>
                <c:pt idx="49">
                  <c:v>0.42883656430153955</c:v>
                </c:pt>
                <c:pt idx="50">
                  <c:v>0.4227700535907471</c:v>
                </c:pt>
                <c:pt idx="51">
                  <c:v>0.41563461350399811</c:v>
                </c:pt>
                <c:pt idx="52">
                  <c:v>0.40732385976725083</c:v>
                </c:pt>
                <c:pt idx="53">
                  <c:v>0.39774901436730276</c:v>
                </c:pt>
                <c:pt idx="54">
                  <c:v>0.38684786905867019</c:v>
                </c:pt>
                <c:pt idx="55">
                  <c:v>0.37459379091801631</c:v>
                </c:pt>
                <c:pt idx="56">
                  <c:v>0.36100366540628592</c:v>
                </c:pt>
                <c:pt idx="57">
                  <c:v>0.34614379163640913</c:v>
                </c:pt>
                <c:pt idx="58">
                  <c:v>0.33013188321702625</c:v>
                </c:pt>
                <c:pt idx="59">
                  <c:v>0.31313276455483363</c:v>
                </c:pt>
                <c:pt idx="60">
                  <c:v>0.29535098304230295</c:v>
                </c:pt>
                <c:pt idx="61">
                  <c:v>0.27702817354904435</c:v>
                </c:pt>
                <c:pt idx="62">
                  <c:v>0.25843970679149741</c:v>
                </c:pt>
                <c:pt idx="63">
                  <c:v>0.2398727126892429</c:v>
                </c:pt>
                <c:pt idx="64">
                  <c:v>0.2215965224073857</c:v>
                </c:pt>
                <c:pt idx="65">
                  <c:v>0.20386457059928922</c:v>
                </c:pt>
                <c:pt idx="66">
                  <c:v>0.18693401315550093</c:v>
                </c:pt>
                <c:pt idx="67">
                  <c:v>0.17103722870709526</c:v>
                </c:pt>
                <c:pt idx="68">
                  <c:v>0.15632645110213689</c:v>
                </c:pt>
                <c:pt idx="69">
                  <c:v>0.14289329405958948</c:v>
                </c:pt>
                <c:pt idx="70">
                  <c:v>0.13083521700470754</c:v>
                </c:pt>
                <c:pt idx="71">
                  <c:v>0.12023393987803527</c:v>
                </c:pt>
                <c:pt idx="72">
                  <c:v>0.11108306604330273</c:v>
                </c:pt>
                <c:pt idx="73">
                  <c:v>0.10332151161751928</c:v>
                </c:pt>
                <c:pt idx="74">
                  <c:v>9.6920222883397522E-2</c:v>
                </c:pt>
                <c:pt idx="75">
                  <c:v>9.1860084339979095E-2</c:v>
                </c:pt>
                <c:pt idx="76">
                  <c:v>8.806680991526207E-2</c:v>
                </c:pt>
                <c:pt idx="77">
                  <c:v>8.5446648708799075E-2</c:v>
                </c:pt>
                <c:pt idx="78">
                  <c:v>8.3945191968310795E-2</c:v>
                </c:pt>
                <c:pt idx="79">
                  <c:v>8.3518237007464427E-2</c:v>
                </c:pt>
                <c:pt idx="80">
                  <c:v>8.4094857189144737E-2</c:v>
                </c:pt>
                <c:pt idx="81">
                  <c:v>8.5605885092510339E-2</c:v>
                </c:pt>
                <c:pt idx="82">
                  <c:v>8.8007280500554966E-2</c:v>
                </c:pt>
                <c:pt idx="83">
                  <c:v>9.1258786833869676E-2</c:v>
                </c:pt>
              </c:numCache>
            </c:numRef>
          </c:yVal>
        </c:ser>
        <c:ser>
          <c:idx val="1"/>
          <c:order val="1"/>
          <c:tx>
            <c:strRef>
              <c:f>'2000 250 200 15 PP'!$AY$2</c:f>
              <c:strCache>
                <c:ptCount val="1"/>
                <c:pt idx="0">
                  <c:v>P1_23,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PP'!$AY$3:$AY$86</c:f>
              <c:numCache>
                <c:formatCode>General</c:formatCode>
                <c:ptCount val="84"/>
                <c:pt idx="0">
                  <c:v>0.33821440633947109</c:v>
                </c:pt>
                <c:pt idx="1">
                  <c:v>0.33821451768933719</c:v>
                </c:pt>
                <c:pt idx="2">
                  <c:v>0.33821455860593003</c:v>
                </c:pt>
                <c:pt idx="3">
                  <c:v>0.33821447741783217</c:v>
                </c:pt>
                <c:pt idx="4">
                  <c:v>0.33821429801223579</c:v>
                </c:pt>
                <c:pt idx="5">
                  <c:v>0.33821412073632362</c:v>
                </c:pt>
                <c:pt idx="6">
                  <c:v>0.33821406941862214</c:v>
                </c:pt>
                <c:pt idx="7">
                  <c:v>0.33821420913837913</c:v>
                </c:pt>
                <c:pt idx="8">
                  <c:v>0.33821447262839965</c:v>
                </c:pt>
                <c:pt idx="9">
                  <c:v>0.33821470328082409</c:v>
                </c:pt>
                <c:pt idx="10">
                  <c:v>0.33821473323131357</c:v>
                </c:pt>
                <c:pt idx="11">
                  <c:v>0.3382145182782556</c:v>
                </c:pt>
                <c:pt idx="12">
                  <c:v>0.33821417930779879</c:v>
                </c:pt>
                <c:pt idx="13">
                  <c:v>0.33821393500814995</c:v>
                </c:pt>
                <c:pt idx="14">
                  <c:v>0.3382139615903122</c:v>
                </c:pt>
                <c:pt idx="15">
                  <c:v>0.33821426028802459</c:v>
                </c:pt>
                <c:pt idx="16">
                  <c:v>0.33821464351771552</c:v>
                </c:pt>
                <c:pt idx="17">
                  <c:v>0.33821484994009082</c:v>
                </c:pt>
                <c:pt idx="18">
                  <c:v>0.33821472788828022</c:v>
                </c:pt>
                <c:pt idx="19">
                  <c:v>0.33821434919877702</c:v>
                </c:pt>
                <c:pt idx="20">
                  <c:v>0.338213974725043</c:v>
                </c:pt>
                <c:pt idx="21">
                  <c:v>0.3382138641331402</c:v>
                </c:pt>
                <c:pt idx="22">
                  <c:v>0.33821410885818126</c:v>
                </c:pt>
                <c:pt idx="23">
                  <c:v>0.33821454038811649</c:v>
                </c:pt>
                <c:pt idx="24">
                  <c:v>0.3382148498447044</c:v>
                </c:pt>
                <c:pt idx="25">
                  <c:v>0.33821479821801614</c:v>
                </c:pt>
                <c:pt idx="26">
                  <c:v>0.33821437273898652</c:v>
                </c:pt>
                <c:pt idx="27">
                  <c:v>0.33821378182703343</c:v>
                </c:pt>
                <c:pt idx="28">
                  <c:v>0.33821323007552734</c:v>
                </c:pt>
                <c:pt idx="29">
                  <c:v>0.33821260229501643</c:v>
                </c:pt>
                <c:pt idx="30">
                  <c:v>0.33821126765667364</c:v>
                </c:pt>
                <c:pt idx="31">
                  <c:v>0.33820807204487718</c:v>
                </c:pt>
                <c:pt idx="32">
                  <c:v>0.33820148700371733</c:v>
                </c:pt>
                <c:pt idx="33">
                  <c:v>0.33818976116475657</c:v>
                </c:pt>
                <c:pt idx="34">
                  <c:v>0.33817094575622136</c:v>
                </c:pt>
                <c:pt idx="35">
                  <c:v>0.33814270011936304</c:v>
                </c:pt>
                <c:pt idx="36">
                  <c:v>0.33810205199665966</c:v>
                </c:pt>
                <c:pt idx="37">
                  <c:v>0.3380453183333284</c:v>
                </c:pt>
                <c:pt idx="38">
                  <c:v>0.33796826977994865</c:v>
                </c:pt>
                <c:pt idx="39">
                  <c:v>0.33786656179476121</c:v>
                </c:pt>
                <c:pt idx="40">
                  <c:v>0.33773622542394804</c:v>
                </c:pt>
                <c:pt idx="41">
                  <c:v>0.33757388612240019</c:v>
                </c:pt>
                <c:pt idx="42">
                  <c:v>0.33737648274849186</c:v>
                </c:pt>
                <c:pt idx="43">
                  <c:v>0.33714035913432649</c:v>
                </c:pt>
                <c:pt idx="44">
                  <c:v>0.33685987066761203</c:v>
                </c:pt>
                <c:pt idx="45">
                  <c:v>0.33652573373285394</c:v>
                </c:pt>
                <c:pt idx="46">
                  <c:v>0.33612301000513073</c:v>
                </c:pt>
                <c:pt idx="47">
                  <c:v>0.33562864888017979</c:v>
                </c:pt>
                <c:pt idx="48">
                  <c:v>0.33500864588492341</c:v>
                </c:pt>
                <c:pt idx="49">
                  <c:v>0.33421537094672654</c:v>
                </c:pt>
                <c:pt idx="50">
                  <c:v>0.33318549887523641</c:v>
                </c:pt>
                <c:pt idx="51">
                  <c:v>0.33183865308619204</c:v>
                </c:pt>
                <c:pt idx="52">
                  <c:v>0.3300767468262536</c:v>
                </c:pt>
                <c:pt idx="53">
                  <c:v>0.32778444164754383</c:v>
                </c:pt>
                <c:pt idx="54">
                  <c:v>0.32483181832445607</c:v>
                </c:pt>
                <c:pt idx="55">
                  <c:v>0.32107970539129294</c:v>
                </c:pt>
                <c:pt idx="56">
                  <c:v>0.31638723588785311</c:v>
                </c:pt>
                <c:pt idx="57">
                  <c:v>0.31062122422566368</c:v>
                </c:pt>
                <c:pt idx="58">
                  <c:v>0.30366771320083191</c:v>
                </c:pt>
                <c:pt idx="59">
                  <c:v>0.29544547398570054</c:v>
                </c:pt>
                <c:pt idx="60">
                  <c:v>0.28591896239866843</c:v>
                </c:pt>
                <c:pt idx="61">
                  <c:v>0.27510752178626247</c:v>
                </c:pt>
                <c:pt idx="62">
                  <c:v>0.26309038999689138</c:v>
                </c:pt>
                <c:pt idx="63">
                  <c:v>0.25000945479816111</c:v>
                </c:pt>
                <c:pt idx="64">
                  <c:v>0.23606827500180808</c:v>
                </c:pt>
                <c:pt idx="65">
                  <c:v>0.22152040700451034</c:v>
                </c:pt>
                <c:pt idx="66">
                  <c:v>0.20664320577778816</c:v>
                </c:pt>
                <c:pt idx="67">
                  <c:v>0.19170929842245932</c:v>
                </c:pt>
                <c:pt idx="68">
                  <c:v>0.176978323618803</c:v>
                </c:pt>
                <c:pt idx="69">
                  <c:v>0.16270717924509898</c:v>
                </c:pt>
                <c:pt idx="70">
                  <c:v>0.1491380653143061</c:v>
                </c:pt>
                <c:pt idx="71">
                  <c:v>0.13645054832734621</c:v>
                </c:pt>
                <c:pt idx="72">
                  <c:v>0.12474345883215801</c:v>
                </c:pt>
                <c:pt idx="73">
                  <c:v>0.11408714591133956</c:v>
                </c:pt>
                <c:pt idx="74">
                  <c:v>0.10455831441766941</c:v>
                </c:pt>
                <c:pt idx="75">
                  <c:v>9.6190124177510744E-2</c:v>
                </c:pt>
                <c:pt idx="76">
                  <c:v>8.8939652135651623E-2</c:v>
                </c:pt>
                <c:pt idx="77">
                  <c:v>8.2751437665780539E-2</c:v>
                </c:pt>
                <c:pt idx="78">
                  <c:v>7.7603318961521964E-2</c:v>
                </c:pt>
                <c:pt idx="79">
                  <c:v>7.3458599495834401E-2</c:v>
                </c:pt>
                <c:pt idx="80">
                  <c:v>7.0240153623830404E-2</c:v>
                </c:pt>
                <c:pt idx="81">
                  <c:v>6.7883417905119259E-2</c:v>
                </c:pt>
                <c:pt idx="82">
                  <c:v>6.6358872448594758E-2</c:v>
                </c:pt>
                <c:pt idx="83">
                  <c:v>6.563147428346193E-2</c:v>
                </c:pt>
              </c:numCache>
            </c:numRef>
          </c:yVal>
        </c:ser>
        <c:ser>
          <c:idx val="2"/>
          <c:order val="2"/>
          <c:tx>
            <c:strRef>
              <c:f>'2000 250 200 15 PP'!$AZ$2</c:f>
              <c:strCache>
                <c:ptCount val="1"/>
                <c:pt idx="0">
                  <c:v>P1_34,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PP'!$AZ$3:$AZ$86</c:f>
              <c:numCache>
                <c:formatCode>General</c:formatCode>
                <c:ptCount val="84"/>
                <c:pt idx="0">
                  <c:v>0.2731219849934744</c:v>
                </c:pt>
                <c:pt idx="1">
                  <c:v>0.27312182471459467</c:v>
                </c:pt>
                <c:pt idx="2">
                  <c:v>0.2731211286968887</c:v>
                </c:pt>
                <c:pt idx="3">
                  <c:v>0.27312019402295534</c:v>
                </c:pt>
                <c:pt idx="4">
                  <c:v>0.27311939995440893</c:v>
                </c:pt>
                <c:pt idx="5">
                  <c:v>0.27311908683407771</c:v>
                </c:pt>
                <c:pt idx="6">
                  <c:v>0.27311943937375016</c:v>
                </c:pt>
                <c:pt idx="7">
                  <c:v>0.27312037970789477</c:v>
                </c:pt>
                <c:pt idx="8">
                  <c:v>0.27312152759946595</c:v>
                </c:pt>
                <c:pt idx="9">
                  <c:v>0.27312231425386363</c:v>
                </c:pt>
                <c:pt idx="10">
                  <c:v>0.27312226720108257</c:v>
                </c:pt>
                <c:pt idx="11">
                  <c:v>0.27312131156656533</c:v>
                </c:pt>
                <c:pt idx="12">
                  <c:v>0.27311989806324977</c:v>
                </c:pt>
                <c:pt idx="13">
                  <c:v>0.27311879971904046</c:v>
                </c:pt>
                <c:pt idx="14">
                  <c:v>0.27311866170507593</c:v>
                </c:pt>
                <c:pt idx="15">
                  <c:v>0.27311958956865046</c:v>
                </c:pt>
                <c:pt idx="16">
                  <c:v>0.27312105606542803</c:v>
                </c:pt>
                <c:pt idx="17">
                  <c:v>0.27312222499220618</c:v>
                </c:pt>
                <c:pt idx="18">
                  <c:v>0.27312245902576582</c:v>
                </c:pt>
                <c:pt idx="19">
                  <c:v>0.27312169199928188</c:v>
                </c:pt>
                <c:pt idx="20">
                  <c:v>0.27312042407481218</c:v>
                </c:pt>
                <c:pt idx="21">
                  <c:v>0.27311937338893238</c:v>
                </c:pt>
                <c:pt idx="22">
                  <c:v>0.27311904472253151</c:v>
                </c:pt>
                <c:pt idx="23">
                  <c:v>0.27311949485458931</c:v>
                </c:pt>
                <c:pt idx="24">
                  <c:v>0.27312039067567001</c:v>
                </c:pt>
                <c:pt idx="25">
                  <c:v>0.27312125312537827</c:v>
                </c:pt>
                <c:pt idx="26">
                  <c:v>0.27312170294606325</c:v>
                </c:pt>
                <c:pt idx="27">
                  <c:v>0.27312156594271014</c:v>
                </c:pt>
                <c:pt idx="28">
                  <c:v>0.27312084286009508</c:v>
                </c:pt>
                <c:pt idx="29">
                  <c:v>0.27311961988779065</c:v>
                </c:pt>
                <c:pt idx="30">
                  <c:v>0.27311793539927465</c:v>
                </c:pt>
                <c:pt idx="31">
                  <c:v>0.27311563896141589</c:v>
                </c:pt>
                <c:pt idx="32">
                  <c:v>0.27311220984183326</c:v>
                </c:pt>
                <c:pt idx="33">
                  <c:v>0.27310660368368928</c:v>
                </c:pt>
                <c:pt idx="34">
                  <c:v>0.27309722672318204</c:v>
                </c:pt>
                <c:pt idx="35">
                  <c:v>0.27308209624374657</c:v>
                </c:pt>
                <c:pt idx="36">
                  <c:v>0.27305913339387183</c:v>
                </c:pt>
                <c:pt idx="37">
                  <c:v>0.27302641734654998</c:v>
                </c:pt>
                <c:pt idx="38">
                  <c:v>0.27298225671476933</c:v>
                </c:pt>
                <c:pt idx="39">
                  <c:v>0.27292504806747314</c:v>
                </c:pt>
                <c:pt idx="40">
                  <c:v>0.27285309083931819</c:v>
                </c:pt>
                <c:pt idx="41">
                  <c:v>0.27276451112585931</c:v>
                </c:pt>
                <c:pt idx="42">
                  <c:v>0.27265738982653631</c:v>
                </c:pt>
                <c:pt idx="43">
                  <c:v>0.2725299779807846</c:v>
                </c:pt>
                <c:pt idx="44">
                  <c:v>0.27238088548461498</c:v>
                </c:pt>
                <c:pt idx="45">
                  <c:v>0.27220915773236581</c:v>
                </c:pt>
                <c:pt idx="46">
                  <c:v>0.27201416267366679</c:v>
                </c:pt>
                <c:pt idx="47">
                  <c:v>0.27179523849806569</c:v>
                </c:pt>
                <c:pt idx="48">
                  <c:v>0.27155105890894382</c:v>
                </c:pt>
                <c:pt idx="49">
                  <c:v>0.27127866686736818</c:v>
                </c:pt>
                <c:pt idx="50">
                  <c:v>0.27097205167007216</c:v>
                </c:pt>
                <c:pt idx="51">
                  <c:v>0.27061999716439955</c:v>
                </c:pt>
                <c:pt idx="52">
                  <c:v>0.2702030995219295</c:v>
                </c:pt>
                <c:pt idx="53">
                  <c:v>0.26969003062731167</c:v>
                </c:pt>
                <c:pt idx="54">
                  <c:v>0.26903337014584222</c:v>
                </c:pt>
                <c:pt idx="55">
                  <c:v>0.26816540546851458</c:v>
                </c:pt>
                <c:pt idx="56">
                  <c:v>0.26699473243296679</c:v>
                </c:pt>
                <c:pt idx="57">
                  <c:v>0.26540507569705468</c:v>
                </c:pt>
                <c:pt idx="58">
                  <c:v>0.26325765273858726</c:v>
                </c:pt>
                <c:pt idx="59">
                  <c:v>0.26039761265292094</c:v>
                </c:pt>
                <c:pt idx="60">
                  <c:v>0.2566647747313065</c:v>
                </c:pt>
                <c:pt idx="61">
                  <c:v>0.25190916803643809</c:v>
                </c:pt>
                <c:pt idx="62">
                  <c:v>0.24601031154824129</c:v>
                </c:pt>
                <c:pt idx="63">
                  <c:v>0.23889572924225075</c:v>
                </c:pt>
                <c:pt idx="64">
                  <c:v>0.23055293801775201</c:v>
                </c:pt>
                <c:pt idx="65">
                  <c:v>0.22103359168884398</c:v>
                </c:pt>
                <c:pt idx="66">
                  <c:v>0.21045445849442554</c:v>
                </c:pt>
                <c:pt idx="67">
                  <c:v>0.19899779333502943</c:v>
                </c:pt>
                <c:pt idx="68">
                  <c:v>0.1869037562967869</c:v>
                </c:pt>
                <c:pt idx="69">
                  <c:v>0.17444500625945086</c:v>
                </c:pt>
                <c:pt idx="70">
                  <c:v>0.16188936843972168</c:v>
                </c:pt>
                <c:pt idx="71">
                  <c:v>0.14947564842147334</c:v>
                </c:pt>
                <c:pt idx="72">
                  <c:v>0.13741987941556677</c:v>
                </c:pt>
                <c:pt idx="73">
                  <c:v>0.12592815043069064</c:v>
                </c:pt>
                <c:pt idx="74">
                  <c:v>0.11517316912289467</c:v>
                </c:pt>
                <c:pt idx="75">
                  <c:v>0.10525119269318618</c:v>
                </c:pt>
                <c:pt idx="76">
                  <c:v>9.6192329397604193E-2</c:v>
                </c:pt>
                <c:pt idx="77">
                  <c:v>8.8021543617480477E-2</c:v>
                </c:pt>
                <c:pt idx="78">
                  <c:v>8.0770215846078547E-2</c:v>
                </c:pt>
                <c:pt idx="79">
                  <c:v>7.4425475127883861E-2</c:v>
                </c:pt>
                <c:pt idx="80">
                  <c:v>6.8928523457815069E-2</c:v>
                </c:pt>
                <c:pt idx="81">
                  <c:v>6.4234713341886462E-2</c:v>
                </c:pt>
                <c:pt idx="82">
                  <c:v>6.0321896543047065E-2</c:v>
                </c:pt>
                <c:pt idx="83">
                  <c:v>5.7144544648333434E-2</c:v>
                </c:pt>
              </c:numCache>
            </c:numRef>
          </c:yVal>
        </c:ser>
        <c:ser>
          <c:idx val="3"/>
          <c:order val="3"/>
          <c:tx>
            <c:strRef>
              <c:f>'2000 250 200 15 PP'!$BA$2</c:f>
              <c:strCache>
                <c:ptCount val="1"/>
                <c:pt idx="0">
                  <c:v>P1_45,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PP'!$BA$3:$BA$86</c:f>
              <c:numCache>
                <c:formatCode>General</c:formatCode>
                <c:ptCount val="84"/>
                <c:pt idx="0">
                  <c:v>0.23028210463626117</c:v>
                </c:pt>
                <c:pt idx="1">
                  <c:v>0.23028196504095153</c:v>
                </c:pt>
                <c:pt idx="2">
                  <c:v>0.2302825608432178</c:v>
                </c:pt>
                <c:pt idx="3">
                  <c:v>0.23028372696410102</c:v>
                </c:pt>
                <c:pt idx="4">
                  <c:v>0.23028501791426897</c:v>
                </c:pt>
                <c:pt idx="5">
                  <c:v>0.23028581189506914</c:v>
                </c:pt>
                <c:pt idx="6">
                  <c:v>0.23028558905824109</c:v>
                </c:pt>
                <c:pt idx="7">
                  <c:v>0.23028426236238583</c:v>
                </c:pt>
                <c:pt idx="8">
                  <c:v>0.23028238861289801</c:v>
                </c:pt>
                <c:pt idx="9">
                  <c:v>0.23028097511725454</c:v>
                </c:pt>
                <c:pt idx="10">
                  <c:v>0.23028094007507616</c:v>
                </c:pt>
                <c:pt idx="11">
                  <c:v>0.23028248370286036</c:v>
                </c:pt>
                <c:pt idx="12">
                  <c:v>0.23028482691129093</c:v>
                </c:pt>
                <c:pt idx="13">
                  <c:v>0.23028659423828954</c:v>
                </c:pt>
                <c:pt idx="14">
                  <c:v>0.23028666150211205</c:v>
                </c:pt>
                <c:pt idx="15">
                  <c:v>0.23028491653731395</c:v>
                </c:pt>
                <c:pt idx="16">
                  <c:v>0.23028240405792658</c:v>
                </c:pt>
                <c:pt idx="17">
                  <c:v>0.23028066840821829</c:v>
                </c:pt>
                <c:pt idx="18">
                  <c:v>0.23028076382820384</c:v>
                </c:pt>
                <c:pt idx="19">
                  <c:v>0.23028255776318587</c:v>
                </c:pt>
                <c:pt idx="20">
                  <c:v>0.2302848532098237</c:v>
                </c:pt>
                <c:pt idx="21">
                  <c:v>0.23028620558124635</c:v>
                </c:pt>
                <c:pt idx="22">
                  <c:v>0.23028587063298508</c:v>
                </c:pt>
                <c:pt idx="23">
                  <c:v>0.23028424493782873</c:v>
                </c:pt>
                <c:pt idx="24">
                  <c:v>0.23028249741094103</c:v>
                </c:pt>
                <c:pt idx="25">
                  <c:v>0.23028173928708096</c:v>
                </c:pt>
                <c:pt idx="26">
                  <c:v>0.23028228173043264</c:v>
                </c:pt>
                <c:pt idx="27">
                  <c:v>0.23028351819532789</c:v>
                </c:pt>
                <c:pt idx="28">
                  <c:v>0.23028440491206081</c:v>
                </c:pt>
                <c:pt idx="29">
                  <c:v>0.23028418163910924</c:v>
                </c:pt>
                <c:pt idx="30">
                  <c:v>0.23028277568052652</c:v>
                </c:pt>
                <c:pt idx="31">
                  <c:v>0.23028062791902529</c:v>
                </c:pt>
                <c:pt idx="32">
                  <c:v>0.23027806526112787</c:v>
                </c:pt>
                <c:pt idx="33">
                  <c:v>0.23027468791135261</c:v>
                </c:pt>
                <c:pt idx="34">
                  <c:v>0.23026919494166204</c:v>
                </c:pt>
                <c:pt idx="35">
                  <c:v>0.23025978189480731</c:v>
                </c:pt>
                <c:pt idx="36">
                  <c:v>0.23024483779993418</c:v>
                </c:pt>
                <c:pt idx="37">
                  <c:v>0.23022343458132002</c:v>
                </c:pt>
                <c:pt idx="38">
                  <c:v>0.23019523879499221</c:v>
                </c:pt>
                <c:pt idx="39">
                  <c:v>0.23015988140640162</c:v>
                </c:pt>
                <c:pt idx="40">
                  <c:v>0.23011621554598924</c:v>
                </c:pt>
                <c:pt idx="41">
                  <c:v>0.23006213665478201</c:v>
                </c:pt>
                <c:pt idx="42">
                  <c:v>0.22999517217869903</c:v>
                </c:pt>
                <c:pt idx="43">
                  <c:v>0.22991362553043687</c:v>
                </c:pt>
                <c:pt idx="44">
                  <c:v>0.22981746394855476</c:v>
                </c:pt>
                <c:pt idx="45">
                  <c:v>0.22970822973089691</c:v>
                </c:pt>
                <c:pt idx="46">
                  <c:v>0.22958775485762523</c:v>
                </c:pt>
                <c:pt idx="47">
                  <c:v>0.22945636597039221</c:v>
                </c:pt>
                <c:pt idx="48">
                  <c:v>0.22931178687824189</c:v>
                </c:pt>
                <c:pt idx="49">
                  <c:v>0.22914977494025432</c:v>
                </c:pt>
                <c:pt idx="50">
                  <c:v>0.22896629662628362</c:v>
                </c:pt>
                <c:pt idx="51">
                  <c:v>0.22875981060477685</c:v>
                </c:pt>
                <c:pt idx="52">
                  <c:v>0.22853168777778679</c:v>
                </c:pt>
                <c:pt idx="53">
                  <c:v>0.2282837505261511</c:v>
                </c:pt>
                <c:pt idx="54">
                  <c:v>0.22801362119648247</c:v>
                </c:pt>
                <c:pt idx="55">
                  <c:v>0.22770968716663459</c:v>
                </c:pt>
                <c:pt idx="56">
                  <c:v>0.22734742188165849</c:v>
                </c:pt>
                <c:pt idx="57">
                  <c:v>0.22688744900616725</c:v>
                </c:pt>
                <c:pt idx="58">
                  <c:v>0.22627407932372501</c:v>
                </c:pt>
                <c:pt idx="59">
                  <c:v>0.22543247471075153</c:v>
                </c:pt>
                <c:pt idx="60">
                  <c:v>0.22426414540652509</c:v>
                </c:pt>
                <c:pt idx="61">
                  <c:v>0.22264317758449717</c:v>
                </c:pt>
                <c:pt idx="62">
                  <c:v>0.22041728267582908</c:v>
                </c:pt>
                <c:pt idx="63">
                  <c:v>0.2174174247595681</c:v>
                </c:pt>
                <c:pt idx="64">
                  <c:v>0.21347778164093342</c:v>
                </c:pt>
                <c:pt idx="65">
                  <c:v>0.20846399504595997</c:v>
                </c:pt>
                <c:pt idx="66">
                  <c:v>0.20230175145705606</c:v>
                </c:pt>
                <c:pt idx="67">
                  <c:v>0.19499383910834794</c:v>
                </c:pt>
                <c:pt idx="68">
                  <c:v>0.18661848616711504</c:v>
                </c:pt>
                <c:pt idx="69">
                  <c:v>0.17731461271372895</c:v>
                </c:pt>
                <c:pt idx="70">
                  <c:v>0.16726847243951543</c:v>
                </c:pt>
                <c:pt idx="71">
                  <c:v>0.15670776958029903</c:v>
                </c:pt>
                <c:pt idx="72">
                  <c:v>0.14589103064355327</c:v>
                </c:pt>
                <c:pt idx="73">
                  <c:v>0.13507757357538561</c:v>
                </c:pt>
                <c:pt idx="74">
                  <c:v>0.12448733898988391</c:v>
                </c:pt>
                <c:pt idx="75">
                  <c:v>0.11428421466617197</c:v>
                </c:pt>
                <c:pt idx="76">
                  <c:v>0.10459914617344238</c:v>
                </c:pt>
                <c:pt idx="77">
                  <c:v>9.555427805358252E-2</c:v>
                </c:pt>
                <c:pt idx="78">
                  <c:v>8.7240775204438403E-2</c:v>
                </c:pt>
                <c:pt idx="79">
                  <c:v>7.9684061759201341E-2</c:v>
                </c:pt>
                <c:pt idx="80">
                  <c:v>7.2867891242028485E-2</c:v>
                </c:pt>
                <c:pt idx="81">
                  <c:v>6.6786352476444044E-2</c:v>
                </c:pt>
                <c:pt idx="82">
                  <c:v>6.143508135440634E-2</c:v>
                </c:pt>
                <c:pt idx="83">
                  <c:v>5.6771358374678865E-2</c:v>
                </c:pt>
              </c:numCache>
            </c:numRef>
          </c:yVal>
        </c:ser>
        <c:ser>
          <c:idx val="4"/>
          <c:order val="4"/>
          <c:tx>
            <c:strRef>
              <c:f>'2000 250 200 15 PP'!$BB$2</c:f>
              <c:strCache>
                <c:ptCount val="1"/>
                <c:pt idx="0">
                  <c:v>P1_56,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PP'!$BB$3:$BB$86</c:f>
              <c:numCache>
                <c:formatCode>General</c:formatCode>
                <c:ptCount val="84"/>
                <c:pt idx="0">
                  <c:v>0.19956289461194221</c:v>
                </c:pt>
                <c:pt idx="1">
                  <c:v>0.19956320052674148</c:v>
                </c:pt>
                <c:pt idx="2">
                  <c:v>0.19956370250515396</c:v>
                </c:pt>
                <c:pt idx="3">
                  <c:v>0.19956412593429224</c:v>
                </c:pt>
                <c:pt idx="4">
                  <c:v>0.19956427939117655</c:v>
                </c:pt>
                <c:pt idx="5">
                  <c:v>0.19956414722178395</c:v>
                </c:pt>
                <c:pt idx="6">
                  <c:v>0.19956383750038678</c:v>
                </c:pt>
                <c:pt idx="7">
                  <c:v>0.19956351636768702</c:v>
                </c:pt>
                <c:pt idx="8">
                  <c:v>0.19956329613543222</c:v>
                </c:pt>
                <c:pt idx="9">
                  <c:v>0.19956323377870655</c:v>
                </c:pt>
                <c:pt idx="10">
                  <c:v>0.19956332003957877</c:v>
                </c:pt>
                <c:pt idx="11">
                  <c:v>0.19956351488791926</c:v>
                </c:pt>
                <c:pt idx="12">
                  <c:v>0.19956375883682242</c:v>
                </c:pt>
                <c:pt idx="13">
                  <c:v>0.19956398790931112</c:v>
                </c:pt>
                <c:pt idx="14">
                  <c:v>0.19956412123311798</c:v>
                </c:pt>
                <c:pt idx="15">
                  <c:v>0.19956410216632609</c:v>
                </c:pt>
                <c:pt idx="16">
                  <c:v>0.1995639030232251</c:v>
                </c:pt>
                <c:pt idx="17">
                  <c:v>0.19956356134100647</c:v>
                </c:pt>
                <c:pt idx="18">
                  <c:v>0.1995631875745319</c:v>
                </c:pt>
                <c:pt idx="19">
                  <c:v>0.19956296146245595</c:v>
                </c:pt>
                <c:pt idx="20">
                  <c:v>0.19956305131349047</c:v>
                </c:pt>
                <c:pt idx="21">
                  <c:v>0.19956350099744308</c:v>
                </c:pt>
                <c:pt idx="22">
                  <c:v>0.19956416236500041</c:v>
                </c:pt>
                <c:pt idx="23">
                  <c:v>0.19956468464669525</c:v>
                </c:pt>
                <c:pt idx="24">
                  <c:v>0.19956470309704671</c:v>
                </c:pt>
                <c:pt idx="25">
                  <c:v>0.19956407497031026</c:v>
                </c:pt>
                <c:pt idx="26">
                  <c:v>0.19956306030181187</c:v>
                </c:pt>
                <c:pt idx="27">
                  <c:v>0.19956223240925303</c:v>
                </c:pt>
                <c:pt idx="28">
                  <c:v>0.19956213406910578</c:v>
                </c:pt>
                <c:pt idx="29">
                  <c:v>0.1995628408161724</c:v>
                </c:pt>
                <c:pt idx="30">
                  <c:v>0.19956375108933164</c:v>
                </c:pt>
                <c:pt idx="31">
                  <c:v>0.19956379416502376</c:v>
                </c:pt>
                <c:pt idx="32">
                  <c:v>0.19956199509493594</c:v>
                </c:pt>
                <c:pt idx="33">
                  <c:v>0.19955797168777145</c:v>
                </c:pt>
                <c:pt idx="34">
                  <c:v>0.19955202423007001</c:v>
                </c:pt>
                <c:pt idx="35">
                  <c:v>0.19954463677861234</c:v>
                </c:pt>
                <c:pt idx="36">
                  <c:v>0.19953567372308981</c:v>
                </c:pt>
                <c:pt idx="37">
                  <c:v>0.19952387972965219</c:v>
                </c:pt>
                <c:pt idx="38">
                  <c:v>0.19950708346162485</c:v>
                </c:pt>
                <c:pt idx="39">
                  <c:v>0.19948309920249763</c:v>
                </c:pt>
                <c:pt idx="40">
                  <c:v>0.199450785328078</c:v>
                </c:pt>
                <c:pt idx="41">
                  <c:v>0.19941047249319688</c:v>
                </c:pt>
                <c:pt idx="42">
                  <c:v>0.19936339372302944</c:v>
                </c:pt>
                <c:pt idx="43">
                  <c:v>0.19931037970401599</c:v>
                </c:pt>
                <c:pt idx="44">
                  <c:v>0.19925071427109178</c:v>
                </c:pt>
                <c:pt idx="45">
                  <c:v>0.19918207197739163</c:v>
                </c:pt>
                <c:pt idx="46">
                  <c:v>0.19910176098057136</c:v>
                </c:pt>
                <c:pt idx="47">
                  <c:v>0.19900846177520082</c:v>
                </c:pt>
                <c:pt idx="48">
                  <c:v>0.19890325898145164</c:v>
                </c:pt>
                <c:pt idx="49">
                  <c:v>0.19878898614502202</c:v>
                </c:pt>
                <c:pt idx="50">
                  <c:v>0.19866811284474586</c:v>
                </c:pt>
                <c:pt idx="51">
                  <c:v>0.19854044610307892</c:v>
                </c:pt>
                <c:pt idx="52">
                  <c:v>0.19840226179844531</c:v>
                </c:pt>
                <c:pt idx="53">
                  <c:v>0.1982477625071884</c:v>
                </c:pt>
                <c:pt idx="54">
                  <c:v>0.19807203464616061</c:v>
                </c:pt>
                <c:pt idx="55">
                  <c:v>0.19787343719253461</c:v>
                </c:pt>
                <c:pt idx="56">
                  <c:v>0.19765327414380685</c:v>
                </c:pt>
                <c:pt idx="57">
                  <c:v>0.19741214640503574</c:v>
                </c:pt>
                <c:pt idx="58">
                  <c:v>0.19714416931789916</c:v>
                </c:pt>
                <c:pt idx="59">
                  <c:v>0.19683086616953552</c:v>
                </c:pt>
                <c:pt idx="60">
                  <c:v>0.19643607305872263</c:v>
                </c:pt>
                <c:pt idx="61">
                  <c:v>0.19590202979170568</c:v>
                </c:pt>
                <c:pt idx="62">
                  <c:v>0.19514630211945821</c:v>
                </c:pt>
                <c:pt idx="63">
                  <c:v>0.19405999082039721</c:v>
                </c:pt>
                <c:pt idx="64">
                  <c:v>0.19250911700840639</c:v>
                </c:pt>
                <c:pt idx="65">
                  <c:v>0.19034153772071949</c:v>
                </c:pt>
                <c:pt idx="66">
                  <c:v>0.18740006917375077</c:v>
                </c:pt>
                <c:pt idx="67">
                  <c:v>0.18354103965711982</c:v>
                </c:pt>
                <c:pt idx="68">
                  <c:v>0.1786570964488485</c:v>
                </c:pt>
                <c:pt idx="69">
                  <c:v>0.17270221836002461</c:v>
                </c:pt>
                <c:pt idx="70">
                  <c:v>0.16571179640033656</c:v>
                </c:pt>
                <c:pt idx="71">
                  <c:v>0.15780578111868279</c:v>
                </c:pt>
                <c:pt idx="72">
                  <c:v>0.14916818127219242</c:v>
                </c:pt>
                <c:pt idx="73">
                  <c:v>0.14001305732367794</c:v>
                </c:pt>
                <c:pt idx="74">
                  <c:v>0.13055950455306026</c:v>
                </c:pt>
                <c:pt idx="75">
                  <c:v>0.12102642778446367</c:v>
                </c:pt>
                <c:pt idx="76">
                  <c:v>0.11163110720171837</c:v>
                </c:pt>
                <c:pt idx="77">
                  <c:v>0.10256723136100249</c:v>
                </c:pt>
                <c:pt idx="78">
                  <c:v>9.3968376620186742E-2</c:v>
                </c:pt>
                <c:pt idx="79">
                  <c:v>8.5899764727332045E-2</c:v>
                </c:pt>
                <c:pt idx="80">
                  <c:v>7.8398215925708906E-2</c:v>
                </c:pt>
                <c:pt idx="81">
                  <c:v>7.1507577838687941E-2</c:v>
                </c:pt>
                <c:pt idx="82">
                  <c:v>6.5258538228683091E-2</c:v>
                </c:pt>
                <c:pt idx="83">
                  <c:v>5.9640191601731042E-2</c:v>
                </c:pt>
              </c:numCache>
            </c:numRef>
          </c:yVal>
        </c:ser>
        <c:ser>
          <c:idx val="5"/>
          <c:order val="5"/>
          <c:tx>
            <c:strRef>
              <c:f>'2000 250 200 15 PP'!$BC$2</c:f>
              <c:strCache>
                <c:ptCount val="1"/>
                <c:pt idx="0">
                  <c:v>P1_67,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PP'!$BC$3:$BC$86</c:f>
              <c:numCache>
                <c:formatCode>General</c:formatCode>
                <c:ptCount val="84"/>
                <c:pt idx="0">
                  <c:v>0.17630239797750061</c:v>
                </c:pt>
                <c:pt idx="1">
                  <c:v>0.17630249353556188</c:v>
                </c:pt>
                <c:pt idx="2">
                  <c:v>0.17630142594512815</c:v>
                </c:pt>
                <c:pt idx="3">
                  <c:v>0.17629954659740915</c:v>
                </c:pt>
                <c:pt idx="4">
                  <c:v>0.17629758031482759</c:v>
                </c:pt>
                <c:pt idx="5">
                  <c:v>0.17629644862330704</c:v>
                </c:pt>
                <c:pt idx="6">
                  <c:v>0.17629689459081846</c:v>
                </c:pt>
                <c:pt idx="7">
                  <c:v>0.17629897341369372</c:v>
                </c:pt>
                <c:pt idx="8">
                  <c:v>0.17630183292510024</c:v>
                </c:pt>
                <c:pt idx="9">
                  <c:v>0.17630394967371923</c:v>
                </c:pt>
                <c:pt idx="10">
                  <c:v>0.1763039689889862</c:v>
                </c:pt>
                <c:pt idx="11">
                  <c:v>0.17630160924257909</c:v>
                </c:pt>
                <c:pt idx="12">
                  <c:v>0.17629805185507996</c:v>
                </c:pt>
                <c:pt idx="13">
                  <c:v>0.17629534799912985</c:v>
                </c:pt>
                <c:pt idx="14">
                  <c:v>0.17629519991396012</c:v>
                </c:pt>
                <c:pt idx="15">
                  <c:v>0.17629779156797104</c:v>
                </c:pt>
                <c:pt idx="16">
                  <c:v>0.17630158709594804</c:v>
                </c:pt>
                <c:pt idx="17">
                  <c:v>0.17630428165048334</c:v>
                </c:pt>
                <c:pt idx="18">
                  <c:v>0.17630427894447614</c:v>
                </c:pt>
                <c:pt idx="19">
                  <c:v>0.17630170423999542</c:v>
                </c:pt>
                <c:pt idx="20">
                  <c:v>0.17629827078258409</c:v>
                </c:pt>
                <c:pt idx="21">
                  <c:v>0.17629610254973666</c:v>
                </c:pt>
                <c:pt idx="22">
                  <c:v>0.1762963488771048</c:v>
                </c:pt>
                <c:pt idx="23">
                  <c:v>0.17629856562587876</c:v>
                </c:pt>
                <c:pt idx="24">
                  <c:v>0.17630114519114884</c:v>
                </c:pt>
                <c:pt idx="25">
                  <c:v>0.17630249234183532</c:v>
                </c:pt>
                <c:pt idx="26">
                  <c:v>0.17630203129891006</c:v>
                </c:pt>
                <c:pt idx="27">
                  <c:v>0.1763003934565672</c:v>
                </c:pt>
                <c:pt idx="28">
                  <c:v>0.1762988236998855</c:v>
                </c:pt>
                <c:pt idx="29">
                  <c:v>0.17629821189803199</c:v>
                </c:pt>
                <c:pt idx="30">
                  <c:v>0.1762985095158412</c:v>
                </c:pt>
                <c:pt idx="31">
                  <c:v>0.17629885395220529</c:v>
                </c:pt>
                <c:pt idx="32">
                  <c:v>0.17629817900327957</c:v>
                </c:pt>
                <c:pt idx="33">
                  <c:v>0.17629588358536202</c:v>
                </c:pt>
                <c:pt idx="34">
                  <c:v>0.17629200979627782</c:v>
                </c:pt>
                <c:pt idx="35">
                  <c:v>0.17628688312542132</c:v>
                </c:pt>
                <c:pt idx="36">
                  <c:v>0.1762804579848837</c:v>
                </c:pt>
                <c:pt idx="37">
                  <c:v>0.17627189730907916</c:v>
                </c:pt>
                <c:pt idx="38">
                  <c:v>0.1762596880595857</c:v>
                </c:pt>
                <c:pt idx="39">
                  <c:v>0.17624234127205213</c:v>
                </c:pt>
                <c:pt idx="40">
                  <c:v>0.17621912427698902</c:v>
                </c:pt>
                <c:pt idx="41">
                  <c:v>0.17619038297053952</c:v>
                </c:pt>
                <c:pt idx="42">
                  <c:v>0.17615707750468262</c:v>
                </c:pt>
                <c:pt idx="43">
                  <c:v>0.17611978092330524</c:v>
                </c:pt>
                <c:pt idx="44">
                  <c:v>0.17607783303484498</c:v>
                </c:pt>
                <c:pt idx="45">
                  <c:v>0.17602936270001948</c:v>
                </c:pt>
                <c:pt idx="46">
                  <c:v>0.17597228118043975</c:v>
                </c:pt>
                <c:pt idx="47">
                  <c:v>0.17590573587181813</c:v>
                </c:pt>
                <c:pt idx="48">
                  <c:v>0.17583087438525011</c:v>
                </c:pt>
                <c:pt idx="49">
                  <c:v>0.17575021162458543</c:v>
                </c:pt>
                <c:pt idx="50">
                  <c:v>0.17566577672794204</c:v>
                </c:pt>
                <c:pt idx="51">
                  <c:v>0.17557715163347179</c:v>
                </c:pt>
                <c:pt idx="52">
                  <c:v>0.17548091312883801</c:v>
                </c:pt>
                <c:pt idx="53">
                  <c:v>0.17537216972913613</c:v>
                </c:pt>
                <c:pt idx="54">
                  <c:v>0.17524748956809838</c:v>
                </c:pt>
                <c:pt idx="55">
                  <c:v>0.17510721637882334</c:v>
                </c:pt>
                <c:pt idx="56">
                  <c:v>0.17495520463887726</c:v>
                </c:pt>
                <c:pt idx="57">
                  <c:v>0.1747956362059247</c:v>
                </c:pt>
                <c:pt idx="58">
                  <c:v>0.17462862182084699</c:v>
                </c:pt>
                <c:pt idx="59">
                  <c:v>0.17444722456166892</c:v>
                </c:pt>
                <c:pt idx="60">
                  <c:v>0.17423744771850461</c:v>
                </c:pt>
                <c:pt idx="61">
                  <c:v>0.17398025406352832</c:v>
                </c:pt>
                <c:pt idx="62">
                  <c:v>0.17365217923276022</c:v>
                </c:pt>
                <c:pt idx="63">
                  <c:v>0.17322049321315255</c:v>
                </c:pt>
                <c:pt idx="64">
                  <c:v>0.1726321507204987</c:v>
                </c:pt>
                <c:pt idx="65">
                  <c:v>0.17180058697432182</c:v>
                </c:pt>
                <c:pt idx="66">
                  <c:v>0.17059856838928808</c:v>
                </c:pt>
                <c:pt idx="67">
                  <c:v>0.16886509925237483</c:v>
                </c:pt>
                <c:pt idx="68">
                  <c:v>0.16642903350936322</c:v>
                </c:pt>
                <c:pt idx="69">
                  <c:v>0.16314249064879779</c:v>
                </c:pt>
                <c:pt idx="70">
                  <c:v>0.1589103725550183</c:v>
                </c:pt>
                <c:pt idx="71">
                  <c:v>0.15370437749884491</c:v>
                </c:pt>
                <c:pt idx="72">
                  <c:v>0.14756163594958258</c:v>
                </c:pt>
                <c:pt idx="73">
                  <c:v>0.14057883128591131</c:v>
                </c:pt>
                <c:pt idx="74">
                  <c:v>0.13290905389404051</c:v>
                </c:pt>
                <c:pt idx="75">
                  <c:v>0.12475437417976769</c:v>
                </c:pt>
                <c:pt idx="76">
                  <c:v>0.11634110759986913</c:v>
                </c:pt>
                <c:pt idx="77">
                  <c:v>0.10788125565628666</c:v>
                </c:pt>
                <c:pt idx="78">
                  <c:v>9.9545244755687615E-2</c:v>
                </c:pt>
                <c:pt idx="79">
                  <c:v>9.1466373021836356E-2</c:v>
                </c:pt>
                <c:pt idx="80">
                  <c:v>8.3762378001448187E-2</c:v>
                </c:pt>
                <c:pt idx="81">
                  <c:v>7.6534853807190981E-2</c:v>
                </c:pt>
                <c:pt idx="82">
                  <c:v>6.9840840619498606E-2</c:v>
                </c:pt>
                <c:pt idx="83">
                  <c:v>6.3686266932217475E-2</c:v>
                </c:pt>
              </c:numCache>
            </c:numRef>
          </c:yVal>
        </c:ser>
        <c:ser>
          <c:idx val="6"/>
          <c:order val="6"/>
          <c:tx>
            <c:strRef>
              <c:f>'2000 250 200 15 PP'!$BD$2</c:f>
              <c:strCache>
                <c:ptCount val="1"/>
                <c:pt idx="0">
                  <c:v>P1_78,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PP'!$BD$3:$BD$86</c:f>
              <c:numCache>
                <c:formatCode>General</c:formatCode>
                <c:ptCount val="84"/>
                <c:pt idx="0">
                  <c:v>0.15800330018370584</c:v>
                </c:pt>
                <c:pt idx="1">
                  <c:v>0.15800312351233436</c:v>
                </c:pt>
                <c:pt idx="2">
                  <c:v>0.15800284683705579</c:v>
                </c:pt>
                <c:pt idx="3">
                  <c:v>0.15800261780443731</c:v>
                </c:pt>
                <c:pt idx="4">
                  <c:v>0.15800254460718427</c:v>
                </c:pt>
                <c:pt idx="5">
                  <c:v>0.15800262823709091</c:v>
                </c:pt>
                <c:pt idx="6">
                  <c:v>0.15800280107355522</c:v>
                </c:pt>
                <c:pt idx="7">
                  <c:v>0.15800297326464266</c:v>
                </c:pt>
                <c:pt idx="8">
                  <c:v>0.15800307610420306</c:v>
                </c:pt>
                <c:pt idx="9">
                  <c:v>0.15800309375648772</c:v>
                </c:pt>
                <c:pt idx="10">
                  <c:v>0.15800304513832189</c:v>
                </c:pt>
                <c:pt idx="11">
                  <c:v>0.15800295408790596</c:v>
                </c:pt>
                <c:pt idx="12">
                  <c:v>0.15800283682753002</c:v>
                </c:pt>
                <c:pt idx="13">
                  <c:v>0.15800272402539839</c:v>
                </c:pt>
                <c:pt idx="14">
                  <c:v>0.15800264890414201</c:v>
                </c:pt>
                <c:pt idx="15">
                  <c:v>0.15800264057332356</c:v>
                </c:pt>
                <c:pt idx="16">
                  <c:v>0.15800272964766615</c:v>
                </c:pt>
                <c:pt idx="17">
                  <c:v>0.15800290756648472</c:v>
                </c:pt>
                <c:pt idx="18">
                  <c:v>0.15800311854530991</c:v>
                </c:pt>
                <c:pt idx="19">
                  <c:v>0.15800326709508014</c:v>
                </c:pt>
                <c:pt idx="20">
                  <c:v>0.15800323971176761</c:v>
                </c:pt>
                <c:pt idx="21">
                  <c:v>0.15800299588001127</c:v>
                </c:pt>
                <c:pt idx="22">
                  <c:v>0.1580026204087297</c:v>
                </c:pt>
                <c:pt idx="23">
                  <c:v>0.15800230424263945</c:v>
                </c:pt>
                <c:pt idx="24">
                  <c:v>0.15800227160162611</c:v>
                </c:pt>
                <c:pt idx="25">
                  <c:v>0.15800261735261173</c:v>
                </c:pt>
                <c:pt idx="26">
                  <c:v>0.15800318646705394</c:v>
                </c:pt>
                <c:pt idx="27">
                  <c:v>0.15800363311866256</c:v>
                </c:pt>
                <c:pt idx="28">
                  <c:v>0.15800360645893113</c:v>
                </c:pt>
                <c:pt idx="29">
                  <c:v>0.15800297541525471</c:v>
                </c:pt>
                <c:pt idx="30">
                  <c:v>0.15800196587353588</c:v>
                </c:pt>
                <c:pt idx="31">
                  <c:v>0.15800098413077271</c:v>
                </c:pt>
                <c:pt idx="32">
                  <c:v>0.158000278513661</c:v>
                </c:pt>
                <c:pt idx="33">
                  <c:v>0.15799961826145922</c:v>
                </c:pt>
                <c:pt idx="34">
                  <c:v>0.15799825940595294</c:v>
                </c:pt>
                <c:pt idx="35">
                  <c:v>0.15799518479463334</c:v>
                </c:pt>
                <c:pt idx="36">
                  <c:v>0.15798963677461414</c:v>
                </c:pt>
                <c:pt idx="37">
                  <c:v>0.15798140875182617</c:v>
                </c:pt>
                <c:pt idx="38">
                  <c:v>0.15797079801628794</c:v>
                </c:pt>
                <c:pt idx="39">
                  <c:v>0.15795808357467811</c:v>
                </c:pt>
                <c:pt idx="40">
                  <c:v>0.15794301951607381</c:v>
                </c:pt>
                <c:pt idx="41">
                  <c:v>0.15792459425304572</c:v>
                </c:pt>
                <c:pt idx="42">
                  <c:v>0.15790143285227534</c:v>
                </c:pt>
                <c:pt idx="43">
                  <c:v>0.15787253770657589</c:v>
                </c:pt>
                <c:pt idx="44">
                  <c:v>0.15783794939036722</c:v>
                </c:pt>
                <c:pt idx="45">
                  <c:v>0.15779871869905612</c:v>
                </c:pt>
                <c:pt idx="46">
                  <c:v>0.1577561930203889</c:v>
                </c:pt>
                <c:pt idx="47">
                  <c:v>0.15771089608456346</c:v>
                </c:pt>
                <c:pt idx="48">
                  <c:v>0.15766184760462243</c:v>
                </c:pt>
                <c:pt idx="49">
                  <c:v>0.15760690611419514</c:v>
                </c:pt>
                <c:pt idx="50">
                  <c:v>0.15754400665783624</c:v>
                </c:pt>
                <c:pt idx="51">
                  <c:v>0.15747252714595866</c:v>
                </c:pt>
                <c:pt idx="52">
                  <c:v>0.15739375802400443</c:v>
                </c:pt>
                <c:pt idx="53">
                  <c:v>0.15731001619377014</c:v>
                </c:pt>
                <c:pt idx="54">
                  <c:v>0.15722285889392901</c:v>
                </c:pt>
                <c:pt idx="55">
                  <c:v>0.15713154585567987</c:v>
                </c:pt>
                <c:pt idx="56">
                  <c:v>0.15703282490209478</c:v>
                </c:pt>
                <c:pt idx="57">
                  <c:v>0.15692227790001093</c:v>
                </c:pt>
                <c:pt idx="58">
                  <c:v>0.1567964149835839</c:v>
                </c:pt>
                <c:pt idx="59">
                  <c:v>0.15665410441442823</c:v>
                </c:pt>
                <c:pt idx="60">
                  <c:v>0.15649631529950275</c:v>
                </c:pt>
                <c:pt idx="61">
                  <c:v>0.15632412167056095</c:v>
                </c:pt>
                <c:pt idx="62">
                  <c:v>0.15613544227960841</c:v>
                </c:pt>
                <c:pt idx="63">
                  <c:v>0.15592097060346397</c:v>
                </c:pt>
                <c:pt idx="64">
                  <c:v>0.15565914804777295</c:v>
                </c:pt>
                <c:pt idx="65">
                  <c:v>0.15531036590711414</c:v>
                </c:pt>
                <c:pt idx="66">
                  <c:v>0.15481124771153365</c:v>
                </c:pt>
                <c:pt idx="67">
                  <c:v>0.15407091212850063</c:v>
                </c:pt>
                <c:pt idx="68">
                  <c:v>0.1529715907493148</c:v>
                </c:pt>
                <c:pt idx="69">
                  <c:v>0.15137525844063687</c:v>
                </c:pt>
                <c:pt idx="70">
                  <c:v>0.14913653698300322</c:v>
                </c:pt>
                <c:pt idx="71">
                  <c:v>0.14612193770423013</c:v>
                </c:pt>
                <c:pt idx="72">
                  <c:v>0.14223473608257733</c:v>
                </c:pt>
                <c:pt idx="73">
                  <c:v>0.13744058754728178</c:v>
                </c:pt>
                <c:pt idx="74">
                  <c:v>0.13178314180196626</c:v>
                </c:pt>
                <c:pt idx="75">
                  <c:v>0.12537850828316871</c:v>
                </c:pt>
                <c:pt idx="76">
                  <c:v>0.11838970352328976</c:v>
                </c:pt>
                <c:pt idx="77">
                  <c:v>0.11099804595621819</c:v>
                </c:pt>
                <c:pt idx="78">
                  <c:v>0.10338921056166492</c:v>
                </c:pt>
                <c:pt idx="79">
                  <c:v>9.5751396231431973E-2</c:v>
                </c:pt>
                <c:pt idx="80">
                  <c:v>8.8264961261971822E-2</c:v>
                </c:pt>
                <c:pt idx="81">
                  <c:v>8.1073432832667519E-2</c:v>
                </c:pt>
                <c:pt idx="82">
                  <c:v>7.4258687644337074E-2</c:v>
                </c:pt>
                <c:pt idx="83">
                  <c:v>6.7853834506747285E-2</c:v>
                </c:pt>
              </c:numCache>
            </c:numRef>
          </c:yVal>
        </c:ser>
        <c:ser>
          <c:idx val="7"/>
          <c:order val="7"/>
          <c:tx>
            <c:strRef>
              <c:f>'2000 250 200 15 PP'!$BE$2</c:f>
              <c:strCache>
                <c:ptCount val="1"/>
                <c:pt idx="0">
                  <c:v>P1_89, у.е.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PP'!$BE$3:$BE$86</c:f>
              <c:numCache>
                <c:formatCode>General</c:formatCode>
                <c:ptCount val="84"/>
                <c:pt idx="0">
                  <c:v>0.14320229668567494</c:v>
                </c:pt>
                <c:pt idx="1">
                  <c:v>0.14320211520782747</c:v>
                </c:pt>
                <c:pt idx="2">
                  <c:v>0.14320297092302481</c:v>
                </c:pt>
                <c:pt idx="3">
                  <c:v>0.14320462266070103</c:v>
                </c:pt>
                <c:pt idx="4">
                  <c:v>0.14320643602757308</c:v>
                </c:pt>
                <c:pt idx="5">
                  <c:v>0.14320754719950063</c:v>
                </c:pt>
                <c:pt idx="6">
                  <c:v>0.14320721901867603</c:v>
                </c:pt>
                <c:pt idx="7">
                  <c:v>0.14320534618506611</c:v>
                </c:pt>
                <c:pt idx="8">
                  <c:v>0.14320270739010388</c:v>
                </c:pt>
                <c:pt idx="9">
                  <c:v>0.14320072570501027</c:v>
                </c:pt>
                <c:pt idx="10">
                  <c:v>0.14320068089319637</c:v>
                </c:pt>
                <c:pt idx="11">
                  <c:v>0.14320285162972765</c:v>
                </c:pt>
                <c:pt idx="12">
                  <c:v>0.1432061478876181</c:v>
                </c:pt>
                <c:pt idx="13">
                  <c:v>0.14320863853900803</c:v>
                </c:pt>
                <c:pt idx="14">
                  <c:v>0.14320873800630096</c:v>
                </c:pt>
                <c:pt idx="15">
                  <c:v>0.14320629113517805</c:v>
                </c:pt>
                <c:pt idx="16">
                  <c:v>0.14320275523346032</c:v>
                </c:pt>
                <c:pt idx="17">
                  <c:v>0.14320030618549379</c:v>
                </c:pt>
                <c:pt idx="18">
                  <c:v>0.14320042336998753</c:v>
                </c:pt>
                <c:pt idx="19">
                  <c:v>0.14320292822144953</c:v>
                </c:pt>
                <c:pt idx="20">
                  <c:v>0.14320615061246494</c:v>
                </c:pt>
                <c:pt idx="21">
                  <c:v>0.14320806724521587</c:v>
                </c:pt>
                <c:pt idx="22">
                  <c:v>0.1432076297333843</c:v>
                </c:pt>
                <c:pt idx="23">
                  <c:v>0.14320537309539938</c:v>
                </c:pt>
                <c:pt idx="24">
                  <c:v>0.14320292685795724</c:v>
                </c:pt>
                <c:pt idx="25">
                  <c:v>0.14320183670051839</c:v>
                </c:pt>
                <c:pt idx="26">
                  <c:v>0.14320256752477556</c:v>
                </c:pt>
                <c:pt idx="27">
                  <c:v>0.1432043237481733</c:v>
                </c:pt>
                <c:pt idx="28">
                  <c:v>0.14320571565568627</c:v>
                </c:pt>
                <c:pt idx="29">
                  <c:v>0.14320579503448627</c:v>
                </c:pt>
                <c:pt idx="30">
                  <c:v>0.14320462243259144</c:v>
                </c:pt>
                <c:pt idx="31">
                  <c:v>0.14320308093331177</c:v>
                </c:pt>
                <c:pt idx="32">
                  <c:v>0.14320208494065995</c:v>
                </c:pt>
                <c:pt idx="33">
                  <c:v>0.14320177866175024</c:v>
                </c:pt>
                <c:pt idx="34">
                  <c:v>0.14320128319934308</c:v>
                </c:pt>
                <c:pt idx="35">
                  <c:v>0.14319924758927804</c:v>
                </c:pt>
                <c:pt idx="36">
                  <c:v>0.14319468834106056</c:v>
                </c:pt>
                <c:pt idx="37">
                  <c:v>0.14318761713687536</c:v>
                </c:pt>
                <c:pt idx="38">
                  <c:v>0.14317890171984407</c:v>
                </c:pt>
                <c:pt idx="39">
                  <c:v>0.14316942766265681</c:v>
                </c:pt>
                <c:pt idx="40">
                  <c:v>0.14315910788787506</c:v>
                </c:pt>
                <c:pt idx="41">
                  <c:v>0.14314654707360847</c:v>
                </c:pt>
                <c:pt idx="42">
                  <c:v>0.14312966454296291</c:v>
                </c:pt>
                <c:pt idx="43">
                  <c:v>0.14310702995056185</c:v>
                </c:pt>
                <c:pt idx="44">
                  <c:v>0.14307895450220739</c:v>
                </c:pt>
                <c:pt idx="45">
                  <c:v>0.14304749260281663</c:v>
                </c:pt>
                <c:pt idx="46">
                  <c:v>0.14301508417835215</c:v>
                </c:pt>
                <c:pt idx="47">
                  <c:v>0.14298265417952025</c:v>
                </c:pt>
                <c:pt idx="48">
                  <c:v>0.14294849921497141</c:v>
                </c:pt>
                <c:pt idx="49">
                  <c:v>0.14290897694701987</c:v>
                </c:pt>
                <c:pt idx="50">
                  <c:v>0.14286082413932</c:v>
                </c:pt>
                <c:pt idx="51">
                  <c:v>0.14280361917703951</c:v>
                </c:pt>
                <c:pt idx="52">
                  <c:v>0.14274049992845583</c:v>
                </c:pt>
                <c:pt idx="53">
                  <c:v>0.14267624939457263</c:v>
                </c:pt>
                <c:pt idx="54">
                  <c:v>0.14261373723722776</c:v>
                </c:pt>
                <c:pt idx="55">
                  <c:v>0.14255110426854412</c:v>
                </c:pt>
                <c:pt idx="56">
                  <c:v>0.14248194947643281</c:v>
                </c:pt>
                <c:pt idx="57">
                  <c:v>0.14239890704162156</c:v>
                </c:pt>
                <c:pt idx="58">
                  <c:v>0.14229851017254155</c:v>
                </c:pt>
                <c:pt idx="59">
                  <c:v>0.14218386026678823</c:v>
                </c:pt>
                <c:pt idx="60">
                  <c:v>0.1420627361287673</c:v>
                </c:pt>
                <c:pt idx="61">
                  <c:v>0.14194182633184146</c:v>
                </c:pt>
                <c:pt idx="62">
                  <c:v>0.14182068294353847</c:v>
                </c:pt>
                <c:pt idx="63">
                  <c:v>0.14168937014238606</c:v>
                </c:pt>
                <c:pt idx="64">
                  <c:v>0.14153122529018333</c:v>
                </c:pt>
                <c:pt idx="65">
                  <c:v>0.14132786922944982</c:v>
                </c:pt>
                <c:pt idx="66">
                  <c:v>0.14106070163533915</c:v>
                </c:pt>
                <c:pt idx="67">
                  <c:v>0.14070410367558991</c:v>
                </c:pt>
                <c:pt idx="68">
                  <c:v>0.14021090847242643</c:v>
                </c:pt>
                <c:pt idx="69">
                  <c:v>0.13949735191233206</c:v>
                </c:pt>
                <c:pt idx="70">
                  <c:v>0.13843816489793617</c:v>
                </c:pt>
                <c:pt idx="71">
                  <c:v>0.13687955949034802</c:v>
                </c:pt>
                <c:pt idx="72">
                  <c:v>0.13466884978367796</c:v>
                </c:pt>
                <c:pt idx="73">
                  <c:v>0.13168897521878714</c:v>
                </c:pt>
                <c:pt idx="74">
                  <c:v>0.12788230518804289</c:v>
                </c:pt>
                <c:pt idx="75">
                  <c:v>0.12325571496193326</c:v>
                </c:pt>
                <c:pt idx="76">
                  <c:v>0.1178728923931595</c:v>
                </c:pt>
                <c:pt idx="77">
                  <c:v>0.11184639983082678</c:v>
                </c:pt>
                <c:pt idx="78">
                  <c:v>0.10533294175467242</c:v>
                </c:pt>
                <c:pt idx="79">
                  <c:v>9.8521195860583236E-2</c:v>
                </c:pt>
                <c:pt idx="80">
                  <c:v>9.1602968405342558E-2</c:v>
                </c:pt>
                <c:pt idx="81">
                  <c:v>8.4738878888866623E-2</c:v>
                </c:pt>
                <c:pt idx="82">
                  <c:v>7.8044111611821718E-2</c:v>
                </c:pt>
                <c:pt idx="83">
                  <c:v>7.160414003874177E-2</c:v>
                </c:pt>
              </c:numCache>
            </c:numRef>
          </c:yVal>
        </c:ser>
        <c:axId val="172160896"/>
        <c:axId val="172162432"/>
      </c:scatterChart>
      <c:valAx>
        <c:axId val="17216089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162432"/>
        <c:crosses val="autoZero"/>
        <c:crossBetween val="midCat"/>
      </c:valAx>
      <c:valAx>
        <c:axId val="17216243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216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P3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PP'!$BF$2</c:f>
              <c:strCache>
                <c:ptCount val="1"/>
                <c:pt idx="0">
                  <c:v>P3_123,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PP'!$BF$3:$BF$86</c:f>
              <c:numCache>
                <c:formatCode>General</c:formatCode>
                <c:ptCount val="84"/>
                <c:pt idx="0">
                  <c:v>0.27865264531537209</c:v>
                </c:pt>
                <c:pt idx="1">
                  <c:v>0.27865271758778931</c:v>
                </c:pt>
                <c:pt idx="2">
                  <c:v>0.27865268026776202</c:v>
                </c:pt>
                <c:pt idx="3">
                  <c:v>0.27865251995855572</c:v>
                </c:pt>
                <c:pt idx="4">
                  <c:v>0.27865229537270397</c:v>
                </c:pt>
                <c:pt idx="5">
                  <c:v>0.27865212251066462</c:v>
                </c:pt>
                <c:pt idx="6">
                  <c:v>0.27865212027753722</c:v>
                </c:pt>
                <c:pt idx="7">
                  <c:v>0.27865232231391723</c:v>
                </c:pt>
                <c:pt idx="8">
                  <c:v>0.2786526470091808</c:v>
                </c:pt>
                <c:pt idx="9">
                  <c:v>0.27865290452652874</c:v>
                </c:pt>
                <c:pt idx="10">
                  <c:v>0.27865292490413973</c:v>
                </c:pt>
                <c:pt idx="11">
                  <c:v>0.27865266227081625</c:v>
                </c:pt>
                <c:pt idx="12">
                  <c:v>0.27865225520332987</c:v>
                </c:pt>
                <c:pt idx="13">
                  <c:v>0.27865195672688864</c:v>
                </c:pt>
                <c:pt idx="14">
                  <c:v>0.27865196787314439</c:v>
                </c:pt>
                <c:pt idx="15">
                  <c:v>0.27865229760952936</c:v>
                </c:pt>
                <c:pt idx="16">
                  <c:v>0.27865274169419968</c:v>
                </c:pt>
                <c:pt idx="17">
                  <c:v>0.27865301249027308</c:v>
                </c:pt>
                <c:pt idx="18">
                  <c:v>0.27865293006772829</c:v>
                </c:pt>
                <c:pt idx="19">
                  <c:v>0.27865255123965854</c:v>
                </c:pt>
                <c:pt idx="20">
                  <c:v>0.27865213033226061</c:v>
                </c:pt>
                <c:pt idx="21">
                  <c:v>0.27865195629220896</c:v>
                </c:pt>
                <c:pt idx="22">
                  <c:v>0.27865213329093486</c:v>
                </c:pt>
                <c:pt idx="23">
                  <c:v>0.27865252596134421</c:v>
                </c:pt>
                <c:pt idx="24">
                  <c:v>0.27865284067582125</c:v>
                </c:pt>
                <c:pt idx="25">
                  <c:v>0.27865283313187095</c:v>
                </c:pt>
                <c:pt idx="26">
                  <c:v>0.27865245558601487</c:v>
                </c:pt>
                <c:pt idx="27">
                  <c:v>0.27865178158087883</c:v>
                </c:pt>
                <c:pt idx="28">
                  <c:v>0.27865074594006833</c:v>
                </c:pt>
                <c:pt idx="29">
                  <c:v>0.27864879202753162</c:v>
                </c:pt>
                <c:pt idx="30">
                  <c:v>0.2786445635405394</c:v>
                </c:pt>
                <c:pt idx="31">
                  <c:v>0.27863575349101005</c:v>
                </c:pt>
                <c:pt idx="32">
                  <c:v>0.27861898180333217</c:v>
                </c:pt>
                <c:pt idx="33">
                  <c:v>0.2785893942281556</c:v>
                </c:pt>
                <c:pt idx="34">
                  <c:v>0.27853962141498095</c:v>
                </c:pt>
                <c:pt idx="35">
                  <c:v>0.27845809207544475</c:v>
                </c:pt>
                <c:pt idx="36">
                  <c:v>0.27832691070481835</c:v>
                </c:pt>
                <c:pt idx="37">
                  <c:v>0.27811995156971592</c:v>
                </c:pt>
                <c:pt idx="38">
                  <c:v>0.27780188023033309</c:v>
                </c:pt>
                <c:pt idx="39">
                  <c:v>0.2773283719205572</c:v>
                </c:pt>
                <c:pt idx="40">
                  <c:v>0.27664729455775788</c:v>
                </c:pt>
                <c:pt idx="41">
                  <c:v>0.27570025222477051</c:v>
                </c:pt>
                <c:pt idx="42">
                  <c:v>0.27442397037617189</c:v>
                </c:pt>
                <c:pt idx="43">
                  <c:v>0.27275147126509447</c:v>
                </c:pt>
                <c:pt idx="44">
                  <c:v>0.27061295032120786</c:v>
                </c:pt>
                <c:pt idx="45">
                  <c:v>0.26793549420980306</c:v>
                </c:pt>
                <c:pt idx="46">
                  <c:v>0.26464073565420176</c:v>
                </c:pt>
                <c:pt idx="47">
                  <c:v>0.26064089449103311</c:v>
                </c:pt>
                <c:pt idx="48">
                  <c:v>0.25583643944906309</c:v>
                </c:pt>
                <c:pt idx="49">
                  <c:v>0.25011868256739067</c:v>
                </c:pt>
                <c:pt idx="50">
                  <c:v>0.24337766958158022</c:v>
                </c:pt>
                <c:pt idx="51">
                  <c:v>0.23551289266929662</c:v>
                </c:pt>
                <c:pt idx="52">
                  <c:v>0.22644463322448066</c:v>
                </c:pt>
                <c:pt idx="53">
                  <c:v>0.21612548795784911</c:v>
                </c:pt>
                <c:pt idx="54">
                  <c:v>0.20455183341342348</c:v>
                </c:pt>
                <c:pt idx="55">
                  <c:v>0.19177436597053563</c:v>
                </c:pt>
                <c:pt idx="56">
                  <c:v>0.17790610290761033</c:v>
                </c:pt>
                <c:pt idx="57">
                  <c:v>0.16312631861736523</c:v>
                </c:pt>
                <c:pt idx="58">
                  <c:v>0.14767777687683681</c:v>
                </c:pt>
                <c:pt idx="59">
                  <c:v>0.13185434390839812</c:v>
                </c:pt>
                <c:pt idx="60">
                  <c:v>0.11598313969995395</c:v>
                </c:pt>
                <c:pt idx="61">
                  <c:v>0.10041058314606349</c:v>
                </c:pt>
                <c:pt idx="62">
                  <c:v>8.5486855423194036E-2</c:v>
                </c:pt>
                <c:pt idx="63">
                  <c:v>7.1531150803368915E-2</c:v>
                </c:pt>
                <c:pt idx="64">
                  <c:v>5.8792582028476176E-2</c:v>
                </c:pt>
                <c:pt idx="65">
                  <c:v>4.7449464102990183E-2</c:v>
                </c:pt>
                <c:pt idx="66">
                  <c:v>3.76335761131898E-2</c:v>
                </c:pt>
                <c:pt idx="67">
                  <c:v>2.941368972250159E-2</c:v>
                </c:pt>
                <c:pt idx="68">
                  <c:v>2.2754129304303115E-2</c:v>
                </c:pt>
                <c:pt idx="69">
                  <c:v>1.7538669908194006E-2</c:v>
                </c:pt>
                <c:pt idx="70">
                  <c:v>1.364281334878847E-2</c:v>
                </c:pt>
                <c:pt idx="71">
                  <c:v>1.0944563707525634E-2</c:v>
                </c:pt>
                <c:pt idx="72">
                  <c:v>9.2837646622369752E-3</c:v>
                </c:pt>
                <c:pt idx="73">
                  <c:v>8.4760645836192642E-3</c:v>
                </c:pt>
                <c:pt idx="74">
                  <c:v>8.370108233264029E-3</c:v>
                </c:pt>
                <c:pt idx="75">
                  <c:v>8.8558185506836876E-3</c:v>
                </c:pt>
                <c:pt idx="76">
                  <c:v>9.8330798984727526E-3</c:v>
                </c:pt>
                <c:pt idx="77">
                  <c:v>1.1208237058365454E-2</c:v>
                </c:pt>
                <c:pt idx="78">
                  <c:v>1.2913073286966959E-2</c:v>
                </c:pt>
                <c:pt idx="79">
                  <c:v>1.4906101660775542E-2</c:v>
                </c:pt>
                <c:pt idx="80">
                  <c:v>1.7157705686754766E-2</c:v>
                </c:pt>
                <c:pt idx="81">
                  <c:v>1.9641255504742858E-2</c:v>
                </c:pt>
                <c:pt idx="82">
                  <c:v>2.233672612092517E-2</c:v>
                </c:pt>
                <c:pt idx="83">
                  <c:v>2.5236000374893007E-2</c:v>
                </c:pt>
              </c:numCache>
            </c:numRef>
          </c:yVal>
        </c:ser>
        <c:ser>
          <c:idx val="1"/>
          <c:order val="1"/>
          <c:tx>
            <c:strRef>
              <c:f>'2000 250 200 15 PP'!$BG$2</c:f>
              <c:strCache>
                <c:ptCount val="1"/>
                <c:pt idx="0">
                  <c:v>P3_234,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PP'!$BG$3:$BG$86</c:f>
              <c:numCache>
                <c:formatCode>General</c:formatCode>
                <c:ptCount val="84"/>
                <c:pt idx="0">
                  <c:v>0.16505898920236431</c:v>
                </c:pt>
                <c:pt idx="1">
                  <c:v>0.16505915332121873</c:v>
                </c:pt>
                <c:pt idx="2">
                  <c:v>0.1650593963132104</c:v>
                </c:pt>
                <c:pt idx="3">
                  <c:v>0.16505957816247341</c:v>
                </c:pt>
                <c:pt idx="4">
                  <c:v>0.16505961547007514</c:v>
                </c:pt>
                <c:pt idx="5">
                  <c:v>0.16505951713297892</c:v>
                </c:pt>
                <c:pt idx="6">
                  <c:v>0.16505936159050061</c:v>
                </c:pt>
                <c:pt idx="7">
                  <c:v>0.16505924022980906</c:v>
                </c:pt>
                <c:pt idx="8">
                  <c:v>0.16505919069705849</c:v>
                </c:pt>
                <c:pt idx="9">
                  <c:v>0.16505920989788159</c:v>
                </c:pt>
                <c:pt idx="10">
                  <c:v>0.1650592551721605</c:v>
                </c:pt>
                <c:pt idx="11">
                  <c:v>0.165059301083534</c:v>
                </c:pt>
                <c:pt idx="12">
                  <c:v>0.16505934667902597</c:v>
                </c:pt>
                <c:pt idx="13">
                  <c:v>0.16505940237007369</c:v>
                </c:pt>
                <c:pt idx="14">
                  <c:v>0.16505947015180222</c:v>
                </c:pt>
                <c:pt idx="15">
                  <c:v>0.16505952106915137</c:v>
                </c:pt>
                <c:pt idx="16">
                  <c:v>0.16505950724512589</c:v>
                </c:pt>
                <c:pt idx="17">
                  <c:v>0.16505939112300747</c:v>
                </c:pt>
                <c:pt idx="18">
                  <c:v>0.16505919449954753</c:v>
                </c:pt>
                <c:pt idx="19">
                  <c:v>0.16505901257790309</c:v>
                </c:pt>
                <c:pt idx="20">
                  <c:v>0.16505897875572587</c:v>
                </c:pt>
                <c:pt idx="21">
                  <c:v>0.16505916266796608</c:v>
                </c:pt>
                <c:pt idx="22">
                  <c:v>0.16505951660313872</c:v>
                </c:pt>
                <c:pt idx="23">
                  <c:v>0.16505984546084645</c:v>
                </c:pt>
                <c:pt idx="24">
                  <c:v>0.16505991698375624</c:v>
                </c:pt>
                <c:pt idx="25">
                  <c:v>0.16505961490473012</c:v>
                </c:pt>
                <c:pt idx="26">
                  <c:v>0.1650590344192811</c:v>
                </c:pt>
                <c:pt idx="27">
                  <c:v>0.1650584466440802</c:v>
                </c:pt>
                <c:pt idx="28">
                  <c:v>0.16505806847500809</c:v>
                </c:pt>
                <c:pt idx="29">
                  <c:v>0.16505775296379743</c:v>
                </c:pt>
                <c:pt idx="30">
                  <c:v>0.16505681969375013</c:v>
                </c:pt>
                <c:pt idx="31">
                  <c:v>0.16505408709980487</c:v>
                </c:pt>
                <c:pt idx="32">
                  <c:v>0.16504808258939074</c:v>
                </c:pt>
                <c:pt idx="33">
                  <c:v>0.16503724725404847</c:v>
                </c:pt>
                <c:pt idx="34">
                  <c:v>0.16501997045504643</c:v>
                </c:pt>
                <c:pt idx="35">
                  <c:v>0.16499433766827917</c:v>
                </c:pt>
                <c:pt idx="36">
                  <c:v>0.16495779253996168</c:v>
                </c:pt>
                <c:pt idx="37">
                  <c:v>0.16490698055866235</c:v>
                </c:pt>
                <c:pt idx="38">
                  <c:v>0.16483790395092138</c:v>
                </c:pt>
                <c:pt idx="39">
                  <c:v>0.16474642070960932</c:v>
                </c:pt>
                <c:pt idx="40">
                  <c:v>0.16462881954041861</c:v>
                </c:pt>
                <c:pt idx="41">
                  <c:v>0.16448207502860701</c:v>
                </c:pt>
                <c:pt idx="42">
                  <c:v>0.16430351395955417</c:v>
                </c:pt>
                <c:pt idx="43">
                  <c:v>0.16408979153368572</c:v>
                </c:pt>
                <c:pt idx="44">
                  <c:v>0.16383536225150205</c:v>
                </c:pt>
                <c:pt idx="45">
                  <c:v>0.16353071316389031</c:v>
                </c:pt>
                <c:pt idx="46">
                  <c:v>0.16316026958789404</c:v>
                </c:pt>
                <c:pt idx="47">
                  <c:v>0.16269991021887154</c:v>
                </c:pt>
                <c:pt idx="48">
                  <c:v>0.16211417183361695</c:v>
                </c:pt>
                <c:pt idx="49">
                  <c:v>0.16135375462963641</c:v>
                </c:pt>
                <c:pt idx="50">
                  <c:v>0.16035383770368139</c:v>
                </c:pt>
                <c:pt idx="51">
                  <c:v>0.15903342608238985</c:v>
                </c:pt>
                <c:pt idx="52">
                  <c:v>0.1572957828607251</c:v>
                </c:pt>
                <c:pt idx="53">
                  <c:v>0.15503042919984703</c:v>
                </c:pt>
                <c:pt idx="54">
                  <c:v>0.15211785382088092</c:v>
                </c:pt>
                <c:pt idx="55">
                  <c:v>0.14843737092031634</c:v>
                </c:pt>
                <c:pt idx="56">
                  <c:v>0.14387750328326657</c:v>
                </c:pt>
                <c:pt idx="57">
                  <c:v>0.13834806175946576</c:v>
                </c:pt>
                <c:pt idx="58">
                  <c:v>0.13179378092013286</c:v>
                </c:pt>
                <c:pt idx="59">
                  <c:v>0.12420878930144302</c:v>
                </c:pt>
                <c:pt idx="60">
                  <c:v>0.11564865757415341</c:v>
                </c:pt>
                <c:pt idx="61">
                  <c:v>0.10623575605275339</c:v>
                </c:pt>
                <c:pt idx="62">
                  <c:v>9.6156920150107364E-2</c:v>
                </c:pt>
                <c:pt idx="63">
                  <c:v>8.5656087205495349E-2</c:v>
                </c:pt>
                <c:pt idx="64">
                  <c:v>7.5022071540919125E-2</c:v>
                </c:pt>
                <c:pt idx="65">
                  <c:v>6.456583366434096E-2</c:v>
                </c:pt>
                <c:pt idx="66">
                  <c:v>5.4583866879312035E-2</c:v>
                </c:pt>
                <c:pt idx="67">
                  <c:v>4.5320873218672141E-2</c:v>
                </c:pt>
                <c:pt idx="68">
                  <c:v>3.6957168862905163E-2</c:v>
                </c:pt>
                <c:pt idx="69">
                  <c:v>2.962321474293524E-2</c:v>
                </c:pt>
                <c:pt idx="70">
                  <c:v>2.340313332503936E-2</c:v>
                </c:pt>
                <c:pt idx="71">
                  <c:v>1.8307361262470401E-2</c:v>
                </c:pt>
                <c:pt idx="72">
                  <c:v>1.4263587390609643E-2</c:v>
                </c:pt>
                <c:pt idx="73">
                  <c:v>1.1164178543098313E-2</c:v>
                </c:pt>
                <c:pt idx="74">
                  <c:v>8.9125358313822071E-3</c:v>
                </c:pt>
                <c:pt idx="75">
                  <c:v>7.4107292902970681E-3</c:v>
                </c:pt>
                <c:pt idx="76">
                  <c:v>6.5375165803662344E-3</c:v>
                </c:pt>
                <c:pt idx="77">
                  <c:v>6.1726445807151319E-3</c:v>
                </c:pt>
                <c:pt idx="78">
                  <c:v>6.2265355241886179E-3</c:v>
                </c:pt>
                <c:pt idx="79">
                  <c:v>6.6307835035722476E-3</c:v>
                </c:pt>
                <c:pt idx="80">
                  <c:v>7.3212057896354073E-3</c:v>
                </c:pt>
                <c:pt idx="81">
                  <c:v>8.2444761789693278E-3</c:v>
                </c:pt>
                <c:pt idx="82">
                  <c:v>9.3681932155464526E-3</c:v>
                </c:pt>
                <c:pt idx="83">
                  <c:v>1.0675448612481608E-2</c:v>
                </c:pt>
              </c:numCache>
            </c:numRef>
          </c:yVal>
        </c:ser>
        <c:ser>
          <c:idx val="2"/>
          <c:order val="2"/>
          <c:tx>
            <c:strRef>
              <c:f>'2000 250 200 15 PP'!$BH$2</c:f>
              <c:strCache>
                <c:ptCount val="1"/>
                <c:pt idx="0">
                  <c:v>P3_345,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PP'!$BH$3:$BH$86</c:f>
              <c:numCache>
                <c:formatCode>General</c:formatCode>
                <c:ptCount val="84"/>
                <c:pt idx="0">
                  <c:v>0.11167351511011471</c:v>
                </c:pt>
                <c:pt idx="1">
                  <c:v>0.11167340403897824</c:v>
                </c:pt>
                <c:pt idx="2">
                  <c:v>0.11167250392614991</c:v>
                </c:pt>
                <c:pt idx="3">
                  <c:v>0.11167116795447248</c:v>
                </c:pt>
                <c:pt idx="4">
                  <c:v>0.11166992859632008</c:v>
                </c:pt>
                <c:pt idx="5">
                  <c:v>0.11166934085404875</c:v>
                </c:pt>
                <c:pt idx="6">
                  <c:v>0.11166976933226927</c:v>
                </c:pt>
                <c:pt idx="7">
                  <c:v>0.1116711667523327</c:v>
                </c:pt>
                <c:pt idx="8">
                  <c:v>0.11167296097808584</c:v>
                </c:pt>
                <c:pt idx="9">
                  <c:v>0.11167423554537945</c:v>
                </c:pt>
                <c:pt idx="10">
                  <c:v>0.1116742008743794</c:v>
                </c:pt>
                <c:pt idx="11">
                  <c:v>0.11167271282232696</c:v>
                </c:pt>
                <c:pt idx="12">
                  <c:v>0.11167049095396409</c:v>
                </c:pt>
                <c:pt idx="13">
                  <c:v>0.11166878305019534</c:v>
                </c:pt>
                <c:pt idx="14">
                  <c:v>0.11166862224958676</c:v>
                </c:pt>
                <c:pt idx="15">
                  <c:v>0.11167015263232533</c:v>
                </c:pt>
                <c:pt idx="16">
                  <c:v>0.11167248610085788</c:v>
                </c:pt>
                <c:pt idx="17">
                  <c:v>0.11167425327059759</c:v>
                </c:pt>
                <c:pt idx="18">
                  <c:v>0.11167445313357385</c:v>
                </c:pt>
                <c:pt idx="19">
                  <c:v>0.11167306587999525</c:v>
                </c:pt>
                <c:pt idx="20">
                  <c:v>0.11167100556654574</c:v>
                </c:pt>
                <c:pt idx="21">
                  <c:v>0.1116694893441447</c:v>
                </c:pt>
                <c:pt idx="22">
                  <c:v>0.1116692785075783</c:v>
                </c:pt>
                <c:pt idx="23">
                  <c:v>0.1116702917547919</c:v>
                </c:pt>
                <c:pt idx="24">
                  <c:v>0.11167179112192095</c:v>
                </c:pt>
                <c:pt idx="25">
                  <c:v>0.11167291337048509</c:v>
                </c:pt>
                <c:pt idx="26">
                  <c:v>0.11167317272100709</c:v>
                </c:pt>
                <c:pt idx="27">
                  <c:v>0.111672606545564</c:v>
                </c:pt>
                <c:pt idx="28">
                  <c:v>0.11167157836968734</c:v>
                </c:pt>
                <c:pt idx="29">
                  <c:v>0.11167043825201764</c:v>
                </c:pt>
                <c:pt idx="30">
                  <c:v>0.11166924967303873</c:v>
                </c:pt>
                <c:pt idx="31">
                  <c:v>0.11166770961437854</c:v>
                </c:pt>
                <c:pt idx="32">
                  <c:v>0.11166518596845031</c:v>
                </c:pt>
                <c:pt idx="33">
                  <c:v>0.11166077785725635</c:v>
                </c:pt>
                <c:pt idx="34">
                  <c:v>0.11165335063980372</c:v>
                </c:pt>
                <c:pt idx="35">
                  <c:v>0.11164155758992876</c:v>
                </c:pt>
                <c:pt idx="36">
                  <c:v>0.11162388936118678</c:v>
                </c:pt>
                <c:pt idx="37">
                  <c:v>0.11159875712921836</c:v>
                </c:pt>
                <c:pt idx="38">
                  <c:v>0.11156459453391647</c:v>
                </c:pt>
                <c:pt idx="39">
                  <c:v>0.11151993607155694</c:v>
                </c:pt>
                <c:pt idx="40">
                  <c:v>0.11146349124083252</c:v>
                </c:pt>
                <c:pt idx="41">
                  <c:v>0.11139413188759062</c:v>
                </c:pt>
                <c:pt idx="42">
                  <c:v>0.11131081551879021</c:v>
                </c:pt>
                <c:pt idx="43">
                  <c:v>0.1112124022767173</c:v>
                </c:pt>
                <c:pt idx="44">
                  <c:v>0.11109753366266198</c:v>
                </c:pt>
                <c:pt idx="45">
                  <c:v>0.11096473875884366</c:v>
                </c:pt>
                <c:pt idx="46">
                  <c:v>0.11081276844304012</c:v>
                </c:pt>
                <c:pt idx="47">
                  <c:v>0.11064087046396312</c:v>
                </c:pt>
                <c:pt idx="48">
                  <c:v>0.11044854305085643</c:v>
                </c:pt>
                <c:pt idx="49">
                  <c:v>0.11023435652413935</c:v>
                </c:pt>
                <c:pt idx="50">
                  <c:v>0.10999378497670588</c:v>
                </c:pt>
                <c:pt idx="51">
                  <c:v>0.10971627694803449</c:v>
                </c:pt>
                <c:pt idx="52">
                  <c:v>0.10938215631848351</c:v>
                </c:pt>
                <c:pt idx="53">
                  <c:v>0.10895979470241045</c:v>
                </c:pt>
                <c:pt idx="54">
                  <c:v>0.10840315187945967</c:v>
                </c:pt>
                <c:pt idx="55">
                  <c:v>0.10764947442346526</c:v>
                </c:pt>
                <c:pt idx="56">
                  <c:v>0.1066174113367394</c:v>
                </c:pt>
                <c:pt idx="57">
                  <c:v>0.10520688127522987</c:v>
                </c:pt>
                <c:pt idx="58">
                  <c:v>0.10330253689925292</c:v>
                </c:pt>
                <c:pt idx="59">
                  <c:v>0.10078210995824859</c:v>
                </c:pt>
                <c:pt idx="60">
                  <c:v>9.7530073311992205E-2</c:v>
                </c:pt>
                <c:pt idx="61">
                  <c:v>9.3456308552780393E-2</c:v>
                </c:pt>
                <c:pt idx="62">
                  <c:v>8.8517114169311725E-2</c:v>
                </c:pt>
                <c:pt idx="63">
                  <c:v>8.2732270957705342E-2</c:v>
                </c:pt>
                <c:pt idx="64">
                  <c:v>7.619101376656999E-2</c:v>
                </c:pt>
                <c:pt idx="65">
                  <c:v>6.9045270051656643E-2</c:v>
                </c:pt>
                <c:pt idx="66">
                  <c:v>6.1496587979324731E-2</c:v>
                </c:pt>
                <c:pt idx="67">
                  <c:v>5.3783220006455378E-2</c:v>
                </c:pt>
                <c:pt idx="68">
                  <c:v>4.616410130413217E-2</c:v>
                </c:pt>
                <c:pt idx="69">
                  <c:v>3.8890939803318099E-2</c:v>
                </c:pt>
                <c:pt idx="70">
                  <c:v>3.2171175499743458E-2</c:v>
                </c:pt>
                <c:pt idx="71">
                  <c:v>2.6143427863817344E-2</c:v>
                </c:pt>
                <c:pt idx="72">
                  <c:v>2.0885125334876704E-2</c:v>
                </c:pt>
                <c:pt idx="73">
                  <c:v>1.6437147433802413E-2</c:v>
                </c:pt>
                <c:pt idx="74">
                  <c:v>1.2806390611256458E-2</c:v>
                </c:pt>
                <c:pt idx="75">
                  <c:v>9.9462241790318501E-3</c:v>
                </c:pt>
                <c:pt idx="76">
                  <c:v>7.7631782184669641E-3</c:v>
                </c:pt>
                <c:pt idx="77">
                  <c:v>6.1598869189256082E-3</c:v>
                </c:pt>
                <c:pt idx="78">
                  <c:v>5.0587755701126226E-3</c:v>
                </c:pt>
                <c:pt idx="79">
                  <c:v>4.3852853068078535E-3</c:v>
                </c:pt>
                <c:pt idx="80">
                  <c:v>4.0585320972655109E-3</c:v>
                </c:pt>
                <c:pt idx="81">
                  <c:v>4.009765725941564E-3</c:v>
                </c:pt>
                <c:pt idx="82">
                  <c:v>4.1923166051807412E-3</c:v>
                </c:pt>
                <c:pt idx="83">
                  <c:v>4.5699819604598773E-3</c:v>
                </c:pt>
              </c:numCache>
            </c:numRef>
          </c:yVal>
        </c:ser>
        <c:ser>
          <c:idx val="3"/>
          <c:order val="3"/>
          <c:tx>
            <c:strRef>
              <c:f>'2000 250 200 15 PP'!$BI$2</c:f>
              <c:strCache>
                <c:ptCount val="1"/>
                <c:pt idx="0">
                  <c:v>P3_456,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PP'!$BI$3:$BI$86</c:f>
              <c:numCache>
                <c:formatCode>General</c:formatCode>
                <c:ptCount val="84"/>
                <c:pt idx="0">
                  <c:v>8.1340707179333172E-2</c:v>
                </c:pt>
                <c:pt idx="1">
                  <c:v>8.1340455004119488E-2</c:v>
                </c:pt>
                <c:pt idx="2">
                  <c:v>8.1340824525169358E-2</c:v>
                </c:pt>
                <c:pt idx="3">
                  <c:v>8.1341766352003519E-2</c:v>
                </c:pt>
                <c:pt idx="4">
                  <c:v>8.1342932279524702E-2</c:v>
                </c:pt>
                <c:pt idx="5">
                  <c:v>8.1343737947058417E-2</c:v>
                </c:pt>
                <c:pt idx="6">
                  <c:v>8.1343647432504884E-2</c:v>
                </c:pt>
                <c:pt idx="7">
                  <c:v>8.1342513119918511E-2</c:v>
                </c:pt>
                <c:pt idx="8">
                  <c:v>8.1340819858428157E-2</c:v>
                </c:pt>
                <c:pt idx="9">
                  <c:v>8.1339501941358541E-2</c:v>
                </c:pt>
                <c:pt idx="10">
                  <c:v>8.1339434936584035E-2</c:v>
                </c:pt>
                <c:pt idx="11">
                  <c:v>8.1340824627663427E-2</c:v>
                </c:pt>
                <c:pt idx="12">
                  <c:v>8.134295442986425E-2</c:v>
                </c:pt>
                <c:pt idx="13">
                  <c:v>8.1344543176022924E-2</c:v>
                </c:pt>
                <c:pt idx="14">
                  <c:v>8.134455492353948E-2</c:v>
                </c:pt>
                <c:pt idx="15">
                  <c:v>8.1342905302270327E-2</c:v>
                </c:pt>
                <c:pt idx="16">
                  <c:v>8.1340597235454073E-2</c:v>
                </c:pt>
                <c:pt idx="17">
                  <c:v>8.1339082605631108E-2</c:v>
                </c:pt>
                <c:pt idx="18">
                  <c:v>8.1339319360633017E-2</c:v>
                </c:pt>
                <c:pt idx="19">
                  <c:v>8.1341111344180553E-2</c:v>
                </c:pt>
                <c:pt idx="20">
                  <c:v>8.134325604047514E-2</c:v>
                </c:pt>
                <c:pt idx="21">
                  <c:v>8.134436447292169E-2</c:v>
                </c:pt>
                <c:pt idx="22">
                  <c:v>8.1343787805651879E-2</c:v>
                </c:pt>
                <c:pt idx="23">
                  <c:v>8.1342039783767306E-2</c:v>
                </c:pt>
                <c:pt idx="24">
                  <c:v>8.1340373061824595E-2</c:v>
                </c:pt>
                <c:pt idx="25">
                  <c:v>8.1339898717941811E-2</c:v>
                </c:pt>
                <c:pt idx="26">
                  <c:v>8.1340810569367525E-2</c:v>
                </c:pt>
                <c:pt idx="27">
                  <c:v>8.1342308455732856E-2</c:v>
                </c:pt>
                <c:pt idx="28">
                  <c:v>8.1343188959462895E-2</c:v>
                </c:pt>
                <c:pt idx="29">
                  <c:v>8.1342700598864032E-2</c:v>
                </c:pt>
                <c:pt idx="30">
                  <c:v>8.1341009545217322E-2</c:v>
                </c:pt>
                <c:pt idx="31">
                  <c:v>8.133895312254083E-2</c:v>
                </c:pt>
                <c:pt idx="32">
                  <c:v>8.1337222980891383E-2</c:v>
                </c:pt>
                <c:pt idx="33">
                  <c:v>8.1335588921270158E-2</c:v>
                </c:pt>
                <c:pt idx="34">
                  <c:v>8.1332698186962343E-2</c:v>
                </c:pt>
                <c:pt idx="35">
                  <c:v>8.1326648066804008E-2</c:v>
                </c:pt>
                <c:pt idx="36">
                  <c:v>8.1315961996467498E-2</c:v>
                </c:pt>
                <c:pt idx="37">
                  <c:v>8.1300249923315318E-2</c:v>
                </c:pt>
                <c:pt idx="38">
                  <c:v>8.1280044973697618E-2</c:v>
                </c:pt>
                <c:pt idx="39">
                  <c:v>8.1255852611936477E-2</c:v>
                </c:pt>
                <c:pt idx="40">
                  <c:v>8.1227032079105768E-2</c:v>
                </c:pt>
                <c:pt idx="41">
                  <c:v>8.1191458295034782E-2</c:v>
                </c:pt>
                <c:pt idx="42">
                  <c:v>8.1146304761158097E-2</c:v>
                </c:pt>
                <c:pt idx="43">
                  <c:v>8.1089640080611397E-2</c:v>
                </c:pt>
                <c:pt idx="44">
                  <c:v>8.1021718665187814E-2</c:v>
                </c:pt>
                <c:pt idx="45">
                  <c:v>8.0944920981909835E-2</c:v>
                </c:pt>
                <c:pt idx="46">
                  <c:v>8.0862047124606665E-2</c:v>
                </c:pt>
                <c:pt idx="47">
                  <c:v>8.0773932583630206E-2</c:v>
                </c:pt>
                <c:pt idx="48">
                  <c:v>8.0678002930522075E-2</c:v>
                </c:pt>
                <c:pt idx="49">
                  <c:v>8.0569134739731346E-2</c:v>
                </c:pt>
                <c:pt idx="50">
                  <c:v>8.0442547989337074E-2</c:v>
                </c:pt>
                <c:pt idx="51">
                  <c:v>8.0296873159416943E-2</c:v>
                </c:pt>
                <c:pt idx="52">
                  <c:v>8.013489093241373E-2</c:v>
                </c:pt>
                <c:pt idx="53">
                  <c:v>7.9960628651543644E-2</c:v>
                </c:pt>
                <c:pt idx="54">
                  <c:v>7.9773793663971776E-2</c:v>
                </c:pt>
                <c:pt idx="55">
                  <c:v>7.9564071154288374E-2</c:v>
                </c:pt>
                <c:pt idx="56">
                  <c:v>7.9307783386666136E-2</c:v>
                </c:pt>
                <c:pt idx="57">
                  <c:v>7.896752265877402E-2</c:v>
                </c:pt>
                <c:pt idx="58">
                  <c:v>7.8493103338296774E-2</c:v>
                </c:pt>
                <c:pt idx="59">
                  <c:v>7.7821404904512267E-2</c:v>
                </c:pt>
                <c:pt idx="60">
                  <c:v>7.6874364079207905E-2</c:v>
                </c:pt>
                <c:pt idx="61">
                  <c:v>7.5557419337741683E-2</c:v>
                </c:pt>
                <c:pt idx="62">
                  <c:v>7.3762563091755703E-2</c:v>
                </c:pt>
                <c:pt idx="63">
                  <c:v>7.1379519248580825E-2</c:v>
                </c:pt>
                <c:pt idx="64">
                  <c:v>6.8315986278531748E-2</c:v>
                </c:pt>
                <c:pt idx="65">
                  <c:v>6.4523803656646853E-2</c:v>
                </c:pt>
                <c:pt idx="66">
                  <c:v>6.0022571095002905E-2</c:v>
                </c:pt>
                <c:pt idx="67">
                  <c:v>5.4908930520124598E-2</c:v>
                </c:pt>
                <c:pt idx="68">
                  <c:v>4.9344439431222666E-2</c:v>
                </c:pt>
                <c:pt idx="69">
                  <c:v>4.3527710230859655E-2</c:v>
                </c:pt>
                <c:pt idx="70">
                  <c:v>3.7667117693907279E-2</c:v>
                </c:pt>
                <c:pt idx="71">
                  <c:v>3.1965321205868355E-2</c:v>
                </c:pt>
                <c:pt idx="72">
                  <c:v>2.6609536465364521E-2</c:v>
                </c:pt>
                <c:pt idx="73">
                  <c:v>2.175358231200265E-2</c:v>
                </c:pt>
                <c:pt idx="74">
                  <c:v>1.7492389829487424E-2</c:v>
                </c:pt>
                <c:pt idx="75">
                  <c:v>1.385207579529643E-2</c:v>
                </c:pt>
                <c:pt idx="76">
                  <c:v>1.0813283946959736E-2</c:v>
                </c:pt>
                <c:pt idx="77">
                  <c:v>8.3455748157259761E-3</c:v>
                </c:pt>
                <c:pt idx="78">
                  <c:v>6.4135227919332833E-3</c:v>
                </c:pt>
                <c:pt idx="79">
                  <c:v>4.9610561986397229E-3</c:v>
                </c:pt>
                <c:pt idx="80">
                  <c:v>3.9153934680638035E-3</c:v>
                </c:pt>
                <c:pt idx="81">
                  <c:v>3.2099950958340258E-3</c:v>
                </c:pt>
                <c:pt idx="82">
                  <c:v>2.7892977205308564E-3</c:v>
                </c:pt>
                <c:pt idx="83">
                  <c:v>2.596503995849762E-3</c:v>
                </c:pt>
              </c:numCache>
            </c:numRef>
          </c:yVal>
        </c:ser>
        <c:ser>
          <c:idx val="4"/>
          <c:order val="4"/>
          <c:tx>
            <c:strRef>
              <c:f>'2000 250 200 15 PP'!$BJ$2</c:f>
              <c:strCache>
                <c:ptCount val="1"/>
                <c:pt idx="0">
                  <c:v>P3_567,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PP'!$BJ$3:$BJ$86</c:f>
              <c:numCache>
                <c:formatCode>General</c:formatCode>
                <c:ptCount val="84"/>
                <c:pt idx="0">
                  <c:v>6.2171133092630879E-2</c:v>
                </c:pt>
                <c:pt idx="1">
                  <c:v>6.2171372563056423E-2</c:v>
                </c:pt>
                <c:pt idx="2">
                  <c:v>6.2172284358030468E-2</c:v>
                </c:pt>
                <c:pt idx="3">
                  <c:v>6.2173468255350126E-2</c:v>
                </c:pt>
                <c:pt idx="4">
                  <c:v>6.2174441922519502E-2</c:v>
                </c:pt>
                <c:pt idx="5">
                  <c:v>6.2174800529854662E-2</c:v>
                </c:pt>
                <c:pt idx="6">
                  <c:v>6.2174328100810951E-2</c:v>
                </c:pt>
                <c:pt idx="7">
                  <c:v>6.2173153291307771E-2</c:v>
                </c:pt>
                <c:pt idx="8">
                  <c:v>6.2171740000071592E-2</c:v>
                </c:pt>
                <c:pt idx="9">
                  <c:v>6.2170785944782918E-2</c:v>
                </c:pt>
                <c:pt idx="10">
                  <c:v>6.2170856703240997E-2</c:v>
                </c:pt>
                <c:pt idx="11">
                  <c:v>6.2172034982822894E-2</c:v>
                </c:pt>
                <c:pt idx="12">
                  <c:v>6.217376570949143E-2</c:v>
                </c:pt>
                <c:pt idx="13">
                  <c:v>6.2175121132421636E-2</c:v>
                </c:pt>
                <c:pt idx="14">
                  <c:v>6.217530589808478E-2</c:v>
                </c:pt>
                <c:pt idx="15">
                  <c:v>6.2174190211997174E-2</c:v>
                </c:pt>
                <c:pt idx="16">
                  <c:v>6.2172399577098331E-2</c:v>
                </c:pt>
                <c:pt idx="17">
                  <c:v>6.2170945042838384E-2</c:v>
                </c:pt>
                <c:pt idx="18">
                  <c:v>6.2170604129201973E-2</c:v>
                </c:pt>
                <c:pt idx="19">
                  <c:v>6.217148824907956E-2</c:v>
                </c:pt>
                <c:pt idx="20">
                  <c:v>6.2173025435545384E-2</c:v>
                </c:pt>
                <c:pt idx="21">
                  <c:v>6.2174355779972559E-2</c:v>
                </c:pt>
                <c:pt idx="22">
                  <c:v>6.2174856656752896E-2</c:v>
                </c:pt>
                <c:pt idx="23">
                  <c:v>6.2174395265215177E-2</c:v>
                </c:pt>
                <c:pt idx="24">
                  <c:v>6.2173319040447497E-2</c:v>
                </c:pt>
                <c:pt idx="25">
                  <c:v>6.2172173333329944E-2</c:v>
                </c:pt>
                <c:pt idx="26">
                  <c:v>6.2171440109922316E-2</c:v>
                </c:pt>
                <c:pt idx="27">
                  <c:v>6.2171376498750826E-2</c:v>
                </c:pt>
                <c:pt idx="28">
                  <c:v>6.2171951700559107E-2</c:v>
                </c:pt>
                <c:pt idx="29">
                  <c:v>6.2172857748434923E-2</c:v>
                </c:pt>
                <c:pt idx="30">
                  <c:v>6.2173564681502126E-2</c:v>
                </c:pt>
                <c:pt idx="31">
                  <c:v>6.2173458145079109E-2</c:v>
                </c:pt>
                <c:pt idx="32">
                  <c:v>6.2172097712823782E-2</c:v>
                </c:pt>
                <c:pt idx="33">
                  <c:v>6.2169388348795034E-2</c:v>
                </c:pt>
                <c:pt idx="34">
                  <c:v>6.2165587068041095E-2</c:v>
                </c:pt>
                <c:pt idx="35">
                  <c:v>6.2160998983478648E-2</c:v>
                </c:pt>
                <c:pt idx="36">
                  <c:v>6.2155519376364397E-2</c:v>
                </c:pt>
                <c:pt idx="37">
                  <c:v>6.2148354290889919E-2</c:v>
                </c:pt>
                <c:pt idx="38">
                  <c:v>6.2138158164318939E-2</c:v>
                </c:pt>
                <c:pt idx="39">
                  <c:v>6.2123562451276836E-2</c:v>
                </c:pt>
                <c:pt idx="40">
                  <c:v>6.210383404117812E-2</c:v>
                </c:pt>
                <c:pt idx="41">
                  <c:v>6.2079130343025826E-2</c:v>
                </c:pt>
                <c:pt idx="42">
                  <c:v>6.2050174201408702E-2</c:v>
                </c:pt>
                <c:pt idx="43">
                  <c:v>6.2017484341847541E-2</c:v>
                </c:pt>
                <c:pt idx="44">
                  <c:v>6.1980687276082455E-2</c:v>
                </c:pt>
                <c:pt idx="45">
                  <c:v>6.1938451636217993E-2</c:v>
                </c:pt>
                <c:pt idx="46">
                  <c:v>6.1889204865579923E-2</c:v>
                </c:pt>
                <c:pt idx="47">
                  <c:v>6.1832107269011838E-2</c:v>
                </c:pt>
                <c:pt idx="48">
                  <c:v>6.1767670351768202E-2</c:v>
                </c:pt>
                <c:pt idx="49">
                  <c:v>6.1697423993284151E-2</c:v>
                </c:pt>
                <c:pt idx="50">
                  <c:v>6.1622769555184337E-2</c:v>
                </c:pt>
                <c:pt idx="51">
                  <c:v>6.1543712295615366E-2</c:v>
                </c:pt>
                <c:pt idx="52">
                  <c:v>6.1458308045160261E-2</c:v>
                </c:pt>
                <c:pt idx="53">
                  <c:v>6.1363347139861718E-2</c:v>
                </c:pt>
                <c:pt idx="54">
                  <c:v>6.1255814859643057E-2</c:v>
                </c:pt>
                <c:pt idx="55">
                  <c:v>6.1134087271113614E-2</c:v>
                </c:pt>
                <c:pt idx="56">
                  <c:v>6.0997738537403146E-2</c:v>
                </c:pt>
                <c:pt idx="57">
                  <c:v>6.0845559027593886E-2</c:v>
                </c:pt>
                <c:pt idx="58">
                  <c:v>6.0672152997446688E-2</c:v>
                </c:pt>
                <c:pt idx="59">
                  <c:v>6.0463652347489523E-2</c:v>
                </c:pt>
                <c:pt idx="60">
                  <c:v>6.0193111438208408E-2</c:v>
                </c:pt>
                <c:pt idx="61">
                  <c:v>5.9816149475706501E-2</c:v>
                </c:pt>
                <c:pt idx="62">
                  <c:v>5.9268010904540418E-2</c:v>
                </c:pt>
                <c:pt idx="63">
                  <c:v>5.846424819359769E-2</c:v>
                </c:pt>
                <c:pt idx="64">
                  <c:v>5.7307190782479624E-2</c:v>
                </c:pt>
                <c:pt idx="65">
                  <c:v>5.5698789111017971E-2</c:v>
                </c:pt>
                <c:pt idx="66">
                  <c:v>5.3557114917681871E-2</c:v>
                </c:pt>
                <c:pt idx="67">
                  <c:v>5.0832371709586488E-2</c:v>
                </c:pt>
                <c:pt idx="68">
                  <c:v>4.751972435734636E-2</c:v>
                </c:pt>
                <c:pt idx="69">
                  <c:v>4.3668941103273955E-2</c:v>
                </c:pt>
                <c:pt idx="70">
                  <c:v>3.938893340486431E-2</c:v>
                </c:pt>
                <c:pt idx="71">
                  <c:v>3.4840794014140863E-2</c:v>
                </c:pt>
                <c:pt idx="72">
                  <c:v>3.0214191616426064E-2</c:v>
                </c:pt>
                <c:pt idx="73">
                  <c:v>2.5693228944424332E-2</c:v>
                </c:pt>
                <c:pt idx="74">
                  <c:v>2.1429617991020004E-2</c:v>
                </c:pt>
                <c:pt idx="75">
                  <c:v>1.7536089550693093E-2</c:v>
                </c:pt>
                <c:pt idx="76">
                  <c:v>1.4093244542439664E-2</c:v>
                </c:pt>
                <c:pt idx="77">
                  <c:v>1.1149884368362839E-2</c:v>
                </c:pt>
                <c:pt idx="78">
                  <c:v>8.7108740340594518E-3</c:v>
                </c:pt>
                <c:pt idx="79">
                  <c:v>6.734713118953445E-3</c:v>
                </c:pt>
                <c:pt idx="80">
                  <c:v>5.1591354263709737E-3</c:v>
                </c:pt>
                <c:pt idx="81">
                  <c:v>3.9318172202949843E-3</c:v>
                </c:pt>
                <c:pt idx="82">
                  <c:v>3.0129006451952325E-3</c:v>
                </c:pt>
                <c:pt idx="83">
                  <c:v>2.3607917144584812E-3</c:v>
                </c:pt>
              </c:numCache>
            </c:numRef>
          </c:yVal>
        </c:ser>
        <c:ser>
          <c:idx val="5"/>
          <c:order val="5"/>
          <c:tx>
            <c:strRef>
              <c:f>'2000 250 200 15 PP'!$BK$2</c:f>
              <c:strCache>
                <c:ptCount val="1"/>
                <c:pt idx="0">
                  <c:v>P3_678,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PP'!$BK$3:$BK$86</c:f>
              <c:numCache>
                <c:formatCode>General</c:formatCode>
                <c:ptCount val="84"/>
                <c:pt idx="0">
                  <c:v>4.9184523004259274E-2</c:v>
                </c:pt>
                <c:pt idx="1">
                  <c:v>4.918468729463666E-2</c:v>
                </c:pt>
                <c:pt idx="2">
                  <c:v>4.9183863293461201E-2</c:v>
                </c:pt>
                <c:pt idx="3">
                  <c:v>4.9182296787835214E-2</c:v>
                </c:pt>
                <c:pt idx="4">
                  <c:v>4.9180583018759862E-2</c:v>
                </c:pt>
                <c:pt idx="5">
                  <c:v>4.9179540139210123E-2</c:v>
                </c:pt>
                <c:pt idx="6">
                  <c:v>4.9179858613838993E-2</c:v>
                </c:pt>
                <c:pt idx="7">
                  <c:v>4.9181627860210096E-2</c:v>
                </c:pt>
                <c:pt idx="8">
                  <c:v>4.9184121774107623E-2</c:v>
                </c:pt>
                <c:pt idx="9">
                  <c:v>4.9185994174030107E-2</c:v>
                </c:pt>
                <c:pt idx="10">
                  <c:v>4.918603318341571E-2</c:v>
                </c:pt>
                <c:pt idx="11">
                  <c:v>4.9183977914663383E-2</c:v>
                </c:pt>
                <c:pt idx="12">
                  <c:v>4.9180870552703378E-2</c:v>
                </c:pt>
                <c:pt idx="13">
                  <c:v>4.9178519392845059E-2</c:v>
                </c:pt>
                <c:pt idx="14">
                  <c:v>4.9178421611317608E-2</c:v>
                </c:pt>
                <c:pt idx="15">
                  <c:v>4.9180727544472849E-2</c:v>
                </c:pt>
                <c:pt idx="16">
                  <c:v>4.9184059116468344E-2</c:v>
                </c:pt>
                <c:pt idx="17">
                  <c:v>4.9186372756132204E-2</c:v>
                </c:pt>
                <c:pt idx="18">
                  <c:v>4.9186275528176483E-2</c:v>
                </c:pt>
                <c:pt idx="19">
                  <c:v>4.9183921620606266E-2</c:v>
                </c:pt>
                <c:pt idx="20">
                  <c:v>4.91808839502711E-2</c:v>
                </c:pt>
                <c:pt idx="21">
                  <c:v>4.9179067479875729E-2</c:v>
                </c:pt>
                <c:pt idx="22">
                  <c:v>4.9179455052296955E-2</c:v>
                </c:pt>
                <c:pt idx="23">
                  <c:v>4.9181566312588951E-2</c:v>
                </c:pt>
                <c:pt idx="24">
                  <c:v>4.9183872437006511E-2</c:v>
                </c:pt>
                <c:pt idx="25">
                  <c:v>4.9184913727887844E-2</c:v>
                </c:pt>
                <c:pt idx="26">
                  <c:v>4.9184248389245962E-2</c:v>
                </c:pt>
                <c:pt idx="27">
                  <c:v>4.9182592726632876E-2</c:v>
                </c:pt>
                <c:pt idx="28">
                  <c:v>4.9181210276672931E-2</c:v>
                </c:pt>
                <c:pt idx="29">
                  <c:v>4.9180950431612476E-2</c:v>
                </c:pt>
                <c:pt idx="30">
                  <c:v>4.9181668550836645E-2</c:v>
                </c:pt>
                <c:pt idx="31">
                  <c:v>4.9182415764922903E-2</c:v>
                </c:pt>
                <c:pt idx="32">
                  <c:v>4.9182133345131551E-2</c:v>
                </c:pt>
                <c:pt idx="33">
                  <c:v>4.9180391064269906E-2</c:v>
                </c:pt>
                <c:pt idx="34">
                  <c:v>4.9177560710342565E-2</c:v>
                </c:pt>
                <c:pt idx="35">
                  <c:v>4.917438861283624E-2</c:v>
                </c:pt>
                <c:pt idx="36">
                  <c:v>4.9171174868230964E-2</c:v>
                </c:pt>
                <c:pt idx="37">
                  <c:v>4.9167268874447029E-2</c:v>
                </c:pt>
                <c:pt idx="38">
                  <c:v>4.9161193175667105E-2</c:v>
                </c:pt>
                <c:pt idx="39">
                  <c:v>4.9151500053262583E-2</c:v>
                </c:pt>
                <c:pt idx="40">
                  <c:v>4.913764969985851E-2</c:v>
                </c:pt>
                <c:pt idx="41">
                  <c:v>4.9120404719332822E-2</c:v>
                </c:pt>
                <c:pt idx="42">
                  <c:v>4.9101236858515807E-2</c:v>
                </c:pt>
                <c:pt idx="43">
                  <c:v>4.9081104624338824E-2</c:v>
                </c:pt>
                <c:pt idx="44">
                  <c:v>4.9059404705765974E-2</c:v>
                </c:pt>
                <c:pt idx="45">
                  <c:v>4.9034004431967836E-2</c:v>
                </c:pt>
                <c:pt idx="46">
                  <c:v>4.9002444929302891E-2</c:v>
                </c:pt>
                <c:pt idx="47">
                  <c:v>4.8963735855174939E-2</c:v>
                </c:pt>
                <c:pt idx="48">
                  <c:v>4.891933976154407E-2</c:v>
                </c:pt>
                <c:pt idx="49">
                  <c:v>4.8872455775224879E-2</c:v>
                </c:pt>
                <c:pt idx="50">
                  <c:v>4.8825817554410164E-2</c:v>
                </c:pt>
                <c:pt idx="51">
                  <c:v>4.8779337454707833E-2</c:v>
                </c:pt>
                <c:pt idx="52">
                  <c:v>4.8729400460622734E-2</c:v>
                </c:pt>
                <c:pt idx="53">
                  <c:v>4.8670627790925042E-2</c:v>
                </c:pt>
                <c:pt idx="54">
                  <c:v>4.8599279689202649E-2</c:v>
                </c:pt>
                <c:pt idx="55">
                  <c:v>4.8516002578886497E-2</c:v>
                </c:pt>
                <c:pt idx="56">
                  <c:v>4.8425689926053804E-2</c:v>
                </c:pt>
                <c:pt idx="57">
                  <c:v>4.8334051803857019E-2</c:v>
                </c:pt>
                <c:pt idx="58">
                  <c:v>4.824277133536635E-2</c:v>
                </c:pt>
                <c:pt idx="59">
                  <c:v>4.81462242783827E-2</c:v>
                </c:pt>
                <c:pt idx="60">
                  <c:v>4.803159052681847E-2</c:v>
                </c:pt>
                <c:pt idx="61">
                  <c:v>4.7881553326728034E-2</c:v>
                </c:pt>
                <c:pt idx="62">
                  <c:v>4.767632871914889E-2</c:v>
                </c:pt>
                <c:pt idx="63">
                  <c:v>4.7391248184234458E-2</c:v>
                </c:pt>
                <c:pt idx="64">
                  <c:v>4.6989320950979616E-2</c:v>
                </c:pt>
                <c:pt idx="65">
                  <c:v>4.6412348905227004E-2</c:v>
                </c:pt>
                <c:pt idx="66">
                  <c:v>4.5577589284031134E-2</c:v>
                </c:pt>
                <c:pt idx="67">
                  <c:v>4.4386341747520701E-2</c:v>
                </c:pt>
                <c:pt idx="68">
                  <c:v>4.2745842842556031E-2</c:v>
                </c:pt>
                <c:pt idx="69">
                  <c:v>4.059751533202096E-2</c:v>
                </c:pt>
                <c:pt idx="70">
                  <c:v>3.7938907743241254E-2</c:v>
                </c:pt>
                <c:pt idx="71">
                  <c:v>3.4828353047170163E-2</c:v>
                </c:pt>
                <c:pt idx="72">
                  <c:v>3.1372009561927795E-2</c:v>
                </c:pt>
                <c:pt idx="73">
                  <c:v>2.7704365528835529E-2</c:v>
                </c:pt>
                <c:pt idx="74">
                  <c:v>2.3973203960420731E-2</c:v>
                </c:pt>
                <c:pt idx="75">
                  <c:v>2.0329045324560563E-2</c:v>
                </c:pt>
                <c:pt idx="76">
                  <c:v>1.6909871327754091E-2</c:v>
                </c:pt>
                <c:pt idx="77">
                  <c:v>1.3818769709042208E-2</c:v>
                </c:pt>
                <c:pt idx="78">
                  <c:v>1.1107556829888166E-2</c:v>
                </c:pt>
                <c:pt idx="79">
                  <c:v>8.7825114968716669E-3</c:v>
                </c:pt>
                <c:pt idx="80">
                  <c:v>6.8289099590236151E-3</c:v>
                </c:pt>
                <c:pt idx="81">
                  <c:v>5.2288131320845652E-3</c:v>
                </c:pt>
                <c:pt idx="82">
                  <c:v>3.9571525306687652E-3</c:v>
                </c:pt>
                <c:pt idx="83">
                  <c:v>2.9750132844684209E-3</c:v>
                </c:pt>
              </c:numCache>
            </c:numRef>
          </c:yVal>
        </c:ser>
        <c:ser>
          <c:idx val="6"/>
          <c:order val="6"/>
          <c:tx>
            <c:strRef>
              <c:f>'2000 250 200 15 PP'!$BL$2</c:f>
              <c:strCache>
                <c:ptCount val="1"/>
                <c:pt idx="0">
                  <c:v>P3_789,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PP'!$BL$3:$BL$86</c:f>
              <c:numCache>
                <c:formatCode>General</c:formatCode>
                <c:ptCount val="84"/>
                <c:pt idx="0">
                  <c:v>3.9931755214330997E-2</c:v>
                </c:pt>
                <c:pt idx="1">
                  <c:v>3.9931687412821888E-2</c:v>
                </c:pt>
                <c:pt idx="2">
                  <c:v>3.9931045262681486E-2</c:v>
                </c:pt>
                <c:pt idx="3">
                  <c:v>3.9930070130588136E-2</c:v>
                </c:pt>
                <c:pt idx="4">
                  <c:v>3.9929154073968916E-2</c:v>
                </c:pt>
                <c:pt idx="5">
                  <c:v>3.9928704107457212E-2</c:v>
                </c:pt>
                <c:pt idx="6">
                  <c:v>3.9929008218131265E-2</c:v>
                </c:pt>
                <c:pt idx="7">
                  <c:v>3.9930038036906847E-2</c:v>
                </c:pt>
                <c:pt idx="8">
                  <c:v>3.9931367887962227E-2</c:v>
                </c:pt>
                <c:pt idx="9">
                  <c:v>3.9932314943113778E-2</c:v>
                </c:pt>
                <c:pt idx="10">
                  <c:v>3.993229387333317E-2</c:v>
                </c:pt>
                <c:pt idx="11">
                  <c:v>3.9931194311706789E-2</c:v>
                </c:pt>
                <c:pt idx="12">
                  <c:v>3.9929542834073108E-2</c:v>
                </c:pt>
                <c:pt idx="13">
                  <c:v>3.9928274004696875E-2</c:v>
                </c:pt>
                <c:pt idx="14">
                  <c:v>3.992816212557862E-2</c:v>
                </c:pt>
                <c:pt idx="15">
                  <c:v>3.9929305378388145E-2</c:v>
                </c:pt>
                <c:pt idx="16">
                  <c:v>3.9931045102725132E-2</c:v>
                </c:pt>
                <c:pt idx="17">
                  <c:v>3.9932350815115876E-2</c:v>
                </c:pt>
                <c:pt idx="18">
                  <c:v>3.9932478581681724E-2</c:v>
                </c:pt>
                <c:pt idx="19">
                  <c:v>3.9931429597646173E-2</c:v>
                </c:pt>
                <c:pt idx="20">
                  <c:v>3.9929890752729721E-2</c:v>
                </c:pt>
                <c:pt idx="21">
                  <c:v>3.9928778246609564E-2</c:v>
                </c:pt>
                <c:pt idx="22">
                  <c:v>3.9928658516313734E-2</c:v>
                </c:pt>
                <c:pt idx="23">
                  <c:v>3.9929445510042134E-2</c:v>
                </c:pt>
                <c:pt idx="24">
                  <c:v>3.993056739784661E-2</c:v>
                </c:pt>
                <c:pt idx="25">
                  <c:v>3.9931379650313632E-2</c:v>
                </c:pt>
                <c:pt idx="26">
                  <c:v>3.9931529306896536E-2</c:v>
                </c:pt>
                <c:pt idx="27">
                  <c:v>3.9931090695932009E-2</c:v>
                </c:pt>
                <c:pt idx="28">
                  <c:v>3.993041313935574E-2</c:v>
                </c:pt>
                <c:pt idx="29">
                  <c:v>3.9929828860061051E-2</c:v>
                </c:pt>
                <c:pt idx="30">
                  <c:v>3.9929505177952525E-2</c:v>
                </c:pt>
                <c:pt idx="31">
                  <c:v>3.9929379043318045E-2</c:v>
                </c:pt>
                <c:pt idx="32">
                  <c:v>3.9929235753614359E-2</c:v>
                </c:pt>
                <c:pt idx="33">
                  <c:v>3.9928807491525893E-2</c:v>
                </c:pt>
                <c:pt idx="34">
                  <c:v>3.992786267176867E-2</c:v>
                </c:pt>
                <c:pt idx="35">
                  <c:v>3.9926154899776696E-2</c:v>
                </c:pt>
                <c:pt idx="36">
                  <c:v>3.992348995815026E-2</c:v>
                </c:pt>
                <c:pt idx="37">
                  <c:v>3.9919683391134879E-2</c:v>
                </c:pt>
                <c:pt idx="38">
                  <c:v>3.9914584986452416E-2</c:v>
                </c:pt>
                <c:pt idx="39">
                  <c:v>3.9908020282548258E-2</c:v>
                </c:pt>
                <c:pt idx="40">
                  <c:v>3.9899817224150369E-2</c:v>
                </c:pt>
                <c:pt idx="41">
                  <c:v>3.9889755440557957E-2</c:v>
                </c:pt>
                <c:pt idx="42">
                  <c:v>3.9877622231438703E-2</c:v>
                </c:pt>
                <c:pt idx="43">
                  <c:v>3.9863226499716777E-2</c:v>
                </c:pt>
                <c:pt idx="44">
                  <c:v>3.9846458165096466E-2</c:v>
                </c:pt>
                <c:pt idx="45">
                  <c:v>3.9827262680063966E-2</c:v>
                </c:pt>
                <c:pt idx="46">
                  <c:v>3.9805660712948741E-2</c:v>
                </c:pt>
                <c:pt idx="47">
                  <c:v>3.978167144756363E-2</c:v>
                </c:pt>
                <c:pt idx="48">
                  <c:v>3.9755247571736506E-2</c:v>
                </c:pt>
                <c:pt idx="49">
                  <c:v>3.9726248974958085E-2</c:v>
                </c:pt>
                <c:pt idx="50">
                  <c:v>3.9694424970831844E-2</c:v>
                </c:pt>
                <c:pt idx="51">
                  <c:v>3.9659438777846757E-2</c:v>
                </c:pt>
                <c:pt idx="52">
                  <c:v>3.9620934834871571E-2</c:v>
                </c:pt>
                <c:pt idx="53">
                  <c:v>3.9578670469628638E-2</c:v>
                </c:pt>
                <c:pt idx="54">
                  <c:v>3.9532644001639028E-2</c:v>
                </c:pt>
                <c:pt idx="55">
                  <c:v>3.9483090985646958E-2</c:v>
                </c:pt>
                <c:pt idx="56">
                  <c:v>3.9430213981738557E-2</c:v>
                </c:pt>
                <c:pt idx="57">
                  <c:v>3.9373665625610788E-2</c:v>
                </c:pt>
                <c:pt idx="58">
                  <c:v>3.9312070150871917E-2</c:v>
                </c:pt>
                <c:pt idx="59">
                  <c:v>3.9242999675364612E-2</c:v>
                </c:pt>
                <c:pt idx="60">
                  <c:v>3.9163637085678743E-2</c:v>
                </c:pt>
                <c:pt idx="61">
                  <c:v>3.9071765648021319E-2</c:v>
                </c:pt>
                <c:pt idx="62">
                  <c:v>3.8965805344747105E-2</c:v>
                </c:pt>
                <c:pt idx="63">
                  <c:v>3.8842415705501114E-2</c:v>
                </c:pt>
                <c:pt idx="64">
                  <c:v>3.8690867573667208E-2</c:v>
                </c:pt>
                <c:pt idx="65">
                  <c:v>3.8485700977765748E-2</c:v>
                </c:pt>
                <c:pt idx="66">
                  <c:v>3.8181148348025745E-2</c:v>
                </c:pt>
                <c:pt idx="67">
                  <c:v>3.7711271411143908E-2</c:v>
                </c:pt>
                <c:pt idx="68">
                  <c:v>3.6997695362095774E-2</c:v>
                </c:pt>
                <c:pt idx="69">
                  <c:v>3.5963119030309951E-2</c:v>
                </c:pt>
                <c:pt idx="70">
                  <c:v>3.4545947142250878E-2</c:v>
                </c:pt>
                <c:pt idx="71">
                  <c:v>3.2712412775866721E-2</c:v>
                </c:pt>
                <c:pt idx="72">
                  <c:v>3.0465689344201394E-2</c:v>
                </c:pt>
                <c:pt idx="73">
                  <c:v>2.7852316797073787E-2</c:v>
                </c:pt>
                <c:pt idx="74">
                  <c:v>2.496309389416133E-2</c:v>
                </c:pt>
                <c:pt idx="75">
                  <c:v>2.1922603660271604E-2</c:v>
                </c:pt>
                <c:pt idx="76">
                  <c:v>1.8866612495440582E-2</c:v>
                </c:pt>
                <c:pt idx="77">
                  <c:v>1.5917036846927256E-2</c:v>
                </c:pt>
                <c:pt idx="78">
                  <c:v>1.3168231676737483E-2</c:v>
                </c:pt>
                <c:pt idx="79">
                  <c:v>1.0688046369335352E-2</c:v>
                </c:pt>
                <c:pt idx="80">
                  <c:v>8.5226527957289848E-3</c:v>
                </c:pt>
                <c:pt idx="81">
                  <c:v>6.6929604356765395E-3</c:v>
                </c:pt>
                <c:pt idx="82">
                  <c:v>5.1870894746706853E-3</c:v>
                </c:pt>
                <c:pt idx="83">
                  <c:v>3.9665676470808011E-3</c:v>
                </c:pt>
              </c:numCache>
            </c:numRef>
          </c:yVal>
        </c:ser>
        <c:axId val="117155328"/>
        <c:axId val="117156864"/>
      </c:scatterChart>
      <c:valAx>
        <c:axId val="11715532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156864"/>
        <c:crosses val="autoZero"/>
        <c:crossBetween val="midCat"/>
      </c:valAx>
      <c:valAx>
        <c:axId val="1171568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155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P4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PP'!$BM$2</c:f>
              <c:strCache>
                <c:ptCount val="1"/>
                <c:pt idx="0">
                  <c:v>P4_1234,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PP'!$BM$3:$BM$86</c:f>
              <c:numCache>
                <c:formatCode>General</c:formatCode>
                <c:ptCount val="84"/>
                <c:pt idx="0">
                  <c:v>0.1948997287017232</c:v>
                </c:pt>
                <c:pt idx="1">
                  <c:v>0.19489974102487836</c:v>
                </c:pt>
                <c:pt idx="2">
                  <c:v>0.19489957419167844</c:v>
                </c:pt>
                <c:pt idx="3">
                  <c:v>0.19489928009671006</c:v>
                </c:pt>
                <c:pt idx="4">
                  <c:v>0.19489897445349566</c:v>
                </c:pt>
                <c:pt idx="5">
                  <c:v>0.1948988011240898</c:v>
                </c:pt>
                <c:pt idx="6">
                  <c:v>0.1948988736742856</c:v>
                </c:pt>
                <c:pt idx="7">
                  <c:v>0.19489919291412031</c:v>
                </c:pt>
                <c:pt idx="8">
                  <c:v>0.19489963341242977</c:v>
                </c:pt>
                <c:pt idx="9">
                  <c:v>0.19489995527439863</c:v>
                </c:pt>
                <c:pt idx="10">
                  <c:v>0.19489995892233314</c:v>
                </c:pt>
                <c:pt idx="11">
                  <c:v>0.19489959876852714</c:v>
                </c:pt>
                <c:pt idx="12">
                  <c:v>0.19489905358378154</c:v>
                </c:pt>
                <c:pt idx="13">
                  <c:v>0.19489864226284309</c:v>
                </c:pt>
                <c:pt idx="14">
                  <c:v>0.19489862244502401</c:v>
                </c:pt>
                <c:pt idx="15">
                  <c:v>0.19489902042234683</c:v>
                </c:pt>
                <c:pt idx="16">
                  <c:v>0.19489959832968387</c:v>
                </c:pt>
                <c:pt idx="17">
                  <c:v>0.19490000485913464</c:v>
                </c:pt>
                <c:pt idx="18">
                  <c:v>0.19489999758257209</c:v>
                </c:pt>
                <c:pt idx="19">
                  <c:v>0.19489960121074507</c:v>
                </c:pt>
                <c:pt idx="20">
                  <c:v>0.19489907722687252</c:v>
                </c:pt>
                <c:pt idx="21">
                  <c:v>0.19489875947798355</c:v>
                </c:pt>
                <c:pt idx="22">
                  <c:v>0.19489880941346324</c:v>
                </c:pt>
                <c:pt idx="23">
                  <c:v>0.19489915071688274</c:v>
                </c:pt>
                <c:pt idx="24">
                  <c:v>0.19489952416800313</c:v>
                </c:pt>
                <c:pt idx="25">
                  <c:v>0.19489967498476016</c:v>
                </c:pt>
                <c:pt idx="26">
                  <c:v>0.19489949523483935</c:v>
                </c:pt>
                <c:pt idx="27">
                  <c:v>0.19489896411852936</c:v>
                </c:pt>
                <c:pt idx="28">
                  <c:v>0.19489794584192399</c:v>
                </c:pt>
                <c:pt idx="29">
                  <c:v>0.19489591095830225</c:v>
                </c:pt>
                <c:pt idx="30">
                  <c:v>0.19489165727442009</c:v>
                </c:pt>
                <c:pt idx="31">
                  <c:v>0.19488313142268562</c:v>
                </c:pt>
                <c:pt idx="32">
                  <c:v>0.1948672218523548</c:v>
                </c:pt>
                <c:pt idx="33">
                  <c:v>0.19483926446416974</c:v>
                </c:pt>
                <c:pt idx="34">
                  <c:v>0.19479194240796191</c:v>
                </c:pt>
                <c:pt idx="35">
                  <c:v>0.19471361482362962</c:v>
                </c:pt>
                <c:pt idx="36">
                  <c:v>0.19458622844114523</c:v>
                </c:pt>
                <c:pt idx="37">
                  <c:v>0.19438339817211495</c:v>
                </c:pt>
                <c:pt idx="38">
                  <c:v>0.19406935065507566</c:v>
                </c:pt>
                <c:pt idx="39">
                  <c:v>0.19359900169485281</c:v>
                </c:pt>
                <c:pt idx="40">
                  <c:v>0.19291902292943355</c:v>
                </c:pt>
                <c:pt idx="41">
                  <c:v>0.19196940256639319</c:v>
                </c:pt>
                <c:pt idx="42">
                  <c:v>0.19068505105568551</c:v>
                </c:pt>
                <c:pt idx="43">
                  <c:v>0.18899742461604269</c:v>
                </c:pt>
                <c:pt idx="44">
                  <c:v>0.1868360143119478</c:v>
                </c:pt>
                <c:pt idx="45">
                  <c:v>0.18412872629662239</c:v>
                </c:pt>
                <c:pt idx="46">
                  <c:v>0.18080025637640981</c:v>
                </c:pt>
                <c:pt idx="47">
                  <c:v>0.17676898632720742</c:v>
                </c:pt>
                <c:pt idx="48">
                  <c:v>0.17194579934054699</c:v>
                </c:pt>
                <c:pt idx="49">
                  <c:v>0.16623811098337302</c:v>
                </c:pt>
                <c:pt idx="50">
                  <c:v>0.15955933888540597</c:v>
                </c:pt>
                <c:pt idx="51">
                  <c:v>0.15184113898860518</c:v>
                </c:pt>
                <c:pt idx="52">
                  <c:v>0.14304607468233491</c:v>
                </c:pt>
                <c:pt idx="53">
                  <c:v>0.13318002031379333</c:v>
                </c:pt>
                <c:pt idx="54">
                  <c:v>0.12230349756091745</c:v>
                </c:pt>
                <c:pt idx="55">
                  <c:v>0.11054059939753592</c:v>
                </c:pt>
                <c:pt idx="56">
                  <c:v>9.8083667029397456E-2</c:v>
                </c:pt>
                <c:pt idx="57">
                  <c:v>8.519205206723228E-2</c:v>
                </c:pt>
                <c:pt idx="58">
                  <c:v>7.218194518630662E-2</c:v>
                </c:pt>
                <c:pt idx="59">
                  <c:v>5.940433540442383E-2</c:v>
                </c:pt>
                <c:pt idx="60">
                  <c:v>4.7216627807682481E-2</c:v>
                </c:pt>
                <c:pt idx="61">
                  <c:v>3.5959385704041689E-2</c:v>
                </c:pt>
                <c:pt idx="62">
                  <c:v>2.5933910275524986E-2</c:v>
                </c:pt>
                <c:pt idx="63">
                  <c:v>1.7363803372220855E-2</c:v>
                </c:pt>
                <c:pt idx="64">
                  <c:v>1.0357161737284768E-2</c:v>
                </c:pt>
                <c:pt idx="65">
                  <c:v>4.9141148404988596E-3</c:v>
                </c:pt>
                <c:pt idx="66">
                  <c:v>9.6850482087636896E-4</c:v>
                </c:pt>
                <c:pt idx="67">
                  <c:v>-1.6029259955055567E-3</c:v>
                </c:pt>
                <c:pt idx="68">
                  <c:v>-3.0015417793124851E-3</c:v>
                </c:pt>
                <c:pt idx="69">
                  <c:v>-3.4821233901692157E-3</c:v>
                </c:pt>
                <c:pt idx="70">
                  <c:v>-3.282453557507154E-3</c:v>
                </c:pt>
                <c:pt idx="71">
                  <c:v>-2.5906845914541879E-3</c:v>
                </c:pt>
                <c:pt idx="72">
                  <c:v>-1.5666675516568898E-3</c:v>
                </c:pt>
                <c:pt idx="73">
                  <c:v>-3.5358901797743781E-4</c:v>
                </c:pt>
                <c:pt idx="74">
                  <c:v>9.4090293976387715E-4</c:v>
                </c:pt>
                <c:pt idx="75">
                  <c:v>2.2568753942058101E-3</c:v>
                </c:pt>
                <c:pt idx="76">
                  <c:v>3.5690296941883843E-3</c:v>
                </c:pt>
                <c:pt idx="77">
                  <c:v>4.8666203306700429E-3</c:v>
                </c:pt>
                <c:pt idx="78">
                  <c:v>6.1467835125496402E-3</c:v>
                </c:pt>
                <c:pt idx="79">
                  <c:v>7.4190799168621091E-3</c:v>
                </c:pt>
                <c:pt idx="80">
                  <c:v>8.7029887166553323E-3</c:v>
                </c:pt>
                <c:pt idx="81">
                  <c:v>1.0015652748036282E-2</c:v>
                </c:pt>
                <c:pt idx="82">
                  <c:v>1.136745128820572E-2</c:v>
                </c:pt>
                <c:pt idx="83">
                  <c:v>1.2768787318204968E-2</c:v>
                </c:pt>
              </c:numCache>
            </c:numRef>
          </c:yVal>
        </c:ser>
        <c:ser>
          <c:idx val="1"/>
          <c:order val="1"/>
          <c:tx>
            <c:strRef>
              <c:f>'2000 250 200 15 PP'!$BN$2</c:f>
              <c:strCache>
                <c:ptCount val="1"/>
                <c:pt idx="0">
                  <c:v>P4_2345,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PP'!$BN$3:$BN$86</c:f>
              <c:numCache>
                <c:formatCode>General</c:formatCode>
                <c:ptCount val="84"/>
                <c:pt idx="0">
                  <c:v>9.562507608470211E-2</c:v>
                </c:pt>
                <c:pt idx="1">
                  <c:v>9.5625274380600395E-2</c:v>
                </c:pt>
                <c:pt idx="2">
                  <c:v>9.5625924240510335E-2</c:v>
                </c:pt>
                <c:pt idx="3">
                  <c:v>9.5626731192080566E-2</c:v>
                </c:pt>
                <c:pt idx="4">
                  <c:v>9.5627364124916861E-2</c:v>
                </c:pt>
                <c:pt idx="5">
                  <c:v>9.5627561947834033E-2</c:v>
                </c:pt>
                <c:pt idx="6">
                  <c:v>9.5627217320179314E-2</c:v>
                </c:pt>
                <c:pt idx="7">
                  <c:v>9.5626434038623628E-2</c:v>
                </c:pt>
                <c:pt idx="8">
                  <c:v>9.5625521831965862E-2</c:v>
                </c:pt>
                <c:pt idx="9">
                  <c:v>9.5624921976889876E-2</c:v>
                </c:pt>
                <c:pt idx="10">
                  <c:v>9.5624978569989222E-2</c:v>
                </c:pt>
                <c:pt idx="11">
                  <c:v>9.5625739189117556E-2</c:v>
                </c:pt>
                <c:pt idx="12">
                  <c:v>9.5626854811414461E-2</c:v>
                </c:pt>
                <c:pt idx="13">
                  <c:v>9.5627730474734773E-2</c:v>
                </c:pt>
                <c:pt idx="14">
                  <c:v>9.5627867999392782E-2</c:v>
                </c:pt>
                <c:pt idx="15">
                  <c:v>9.5627172049045625E-2</c:v>
                </c:pt>
                <c:pt idx="16">
                  <c:v>9.5626030549735092E-2</c:v>
                </c:pt>
                <c:pt idx="17">
                  <c:v>9.5625072998407445E-2</c:v>
                </c:pt>
                <c:pt idx="18">
                  <c:v>9.5624803150715143E-2</c:v>
                </c:pt>
                <c:pt idx="19">
                  <c:v>9.5625314234752345E-2</c:v>
                </c:pt>
                <c:pt idx="20">
                  <c:v>9.5626281842619038E-2</c:v>
                </c:pt>
                <c:pt idx="21">
                  <c:v>9.5627177435593805E-2</c:v>
                </c:pt>
                <c:pt idx="22">
                  <c:v>9.5627591007921064E-2</c:v>
                </c:pt>
                <c:pt idx="23">
                  <c:v>9.5627390008605179E-2</c:v>
                </c:pt>
                <c:pt idx="24">
                  <c:v>9.562672698150973E-2</c:v>
                </c:pt>
                <c:pt idx="25">
                  <c:v>9.5625916604491976E-2</c:v>
                </c:pt>
                <c:pt idx="26">
                  <c:v>9.5625273500908228E-2</c:v>
                </c:pt>
                <c:pt idx="27">
                  <c:v>9.5625009390866725E-2</c:v>
                </c:pt>
                <c:pt idx="28">
                  <c:v>9.562511925943222E-2</c:v>
                </c:pt>
                <c:pt idx="29">
                  <c:v>9.5625263867535296E-2</c:v>
                </c:pt>
                <c:pt idx="30">
                  <c:v>9.5624741891299006E-2</c:v>
                </c:pt>
                <c:pt idx="31">
                  <c:v>9.5622543262858253E-2</c:v>
                </c:pt>
                <c:pt idx="32">
                  <c:v>9.5617499412593024E-2</c:v>
                </c:pt>
                <c:pt idx="33">
                  <c:v>9.5608419733419117E-2</c:v>
                </c:pt>
                <c:pt idx="34">
                  <c:v>9.5594099802630367E-2</c:v>
                </c:pt>
                <c:pt idx="35">
                  <c:v>9.557309037276758E-2</c:v>
                </c:pt>
                <c:pt idx="36">
                  <c:v>9.5543390221070668E-2</c:v>
                </c:pt>
                <c:pt idx="37">
                  <c:v>9.5502290497636241E-2</c:v>
                </c:pt>
                <c:pt idx="38">
                  <c:v>9.5446480021769003E-2</c:v>
                </c:pt>
                <c:pt idx="39">
                  <c:v>9.5372463724489612E-2</c:v>
                </c:pt>
                <c:pt idx="40">
                  <c:v>9.5277050268936542E-2</c:v>
                </c:pt>
                <c:pt idx="41">
                  <c:v>9.5157597464809882E-2</c:v>
                </c:pt>
                <c:pt idx="42">
                  <c:v>9.5011754771386681E-2</c:v>
                </c:pt>
                <c:pt idx="43">
                  <c:v>9.4836606834053677E-2</c:v>
                </c:pt>
                <c:pt idx="44">
                  <c:v>9.4627278023965269E-2</c:v>
                </c:pt>
                <c:pt idx="45">
                  <c:v>9.4375146602746054E-2</c:v>
                </c:pt>
                <c:pt idx="46">
                  <c:v>9.4065566417083551E-2</c:v>
                </c:pt>
                <c:pt idx="47">
                  <c:v>9.3675199837342543E-2</c:v>
                </c:pt>
                <c:pt idx="48">
                  <c:v>9.3169315123997176E-2</c:v>
                </c:pt>
                <c:pt idx="49">
                  <c:v>9.2499893879514697E-2</c:v>
                </c:pt>
                <c:pt idx="50">
                  <c:v>9.1605071179322192E-2</c:v>
                </c:pt>
                <c:pt idx="51">
                  <c:v>9.0409953883900551E-2</c:v>
                </c:pt>
                <c:pt idx="52">
                  <c:v>8.8828522002024068E-2</c:v>
                </c:pt>
                <c:pt idx="53">
                  <c:v>8.6766878019992333E-2</c:v>
                </c:pt>
                <c:pt idx="54">
                  <c:v>8.41290246642553E-2</c:v>
                </c:pt>
                <c:pt idx="55">
                  <c:v>8.0825869892572025E-2</c:v>
                </c:pt>
                <c:pt idx="56">
                  <c:v>7.6786909355866517E-2</c:v>
                </c:pt>
                <c:pt idx="57">
                  <c:v>7.1973253740710466E-2</c:v>
                </c:pt>
                <c:pt idx="58">
                  <c:v>6.6390910439418735E-2</c:v>
                </c:pt>
                <c:pt idx="59">
                  <c:v>6.0102675006437019E-2</c:v>
                </c:pt>
                <c:pt idx="60">
                  <c:v>5.3234753240307034E-2</c:v>
                </c:pt>
                <c:pt idx="61">
                  <c:v>4.5973559017815489E-2</c:v>
                </c:pt>
                <c:pt idx="62">
                  <c:v>3.8552387277904596E-2</c:v>
                </c:pt>
                <c:pt idx="63">
                  <c:v>3.1233021057892139E-2</c:v>
                </c:pt>
                <c:pt idx="64">
                  <c:v>2.4285900105905148E-2</c:v>
                </c:pt>
                <c:pt idx="65">
                  <c:v>1.7965263730859219E-2</c:v>
                </c:pt>
                <c:pt idx="66">
                  <c:v>1.2474603039823607E-2</c:v>
                </c:pt>
                <c:pt idx="67">
                  <c:v>7.9330115501496188E-3</c:v>
                </c:pt>
                <c:pt idx="68">
                  <c:v>4.3683864543067642E-3</c:v>
                </c:pt>
                <c:pt idx="69">
                  <c:v>1.744714742333211E-3</c:v>
                </c:pt>
                <c:pt idx="70">
                  <c:v>-1.1369957562831113E-5</c:v>
                </c:pt>
                <c:pt idx="71">
                  <c:v>-1.0135253786687111E-3</c:v>
                </c:pt>
                <c:pt idx="72">
                  <c:v>-1.4186049332355079E-3</c:v>
                </c:pt>
                <c:pt idx="73">
                  <c:v>-1.392985408555691E-3</c:v>
                </c:pt>
                <c:pt idx="74">
                  <c:v>-1.0702635516681542E-3</c:v>
                </c:pt>
                <c:pt idx="75">
                  <c:v>-5.4562494166143533E-4</c:v>
                </c:pt>
                <c:pt idx="76">
                  <c:v>1.0553302240222041E-4</c:v>
                </c:pt>
                <c:pt idx="77">
                  <c:v>8.2124127072145232E-4</c:v>
                </c:pt>
                <c:pt idx="78">
                  <c:v>1.5599568629371323E-3</c:v>
                </c:pt>
                <c:pt idx="79">
                  <c:v>2.3018688948427579E-3</c:v>
                </c:pt>
                <c:pt idx="80">
                  <c:v>3.0404066280614638E-3</c:v>
                </c:pt>
                <c:pt idx="81">
                  <c:v>3.7740628794467007E-3</c:v>
                </c:pt>
                <c:pt idx="82">
                  <c:v>4.5061603139249775E-3</c:v>
                </c:pt>
                <c:pt idx="83">
                  <c:v>5.2470664846350212E-3</c:v>
                </c:pt>
              </c:numCache>
            </c:numRef>
          </c:yVal>
        </c:ser>
        <c:ser>
          <c:idx val="2"/>
          <c:order val="2"/>
          <c:tx>
            <c:strRef>
              <c:f>'2000 250 200 15 PP'!$BO$2</c:f>
              <c:strCache>
                <c:ptCount val="1"/>
                <c:pt idx="0">
                  <c:v>P4_3456,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PP'!$BO$3:$BO$86</c:f>
              <c:numCache>
                <c:formatCode>General</c:formatCode>
                <c:ptCount val="84"/>
                <c:pt idx="0">
                  <c:v>5.5591446511358646E-2</c:v>
                </c:pt>
                <c:pt idx="1">
                  <c:v>5.5591478401136679E-2</c:v>
                </c:pt>
                <c:pt idx="2">
                  <c:v>5.5590479367086582E-2</c:v>
                </c:pt>
                <c:pt idx="3">
                  <c:v>5.5588791626905339E-2</c:v>
                </c:pt>
                <c:pt idx="4">
                  <c:v>5.558707367296873E-2</c:v>
                </c:pt>
                <c:pt idx="5">
                  <c:v>5.5586127380217613E-2</c:v>
                </c:pt>
                <c:pt idx="6">
                  <c:v>5.5586558408282652E-2</c:v>
                </c:pt>
                <c:pt idx="7">
                  <c:v>5.558840148181593E-2</c:v>
                </c:pt>
                <c:pt idx="8">
                  <c:v>5.5590891218108666E-2</c:v>
                </c:pt>
                <c:pt idx="9">
                  <c:v>5.5592719808218942E-2</c:v>
                </c:pt>
                <c:pt idx="10">
                  <c:v>5.5592723680128443E-2</c:v>
                </c:pt>
                <c:pt idx="11">
                  <c:v>5.5590666436241713E-2</c:v>
                </c:pt>
                <c:pt idx="12">
                  <c:v>5.5587566010552501E-2</c:v>
                </c:pt>
                <c:pt idx="13">
                  <c:v>5.558520809879286E-2</c:v>
                </c:pt>
                <c:pt idx="14">
                  <c:v>5.5585057857790568E-2</c:v>
                </c:pt>
                <c:pt idx="15">
                  <c:v>5.5587288516159586E-2</c:v>
                </c:pt>
                <c:pt idx="16">
                  <c:v>5.5590581743028479E-2</c:v>
                </c:pt>
                <c:pt idx="17">
                  <c:v>5.5592954193643532E-2</c:v>
                </c:pt>
                <c:pt idx="18">
                  <c:v>5.5593009832399211E-2</c:v>
                </c:pt>
                <c:pt idx="19">
                  <c:v>5.5590833200478751E-2</c:v>
                </c:pt>
                <c:pt idx="20">
                  <c:v>5.5587869906352227E-2</c:v>
                </c:pt>
                <c:pt idx="21">
                  <c:v>5.5585933938168332E-2</c:v>
                </c:pt>
                <c:pt idx="22">
                  <c:v>5.5586045552453146E-2</c:v>
                </c:pt>
                <c:pt idx="23">
                  <c:v>5.5587864054485771E-2</c:v>
                </c:pt>
                <c:pt idx="24">
                  <c:v>5.559007559710482E-2</c:v>
                </c:pt>
                <c:pt idx="25">
                  <c:v>5.5591327527880575E-2</c:v>
                </c:pt>
                <c:pt idx="26">
                  <c:v>5.5591082735644441E-2</c:v>
                </c:pt>
                <c:pt idx="27">
                  <c:v>5.5589788921011046E-2</c:v>
                </c:pt>
                <c:pt idx="28">
                  <c:v>5.5588392249271472E-2</c:v>
                </c:pt>
                <c:pt idx="29">
                  <c:v>5.5587585200251859E-2</c:v>
                </c:pt>
                <c:pt idx="30">
                  <c:v>5.5587315121063421E-2</c:v>
                </c:pt>
                <c:pt idx="31">
                  <c:v>5.5586837390072925E-2</c:v>
                </c:pt>
                <c:pt idx="32">
                  <c:v>5.5585170598098622E-2</c:v>
                </c:pt>
                <c:pt idx="33">
                  <c:v>5.5581550289729512E-2</c:v>
                </c:pt>
                <c:pt idx="34">
                  <c:v>5.5575562513149823E-2</c:v>
                </c:pt>
                <c:pt idx="35">
                  <c:v>5.5566864363856369E-2</c:v>
                </c:pt>
                <c:pt idx="36">
                  <c:v>5.5554722047932825E-2</c:v>
                </c:pt>
                <c:pt idx="37">
                  <c:v>5.5537747837764419E-2</c:v>
                </c:pt>
                <c:pt idx="38">
                  <c:v>5.5514085620111994E-2</c:v>
                </c:pt>
                <c:pt idx="39">
                  <c:v>5.5481987528131653E-2</c:v>
                </c:pt>
                <c:pt idx="40">
                  <c:v>5.5440475251014074E-2</c:v>
                </c:pt>
                <c:pt idx="41">
                  <c:v>5.5389513262466994E-2</c:v>
                </c:pt>
                <c:pt idx="42">
                  <c:v>5.5329532832751147E-2</c:v>
                </c:pt>
                <c:pt idx="43">
                  <c:v>5.5260427174939002E-2</c:v>
                </c:pt>
                <c:pt idx="44">
                  <c:v>5.5180758612207226E-2</c:v>
                </c:pt>
                <c:pt idx="45">
                  <c:v>5.5087883031105296E-2</c:v>
                </c:pt>
                <c:pt idx="46">
                  <c:v>5.4979146463290406E-2</c:v>
                </c:pt>
                <c:pt idx="47">
                  <c:v>5.4853377399436895E-2</c:v>
                </c:pt>
                <c:pt idx="48">
                  <c:v>5.4711401662263834E-2</c:v>
                </c:pt>
                <c:pt idx="49">
                  <c:v>5.4554485152939508E-2</c:v>
                </c:pt>
                <c:pt idx="50">
                  <c:v>5.4380791704376909E-2</c:v>
                </c:pt>
                <c:pt idx="51">
                  <c:v>5.4181027490232472E-2</c:v>
                </c:pt>
                <c:pt idx="52">
                  <c:v>5.3935116205638248E-2</c:v>
                </c:pt>
                <c:pt idx="53">
                  <c:v>5.3611006636930782E-2</c:v>
                </c:pt>
                <c:pt idx="54">
                  <c:v>5.3165201457847117E-2</c:v>
                </c:pt>
                <c:pt idx="55">
                  <c:v>5.254350318029808E-2</c:v>
                </c:pt>
                <c:pt idx="56">
                  <c:v>5.1680933035803053E-2</c:v>
                </c:pt>
                <c:pt idx="57">
                  <c:v>5.0501792675973663E-2</c:v>
                </c:pt>
                <c:pt idx="58">
                  <c:v>4.8922520317427567E-2</c:v>
                </c:pt>
                <c:pt idx="59">
                  <c:v>4.6859883850463795E-2</c:v>
                </c:pt>
                <c:pt idx="60">
                  <c:v>4.424542310476335E-2</c:v>
                </c:pt>
                <c:pt idx="61">
                  <c:v>4.1044773799482931E-2</c:v>
                </c:pt>
                <c:pt idx="62">
                  <c:v>3.7277214526088565E-2</c:v>
                </c:pt>
                <c:pt idx="63">
                  <c:v>3.3027462707150054E-2</c:v>
                </c:pt>
                <c:pt idx="64">
                  <c:v>2.8441973553759083E-2</c:v>
                </c:pt>
                <c:pt idx="65">
                  <c:v>2.3709026704637082E-2</c:v>
                </c:pt>
                <c:pt idx="66">
                  <c:v>1.9032128543859536E-2</c:v>
                </c:pt>
                <c:pt idx="67">
                  <c:v>1.4608600270826087E-2</c:v>
                </c:pt>
                <c:pt idx="68">
                  <c:v>1.0615105556833541E-2</c:v>
                </c:pt>
                <c:pt idx="69">
                  <c:v>7.1913968697148566E-3</c:v>
                </c:pt>
                <c:pt idx="70">
                  <c:v>4.418171621043394E-3</c:v>
                </c:pt>
                <c:pt idx="71">
                  <c:v>2.3027018675241431E-3</c:v>
                </c:pt>
                <c:pt idx="72">
                  <c:v>7.9197834740634256E-4</c:v>
                </c:pt>
                <c:pt idx="73">
                  <c:v>-1.9272000314407185E-4</c:v>
                </c:pt>
                <c:pt idx="74">
                  <c:v>-7.3342745122115846E-4</c:v>
                </c:pt>
                <c:pt idx="75">
                  <c:v>-9.190183519050463E-4</c:v>
                </c:pt>
                <c:pt idx="76">
                  <c:v>-8.4761347649329869E-4</c:v>
                </c:pt>
                <c:pt idx="77">
                  <c:v>-6.0941115134842795E-4</c:v>
                </c:pt>
                <c:pt idx="78">
                  <c:v>-2.7047109297764142E-4</c:v>
                </c:pt>
                <c:pt idx="79">
                  <c:v>1.2443368921920777E-4</c:v>
                </c:pt>
                <c:pt idx="80">
                  <c:v>5.4248093159418723E-4</c:v>
                </c:pt>
                <c:pt idx="81">
                  <c:v>9.6187843748586545E-4</c:v>
                </c:pt>
                <c:pt idx="82">
                  <c:v>1.3751930055372393E-3</c:v>
                </c:pt>
                <c:pt idx="83">
                  <c:v>1.7872989434182846E-3</c:v>
                </c:pt>
              </c:numCache>
            </c:numRef>
          </c:yVal>
        </c:ser>
        <c:ser>
          <c:idx val="3"/>
          <c:order val="3"/>
          <c:tx>
            <c:strRef>
              <c:f>'2000 250 200 15 PP'!$BP$2</c:f>
              <c:strCache>
                <c:ptCount val="1"/>
                <c:pt idx="0">
                  <c:v>P4_4567,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PP'!$BP$3:$BP$86</c:f>
              <c:numCache>
                <c:formatCode>General</c:formatCode>
                <c:ptCount val="84"/>
                <c:pt idx="0">
                  <c:v>3.5608544370519836E-2</c:v>
                </c:pt>
                <c:pt idx="1">
                  <c:v>3.5608193139707665E-2</c:v>
                </c:pt>
                <c:pt idx="2">
                  <c:v>3.5608008565688014E-2</c:v>
                </c:pt>
                <c:pt idx="3">
                  <c:v>3.5608169663542327E-2</c:v>
                </c:pt>
                <c:pt idx="4">
                  <c:v>3.5608641455470519E-2</c:v>
                </c:pt>
                <c:pt idx="5">
                  <c:v>3.5609141284930534E-2</c:v>
                </c:pt>
                <c:pt idx="6">
                  <c:v>3.5609324501725735E-2</c:v>
                </c:pt>
                <c:pt idx="7">
                  <c:v>3.5608991448014903E-2</c:v>
                </c:pt>
                <c:pt idx="8">
                  <c:v>3.5608306068013219E-2</c:v>
                </c:pt>
                <c:pt idx="9">
                  <c:v>3.560769171172895E-2</c:v>
                </c:pt>
                <c:pt idx="10">
                  <c:v>3.5607594398984095E-2</c:v>
                </c:pt>
                <c:pt idx="11">
                  <c:v>3.5608146761397071E-2</c:v>
                </c:pt>
                <c:pt idx="12">
                  <c:v>3.5609035058713552E-2</c:v>
                </c:pt>
                <c:pt idx="13">
                  <c:v>3.5609661907741209E-2</c:v>
                </c:pt>
                <c:pt idx="14">
                  <c:v>3.5609569788702673E-2</c:v>
                </c:pt>
                <c:pt idx="15">
                  <c:v>3.560875732850699E-2</c:v>
                </c:pt>
                <c:pt idx="16">
                  <c:v>3.5607747768659298E-2</c:v>
                </c:pt>
                <c:pt idx="17">
                  <c:v>3.5607239948294379E-2</c:v>
                </c:pt>
                <c:pt idx="18">
                  <c:v>3.5607634070164602E-2</c:v>
                </c:pt>
                <c:pt idx="19">
                  <c:v>3.5608698187097249E-2</c:v>
                </c:pt>
                <c:pt idx="20">
                  <c:v>3.5609706466464289E-2</c:v>
                </c:pt>
                <c:pt idx="21">
                  <c:v>3.5609930809110096E-2</c:v>
                </c:pt>
                <c:pt idx="22">
                  <c:v>3.5609153196328173E-2</c:v>
                </c:pt>
                <c:pt idx="23">
                  <c:v>3.5607893092369676E-2</c:v>
                </c:pt>
                <c:pt idx="24">
                  <c:v>3.5607043881541976E-2</c:v>
                </c:pt>
                <c:pt idx="25">
                  <c:v>3.560726686949886E-2</c:v>
                </c:pt>
                <c:pt idx="26">
                  <c:v>3.5608462559631876E-2</c:v>
                </c:pt>
                <c:pt idx="27">
                  <c:v>3.5609792909205525E-2</c:v>
                </c:pt>
                <c:pt idx="28">
                  <c:v>3.5610228191278674E-2</c:v>
                </c:pt>
                <c:pt idx="29">
                  <c:v>3.5609280520019562E-2</c:v>
                </c:pt>
                <c:pt idx="30">
                  <c:v>3.5607375054991376E-2</c:v>
                </c:pt>
                <c:pt idx="31">
                  <c:v>3.5605558197884052E-2</c:v>
                </c:pt>
                <c:pt idx="32">
                  <c:v>3.5604642632864364E-2</c:v>
                </c:pt>
                <c:pt idx="33">
                  <c:v>3.5604437531197554E-2</c:v>
                </c:pt>
                <c:pt idx="34">
                  <c:v>3.560356928726964E-2</c:v>
                </c:pt>
                <c:pt idx="35">
                  <c:v>3.5600147862949648E-2</c:v>
                </c:pt>
                <c:pt idx="36">
                  <c:v>3.5592869483743489E-2</c:v>
                </c:pt>
                <c:pt idx="37">
                  <c:v>3.5581747976346022E-2</c:v>
                </c:pt>
                <c:pt idx="38">
                  <c:v>3.5567898978936578E-2</c:v>
                </c:pt>
                <c:pt idx="39">
                  <c:v>3.5552426077292885E-2</c:v>
                </c:pt>
                <c:pt idx="40">
                  <c:v>3.5535087120589635E-2</c:v>
                </c:pt>
                <c:pt idx="41">
                  <c:v>3.5513866892847662E-2</c:v>
                </c:pt>
                <c:pt idx="42">
                  <c:v>3.5485842595719928E-2</c:v>
                </c:pt>
                <c:pt idx="43">
                  <c:v>3.5449001358099398E-2</c:v>
                </c:pt>
                <c:pt idx="44">
                  <c:v>3.5403742044275044E-2</c:v>
                </c:pt>
                <c:pt idx="45">
                  <c:v>3.5352855544195795E-2</c:v>
                </c:pt>
                <c:pt idx="46">
                  <c:v>3.5299633473903663E-2</c:v>
                </c:pt>
                <c:pt idx="47">
                  <c:v>3.5245242994225427E-2</c:v>
                </c:pt>
                <c:pt idx="48">
                  <c:v>3.5187115553812778E-2</c:v>
                </c:pt>
                <c:pt idx="49">
                  <c:v>3.5119880237956203E-2</c:v>
                </c:pt>
                <c:pt idx="50">
                  <c:v>3.5038526444192315E-2</c:v>
                </c:pt>
                <c:pt idx="51">
                  <c:v>3.4941784184225333E-2</c:v>
                </c:pt>
                <c:pt idx="52">
                  <c:v>3.4833064163606389E-2</c:v>
                </c:pt>
                <c:pt idx="53">
                  <c:v>3.4717511883732517E-2</c:v>
                </c:pt>
                <c:pt idx="54">
                  <c:v>3.459628209262175E-2</c:v>
                </c:pt>
                <c:pt idx="55">
                  <c:v>3.4460800601049217E-2</c:v>
                </c:pt>
                <c:pt idx="56">
                  <c:v>3.4289798081688722E-2</c:v>
                </c:pt>
                <c:pt idx="57">
                  <c:v>3.4049873783196266E-2</c:v>
                </c:pt>
                <c:pt idx="58">
                  <c:v>3.3697967964011991E-2</c:v>
                </c:pt>
                <c:pt idx="59">
                  <c:v>3.3183380200308837E-2</c:v>
                </c:pt>
                <c:pt idx="60">
                  <c:v>3.244846846381283E-2</c:v>
                </c:pt>
                <c:pt idx="61">
                  <c:v>3.1429861723001516E-2</c:v>
                </c:pt>
                <c:pt idx="62">
                  <c:v>3.0063305902659002E-2</c:v>
                </c:pt>
                <c:pt idx="63">
                  <c:v>2.8294106564057387E-2</c:v>
                </c:pt>
                <c:pt idx="64">
                  <c:v>2.6092862790577542E-2</c:v>
                </c:pt>
                <c:pt idx="65">
                  <c:v>2.3473286665501893E-2</c:v>
                </c:pt>
                <c:pt idx="66">
                  <c:v>2.0505670575169083E-2</c:v>
                </c:pt>
                <c:pt idx="67">
                  <c:v>1.7317117619173032E-2</c:v>
                </c:pt>
                <c:pt idx="68">
                  <c:v>1.4073110826516438E-2</c:v>
                </c:pt>
                <c:pt idx="69">
                  <c:v>1.0945155048044171E-2</c:v>
                </c:pt>
                <c:pt idx="70">
                  <c:v>8.0800461159021685E-3</c:v>
                </c:pt>
                <c:pt idx="71">
                  <c:v>5.5848531796599907E-3</c:v>
                </c:pt>
                <c:pt idx="72">
                  <c:v>3.5267752810423329E-3</c:v>
                </c:pt>
                <c:pt idx="73">
                  <c:v>1.9345487518684793E-3</c:v>
                </c:pt>
                <c:pt idx="74">
                  <c:v>7.930673911017436E-4</c:v>
                </c:pt>
                <c:pt idx="75">
                  <c:v>4.2341364461958545E-5</c:v>
                </c:pt>
                <c:pt idx="76">
                  <c:v>-4.0288076530962431E-4</c:v>
                </c:pt>
                <c:pt idx="77">
                  <c:v>-6.2104160915482057E-4</c:v>
                </c:pt>
                <c:pt idx="78">
                  <c:v>-6.6762793214841321E-4</c:v>
                </c:pt>
                <c:pt idx="79">
                  <c:v>-5.8283034614334608E-4</c:v>
                </c:pt>
                <c:pt idx="80">
                  <c:v>-4.0255854560627274E-4</c:v>
                </c:pt>
                <c:pt idx="81">
                  <c:v>-1.5999293935177643E-4</c:v>
                </c:pt>
                <c:pt idx="82">
                  <c:v>1.156268811164641E-4</c:v>
                </c:pt>
                <c:pt idx="83">
                  <c:v>3.9846723643426562E-4</c:v>
                </c:pt>
              </c:numCache>
            </c:numRef>
          </c:yVal>
        </c:ser>
        <c:ser>
          <c:idx val="4"/>
          <c:order val="4"/>
          <c:tx>
            <c:strRef>
              <c:f>'2000 250 200 15 PP'!$BQ$2</c:f>
              <c:strCache>
                <c:ptCount val="1"/>
                <c:pt idx="0">
                  <c:v>P4_5678,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PP'!$BQ$3:$BQ$86</c:f>
              <c:numCache>
                <c:formatCode>General</c:formatCode>
                <c:ptCount val="84"/>
                <c:pt idx="0">
                  <c:v>2.4328188635116654E-2</c:v>
                </c:pt>
                <c:pt idx="1">
                  <c:v>2.4328305833964482E-2</c:v>
                </c:pt>
                <c:pt idx="2">
                  <c:v>2.4329566701962842E-2</c:v>
                </c:pt>
                <c:pt idx="3">
                  <c:v>2.4331482705500344E-2</c:v>
                </c:pt>
                <c:pt idx="4">
                  <c:v>2.433329752248363E-2</c:v>
                </c:pt>
                <c:pt idx="5">
                  <c:v>2.4334197218652397E-2</c:v>
                </c:pt>
                <c:pt idx="6">
                  <c:v>2.4333604875066583E-2</c:v>
                </c:pt>
                <c:pt idx="7">
                  <c:v>2.433158302887679E-2</c:v>
                </c:pt>
                <c:pt idx="8">
                  <c:v>2.4328945157277421E-2</c:v>
                </c:pt>
                <c:pt idx="9">
                  <c:v>2.4327058294150345E-2</c:v>
                </c:pt>
                <c:pt idx="10">
                  <c:v>2.4327098322687583E-2</c:v>
                </c:pt>
                <c:pt idx="11">
                  <c:v>2.4329284145948104E-2</c:v>
                </c:pt>
                <c:pt idx="12">
                  <c:v>2.4332544214014772E-2</c:v>
                </c:pt>
                <c:pt idx="13">
                  <c:v>2.4335051113031303E-2</c:v>
                </c:pt>
                <c:pt idx="14">
                  <c:v>2.4335267722018713E-2</c:v>
                </c:pt>
                <c:pt idx="15">
                  <c:v>2.4332995937235112E-2</c:v>
                </c:pt>
                <c:pt idx="16">
                  <c:v>2.4329557452597746E-2</c:v>
                </c:pt>
                <c:pt idx="17">
                  <c:v>2.4326984937289693E-2</c:v>
                </c:pt>
                <c:pt idx="18">
                  <c:v>2.4326741159395725E-2</c:v>
                </c:pt>
                <c:pt idx="19">
                  <c:v>2.4328837276623907E-2</c:v>
                </c:pt>
                <c:pt idx="20">
                  <c:v>2.4331888937811429E-2</c:v>
                </c:pt>
                <c:pt idx="21">
                  <c:v>2.433407345461723E-2</c:v>
                </c:pt>
                <c:pt idx="22">
                  <c:v>2.4334294138082042E-2</c:v>
                </c:pt>
                <c:pt idx="23">
                  <c:v>2.4332704203388237E-2</c:v>
                </c:pt>
                <c:pt idx="24">
                  <c:v>2.4330466737658457E-2</c:v>
                </c:pt>
                <c:pt idx="25">
                  <c:v>2.4328879079178686E-2</c:v>
                </c:pt>
                <c:pt idx="26">
                  <c:v>2.4328610785202365E-2</c:v>
                </c:pt>
                <c:pt idx="27">
                  <c:v>2.4329483927955527E-2</c:v>
                </c:pt>
                <c:pt idx="28">
                  <c:v>2.4330760538585374E-2</c:v>
                </c:pt>
                <c:pt idx="29">
                  <c:v>2.4331690998579167E-2</c:v>
                </c:pt>
                <c:pt idx="30">
                  <c:v>2.4331888587599684E-2</c:v>
                </c:pt>
                <c:pt idx="31">
                  <c:v>2.4331341202678065E-2</c:v>
                </c:pt>
                <c:pt idx="32">
                  <c:v>2.4330246882536061E-2</c:v>
                </c:pt>
                <c:pt idx="33">
                  <c:v>2.4328747864485713E-2</c:v>
                </c:pt>
                <c:pt idx="34">
                  <c:v>2.4326839596560505E-2</c:v>
                </c:pt>
                <c:pt idx="35">
                  <c:v>2.4324343209615816E-2</c:v>
                </c:pt>
                <c:pt idx="36">
                  <c:v>2.4320968428775708E-2</c:v>
                </c:pt>
                <c:pt idx="37">
                  <c:v>2.4316352654627414E-2</c:v>
                </c:pt>
                <c:pt idx="38">
                  <c:v>2.4310114420842389E-2</c:v>
                </c:pt>
                <c:pt idx="39">
                  <c:v>2.4301834718334997E-2</c:v>
                </c:pt>
                <c:pt idx="40">
                  <c:v>2.4291143483212974E-2</c:v>
                </c:pt>
                <c:pt idx="41">
                  <c:v>2.4277721238582021E-2</c:v>
                </c:pt>
                <c:pt idx="42">
                  <c:v>2.4261350395922261E-2</c:v>
                </c:pt>
                <c:pt idx="43">
                  <c:v>2.4241928285148241E-2</c:v>
                </c:pt>
                <c:pt idx="44">
                  <c:v>2.4219454704903127E-2</c:v>
                </c:pt>
                <c:pt idx="45">
                  <c:v>2.4193954542236388E-2</c:v>
                </c:pt>
                <c:pt idx="46">
                  <c:v>2.4165429191133486E-2</c:v>
                </c:pt>
                <c:pt idx="47">
                  <c:v>2.41336956036723E-2</c:v>
                </c:pt>
                <c:pt idx="48">
                  <c:v>2.4098369818467621E-2</c:v>
                </c:pt>
                <c:pt idx="49">
                  <c:v>2.4058975905731906E-2</c:v>
                </c:pt>
                <c:pt idx="50">
                  <c:v>2.4015181142821387E-2</c:v>
                </c:pt>
                <c:pt idx="51">
                  <c:v>2.396701497254217E-2</c:v>
                </c:pt>
                <c:pt idx="52">
                  <c:v>2.3914783765319431E-2</c:v>
                </c:pt>
                <c:pt idx="53">
                  <c:v>2.3858677557925451E-2</c:v>
                </c:pt>
                <c:pt idx="54">
                  <c:v>2.379813007691144E-2</c:v>
                </c:pt>
                <c:pt idx="55">
                  <c:v>2.3731310195876956E-2</c:v>
                </c:pt>
                <c:pt idx="56">
                  <c:v>2.3655013291822135E-2</c:v>
                </c:pt>
                <c:pt idx="57">
                  <c:v>2.3564831470695033E-2</c:v>
                </c:pt>
                <c:pt idx="58">
                  <c:v>2.3454868902292779E-2</c:v>
                </c:pt>
                <c:pt idx="59">
                  <c:v>2.331578430545601E-2</c:v>
                </c:pt>
                <c:pt idx="60">
                  <c:v>2.3130615287795496E-2</c:v>
                </c:pt>
                <c:pt idx="61">
                  <c:v>2.2869339287609779E-2</c:v>
                </c:pt>
                <c:pt idx="62">
                  <c:v>2.2485056011047333E-2</c:v>
                </c:pt>
                <c:pt idx="63">
                  <c:v>2.1915908363901743E-2</c:v>
                </c:pt>
                <c:pt idx="64">
                  <c:v>2.1095055215632371E-2</c:v>
                </c:pt>
                <c:pt idx="65">
                  <c:v>1.9967348612396713E-2</c:v>
                </c:pt>
                <c:pt idx="66">
                  <c:v>1.8506527861976766E-2</c:v>
                </c:pt>
                <c:pt idx="67">
                  <c:v>1.6725719072370731E-2</c:v>
                </c:pt>
                <c:pt idx="68">
                  <c:v>1.4677812131042585E-2</c:v>
                </c:pt>
                <c:pt idx="69">
                  <c:v>1.2448921374897852E-2</c:v>
                </c:pt>
                <c:pt idx="70">
                  <c:v>1.0149498451773238E-2</c:v>
                </c:pt>
                <c:pt idx="71">
                  <c:v>7.903340662511504E-3</c:v>
                </c:pt>
                <c:pt idx="72">
                  <c:v>5.8309379274799622E-3</c:v>
                </c:pt>
                <c:pt idx="73">
                  <c:v>4.027529563828995E-3</c:v>
                </c:pt>
                <c:pt idx="74">
                  <c:v>2.5459222331898632E-3</c:v>
                </c:pt>
                <c:pt idx="75">
                  <c:v>1.395274563333698E-3</c:v>
                </c:pt>
                <c:pt idx="76">
                  <c:v>5.5565332000130987E-4</c:v>
                </c:pt>
                <c:pt idx="77">
                  <c:v>-6.4016669766514756E-6</c:v>
                </c:pt>
                <c:pt idx="78">
                  <c:v>-3.3406777445236553E-4</c:v>
                </c:pt>
                <c:pt idx="79">
                  <c:v>-4.814351334222574E-4</c:v>
                </c:pt>
                <c:pt idx="80">
                  <c:v>-5.0522314661796263E-4</c:v>
                </c:pt>
                <c:pt idx="81">
                  <c:v>-4.5034601564482638E-4</c:v>
                </c:pt>
                <c:pt idx="82">
                  <c:v>-3.449623712319893E-4</c:v>
                </c:pt>
                <c:pt idx="83">
                  <c:v>-2.067565864538651E-4</c:v>
                </c:pt>
              </c:numCache>
            </c:numRef>
          </c:yVal>
        </c:ser>
        <c:ser>
          <c:idx val="5"/>
          <c:order val="5"/>
          <c:tx>
            <c:strRef>
              <c:f>'2000 250 200 15 PP'!$BR$2</c:f>
              <c:strCache>
                <c:ptCount val="1"/>
                <c:pt idx="0">
                  <c:v>P4_6789,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PP'!$BR$3:$BR$86</c:f>
              <c:numCache>
                <c:formatCode>General</c:formatCode>
                <c:ptCount val="84"/>
                <c:pt idx="0">
                  <c:v>1.7420715182450364E-2</c:v>
                </c:pt>
                <c:pt idx="1">
                  <c:v>1.7420892555246478E-2</c:v>
                </c:pt>
                <c:pt idx="2">
                  <c:v>1.7420566261199848E-2</c:v>
                </c:pt>
                <c:pt idx="3">
                  <c:v>1.7419805455204839E-2</c:v>
                </c:pt>
                <c:pt idx="4">
                  <c:v>1.7418886600765442E-2</c:v>
                </c:pt>
                <c:pt idx="5">
                  <c:v>1.7418265867812741E-2</c:v>
                </c:pt>
                <c:pt idx="6">
                  <c:v>1.7418359887030676E-2</c:v>
                </c:pt>
                <c:pt idx="7">
                  <c:v>1.7419260055915663E-2</c:v>
                </c:pt>
                <c:pt idx="8">
                  <c:v>1.7420599046311016E-2</c:v>
                </c:pt>
                <c:pt idx="9">
                  <c:v>1.7421633895541196E-2</c:v>
                </c:pt>
                <c:pt idx="10">
                  <c:v>1.7421678810960722E-2</c:v>
                </c:pt>
                <c:pt idx="11">
                  <c:v>1.7420577270078529E-2</c:v>
                </c:pt>
                <c:pt idx="12">
                  <c:v>1.7418906056374878E-2</c:v>
                </c:pt>
                <c:pt idx="13">
                  <c:v>1.7417652505730935E-2</c:v>
                </c:pt>
                <c:pt idx="14">
                  <c:v>1.7417634244350347E-2</c:v>
                </c:pt>
                <c:pt idx="15">
                  <c:v>1.7418921757751359E-2</c:v>
                </c:pt>
                <c:pt idx="16">
                  <c:v>1.7420731283634024E-2</c:v>
                </c:pt>
                <c:pt idx="17">
                  <c:v>1.7421932019667647E-2</c:v>
                </c:pt>
                <c:pt idx="18">
                  <c:v>1.7421776959467127E-2</c:v>
                </c:pt>
                <c:pt idx="19">
                  <c:v>1.7420394968532951E-2</c:v>
                </c:pt>
                <c:pt idx="20">
                  <c:v>1.7418717734471498E-2</c:v>
                </c:pt>
                <c:pt idx="21">
                  <c:v>1.7417825086657665E-2</c:v>
                </c:pt>
                <c:pt idx="22">
                  <c:v>1.7418220045623527E-2</c:v>
                </c:pt>
                <c:pt idx="23">
                  <c:v>1.7419547765784041E-2</c:v>
                </c:pt>
                <c:pt idx="24">
                  <c:v>1.7420847765670586E-2</c:v>
                </c:pt>
                <c:pt idx="25">
                  <c:v>1.7421259350794603E-2</c:v>
                </c:pt>
                <c:pt idx="26">
                  <c:v>1.7420612777904954E-2</c:v>
                </c:pt>
                <c:pt idx="27">
                  <c:v>1.7419468339278314E-2</c:v>
                </c:pt>
                <c:pt idx="28">
                  <c:v>1.7418689280186857E-2</c:v>
                </c:pt>
                <c:pt idx="29">
                  <c:v>1.7418799358412385E-2</c:v>
                </c:pt>
                <c:pt idx="30">
                  <c:v>1.7419576965437916E-2</c:v>
                </c:pt>
                <c:pt idx="31">
                  <c:v>1.7420253473333955E-2</c:v>
                </c:pt>
                <c:pt idx="32">
                  <c:v>1.7420051831252937E-2</c:v>
                </c:pt>
                <c:pt idx="33">
                  <c:v>1.7418752151215494E-2</c:v>
                </c:pt>
                <c:pt idx="34">
                  <c:v>1.7416784245362239E-2</c:v>
                </c:pt>
                <c:pt idx="35">
                  <c:v>1.7414899805817029E-2</c:v>
                </c:pt>
                <c:pt idx="36">
                  <c:v>1.7413440285394096E-2</c:v>
                </c:pt>
                <c:pt idx="37">
                  <c:v>1.7411938984289166E-2</c:v>
                </c:pt>
                <c:pt idx="38">
                  <c:v>1.7409211201072947E-2</c:v>
                </c:pt>
                <c:pt idx="39">
                  <c:v>1.740411310519072E-2</c:v>
                </c:pt>
                <c:pt idx="40">
                  <c:v>1.7396265212465241E-2</c:v>
                </c:pt>
                <c:pt idx="41">
                  <c:v>1.7386417320642934E-2</c:v>
                </c:pt>
                <c:pt idx="42">
                  <c:v>1.7375915519418361E-2</c:v>
                </c:pt>
                <c:pt idx="43">
                  <c:v>1.7365664274630356E-2</c:v>
                </c:pt>
                <c:pt idx="44">
                  <c:v>1.735520690948706E-2</c:v>
                </c:pt>
                <c:pt idx="45">
                  <c:v>1.7342769064406804E-2</c:v>
                </c:pt>
                <c:pt idx="46">
                  <c:v>1.7326259602898169E-2</c:v>
                </c:pt>
                <c:pt idx="47">
                  <c:v>1.7304828859503275E-2</c:v>
                </c:pt>
                <c:pt idx="48">
                  <c:v>1.7279733801424956E-2</c:v>
                </c:pt>
                <c:pt idx="49">
                  <c:v>1.7253746227596914E-2</c:v>
                </c:pt>
                <c:pt idx="50">
                  <c:v>1.7229304843146553E-2</c:v>
                </c:pt>
                <c:pt idx="51">
                  <c:v>1.7206512978042807E-2</c:v>
                </c:pt>
                <c:pt idx="52">
                  <c:v>1.7182503789711746E-2</c:v>
                </c:pt>
                <c:pt idx="53">
                  <c:v>1.7152851016858588E-2</c:v>
                </c:pt>
                <c:pt idx="54">
                  <c:v>1.7114366904521797E-2</c:v>
                </c:pt>
                <c:pt idx="55">
                  <c:v>1.706742388747436E-2</c:v>
                </c:pt>
                <c:pt idx="56">
                  <c:v>1.7015993444849675E-2</c:v>
                </c:pt>
                <c:pt idx="57">
                  <c:v>1.6965048907737746E-2</c:v>
                </c:pt>
                <c:pt idx="58">
                  <c:v>1.691674867085757E-2</c:v>
                </c:pt>
                <c:pt idx="59">
                  <c:v>1.6867658444945633E-2</c:v>
                </c:pt>
                <c:pt idx="60">
                  <c:v>1.6808405259965683E-2</c:v>
                </c:pt>
                <c:pt idx="61">
                  <c:v>1.6725285389635816E-2</c:v>
                </c:pt>
                <c:pt idx="62">
                  <c:v>1.6601824596293557E-2</c:v>
                </c:pt>
                <c:pt idx="63">
                  <c:v>1.6417968268611454E-2</c:v>
                </c:pt>
                <c:pt idx="64">
                  <c:v>1.6146925779578897E-2</c:v>
                </c:pt>
                <c:pt idx="65">
                  <c:v>1.5751870405128522E-2</c:v>
                </c:pt>
                <c:pt idx="66">
                  <c:v>1.5186494020171099E-2</c:v>
                </c:pt>
                <c:pt idx="67">
                  <c:v>1.4402653188729596E-2</c:v>
                </c:pt>
                <c:pt idx="68">
                  <c:v>1.3365299761324638E-2</c:v>
                </c:pt>
                <c:pt idx="69">
                  <c:v>1.2069800157120428E-2</c:v>
                </c:pt>
                <c:pt idx="70">
                  <c:v>1.055327906499158E-2</c:v>
                </c:pt>
                <c:pt idx="71">
                  <c:v>8.8922779008559043E-3</c:v>
                </c:pt>
                <c:pt idx="72">
                  <c:v>7.1862611144515353E-3</c:v>
                </c:pt>
                <c:pt idx="73">
                  <c:v>5.5358726979699135E-3</c:v>
                </c:pt>
                <c:pt idx="74">
                  <c:v>4.026883457884765E-3</c:v>
                </c:pt>
                <c:pt idx="75">
                  <c:v>2.7238898088053853E-3</c:v>
                </c:pt>
                <c:pt idx="76">
                  <c:v>1.6679385554807607E-3</c:v>
                </c:pt>
                <c:pt idx="77">
                  <c:v>8.7186990999851767E-4</c:v>
                </c:pt>
                <c:pt idx="78">
                  <c:v>3.1619380784166247E-4</c:v>
                </c:pt>
                <c:pt idx="79">
                  <c:v>-4.4608637651337138E-5</c:v>
                </c:pt>
                <c:pt idx="80">
                  <c:v>-2.6280462619443864E-4</c:v>
                </c:pt>
                <c:pt idx="81">
                  <c:v>-3.7863086593136218E-4</c:v>
                </c:pt>
                <c:pt idx="82">
                  <c:v>-4.1644432964505032E-4</c:v>
                </c:pt>
                <c:pt idx="83">
                  <c:v>-3.9231010624634976E-4</c:v>
                </c:pt>
              </c:numCache>
            </c:numRef>
          </c:yVal>
        </c:ser>
        <c:axId val="117231616"/>
        <c:axId val="117233152"/>
      </c:scatterChart>
      <c:valAx>
        <c:axId val="1172316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233152"/>
        <c:crosses val="autoZero"/>
        <c:crossBetween val="midCat"/>
      </c:valAx>
      <c:valAx>
        <c:axId val="1172331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23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P5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PP'!$BS$2</c:f>
              <c:strCache>
                <c:ptCount val="1"/>
                <c:pt idx="0">
                  <c:v>P5_12345,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PP'!$BS$3:$BS$86</c:f>
              <c:numCache>
                <c:formatCode>General</c:formatCode>
                <c:ptCount val="84"/>
                <c:pt idx="0">
                  <c:v>0.14699145009604714</c:v>
                </c:pt>
                <c:pt idx="1">
                  <c:v>0.14699138106546533</c:v>
                </c:pt>
                <c:pt idx="2">
                  <c:v>0.14699093887096895</c:v>
                </c:pt>
                <c:pt idx="3">
                  <c:v>0.14699029917047798</c:v>
                </c:pt>
                <c:pt idx="4">
                  <c:v>0.14698971931106822</c:v>
                </c:pt>
                <c:pt idx="5">
                  <c:v>0.14698945691079349</c:v>
                </c:pt>
                <c:pt idx="6">
                  <c:v>0.14698967466764881</c:v>
                </c:pt>
                <c:pt idx="7">
                  <c:v>0.14699033100199294</c:v>
                </c:pt>
                <c:pt idx="8">
                  <c:v>0.14699116685351379</c:v>
                </c:pt>
                <c:pt idx="9">
                  <c:v>0.14699175028672057</c:v>
                </c:pt>
                <c:pt idx="10">
                  <c:v>0.14699173066350835</c:v>
                </c:pt>
                <c:pt idx="11">
                  <c:v>0.14699104097984345</c:v>
                </c:pt>
                <c:pt idx="12">
                  <c:v>0.1469900118419106</c:v>
                </c:pt>
                <c:pt idx="13">
                  <c:v>0.1469892212709642</c:v>
                </c:pt>
                <c:pt idx="14">
                  <c:v>0.14698914372709457</c:v>
                </c:pt>
                <c:pt idx="15">
                  <c:v>0.14698984601024798</c:v>
                </c:pt>
                <c:pt idx="16">
                  <c:v>0.14699092010215487</c:v>
                </c:pt>
                <c:pt idx="17">
                  <c:v>0.14699173961181181</c:v>
                </c:pt>
                <c:pt idx="18">
                  <c:v>0.14699184369389193</c:v>
                </c:pt>
                <c:pt idx="19">
                  <c:v>0.14699121937113235</c:v>
                </c:pt>
                <c:pt idx="20">
                  <c:v>0.14699027351331778</c:v>
                </c:pt>
                <c:pt idx="21">
                  <c:v>0.14698957184572142</c:v>
                </c:pt>
                <c:pt idx="22">
                  <c:v>0.14698945267364408</c:v>
                </c:pt>
                <c:pt idx="23">
                  <c:v>0.14698989130777271</c:v>
                </c:pt>
                <c:pt idx="24">
                  <c:v>0.14699055482642731</c:v>
                </c:pt>
                <c:pt idx="25">
                  <c:v>0.14699104750124684</c:v>
                </c:pt>
                <c:pt idx="26">
                  <c:v>0.14699112503049983</c:v>
                </c:pt>
                <c:pt idx="27">
                  <c:v>0.14699067632443913</c:v>
                </c:pt>
                <c:pt idx="28">
                  <c:v>0.14698955893465751</c:v>
                </c:pt>
                <c:pt idx="29">
                  <c:v>0.14698735541687746</c:v>
                </c:pt>
                <c:pt idx="30">
                  <c:v>0.14698309275040095</c:v>
                </c:pt>
                <c:pt idx="31">
                  <c:v>0.14697503164468406</c:v>
                </c:pt>
                <c:pt idx="32">
                  <c:v>0.14696038710030718</c:v>
                </c:pt>
                <c:pt idx="33">
                  <c:v>0.14693476302026737</c:v>
                </c:pt>
                <c:pt idx="34">
                  <c:v>0.14689102591033368</c:v>
                </c:pt>
                <c:pt idx="35">
                  <c:v>0.14681769736144723</c:v>
                </c:pt>
                <c:pt idx="36">
                  <c:v>0.14669695957279233</c:v>
                </c:pt>
                <c:pt idx="37">
                  <c:v>0.14650277722312535</c:v>
                </c:pt>
                <c:pt idx="38">
                  <c:v>0.14619979381911852</c:v>
                </c:pt>
                <c:pt idx="39">
                  <c:v>0.14574325957481157</c:v>
                </c:pt>
                <c:pt idx="40">
                  <c:v>0.14507994453132092</c:v>
                </c:pt>
                <c:pt idx="41">
                  <c:v>0.14414965755943338</c:v>
                </c:pt>
                <c:pt idx="42">
                  <c:v>0.14288701484913144</c:v>
                </c:pt>
                <c:pt idx="43">
                  <c:v>0.14122345846962178</c:v>
                </c:pt>
                <c:pt idx="44">
                  <c:v>0.13908934229843131</c:v>
                </c:pt>
                <c:pt idx="45">
                  <c:v>0.13641504181140246</c:v>
                </c:pt>
                <c:pt idx="46">
                  <c:v>0.13313022765771085</c:v>
                </c:pt>
                <c:pt idx="47">
                  <c:v>0.12916183985219371</c:v>
                </c:pt>
                <c:pt idx="48">
                  <c:v>0.12443413987490046</c:v>
                </c:pt>
                <c:pt idx="49">
                  <c:v>0.1188739217901392</c:v>
                </c:pt>
                <c:pt idx="50">
                  <c:v>0.1124209161491751</c:v>
                </c:pt>
                <c:pt idx="51">
                  <c:v>0.10504061020464957</c:v>
                </c:pt>
                <c:pt idx="52">
                  <c:v>9.6737165383531845E-2</c:v>
                </c:pt>
                <c:pt idx="53">
                  <c:v>8.7565540881896928E-2</c:v>
                </c:pt>
                <c:pt idx="54">
                  <c:v>7.7641410850077933E-2</c:v>
                </c:pt>
                <c:pt idx="55">
                  <c:v>6.7146965849362361E-2</c:v>
                </c:pt>
                <c:pt idx="56">
                  <c:v>5.6330591850929916E-2</c:v>
                </c:pt>
                <c:pt idx="57">
                  <c:v>4.5498906752278544E-2</c:v>
                </c:pt>
                <c:pt idx="58">
                  <c:v>3.499827519598158E-2</c:v>
                </c:pt>
                <c:pt idx="59">
                  <c:v>2.5183488277804977E-2</c:v>
                </c:pt>
                <c:pt idx="60">
                  <c:v>1.6381160486815635E-2</c:v>
                </c:pt>
                <c:pt idx="61">
                  <c:v>8.8620794052654654E-3</c:v>
                </c:pt>
                <c:pt idx="62">
                  <c:v>2.8196327452984062E-3</c:v>
                </c:pt>
                <c:pt idx="63">
                  <c:v>-1.6630045931654456E-3</c:v>
                </c:pt>
                <c:pt idx="64">
                  <c:v>-4.6410454373815684E-3</c:v>
                </c:pt>
                <c:pt idx="65">
                  <c:v>-6.2863263133216768E-3</c:v>
                </c:pt>
                <c:pt idx="66">
                  <c:v>-6.8241678696577789E-3</c:v>
                </c:pt>
                <c:pt idx="67">
                  <c:v>-6.4974768012215876E-3</c:v>
                </c:pt>
                <c:pt idx="68">
                  <c:v>-5.5715309970970324E-3</c:v>
                </c:pt>
                <c:pt idx="69">
                  <c:v>-4.3176307188518472E-3</c:v>
                </c:pt>
                <c:pt idx="70">
                  <c:v>-2.9587173079537272E-3</c:v>
                </c:pt>
                <c:pt idx="71">
                  <c:v>-1.6342409800813075E-3</c:v>
                </c:pt>
                <c:pt idx="72">
                  <c:v>-4.1518419499772454E-4</c:v>
                </c:pt>
                <c:pt idx="73">
                  <c:v>6.6313930144767453E-4</c:v>
                </c:pt>
                <c:pt idx="74">
                  <c:v>1.586352530850655E-3</c:v>
                </c:pt>
                <c:pt idx="75">
                  <c:v>2.3638075754230307E-3</c:v>
                </c:pt>
                <c:pt idx="76">
                  <c:v>3.0265062729611025E-3</c:v>
                </c:pt>
                <c:pt idx="77">
                  <c:v>3.6116514152438094E-3</c:v>
                </c:pt>
                <c:pt idx="78">
                  <c:v>4.1503668981492528E-3</c:v>
                </c:pt>
                <c:pt idx="79">
                  <c:v>4.6693370023796303E-3</c:v>
                </c:pt>
                <c:pt idx="80">
                  <c:v>5.1937780194495032E-3</c:v>
                </c:pt>
                <c:pt idx="81">
                  <c:v>5.7428653115040341E-3</c:v>
                </c:pt>
                <c:pt idx="82">
                  <c:v>6.3263941765508728E-3</c:v>
                </c:pt>
                <c:pt idx="83">
                  <c:v>6.9486813694763271E-3</c:v>
                </c:pt>
              </c:numCache>
            </c:numRef>
          </c:yVal>
        </c:ser>
        <c:ser>
          <c:idx val="1"/>
          <c:order val="1"/>
          <c:tx>
            <c:strRef>
              <c:f>'2000 250 200 15 PP'!$BT$2</c:f>
              <c:strCache>
                <c:ptCount val="1"/>
                <c:pt idx="0">
                  <c:v>P5_23456,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PP'!$BT$3:$BT$86</c:f>
              <c:numCache>
                <c:formatCode>General</c:formatCode>
                <c:ptCount val="84"/>
                <c:pt idx="0">
                  <c:v>6.1429735709905217E-2</c:v>
                </c:pt>
                <c:pt idx="1">
                  <c:v>6.1429908171545838E-2</c:v>
                </c:pt>
                <c:pt idx="2">
                  <c:v>6.1431039800562519E-2</c:v>
                </c:pt>
                <c:pt idx="3">
                  <c:v>6.1432674501670607E-2</c:v>
                </c:pt>
                <c:pt idx="4">
                  <c:v>6.1434159009305128E-2</c:v>
                </c:pt>
                <c:pt idx="5">
                  <c:v>6.1434833100020819E-2</c:v>
                </c:pt>
                <c:pt idx="6">
                  <c:v>6.143428362463841E-2</c:v>
                </c:pt>
                <c:pt idx="7">
                  <c:v>6.1432591765473166E-2</c:v>
                </c:pt>
                <c:pt idx="8">
                  <c:v>6.1430445168016067E-2</c:v>
                </c:pt>
                <c:pt idx="9">
                  <c:v>6.1428935428084447E-2</c:v>
                </c:pt>
                <c:pt idx="10">
                  <c:v>6.1428987323975587E-2</c:v>
                </c:pt>
                <c:pt idx="11">
                  <c:v>6.1430767538542104E-2</c:v>
                </c:pt>
                <c:pt idx="12">
                  <c:v>6.143342122850419E-2</c:v>
                </c:pt>
                <c:pt idx="13">
                  <c:v>6.1435465331387031E-2</c:v>
                </c:pt>
                <c:pt idx="14">
                  <c:v>6.1435673385230871E-2</c:v>
                </c:pt>
                <c:pt idx="15">
                  <c:v>6.1433865729837236E-2</c:v>
                </c:pt>
                <c:pt idx="16">
                  <c:v>6.1431088456100548E-2</c:v>
                </c:pt>
                <c:pt idx="17">
                  <c:v>6.1428958940012657E-2</c:v>
                </c:pt>
                <c:pt idx="18">
                  <c:v>6.142867341105001E-2</c:v>
                </c:pt>
                <c:pt idx="19">
                  <c:v>6.1430277230420181E-2</c:v>
                </c:pt>
                <c:pt idx="20">
                  <c:v>6.1432719669399297E-2</c:v>
                </c:pt>
                <c:pt idx="21">
                  <c:v>6.1434566107631046E-2</c:v>
                </c:pt>
                <c:pt idx="22">
                  <c:v>6.1434902612753681E-2</c:v>
                </c:pt>
                <c:pt idx="23">
                  <c:v>6.1433777752729755E-2</c:v>
                </c:pt>
                <c:pt idx="24">
                  <c:v>6.1432011121711205E-2</c:v>
                </c:pt>
                <c:pt idx="25">
                  <c:v>6.143059634601962E-2</c:v>
                </c:pt>
                <c:pt idx="26">
                  <c:v>6.1430107318848584E-2</c:v>
                </c:pt>
                <c:pt idx="27">
                  <c:v>6.1430512709271794E-2</c:v>
                </c:pt>
                <c:pt idx="28">
                  <c:v>6.1431314872008341E-2</c:v>
                </c:pt>
                <c:pt idx="29">
                  <c:v>6.1431820953793272E-2</c:v>
                </c:pt>
                <c:pt idx="30">
                  <c:v>6.143136455572059E-2</c:v>
                </c:pt>
                <c:pt idx="31">
                  <c:v>6.142932455346084E-2</c:v>
                </c:pt>
                <c:pt idx="32">
                  <c:v>6.1425029043500647E-2</c:v>
                </c:pt>
                <c:pt idx="33">
                  <c:v>6.1417647169136634E-2</c:v>
                </c:pt>
                <c:pt idx="34">
                  <c:v>6.140612629076582E-2</c:v>
                </c:pt>
                <c:pt idx="35">
                  <c:v>6.1389115673215575E-2</c:v>
                </c:pt>
                <c:pt idx="36">
                  <c:v>6.1364915553151544E-2</c:v>
                </c:pt>
                <c:pt idx="37">
                  <c:v>6.1331471890964911E-2</c:v>
                </c:pt>
                <c:pt idx="38">
                  <c:v>6.128638937066623E-2</c:v>
                </c:pt>
                <c:pt idx="39">
                  <c:v>6.1227042177276834E-2</c:v>
                </c:pt>
                <c:pt idx="40">
                  <c:v>6.1150707372791338E-2</c:v>
                </c:pt>
                <c:pt idx="41">
                  <c:v>6.105471593729507E-2</c:v>
                </c:pt>
                <c:pt idx="42">
                  <c:v>6.0936451722796943E-2</c:v>
                </c:pt>
                <c:pt idx="43">
                  <c:v>6.0793038461491977E-2</c:v>
                </c:pt>
                <c:pt idx="44">
                  <c:v>6.0620389314008531E-2</c:v>
                </c:pt>
                <c:pt idx="45">
                  <c:v>6.0411400666142909E-2</c:v>
                </c:pt>
                <c:pt idx="46">
                  <c:v>6.0153106750002211E-2</c:v>
                </c:pt>
                <c:pt idx="47">
                  <c:v>5.982329221497671E-2</c:v>
                </c:pt>
                <c:pt idx="48">
                  <c:v>5.9387563573323615E-2</c:v>
                </c:pt>
                <c:pt idx="49">
                  <c:v>5.879827427978275E-2</c:v>
                </c:pt>
                <c:pt idx="50">
                  <c:v>5.7995774117497116E-2</c:v>
                </c:pt>
                <c:pt idx="51">
                  <c:v>5.6911424602571557E-2</c:v>
                </c:pt>
                <c:pt idx="52">
                  <c:v>5.5471153032693246E-2</c:v>
                </c:pt>
                <c:pt idx="53">
                  <c:v>5.3599263599091208E-2</c:v>
                </c:pt>
                <c:pt idx="54">
                  <c:v>5.1223913107916144E-2</c:v>
                </c:pt>
                <c:pt idx="55">
                  <c:v>4.8285758215017564E-2</c:v>
                </c:pt>
                <c:pt idx="56">
                  <c:v>4.4749844338054498E-2</c:v>
                </c:pt>
                <c:pt idx="57">
                  <c:v>4.0619007200577081E-2</c:v>
                </c:pt>
                <c:pt idx="58">
                  <c:v>3.5946335900992332E-2</c:v>
                </c:pt>
                <c:pt idx="59">
                  <c:v>3.084356504441341E-2</c:v>
                </c:pt>
                <c:pt idx="60">
                  <c:v>2.5480733535921264E-2</c:v>
                </c:pt>
                <c:pt idx="61">
                  <c:v>2.0072864688106165E-2</c:v>
                </c:pt>
                <c:pt idx="62">
                  <c:v>1.4855277593222188E-2</c:v>
                </c:pt>
                <c:pt idx="63">
                  <c:v>1.005634836410472E-2</c:v>
                </c:pt>
                <c:pt idx="64">
                  <c:v>5.8757789752124888E-3</c:v>
                </c:pt>
                <c:pt idx="65">
                  <c:v>2.4667112986435959E-3</c:v>
                </c:pt>
                <c:pt idx="66">
                  <c:v>-8.618284718826882E-5</c:v>
                </c:pt>
                <c:pt idx="67">
                  <c:v>-1.7880962683139193E-3</c:v>
                </c:pt>
                <c:pt idx="68">
                  <c:v>-2.7316026905347436E-3</c:v>
                </c:pt>
                <c:pt idx="69">
                  <c:v>-3.0590401135710656E-3</c:v>
                </c:pt>
                <c:pt idx="70">
                  <c:v>-2.9196799272710777E-3</c:v>
                </c:pt>
                <c:pt idx="71">
                  <c:v>-2.4565735509709283E-3</c:v>
                </c:pt>
                <c:pt idx="72">
                  <c:v>-1.810444643966928E-3</c:v>
                </c:pt>
                <c:pt idx="73">
                  <c:v>-1.1071211687394818E-3</c:v>
                </c:pt>
                <c:pt idx="74">
                  <c:v>-4.3301566115993309E-4</c:v>
                </c:pt>
                <c:pt idx="75">
                  <c:v>1.7213238757077351E-4</c:v>
                </c:pt>
                <c:pt idx="76">
                  <c:v>6.998494060847806E-4</c:v>
                </c:pt>
                <c:pt idx="77">
                  <c:v>1.1541047726679459E-3</c:v>
                </c:pt>
                <c:pt idx="78">
                  <c:v>1.5440181944153647E-3</c:v>
                </c:pt>
                <c:pt idx="79">
                  <c:v>1.8849936317270604E-3</c:v>
                </c:pt>
                <c:pt idx="80">
                  <c:v>2.1965844186593148E-3</c:v>
                </c:pt>
                <c:pt idx="81">
                  <c:v>2.4952967577290134E-3</c:v>
                </c:pt>
                <c:pt idx="82">
                  <c:v>2.7914166313832518E-3</c:v>
                </c:pt>
                <c:pt idx="83">
                  <c:v>3.0918610544882603E-3</c:v>
                </c:pt>
              </c:numCache>
            </c:numRef>
          </c:yVal>
        </c:ser>
        <c:ser>
          <c:idx val="2"/>
          <c:order val="2"/>
          <c:tx>
            <c:strRef>
              <c:f>'2000 250 200 15 PP'!$BU$2</c:f>
              <c:strCache>
                <c:ptCount val="1"/>
                <c:pt idx="0">
                  <c:v>P5_34567,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PP'!$BU$3:$BU$86</c:f>
              <c:numCache>
                <c:formatCode>General</c:formatCode>
                <c:ptCount val="84"/>
                <c:pt idx="0">
                  <c:v>3.1266836189212936E-2</c:v>
                </c:pt>
                <c:pt idx="1">
                  <c:v>3.1267065361715043E-2</c:v>
                </c:pt>
                <c:pt idx="2">
                  <c:v>3.126623288867026E-2</c:v>
                </c:pt>
                <c:pt idx="3">
                  <c:v>3.1264558308222612E-2</c:v>
                </c:pt>
                <c:pt idx="4">
                  <c:v>3.1262679123515595E-2</c:v>
                </c:pt>
                <c:pt idx="5">
                  <c:v>3.1261507882878257E-2</c:v>
                </c:pt>
                <c:pt idx="6">
                  <c:v>3.1261808291585792E-2</c:v>
                </c:pt>
                <c:pt idx="7">
                  <c:v>3.1263726119831386E-2</c:v>
                </c:pt>
                <c:pt idx="8">
                  <c:v>3.1266450468348639E-2</c:v>
                </c:pt>
                <c:pt idx="9">
                  <c:v>3.1268514305491636E-2</c:v>
                </c:pt>
                <c:pt idx="10">
                  <c:v>3.1268573139133886E-2</c:v>
                </c:pt>
                <c:pt idx="11">
                  <c:v>3.1266329967543985E-2</c:v>
                </c:pt>
                <c:pt idx="12">
                  <c:v>3.1262917673101055E-2</c:v>
                </c:pt>
                <c:pt idx="13">
                  <c:v>3.1260350208107773E-2</c:v>
                </c:pt>
                <c:pt idx="14">
                  <c:v>3.1260261520127709E-2</c:v>
                </c:pt>
                <c:pt idx="15">
                  <c:v>3.1262814909993719E-2</c:v>
                </c:pt>
                <c:pt idx="16">
                  <c:v>3.1266476868817401E-2</c:v>
                </c:pt>
                <c:pt idx="17">
                  <c:v>3.1268990435354242E-2</c:v>
                </c:pt>
                <c:pt idx="18">
                  <c:v>3.126881904523085E-2</c:v>
                </c:pt>
                <c:pt idx="19">
                  <c:v>3.126617356013419E-2</c:v>
                </c:pt>
                <c:pt idx="20">
                  <c:v>3.1262821850647077E-2</c:v>
                </c:pt>
                <c:pt idx="21">
                  <c:v>3.1260878530733838E-2</c:v>
                </c:pt>
                <c:pt idx="22">
                  <c:v>3.1261424305846656E-2</c:v>
                </c:pt>
                <c:pt idx="23">
                  <c:v>3.1263844982899004E-2</c:v>
                </c:pt>
                <c:pt idx="24">
                  <c:v>3.1266401207539221E-2</c:v>
                </c:pt>
                <c:pt idx="25">
                  <c:v>3.1267448859265107E-2</c:v>
                </c:pt>
                <c:pt idx="26">
                  <c:v>3.1266540124206946E-2</c:v>
                </c:pt>
                <c:pt idx="27">
                  <c:v>3.12645691545477E-2</c:v>
                </c:pt>
                <c:pt idx="28">
                  <c:v>3.1263004992460021E-2</c:v>
                </c:pt>
                <c:pt idx="29">
                  <c:v>3.1262768741441703E-2</c:v>
                </c:pt>
                <c:pt idx="30">
                  <c:v>3.1263560334428238E-2</c:v>
                </c:pt>
                <c:pt idx="31">
                  <c:v>3.1264072448053647E-2</c:v>
                </c:pt>
                <c:pt idx="32">
                  <c:v>3.1262900449827484E-2</c:v>
                </c:pt>
                <c:pt idx="33">
                  <c:v>3.1259402961610359E-2</c:v>
                </c:pt>
                <c:pt idx="34">
                  <c:v>3.1253927785859247E-2</c:v>
                </c:pt>
                <c:pt idx="35">
                  <c:v>3.1247172050589942E-2</c:v>
                </c:pt>
                <c:pt idx="36">
                  <c:v>3.1239124753411219E-2</c:v>
                </c:pt>
                <c:pt idx="37">
                  <c:v>3.122840799007242E-2</c:v>
                </c:pt>
                <c:pt idx="38">
                  <c:v>3.1212576388320094E-2</c:v>
                </c:pt>
                <c:pt idx="39">
                  <c:v>3.1189293714025557E-2</c:v>
                </c:pt>
                <c:pt idx="40">
                  <c:v>3.1157713382180569E-2</c:v>
                </c:pt>
                <c:pt idx="41">
                  <c:v>3.1118887816298176E-2</c:v>
                </c:pt>
                <c:pt idx="42">
                  <c:v>3.1074833209011811E-2</c:v>
                </c:pt>
                <c:pt idx="43">
                  <c:v>3.1026555310901604E-2</c:v>
                </c:pt>
                <c:pt idx="44">
                  <c:v>3.0972450544794326E-2</c:v>
                </c:pt>
                <c:pt idx="45">
                  <c:v>3.0908431555835069E-2</c:v>
                </c:pt>
                <c:pt idx="46">
                  <c:v>3.0830120620187793E-2</c:v>
                </c:pt>
                <c:pt idx="47">
                  <c:v>3.0735735830626339E-2</c:v>
                </c:pt>
                <c:pt idx="48">
                  <c:v>3.0627481349167318E-2</c:v>
                </c:pt>
                <c:pt idx="49">
                  <c:v>3.0509545387615876E-2</c:v>
                </c:pt>
                <c:pt idx="50">
                  <c:v>3.0382964053822577E-2</c:v>
                </c:pt>
                <c:pt idx="51">
                  <c:v>3.0239586499526475E-2</c:v>
                </c:pt>
                <c:pt idx="52">
                  <c:v>3.0058377754363551E-2</c:v>
                </c:pt>
                <c:pt idx="53">
                  <c:v>2.9805918898527357E-2</c:v>
                </c:pt>
                <c:pt idx="54">
                  <c:v>2.9440099525142059E-2</c:v>
                </c:pt>
                <c:pt idx="55">
                  <c:v>2.8914025654667636E-2</c:v>
                </c:pt>
                <c:pt idx="56">
                  <c:v>2.8177594926945278E-2</c:v>
                </c:pt>
                <c:pt idx="57">
                  <c:v>2.7177256306858175E-2</c:v>
                </c:pt>
                <c:pt idx="58">
                  <c:v>2.5857421243911501E-2</c:v>
                </c:pt>
                <c:pt idx="59">
                  <c:v>2.4167316603709164E-2</c:v>
                </c:pt>
                <c:pt idx="60">
                  <c:v>2.2074691523826462E-2</c:v>
                </c:pt>
                <c:pt idx="61">
                  <c:v>1.9584083267246546E-2</c:v>
                </c:pt>
                <c:pt idx="62">
                  <c:v>1.6753392606497101E-2</c:v>
                </c:pt>
                <c:pt idx="63">
                  <c:v>1.369986136577323E-2</c:v>
                </c:pt>
                <c:pt idx="64">
                  <c:v>1.0587900736284557E-2</c:v>
                </c:pt>
                <c:pt idx="65">
                  <c:v>7.5994519906078199E-3</c:v>
                </c:pt>
                <c:pt idx="66">
                  <c:v>4.8991575248420139E-3</c:v>
                </c:pt>
                <c:pt idx="67">
                  <c:v>2.6106942570362605E-3</c:v>
                </c:pt>
                <c:pt idx="68">
                  <c:v>8.1005442195724881E-4</c:v>
                </c:pt>
                <c:pt idx="69">
                  <c:v>-4.7334241677826047E-4</c:v>
                </c:pt>
                <c:pt idx="70">
                  <c:v>-1.2592831575154422E-3</c:v>
                </c:pt>
                <c:pt idx="71">
                  <c:v>-1.6190643627365733E-3</c:v>
                </c:pt>
                <c:pt idx="72">
                  <c:v>-1.6602666566005995E-3</c:v>
                </c:pt>
                <c:pt idx="73">
                  <c:v>-1.4926233329840542E-3</c:v>
                </c:pt>
                <c:pt idx="74">
                  <c:v>-1.2004080901338718E-3</c:v>
                </c:pt>
                <c:pt idx="75">
                  <c:v>-8.4101880340848526E-4</c:v>
                </c:pt>
                <c:pt idx="76">
                  <c:v>-4.5763804079499381E-4</c:v>
                </c:pt>
                <c:pt idx="77">
                  <c:v>-8.5535694152638731E-5</c:v>
                </c:pt>
                <c:pt idx="78">
                  <c:v>2.497375972292161E-4</c:v>
                </c:pt>
                <c:pt idx="79">
                  <c:v>5.3377102261708653E-4</c:v>
                </c:pt>
                <c:pt idx="80">
                  <c:v>7.6198880245306668E-4</c:v>
                </c:pt>
                <c:pt idx="81">
                  <c:v>9.3921240321575726E-4</c:v>
                </c:pt>
                <c:pt idx="82">
                  <c:v>1.0809401296765768E-3</c:v>
                </c:pt>
                <c:pt idx="83">
                  <c:v>1.2113092159905256E-3</c:v>
                </c:pt>
              </c:numCache>
            </c:numRef>
          </c:yVal>
        </c:ser>
        <c:ser>
          <c:idx val="3"/>
          <c:order val="3"/>
          <c:tx>
            <c:strRef>
              <c:f>'2000 250 200 15 PP'!$BV$2</c:f>
              <c:strCache>
                <c:ptCount val="1"/>
                <c:pt idx="0">
                  <c:v>P5_45678,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PP'!$BV$3:$BV$86</c:f>
              <c:numCache>
                <c:formatCode>General</c:formatCode>
                <c:ptCount val="84"/>
                <c:pt idx="0">
                  <c:v>1.785773821280752E-2</c:v>
                </c:pt>
                <c:pt idx="1">
                  <c:v>1.7857346003364895E-2</c:v>
                </c:pt>
                <c:pt idx="2">
                  <c:v>1.785641374926436E-2</c:v>
                </c:pt>
                <c:pt idx="3">
                  <c:v>1.7855401011061443E-2</c:v>
                </c:pt>
                <c:pt idx="4">
                  <c:v>1.785473370931465E-2</c:v>
                </c:pt>
                <c:pt idx="5">
                  <c:v>1.7854646073793903E-2</c:v>
                </c:pt>
                <c:pt idx="6">
                  <c:v>1.7855172326515907E-2</c:v>
                </c:pt>
                <c:pt idx="7">
                  <c:v>1.7856091882662673E-2</c:v>
                </c:pt>
                <c:pt idx="8">
                  <c:v>1.7857062226201051E-2</c:v>
                </c:pt>
                <c:pt idx="9">
                  <c:v>1.7857642769173353E-2</c:v>
                </c:pt>
                <c:pt idx="10">
                  <c:v>1.7857529520955547E-2</c:v>
                </c:pt>
                <c:pt idx="11">
                  <c:v>1.7856711244502801E-2</c:v>
                </c:pt>
                <c:pt idx="12">
                  <c:v>1.7855549795330366E-2</c:v>
                </c:pt>
                <c:pt idx="13">
                  <c:v>1.7854605211451994E-2</c:v>
                </c:pt>
                <c:pt idx="14">
                  <c:v>1.7854389806926343E-2</c:v>
                </c:pt>
                <c:pt idx="15">
                  <c:v>1.7855022228941399E-2</c:v>
                </c:pt>
                <c:pt idx="16">
                  <c:v>1.785618083173943E-2</c:v>
                </c:pt>
                <c:pt idx="17">
                  <c:v>1.7857273982798735E-2</c:v>
                </c:pt>
                <c:pt idx="18">
                  <c:v>1.7857782067430331E-2</c:v>
                </c:pt>
                <c:pt idx="19">
                  <c:v>1.7857486177153634E-2</c:v>
                </c:pt>
                <c:pt idx="20">
                  <c:v>1.7856560636383509E-2</c:v>
                </c:pt>
                <c:pt idx="21">
                  <c:v>1.7855443114908685E-2</c:v>
                </c:pt>
                <c:pt idx="22">
                  <c:v>1.785459820613769E-2</c:v>
                </c:pt>
                <c:pt idx="23">
                  <c:v>1.7854408339985126E-2</c:v>
                </c:pt>
                <c:pt idx="24">
                  <c:v>1.7854986327244849E-2</c:v>
                </c:pt>
                <c:pt idx="25">
                  <c:v>1.7856151497860046E-2</c:v>
                </c:pt>
                <c:pt idx="26">
                  <c:v>1.7857407151724465E-2</c:v>
                </c:pt>
                <c:pt idx="27">
                  <c:v>1.7858093793876095E-2</c:v>
                </c:pt>
                <c:pt idx="28">
                  <c:v>1.7857715085388214E-2</c:v>
                </c:pt>
                <c:pt idx="29">
                  <c:v>1.7856275822179527E-2</c:v>
                </c:pt>
                <c:pt idx="30">
                  <c:v>1.7854394069414196E-2</c:v>
                </c:pt>
                <c:pt idx="31">
                  <c:v>1.7853026163990204E-2</c:v>
                </c:pt>
                <c:pt idx="32">
                  <c:v>1.7852783010176364E-2</c:v>
                </c:pt>
                <c:pt idx="33">
                  <c:v>1.7853386178451076E-2</c:v>
                </c:pt>
                <c:pt idx="34">
                  <c:v>1.785355863952413E-2</c:v>
                </c:pt>
                <c:pt idx="35">
                  <c:v>1.7851651113730337E-2</c:v>
                </c:pt>
                <c:pt idx="36">
                  <c:v>1.784661395345637E-2</c:v>
                </c:pt>
                <c:pt idx="37">
                  <c:v>1.7838643773608592E-2</c:v>
                </c:pt>
                <c:pt idx="38">
                  <c:v>1.7828954856109195E-2</c:v>
                </c:pt>
                <c:pt idx="39">
                  <c:v>1.7818772773904271E-2</c:v>
                </c:pt>
                <c:pt idx="40">
                  <c:v>1.7808063179292174E-2</c:v>
                </c:pt>
                <c:pt idx="41">
                  <c:v>1.7795142493876783E-2</c:v>
                </c:pt>
                <c:pt idx="42">
                  <c:v>1.7777441275306019E-2</c:v>
                </c:pt>
                <c:pt idx="43">
                  <c:v>1.7753160971290028E-2</c:v>
                </c:pt>
                <c:pt idx="44">
                  <c:v>1.7722655404430441E-2</c:v>
                </c:pt>
                <c:pt idx="45">
                  <c:v>1.7688457456553078E-2</c:v>
                </c:pt>
                <c:pt idx="46">
                  <c:v>1.7653573604637735E-2</c:v>
                </c:pt>
                <c:pt idx="47">
                  <c:v>1.7619173771761105E-2</c:v>
                </c:pt>
                <c:pt idx="48">
                  <c:v>1.7583122585110283E-2</c:v>
                </c:pt>
                <c:pt idx="49">
                  <c:v>1.754076825426952E-2</c:v>
                </c:pt>
                <c:pt idx="50">
                  <c:v>1.7487699160409053E-2</c:v>
                </c:pt>
                <c:pt idx="51">
                  <c:v>1.7422708157829526E-2</c:v>
                </c:pt>
                <c:pt idx="52">
                  <c:v>1.7348699730495857E-2</c:v>
                </c:pt>
                <c:pt idx="53">
                  <c:v>1.7270216972749785E-2</c:v>
                </c:pt>
                <c:pt idx="54">
                  <c:v>1.7188564803084661E-2</c:v>
                </c:pt>
                <c:pt idx="55">
                  <c:v>1.7096830172582917E-2</c:v>
                </c:pt>
                <c:pt idx="56">
                  <c:v>1.6977179706941799E-2</c:v>
                </c:pt>
                <c:pt idx="57">
                  <c:v>1.6801201080388694E-2</c:v>
                </c:pt>
                <c:pt idx="58">
                  <c:v>1.6532257114344466E-2</c:v>
                </c:pt>
                <c:pt idx="59">
                  <c:v>1.6128447870340391E-2</c:v>
                </c:pt>
                <c:pt idx="60">
                  <c:v>1.5545762096352347E-2</c:v>
                </c:pt>
                <c:pt idx="61">
                  <c:v>1.4742585449217549E-2</c:v>
                </c:pt>
                <c:pt idx="62">
                  <c:v>1.3686750890430109E-2</c:v>
                </c:pt>
                <c:pt idx="63">
                  <c:v>1.2364492704052812E-2</c:v>
                </c:pt>
                <c:pt idx="64">
                  <c:v>1.078961909349423E-2</c:v>
                </c:pt>
                <c:pt idx="65">
                  <c:v>9.0106180217748265E-3</c:v>
                </c:pt>
                <c:pt idx="66">
                  <c:v>7.113161345988544E-3</c:v>
                </c:pt>
                <c:pt idx="67">
                  <c:v>5.2137801297675694E-3</c:v>
                </c:pt>
                <c:pt idx="68">
                  <c:v>3.4416192392728649E-3</c:v>
                </c:pt>
                <c:pt idx="69">
                  <c:v>1.9108443212146617E-3</c:v>
                </c:pt>
                <c:pt idx="70">
                  <c:v>6.9556310844859175E-4</c:v>
                </c:pt>
                <c:pt idx="71">
                  <c:v>-1.7949216800447341E-4</c:v>
                </c:pt>
                <c:pt idx="72">
                  <c:v>-7.302890275348846E-4</c:v>
                </c:pt>
                <c:pt idx="73">
                  <c:v>-9.9818261826566048E-4</c:v>
                </c:pt>
                <c:pt idx="74">
                  <c:v>-1.0415294086745254E-3</c:v>
                </c:pt>
                <c:pt idx="75">
                  <c:v>-9.3241397710448098E-4</c:v>
                </c:pt>
                <c:pt idx="76">
                  <c:v>-7.4567008112169533E-4</c:v>
                </c:pt>
                <c:pt idx="77">
                  <c:v>-5.3902782288139039E-4</c:v>
                </c:pt>
                <c:pt idx="78">
                  <c:v>-3.406141327484059E-4</c:v>
                </c:pt>
                <c:pt idx="79">
                  <c:v>-1.5444389758271609E-4</c:v>
                </c:pt>
                <c:pt idx="80">
                  <c:v>2.4092852604579225E-5</c:v>
                </c:pt>
                <c:pt idx="81">
                  <c:v>1.9600093630163171E-4</c:v>
                </c:pt>
                <c:pt idx="82">
                  <c:v>3.5533590384354555E-4</c:v>
                </c:pt>
                <c:pt idx="83">
                  <c:v>4.9263787558289078E-4</c:v>
                </c:pt>
              </c:numCache>
            </c:numRef>
          </c:yVal>
        </c:ser>
        <c:ser>
          <c:idx val="4"/>
          <c:order val="4"/>
          <c:tx>
            <c:strRef>
              <c:f>'2000 250 200 15 PP'!$BW$2</c:f>
              <c:strCache>
                <c:ptCount val="1"/>
                <c:pt idx="0">
                  <c:v>P5_56789,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PP'!$BW$3:$BW$86</c:f>
              <c:numCache>
                <c:formatCode>General</c:formatCode>
                <c:ptCount val="84"/>
                <c:pt idx="0">
                  <c:v>1.102122895326574E-2</c:v>
                </c:pt>
                <c:pt idx="1">
                  <c:v>1.1021224581439693E-2</c:v>
                </c:pt>
                <c:pt idx="2">
                  <c:v>1.1022573933954552E-2</c:v>
                </c:pt>
                <c:pt idx="3">
                  <c:v>1.1024789918728713E-2</c:v>
                </c:pt>
                <c:pt idx="4">
                  <c:v>1.1027012742709157E-2</c:v>
                </c:pt>
                <c:pt idx="5">
                  <c:v>1.1028217938833948E-2</c:v>
                </c:pt>
                <c:pt idx="6">
                  <c:v>1.1027621060684105E-2</c:v>
                </c:pt>
                <c:pt idx="7">
                  <c:v>1.1025221879393905E-2</c:v>
                </c:pt>
                <c:pt idx="8">
                  <c:v>1.102198879826493E-2</c:v>
                </c:pt>
                <c:pt idx="9">
                  <c:v>1.1019628018439679E-2</c:v>
                </c:pt>
                <c:pt idx="10">
                  <c:v>1.1019636327677483E-2</c:v>
                </c:pt>
                <c:pt idx="11">
                  <c:v>1.1022310376906654E-2</c:v>
                </c:pt>
                <c:pt idx="12">
                  <c:v>1.1026316214396105E-2</c:v>
                </c:pt>
                <c:pt idx="13">
                  <c:v>1.1029376881507983E-2</c:v>
                </c:pt>
                <c:pt idx="14">
                  <c:v>1.1029585070878999E-2</c:v>
                </c:pt>
                <c:pt idx="15">
                  <c:v>1.1026716749786203E-2</c:v>
                </c:pt>
                <c:pt idx="16">
                  <c:v>1.1022462391561516E-2</c:v>
                </c:pt>
                <c:pt idx="17">
                  <c:v>1.1019375126401342E-2</c:v>
                </c:pt>
                <c:pt idx="18">
                  <c:v>1.1019250520665965E-2</c:v>
                </c:pt>
                <c:pt idx="19">
                  <c:v>1.1022018287397324E-2</c:v>
                </c:pt>
                <c:pt idx="20">
                  <c:v>1.1025838587154863E-2</c:v>
                </c:pt>
                <c:pt idx="21">
                  <c:v>1.102838085960412E-2</c:v>
                </c:pt>
                <c:pt idx="22">
                  <c:v>1.1028334599070854E-2</c:v>
                </c:pt>
                <c:pt idx="23">
                  <c:v>1.1026060568500787E-2</c:v>
                </c:pt>
                <c:pt idx="24">
                  <c:v>1.1023215586552894E-2</c:v>
                </c:pt>
                <c:pt idx="25">
                  <c:v>1.1021516030042981E-2</c:v>
                </c:pt>
                <c:pt idx="26">
                  <c:v>1.1021676074481908E-2</c:v>
                </c:pt>
                <c:pt idx="27">
                  <c:v>1.1023183731987046E-2</c:v>
                </c:pt>
                <c:pt idx="28">
                  <c:v>1.1024828630132285E-2</c:v>
                </c:pt>
                <c:pt idx="29">
                  <c:v>1.1025601152396933E-2</c:v>
                </c:pt>
                <c:pt idx="30">
                  <c:v>1.1025286360961846E-2</c:v>
                </c:pt>
                <c:pt idx="31">
                  <c:v>1.1024349907367028E-2</c:v>
                </c:pt>
                <c:pt idx="32">
                  <c:v>1.1023451802696293E-2</c:v>
                </c:pt>
                <c:pt idx="33">
                  <c:v>1.1022850928364886E-2</c:v>
                </c:pt>
                <c:pt idx="34">
                  <c:v>1.1022264654317099E-2</c:v>
                </c:pt>
                <c:pt idx="35">
                  <c:v>1.1021048167536981E-2</c:v>
                </c:pt>
                <c:pt idx="36">
                  <c:v>1.1018709972543918E-2</c:v>
                </c:pt>
                <c:pt idx="37">
                  <c:v>1.1015196311068069E-2</c:v>
                </c:pt>
                <c:pt idx="38">
                  <c:v>1.1010884497032487E-2</c:v>
                </c:pt>
                <c:pt idx="39">
                  <c:v>1.100609206133831E-2</c:v>
                </c:pt>
                <c:pt idx="40">
                  <c:v>1.1000704757294779E-2</c:v>
                </c:pt>
                <c:pt idx="41">
                  <c:v>1.0993950291587184E-2</c:v>
                </c:pt>
                <c:pt idx="42">
                  <c:v>1.0984778891068627E-2</c:v>
                </c:pt>
                <c:pt idx="43">
                  <c:v>1.0972523535916524E-2</c:v>
                </c:pt>
                <c:pt idx="44">
                  <c:v>1.095746336297391E-2</c:v>
                </c:pt>
                <c:pt idx="45">
                  <c:v>1.094072569328153E-2</c:v>
                </c:pt>
                <c:pt idx="46">
                  <c:v>1.0923616503640397E-2</c:v>
                </c:pt>
                <c:pt idx="47">
                  <c:v>1.0906498510766289E-2</c:v>
                </c:pt>
                <c:pt idx="48">
                  <c:v>1.0888233392648827E-2</c:v>
                </c:pt>
                <c:pt idx="49">
                  <c:v>1.0866649168399013E-2</c:v>
                </c:pt>
                <c:pt idx="50">
                  <c:v>1.0839909066198921E-2</c:v>
                </c:pt>
                <c:pt idx="51">
                  <c:v>1.0807963657566652E-2</c:v>
                </c:pt>
                <c:pt idx="52">
                  <c:v>1.0772871385937553E-2</c:v>
                </c:pt>
                <c:pt idx="53">
                  <c:v>1.0737559597795335E-2</c:v>
                </c:pt>
                <c:pt idx="54">
                  <c:v>1.0703492325334425E-2</c:v>
                </c:pt>
                <c:pt idx="55">
                  <c:v>1.0668752487954613E-2</c:v>
                </c:pt>
                <c:pt idx="56">
                  <c:v>1.062791071731E-2</c:v>
                </c:pt>
                <c:pt idx="57">
                  <c:v>1.0573793032058E-2</c:v>
                </c:pt>
                <c:pt idx="58">
                  <c:v>1.0499595682709792E-2</c:v>
                </c:pt>
                <c:pt idx="59">
                  <c:v>1.0398822482319147E-2</c:v>
                </c:pt>
                <c:pt idx="60">
                  <c:v>1.0261673122281276E-2</c:v>
                </c:pt>
                <c:pt idx="61">
                  <c:v>1.0069052415157575E-2</c:v>
                </c:pt>
                <c:pt idx="62">
                  <c:v>9.7880880469778282E-3</c:v>
                </c:pt>
                <c:pt idx="63">
                  <c:v>9.3743806334034788E-3</c:v>
                </c:pt>
                <c:pt idx="64">
                  <c:v>8.7831209553077497E-3</c:v>
                </c:pt>
                <c:pt idx="65">
                  <c:v>7.9865404804716229E-3</c:v>
                </c:pt>
                <c:pt idx="66">
                  <c:v>6.9896196394318892E-3</c:v>
                </c:pt>
                <c:pt idx="67">
                  <c:v>5.8354482949765024E-3</c:v>
                </c:pt>
                <c:pt idx="68">
                  <c:v>4.5968125092562947E-3</c:v>
                </c:pt>
                <c:pt idx="69">
                  <c:v>3.3595936761114205E-3</c:v>
                </c:pt>
                <c:pt idx="70">
                  <c:v>2.2069300864771216E-3</c:v>
                </c:pt>
                <c:pt idx="71">
                  <c:v>1.2091362869897494E-3</c:v>
                </c:pt>
                <c:pt idx="72">
                  <c:v>4.1705869668917146E-4</c:v>
                </c:pt>
                <c:pt idx="73">
                  <c:v>-1.4546895334300542E-4</c:v>
                </c:pt>
                <c:pt idx="74">
                  <c:v>-4.8738028006361172E-4</c:v>
                </c:pt>
                <c:pt idx="75">
                  <c:v>-6.4699181696071498E-4</c:v>
                </c:pt>
                <c:pt idx="76">
                  <c:v>-6.7626461485393078E-4</c:v>
                </c:pt>
                <c:pt idx="77">
                  <c:v>-6.2201436256572305E-4</c:v>
                </c:pt>
                <c:pt idx="78">
                  <c:v>-5.1748136651774061E-4</c:v>
                </c:pt>
                <c:pt idx="79">
                  <c:v>-3.8569152385986994E-4</c:v>
                </c:pt>
                <c:pt idx="80">
                  <c:v>-2.4467486138755049E-4</c:v>
                </c:pt>
                <c:pt idx="81">
                  <c:v>-1.0841770596170671E-4</c:v>
                </c:pt>
                <c:pt idx="82">
                  <c:v>1.384337947447734E-5</c:v>
                </c:pt>
                <c:pt idx="83">
                  <c:v>1.1700541901251915E-4</c:v>
                </c:pt>
              </c:numCache>
            </c:numRef>
          </c:yVal>
        </c:ser>
        <c:axId val="117108736"/>
        <c:axId val="117110272"/>
      </c:scatterChart>
      <c:valAx>
        <c:axId val="11710873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110272"/>
        <c:crosses val="autoZero"/>
        <c:crossBetween val="midCat"/>
      </c:valAx>
      <c:valAx>
        <c:axId val="1171102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108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P6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PP'!$BX$2</c:f>
              <c:strCache>
                <c:ptCount val="1"/>
                <c:pt idx="0">
                  <c:v>P6_123456,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PP'!$BX$3:$BX$86</c:f>
              <c:numCache>
                <c:formatCode>General</c:formatCode>
                <c:ptCount val="84"/>
                <c:pt idx="0">
                  <c:v>0.11646373471966055</c:v>
                </c:pt>
                <c:pt idx="1">
                  <c:v>0.11646359674388862</c:v>
                </c:pt>
                <c:pt idx="2">
                  <c:v>0.11646267096365749</c:v>
                </c:pt>
                <c:pt idx="3">
                  <c:v>0.11646132633334083</c:v>
                </c:pt>
                <c:pt idx="4">
                  <c:v>0.11646010152673544</c:v>
                </c:pt>
                <c:pt idx="5">
                  <c:v>0.11645954196355589</c:v>
                </c:pt>
                <c:pt idx="6">
                  <c:v>0.11645999312495034</c:v>
                </c:pt>
                <c:pt idx="7">
                  <c:v>0.11646138149841337</c:v>
                </c:pt>
                <c:pt idx="8">
                  <c:v>0.11646315006007729</c:v>
                </c:pt>
                <c:pt idx="9">
                  <c:v>0.11646439148897457</c:v>
                </c:pt>
                <c:pt idx="10">
                  <c:v>0.11646435097616918</c:v>
                </c:pt>
                <c:pt idx="11">
                  <c:v>0.11646288798227473</c:v>
                </c:pt>
                <c:pt idx="12">
                  <c:v>0.11646070521508127</c:v>
                </c:pt>
                <c:pt idx="13">
                  <c:v>0.11645902683231396</c:v>
                </c:pt>
                <c:pt idx="14">
                  <c:v>0.11645886126981361</c:v>
                </c:pt>
                <c:pt idx="15">
                  <c:v>0.11646035246842959</c:v>
                </c:pt>
                <c:pt idx="16">
                  <c:v>0.11646263515306904</c:v>
                </c:pt>
                <c:pt idx="17">
                  <c:v>0.11646437736552209</c:v>
                </c:pt>
                <c:pt idx="18">
                  <c:v>0.11646459830058878</c:v>
                </c:pt>
                <c:pt idx="19">
                  <c:v>0.11646326885351306</c:v>
                </c:pt>
                <c:pt idx="20">
                  <c:v>0.11646125842138035</c:v>
                </c:pt>
                <c:pt idx="21">
                  <c:v>0.11645975989913497</c:v>
                </c:pt>
                <c:pt idx="22">
                  <c:v>0.11645950761310202</c:v>
                </c:pt>
                <c:pt idx="23">
                  <c:v>0.11646044829718585</c:v>
                </c:pt>
                <c:pt idx="24">
                  <c:v>0.1164618833305037</c:v>
                </c:pt>
                <c:pt idx="25">
                  <c:v>0.11646297977293017</c:v>
                </c:pt>
                <c:pt idx="26">
                  <c:v>0.11646324619411673</c:v>
                </c:pt>
                <c:pt idx="27">
                  <c:v>0.11646259256387145</c:v>
                </c:pt>
                <c:pt idx="28">
                  <c:v>0.11646109433355173</c:v>
                </c:pt>
                <c:pt idx="29">
                  <c:v>0.1164586163317691</c:v>
                </c:pt>
                <c:pt idx="30">
                  <c:v>0.11645442533000391</c:v>
                </c:pt>
                <c:pt idx="31">
                  <c:v>0.11644696813257453</c:v>
                </c:pt>
                <c:pt idx="32">
                  <c:v>0.11643363616675401</c:v>
                </c:pt>
                <c:pt idx="33">
                  <c:v>0.11641024633559439</c:v>
                </c:pt>
                <c:pt idx="34">
                  <c:v>0.11636993098818402</c:v>
                </c:pt>
                <c:pt idx="35">
                  <c:v>0.11630153832661018</c:v>
                </c:pt>
                <c:pt idx="36">
                  <c:v>0.11618763038033492</c:v>
                </c:pt>
                <c:pt idx="37">
                  <c:v>0.11600258865048373</c:v>
                </c:pt>
                <c:pt idx="38">
                  <c:v>0.11571150817492672</c:v>
                </c:pt>
                <c:pt idx="39">
                  <c:v>0.1152701075568036</c:v>
                </c:pt>
                <c:pt idx="40">
                  <c:v>0.11462563138208121</c:v>
                </c:pt>
                <c:pt idx="41">
                  <c:v>0.11371834827053122</c:v>
                </c:pt>
                <c:pt idx="42">
                  <c:v>0.11248334619803466</c:v>
                </c:pt>
                <c:pt idx="43">
                  <c:v>0.11085268921611553</c:v>
                </c:pt>
                <c:pt idx="44">
                  <c:v>0.10875790260401035</c:v>
                </c:pt>
                <c:pt idx="45">
                  <c:v>0.10613185047582821</c:v>
                </c:pt>
                <c:pt idx="46">
                  <c:v>0.10290923432806004</c:v>
                </c:pt>
                <c:pt idx="47">
                  <c:v>9.9026070146527992E-2</c:v>
                </c:pt>
                <c:pt idx="48">
                  <c:v>9.442115999287938E-2</c:v>
                </c:pt>
                <c:pt idx="49">
                  <c:v>8.9042108493412167E-2</c:v>
                </c:pt>
                <c:pt idx="50">
                  <c:v>8.2855724115136059E-2</c:v>
                </c:pt>
                <c:pt idx="51">
                  <c:v>7.5860215245928939E-2</c:v>
                </c:pt>
                <c:pt idx="52">
                  <c:v>6.8097327057270979E-2</c:v>
                </c:pt>
                <c:pt idx="53">
                  <c:v>5.9663586537134813E-2</c:v>
                </c:pt>
                <c:pt idx="54">
                  <c:v>5.0718498875096316E-2</c:v>
                </c:pt>
                <c:pt idx="55">
                  <c:v>4.1486829902965226E-2</c:v>
                </c:pt>
                <c:pt idx="56">
                  <c:v>3.2252510625139258E-2</c:v>
                </c:pt>
                <c:pt idx="57">
                  <c:v>2.3343016140528642E-2</c:v>
                </c:pt>
                <c:pt idx="58">
                  <c:v>1.5102245231693619E-2</c:v>
                </c:pt>
                <c:pt idx="59">
                  <c:v>7.851180344468597E-3</c:v>
                </c:pt>
                <c:pt idx="60">
                  <c:v>1.8466778766179366E-3</c:v>
                </c:pt>
                <c:pt idx="61">
                  <c:v>-2.7442888282134688E-3</c:v>
                </c:pt>
                <c:pt idx="62">
                  <c:v>-5.8570636315530252E-3</c:v>
                </c:pt>
                <c:pt idx="63">
                  <c:v>-7.54848580013949E-3</c:v>
                </c:pt>
                <c:pt idx="64">
                  <c:v>-8.0109260245711487E-3</c:v>
                </c:pt>
                <c:pt idx="65">
                  <c:v>-7.5369159323014148E-3</c:v>
                </c:pt>
                <c:pt idx="66">
                  <c:v>-6.4391288290056572E-3</c:v>
                </c:pt>
                <c:pt idx="67">
                  <c:v>-4.9945598746263262E-3</c:v>
                </c:pt>
                <c:pt idx="68">
                  <c:v>-3.4412406624382799E-3</c:v>
                </c:pt>
                <c:pt idx="69">
                  <c:v>-1.9796095620282098E-3</c:v>
                </c:pt>
                <c:pt idx="70">
                  <c:v>-7.4644146088029468E-4</c:v>
                </c:pt>
                <c:pt idx="71">
                  <c:v>2.0870190235310488E-4</c:v>
                </c:pt>
                <c:pt idx="72">
                  <c:v>9.0990466413472324E-4</c:v>
                </c:pt>
                <c:pt idx="73">
                  <c:v>1.4127173589249472E-3</c:v>
                </c:pt>
                <c:pt idx="74">
                  <c:v>1.7697407600370889E-3</c:v>
                </c:pt>
                <c:pt idx="75">
                  <c:v>2.0243815847169108E-3</c:v>
                </c:pt>
                <c:pt idx="76">
                  <c:v>2.2171639933329591E-3</c:v>
                </c:pt>
                <c:pt idx="77">
                  <c:v>2.3840100890904514E-3</c:v>
                </c:pt>
                <c:pt idx="78">
                  <c:v>2.5502753258029179E-3</c:v>
                </c:pt>
                <c:pt idx="79">
                  <c:v>2.7313435028999897E-3</c:v>
                </c:pt>
                <c:pt idx="80">
                  <c:v>2.9369533496575594E-3</c:v>
                </c:pt>
                <c:pt idx="81">
                  <c:v>3.1730532414076381E-3</c:v>
                </c:pt>
                <c:pt idx="82">
                  <c:v>3.4417340125245024E-3</c:v>
                </c:pt>
                <c:pt idx="83">
                  <c:v>3.7425903830951134E-3</c:v>
                </c:pt>
              </c:numCache>
            </c:numRef>
          </c:yVal>
        </c:ser>
        <c:ser>
          <c:idx val="1"/>
          <c:order val="1"/>
          <c:tx>
            <c:strRef>
              <c:f>'2000 250 200 15 PP'!$BY$2</c:f>
              <c:strCache>
                <c:ptCount val="1"/>
                <c:pt idx="0">
                  <c:v>P6_234567,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PP'!$BY$3:$BY$86</c:f>
              <c:numCache>
                <c:formatCode>General</c:formatCode>
                <c:ptCount val="84"/>
                <c:pt idx="0">
                  <c:v>4.2325020759524073E-2</c:v>
                </c:pt>
                <c:pt idx="1">
                  <c:v>4.2325065417733634E-2</c:v>
                </c:pt>
                <c:pt idx="2">
                  <c:v>4.2326594415309809E-2</c:v>
                </c:pt>
                <c:pt idx="3">
                  <c:v>4.2329052876546966E-2</c:v>
                </c:pt>
                <c:pt idx="4">
                  <c:v>4.2331475108746436E-2</c:v>
                </c:pt>
                <c:pt idx="5">
                  <c:v>4.2332743148618096E-2</c:v>
                </c:pt>
                <c:pt idx="6">
                  <c:v>4.2332055630066236E-2</c:v>
                </c:pt>
                <c:pt idx="7">
                  <c:v>4.2329413514711159E-2</c:v>
                </c:pt>
                <c:pt idx="8">
                  <c:v>4.2325907309621845E-2</c:v>
                </c:pt>
                <c:pt idx="9">
                  <c:v>4.2323363194326037E-2</c:v>
                </c:pt>
                <c:pt idx="10">
                  <c:v>4.232338197124353E-2</c:v>
                </c:pt>
                <c:pt idx="11">
                  <c:v>4.2326281146564546E-2</c:v>
                </c:pt>
                <c:pt idx="12">
                  <c:v>4.233063912253119E-2</c:v>
                </c:pt>
                <c:pt idx="13">
                  <c:v>4.2333963711541731E-2</c:v>
                </c:pt>
                <c:pt idx="14">
                  <c:v>4.2334210768418951E-2</c:v>
                </c:pt>
                <c:pt idx="15">
                  <c:v>4.2331121040404714E-2</c:v>
                </c:pt>
                <c:pt idx="16">
                  <c:v>4.2326512154214464E-2</c:v>
                </c:pt>
                <c:pt idx="17">
                  <c:v>4.2323133898502195E-2</c:v>
                </c:pt>
                <c:pt idx="18">
                  <c:v>4.2322949933665165E-2</c:v>
                </c:pt>
                <c:pt idx="19">
                  <c:v>4.2325892266121823E-2</c:v>
                </c:pt>
                <c:pt idx="20">
                  <c:v>4.233001498037426E-2</c:v>
                </c:pt>
                <c:pt idx="21">
                  <c:v>4.2332819198240237E-2</c:v>
                </c:pt>
                <c:pt idx="22">
                  <c:v>4.2332854067122713E-2</c:v>
                </c:pt>
                <c:pt idx="23">
                  <c:v>4.2330491331862827E-2</c:v>
                </c:pt>
                <c:pt idx="24">
                  <c:v>4.2327439510963266E-2</c:v>
                </c:pt>
                <c:pt idx="25">
                  <c:v>4.2325524084562485E-2</c:v>
                </c:pt>
                <c:pt idx="26">
                  <c:v>4.2325533108040825E-2</c:v>
                </c:pt>
                <c:pt idx="27">
                  <c:v>4.2326961406140153E-2</c:v>
                </c:pt>
                <c:pt idx="28">
                  <c:v>4.2328548800997116E-2</c:v>
                </c:pt>
                <c:pt idx="29">
                  <c:v>4.2329132877994113E-2</c:v>
                </c:pt>
                <c:pt idx="30">
                  <c:v>4.2328216060431738E-2</c:v>
                </c:pt>
                <c:pt idx="31">
                  <c:v>4.2325867692531507E-2</c:v>
                </c:pt>
                <c:pt idx="32">
                  <c:v>4.2322146506116508E-2</c:v>
                </c:pt>
                <c:pt idx="33">
                  <c:v>4.2316538309101537E-2</c:v>
                </c:pt>
                <c:pt idx="34">
                  <c:v>4.2307774766417616E-2</c:v>
                </c:pt>
                <c:pt idx="35">
                  <c:v>4.2294099096304945E-2</c:v>
                </c:pt>
                <c:pt idx="36">
                  <c:v>4.2273779708143222E-2</c:v>
                </c:pt>
                <c:pt idx="37">
                  <c:v>4.2245458680856461E-2</c:v>
                </c:pt>
                <c:pt idx="38">
                  <c:v>4.2208009913357804E-2</c:v>
                </c:pt>
                <c:pt idx="39">
                  <c:v>4.2160027283485488E-2</c:v>
                </c:pt>
                <c:pt idx="40">
                  <c:v>4.2099225807360391E-2</c:v>
                </c:pt>
                <c:pt idx="41">
                  <c:v>4.2022373897388401E-2</c:v>
                </c:pt>
                <c:pt idx="42">
                  <c:v>4.1925787865468335E-2</c:v>
                </c:pt>
                <c:pt idx="43">
                  <c:v>4.1806069732647451E-2</c:v>
                </c:pt>
                <c:pt idx="44">
                  <c:v>4.1660022719094053E-2</c:v>
                </c:pt>
                <c:pt idx="45">
                  <c:v>4.1482818550341395E-2</c:v>
                </c:pt>
                <c:pt idx="46">
                  <c:v>4.126405127463334E-2</c:v>
                </c:pt>
                <c:pt idx="47">
                  <c:v>4.098288702801782E-2</c:v>
                </c:pt>
                <c:pt idx="48">
                  <c:v>4.0604444191751028E-2</c:v>
                </c:pt>
                <c:pt idx="49">
                  <c:v>4.0079777868108922E-2</c:v>
                </c:pt>
                <c:pt idx="50">
                  <c:v>3.9349802198134665E-2</c:v>
                </c:pt>
                <c:pt idx="51">
                  <c:v>3.8351431205792555E-2</c:v>
                </c:pt>
                <c:pt idx="52">
                  <c:v>3.7023039308417417E-2</c:v>
                </c:pt>
                <c:pt idx="53">
                  <c:v>3.5307998448628058E-2</c:v>
                </c:pt>
                <c:pt idx="54">
                  <c:v>3.3158219245481096E-2</c:v>
                </c:pt>
                <c:pt idx="55">
                  <c:v>3.0540762367241677E-2</c:v>
                </c:pt>
                <c:pt idx="56">
                  <c:v>2.7448971170910795E-2</c:v>
                </c:pt>
                <c:pt idx="57">
                  <c:v>2.3916203130660386E-2</c:v>
                </c:pt>
                <c:pt idx="58">
                  <c:v>2.0027900481861514E-2</c:v>
                </c:pt>
                <c:pt idx="59">
                  <c:v>1.5926731447503523E-2</c:v>
                </c:pt>
                <c:pt idx="60">
                  <c:v>1.180510871207445E-2</c:v>
                </c:pt>
                <c:pt idx="61">
                  <c:v>7.8816858987937072E-3</c:v>
                </c:pt>
                <c:pt idx="62">
                  <c:v>4.3663819876589779E-3</c:v>
                </c:pt>
                <c:pt idx="63">
                  <c:v>1.4273961922791254E-3</c:v>
                </c:pt>
                <c:pt idx="64">
                  <c:v>-8.2696709942786434E-4</c:v>
                </c:pt>
                <c:pt idx="65">
                  <c:v>-2.3520144967944267E-3</c:v>
                </c:pt>
                <c:pt idx="66">
                  <c:v>-3.1688476129005565E-3</c:v>
                </c:pt>
                <c:pt idx="67">
                  <c:v>-3.3696513220142377E-3</c:v>
                </c:pt>
                <c:pt idx="68">
                  <c:v>-3.1081534205562728E-3</c:v>
                </c:pt>
                <c:pt idx="69">
                  <c:v>-2.5604846954739588E-3</c:v>
                </c:pt>
                <c:pt idx="70">
                  <c:v>-1.8783753741090554E-3</c:v>
                </c:pt>
                <c:pt idx="71">
                  <c:v>-1.1704754963020364E-3</c:v>
                </c:pt>
                <c:pt idx="72">
                  <c:v>-5.122475676624823E-4</c:v>
                </c:pt>
                <c:pt idx="73">
                  <c:v>4.4114719389464412E-5</c:v>
                </c:pt>
                <c:pt idx="74">
                  <c:v>4.7224086617875965E-4</c:v>
                </c:pt>
                <c:pt idx="75">
                  <c:v>7.7479807834970611E-4</c:v>
                </c:pt>
                <c:pt idx="76">
                  <c:v>9.7602811659128793E-4</c:v>
                </c:pt>
                <c:pt idx="77">
                  <c:v>1.1075574217389256E-3</c:v>
                </c:pt>
                <c:pt idx="78">
                  <c:v>1.1994488495180426E-3</c:v>
                </c:pt>
                <c:pt idx="79">
                  <c:v>1.2793018396802078E-3</c:v>
                </c:pt>
                <c:pt idx="80">
                  <c:v>1.3706163727229648E-3</c:v>
                </c:pt>
                <c:pt idx="81">
                  <c:v>1.4863997271256481E-3</c:v>
                </c:pt>
                <c:pt idx="82">
                  <c:v>1.6252908040597217E-3</c:v>
                </c:pt>
                <c:pt idx="83">
                  <c:v>1.7755986989490297E-3</c:v>
                </c:pt>
              </c:numCache>
            </c:numRef>
          </c:yVal>
        </c:ser>
        <c:ser>
          <c:idx val="2"/>
          <c:order val="2"/>
          <c:tx>
            <c:strRef>
              <c:f>'2000 250 200 15 PP'!$BZ$2</c:f>
              <c:strCache>
                <c:ptCount val="1"/>
                <c:pt idx="0">
                  <c:v>P6_345678,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PP'!$BZ$3:$BZ$86</c:f>
              <c:numCache>
                <c:formatCode>General</c:formatCode>
                <c:ptCount val="84"/>
                <c:pt idx="0">
                  <c:v>1.9138045866254231E-2</c:v>
                </c:pt>
                <c:pt idx="1">
                  <c:v>1.9138494911215592E-2</c:v>
                </c:pt>
                <c:pt idx="2">
                  <c:v>1.9138250158137044E-2</c:v>
                </c:pt>
                <c:pt idx="3">
                  <c:v>1.9137250433292886E-2</c:v>
                </c:pt>
                <c:pt idx="4">
                  <c:v>1.9135852583146401E-2</c:v>
                </c:pt>
                <c:pt idx="5">
                  <c:v>1.9134788257448927E-2</c:v>
                </c:pt>
                <c:pt idx="6">
                  <c:v>1.9134764907710565E-2</c:v>
                </c:pt>
                <c:pt idx="7">
                  <c:v>1.9136051204420017E-2</c:v>
                </c:pt>
                <c:pt idx="8">
                  <c:v>1.9138075996622445E-2</c:v>
                </c:pt>
                <c:pt idx="9">
                  <c:v>1.9139700782006837E-2</c:v>
                </c:pt>
                <c:pt idx="10">
                  <c:v>1.9139823456346069E-2</c:v>
                </c:pt>
                <c:pt idx="11">
                  <c:v>1.9138167655333344E-2</c:v>
                </c:pt>
                <c:pt idx="12">
                  <c:v>1.9135599812090939E-2</c:v>
                </c:pt>
                <c:pt idx="13">
                  <c:v>1.9133709327879774E-2</c:v>
                </c:pt>
                <c:pt idx="14">
                  <c:v>1.9133751529375333E-2</c:v>
                </c:pt>
                <c:pt idx="15">
                  <c:v>1.9135812226274227E-2</c:v>
                </c:pt>
                <c:pt idx="16">
                  <c:v>1.913861959700907E-2</c:v>
                </c:pt>
                <c:pt idx="17">
                  <c:v>1.9140371350919359E-2</c:v>
                </c:pt>
                <c:pt idx="18">
                  <c:v>1.9139909173346056E-2</c:v>
                </c:pt>
                <c:pt idx="19">
                  <c:v>1.9137562769976798E-2</c:v>
                </c:pt>
                <c:pt idx="20">
                  <c:v>1.9134913914247469E-2</c:v>
                </c:pt>
                <c:pt idx="21">
                  <c:v>1.9133719788511448E-2</c:v>
                </c:pt>
                <c:pt idx="22">
                  <c:v>1.9134736779554424E-2</c:v>
                </c:pt>
                <c:pt idx="23">
                  <c:v>1.9137154702959101E-2</c:v>
                </c:pt>
                <c:pt idx="24">
                  <c:v>1.9139250063873441E-2</c:v>
                </c:pt>
                <c:pt idx="25">
                  <c:v>1.9139562674187129E-2</c:v>
                </c:pt>
                <c:pt idx="26">
                  <c:v>1.9137957824335847E-2</c:v>
                </c:pt>
                <c:pt idx="27">
                  <c:v>1.9135674722225465E-2</c:v>
                </c:pt>
                <c:pt idx="28">
                  <c:v>1.9134403503176592E-2</c:v>
                </c:pt>
                <c:pt idx="29">
                  <c:v>1.9135016038162762E-2</c:v>
                </c:pt>
                <c:pt idx="30">
                  <c:v>1.9136857818103811E-2</c:v>
                </c:pt>
                <c:pt idx="31">
                  <c:v>1.9138112539527609E-2</c:v>
                </c:pt>
                <c:pt idx="32">
                  <c:v>1.9137070318046828E-2</c:v>
                </c:pt>
                <c:pt idx="33">
                  <c:v>1.913326646731291E-2</c:v>
                </c:pt>
                <c:pt idx="34">
                  <c:v>1.9127760630358585E-2</c:v>
                </c:pt>
                <c:pt idx="35">
                  <c:v>1.9122158521186445E-2</c:v>
                </c:pt>
                <c:pt idx="36">
                  <c:v>1.9117033636825608E-2</c:v>
                </c:pt>
                <c:pt idx="37">
                  <c:v>1.9110920595650293E-2</c:v>
                </c:pt>
                <c:pt idx="38">
                  <c:v>1.9100736836749118E-2</c:v>
                </c:pt>
                <c:pt idx="39">
                  <c:v>1.9083497603672228E-2</c:v>
                </c:pt>
                <c:pt idx="40">
                  <c:v>1.9058381676931819E-2</c:v>
                </c:pt>
                <c:pt idx="41">
                  <c:v>1.9027352455173799E-2</c:v>
                </c:pt>
                <c:pt idx="42">
                  <c:v>1.8993818900424723E-2</c:v>
                </c:pt>
                <c:pt idx="43">
                  <c:v>1.8959778757995285E-2</c:v>
                </c:pt>
                <c:pt idx="44">
                  <c:v>1.89234801717191E-2</c:v>
                </c:pt>
                <c:pt idx="45">
                  <c:v>1.8879524097286632E-2</c:v>
                </c:pt>
                <c:pt idx="46">
                  <c:v>1.8821957856516754E-2</c:v>
                </c:pt>
                <c:pt idx="47">
                  <c:v>1.8748384041798953E-2</c:v>
                </c:pt>
                <c:pt idx="48">
                  <c:v>1.8662146863771784E-2</c:v>
                </c:pt>
                <c:pt idx="49">
                  <c:v>1.8569953107070217E-2</c:v>
                </c:pt>
                <c:pt idx="50">
                  <c:v>1.8475342233144582E-2</c:v>
                </c:pt>
                <c:pt idx="51">
                  <c:v>1.8371169805641269E-2</c:v>
                </c:pt>
                <c:pt idx="52">
                  <c:v>1.8235522550759671E-2</c:v>
                </c:pt>
                <c:pt idx="53">
                  <c:v>1.8033622323398685E-2</c:v>
                </c:pt>
                <c:pt idx="54">
                  <c:v>1.7724192886982324E-2</c:v>
                </c:pt>
                <c:pt idx="55">
                  <c:v>1.7266103303174438E-2</c:v>
                </c:pt>
                <c:pt idx="56">
                  <c:v>1.6621468255689924E-2</c:v>
                </c:pt>
                <c:pt idx="57">
                  <c:v>1.5755272948120194E-2</c:v>
                </c:pt>
                <c:pt idx="58">
                  <c:v>1.4635470703607439E-2</c:v>
                </c:pt>
                <c:pt idx="59">
                  <c:v>1.3238024561389986E-2</c:v>
                </c:pt>
                <c:pt idx="60">
                  <c:v>1.1558501960472886E-2</c:v>
                </c:pt>
                <c:pt idx="61">
                  <c:v>9.6273167454638525E-3</c:v>
                </c:pt>
                <c:pt idx="62">
                  <c:v>7.5218295890318761E-3</c:v>
                </c:pt>
                <c:pt idx="63">
                  <c:v>5.3669501779339103E-3</c:v>
                </c:pt>
                <c:pt idx="64">
                  <c:v>3.3177629892149653E-3</c:v>
                </c:pt>
                <c:pt idx="65">
                  <c:v>1.525996319529767E-3</c:v>
                </c:pt>
                <c:pt idx="66">
                  <c:v>1.035271631884413E-4</c:v>
                </c:pt>
                <c:pt idx="67">
                  <c:v>-8.98660406521239E-4</c:v>
                </c:pt>
                <c:pt idx="68">
                  <c:v>-1.4878583896558223E-3</c:v>
                </c:pt>
                <c:pt idx="69">
                  <c:v>-1.7123600254888437E-3</c:v>
                </c:pt>
                <c:pt idx="70">
                  <c:v>-1.6470397914915534E-3</c:v>
                </c:pt>
                <c:pt idx="71">
                  <c:v>-1.3867359650305744E-3</c:v>
                </c:pt>
                <c:pt idx="72">
                  <c:v>-1.0342492474511996E-3</c:v>
                </c:pt>
                <c:pt idx="73">
                  <c:v>-6.7580061701107553E-4</c:v>
                </c:pt>
                <c:pt idx="74">
                  <c:v>-3.5914041562700149E-4</c:v>
                </c:pt>
                <c:pt idx="75">
                  <c:v>-9.348289506694127E-5</c:v>
                </c:pt>
                <c:pt idx="76">
                  <c:v>1.3123960760375212E-4</c:v>
                </c:pt>
                <c:pt idx="77">
                  <c:v>3.2356893171672752E-4</c:v>
                </c:pt>
                <c:pt idx="78">
                  <c:v>4.8154662348599565E-4</c:v>
                </c:pt>
                <c:pt idx="79">
                  <c:v>5.9645387298899039E-4</c:v>
                </c:pt>
                <c:pt idx="80">
                  <c:v>6.6216972800017121E-4</c:v>
                </c:pt>
                <c:pt idx="81">
                  <c:v>6.8364843943121323E-4</c:v>
                </c:pt>
                <c:pt idx="82">
                  <c:v>6.8051896746253431E-4</c:v>
                </c:pt>
                <c:pt idx="83">
                  <c:v>6.8250293672163676E-4</c:v>
                </c:pt>
              </c:numCache>
            </c:numRef>
          </c:yVal>
        </c:ser>
        <c:ser>
          <c:idx val="3"/>
          <c:order val="3"/>
          <c:tx>
            <c:strRef>
              <c:f>'2000 250 200 15 PP'!$CA$2</c:f>
              <c:strCache>
                <c:ptCount val="1"/>
                <c:pt idx="0">
                  <c:v>P6_456789,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PP'!$CA$3:$CA$86</c:f>
              <c:numCache>
                <c:formatCode>General</c:formatCode>
                <c:ptCount val="84"/>
                <c:pt idx="0">
                  <c:v>9.8566030927998843E-3</c:v>
                </c:pt>
                <c:pt idx="1">
                  <c:v>9.8562366534138326E-3</c:v>
                </c:pt>
                <c:pt idx="2">
                  <c:v>9.8545117584208017E-3</c:v>
                </c:pt>
                <c:pt idx="3">
                  <c:v>9.852166919792283E-3</c:v>
                </c:pt>
                <c:pt idx="4">
                  <c:v>9.8501429417176441E-3</c:v>
                </c:pt>
                <c:pt idx="5">
                  <c:v>9.8493036189372385E-3</c:v>
                </c:pt>
                <c:pt idx="6">
                  <c:v>9.8501738123202547E-3</c:v>
                </c:pt>
                <c:pt idx="7">
                  <c:v>9.8525459701679311E-3</c:v>
                </c:pt>
                <c:pt idx="8">
                  <c:v>9.8554896289585314E-3</c:v>
                </c:pt>
                <c:pt idx="9">
                  <c:v>9.8575185871468494E-3</c:v>
                </c:pt>
                <c:pt idx="10">
                  <c:v>9.8574067625018524E-3</c:v>
                </c:pt>
                <c:pt idx="11">
                  <c:v>9.8549572926339285E-3</c:v>
                </c:pt>
                <c:pt idx="12">
                  <c:v>9.8513485174460333E-3</c:v>
                </c:pt>
                <c:pt idx="13">
                  <c:v>9.8485373876981957E-3</c:v>
                </c:pt>
                <c:pt idx="14">
                  <c:v>9.8482038909081821E-3</c:v>
                </c:pt>
                <c:pt idx="15">
                  <c:v>9.8506003859187997E-3</c:v>
                </c:pt>
                <c:pt idx="16">
                  <c:v>9.8543625554761965E-3</c:v>
                </c:pt>
                <c:pt idx="17">
                  <c:v>9.857330224605599E-3</c:v>
                </c:pt>
                <c:pt idx="18">
                  <c:v>9.8578867485266466E-3</c:v>
                </c:pt>
                <c:pt idx="19">
                  <c:v>9.8558701708276811E-3</c:v>
                </c:pt>
                <c:pt idx="20">
                  <c:v>9.8525999481239319E-3</c:v>
                </c:pt>
                <c:pt idx="21">
                  <c:v>9.8499515654635536E-3</c:v>
                </c:pt>
                <c:pt idx="22">
                  <c:v>9.8491852510774226E-3</c:v>
                </c:pt>
                <c:pt idx="23">
                  <c:v>9.8504345232191641E-3</c:v>
                </c:pt>
                <c:pt idx="24">
                  <c:v>9.852765115699269E-3</c:v>
                </c:pt>
                <c:pt idx="25">
                  <c:v>9.8549291179137934E-3</c:v>
                </c:pt>
                <c:pt idx="26">
                  <c:v>9.8560104097710662E-3</c:v>
                </c:pt>
                <c:pt idx="27">
                  <c:v>9.855709388137809E-3</c:v>
                </c:pt>
                <c:pt idx="28">
                  <c:v>9.8543183192107819E-3</c:v>
                </c:pt>
                <c:pt idx="29">
                  <c:v>9.8524745391197089E-3</c:v>
                </c:pt>
                <c:pt idx="30">
                  <c:v>9.8508926591636941E-3</c:v>
                </c:pt>
                <c:pt idx="31">
                  <c:v>9.8501770530962044E-3</c:v>
                </c:pt>
                <c:pt idx="32">
                  <c:v>9.8504830081259862E-3</c:v>
                </c:pt>
                <c:pt idx="33">
                  <c:v>9.8513783713499586E-3</c:v>
                </c:pt>
                <c:pt idx="34">
                  <c:v>9.8518285035364868E-3</c:v>
                </c:pt>
                <c:pt idx="35">
                  <c:v>9.8506736100704272E-3</c:v>
                </c:pt>
                <c:pt idx="36">
                  <c:v>9.8472202258304501E-3</c:v>
                </c:pt>
                <c:pt idx="37">
                  <c:v>9.8416720368989588E-3</c:v>
                </c:pt>
                <c:pt idx="38">
                  <c:v>9.8349192565904478E-3</c:v>
                </c:pt>
                <c:pt idx="39">
                  <c:v>9.8279002314979706E-3</c:v>
                </c:pt>
                <c:pt idx="40">
                  <c:v>9.8206387434076094E-3</c:v>
                </c:pt>
                <c:pt idx="41">
                  <c:v>9.8120210098731325E-3</c:v>
                </c:pt>
                <c:pt idx="42">
                  <c:v>9.8002763674581231E-3</c:v>
                </c:pt>
                <c:pt idx="43">
                  <c:v>9.7841230059788065E-3</c:v>
                </c:pt>
                <c:pt idx="44">
                  <c:v>9.7637142138374579E-3</c:v>
                </c:pt>
                <c:pt idx="45">
                  <c:v>9.7407239201864962E-3</c:v>
                </c:pt>
                <c:pt idx="46">
                  <c:v>9.7171596524756407E-3</c:v>
                </c:pt>
                <c:pt idx="47">
                  <c:v>9.693890921854487E-3</c:v>
                </c:pt>
                <c:pt idx="48">
                  <c:v>9.6696161245741451E-3</c:v>
                </c:pt>
                <c:pt idx="49">
                  <c:v>9.6413124956664948E-3</c:v>
                </c:pt>
                <c:pt idx="50">
                  <c:v>9.6059727551929264E-3</c:v>
                </c:pt>
                <c:pt idx="51">
                  <c:v>9.5624830065315983E-3</c:v>
                </c:pt>
                <c:pt idx="52">
                  <c:v>9.5122713690059466E-3</c:v>
                </c:pt>
                <c:pt idx="53">
                  <c:v>9.4577517798337379E-3</c:v>
                </c:pt>
                <c:pt idx="54">
                  <c:v>9.3991918339191294E-3</c:v>
                </c:pt>
                <c:pt idx="55">
                  <c:v>9.3312220131946243E-3</c:v>
                </c:pt>
                <c:pt idx="56">
                  <c:v>9.2403601717562268E-3</c:v>
                </c:pt>
                <c:pt idx="57">
                  <c:v>9.1041993423827822E-3</c:v>
                </c:pt>
                <c:pt idx="58">
                  <c:v>8.892266730101437E-3</c:v>
                </c:pt>
                <c:pt idx="59">
                  <c:v>8.5688297702241657E-3</c:v>
                </c:pt>
                <c:pt idx="60">
                  <c:v>8.0981411336030346E-3</c:v>
                </c:pt>
                <c:pt idx="61">
                  <c:v>7.4525247205656604E-3</c:v>
                </c:pt>
                <c:pt idx="62">
                  <c:v>6.6220191283931249E-3</c:v>
                </c:pt>
                <c:pt idx="63">
                  <c:v>5.6217154121811714E-3</c:v>
                </c:pt>
                <c:pt idx="64">
                  <c:v>4.4938182435924501E-3</c:v>
                </c:pt>
                <c:pt idx="65">
                  <c:v>3.303695987276911E-3</c:v>
                </c:pt>
                <c:pt idx="66">
                  <c:v>2.1323218553361634E-3</c:v>
                </c:pt>
                <c:pt idx="67">
                  <c:v>1.0663235364071152E-3</c:v>
                </c:pt>
                <c:pt idx="68">
                  <c:v>1.8500140758858708E-4</c:v>
                </c:pt>
                <c:pt idx="69">
                  <c:v>-4.5636235007011225E-4</c:v>
                </c:pt>
                <c:pt idx="70">
                  <c:v>-8.4097170818030469E-4</c:v>
                </c:pt>
                <c:pt idx="71">
                  <c:v>-9.9326857322794672E-4</c:v>
                </c:pt>
                <c:pt idx="72">
                  <c:v>-9.6625573976358552E-4</c:v>
                </c:pt>
                <c:pt idx="73">
                  <c:v>-8.210500668536882E-4</c:v>
                </c:pt>
                <c:pt idx="74">
                  <c:v>-6.1320062652400135E-4</c:v>
                </c:pt>
                <c:pt idx="75">
                  <c:v>-3.8968883745271174E-4</c:v>
                </c:pt>
                <c:pt idx="76">
                  <c:v>-1.8807585907842169E-4</c:v>
                </c:pt>
                <c:pt idx="77">
                  <c:v>-3.1116251158067032E-5</c:v>
                </c:pt>
                <c:pt idx="78">
                  <c:v>7.7938687583484423E-5</c:v>
                </c:pt>
                <c:pt idx="79">
                  <c:v>1.5172598573275081E-4</c:v>
                </c:pt>
                <c:pt idx="80">
                  <c:v>2.0780294534268913E-4</c:v>
                </c:pt>
                <c:pt idx="81">
                  <c:v>2.5797086003576043E-4</c:v>
                </c:pt>
                <c:pt idx="82">
                  <c:v>3.0459971121544549E-4</c:v>
                </c:pt>
                <c:pt idx="83">
                  <c:v>3.4403338500472617E-4</c:v>
                </c:pt>
              </c:numCache>
            </c:numRef>
          </c:yVal>
        </c:ser>
        <c:axId val="117357568"/>
        <c:axId val="117367552"/>
      </c:scatterChart>
      <c:valAx>
        <c:axId val="1173575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367552"/>
        <c:crosses val="autoZero"/>
        <c:crossBetween val="midCat"/>
      </c:valAx>
      <c:valAx>
        <c:axId val="1173675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357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P7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PP'!$CB$2</c:f>
              <c:strCache>
                <c:ptCount val="1"/>
                <c:pt idx="0">
                  <c:v>P7_1234567,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PP'!$CB$3:$CB$86</c:f>
              <c:numCache>
                <c:formatCode>General</c:formatCode>
                <c:ptCount val="84"/>
                <c:pt idx="0">
                  <c:v>9.55479604371373E-2</c:v>
                </c:pt>
                <c:pt idx="1">
                  <c:v>9.5547808517283742E-2</c:v>
                </c:pt>
                <c:pt idx="2">
                  <c:v>9.5546210028469622E-2</c:v>
                </c:pt>
                <c:pt idx="3">
                  <c:v>9.55437761800811E-2</c:v>
                </c:pt>
                <c:pt idx="4">
                  <c:v>9.5541473050430731E-2</c:v>
                </c:pt>
                <c:pt idx="5">
                  <c:v>9.5540344688524903E-2</c:v>
                </c:pt>
                <c:pt idx="6">
                  <c:v>9.5541096672854667E-2</c:v>
                </c:pt>
                <c:pt idx="7">
                  <c:v>9.5543658288482283E-2</c:v>
                </c:pt>
                <c:pt idx="8">
                  <c:v>9.5546987897136393E-2</c:v>
                </c:pt>
                <c:pt idx="9">
                  <c:v>9.554936399718103E-2</c:v>
                </c:pt>
                <c:pt idx="10">
                  <c:v>9.5549316761543962E-2</c:v>
                </c:pt>
                <c:pt idx="11">
                  <c:v>9.5546563190828479E-2</c:v>
                </c:pt>
                <c:pt idx="12">
                  <c:v>9.5542439612267036E-2</c:v>
                </c:pt>
                <c:pt idx="13">
                  <c:v>9.5539281395966152E-2</c:v>
                </c:pt>
                <c:pt idx="14">
                  <c:v>9.5539008194072975E-2</c:v>
                </c:pt>
                <c:pt idx="15">
                  <c:v>9.5541878437220368E-2</c:v>
                </c:pt>
                <c:pt idx="16">
                  <c:v>9.554621492197525E-2</c:v>
                </c:pt>
                <c:pt idx="17">
                  <c:v>9.5549458649842864E-2</c:v>
                </c:pt>
                <c:pt idx="18">
                  <c:v>9.5549754392038569E-2</c:v>
                </c:pt>
                <c:pt idx="19">
                  <c:v>9.5547106822125846E-2</c:v>
                </c:pt>
                <c:pt idx="20">
                  <c:v>9.5543257563817957E-2</c:v>
                </c:pt>
                <c:pt idx="21">
                  <c:v>9.5540515892174271E-2</c:v>
                </c:pt>
                <c:pt idx="22">
                  <c:v>9.5540260975179592E-2</c:v>
                </c:pt>
                <c:pt idx="23">
                  <c:v>9.5542266764850114E-2</c:v>
                </c:pt>
                <c:pt idx="24">
                  <c:v>9.5545064511295408E-2</c:v>
                </c:pt>
                <c:pt idx="25">
                  <c:v>9.554700325597365E-2</c:v>
                </c:pt>
                <c:pt idx="26">
                  <c:v>9.5547243370576074E-2</c:v>
                </c:pt>
                <c:pt idx="27">
                  <c:v>9.5545928367422484E-2</c:v>
                </c:pt>
                <c:pt idx="28">
                  <c:v>9.5543699644832433E-2</c:v>
                </c:pt>
                <c:pt idx="29">
                  <c:v>9.5540927459138336E-2</c:v>
                </c:pt>
                <c:pt idx="30">
                  <c:v>9.5537062422688307E-2</c:v>
                </c:pt>
                <c:pt idx="31">
                  <c:v>9.5530456247726242E-2</c:v>
                </c:pt>
                <c:pt idx="32">
                  <c:v>9.5518388210037289E-2</c:v>
                </c:pt>
                <c:pt idx="33">
                  <c:v>9.5496799353532863E-2</c:v>
                </c:pt>
                <c:pt idx="34">
                  <c:v>9.5459256990327923E-2</c:v>
                </c:pt>
                <c:pt idx="35">
                  <c:v>9.5395218047859359E-2</c:v>
                </c:pt>
                <c:pt idx="36">
                  <c:v>9.5287775235501831E-2</c:v>
                </c:pt>
                <c:pt idx="37">
                  <c:v>9.511159355517354E-2</c:v>
                </c:pt>
                <c:pt idx="38">
                  <c:v>9.4831871253719557E-2</c:v>
                </c:pt>
                <c:pt idx="39">
                  <c:v>9.4404503393327455E-2</c:v>
                </c:pt>
                <c:pt idx="40">
                  <c:v>9.3777288764379158E-2</c:v>
                </c:pt>
                <c:pt idx="41">
                  <c:v>9.2891492822563093E-2</c:v>
                </c:pt>
                <c:pt idx="42">
                  <c:v>9.1683440445606348E-2</c:v>
                </c:pt>
                <c:pt idx="43">
                  <c:v>9.0086339052952907E-2</c:v>
                </c:pt>
                <c:pt idx="44">
                  <c:v>8.8032780120161025E-2</c:v>
                </c:pt>
                <c:pt idx="45">
                  <c:v>8.5457411231556979E-2</c:v>
                </c:pt>
                <c:pt idx="46">
                  <c:v>8.2299188726089115E-2</c:v>
                </c:pt>
                <c:pt idx="47">
                  <c:v>7.850307154893349E-2</c:v>
                </c:pt>
                <c:pt idx="48">
                  <c:v>7.4023278851771915E-2</c:v>
                </c:pt>
                <c:pt idx="49">
                  <c:v>6.8829645429141786E-2</c:v>
                </c:pt>
                <c:pt idx="50">
                  <c:v>6.2916744756901233E-2</c:v>
                </c:pt>
                <c:pt idx="51">
                  <c:v>5.6313884404008856E-2</c:v>
                </c:pt>
                <c:pt idx="52">
                  <c:v>4.9095351362994033E-2</c:v>
                </c:pt>
                <c:pt idx="53">
                  <c:v>4.1390595154281645E-2</c:v>
                </c:pt>
                <c:pt idx="54">
                  <c:v>3.3391235341269962E-2</c:v>
                </c:pt>
                <c:pt idx="55">
                  <c:v>2.5350375499019119E-2</c:v>
                </c:pt>
                <c:pt idx="56">
                  <c:v>1.7570663455487093E-2</c:v>
                </c:pt>
                <c:pt idx="57">
                  <c:v>1.0380416434331866E-2</c:v>
                </c:pt>
                <c:pt idx="58">
                  <c:v>4.0976768428489232E-3</c:v>
                </c:pt>
                <c:pt idx="59">
                  <c:v>-1.0156754739922675E-3</c:v>
                </c:pt>
                <c:pt idx="60">
                  <c:v>-4.7957192072822889E-3</c:v>
                </c:pt>
                <c:pt idx="61">
                  <c:v>-7.1937739865425366E-3</c:v>
                </c:pt>
                <c:pt idx="62">
                  <c:v>-8.2718859209628733E-3</c:v>
                </c:pt>
                <c:pt idx="63">
                  <c:v>-8.2022683072644244E-3</c:v>
                </c:pt>
                <c:pt idx="64">
                  <c:v>-7.2664047939948609E-3</c:v>
                </c:pt>
                <c:pt idx="65">
                  <c:v>-5.8122009005646107E-3</c:v>
                </c:pt>
                <c:pt idx="66">
                  <c:v>-4.1679979793780297E-3</c:v>
                </c:pt>
                <c:pt idx="67">
                  <c:v>-2.5780501075213908E-3</c:v>
                </c:pt>
                <c:pt idx="68">
                  <c:v>-1.1990425477273021E-3</c:v>
                </c:pt>
                <c:pt idx="69">
                  <c:v>-1.2350791333206956E-4</c:v>
                </c:pt>
                <c:pt idx="70">
                  <c:v>6.1329257099500506E-4</c:v>
                </c:pt>
                <c:pt idx="71">
                  <c:v>1.03951014576487E-3</c:v>
                </c:pt>
                <c:pt idx="72">
                  <c:v>1.2361494738384554E-3</c:v>
                </c:pt>
                <c:pt idx="73">
                  <c:v>1.3003014131392654E-3</c:v>
                </c:pt>
                <c:pt idx="74">
                  <c:v>1.3082090517939641E-3</c:v>
                </c:pt>
                <c:pt idx="75">
                  <c:v>1.3052223647084047E-3</c:v>
                </c:pt>
                <c:pt idx="76">
                  <c:v>1.3160024010481261E-3</c:v>
                </c:pt>
                <c:pt idx="77">
                  <c:v>1.3532162663561591E-3</c:v>
                </c:pt>
                <c:pt idx="78">
                  <c:v>1.4191545897165329E-3</c:v>
                </c:pt>
                <c:pt idx="79">
                  <c:v>1.5074914876372731E-3</c:v>
                </c:pt>
                <c:pt idx="80">
                  <c:v>1.6090609291753363E-3</c:v>
                </c:pt>
                <c:pt idx="81">
                  <c:v>1.7191207029878855E-3</c:v>
                </c:pt>
                <c:pt idx="82">
                  <c:v>1.8407437883608626E-3</c:v>
                </c:pt>
                <c:pt idx="83">
                  <c:v>1.9829898407214704E-3</c:v>
                </c:pt>
              </c:numCache>
            </c:numRef>
          </c:yVal>
        </c:ser>
        <c:ser>
          <c:idx val="1"/>
          <c:order val="1"/>
          <c:tx>
            <c:strRef>
              <c:f>'2000 250 200 15 PP'!$CC$2</c:f>
              <c:strCache>
                <c:ptCount val="1"/>
                <c:pt idx="0">
                  <c:v>P7_2345678,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PP'!$CC$3:$CC$86</c:f>
              <c:numCache>
                <c:formatCode>General</c:formatCode>
                <c:ptCount val="84"/>
                <c:pt idx="0">
                  <c:v>3.068392321508738E-2</c:v>
                </c:pt>
                <c:pt idx="1">
                  <c:v>3.0683720874186804E-2</c:v>
                </c:pt>
                <c:pt idx="2">
                  <c:v>3.0685338791294214E-2</c:v>
                </c:pt>
                <c:pt idx="3">
                  <c:v>3.0688271876787101E-2</c:v>
                </c:pt>
                <c:pt idx="4">
                  <c:v>3.0691387628733538E-2</c:v>
                </c:pt>
                <c:pt idx="5">
                  <c:v>3.0693200626226807E-2</c:v>
                </c:pt>
                <c:pt idx="6">
                  <c:v>3.0692546102786721E-2</c:v>
                </c:pt>
                <c:pt idx="7">
                  <c:v>3.0689278002316224E-2</c:v>
                </c:pt>
                <c:pt idx="8">
                  <c:v>3.0684767207332878E-2</c:v>
                </c:pt>
                <c:pt idx="9">
                  <c:v>3.0681409052198617E-2</c:v>
                </c:pt>
                <c:pt idx="10">
                  <c:v>3.0681360147152826E-2</c:v>
                </c:pt>
                <c:pt idx="11">
                  <c:v>3.0685079882685085E-2</c:v>
                </c:pt>
                <c:pt idx="12">
                  <c:v>3.0690714487993334E-2</c:v>
                </c:pt>
                <c:pt idx="13">
                  <c:v>3.0694975501500639E-2</c:v>
                </c:pt>
                <c:pt idx="14">
                  <c:v>3.0695192198374351E-2</c:v>
                </c:pt>
                <c:pt idx="15">
                  <c:v>3.0691065972562083E-2</c:v>
                </c:pt>
                <c:pt idx="16">
                  <c:v>3.0685056830599758E-2</c:v>
                </c:pt>
                <c:pt idx="17">
                  <c:v>3.0680819620520505E-2</c:v>
                </c:pt>
                <c:pt idx="18">
                  <c:v>3.0680893951488038E-2</c:v>
                </c:pt>
                <c:pt idx="19">
                  <c:v>3.068503341137109E-2</c:v>
                </c:pt>
                <c:pt idx="20">
                  <c:v>3.0690484009012624E-2</c:v>
                </c:pt>
                <c:pt idx="21">
                  <c:v>3.0693858956546829E-2</c:v>
                </c:pt>
                <c:pt idx="22">
                  <c:v>3.0693336329753143E-2</c:v>
                </c:pt>
                <c:pt idx="23">
                  <c:v>3.0689720228481664E-2</c:v>
                </c:pt>
                <c:pt idx="24">
                  <c:v>3.0685611792202222E-2</c:v>
                </c:pt>
                <c:pt idx="25">
                  <c:v>3.0683581574183667E-2</c:v>
                </c:pt>
                <c:pt idx="26">
                  <c:v>3.0684467500878512E-2</c:v>
                </c:pt>
                <c:pt idx="27">
                  <c:v>3.0687099960790127E-2</c:v>
                </c:pt>
                <c:pt idx="28">
                  <c:v>3.0689328357612157E-2</c:v>
                </c:pt>
                <c:pt idx="29">
                  <c:v>3.0689541753604131E-2</c:v>
                </c:pt>
                <c:pt idx="30">
                  <c:v>3.0687605260867532E-2</c:v>
                </c:pt>
                <c:pt idx="31">
                  <c:v>3.0684563533222197E-2</c:v>
                </c:pt>
                <c:pt idx="32">
                  <c:v>3.0681383905125745E-2</c:v>
                </c:pt>
                <c:pt idx="33">
                  <c:v>3.067778560985927E-2</c:v>
                </c:pt>
                <c:pt idx="34">
                  <c:v>3.0671910449026351E-2</c:v>
                </c:pt>
                <c:pt idx="35">
                  <c:v>3.0661116152325859E-2</c:v>
                </c:pt>
                <c:pt idx="36">
                  <c:v>3.0643340706423841E-2</c:v>
                </c:pt>
                <c:pt idx="37">
                  <c:v>3.0617994644338873E-2</c:v>
                </c:pt>
                <c:pt idx="38">
                  <c:v>3.0585595483244958E-2</c:v>
                </c:pt>
                <c:pt idx="39">
                  <c:v>3.0546335180485995E-2</c:v>
                </c:pt>
                <c:pt idx="40">
                  <c:v>3.0498370617187881E-2</c:v>
                </c:pt>
                <c:pt idx="41">
                  <c:v>3.0437419600473359E-2</c:v>
                </c:pt>
                <c:pt idx="42">
                  <c:v>3.0357973467091067E-2</c:v>
                </c:pt>
                <c:pt idx="43">
                  <c:v>3.0255572625649679E-2</c:v>
                </c:pt>
                <c:pt idx="44">
                  <c:v>3.0127994164443603E-2</c:v>
                </c:pt>
                <c:pt idx="45">
                  <c:v>2.9973398157991209E-2</c:v>
                </c:pt>
                <c:pt idx="46">
                  <c:v>2.9784770493047726E-2</c:v>
                </c:pt>
                <c:pt idx="47">
                  <c:v>2.9542918533616951E-2</c:v>
                </c:pt>
                <c:pt idx="48">
                  <c:v>2.9211709932944984E-2</c:v>
                </c:pt>
                <c:pt idx="49">
                  <c:v>2.8739329197438178E-2</c:v>
                </c:pt>
                <c:pt idx="50">
                  <c:v>2.8065666066530645E-2</c:v>
                </c:pt>
                <c:pt idx="51">
                  <c:v>2.713244024257809E-2</c:v>
                </c:pt>
                <c:pt idx="52">
                  <c:v>2.5890827811374497E-2</c:v>
                </c:pt>
                <c:pt idx="53">
                  <c:v>2.430398711658216E-2</c:v>
                </c:pt>
                <c:pt idx="54">
                  <c:v>2.234721072407746E-2</c:v>
                </c:pt>
                <c:pt idx="55">
                  <c:v>2.0010990142926746E-2</c:v>
                </c:pt>
                <c:pt idx="56">
                  <c:v>1.7310510685032851E-2</c:v>
                </c:pt>
                <c:pt idx="57">
                  <c:v>1.4299677051238963E-2</c:v>
                </c:pt>
                <c:pt idx="58">
                  <c:v>1.1083306322856434E-2</c:v>
                </c:pt>
                <c:pt idx="59">
                  <c:v>7.8197032476869429E-3</c:v>
                </c:pt>
                <c:pt idx="60">
                  <c:v>4.7068158803323561E-3</c:v>
                </c:pt>
                <c:pt idx="61">
                  <c:v>1.9498490202075978E-3</c:v>
                </c:pt>
                <c:pt idx="62">
                  <c:v>-2.8167545498278702E-4</c:v>
                </c:pt>
                <c:pt idx="63">
                  <c:v>-1.8893376992204225E-3</c:v>
                </c:pt>
                <c:pt idx="64">
                  <c:v>-2.8565485230282704E-3</c:v>
                </c:pt>
                <c:pt idx="65">
                  <c:v>-3.2343731632597018E-3</c:v>
                </c:pt>
                <c:pt idx="66">
                  <c:v>-3.1213680774479975E-3</c:v>
                </c:pt>
                <c:pt idx="67">
                  <c:v>-2.6529309121675129E-3</c:v>
                </c:pt>
                <c:pt idx="68">
                  <c:v>-1.9894320958657296E-3</c:v>
                </c:pt>
                <c:pt idx="69">
                  <c:v>-1.2853548969602765E-3</c:v>
                </c:pt>
                <c:pt idx="70">
                  <c:v>-6.5049110057080765E-4</c:v>
                </c:pt>
                <c:pt idx="71">
                  <c:v>-1.3428691827099023E-4</c:v>
                </c:pt>
                <c:pt idx="72">
                  <c:v>2.5743607020444202E-4</c:v>
                </c:pt>
                <c:pt idx="73">
                  <c:v>5.3524257864919227E-4</c:v>
                </c:pt>
                <c:pt idx="74">
                  <c:v>7.1069844360399756E-4</c:v>
                </c:pt>
                <c:pt idx="75">
                  <c:v>7.9642674779839421E-4</c:v>
                </c:pt>
                <c:pt idx="76">
                  <c:v>8.1095651056413648E-4</c:v>
                </c:pt>
                <c:pt idx="77">
                  <c:v>7.8005879359813049E-4</c:v>
                </c:pt>
                <c:pt idx="78">
                  <c:v>7.3530853858551294E-4</c:v>
                </c:pt>
                <c:pt idx="79">
                  <c:v>7.1067987191125107E-4</c:v>
                </c:pt>
                <c:pt idx="80">
                  <c:v>7.3387135253372442E-4</c:v>
                </c:pt>
                <c:pt idx="81">
                  <c:v>8.1377582402720333E-4</c:v>
                </c:pt>
                <c:pt idx="82">
                  <c:v>9.3406768854707777E-4</c:v>
                </c:pt>
                <c:pt idx="83">
                  <c:v>1.0605561215612127E-3</c:v>
                </c:pt>
              </c:numCache>
            </c:numRef>
          </c:yVal>
        </c:ser>
        <c:ser>
          <c:idx val="2"/>
          <c:order val="2"/>
          <c:tx>
            <c:strRef>
              <c:f>'2000 250 200 15 PP'!$CD$2</c:f>
              <c:strCache>
                <c:ptCount val="1"/>
                <c:pt idx="0">
                  <c:v>P7_3456789,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PP'!$CD$3:$CD$86</c:f>
              <c:numCache>
                <c:formatCode>General</c:formatCode>
                <c:ptCount val="84"/>
                <c:pt idx="0">
                  <c:v>1.2469498099264781E-2</c:v>
                </c:pt>
                <c:pt idx="1">
                  <c:v>1.247015264505852E-2</c:v>
                </c:pt>
                <c:pt idx="2">
                  <c:v>1.2470962247020349E-2</c:v>
                </c:pt>
                <c:pt idx="3">
                  <c:v>1.2471420424567153E-2</c:v>
                </c:pt>
                <c:pt idx="4">
                  <c:v>1.2471300717772874E-2</c:v>
                </c:pt>
                <c:pt idx="5">
                  <c:v>1.2470784328827079E-2</c:v>
                </c:pt>
                <c:pt idx="6">
                  <c:v>1.2470234472793296E-2</c:v>
                </c:pt>
                <c:pt idx="7">
                  <c:v>1.2470035742984218E-2</c:v>
                </c:pt>
                <c:pt idx="8">
                  <c:v>1.24702018831953E-2</c:v>
                </c:pt>
                <c:pt idx="9">
                  <c:v>1.2470537114093518E-2</c:v>
                </c:pt>
                <c:pt idx="10">
                  <c:v>1.2470723036542248E-2</c:v>
                </c:pt>
                <c:pt idx="11">
                  <c:v>1.2470612779026823E-2</c:v>
                </c:pt>
                <c:pt idx="12">
                  <c:v>1.2470326669322001E-2</c:v>
                </c:pt>
                <c:pt idx="13">
                  <c:v>1.2470209561354006E-2</c:v>
                </c:pt>
                <c:pt idx="14">
                  <c:v>1.2470452304954421E-2</c:v>
                </c:pt>
                <c:pt idx="15">
                  <c:v>1.2470984633326592E-2</c:v>
                </c:pt>
                <c:pt idx="16">
                  <c:v>1.2471408452736457E-2</c:v>
                </c:pt>
                <c:pt idx="17">
                  <c:v>1.2471297098293832E-2</c:v>
                </c:pt>
                <c:pt idx="18">
                  <c:v>1.2470514691080422E-2</c:v>
                </c:pt>
                <c:pt idx="19">
                  <c:v>1.2469476953627703E-2</c:v>
                </c:pt>
                <c:pt idx="20">
                  <c:v>1.2468907676563256E-2</c:v>
                </c:pt>
                <c:pt idx="21">
                  <c:v>1.246936259028605E-2</c:v>
                </c:pt>
                <c:pt idx="22">
                  <c:v>1.247080648581847E-2</c:v>
                </c:pt>
                <c:pt idx="23">
                  <c:v>1.2472378086445982E-2</c:v>
                </c:pt>
                <c:pt idx="24">
                  <c:v>1.2472983702389768E-2</c:v>
                </c:pt>
                <c:pt idx="25">
                  <c:v>1.2471973241038242E-2</c:v>
                </c:pt>
                <c:pt idx="26">
                  <c:v>1.2469772031773473E-2</c:v>
                </c:pt>
                <c:pt idx="27">
                  <c:v>1.2467754775454105E-2</c:v>
                </c:pt>
                <c:pt idx="28">
                  <c:v>1.2467371246010685E-2</c:v>
                </c:pt>
                <c:pt idx="29">
                  <c:v>1.2469073173601582E-2</c:v>
                </c:pt>
                <c:pt idx="30">
                  <c:v>1.2471794056697148E-2</c:v>
                </c:pt>
                <c:pt idx="31">
                  <c:v>1.2473413358390441E-2</c:v>
                </c:pt>
                <c:pt idx="32">
                  <c:v>1.2472182828977482E-2</c:v>
                </c:pt>
                <c:pt idx="33">
                  <c:v>1.2467906452105802E-2</c:v>
                </c:pt>
                <c:pt idx="34">
                  <c:v>1.2462218123707377E-2</c:v>
                </c:pt>
                <c:pt idx="35">
                  <c:v>1.2457350043908463E-2</c:v>
                </c:pt>
                <c:pt idx="36">
                  <c:v>1.245425457940443E-2</c:v>
                </c:pt>
                <c:pt idx="37">
                  <c:v>1.2451374473868088E-2</c:v>
                </c:pt>
                <c:pt idx="38">
                  <c:v>1.2445177983823713E-2</c:v>
                </c:pt>
                <c:pt idx="39">
                  <c:v>1.2432198894963402E-2</c:v>
                </c:pt>
                <c:pt idx="40">
                  <c:v>1.2411611426912026E-2</c:v>
                </c:pt>
                <c:pt idx="41">
                  <c:v>1.2385964652701075E-2</c:v>
                </c:pt>
                <c:pt idx="42">
                  <c:v>1.2359601733416291E-2</c:v>
                </c:pt>
                <c:pt idx="43">
                  <c:v>1.2335212637292134E-2</c:v>
                </c:pt>
                <c:pt idx="44">
                  <c:v>1.231100662724759E-2</c:v>
                </c:pt>
                <c:pt idx="45">
                  <c:v>1.2280758422049991E-2</c:v>
                </c:pt>
                <c:pt idx="46">
                  <c:v>1.2237508622486602E-2</c:v>
                </c:pt>
                <c:pt idx="47">
                  <c:v>1.2178414249929154E-2</c:v>
                </c:pt>
                <c:pt idx="48">
                  <c:v>1.2107479588266589E-2</c:v>
                </c:pt>
                <c:pt idx="49">
                  <c:v>1.2032985839486377E-2</c:v>
                </c:pt>
                <c:pt idx="50">
                  <c:v>1.1960136877068813E-2</c:v>
                </c:pt>
                <c:pt idx="51">
                  <c:v>1.188266339770515E-2</c:v>
                </c:pt>
                <c:pt idx="52">
                  <c:v>1.1778474845247385E-2</c:v>
                </c:pt>
                <c:pt idx="53">
                  <c:v>1.161241918422644E-2</c:v>
                </c:pt>
                <c:pt idx="54">
                  <c:v>1.1344303290527468E-2</c:v>
                </c:pt>
                <c:pt idx="55">
                  <c:v>1.0937407796049606E-2</c:v>
                </c:pt>
                <c:pt idx="56">
                  <c:v>1.0362993760422295E-2</c:v>
                </c:pt>
                <c:pt idx="57">
                  <c:v>9.6004952547806208E-3</c:v>
                </c:pt>
                <c:pt idx="58">
                  <c:v>8.6372243126984286E-3</c:v>
                </c:pt>
                <c:pt idx="59">
                  <c:v>7.471744487928424E-3</c:v>
                </c:pt>
                <c:pt idx="60">
                  <c:v>6.1221535745432853E-3</c:v>
                </c:pt>
                <c:pt idx="61">
                  <c:v>4.6361633139330571E-3</c:v>
                </c:pt>
                <c:pt idx="62">
                  <c:v>3.0970605052145386E-3</c:v>
                </c:pt>
                <c:pt idx="63">
                  <c:v>1.6196518271427162E-3</c:v>
                </c:pt>
                <c:pt idx="64">
                  <c:v>3.3163416751888145E-4</c:v>
                </c:pt>
                <c:pt idx="65">
                  <c:v>-6.5734438222011951E-4</c:v>
                </c:pt>
                <c:pt idx="66">
                  <c:v>-1.2874725074143373E-3</c:v>
                </c:pt>
                <c:pt idx="67">
                  <c:v>-1.5640771667015428E-3</c:v>
                </c:pt>
                <c:pt idx="68">
                  <c:v>-1.5476564448946002E-3</c:v>
                </c:pt>
                <c:pt idx="69">
                  <c:v>-1.326277154586864E-3</c:v>
                </c:pt>
                <c:pt idx="70">
                  <c:v>-9.906714241814257E-4</c:v>
                </c:pt>
                <c:pt idx="71">
                  <c:v>-6.2347610047691626E-4</c:v>
                </c:pt>
                <c:pt idx="72">
                  <c:v>-2.9374367618794544E-4</c:v>
                </c:pt>
                <c:pt idx="73">
                  <c:v>-4.6042626083452616E-5</c:v>
                </c:pt>
                <c:pt idx="74">
                  <c:v>1.1098732818916158E-4</c:v>
                </c:pt>
                <c:pt idx="75">
                  <c:v>2.018372575254657E-4</c:v>
                </c:pt>
                <c:pt idx="76">
                  <c:v>2.6430063480974066E-4</c:v>
                </c:pt>
                <c:pt idx="77">
                  <c:v>3.249407887438432E-4</c:v>
                </c:pt>
                <c:pt idx="78">
                  <c:v>3.8627250735407228E-4</c:v>
                </c:pt>
                <c:pt idx="79">
                  <c:v>4.3226423452168128E-4</c:v>
                </c:pt>
                <c:pt idx="80">
                  <c:v>4.4505483921538789E-4</c:v>
                </c:pt>
                <c:pt idx="81">
                  <c:v>4.2100034859976547E-4</c:v>
                </c:pt>
                <c:pt idx="82">
                  <c:v>3.7688957152988911E-4</c:v>
                </c:pt>
                <c:pt idx="83">
                  <c:v>3.4305510408842873E-4</c:v>
                </c:pt>
              </c:numCache>
            </c:numRef>
          </c:yVal>
        </c:ser>
        <c:axId val="168616320"/>
        <c:axId val="168617856"/>
      </c:scatterChart>
      <c:valAx>
        <c:axId val="16861632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617856"/>
        <c:crosses val="autoZero"/>
        <c:crossBetween val="midCat"/>
      </c:valAx>
      <c:valAx>
        <c:axId val="1686178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8616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P8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PP'!$CE$2</c:f>
              <c:strCache>
                <c:ptCount val="1"/>
                <c:pt idx="0">
                  <c:v>P8_12345678,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PP'!$CE$3:$CE$86</c:f>
              <c:numCache>
                <c:formatCode>General</c:formatCode>
                <c:ptCount val="84"/>
                <c:pt idx="0">
                  <c:v>8.0447004557528096E-2</c:v>
                </c:pt>
                <c:pt idx="1">
                  <c:v>8.0446948425713899E-2</c:v>
                </c:pt>
                <c:pt idx="2">
                  <c:v>8.0444631015453558E-2</c:v>
                </c:pt>
                <c:pt idx="3">
                  <c:v>8.0440886018850646E-2</c:v>
                </c:pt>
                <c:pt idx="4">
                  <c:v>8.0437185372215558E-2</c:v>
                </c:pt>
                <c:pt idx="5">
                  <c:v>8.0435240198886371E-2</c:v>
                </c:pt>
                <c:pt idx="6">
                  <c:v>8.0436281303024285E-2</c:v>
                </c:pt>
                <c:pt idx="7">
                  <c:v>8.0440306264338707E-2</c:v>
                </c:pt>
                <c:pt idx="8">
                  <c:v>8.044565922086519E-2</c:v>
                </c:pt>
                <c:pt idx="9">
                  <c:v>8.0449543308846738E-2</c:v>
                </c:pt>
                <c:pt idx="10">
                  <c:v>8.044951940396565E-2</c:v>
                </c:pt>
                <c:pt idx="11">
                  <c:v>8.044509750145791E-2</c:v>
                </c:pt>
                <c:pt idx="12">
                  <c:v>8.0438445988898544E-2</c:v>
                </c:pt>
                <c:pt idx="13">
                  <c:v>8.0433376752925362E-2</c:v>
                </c:pt>
                <c:pt idx="14">
                  <c:v>8.0433008338848269E-2</c:v>
                </c:pt>
                <c:pt idx="15">
                  <c:v>8.0437732342149085E-2</c:v>
                </c:pt>
                <c:pt idx="16">
                  <c:v>8.0444765827075868E-2</c:v>
                </c:pt>
                <c:pt idx="17">
                  <c:v>8.0449908038610921E-2</c:v>
                </c:pt>
                <c:pt idx="18">
                  <c:v>8.0450164417699574E-2</c:v>
                </c:pt>
                <c:pt idx="19">
                  <c:v>8.0445653181115642E-2</c:v>
                </c:pt>
                <c:pt idx="20">
                  <c:v>8.0439356206340407E-2</c:v>
                </c:pt>
                <c:pt idx="21">
                  <c:v>8.0435105191757159E-2</c:v>
                </c:pt>
                <c:pt idx="22">
                  <c:v>8.0435095652420616E-2</c:v>
                </c:pt>
                <c:pt idx="23">
                  <c:v>8.0438734620985303E-2</c:v>
                </c:pt>
                <c:pt idx="24">
                  <c:v>8.0443378627348322E-2</c:v>
                </c:pt>
                <c:pt idx="25">
                  <c:v>8.0446219239470013E-2</c:v>
                </c:pt>
                <c:pt idx="26">
                  <c:v>8.0446043394337377E-2</c:v>
                </c:pt>
                <c:pt idx="27">
                  <c:v>8.0443527010551838E-2</c:v>
                </c:pt>
                <c:pt idx="28">
                  <c:v>8.0440281304067662E-2</c:v>
                </c:pt>
                <c:pt idx="29">
                  <c:v>8.0437390894403743E-2</c:v>
                </c:pt>
                <c:pt idx="30">
                  <c:v>8.0434338638526379E-2</c:v>
                </c:pt>
                <c:pt idx="31">
                  <c:v>8.0428959135958239E-2</c:v>
                </c:pt>
                <c:pt idx="32">
                  <c:v>8.0418034016530304E-2</c:v>
                </c:pt>
                <c:pt idx="33">
                  <c:v>8.0397554853580133E-2</c:v>
                </c:pt>
                <c:pt idx="34">
                  <c:v>8.0361831626738975E-2</c:v>
                </c:pt>
                <c:pt idx="35">
                  <c:v>8.0301385682019083E-2</c:v>
                </c:pt>
                <c:pt idx="36">
                  <c:v>8.0200065934753886E-2</c:v>
                </c:pt>
                <c:pt idx="37">
                  <c:v>8.0032574060877618E-2</c:v>
                </c:pt>
                <c:pt idx="38">
                  <c:v>7.9763592705717035E-2</c:v>
                </c:pt>
                <c:pt idx="39">
                  <c:v>7.9348611920303291E-2</c:v>
                </c:pt>
                <c:pt idx="40">
                  <c:v>7.8735933790285664E-2</c:v>
                </c:pt>
                <c:pt idx="41">
                  <c:v>7.7868445079735921E-2</c:v>
                </c:pt>
                <c:pt idx="42">
                  <c:v>7.6684681421785944E-2</c:v>
                </c:pt>
                <c:pt idx="43">
                  <c:v>7.5119623893980109E-2</c:v>
                </c:pt>
                <c:pt idx="44">
                  <c:v>7.3106644677137941E-2</c:v>
                </c:pt>
                <c:pt idx="45">
                  <c:v>7.0580987772831463E-2</c:v>
                </c:pt>
                <c:pt idx="46">
                  <c:v>6.7484524129248311E-2</c:v>
                </c:pt>
                <c:pt idx="47">
                  <c:v>6.3770678839977418E-2</c:v>
                </c:pt>
                <c:pt idx="48">
                  <c:v>5.9410044955691847E-2</c:v>
                </c:pt>
                <c:pt idx="49">
                  <c:v>5.4396525269291132E-2</c:v>
                </c:pt>
                <c:pt idx="50">
                  <c:v>4.8753552650379173E-2</c:v>
                </c:pt>
                <c:pt idx="51">
                  <c:v>4.2539917121383053E-2</c:v>
                </c:pt>
                <c:pt idx="52">
                  <c:v>3.5856880845841384E-2</c:v>
                </c:pt>
                <c:pt idx="53">
                  <c:v>2.8857464275605611E-2</c:v>
                </c:pt>
                <c:pt idx="54">
                  <c:v>2.1753534925514594E-2</c:v>
                </c:pt>
                <c:pt idx="55">
                  <c:v>1.4813550537512573E-2</c:v>
                </c:pt>
                <c:pt idx="56">
                  <c:v>8.3453281303945918E-3</c:v>
                </c:pt>
                <c:pt idx="57">
                  <c:v>2.6635764574243271E-3</c:v>
                </c:pt>
                <c:pt idx="58">
                  <c:v>-1.9550664813701838E-3</c:v>
                </c:pt>
                <c:pt idx="59">
                  <c:v>-5.3231063709703276E-3</c:v>
                </c:pt>
                <c:pt idx="60">
                  <c:v>-7.3807513574147198E-3</c:v>
                </c:pt>
                <c:pt idx="61">
                  <c:v>-8.1987106042788818E-3</c:v>
                </c:pt>
                <c:pt idx="62">
                  <c:v>-7.9502673243196757E-3</c:v>
                </c:pt>
                <c:pt idx="63">
                  <c:v>-6.8871157646465883E-3</c:v>
                </c:pt>
                <c:pt idx="64">
                  <c:v>-5.3257367456662633E-3</c:v>
                </c:pt>
                <c:pt idx="65">
                  <c:v>-3.6066327923854665E-3</c:v>
                </c:pt>
                <c:pt idx="66">
                  <c:v>-2.0164705440955753E-3</c:v>
                </c:pt>
                <c:pt idx="67">
                  <c:v>-7.2726514175454999E-4</c:v>
                </c:pt>
                <c:pt idx="68">
                  <c:v>2.0205027229250704E-4</c:v>
                </c:pt>
                <c:pt idx="69">
                  <c:v>7.8248703057505681E-4</c:v>
                </c:pt>
                <c:pt idx="70">
                  <c:v>1.0590949046429194E-3</c:v>
                </c:pt>
                <c:pt idx="71">
                  <c:v>1.1011471155616924E-3</c:v>
                </c:pt>
                <c:pt idx="72">
                  <c:v>9.989325330303203E-4</c:v>
                </c:pt>
                <c:pt idx="73">
                  <c:v>8.4503345347153997E-4</c:v>
                </c:pt>
                <c:pt idx="74">
                  <c:v>7.0930932754566375E-4</c:v>
                </c:pt>
                <c:pt idx="75">
                  <c:v>6.2941651288165831E-4</c:v>
                </c:pt>
                <c:pt idx="76">
                  <c:v>6.1714270730901105E-4</c:v>
                </c:pt>
                <c:pt idx="77">
                  <c:v>6.6585958337834518E-4</c:v>
                </c:pt>
                <c:pt idx="78">
                  <c:v>7.5340233883173114E-4</c:v>
                </c:pt>
                <c:pt idx="79">
                  <c:v>8.4670377003941654E-4</c:v>
                </c:pt>
                <c:pt idx="80">
                  <c:v>9.1453442351835325E-4</c:v>
                </c:pt>
                <c:pt idx="81">
                  <c:v>9.4479820803672668E-4</c:v>
                </c:pt>
                <c:pt idx="82">
                  <c:v>9.531854771402783E-4</c:v>
                </c:pt>
                <c:pt idx="83">
                  <c:v>9.7563087396330213E-4</c:v>
                </c:pt>
              </c:numCache>
            </c:numRef>
          </c:yVal>
        </c:ser>
        <c:ser>
          <c:idx val="1"/>
          <c:order val="1"/>
          <c:tx>
            <c:strRef>
              <c:f>'2000 250 200 15 PP'!$CF$2</c:f>
              <c:strCache>
                <c:ptCount val="1"/>
                <c:pt idx="0">
                  <c:v>P8_23456789,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PP'!$CF$3:$CF$86</c:f>
              <c:numCache>
                <c:formatCode>General</c:formatCode>
                <c:ptCount val="84"/>
                <c:pt idx="0">
                  <c:v>2.3123530433175353E-2</c:v>
                </c:pt>
                <c:pt idx="1">
                  <c:v>2.3122967346391139E-2</c:v>
                </c:pt>
                <c:pt idx="2">
                  <c:v>2.3124100674439988E-2</c:v>
                </c:pt>
                <c:pt idx="3">
                  <c:v>2.3126718058049806E-2</c:v>
                </c:pt>
                <c:pt idx="4">
                  <c:v>2.3129836521423027E-2</c:v>
                </c:pt>
                <c:pt idx="5">
                  <c:v>2.3131900134469346E-2</c:v>
                </c:pt>
                <c:pt idx="6">
                  <c:v>2.3131565586756216E-2</c:v>
                </c:pt>
                <c:pt idx="7">
                  <c:v>2.3128475445954998E-2</c:v>
                </c:pt>
                <c:pt idx="8">
                  <c:v>2.3123964728280617E-2</c:v>
                </c:pt>
                <c:pt idx="9">
                  <c:v>2.3120488714873762E-2</c:v>
                </c:pt>
                <c:pt idx="10">
                  <c:v>2.3120337160342237E-2</c:v>
                </c:pt>
                <c:pt idx="11">
                  <c:v>2.3124041906513137E-2</c:v>
                </c:pt>
                <c:pt idx="12">
                  <c:v>2.3129720209670645E-2</c:v>
                </c:pt>
                <c:pt idx="13">
                  <c:v>2.3133958928245678E-2</c:v>
                </c:pt>
                <c:pt idx="14">
                  <c:v>2.3134035841985669E-2</c:v>
                </c:pt>
                <c:pt idx="15">
                  <c:v>2.3129697648198142E-2</c:v>
                </c:pt>
                <c:pt idx="16">
                  <c:v>2.3123575745177954E-2</c:v>
                </c:pt>
                <c:pt idx="17">
                  <c:v>2.3119487707015014E-2</c:v>
                </c:pt>
                <c:pt idx="18">
                  <c:v>2.3119996699074156E-2</c:v>
                </c:pt>
                <c:pt idx="19">
                  <c:v>2.312462960046336E-2</c:v>
                </c:pt>
                <c:pt idx="20">
                  <c:v>2.3130285551804259E-2</c:v>
                </c:pt>
                <c:pt idx="21">
                  <c:v>2.3133337499229169E-2</c:v>
                </c:pt>
                <c:pt idx="22">
                  <c:v>2.3132020633103843E-2</c:v>
                </c:pt>
                <c:pt idx="23">
                  <c:v>2.3127602676473458E-2</c:v>
                </c:pt>
                <c:pt idx="24">
                  <c:v>2.3123241023171055E-2</c:v>
                </c:pt>
                <c:pt idx="25">
                  <c:v>2.3121815745982304E-2</c:v>
                </c:pt>
                <c:pt idx="26">
                  <c:v>2.3123910061516192E-2</c:v>
                </c:pt>
                <c:pt idx="27">
                  <c:v>2.3127611208625401E-2</c:v>
                </c:pt>
                <c:pt idx="28">
                  <c:v>2.3130002772586301E-2</c:v>
                </c:pt>
                <c:pt idx="29">
                  <c:v>2.3129251497693844E-2</c:v>
                </c:pt>
                <c:pt idx="30">
                  <c:v>2.3125813495914142E-2</c:v>
                </c:pt>
                <c:pt idx="31">
                  <c:v>2.3121883824864423E-2</c:v>
                </c:pt>
                <c:pt idx="32">
                  <c:v>2.3119368855117572E-2</c:v>
                </c:pt>
                <c:pt idx="33">
                  <c:v>2.3118080487039658E-2</c:v>
                </c:pt>
                <c:pt idx="34">
                  <c:v>2.3115258261495672E-2</c:v>
                </c:pt>
                <c:pt idx="35">
                  <c:v>2.3107033102580894E-2</c:v>
                </c:pt>
                <c:pt idx="36">
                  <c:v>2.3090811882649082E-2</c:v>
                </c:pt>
                <c:pt idx="37">
                  <c:v>2.3066839130017378E-2</c:v>
                </c:pt>
                <c:pt idx="38">
                  <c:v>2.3037542836551406E-2</c:v>
                </c:pt>
                <c:pt idx="39">
                  <c:v>2.300499616016519E-2</c:v>
                </c:pt>
                <c:pt idx="40">
                  <c:v>2.2967808991993671E-2</c:v>
                </c:pt>
                <c:pt idx="41">
                  <c:v>2.2920323210531248E-2</c:v>
                </c:pt>
                <c:pt idx="42">
                  <c:v>2.2854680677535811E-2</c:v>
                </c:pt>
                <c:pt idx="43">
                  <c:v>2.2764971361452793E-2</c:v>
                </c:pt>
                <c:pt idx="44">
                  <c:v>2.264996844700427E-2</c:v>
                </c:pt>
                <c:pt idx="45">
                  <c:v>2.2511278818507788E-2</c:v>
                </c:pt>
                <c:pt idx="46">
                  <c:v>2.2345819188265541E-2</c:v>
                </c:pt>
                <c:pt idx="47">
                  <c:v>2.2136222513483222E-2</c:v>
                </c:pt>
                <c:pt idx="48">
                  <c:v>2.1844618039984342E-2</c:v>
                </c:pt>
                <c:pt idx="49">
                  <c:v>2.1415273151197973E-2</c:v>
                </c:pt>
                <c:pt idx="50">
                  <c:v>2.0785936347676833E-2</c:v>
                </c:pt>
                <c:pt idx="51">
                  <c:v>1.9902478139878835E-2</c:v>
                </c:pt>
                <c:pt idx="52">
                  <c:v>1.8728867163580947E-2</c:v>
                </c:pt>
                <c:pt idx="53">
                  <c:v>1.7248226107814315E-2</c:v>
                </c:pt>
                <c:pt idx="54">
                  <c:v>1.5458672431200308E-2</c:v>
                </c:pt>
                <c:pt idx="55">
                  <c:v>1.3371779694655762E-2</c:v>
                </c:pt>
                <c:pt idx="56">
                  <c:v>1.1019617615527973E-2</c:v>
                </c:pt>
                <c:pt idx="57">
                  <c:v>8.4686732102371414E-3</c:v>
                </c:pt>
                <c:pt idx="58">
                  <c:v>5.8322187612470039E-3</c:v>
                </c:pt>
                <c:pt idx="59">
                  <c:v>3.2709996208701796E-3</c:v>
                </c:pt>
                <c:pt idx="60">
                  <c:v>9.7459842528172089E-4</c:v>
                </c:pt>
                <c:pt idx="61">
                  <c:v>-8.7711335510676084E-4</c:v>
                </c:pt>
                <c:pt idx="62">
                  <c:v>-2.1612945034566932E-3</c:v>
                </c:pt>
                <c:pt idx="63">
                  <c:v>-2.8467728079267468E-3</c:v>
                </c:pt>
                <c:pt idx="64">
                  <c:v>-2.9956071152123006E-3</c:v>
                </c:pt>
                <c:pt idx="65">
                  <c:v>-2.73136636715663E-3</c:v>
                </c:pt>
                <c:pt idx="66">
                  <c:v>-2.1984803401332081E-3</c:v>
                </c:pt>
                <c:pt idx="67">
                  <c:v>-1.5386993991308247E-3</c:v>
                </c:pt>
                <c:pt idx="68">
                  <c:v>-8.8150722624547994E-4</c:v>
                </c:pt>
                <c:pt idx="69">
                  <c:v>-3.2862237929114432E-4</c:v>
                </c:pt>
                <c:pt idx="70">
                  <c:v>6.8716561557655923E-5</c:v>
                </c:pt>
                <c:pt idx="71">
                  <c:v>3.1754283445984365E-4</c:v>
                </c:pt>
                <c:pt idx="72">
                  <c:v>4.6205410567036682E-4</c:v>
                </c:pt>
                <c:pt idx="73">
                  <c:v>5.4781483169217507E-4</c:v>
                </c:pt>
                <c:pt idx="74">
                  <c:v>5.9642088695497134E-4</c:v>
                </c:pt>
                <c:pt idx="75">
                  <c:v>6.0538282015846568E-4</c:v>
                </c:pt>
                <c:pt idx="76">
                  <c:v>5.6623659547856535E-4</c:v>
                </c:pt>
                <c:pt idx="77">
                  <c:v>4.8437862298328658E-4</c:v>
                </c:pt>
                <c:pt idx="78">
                  <c:v>3.883525943531444E-4</c:v>
                </c:pt>
                <c:pt idx="79">
                  <c:v>3.2314576515541239E-4</c:v>
                </c:pt>
                <c:pt idx="80">
                  <c:v>3.291929978539818E-4</c:v>
                </c:pt>
                <c:pt idx="81">
                  <c:v>4.1784413969520506E-4</c:v>
                </c:pt>
                <c:pt idx="82">
                  <c:v>5.603033084375902E-4</c:v>
                </c:pt>
                <c:pt idx="83">
                  <c:v>7.0007513398038027E-4</c:v>
                </c:pt>
              </c:numCache>
            </c:numRef>
          </c:yVal>
        </c:ser>
        <c:axId val="117464448"/>
        <c:axId val="117470336"/>
      </c:scatterChart>
      <c:valAx>
        <c:axId val="11746444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470336"/>
        <c:crosses val="autoZero"/>
        <c:crossBetween val="midCat"/>
      </c:valAx>
      <c:valAx>
        <c:axId val="1174703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464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PP'!$CG$3:$CG$86</c:f>
              <c:numCache>
                <c:formatCode>General</c:formatCode>
                <c:ptCount val="84"/>
                <c:pt idx="0">
                  <c:v>6.9102350766300447E-2</c:v>
                </c:pt>
                <c:pt idx="1">
                  <c:v>6.9102554748062539E-2</c:v>
                </c:pt>
                <c:pt idx="2">
                  <c:v>6.9099736821568919E-2</c:v>
                </c:pt>
                <c:pt idx="3">
                  <c:v>6.9094820640870511E-2</c:v>
                </c:pt>
                <c:pt idx="4">
                  <c:v>6.9089717390754327E-2</c:v>
                </c:pt>
                <c:pt idx="5">
                  <c:v>6.9086839238082481E-2</c:v>
                </c:pt>
                <c:pt idx="6">
                  <c:v>6.908802472784005E-2</c:v>
                </c:pt>
                <c:pt idx="7">
                  <c:v>6.9093436126781413E-2</c:v>
                </c:pt>
                <c:pt idx="8">
                  <c:v>6.9100817905670534E-2</c:v>
                </c:pt>
                <c:pt idx="9">
                  <c:v>6.9106267688398768E-2</c:v>
                </c:pt>
                <c:pt idx="10">
                  <c:v>6.9106313874845532E-2</c:v>
                </c:pt>
                <c:pt idx="11">
                  <c:v>6.9100225918213895E-2</c:v>
                </c:pt>
                <c:pt idx="12">
                  <c:v>6.9091019669977868E-2</c:v>
                </c:pt>
                <c:pt idx="13">
                  <c:v>6.9084044358556723E-2</c:v>
                </c:pt>
                <c:pt idx="14">
                  <c:v>6.9083644029641234E-2</c:v>
                </c:pt>
                <c:pt idx="15">
                  <c:v>6.9090323261924116E-2</c:v>
                </c:pt>
                <c:pt idx="16">
                  <c:v>6.910011237586576E-2</c:v>
                </c:pt>
                <c:pt idx="17">
                  <c:v>6.9107090421407072E-2</c:v>
                </c:pt>
                <c:pt idx="18">
                  <c:v>6.9107109635920302E-2</c:v>
                </c:pt>
                <c:pt idx="19">
                  <c:v>6.9100505241603563E-2</c:v>
                </c:pt>
                <c:pt idx="20">
                  <c:v>6.9091660474450853E-2</c:v>
                </c:pt>
                <c:pt idx="21">
                  <c:v>6.9086042899550615E-2</c:v>
                </c:pt>
                <c:pt idx="22">
                  <c:v>6.9086640665946511E-2</c:v>
                </c:pt>
                <c:pt idx="23">
                  <c:v>6.9092281944295217E-2</c:v>
                </c:pt>
                <c:pt idx="24">
                  <c:v>6.9098892437838594E-2</c:v>
                </c:pt>
                <c:pt idx="25">
                  <c:v>6.9102362334689277E-2</c:v>
                </c:pt>
                <c:pt idx="26">
                  <c:v>6.9101220298997498E-2</c:v>
                </c:pt>
                <c:pt idx="27">
                  <c:v>6.9097014812452659E-2</c:v>
                </c:pt>
                <c:pt idx="28">
                  <c:v>6.9092679327764639E-2</c:v>
                </c:pt>
                <c:pt idx="29">
                  <c:v>6.9090118993025612E-2</c:v>
                </c:pt>
                <c:pt idx="30">
                  <c:v>6.908858567440497E-2</c:v>
                </c:pt>
                <c:pt idx="31">
                  <c:v>6.9084881133851361E-2</c:v>
                </c:pt>
                <c:pt idx="32">
                  <c:v>6.907487487737056E-2</c:v>
                </c:pt>
                <c:pt idx="33">
                  <c:v>6.905458739484821E-2</c:v>
                </c:pt>
                <c:pt idx="34">
                  <c:v>6.9019512079259354E-2</c:v>
                </c:pt>
                <c:pt idx="35">
                  <c:v>6.8961833393684294E-2</c:v>
                </c:pt>
                <c:pt idx="36">
                  <c:v>6.886644832915953E-2</c:v>
                </c:pt>
                <c:pt idx="37">
                  <c:v>6.8707775049658332E-2</c:v>
                </c:pt>
                <c:pt idx="38">
                  <c:v>6.8449179902303356E-2</c:v>
                </c:pt>
                <c:pt idx="39">
                  <c:v>6.8044969724265353E-2</c:v>
                </c:pt>
                <c:pt idx="40">
                  <c:v>6.7443830814549022E-2</c:v>
                </c:pt>
                <c:pt idx="41">
                  <c:v>6.6590991829637625E-2</c:v>
                </c:pt>
                <c:pt idx="42">
                  <c:v>6.5428367327140871E-2</c:v>
                </c:pt>
                <c:pt idx="43">
                  <c:v>6.3893469950033019E-2</c:v>
                </c:pt>
                <c:pt idx="44">
                  <c:v>6.1920089101860545E-2</c:v>
                </c:pt>
                <c:pt idx="45">
                  <c:v>5.9442577235507631E-2</c:v>
                </c:pt>
                <c:pt idx="46">
                  <c:v>5.6404023048630438E-2</c:v>
                </c:pt>
                <c:pt idx="47">
                  <c:v>5.2765638019741774E-2</c:v>
                </c:pt>
                <c:pt idx="48">
                  <c:v>4.851545096836312E-2</c:v>
                </c:pt>
                <c:pt idx="49">
                  <c:v>4.3673630443355753E-2</c:v>
                </c:pt>
                <c:pt idx="50">
                  <c:v>3.8293939224342828E-2</c:v>
                </c:pt>
                <c:pt idx="51">
                  <c:v>3.2463158486810043E-2</c:v>
                </c:pt>
                <c:pt idx="52">
                  <c:v>2.6303735913338708E-2</c:v>
                </c:pt>
                <c:pt idx="53">
                  <c:v>1.9982572472447672E-2</c:v>
                </c:pt>
                <c:pt idx="54">
                  <c:v>1.3719959413699559E-2</c:v>
                </c:pt>
                <c:pt idx="55">
                  <c:v>7.7877584345417304E-3</c:v>
                </c:pt>
                <c:pt idx="56">
                  <c:v>2.4879689532012719E-3</c:v>
                </c:pt>
                <c:pt idx="57">
                  <c:v>-1.8883026127286232E-3</c:v>
                </c:pt>
                <c:pt idx="58">
                  <c:v>-5.1148386325924871E-3</c:v>
                </c:pt>
                <c:pt idx="59">
                  <c:v>-7.0853302830320179E-3</c:v>
                </c:pt>
                <c:pt idx="60">
                  <c:v>-7.8455204576575021E-3</c:v>
                </c:pt>
                <c:pt idx="61">
                  <c:v>-7.576956266757558E-3</c:v>
                </c:pt>
                <c:pt idx="62">
                  <c:v>-6.5414448137023108E-3</c:v>
                </c:pt>
                <c:pt idx="63">
                  <c:v>-5.0318589577761225E-3</c:v>
                </c:pt>
                <c:pt idx="64">
                  <c:v>-3.3498711760595505E-3</c:v>
                </c:pt>
                <c:pt idx="65">
                  <c:v>-1.7776569066673697E-3</c:v>
                </c:pt>
                <c:pt idx="66">
                  <c:v>-5.2210082949683749E-4</c:v>
                </c:pt>
                <c:pt idx="67">
                  <c:v>3.3130673179275515E-4</c:v>
                </c:pt>
                <c:pt idx="68">
                  <c:v>8.098075104626002E-4</c:v>
                </c:pt>
                <c:pt idx="69">
                  <c:v>9.9823278932589235E-4</c:v>
                </c:pt>
                <c:pt idx="70">
                  <c:v>9.8439039044313737E-4</c:v>
                </c:pt>
                <c:pt idx="71">
                  <c:v>8.3935838136767931E-4</c:v>
                </c:pt>
                <c:pt idx="72">
                  <c:v>6.2566472571733741E-4</c:v>
                </c:pt>
                <c:pt idx="73">
                  <c:v>4.0373745047797788E-4</c:v>
                </c:pt>
                <c:pt idx="74">
                  <c:v>2.2724801702053073E-4</c:v>
                </c:pt>
                <c:pt idx="75">
                  <c:v>1.3567441028671125E-4</c:v>
                </c:pt>
                <c:pt idx="76">
                  <c:v>1.4767667868217485E-4</c:v>
                </c:pt>
                <c:pt idx="77">
                  <c:v>2.5308790488944607E-4</c:v>
                </c:pt>
                <c:pt idx="78">
                  <c:v>4.0805576065207491E-4</c:v>
                </c:pt>
                <c:pt idx="79">
                  <c:v>5.4455324139740069E-4</c:v>
                </c:pt>
                <c:pt idx="80">
                  <c:v>5.9955654019062585E-4</c:v>
                </c:pt>
                <c:pt idx="81">
                  <c:v>5.5177462965443156E-4</c:v>
                </c:pt>
                <c:pt idx="82">
                  <c:v>4.3920072991148346E-4</c:v>
                </c:pt>
                <c:pt idx="83">
                  <c:v>3.4186869720530337E-4</c:v>
                </c:pt>
              </c:numCache>
            </c:numRef>
          </c:yVal>
        </c:ser>
        <c:axId val="117650944"/>
        <c:axId val="117652480"/>
      </c:scatterChart>
      <c:valAx>
        <c:axId val="11765094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652480"/>
        <c:crosses val="autoZero"/>
        <c:crossBetween val="midCat"/>
      </c:valAx>
      <c:valAx>
        <c:axId val="1176524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65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PP'!$E$2</c:f>
              <c:strCache>
                <c:ptCount val="1"/>
                <c:pt idx="0">
                  <c:v>ΔUr1,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PP'!$E$3:$E$86</c:f>
              <c:numCache>
                <c:formatCode>General</c:formatCode>
                <c:ptCount val="84"/>
                <c:pt idx="0">
                  <c:v>4.5315816599999997E-5</c:v>
                </c:pt>
                <c:pt idx="1">
                  <c:v>4.5315828199999997E-5</c:v>
                </c:pt>
                <c:pt idx="2">
                  <c:v>4.53158072E-5</c:v>
                </c:pt>
                <c:pt idx="3">
                  <c:v>4.5315756900000002E-5</c:v>
                </c:pt>
                <c:pt idx="4">
                  <c:v>4.5315696300000001E-5</c:v>
                </c:pt>
                <c:pt idx="5">
                  <c:v>4.5315655199999997E-5</c:v>
                </c:pt>
                <c:pt idx="6">
                  <c:v>4.53156612E-5</c:v>
                </c:pt>
                <c:pt idx="7">
                  <c:v>4.53157207E-5</c:v>
                </c:pt>
                <c:pt idx="8">
                  <c:v>4.5315808700000001E-5</c:v>
                </c:pt>
                <c:pt idx="9">
                  <c:v>4.53158767E-5</c:v>
                </c:pt>
                <c:pt idx="10">
                  <c:v>4.53158798E-5</c:v>
                </c:pt>
                <c:pt idx="11">
                  <c:v>4.5315807599999999E-5</c:v>
                </c:pt>
                <c:pt idx="12">
                  <c:v>4.5315697299999997E-5</c:v>
                </c:pt>
                <c:pt idx="13">
                  <c:v>4.53156149E-5</c:v>
                </c:pt>
                <c:pt idx="14">
                  <c:v>4.53156141E-5</c:v>
                </c:pt>
                <c:pt idx="15">
                  <c:v>4.5315699000000001E-5</c:v>
                </c:pt>
                <c:pt idx="16">
                  <c:v>4.5315818300000001E-5</c:v>
                </c:pt>
                <c:pt idx="17">
                  <c:v>4.5315897000000003E-5</c:v>
                </c:pt>
                <c:pt idx="18">
                  <c:v>4.5315885800000003E-5</c:v>
                </c:pt>
                <c:pt idx="19">
                  <c:v>4.5315794300000002E-5</c:v>
                </c:pt>
                <c:pt idx="20">
                  <c:v>4.5315684099999998E-5</c:v>
                </c:pt>
                <c:pt idx="21">
                  <c:v>4.5315626300000003E-5</c:v>
                </c:pt>
                <c:pt idx="22">
                  <c:v>4.53156539E-5</c:v>
                </c:pt>
                <c:pt idx="23">
                  <c:v>4.5315741100000001E-5</c:v>
                </c:pt>
                <c:pt idx="24">
                  <c:v>4.5315822600000001E-5</c:v>
                </c:pt>
                <c:pt idx="25">
                  <c:v>4.5315835799999999E-5</c:v>
                </c:pt>
                <c:pt idx="26">
                  <c:v>4.5315747799999999E-5</c:v>
                </c:pt>
                <c:pt idx="27">
                  <c:v>4.5315536199999998E-5</c:v>
                </c:pt>
                <c:pt idx="28">
                  <c:v>4.53151175E-5</c:v>
                </c:pt>
                <c:pt idx="29">
                  <c:v>4.5314243900000003E-5</c:v>
                </c:pt>
                <c:pt idx="30">
                  <c:v>4.5312400900000001E-5</c:v>
                </c:pt>
                <c:pt idx="31">
                  <c:v>4.5308724999999997E-5</c:v>
                </c:pt>
                <c:pt idx="32">
                  <c:v>4.53019313E-5</c:v>
                </c:pt>
                <c:pt idx="33">
                  <c:v>4.52902229E-5</c:v>
                </c:pt>
                <c:pt idx="34">
                  <c:v>4.5271158200000003E-5</c:v>
                </c:pt>
                <c:pt idx="35">
                  <c:v>4.5241488900000002E-5</c:v>
                </c:pt>
                <c:pt idx="36">
                  <c:v>4.5197011799999997E-5</c:v>
                </c:pt>
                <c:pt idx="37">
                  <c:v>4.5132498900000001E-5</c:v>
                </c:pt>
                <c:pt idx="38">
                  <c:v>4.5041756499999997E-5</c:v>
                </c:pt>
                <c:pt idx="39">
                  <c:v>4.4917836100000002E-5</c:v>
                </c:pt>
                <c:pt idx="40">
                  <c:v>4.4753372000000001E-5</c:v>
                </c:pt>
                <c:pt idx="41">
                  <c:v>4.4540954200000003E-5</c:v>
                </c:pt>
                <c:pt idx="42">
                  <c:v>4.4273418100000003E-5</c:v>
                </c:pt>
                <c:pt idx="43">
                  <c:v>4.3943980100000002E-5</c:v>
                </c:pt>
                <c:pt idx="44">
                  <c:v>4.3546235400000002E-5</c:v>
                </c:pt>
                <c:pt idx="45">
                  <c:v>4.3074014E-5</c:v>
                </c:pt>
                <c:pt idx="46">
                  <c:v>4.2521000300000003E-5</c:v>
                </c:pt>
                <c:pt idx="47">
                  <c:v>4.1880132200000003E-5</c:v>
                </c:pt>
                <c:pt idx="48">
                  <c:v>4.1143156299999997E-5</c:v>
                </c:pt>
                <c:pt idx="49">
                  <c:v>4.03008181E-5</c:v>
                </c:pt>
                <c:pt idx="50">
                  <c:v>3.9343742699999997E-5</c:v>
                </c:pt>
                <c:pt idx="51">
                  <c:v>3.8263584700000002E-5</c:v>
                </c:pt>
                <c:pt idx="52">
                  <c:v>3.7054055600000001E-5</c:v>
                </c:pt>
                <c:pt idx="53">
                  <c:v>3.5711827300000001E-5</c:v>
                </c:pt>
                <c:pt idx="54">
                  <c:v>3.4237454300000001E-5</c:v>
                </c:pt>
                <c:pt idx="55">
                  <c:v>3.2636164899999997E-5</c:v>
                </c:pt>
                <c:pt idx="56">
                  <c:v>3.09182416E-5</c:v>
                </c:pt>
                <c:pt idx="57">
                  <c:v>2.9099018300000001E-5</c:v>
                </c:pt>
                <c:pt idx="58">
                  <c:v>2.7198556700000002E-5</c:v>
                </c:pt>
                <c:pt idx="59">
                  <c:v>2.5240790999999999E-5</c:v>
                </c:pt>
                <c:pt idx="60">
                  <c:v>2.3252305400000001E-5</c:v>
                </c:pt>
                <c:pt idx="61">
                  <c:v>2.12613183E-5</c:v>
                </c:pt>
                <c:pt idx="62">
                  <c:v>1.9296591799999999E-5</c:v>
                </c:pt>
                <c:pt idx="63">
                  <c:v>1.7385527600000002E-5</c:v>
                </c:pt>
                <c:pt idx="64">
                  <c:v>1.5552316899999998E-5</c:v>
                </c:pt>
                <c:pt idx="65">
                  <c:v>1.38174992E-5</c:v>
                </c:pt>
                <c:pt idx="66">
                  <c:v>1.21978012E-5</c:v>
                </c:pt>
                <c:pt idx="67">
                  <c:v>1.0704769899999999E-5</c:v>
                </c:pt>
                <c:pt idx="68">
                  <c:v>9.3440550200000008E-6</c:v>
                </c:pt>
                <c:pt idx="69">
                  <c:v>8.1170048599999998E-6</c:v>
                </c:pt>
                <c:pt idx="70">
                  <c:v>7.0220268999999996E-6</c:v>
                </c:pt>
                <c:pt idx="71">
                  <c:v>6.0539687899999996E-6</c:v>
                </c:pt>
                <c:pt idx="72">
                  <c:v>5.2043224199999999E-6</c:v>
                </c:pt>
                <c:pt idx="73">
                  <c:v>4.4634668299999999E-6</c:v>
                </c:pt>
                <c:pt idx="74">
                  <c:v>3.8218100400000004E-6</c:v>
                </c:pt>
                <c:pt idx="75">
                  <c:v>3.2690355999999999E-6</c:v>
                </c:pt>
                <c:pt idx="76">
                  <c:v>2.7943753900000002E-6</c:v>
                </c:pt>
                <c:pt idx="77">
                  <c:v>2.3880707599999999E-6</c:v>
                </c:pt>
                <c:pt idx="78">
                  <c:v>2.0415216199999999E-6</c:v>
                </c:pt>
                <c:pt idx="79">
                  <c:v>1.7465085000000001E-6</c:v>
                </c:pt>
                <c:pt idx="80">
                  <c:v>1.49545477E-6</c:v>
                </c:pt>
                <c:pt idx="81">
                  <c:v>1.2820462700000001E-6</c:v>
                </c:pt>
                <c:pt idx="82">
                  <c:v>1.10088246E-6</c:v>
                </c:pt>
                <c:pt idx="83">
                  <c:v>9.4701299700000003E-7</c:v>
                </c:pt>
              </c:numCache>
            </c:numRef>
          </c:yVal>
        </c:ser>
        <c:ser>
          <c:idx val="1"/>
          <c:order val="1"/>
          <c:tx>
            <c:strRef>
              <c:f>'2000 250 200 15 PP'!$F$2</c:f>
              <c:strCache>
                <c:ptCount val="1"/>
                <c:pt idx="0">
                  <c:v>ΔUr2,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PP'!$F$3:$F$86</c:f>
              <c:numCache>
                <c:formatCode>General</c:formatCode>
                <c:ptCount val="84"/>
                <c:pt idx="0">
                  <c:v>1.70081738E-5</c:v>
                </c:pt>
                <c:pt idx="1">
                  <c:v>1.7008174700000001E-5</c:v>
                </c:pt>
                <c:pt idx="2">
                  <c:v>1.7008167899999998E-5</c:v>
                </c:pt>
                <c:pt idx="3">
                  <c:v>1.7008155499999999E-5</c:v>
                </c:pt>
                <c:pt idx="4">
                  <c:v>1.70081423E-5</c:v>
                </c:pt>
                <c:pt idx="5">
                  <c:v>1.7008134499999998E-5</c:v>
                </c:pt>
                <c:pt idx="6">
                  <c:v>1.7008137199999998E-5</c:v>
                </c:pt>
                <c:pt idx="7">
                  <c:v>1.7008151099999998E-5</c:v>
                </c:pt>
                <c:pt idx="8">
                  <c:v>1.70081703E-5</c:v>
                </c:pt>
                <c:pt idx="9">
                  <c:v>1.7008184699999998E-5</c:v>
                </c:pt>
                <c:pt idx="10">
                  <c:v>1.7008184900000002E-5</c:v>
                </c:pt>
                <c:pt idx="11">
                  <c:v>1.7008168999999999E-5</c:v>
                </c:pt>
                <c:pt idx="12">
                  <c:v>1.7008145E-5</c:v>
                </c:pt>
                <c:pt idx="13">
                  <c:v>1.7008126800000001E-5</c:v>
                </c:pt>
                <c:pt idx="14">
                  <c:v>1.70081259E-5</c:v>
                </c:pt>
                <c:pt idx="15">
                  <c:v>1.70081435E-5</c:v>
                </c:pt>
                <c:pt idx="16">
                  <c:v>1.7008169199999999E-5</c:v>
                </c:pt>
                <c:pt idx="17">
                  <c:v>1.70081873E-5</c:v>
                </c:pt>
                <c:pt idx="18">
                  <c:v>1.7008186999999999E-5</c:v>
                </c:pt>
                <c:pt idx="19">
                  <c:v>1.7008169300000001E-5</c:v>
                </c:pt>
                <c:pt idx="20">
                  <c:v>1.7008146100000001E-5</c:v>
                </c:pt>
                <c:pt idx="21">
                  <c:v>1.7008131599999998E-5</c:v>
                </c:pt>
                <c:pt idx="22">
                  <c:v>1.7008133699999999E-5</c:v>
                </c:pt>
                <c:pt idx="23">
                  <c:v>1.70081489E-5</c:v>
                </c:pt>
                <c:pt idx="24">
                  <c:v>1.70081657E-5</c:v>
                </c:pt>
                <c:pt idx="25">
                  <c:v>1.70081713E-5</c:v>
                </c:pt>
                <c:pt idx="26">
                  <c:v>1.7008155200000001E-5</c:v>
                </c:pt>
                <c:pt idx="27">
                  <c:v>1.7008104800000001E-5</c:v>
                </c:pt>
                <c:pt idx="28">
                  <c:v>1.7007989700000002E-5</c:v>
                </c:pt>
                <c:pt idx="29">
                  <c:v>1.70077382E-5</c:v>
                </c:pt>
                <c:pt idx="30">
                  <c:v>1.7007211599999998E-5</c:v>
                </c:pt>
                <c:pt idx="31">
                  <c:v>1.7006178900000001E-5</c:v>
                </c:pt>
                <c:pt idx="32">
                  <c:v>1.7004293E-5</c:v>
                </c:pt>
                <c:pt idx="33">
                  <c:v>1.70010702E-5</c:v>
                </c:pt>
                <c:pt idx="34">
                  <c:v>1.6995878099999999E-5</c:v>
                </c:pt>
                <c:pt idx="35">
                  <c:v>1.69879373E-5</c:v>
                </c:pt>
                <c:pt idx="36">
                  <c:v>1.6976343500000001E-5</c:v>
                </c:pt>
                <c:pt idx="37">
                  <c:v>1.6960107799999999E-5</c:v>
                </c:pt>
                <c:pt idx="38">
                  <c:v>1.69382062E-5</c:v>
                </c:pt>
                <c:pt idx="39">
                  <c:v>1.6909635499999999E-5</c:v>
                </c:pt>
                <c:pt idx="40">
                  <c:v>1.68734753E-5</c:v>
                </c:pt>
                <c:pt idx="41">
                  <c:v>1.6828946100000002E-5</c:v>
                </c:pt>
                <c:pt idx="42">
                  <c:v>1.67754399E-5</c:v>
                </c:pt>
                <c:pt idx="43">
                  <c:v>1.67124998E-5</c:v>
                </c:pt>
                <c:pt idx="44">
                  <c:v>1.6639756999999999E-5</c:v>
                </c:pt>
                <c:pt idx="45">
                  <c:v>1.6556851700000001E-5</c:v>
                </c:pt>
                <c:pt idx="46">
                  <c:v>1.6463329699999999E-5</c:v>
                </c:pt>
                <c:pt idx="47">
                  <c:v>1.6358493700000001E-5</c:v>
                </c:pt>
                <c:pt idx="48">
                  <c:v>1.6241227099999998E-5</c:v>
                </c:pt>
                <c:pt idx="49">
                  <c:v>1.61098577E-5</c:v>
                </c:pt>
                <c:pt idx="50">
                  <c:v>1.5962091999999999E-5</c:v>
                </c:pt>
                <c:pt idx="51">
                  <c:v>1.5794975800000002E-5</c:v>
                </c:pt>
                <c:pt idx="52">
                  <c:v>1.56048336E-5</c:v>
                </c:pt>
                <c:pt idx="53">
                  <c:v>1.5387228299999999E-5</c:v>
                </c:pt>
                <c:pt idx="54">
                  <c:v>1.51370374E-5</c:v>
                </c:pt>
                <c:pt idx="55">
                  <c:v>1.48486486E-5</c:v>
                </c:pt>
                <c:pt idx="56">
                  <c:v>1.45162306E-5</c:v>
                </c:pt>
                <c:pt idx="57">
                  <c:v>1.41341318E-5</c:v>
                </c:pt>
                <c:pt idx="58">
                  <c:v>1.36974733E-5</c:v>
                </c:pt>
                <c:pt idx="59">
                  <c:v>1.32028328E-5</c:v>
                </c:pt>
                <c:pt idx="60">
                  <c:v>1.26488607E-5</c:v>
                </c:pt>
                <c:pt idx="61">
                  <c:v>1.2036801100000001E-5</c:v>
                </c:pt>
                <c:pt idx="62">
                  <c:v>1.1370895399999999E-5</c:v>
                </c:pt>
                <c:pt idx="63">
                  <c:v>1.06585247E-5</c:v>
                </c:pt>
                <c:pt idx="64">
                  <c:v>9.9099639999999998E-6</c:v>
                </c:pt>
                <c:pt idx="65">
                  <c:v>9.1377393499999996E-6</c:v>
                </c:pt>
                <c:pt idx="66">
                  <c:v>8.3556601799999994E-6</c:v>
                </c:pt>
                <c:pt idx="67">
                  <c:v>7.5777742199999998E-6</c:v>
                </c:pt>
                <c:pt idx="68">
                  <c:v>6.8175661400000002E-6</c:v>
                </c:pt>
                <c:pt idx="69">
                  <c:v>6.0873043300000004E-6</c:v>
                </c:pt>
                <c:pt idx="70">
                  <c:v>5.3971599000000004E-6</c:v>
                </c:pt>
                <c:pt idx="71">
                  <c:v>4.7544321600000004E-6</c:v>
                </c:pt>
                <c:pt idx="72">
                  <c:v>4.1636943899999998E-6</c:v>
                </c:pt>
                <c:pt idx="73">
                  <c:v>3.6274962899999999E-6</c:v>
                </c:pt>
                <c:pt idx="74">
                  <c:v>3.1464451899999999E-6</c:v>
                </c:pt>
                <c:pt idx="75">
                  <c:v>2.7189763199999998E-6</c:v>
                </c:pt>
                <c:pt idx="76">
                  <c:v>2.3420286699999998E-6</c:v>
                </c:pt>
                <c:pt idx="77">
                  <c:v>2.0120916300000001E-6</c:v>
                </c:pt>
                <c:pt idx="78">
                  <c:v>1.72531389E-6</c:v>
                </c:pt>
                <c:pt idx="79">
                  <c:v>1.4772646499999999E-6</c:v>
                </c:pt>
                <c:pt idx="80">
                  <c:v>1.26344545E-6</c:v>
                </c:pt>
                <c:pt idx="81">
                  <c:v>1.0798537299999999E-6</c:v>
                </c:pt>
                <c:pt idx="82">
                  <c:v>9.2278499099999995E-7</c:v>
                </c:pt>
                <c:pt idx="83">
                  <c:v>7.8862113199999995E-7</c:v>
                </c:pt>
              </c:numCache>
            </c:numRef>
          </c:yVal>
        </c:ser>
        <c:ser>
          <c:idx val="2"/>
          <c:order val="2"/>
          <c:tx>
            <c:strRef>
              <c:f>'2000 250 200 15 PP'!$G$2</c:f>
              <c:strCache>
                <c:ptCount val="1"/>
                <c:pt idx="0">
                  <c:v>ΔUr3,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PP'!$G$3:$G$86</c:f>
              <c:numCache>
                <c:formatCode>General</c:formatCode>
                <c:ptCount val="84"/>
                <c:pt idx="0">
                  <c:v>8.4110321499999995E-6</c:v>
                </c:pt>
                <c:pt idx="1">
                  <c:v>8.4110304800000001E-6</c:v>
                </c:pt>
                <c:pt idx="2">
                  <c:v>8.4110263399999999E-6</c:v>
                </c:pt>
                <c:pt idx="3">
                  <c:v>8.4110217500000008E-6</c:v>
                </c:pt>
                <c:pt idx="4">
                  <c:v>8.4110186299999996E-6</c:v>
                </c:pt>
                <c:pt idx="5">
                  <c:v>8.4110181399999998E-6</c:v>
                </c:pt>
                <c:pt idx="6">
                  <c:v>8.4110204499999999E-6</c:v>
                </c:pt>
                <c:pt idx="7">
                  <c:v>8.4110246700000004E-6</c:v>
                </c:pt>
                <c:pt idx="8">
                  <c:v>8.4110291599999995E-6</c:v>
                </c:pt>
                <c:pt idx="9">
                  <c:v>8.4110319000000005E-6</c:v>
                </c:pt>
                <c:pt idx="10">
                  <c:v>8.4110314300000003E-6</c:v>
                </c:pt>
                <c:pt idx="11">
                  <c:v>8.4110276500000006E-6</c:v>
                </c:pt>
                <c:pt idx="12">
                  <c:v>8.4110222199999993E-6</c:v>
                </c:pt>
                <c:pt idx="13">
                  <c:v>8.4110178599999996E-6</c:v>
                </c:pt>
                <c:pt idx="14">
                  <c:v>8.4110169099999993E-6</c:v>
                </c:pt>
                <c:pt idx="15">
                  <c:v>8.4110199400000004E-6</c:v>
                </c:pt>
                <c:pt idx="16">
                  <c:v>8.4110253699999999E-6</c:v>
                </c:pt>
                <c:pt idx="17">
                  <c:v>8.4110303999999998E-6</c:v>
                </c:pt>
                <c:pt idx="18">
                  <c:v>8.4110325700000006E-6</c:v>
                </c:pt>
                <c:pt idx="19">
                  <c:v>8.4110310099999992E-6</c:v>
                </c:pt>
                <c:pt idx="20">
                  <c:v>8.4110266499999995E-6</c:v>
                </c:pt>
                <c:pt idx="21">
                  <c:v>8.4110215800000004E-6</c:v>
                </c:pt>
                <c:pt idx="22">
                  <c:v>8.4110179699999994E-6</c:v>
                </c:pt>
                <c:pt idx="23">
                  <c:v>8.4110172899999994E-6</c:v>
                </c:pt>
                <c:pt idx="24">
                  <c:v>8.4110197200000008E-6</c:v>
                </c:pt>
                <c:pt idx="25">
                  <c:v>8.4110234699999994E-6</c:v>
                </c:pt>
                <c:pt idx="26">
                  <c:v>8.4110235900000007E-6</c:v>
                </c:pt>
                <c:pt idx="27">
                  <c:v>8.4110098900000005E-6</c:v>
                </c:pt>
                <c:pt idx="28">
                  <c:v>8.4109634500000006E-6</c:v>
                </c:pt>
                <c:pt idx="29">
                  <c:v>8.4108510000000004E-6</c:v>
                </c:pt>
                <c:pt idx="30">
                  <c:v>8.4106159300000004E-6</c:v>
                </c:pt>
                <c:pt idx="31">
                  <c:v>8.4101659199999996E-6</c:v>
                </c:pt>
                <c:pt idx="32">
                  <c:v>8.4093583300000006E-6</c:v>
                </c:pt>
                <c:pt idx="33">
                  <c:v>8.4079871599999998E-6</c:v>
                </c:pt>
                <c:pt idx="34">
                  <c:v>8.4057765300000003E-6</c:v>
                </c:pt>
                <c:pt idx="35">
                  <c:v>8.4023851199999996E-6</c:v>
                </c:pt>
                <c:pt idx="36">
                  <c:v>8.3974214899999992E-6</c:v>
                </c:pt>
                <c:pt idx="37">
                  <c:v>8.3904652600000002E-6</c:v>
                </c:pt>
                <c:pt idx="38">
                  <c:v>8.3810881100000004E-6</c:v>
                </c:pt>
                <c:pt idx="39">
                  <c:v>8.3688728099999999E-6</c:v>
                </c:pt>
                <c:pt idx="40">
                  <c:v>8.3534341299999994E-6</c:v>
                </c:pt>
                <c:pt idx="41">
                  <c:v>8.3344430399999996E-6</c:v>
                </c:pt>
                <c:pt idx="42">
                  <c:v>8.3116468200000002E-6</c:v>
                </c:pt>
                <c:pt idx="43">
                  <c:v>8.2848756599999995E-6</c:v>
                </c:pt>
                <c:pt idx="44">
                  <c:v>8.2540368300000001E-6</c:v>
                </c:pt>
                <c:pt idx="45">
                  <c:v>8.2191047699999999E-6</c:v>
                </c:pt>
                <c:pt idx="46">
                  <c:v>8.1801044399999998E-6</c:v>
                </c:pt>
                <c:pt idx="47">
                  <c:v>8.1370780499999993E-6</c:v>
                </c:pt>
                <c:pt idx="48">
                  <c:v>8.0900416900000007E-6</c:v>
                </c:pt>
                <c:pt idx="49">
                  <c:v>8.0389537299999993E-6</c:v>
                </c:pt>
                <c:pt idx="50">
                  <c:v>7.9837010100000004E-6</c:v>
                </c:pt>
                <c:pt idx="51">
                  <c:v>7.9240771999999995E-6</c:v>
                </c:pt>
                <c:pt idx="52">
                  <c:v>7.8597275800000008E-6</c:v>
                </c:pt>
                <c:pt idx="53">
                  <c:v>7.7900703899999997E-6</c:v>
                </c:pt>
                <c:pt idx="54">
                  <c:v>7.7142214399999996E-6</c:v>
                </c:pt>
                <c:pt idx="55">
                  <c:v>7.6309164700000007E-6</c:v>
                </c:pt>
                <c:pt idx="56">
                  <c:v>7.5384204999999999E-6</c:v>
                </c:pt>
                <c:pt idx="57">
                  <c:v>7.4344671799999997E-6</c:v>
                </c:pt>
                <c:pt idx="58">
                  <c:v>7.3162760800000002E-6</c:v>
                </c:pt>
                <c:pt idx="59">
                  <c:v>7.1806307500000003E-6</c:v>
                </c:pt>
                <c:pt idx="60">
                  <c:v>7.0240130499999997E-6</c:v>
                </c:pt>
                <c:pt idx="61">
                  <c:v>6.8428633899999997E-6</c:v>
                </c:pt>
                <c:pt idx="62">
                  <c:v>6.6339845200000001E-6</c:v>
                </c:pt>
                <c:pt idx="63">
                  <c:v>6.3949858300000002E-6</c:v>
                </c:pt>
                <c:pt idx="64">
                  <c:v>6.1246907200000002E-6</c:v>
                </c:pt>
                <c:pt idx="65">
                  <c:v>5.8235159800000002E-6</c:v>
                </c:pt>
                <c:pt idx="66">
                  <c:v>5.4937696100000003E-6</c:v>
                </c:pt>
                <c:pt idx="67">
                  <c:v>5.1397135600000002E-6</c:v>
                </c:pt>
                <c:pt idx="68">
                  <c:v>4.7672965600000003E-6</c:v>
                </c:pt>
                <c:pt idx="69">
                  <c:v>4.3836111999999998E-6</c:v>
                </c:pt>
                <c:pt idx="70">
                  <c:v>3.9962455799999997E-6</c:v>
                </c:pt>
                <c:pt idx="71">
                  <c:v>3.6127285000000002E-6</c:v>
                </c:pt>
                <c:pt idx="72">
                  <c:v>3.24011731E-6</c:v>
                </c:pt>
                <c:pt idx="73">
                  <c:v>2.8845549500000001E-6</c:v>
                </c:pt>
                <c:pt idx="74">
                  <c:v>2.5507554899999999E-6</c:v>
                </c:pt>
                <c:pt idx="75">
                  <c:v>2.2417987500000002E-6</c:v>
                </c:pt>
                <c:pt idx="76">
                  <c:v>1.9594561099999999E-6</c:v>
                </c:pt>
                <c:pt idx="77">
                  <c:v>1.7045354E-6</c:v>
                </c:pt>
                <c:pt idx="78">
                  <c:v>1.4768178399999999E-6</c:v>
                </c:pt>
                <c:pt idx="79">
                  <c:v>1.27508118E-6</c:v>
                </c:pt>
                <c:pt idx="80">
                  <c:v>1.0976049099999999E-6</c:v>
                </c:pt>
                <c:pt idx="81">
                  <c:v>9.4256503199999998E-7</c:v>
                </c:pt>
                <c:pt idx="82">
                  <c:v>8.0793627900000002E-7</c:v>
                </c:pt>
                <c:pt idx="83">
                  <c:v>6.9147991799999996E-7</c:v>
                </c:pt>
              </c:numCache>
            </c:numRef>
          </c:yVal>
        </c:ser>
        <c:ser>
          <c:idx val="3"/>
          <c:order val="3"/>
          <c:tx>
            <c:strRef>
              <c:f>'2000 250 200 15 PP'!$H$2</c:f>
              <c:strCache>
                <c:ptCount val="1"/>
                <c:pt idx="0">
                  <c:v>ΔUr4,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PP'!$H$3:$H$86</c:f>
              <c:numCache>
                <c:formatCode>General</c:formatCode>
                <c:ptCount val="84"/>
                <c:pt idx="0">
                  <c:v>4.80220625E-6</c:v>
                </c:pt>
                <c:pt idx="1">
                  <c:v>4.8022069600000002E-6</c:v>
                </c:pt>
                <c:pt idx="2">
                  <c:v>4.8022118199999996E-6</c:v>
                </c:pt>
                <c:pt idx="3">
                  <c:v>4.8022188999999999E-6</c:v>
                </c:pt>
                <c:pt idx="4">
                  <c:v>4.80222536E-6</c:v>
                </c:pt>
                <c:pt idx="5">
                  <c:v>4.8022283299999996E-6</c:v>
                </c:pt>
                <c:pt idx="6">
                  <c:v>4.80222599E-6</c:v>
                </c:pt>
                <c:pt idx="7">
                  <c:v>4.8022186400000002E-6</c:v>
                </c:pt>
                <c:pt idx="8">
                  <c:v>4.80220929E-6</c:v>
                </c:pt>
                <c:pt idx="9">
                  <c:v>4.8022026899999998E-6</c:v>
                </c:pt>
                <c:pt idx="10">
                  <c:v>4.8022029100000001E-6</c:v>
                </c:pt>
                <c:pt idx="11">
                  <c:v>4.8022106700000003E-6</c:v>
                </c:pt>
                <c:pt idx="12">
                  <c:v>4.8022222399999997E-6</c:v>
                </c:pt>
                <c:pt idx="13">
                  <c:v>4.8022311500000001E-6</c:v>
                </c:pt>
                <c:pt idx="14">
                  <c:v>4.8022320399999997E-6</c:v>
                </c:pt>
                <c:pt idx="15">
                  <c:v>4.8022241400000003E-6</c:v>
                </c:pt>
                <c:pt idx="16">
                  <c:v>4.8022120200000004E-6</c:v>
                </c:pt>
                <c:pt idx="17">
                  <c:v>4.8022027600000002E-6</c:v>
                </c:pt>
                <c:pt idx="18">
                  <c:v>4.8022015699999999E-6</c:v>
                </c:pt>
                <c:pt idx="19">
                  <c:v>4.8022086400000004E-6</c:v>
                </c:pt>
                <c:pt idx="20">
                  <c:v>4.8022193100000003E-6</c:v>
                </c:pt>
                <c:pt idx="21">
                  <c:v>4.8022273200000004E-6</c:v>
                </c:pt>
                <c:pt idx="22">
                  <c:v>4.8022286700000004E-6</c:v>
                </c:pt>
                <c:pt idx="23">
                  <c:v>4.8022236100000003E-6</c:v>
                </c:pt>
                <c:pt idx="24">
                  <c:v>4.8022157000000001E-6</c:v>
                </c:pt>
                <c:pt idx="25">
                  <c:v>4.8022088900000002E-6</c:v>
                </c:pt>
                <c:pt idx="26">
                  <c:v>4.8022042899999996E-6</c:v>
                </c:pt>
                <c:pt idx="27">
                  <c:v>4.8021978900000001E-6</c:v>
                </c:pt>
                <c:pt idx="28">
                  <c:v>4.80217888E-6</c:v>
                </c:pt>
                <c:pt idx="29">
                  <c:v>4.8021273700000001E-6</c:v>
                </c:pt>
                <c:pt idx="30">
                  <c:v>4.8020106400000004E-6</c:v>
                </c:pt>
                <c:pt idx="31">
                  <c:v>4.8017775399999998E-6</c:v>
                </c:pt>
                <c:pt idx="32">
                  <c:v>4.8013520300000002E-6</c:v>
                </c:pt>
                <c:pt idx="33">
                  <c:v>4.8006273200000003E-6</c:v>
                </c:pt>
                <c:pt idx="34">
                  <c:v>4.7994624000000004E-6</c:v>
                </c:pt>
                <c:pt idx="35">
                  <c:v>4.7976828800000004E-6</c:v>
                </c:pt>
                <c:pt idx="36">
                  <c:v>4.7950866499999997E-6</c:v>
                </c:pt>
                <c:pt idx="37">
                  <c:v>4.7914532699999999E-6</c:v>
                </c:pt>
                <c:pt idx="38">
                  <c:v>4.7865551400000004E-6</c:v>
                </c:pt>
                <c:pt idx="39">
                  <c:v>4.7801697400000003E-6</c:v>
                </c:pt>
                <c:pt idx="40">
                  <c:v>4.7720933799999997E-6</c:v>
                </c:pt>
                <c:pt idx="41">
                  <c:v>4.7621556899999999E-6</c:v>
                </c:pt>
                <c:pt idx="42">
                  <c:v>4.7502296700000001E-6</c:v>
                </c:pt>
                <c:pt idx="43">
                  <c:v>4.7362331599999997E-6</c:v>
                </c:pt>
                <c:pt idx="44">
                  <c:v>4.7201235400000002E-6</c:v>
                </c:pt>
                <c:pt idx="45">
                  <c:v>4.7018913099999999E-6</c:v>
                </c:pt>
                <c:pt idx="46">
                  <c:v>4.68155179E-6</c:v>
                </c:pt>
                <c:pt idx="47">
                  <c:v>4.6591297100000004E-6</c:v>
                </c:pt>
                <c:pt idx="48">
                  <c:v>4.6346407100000001E-6</c:v>
                </c:pt>
                <c:pt idx="49">
                  <c:v>4.6080825799999999E-6</c:v>
                </c:pt>
                <c:pt idx="50">
                  <c:v>4.5794407200000001E-6</c:v>
                </c:pt>
                <c:pt idx="51">
                  <c:v>4.5486954899999997E-6</c:v>
                </c:pt>
                <c:pt idx="52">
                  <c:v>4.5158170599999997E-6</c:v>
                </c:pt>
                <c:pt idx="53">
                  <c:v>4.4807519400000001E-6</c:v>
                </c:pt>
                <c:pt idx="54">
                  <c:v>4.4434122700000003E-6</c:v>
                </c:pt>
                <c:pt idx="55">
                  <c:v>4.4036595200000004E-6</c:v>
                </c:pt>
                <c:pt idx="56">
                  <c:v>4.3612667E-6</c:v>
                </c:pt>
                <c:pt idx="57">
                  <c:v>4.31586846E-6</c:v>
                </c:pt>
                <c:pt idx="58">
                  <c:v>4.2669129299999999E-6</c:v>
                </c:pt>
                <c:pt idx="59">
                  <c:v>4.2136002100000003E-6</c:v>
                </c:pt>
                <c:pt idx="60">
                  <c:v>4.1548043899999996E-6</c:v>
                </c:pt>
                <c:pt idx="61">
                  <c:v>4.08902139E-6</c:v>
                </c:pt>
                <c:pt idx="62">
                  <c:v>4.0143776299999996E-6</c:v>
                </c:pt>
                <c:pt idx="63">
                  <c:v>3.9287011100000002E-6</c:v>
                </c:pt>
                <c:pt idx="64">
                  <c:v>3.8296810600000003E-6</c:v>
                </c:pt>
                <c:pt idx="65">
                  <c:v>3.71515031E-6</c:v>
                </c:pt>
                <c:pt idx="66">
                  <c:v>3.5834320499999999E-6</c:v>
                </c:pt>
                <c:pt idx="67">
                  <c:v>3.4336359300000001E-6</c:v>
                </c:pt>
                <c:pt idx="68">
                  <c:v>3.2658679400000001E-6</c:v>
                </c:pt>
                <c:pt idx="69">
                  <c:v>3.0813806500000002E-6</c:v>
                </c:pt>
                <c:pt idx="70">
                  <c:v>2.8826289299999998E-6</c:v>
                </c:pt>
                <c:pt idx="71">
                  <c:v>2.6731436799999999E-6</c:v>
                </c:pt>
                <c:pt idx="72">
                  <c:v>2.4571935399999998E-6</c:v>
                </c:pt>
                <c:pt idx="73">
                  <c:v>2.2393154300000002E-6</c:v>
                </c:pt>
                <c:pt idx="74">
                  <c:v>2.0238802E-6</c:v>
                </c:pt>
                <c:pt idx="75">
                  <c:v>1.8148333799999999E-6</c:v>
                </c:pt>
                <c:pt idx="76">
                  <c:v>1.61556637E-6</c:v>
                </c:pt>
                <c:pt idx="77">
                  <c:v>1.42873969E-6</c:v>
                </c:pt>
                <c:pt idx="78">
                  <c:v>1.2560810100000001E-6</c:v>
                </c:pt>
                <c:pt idx="79">
                  <c:v>1.0984313800000001E-6</c:v>
                </c:pt>
                <c:pt idx="80">
                  <c:v>9.5604954100000007E-7</c:v>
                </c:pt>
                <c:pt idx="81">
                  <c:v>8.2878299899999996E-7</c:v>
                </c:pt>
                <c:pt idx="82">
                  <c:v>7.1600900899999997E-7</c:v>
                </c:pt>
                <c:pt idx="83">
                  <c:v>6.1672324399999999E-7</c:v>
                </c:pt>
              </c:numCache>
            </c:numRef>
          </c:yVal>
        </c:ser>
        <c:ser>
          <c:idx val="4"/>
          <c:order val="4"/>
          <c:tx>
            <c:strRef>
              <c:f>'2000 250 200 15 PP'!$I$2</c:f>
              <c:strCache>
                <c:ptCount val="1"/>
                <c:pt idx="0">
                  <c:v>ΔUr5,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PP'!$I$3:$I$86</c:f>
              <c:numCache>
                <c:formatCode>General</c:formatCode>
                <c:ptCount val="84"/>
                <c:pt idx="0">
                  <c:v>3.00446871E-6</c:v>
                </c:pt>
                <c:pt idx="1">
                  <c:v>3.0044700399999999E-6</c:v>
                </c:pt>
                <c:pt idx="2">
                  <c:v>3.0044692999999998E-6</c:v>
                </c:pt>
                <c:pt idx="3">
                  <c:v>3.0044663299999998E-6</c:v>
                </c:pt>
                <c:pt idx="4">
                  <c:v>3.0044621799999998E-6</c:v>
                </c:pt>
                <c:pt idx="5">
                  <c:v>3.0044590000000001E-6</c:v>
                </c:pt>
                <c:pt idx="6">
                  <c:v>3.0044589500000002E-6</c:v>
                </c:pt>
                <c:pt idx="7">
                  <c:v>3.00446277E-6</c:v>
                </c:pt>
                <c:pt idx="8">
                  <c:v>3.0044688099999999E-6</c:v>
                </c:pt>
                <c:pt idx="9">
                  <c:v>3.0044736500000001E-6</c:v>
                </c:pt>
                <c:pt idx="10">
                  <c:v>3.0044740100000002E-6</c:v>
                </c:pt>
                <c:pt idx="11">
                  <c:v>3.00446907E-6</c:v>
                </c:pt>
                <c:pt idx="12">
                  <c:v>3.0044614400000001E-6</c:v>
                </c:pt>
                <c:pt idx="13">
                  <c:v>3.0044558E-6</c:v>
                </c:pt>
                <c:pt idx="14">
                  <c:v>3.0044559299999998E-6</c:v>
                </c:pt>
                <c:pt idx="15">
                  <c:v>3.0044620599999998E-6</c:v>
                </c:pt>
                <c:pt idx="16">
                  <c:v>3.0044704200000001E-6</c:v>
                </c:pt>
                <c:pt idx="17">
                  <c:v>3.0044756399999999E-6</c:v>
                </c:pt>
                <c:pt idx="18">
                  <c:v>3.0044742899999999E-6</c:v>
                </c:pt>
                <c:pt idx="19">
                  <c:v>3.0044673300000001E-6</c:v>
                </c:pt>
                <c:pt idx="20">
                  <c:v>3.00445944E-6</c:v>
                </c:pt>
                <c:pt idx="21">
                  <c:v>3.00445587E-6</c:v>
                </c:pt>
                <c:pt idx="22">
                  <c:v>3.00445884E-6</c:v>
                </c:pt>
                <c:pt idx="23">
                  <c:v>3.0044659899999999E-6</c:v>
                </c:pt>
                <c:pt idx="24">
                  <c:v>3.0044721300000001E-6</c:v>
                </c:pt>
                <c:pt idx="25">
                  <c:v>3.0044726800000002E-6</c:v>
                </c:pt>
                <c:pt idx="26">
                  <c:v>3.0044663600000001E-6</c:v>
                </c:pt>
                <c:pt idx="27">
                  <c:v>3.0044545100000001E-6</c:v>
                </c:pt>
                <c:pt idx="28">
                  <c:v>3.0044369900000001E-6</c:v>
                </c:pt>
                <c:pt idx="29">
                  <c:v>3.00440618E-6</c:v>
                </c:pt>
                <c:pt idx="30">
                  <c:v>3.0043420700000001E-6</c:v>
                </c:pt>
                <c:pt idx="31">
                  <c:v>3.0042098600000002E-6</c:v>
                </c:pt>
                <c:pt idx="32">
                  <c:v>3.0039599000000002E-6</c:v>
                </c:pt>
                <c:pt idx="33">
                  <c:v>3.0035279099999999E-6</c:v>
                </c:pt>
                <c:pt idx="34">
                  <c:v>3.0028339099999998E-6</c:v>
                </c:pt>
                <c:pt idx="35">
                  <c:v>3.0017802100000002E-6</c:v>
                </c:pt>
                <c:pt idx="36">
                  <c:v>3.0002505100000001E-6</c:v>
                </c:pt>
                <c:pt idx="37">
                  <c:v>2.9981126500000001E-6</c:v>
                </c:pt>
                <c:pt idx="38">
                  <c:v>2.9952261400000001E-6</c:v>
                </c:pt>
                <c:pt idx="39">
                  <c:v>2.9914537899999999E-6</c:v>
                </c:pt>
                <c:pt idx="40">
                  <c:v>2.9866749700000002E-6</c:v>
                </c:pt>
                <c:pt idx="41">
                  <c:v>2.9807957400000001E-6</c:v>
                </c:pt>
                <c:pt idx="42">
                  <c:v>2.9737513300000001E-6</c:v>
                </c:pt>
                <c:pt idx="43">
                  <c:v>2.9654998100000002E-6</c:v>
                </c:pt>
                <c:pt idx="44">
                  <c:v>2.9560132500000002E-6</c:v>
                </c:pt>
                <c:pt idx="45">
                  <c:v>2.9452744100000001E-6</c:v>
                </c:pt>
                <c:pt idx="46">
                  <c:v>2.9332797200000001E-6</c:v>
                </c:pt>
                <c:pt idx="47">
                  <c:v>2.9200407899999999E-6</c:v>
                </c:pt>
                <c:pt idx="48">
                  <c:v>2.9055793700000001E-6</c:v>
                </c:pt>
                <c:pt idx="49">
                  <c:v>2.8899175400000002E-6</c:v>
                </c:pt>
                <c:pt idx="50">
                  <c:v>2.8730675100000002E-6</c:v>
                </c:pt>
                <c:pt idx="51">
                  <c:v>2.8550223899999999E-6</c:v>
                </c:pt>
                <c:pt idx="52">
                  <c:v>2.83575084E-6</c:v>
                </c:pt>
                <c:pt idx="53">
                  <c:v>2.8152038E-6</c:v>
                </c:pt>
                <c:pt idx="54">
                  <c:v>2.79333526E-6</c:v>
                </c:pt>
                <c:pt idx="55">
                  <c:v>2.7701203499999999E-6</c:v>
                </c:pt>
                <c:pt idx="56">
                  <c:v>2.7455501999999998E-6</c:v>
                </c:pt>
                <c:pt idx="57">
                  <c:v>2.7196073099999998E-6</c:v>
                </c:pt>
                <c:pt idx="58">
                  <c:v>2.6922375600000001E-6</c:v>
                </c:pt>
                <c:pt idx="59">
                  <c:v>2.6633192399999999E-6</c:v>
                </c:pt>
                <c:pt idx="60">
                  <c:v>2.63262691E-6</c:v>
                </c:pt>
                <c:pt idx="61">
                  <c:v>2.5998007700000001E-6</c:v>
                </c:pt>
                <c:pt idx="62">
                  <c:v>2.5643191600000002E-6</c:v>
                </c:pt>
                <c:pt idx="63">
                  <c:v>2.5254550900000001E-6</c:v>
                </c:pt>
                <c:pt idx="64">
                  <c:v>2.4822285899999999E-6</c:v>
                </c:pt>
                <c:pt idx="65">
                  <c:v>2.4333991299999999E-6</c:v>
                </c:pt>
                <c:pt idx="66">
                  <c:v>2.3775208399999999E-6</c:v>
                </c:pt>
                <c:pt idx="67">
                  <c:v>2.31306471E-6</c:v>
                </c:pt>
                <c:pt idx="68">
                  <c:v>2.2386273600000002E-6</c:v>
                </c:pt>
                <c:pt idx="69">
                  <c:v>2.15321105E-6</c:v>
                </c:pt>
                <c:pt idx="70">
                  <c:v>2.0564729099999999E-6</c:v>
                </c:pt>
                <c:pt idx="71">
                  <c:v>1.9488425300000002E-6</c:v>
                </c:pt>
                <c:pt idx="72">
                  <c:v>1.8315101400000001E-6</c:v>
                </c:pt>
                <c:pt idx="73">
                  <c:v>1.70634517E-6</c:v>
                </c:pt>
                <c:pt idx="74">
                  <c:v>1.5757694E-6</c:v>
                </c:pt>
                <c:pt idx="75">
                  <c:v>1.4425642500000001E-6</c:v>
                </c:pt>
                <c:pt idx="76">
                  <c:v>1.3095968E-6</c:v>
                </c:pt>
                <c:pt idx="77">
                  <c:v>1.17951025E-6</c:v>
                </c:pt>
                <c:pt idx="78">
                  <c:v>1.0545038E-6</c:v>
                </c:pt>
                <c:pt idx="79">
                  <c:v>9.3629603499999995E-7</c:v>
                </c:pt>
                <c:pt idx="80">
                  <c:v>8.2618208100000004E-7</c:v>
                </c:pt>
                <c:pt idx="81">
                  <c:v>7.2501077999999998E-7</c:v>
                </c:pt>
                <c:pt idx="82">
                  <c:v>6.3312485999999999E-7</c:v>
                </c:pt>
                <c:pt idx="83">
                  <c:v>5.5046062999999998E-7</c:v>
                </c:pt>
              </c:numCache>
            </c:numRef>
          </c:yVal>
        </c:ser>
        <c:ser>
          <c:idx val="5"/>
          <c:order val="5"/>
          <c:tx>
            <c:strRef>
              <c:f>'2000 250 200 15 PP'!$J$2</c:f>
              <c:strCache>
                <c:ptCount val="1"/>
                <c:pt idx="0">
                  <c:v>ΔUr6,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PP'!$J$3:$J$86</c:f>
              <c:numCache>
                <c:formatCode>General</c:formatCode>
                <c:ptCount val="84"/>
                <c:pt idx="0">
                  <c:v>2.0048037899999998E-6</c:v>
                </c:pt>
                <c:pt idx="1">
                  <c:v>2.0048033999999999E-6</c:v>
                </c:pt>
                <c:pt idx="2">
                  <c:v>2.00480081E-6</c:v>
                </c:pt>
                <c:pt idx="3">
                  <c:v>2.0047970600000002E-6</c:v>
                </c:pt>
                <c:pt idx="4">
                  <c:v>2.0047936499999999E-6</c:v>
                </c:pt>
                <c:pt idx="5">
                  <c:v>2.0047920799999999E-6</c:v>
                </c:pt>
                <c:pt idx="6">
                  <c:v>2.0047933399999998E-6</c:v>
                </c:pt>
                <c:pt idx="7">
                  <c:v>2.0047972300000002E-6</c:v>
                </c:pt>
                <c:pt idx="8">
                  <c:v>2.0048021800000001E-6</c:v>
                </c:pt>
                <c:pt idx="9">
                  <c:v>2.0048056699999999E-6</c:v>
                </c:pt>
                <c:pt idx="10">
                  <c:v>2.0048055499999999E-6</c:v>
                </c:pt>
                <c:pt idx="11">
                  <c:v>2.00480144E-6</c:v>
                </c:pt>
                <c:pt idx="12">
                  <c:v>2.0047953300000001E-6</c:v>
                </c:pt>
                <c:pt idx="13">
                  <c:v>2.0047906099999999E-6</c:v>
                </c:pt>
                <c:pt idx="14">
                  <c:v>2.0047901400000001E-6</c:v>
                </c:pt>
                <c:pt idx="15">
                  <c:v>2.0047943100000002E-6</c:v>
                </c:pt>
                <c:pt idx="16">
                  <c:v>2.0048007199999999E-6</c:v>
                </c:pt>
                <c:pt idx="17">
                  <c:v>2.0048056300000002E-6</c:v>
                </c:pt>
                <c:pt idx="18">
                  <c:v>2.00480629E-6</c:v>
                </c:pt>
                <c:pt idx="19">
                  <c:v>2.0048025900000001E-6</c:v>
                </c:pt>
                <c:pt idx="20">
                  <c:v>2.00479695E-6</c:v>
                </c:pt>
                <c:pt idx="21">
                  <c:v>2.0047926899999998E-6</c:v>
                </c:pt>
                <c:pt idx="22">
                  <c:v>2.0047919099999999E-6</c:v>
                </c:pt>
                <c:pt idx="23">
                  <c:v>2.0047944999999998E-6</c:v>
                </c:pt>
                <c:pt idx="24">
                  <c:v>2.00479852E-6</c:v>
                </c:pt>
                <c:pt idx="25">
                  <c:v>2.00480151E-6</c:v>
                </c:pt>
                <c:pt idx="26">
                  <c:v>2.0048015300000001E-6</c:v>
                </c:pt>
                <c:pt idx="27">
                  <c:v>2.0047970799999998E-6</c:v>
                </c:pt>
                <c:pt idx="28">
                  <c:v>2.0047858E-6</c:v>
                </c:pt>
                <c:pt idx="29">
                  <c:v>2.0047622900000001E-6</c:v>
                </c:pt>
                <c:pt idx="30">
                  <c:v>2.0047157100000001E-6</c:v>
                </c:pt>
                <c:pt idx="31">
                  <c:v>2.00462731E-6</c:v>
                </c:pt>
                <c:pt idx="32">
                  <c:v>2.0044680299999999E-6</c:v>
                </c:pt>
                <c:pt idx="33">
                  <c:v>2.0041965699999999E-6</c:v>
                </c:pt>
                <c:pt idx="34">
                  <c:v>2.0037583000000001E-6</c:v>
                </c:pt>
                <c:pt idx="35">
                  <c:v>2.003086E-6</c:v>
                </c:pt>
                <c:pt idx="36">
                  <c:v>2.0021026099999998E-6</c:v>
                </c:pt>
                <c:pt idx="37">
                  <c:v>2.0007251399999999E-6</c:v>
                </c:pt>
                <c:pt idx="38">
                  <c:v>1.99886882E-6</c:v>
                </c:pt>
                <c:pt idx="39">
                  <c:v>1.99645107E-6</c:v>
                </c:pt>
                <c:pt idx="40">
                  <c:v>1.9933959199999999E-6</c:v>
                </c:pt>
                <c:pt idx="41">
                  <c:v>1.989639E-6</c:v>
                </c:pt>
                <c:pt idx="42">
                  <c:v>1.9851316000000001E-6</c:v>
                </c:pt>
                <c:pt idx="43">
                  <c:v>1.97984188E-6</c:v>
                </c:pt>
                <c:pt idx="44">
                  <c:v>1.9737536699999999E-6</c:v>
                </c:pt>
                <c:pt idx="45">
                  <c:v>1.9668644199999999E-6</c:v>
                </c:pt>
                <c:pt idx="46">
                  <c:v>1.9591819800000001E-6</c:v>
                </c:pt>
                <c:pt idx="47">
                  <c:v>1.9507184799999999E-6</c:v>
                </c:pt>
                <c:pt idx="48">
                  <c:v>1.9414828899999999E-6</c:v>
                </c:pt>
                <c:pt idx="49">
                  <c:v>1.93147734E-6</c:v>
                </c:pt>
                <c:pt idx="50">
                  <c:v>1.92069897E-6</c:v>
                </c:pt>
                <c:pt idx="51">
                  <c:v>1.90914289E-6</c:v>
                </c:pt>
                <c:pt idx="52">
                  <c:v>1.8968017100000001E-6</c:v>
                </c:pt>
                <c:pt idx="53">
                  <c:v>1.8836638100000001E-6</c:v>
                </c:pt>
                <c:pt idx="54">
                  <c:v>1.86971534E-6</c:v>
                </c:pt>
                <c:pt idx="55">
                  <c:v>1.85494314E-6</c:v>
                </c:pt>
                <c:pt idx="56">
                  <c:v>1.83933302E-6</c:v>
                </c:pt>
                <c:pt idx="57">
                  <c:v>1.8228675899999999E-6</c:v>
                </c:pt>
                <c:pt idx="58">
                  <c:v>1.80552909E-6</c:v>
                </c:pt>
                <c:pt idx="59">
                  <c:v>1.7873E-6</c:v>
                </c:pt>
                <c:pt idx="60">
                  <c:v>1.7681546599999999E-6</c:v>
                </c:pt>
                <c:pt idx="61">
                  <c:v>1.7480483099999999E-6</c:v>
                </c:pt>
                <c:pt idx="62">
                  <c:v>1.7269030200000001E-6</c:v>
                </c:pt>
                <c:pt idx="63">
                  <c:v>1.7045754099999999E-6</c:v>
                </c:pt>
                <c:pt idx="64">
                  <c:v>1.6808064E-6</c:v>
                </c:pt>
                <c:pt idx="65">
                  <c:v>1.6551738600000001E-6</c:v>
                </c:pt>
                <c:pt idx="66">
                  <c:v>1.6270617799999999E-6</c:v>
                </c:pt>
                <c:pt idx="67">
                  <c:v>1.59565435E-6</c:v>
                </c:pt>
                <c:pt idx="68">
                  <c:v>1.55997932E-6</c:v>
                </c:pt>
                <c:pt idx="69">
                  <c:v>1.51901028E-6</c:v>
                </c:pt>
                <c:pt idx="70">
                  <c:v>1.4717969700000001E-6</c:v>
                </c:pt>
                <c:pt idx="71">
                  <c:v>1.41759865E-6</c:v>
                </c:pt>
                <c:pt idx="72">
                  <c:v>1.3560304999999999E-6</c:v>
                </c:pt>
                <c:pt idx="73">
                  <c:v>1.2872085600000001E-6</c:v>
                </c:pt>
                <c:pt idx="74">
                  <c:v>1.2118227499999999E-6</c:v>
                </c:pt>
                <c:pt idx="75">
                  <c:v>1.1310847100000001E-6</c:v>
                </c:pt>
                <c:pt idx="76">
                  <c:v>1.04657476E-6</c:v>
                </c:pt>
                <c:pt idx="77">
                  <c:v>9.6006041099999999E-7</c:v>
                </c:pt>
                <c:pt idx="78">
                  <c:v>8.7334680800000004E-7</c:v>
                </c:pt>
                <c:pt idx="79">
                  <c:v>7.8816521899999996E-7</c:v>
                </c:pt>
                <c:pt idx="80">
                  <c:v>7.0605725100000004E-7</c:v>
                </c:pt>
                <c:pt idx="81">
                  <c:v>6.2824288800000001E-7</c:v>
                </c:pt>
                <c:pt idx="82">
                  <c:v>5.5555345100000005E-7</c:v>
                </c:pt>
                <c:pt idx="83">
                  <c:v>4.8849699799999998E-7</c:v>
                </c:pt>
              </c:numCache>
            </c:numRef>
          </c:yVal>
        </c:ser>
        <c:ser>
          <c:idx val="6"/>
          <c:order val="6"/>
          <c:tx>
            <c:strRef>
              <c:f>'2000 250 200 15 PP'!$K$2</c:f>
              <c:strCache>
                <c:ptCount val="1"/>
                <c:pt idx="0">
                  <c:v>ΔUr7,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PP'!$K$3:$K$86</c:f>
              <c:numCache>
                <c:formatCode>General</c:formatCode>
                <c:ptCount val="84"/>
                <c:pt idx="0">
                  <c:v>1.40384996E-6</c:v>
                </c:pt>
                <c:pt idx="1">
                  <c:v>1.4038494100000001E-6</c:v>
                </c:pt>
                <c:pt idx="2">
                  <c:v>1.4038506900000001E-6</c:v>
                </c:pt>
                <c:pt idx="3">
                  <c:v>1.4038535099999999E-6</c:v>
                </c:pt>
                <c:pt idx="4">
                  <c:v>1.4038568200000001E-6</c:v>
                </c:pt>
                <c:pt idx="5">
                  <c:v>1.4038589999999999E-6</c:v>
                </c:pt>
                <c:pt idx="6">
                  <c:v>1.4038585899999999E-6</c:v>
                </c:pt>
                <c:pt idx="7">
                  <c:v>1.40385529E-6</c:v>
                </c:pt>
                <c:pt idx="8">
                  <c:v>1.4038504699999999E-6</c:v>
                </c:pt>
                <c:pt idx="9">
                  <c:v>1.4038467800000001E-6</c:v>
                </c:pt>
                <c:pt idx="10">
                  <c:v>1.40384664E-6</c:v>
                </c:pt>
                <c:pt idx="11">
                  <c:v>1.4038506E-6</c:v>
                </c:pt>
                <c:pt idx="12">
                  <c:v>1.40385663E-6</c:v>
                </c:pt>
                <c:pt idx="13">
                  <c:v>1.4038611599999999E-6</c:v>
                </c:pt>
                <c:pt idx="14">
                  <c:v>1.4038612600000001E-6</c:v>
                </c:pt>
                <c:pt idx="15">
                  <c:v>1.40385667E-6</c:v>
                </c:pt>
                <c:pt idx="16">
                  <c:v>1.4038501600000001E-6</c:v>
                </c:pt>
                <c:pt idx="17">
                  <c:v>1.4038457900000001E-6</c:v>
                </c:pt>
                <c:pt idx="18">
                  <c:v>1.4038462600000001E-6</c:v>
                </c:pt>
                <c:pt idx="19">
                  <c:v>1.40385113E-6</c:v>
                </c:pt>
                <c:pt idx="20">
                  <c:v>1.4038571299999999E-6</c:v>
                </c:pt>
                <c:pt idx="21">
                  <c:v>1.4038604300000001E-6</c:v>
                </c:pt>
                <c:pt idx="22">
                  <c:v>1.4038591699999999E-6</c:v>
                </c:pt>
                <c:pt idx="23">
                  <c:v>1.4038545599999999E-6</c:v>
                </c:pt>
                <c:pt idx="24">
                  <c:v>1.4038499E-6</c:v>
                </c:pt>
                <c:pt idx="25">
                  <c:v>1.40384809E-6</c:v>
                </c:pt>
                <c:pt idx="26">
                  <c:v>1.40384944E-6</c:v>
                </c:pt>
                <c:pt idx="27">
                  <c:v>1.40385107E-6</c:v>
                </c:pt>
                <c:pt idx="28">
                  <c:v>1.4038477199999999E-6</c:v>
                </c:pt>
                <c:pt idx="29">
                  <c:v>1.40383303E-6</c:v>
                </c:pt>
                <c:pt idx="30">
                  <c:v>1.4037995500000001E-6</c:v>
                </c:pt>
                <c:pt idx="31">
                  <c:v>1.40373665E-6</c:v>
                </c:pt>
                <c:pt idx="32">
                  <c:v>1.4036270699999999E-6</c:v>
                </c:pt>
                <c:pt idx="33">
                  <c:v>1.4034436300000001E-6</c:v>
                </c:pt>
                <c:pt idx="34">
                  <c:v>1.40314795E-6</c:v>
                </c:pt>
                <c:pt idx="35">
                  <c:v>1.40269201E-6</c:v>
                </c:pt>
                <c:pt idx="36">
                  <c:v>1.40202197E-6</c:v>
                </c:pt>
                <c:pt idx="37">
                  <c:v>1.40108212E-6</c:v>
                </c:pt>
                <c:pt idx="38">
                  <c:v>1.3998174400000001E-6</c:v>
                </c:pt>
                <c:pt idx="39">
                  <c:v>1.3981743400000001E-6</c:v>
                </c:pt>
                <c:pt idx="40">
                  <c:v>1.3961016300000001E-6</c:v>
                </c:pt>
                <c:pt idx="41">
                  <c:v>1.39355309E-6</c:v>
                </c:pt>
                <c:pt idx="42">
                  <c:v>1.3904916699999999E-6</c:v>
                </c:pt>
                <c:pt idx="43">
                  <c:v>1.38689323E-6</c:v>
                </c:pt>
                <c:pt idx="44">
                  <c:v>1.3827481099999999E-6</c:v>
                </c:pt>
                <c:pt idx="45">
                  <c:v>1.3780595799999999E-6</c:v>
                </c:pt>
                <c:pt idx="46">
                  <c:v>1.3728387E-6</c:v>
                </c:pt>
                <c:pt idx="47">
                  <c:v>1.3670959E-6</c:v>
                </c:pt>
                <c:pt idx="48">
                  <c:v>1.3608336799999999E-6</c:v>
                </c:pt>
                <c:pt idx="49">
                  <c:v>1.35404593E-6</c:v>
                </c:pt>
                <c:pt idx="50">
                  <c:v>1.3467244900000001E-6</c:v>
                </c:pt>
                <c:pt idx="51">
                  <c:v>1.3388666300000001E-6</c:v>
                </c:pt>
                <c:pt idx="52">
                  <c:v>1.33047606E-6</c:v>
                </c:pt>
                <c:pt idx="53">
                  <c:v>1.3215572400000001E-6</c:v>
                </c:pt>
                <c:pt idx="54">
                  <c:v>1.31210867E-6</c:v>
                </c:pt>
                <c:pt idx="55">
                  <c:v>1.30211881E-6</c:v>
                </c:pt>
                <c:pt idx="56">
                  <c:v>1.29156595E-6</c:v>
                </c:pt>
                <c:pt idx="57">
                  <c:v>1.2804255E-6</c:v>
                </c:pt>
                <c:pt idx="58">
                  <c:v>1.2686835699999999E-6</c:v>
                </c:pt>
                <c:pt idx="59">
                  <c:v>1.2563446400000001E-6</c:v>
                </c:pt>
                <c:pt idx="60">
                  <c:v>1.24342475E-6</c:v>
                </c:pt>
                <c:pt idx="61">
                  <c:v>1.22993757E-6</c:v>
                </c:pt>
                <c:pt idx="62">
                  <c:v>1.21588199E-6</c:v>
                </c:pt>
                <c:pt idx="63">
                  <c:v>1.2012303100000001E-6</c:v>
                </c:pt>
                <c:pt idx="64">
                  <c:v>1.1859176600000001E-6</c:v>
                </c:pt>
                <c:pt idx="65">
                  <c:v>1.1698355799999999E-6</c:v>
                </c:pt>
                <c:pt idx="66">
                  <c:v>1.1528182300000001E-6</c:v>
                </c:pt>
                <c:pt idx="67">
                  <c:v>1.1346082800000001E-6</c:v>
                </c:pt>
                <c:pt idx="68">
                  <c:v>1.1148157600000001E-6</c:v>
                </c:pt>
                <c:pt idx="69">
                  <c:v>1.0928971899999999E-6</c:v>
                </c:pt>
                <c:pt idx="70">
                  <c:v>1.06816989E-6</c:v>
                </c:pt>
                <c:pt idx="71">
                  <c:v>1.0398742999999999E-6</c:v>
                </c:pt>
                <c:pt idx="72">
                  <c:v>1.0072944099999999E-6</c:v>
                </c:pt>
                <c:pt idx="73">
                  <c:v>9.6990602899999998E-7</c:v>
                </c:pt>
                <c:pt idx="74">
                  <c:v>9.2748886699999997E-7</c:v>
                </c:pt>
                <c:pt idx="75">
                  <c:v>8.8017167800000002E-7</c:v>
                </c:pt>
                <c:pt idx="76">
                  <c:v>8.2843414699999997E-7</c:v>
                </c:pt>
                <c:pt idx="77">
                  <c:v>7.7308636100000003E-7</c:v>
                </c:pt>
                <c:pt idx="78">
                  <c:v>7.1521321200000001E-7</c:v>
                </c:pt>
                <c:pt idx="79">
                  <c:v>6.5606657500000004E-7</c:v>
                </c:pt>
                <c:pt idx="80">
                  <c:v>5.9691702699999999E-7</c:v>
                </c:pt>
                <c:pt idx="81">
                  <c:v>5.3891465599999995E-7</c:v>
                </c:pt>
                <c:pt idx="82">
                  <c:v>4.8301869900000004E-7</c:v>
                </c:pt>
                <c:pt idx="83">
                  <c:v>4.3000127200000002E-7</c:v>
                </c:pt>
              </c:numCache>
            </c:numRef>
          </c:yVal>
        </c:ser>
        <c:ser>
          <c:idx val="7"/>
          <c:order val="7"/>
          <c:tx>
            <c:strRef>
              <c:f>'2000 250 200 15 PP'!$L$2</c:f>
              <c:strCache>
                <c:ptCount val="1"/>
                <c:pt idx="0">
                  <c:v>ΔUr8,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PP'!$L$3:$L$86</c:f>
              <c:numCache>
                <c:formatCode>General</c:formatCode>
                <c:ptCount val="84"/>
                <c:pt idx="0">
                  <c:v>1.02075446E-6</c:v>
                </c:pt>
                <c:pt idx="1">
                  <c:v>1.0207544299999999E-6</c:v>
                </c:pt>
                <c:pt idx="2">
                  <c:v>1.0207559400000001E-6</c:v>
                </c:pt>
                <c:pt idx="3">
                  <c:v>1.0207584699999999E-6</c:v>
                </c:pt>
                <c:pt idx="4">
                  <c:v>1.0207610299999999E-6</c:v>
                </c:pt>
                <c:pt idx="5">
                  <c:v>1.0207624399999999E-6</c:v>
                </c:pt>
                <c:pt idx="6">
                  <c:v>1.0207617800000001E-6</c:v>
                </c:pt>
                <c:pt idx="7">
                  <c:v>1.02075902E-6</c:v>
                </c:pt>
                <c:pt idx="8">
                  <c:v>1.0207553000000001E-6</c:v>
                </c:pt>
                <c:pt idx="9">
                  <c:v>1.02075258E-6</c:v>
                </c:pt>
                <c:pt idx="10">
                  <c:v>1.02075258E-6</c:v>
                </c:pt>
                <c:pt idx="11">
                  <c:v>1.0207556500000001E-6</c:v>
                </c:pt>
                <c:pt idx="12">
                  <c:v>1.0207602799999999E-6</c:v>
                </c:pt>
                <c:pt idx="13">
                  <c:v>1.02076381E-6</c:v>
                </c:pt>
                <c:pt idx="14">
                  <c:v>1.02076404E-6</c:v>
                </c:pt>
                <c:pt idx="15">
                  <c:v>1.0207607200000001E-6</c:v>
                </c:pt>
                <c:pt idx="16">
                  <c:v>1.0207558E-6</c:v>
                </c:pt>
                <c:pt idx="17">
                  <c:v>1.02075225E-6</c:v>
                </c:pt>
                <c:pt idx="18">
                  <c:v>1.0207521500000001E-6</c:v>
                </c:pt>
                <c:pt idx="19">
                  <c:v>1.02075538E-6</c:v>
                </c:pt>
                <c:pt idx="20">
                  <c:v>1.0207597999999999E-6</c:v>
                </c:pt>
                <c:pt idx="21">
                  <c:v>1.0207627100000001E-6</c:v>
                </c:pt>
                <c:pt idx="22">
                  <c:v>1.02076258E-6</c:v>
                </c:pt>
                <c:pt idx="23">
                  <c:v>1.02075989E-6</c:v>
                </c:pt>
                <c:pt idx="24">
                  <c:v>1.02075657E-6</c:v>
                </c:pt>
                <c:pt idx="25">
                  <c:v>1.0207545300000001E-6</c:v>
                </c:pt>
                <c:pt idx="26">
                  <c:v>1.0207543199999999E-6</c:v>
                </c:pt>
                <c:pt idx="27">
                  <c:v>1.02075457E-6</c:v>
                </c:pt>
                <c:pt idx="28">
                  <c:v>1.02075219E-6</c:v>
                </c:pt>
                <c:pt idx="29">
                  <c:v>1.02074283E-6</c:v>
                </c:pt>
                <c:pt idx="30">
                  <c:v>1.0207206E-6</c:v>
                </c:pt>
                <c:pt idx="31">
                  <c:v>1.0206769199999999E-6</c:v>
                </c:pt>
                <c:pt idx="32">
                  <c:v>1.02059872E-6</c:v>
                </c:pt>
                <c:pt idx="33">
                  <c:v>1.02046672E-6</c:v>
                </c:pt>
                <c:pt idx="34">
                  <c:v>1.0202545699999999E-6</c:v>
                </c:pt>
                <c:pt idx="35">
                  <c:v>1.01992948E-6</c:v>
                </c:pt>
                <c:pt idx="36">
                  <c:v>1.0194538799999999E-6</c:v>
                </c:pt>
                <c:pt idx="37">
                  <c:v>1.0187876800000001E-6</c:v>
                </c:pt>
                <c:pt idx="38">
                  <c:v>1.01789023E-6</c:v>
                </c:pt>
                <c:pt idx="39">
                  <c:v>1.0167219499999999E-6</c:v>
                </c:pt>
                <c:pt idx="40">
                  <c:v>1.0152460899999999E-6</c:v>
                </c:pt>
                <c:pt idx="41">
                  <c:v>1.01343109E-6</c:v>
                </c:pt>
                <c:pt idx="42">
                  <c:v>1.01125278E-6</c:v>
                </c:pt>
                <c:pt idx="43">
                  <c:v>1.0086955499999999E-6</c:v>
                </c:pt>
                <c:pt idx="44">
                  <c:v>1.00575213E-6</c:v>
                </c:pt>
                <c:pt idx="45">
                  <c:v>1.00242255E-6</c:v>
                </c:pt>
                <c:pt idx="46">
                  <c:v>9.9871190499999995E-7</c:v>
                </c:pt>
                <c:pt idx="47">
                  <c:v>9.946265380000001E-7</c:v>
                </c:pt>
                <c:pt idx="48">
                  <c:v>9.9017008300000007E-7</c:v>
                </c:pt>
                <c:pt idx="49">
                  <c:v>9.853422039999999E-7</c:v>
                </c:pt>
                <c:pt idx="50">
                  <c:v>9.8014080799999995E-7</c:v>
                </c:pt>
                <c:pt idx="51">
                  <c:v>9.7456474500000007E-7</c:v>
                </c:pt>
                <c:pt idx="52">
                  <c:v>9.6861368499999991E-7</c:v>
                </c:pt>
                <c:pt idx="53">
                  <c:v>9.622858470000001E-7</c:v>
                </c:pt>
                <c:pt idx="54">
                  <c:v>9.5557669399999996E-7</c:v>
                </c:pt>
                <c:pt idx="55">
                  <c:v>9.4847891099999995E-7</c:v>
                </c:pt>
                <c:pt idx="56">
                  <c:v>9.4098255199999999E-7</c:v>
                </c:pt>
                <c:pt idx="57">
                  <c:v>9.3307755800000002E-7</c:v>
                </c:pt>
                <c:pt idx="58">
                  <c:v>9.2475955200000005E-7</c:v>
                </c:pt>
                <c:pt idx="59">
                  <c:v>9.1603279799999996E-7</c:v>
                </c:pt>
                <c:pt idx="60">
                  <c:v>9.0690592300000005E-7</c:v>
                </c:pt>
                <c:pt idx="61">
                  <c:v>8.9738563799999997E-7</c:v>
                </c:pt>
                <c:pt idx="62">
                  <c:v>8.8747363000000003E-7</c:v>
                </c:pt>
                <c:pt idx="63">
                  <c:v>8.7716491000000002E-7</c:v>
                </c:pt>
                <c:pt idx="64">
                  <c:v>8.6644814700000003E-7</c:v>
                </c:pt>
                <c:pt idx="65">
                  <c:v>8.5530954900000001E-7</c:v>
                </c:pt>
                <c:pt idx="66">
                  <c:v>8.4373009299999997E-7</c:v>
                </c:pt>
                <c:pt idx="67">
                  <c:v>8.3166306099999996E-7</c:v>
                </c:pt>
                <c:pt idx="68">
                  <c:v>8.1899729999999996E-7</c:v>
                </c:pt>
                <c:pt idx="69">
                  <c:v>8.0552329799999998E-7</c:v>
                </c:pt>
                <c:pt idx="70">
                  <c:v>7.9091274399999998E-7</c:v>
                </c:pt>
                <c:pt idx="71">
                  <c:v>7.7472197599999996E-7</c:v>
                </c:pt>
                <c:pt idx="72">
                  <c:v>7.5643134299999995E-7</c:v>
                </c:pt>
                <c:pt idx="73">
                  <c:v>7.3551232800000003E-7</c:v>
                </c:pt>
                <c:pt idx="74">
                  <c:v>7.1149802500000002E-7</c:v>
                </c:pt>
                <c:pt idx="75">
                  <c:v>6.8405168600000002E-7</c:v>
                </c:pt>
                <c:pt idx="76">
                  <c:v>6.5304255900000005E-7</c:v>
                </c:pt>
                <c:pt idx="77">
                  <c:v>6.1861070599999997E-7</c:v>
                </c:pt>
                <c:pt idx="78">
                  <c:v>5.8118012799999995E-7</c:v>
                </c:pt>
                <c:pt idx="79">
                  <c:v>5.41406825E-7</c:v>
                </c:pt>
                <c:pt idx="80">
                  <c:v>5.0008976500000002E-7</c:v>
                </c:pt>
                <c:pt idx="81">
                  <c:v>4.5808451099999999E-7</c:v>
                </c:pt>
                <c:pt idx="82">
                  <c:v>4.1624086399999998E-7</c:v>
                </c:pt>
                <c:pt idx="83">
                  <c:v>3.75354776E-7</c:v>
                </c:pt>
              </c:numCache>
            </c:numRef>
          </c:yVal>
        </c:ser>
        <c:ser>
          <c:idx val="8"/>
          <c:order val="8"/>
          <c:tx>
            <c:strRef>
              <c:f>'2000 250 200 15 PP'!$M$2</c:f>
              <c:strCache>
                <c:ptCount val="1"/>
                <c:pt idx="0">
                  <c:v>ΔUr9, мВ</c:v>
                </c:pt>
              </c:strCache>
            </c:strRef>
          </c:tx>
          <c:spPr>
            <a:ln w="19050" cap="rnd" cmpd="sng" algn="ctr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PP'!$M$3:$M$86</c:f>
              <c:numCache>
                <c:formatCode>General</c:formatCode>
                <c:ptCount val="84"/>
                <c:pt idx="0">
                  <c:v>7.6502652200000005E-7</c:v>
                </c:pt>
                <c:pt idx="1">
                  <c:v>7.6502678300000005E-7</c:v>
                </c:pt>
                <c:pt idx="2">
                  <c:v>7.6502657800000004E-7</c:v>
                </c:pt>
                <c:pt idx="3">
                  <c:v>7.65025894E-7</c:v>
                </c:pt>
                <c:pt idx="4">
                  <c:v>7.6502497999999996E-7</c:v>
                </c:pt>
                <c:pt idx="5">
                  <c:v>7.6502430100000004E-7</c:v>
                </c:pt>
                <c:pt idx="6">
                  <c:v>7.65024319E-7</c:v>
                </c:pt>
                <c:pt idx="7">
                  <c:v>7.6502517600000004E-7</c:v>
                </c:pt>
                <c:pt idx="8">
                  <c:v>7.6502651000000001E-7</c:v>
                </c:pt>
                <c:pt idx="9">
                  <c:v>7.6502756700000003E-7</c:v>
                </c:pt>
                <c:pt idx="10">
                  <c:v>7.6502763699999997E-7</c:v>
                </c:pt>
                <c:pt idx="11">
                  <c:v>7.6502654700000004E-7</c:v>
                </c:pt>
                <c:pt idx="12">
                  <c:v>7.6502486799999998E-7</c:v>
                </c:pt>
                <c:pt idx="13">
                  <c:v>7.6502362300000002E-7</c:v>
                </c:pt>
                <c:pt idx="14">
                  <c:v>7.6502363999999997E-7</c:v>
                </c:pt>
                <c:pt idx="15">
                  <c:v>7.6502497400000005E-7</c:v>
                </c:pt>
                <c:pt idx="16">
                  <c:v>7.6502681000000004E-7</c:v>
                </c:pt>
                <c:pt idx="17">
                  <c:v>7.6502797500000003E-7</c:v>
                </c:pt>
                <c:pt idx="18">
                  <c:v>7.6502771700000005E-7</c:v>
                </c:pt>
                <c:pt idx="19">
                  <c:v>7.6502622500000003E-7</c:v>
                </c:pt>
                <c:pt idx="20">
                  <c:v>7.6502450400000004E-7</c:v>
                </c:pt>
                <c:pt idx="21">
                  <c:v>7.6502369100000005E-7</c:v>
                </c:pt>
                <c:pt idx="22">
                  <c:v>7.6502427699999995E-7</c:v>
                </c:pt>
                <c:pt idx="23">
                  <c:v>7.6502578600000003E-7</c:v>
                </c:pt>
                <c:pt idx="24">
                  <c:v>7.6502711899999999E-7</c:v>
                </c:pt>
                <c:pt idx="25">
                  <c:v>7.6502729299999999E-7</c:v>
                </c:pt>
                <c:pt idx="26">
                  <c:v>7.6502599400000004E-7</c:v>
                </c:pt>
                <c:pt idx="27">
                  <c:v>7.6502343799999998E-7</c:v>
                </c:pt>
                <c:pt idx="28">
                  <c:v>7.6501948000000002E-7</c:v>
                </c:pt>
                <c:pt idx="29">
                  <c:v>7.6501234099999996E-7</c:v>
                </c:pt>
                <c:pt idx="30">
                  <c:v>7.6499751199999996E-7</c:v>
                </c:pt>
                <c:pt idx="31">
                  <c:v>7.6496718300000005E-7</c:v>
                </c:pt>
                <c:pt idx="32">
                  <c:v>7.6491012999999998E-7</c:v>
                </c:pt>
                <c:pt idx="33">
                  <c:v>7.6481167799999998E-7</c:v>
                </c:pt>
                <c:pt idx="34">
                  <c:v>7.6465345099999998E-7</c:v>
                </c:pt>
                <c:pt idx="35">
                  <c:v>7.6441298200000002E-7</c:v>
                </c:pt>
                <c:pt idx="36">
                  <c:v>7.6406364399999996E-7</c:v>
                </c:pt>
                <c:pt idx="37">
                  <c:v>7.6357536299999997E-7</c:v>
                </c:pt>
                <c:pt idx="38">
                  <c:v>7.62916306E-7</c:v>
                </c:pt>
                <c:pt idx="39">
                  <c:v>7.6205541300000002E-7</c:v>
                </c:pt>
                <c:pt idx="40">
                  <c:v>7.6096525799999997E-7</c:v>
                </c:pt>
                <c:pt idx="41">
                  <c:v>7.5962432899999995E-7</c:v>
                </c:pt>
                <c:pt idx="42">
                  <c:v>7.58017691E-7</c:v>
                </c:pt>
                <c:pt idx="43">
                  <c:v>7.5613578000000004E-7</c:v>
                </c:pt>
                <c:pt idx="44">
                  <c:v>7.5397256099999999E-7</c:v>
                </c:pt>
                <c:pt idx="45">
                  <c:v>7.5152478200000003E-7</c:v>
                </c:pt>
                <c:pt idx="46">
                  <c:v>7.4879242599999998E-7</c:v>
                </c:pt>
                <c:pt idx="47">
                  <c:v>7.4577876799999998E-7</c:v>
                </c:pt>
                <c:pt idx="48">
                  <c:v>7.42489059E-7</c:v>
                </c:pt>
                <c:pt idx="49">
                  <c:v>7.38928449E-7</c:v>
                </c:pt>
                <c:pt idx="50">
                  <c:v>7.3510008100000004E-7</c:v>
                </c:pt>
                <c:pt idx="51">
                  <c:v>7.3100343600000004E-7</c:v>
                </c:pt>
                <c:pt idx="52">
                  <c:v>7.2663328499999999E-7</c:v>
                </c:pt>
                <c:pt idx="53">
                  <c:v>7.2198097400000005E-7</c:v>
                </c:pt>
                <c:pt idx="54">
                  <c:v>7.1703875399999995E-7</c:v>
                </c:pt>
                <c:pt idx="55">
                  <c:v>7.1180377999999996E-7</c:v>
                </c:pt>
                <c:pt idx="56">
                  <c:v>7.0627770000000002E-7</c:v>
                </c:pt>
                <c:pt idx="57">
                  <c:v>7.0046314700000005E-7</c:v>
                </c:pt>
                <c:pt idx="58">
                  <c:v>6.9436109599999998E-7</c:v>
                </c:pt>
                <c:pt idx="59">
                  <c:v>6.87969552E-7</c:v>
                </c:pt>
                <c:pt idx="60">
                  <c:v>6.8128340199999998E-7</c:v>
                </c:pt>
                <c:pt idx="61">
                  <c:v>6.7429799299999997E-7</c:v>
                </c:pt>
                <c:pt idx="62">
                  <c:v>6.6701499199999999E-7</c:v>
                </c:pt>
                <c:pt idx="63">
                  <c:v>6.5944379100000002E-7</c:v>
                </c:pt>
                <c:pt idx="64">
                  <c:v>6.5159731300000003E-7</c:v>
                </c:pt>
                <c:pt idx="65">
                  <c:v>6.43487724E-7</c:v>
                </c:pt>
                <c:pt idx="66">
                  <c:v>6.3512215699999998E-7</c:v>
                </c:pt>
                <c:pt idx="67">
                  <c:v>6.2649433200000004E-7</c:v>
                </c:pt>
                <c:pt idx="68">
                  <c:v>6.1757429200000005E-7</c:v>
                </c:pt>
                <c:pt idx="69">
                  <c:v>6.0829885200000003E-7</c:v>
                </c:pt>
                <c:pt idx="70">
                  <c:v>5.9855708999999996E-7</c:v>
                </c:pt>
                <c:pt idx="71">
                  <c:v>5.8816993200000002E-7</c:v>
                </c:pt>
                <c:pt idx="72">
                  <c:v>5.7687633200000005E-7</c:v>
                </c:pt>
                <c:pt idx="73">
                  <c:v>5.6433656E-7</c:v>
                </c:pt>
                <c:pt idx="74">
                  <c:v>5.5015493600000005E-7</c:v>
                </c:pt>
                <c:pt idx="75">
                  <c:v>5.3392864900000004E-7</c:v>
                </c:pt>
                <c:pt idx="76">
                  <c:v>5.1532383300000002E-7</c:v>
                </c:pt>
                <c:pt idx="77">
                  <c:v>4.9415218300000005E-7</c:v>
                </c:pt>
                <c:pt idx="78">
                  <c:v>4.7041275599999998E-7</c:v>
                </c:pt>
                <c:pt idx="79">
                  <c:v>4.4429436500000002E-7</c:v>
                </c:pt>
                <c:pt idx="80">
                  <c:v>4.1615868699999999E-7</c:v>
                </c:pt>
                <c:pt idx="81">
                  <c:v>3.8651416600000001E-7</c:v>
                </c:pt>
                <c:pt idx="82">
                  <c:v>3.5597403800000001E-7</c:v>
                </c:pt>
                <c:pt idx="83">
                  <c:v>3.2519267799999999E-7</c:v>
                </c:pt>
              </c:numCache>
            </c:numRef>
          </c:yVal>
        </c:ser>
        <c:axId val="117760000"/>
        <c:axId val="117761536"/>
      </c:scatterChart>
      <c:valAx>
        <c:axId val="11776000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761536"/>
        <c:crosses val="autoZero"/>
        <c:crossBetween val="midCat"/>
      </c:valAx>
      <c:valAx>
        <c:axId val="117761536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760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2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PP'!$N$2</c:f>
              <c:strCache>
                <c:ptCount val="1"/>
                <c:pt idx="0">
                  <c:v>Δ2U12,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PP'!$N$3:$N$86</c:f>
              <c:numCache>
                <c:formatCode>General</c:formatCode>
                <c:ptCount val="84"/>
                <c:pt idx="0">
                  <c:v>2.8307642799999998E-5</c:v>
                </c:pt>
                <c:pt idx="1">
                  <c:v>2.8307653499999996E-5</c:v>
                </c:pt>
                <c:pt idx="2">
                  <c:v>2.8307639300000001E-5</c:v>
                </c:pt>
                <c:pt idx="3">
                  <c:v>2.8307601400000002E-5</c:v>
                </c:pt>
                <c:pt idx="4">
                  <c:v>2.8307554000000001E-5</c:v>
                </c:pt>
                <c:pt idx="5">
                  <c:v>2.8307520699999999E-5</c:v>
                </c:pt>
                <c:pt idx="6">
                  <c:v>2.8307524000000002E-5</c:v>
                </c:pt>
                <c:pt idx="7">
                  <c:v>2.8307569600000001E-5</c:v>
                </c:pt>
                <c:pt idx="8">
                  <c:v>2.83076384E-5</c:v>
                </c:pt>
                <c:pt idx="9">
                  <c:v>2.8307692000000002E-5</c:v>
                </c:pt>
                <c:pt idx="10">
                  <c:v>2.8307694899999998E-5</c:v>
                </c:pt>
                <c:pt idx="11">
                  <c:v>2.83076386E-5</c:v>
                </c:pt>
                <c:pt idx="12">
                  <c:v>2.8307552299999997E-5</c:v>
                </c:pt>
                <c:pt idx="13">
                  <c:v>2.8307488099999998E-5</c:v>
                </c:pt>
                <c:pt idx="14">
                  <c:v>2.83074882E-5</c:v>
                </c:pt>
                <c:pt idx="15">
                  <c:v>2.8307555500000001E-5</c:v>
                </c:pt>
                <c:pt idx="16">
                  <c:v>2.8307649100000002E-5</c:v>
                </c:pt>
                <c:pt idx="17">
                  <c:v>2.8307709700000003E-5</c:v>
                </c:pt>
                <c:pt idx="18">
                  <c:v>2.8307698800000004E-5</c:v>
                </c:pt>
                <c:pt idx="19">
                  <c:v>2.8307625000000002E-5</c:v>
                </c:pt>
                <c:pt idx="20">
                  <c:v>2.8307537999999997E-5</c:v>
                </c:pt>
                <c:pt idx="21">
                  <c:v>2.8307494700000005E-5</c:v>
                </c:pt>
                <c:pt idx="22">
                  <c:v>2.8307520200000001E-5</c:v>
                </c:pt>
                <c:pt idx="23">
                  <c:v>2.8307592200000001E-5</c:v>
                </c:pt>
                <c:pt idx="24">
                  <c:v>2.8307656900000001E-5</c:v>
                </c:pt>
                <c:pt idx="25">
                  <c:v>2.83076645E-5</c:v>
                </c:pt>
                <c:pt idx="26">
                  <c:v>2.8307592599999998E-5</c:v>
                </c:pt>
                <c:pt idx="27">
                  <c:v>2.8307431399999997E-5</c:v>
                </c:pt>
                <c:pt idx="28">
                  <c:v>2.8307127799999999E-5</c:v>
                </c:pt>
                <c:pt idx="29">
                  <c:v>2.8306505700000002E-5</c:v>
                </c:pt>
                <c:pt idx="30">
                  <c:v>2.8305189300000003E-5</c:v>
                </c:pt>
                <c:pt idx="31">
                  <c:v>2.8302546099999996E-5</c:v>
                </c:pt>
                <c:pt idx="32">
                  <c:v>2.82976383E-5</c:v>
                </c:pt>
                <c:pt idx="33">
                  <c:v>2.82891527E-5</c:v>
                </c:pt>
                <c:pt idx="34">
                  <c:v>2.8275280100000004E-5</c:v>
                </c:pt>
                <c:pt idx="35">
                  <c:v>2.8253551600000002E-5</c:v>
                </c:pt>
                <c:pt idx="36">
                  <c:v>2.8220668299999996E-5</c:v>
                </c:pt>
                <c:pt idx="37">
                  <c:v>2.8172391100000002E-5</c:v>
                </c:pt>
                <c:pt idx="38">
                  <c:v>2.8103550299999998E-5</c:v>
                </c:pt>
                <c:pt idx="39">
                  <c:v>2.8008200600000004E-5</c:v>
                </c:pt>
                <c:pt idx="40">
                  <c:v>2.7879896700000001E-5</c:v>
                </c:pt>
                <c:pt idx="41">
                  <c:v>2.7712008100000002E-5</c:v>
                </c:pt>
                <c:pt idx="42">
                  <c:v>2.7497978200000003E-5</c:v>
                </c:pt>
                <c:pt idx="43">
                  <c:v>2.7231480300000002E-5</c:v>
                </c:pt>
                <c:pt idx="44">
                  <c:v>2.6906478400000004E-5</c:v>
                </c:pt>
                <c:pt idx="45">
                  <c:v>2.6517162299999998E-5</c:v>
                </c:pt>
                <c:pt idx="46">
                  <c:v>2.6057670600000004E-5</c:v>
                </c:pt>
                <c:pt idx="47">
                  <c:v>2.5521638500000002E-5</c:v>
                </c:pt>
                <c:pt idx="48">
                  <c:v>2.4901929199999999E-5</c:v>
                </c:pt>
                <c:pt idx="49">
                  <c:v>2.41909604E-5</c:v>
                </c:pt>
                <c:pt idx="50">
                  <c:v>2.3381650699999998E-5</c:v>
                </c:pt>
                <c:pt idx="51">
                  <c:v>2.24686089E-5</c:v>
                </c:pt>
                <c:pt idx="52">
                  <c:v>2.1449222000000001E-5</c:v>
                </c:pt>
                <c:pt idx="53">
                  <c:v>2.0324599000000002E-5</c:v>
                </c:pt>
                <c:pt idx="54">
                  <c:v>1.9100416899999999E-5</c:v>
                </c:pt>
                <c:pt idx="55">
                  <c:v>1.7787516299999997E-5</c:v>
                </c:pt>
                <c:pt idx="56">
                  <c:v>1.6402011E-5</c:v>
                </c:pt>
                <c:pt idx="57">
                  <c:v>1.4964886500000001E-5</c:v>
                </c:pt>
                <c:pt idx="58">
                  <c:v>1.3501083400000002E-5</c:v>
                </c:pt>
                <c:pt idx="59">
                  <c:v>1.2037958199999999E-5</c:v>
                </c:pt>
                <c:pt idx="60">
                  <c:v>1.0603444700000001E-5</c:v>
                </c:pt>
                <c:pt idx="61">
                  <c:v>9.2245171999999992E-6</c:v>
                </c:pt>
                <c:pt idx="62">
                  <c:v>7.9256963999999998E-6</c:v>
                </c:pt>
                <c:pt idx="63">
                  <c:v>6.7270029000000018E-6</c:v>
                </c:pt>
                <c:pt idx="64">
                  <c:v>5.6423528999999985E-6</c:v>
                </c:pt>
                <c:pt idx="65">
                  <c:v>4.6797598500000003E-6</c:v>
                </c:pt>
                <c:pt idx="66">
                  <c:v>3.8421410200000002E-6</c:v>
                </c:pt>
                <c:pt idx="67">
                  <c:v>3.1269956799999995E-6</c:v>
                </c:pt>
                <c:pt idx="68">
                  <c:v>2.5264888800000006E-6</c:v>
                </c:pt>
                <c:pt idx="69">
                  <c:v>2.0297005299999994E-6</c:v>
                </c:pt>
                <c:pt idx="70">
                  <c:v>1.6248669999999992E-6</c:v>
                </c:pt>
                <c:pt idx="71">
                  <c:v>1.2995366299999993E-6</c:v>
                </c:pt>
                <c:pt idx="72">
                  <c:v>1.0406280300000001E-6</c:v>
                </c:pt>
                <c:pt idx="73">
                  <c:v>8.3597053999999999E-7</c:v>
                </c:pt>
                <c:pt idx="74">
                  <c:v>6.7536485000000053E-7</c:v>
                </c:pt>
                <c:pt idx="75">
                  <c:v>5.5005928000000013E-7</c:v>
                </c:pt>
                <c:pt idx="76">
                  <c:v>4.5234672000000038E-7</c:v>
                </c:pt>
                <c:pt idx="77">
                  <c:v>3.7597912999999976E-7</c:v>
                </c:pt>
                <c:pt idx="78">
                  <c:v>3.1620772999999992E-7</c:v>
                </c:pt>
                <c:pt idx="79">
                  <c:v>2.6924385000000014E-7</c:v>
                </c:pt>
                <c:pt idx="80">
                  <c:v>2.3200931999999999E-7</c:v>
                </c:pt>
                <c:pt idx="81">
                  <c:v>2.021925400000002E-7</c:v>
                </c:pt>
                <c:pt idx="82">
                  <c:v>1.7809746900000007E-7</c:v>
                </c:pt>
                <c:pt idx="83">
                  <c:v>1.5839186500000007E-7</c:v>
                </c:pt>
              </c:numCache>
            </c:numRef>
          </c:yVal>
        </c:ser>
        <c:ser>
          <c:idx val="1"/>
          <c:order val="1"/>
          <c:tx>
            <c:strRef>
              <c:f>'2000 250 200 15 PP'!$O$2</c:f>
              <c:strCache>
                <c:ptCount val="1"/>
                <c:pt idx="0">
                  <c:v>Δ2U23,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PP'!$O$3:$O$86</c:f>
              <c:numCache>
                <c:formatCode>General</c:formatCode>
                <c:ptCount val="84"/>
                <c:pt idx="0">
                  <c:v>8.5971416500000003E-6</c:v>
                </c:pt>
                <c:pt idx="1">
                  <c:v>8.597144220000001E-6</c:v>
                </c:pt>
                <c:pt idx="2">
                  <c:v>8.5971415599999985E-6</c:v>
                </c:pt>
                <c:pt idx="3">
                  <c:v>8.5971337499999984E-6</c:v>
                </c:pt>
                <c:pt idx="4">
                  <c:v>8.5971236700000008E-6</c:v>
                </c:pt>
                <c:pt idx="5">
                  <c:v>8.5971163599999986E-6</c:v>
                </c:pt>
                <c:pt idx="6">
                  <c:v>8.5971167499999985E-6</c:v>
                </c:pt>
                <c:pt idx="7">
                  <c:v>8.5971264299999981E-6</c:v>
                </c:pt>
                <c:pt idx="8">
                  <c:v>8.5971411400000008E-6</c:v>
                </c:pt>
                <c:pt idx="9">
                  <c:v>8.5971527999999978E-6</c:v>
                </c:pt>
                <c:pt idx="10">
                  <c:v>8.5971534700000013E-6</c:v>
                </c:pt>
                <c:pt idx="11">
                  <c:v>8.5971413499999988E-6</c:v>
                </c:pt>
                <c:pt idx="12">
                  <c:v>8.5971227800000011E-6</c:v>
                </c:pt>
                <c:pt idx="13">
                  <c:v>8.5971089400000018E-6</c:v>
                </c:pt>
                <c:pt idx="14">
                  <c:v>8.5971089900000009E-6</c:v>
                </c:pt>
                <c:pt idx="15">
                  <c:v>8.5971235599999993E-6</c:v>
                </c:pt>
                <c:pt idx="16">
                  <c:v>8.5971438299999994E-6</c:v>
                </c:pt>
                <c:pt idx="17">
                  <c:v>8.5971569000000004E-6</c:v>
                </c:pt>
                <c:pt idx="18">
                  <c:v>8.597154429999998E-6</c:v>
                </c:pt>
                <c:pt idx="19">
                  <c:v>8.5971382900000017E-6</c:v>
                </c:pt>
                <c:pt idx="20">
                  <c:v>8.597119450000002E-6</c:v>
                </c:pt>
                <c:pt idx="21">
                  <c:v>8.597110019999998E-6</c:v>
                </c:pt>
                <c:pt idx="22">
                  <c:v>8.5971157299999995E-6</c:v>
                </c:pt>
                <c:pt idx="23">
                  <c:v>8.5971316100000003E-6</c:v>
                </c:pt>
                <c:pt idx="24">
                  <c:v>8.5971459799999989E-6</c:v>
                </c:pt>
                <c:pt idx="25">
                  <c:v>8.5971478300000003E-6</c:v>
                </c:pt>
                <c:pt idx="26">
                  <c:v>8.5971316100000003E-6</c:v>
                </c:pt>
                <c:pt idx="27">
                  <c:v>8.5970949100000006E-6</c:v>
                </c:pt>
                <c:pt idx="28">
                  <c:v>8.597026250000001E-6</c:v>
                </c:pt>
                <c:pt idx="29">
                  <c:v>8.5968872E-6</c:v>
                </c:pt>
                <c:pt idx="30">
                  <c:v>8.596595669999998E-6</c:v>
                </c:pt>
                <c:pt idx="31">
                  <c:v>8.5960129800000013E-6</c:v>
                </c:pt>
                <c:pt idx="32">
                  <c:v>8.5949346699999994E-6</c:v>
                </c:pt>
                <c:pt idx="33">
                  <c:v>8.5930830400000003E-6</c:v>
                </c:pt>
                <c:pt idx="34">
                  <c:v>8.5901015699999988E-6</c:v>
                </c:pt>
                <c:pt idx="35">
                  <c:v>8.5855521800000002E-6</c:v>
                </c:pt>
                <c:pt idx="36">
                  <c:v>8.5789220100000018E-6</c:v>
                </c:pt>
                <c:pt idx="37">
                  <c:v>8.569642539999999E-6</c:v>
                </c:pt>
                <c:pt idx="38">
                  <c:v>8.5571180899999991E-6</c:v>
                </c:pt>
                <c:pt idx="39">
                  <c:v>8.5407626899999987E-6</c:v>
                </c:pt>
                <c:pt idx="40">
                  <c:v>8.5200411700000006E-6</c:v>
                </c:pt>
                <c:pt idx="41">
                  <c:v>8.4945030600000019E-6</c:v>
                </c:pt>
                <c:pt idx="42">
                  <c:v>8.4637930799999996E-6</c:v>
                </c:pt>
                <c:pt idx="43">
                  <c:v>8.4276241400000003E-6</c:v>
                </c:pt>
                <c:pt idx="44">
                  <c:v>8.3857201699999984E-6</c:v>
                </c:pt>
                <c:pt idx="45">
                  <c:v>8.3377469300000013E-6</c:v>
                </c:pt>
                <c:pt idx="46">
                  <c:v>8.2832252599999995E-6</c:v>
                </c:pt>
                <c:pt idx="47">
                  <c:v>8.2214156500000021E-6</c:v>
                </c:pt>
                <c:pt idx="48">
                  <c:v>8.1511854099999977E-6</c:v>
                </c:pt>
                <c:pt idx="49">
                  <c:v>8.0709039700000007E-6</c:v>
                </c:pt>
                <c:pt idx="50">
                  <c:v>7.9783909899999986E-6</c:v>
                </c:pt>
                <c:pt idx="51">
                  <c:v>7.870898600000002E-6</c:v>
                </c:pt>
                <c:pt idx="52">
                  <c:v>7.7451060199999991E-6</c:v>
                </c:pt>
                <c:pt idx="53">
                  <c:v>7.597157909999999E-6</c:v>
                </c:pt>
                <c:pt idx="54">
                  <c:v>7.4228159600000006E-6</c:v>
                </c:pt>
                <c:pt idx="55">
                  <c:v>7.217732129999999E-6</c:v>
                </c:pt>
                <c:pt idx="56">
                  <c:v>6.9778101000000001E-6</c:v>
                </c:pt>
                <c:pt idx="57">
                  <c:v>6.6996646200000004E-6</c:v>
                </c:pt>
                <c:pt idx="58">
                  <c:v>6.3811972199999996E-6</c:v>
                </c:pt>
                <c:pt idx="59">
                  <c:v>6.0222020500000002E-6</c:v>
                </c:pt>
                <c:pt idx="60">
                  <c:v>5.6248476500000006E-6</c:v>
                </c:pt>
                <c:pt idx="61">
                  <c:v>5.193937710000001E-6</c:v>
                </c:pt>
                <c:pt idx="62">
                  <c:v>4.7369108799999991E-6</c:v>
                </c:pt>
                <c:pt idx="63">
                  <c:v>4.2635388699999997E-6</c:v>
                </c:pt>
                <c:pt idx="64">
                  <c:v>3.7852732799999996E-6</c:v>
                </c:pt>
                <c:pt idx="65">
                  <c:v>3.3142233699999994E-6</c:v>
                </c:pt>
                <c:pt idx="66">
                  <c:v>2.8618905699999991E-6</c:v>
                </c:pt>
                <c:pt idx="67">
                  <c:v>2.4380606599999996E-6</c:v>
                </c:pt>
                <c:pt idx="68">
                  <c:v>2.0502695799999999E-6</c:v>
                </c:pt>
                <c:pt idx="69">
                  <c:v>1.7036931300000006E-6</c:v>
                </c:pt>
                <c:pt idx="70">
                  <c:v>1.4009143200000007E-6</c:v>
                </c:pt>
                <c:pt idx="71">
                  <c:v>1.1417036600000002E-6</c:v>
                </c:pt>
                <c:pt idx="72">
                  <c:v>9.235770799999998E-7</c:v>
                </c:pt>
                <c:pt idx="73">
                  <c:v>7.4294133999999973E-7</c:v>
                </c:pt>
                <c:pt idx="74">
                  <c:v>5.9568969999999998E-7</c:v>
                </c:pt>
                <c:pt idx="75">
                  <c:v>4.7717756999999959E-7</c:v>
                </c:pt>
                <c:pt idx="76">
                  <c:v>3.8257255999999993E-7</c:v>
                </c:pt>
                <c:pt idx="77">
                  <c:v>3.0755623000000007E-7</c:v>
                </c:pt>
                <c:pt idx="78">
                  <c:v>2.4849605000000011E-7</c:v>
                </c:pt>
                <c:pt idx="79">
                  <c:v>2.0218346999999991E-7</c:v>
                </c:pt>
                <c:pt idx="80">
                  <c:v>1.6584054000000006E-7</c:v>
                </c:pt>
                <c:pt idx="81">
                  <c:v>1.3728869799999992E-7</c:v>
                </c:pt>
                <c:pt idx="82">
                  <c:v>1.1484871199999993E-7</c:v>
                </c:pt>
                <c:pt idx="83">
                  <c:v>9.7141213999999992E-8</c:v>
                </c:pt>
              </c:numCache>
            </c:numRef>
          </c:yVal>
        </c:ser>
        <c:ser>
          <c:idx val="2"/>
          <c:order val="2"/>
          <c:tx>
            <c:strRef>
              <c:f>'2000 250 200 15 PP'!$P$2</c:f>
              <c:strCache>
                <c:ptCount val="1"/>
                <c:pt idx="0">
                  <c:v>Δ2U34,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PP'!$P$3:$P$86</c:f>
              <c:numCache>
                <c:formatCode>General</c:formatCode>
                <c:ptCount val="84"/>
                <c:pt idx="0">
                  <c:v>3.6088258999999996E-6</c:v>
                </c:pt>
                <c:pt idx="1">
                  <c:v>3.6088235199999998E-6</c:v>
                </c:pt>
                <c:pt idx="2">
                  <c:v>3.6088145200000002E-6</c:v>
                </c:pt>
                <c:pt idx="3">
                  <c:v>3.6088028500000009E-6</c:v>
                </c:pt>
                <c:pt idx="4">
                  <c:v>3.6087932699999996E-6</c:v>
                </c:pt>
                <c:pt idx="5">
                  <c:v>3.6087898100000002E-6</c:v>
                </c:pt>
                <c:pt idx="6">
                  <c:v>3.6087944599999999E-6</c:v>
                </c:pt>
                <c:pt idx="7">
                  <c:v>3.6088060300000001E-6</c:v>
                </c:pt>
                <c:pt idx="8">
                  <c:v>3.6088198699999995E-6</c:v>
                </c:pt>
                <c:pt idx="9">
                  <c:v>3.6088292100000008E-6</c:v>
                </c:pt>
                <c:pt idx="10">
                  <c:v>3.6088285200000002E-6</c:v>
                </c:pt>
                <c:pt idx="11">
                  <c:v>3.6088169800000003E-6</c:v>
                </c:pt>
                <c:pt idx="12">
                  <c:v>3.6087999799999996E-6</c:v>
                </c:pt>
                <c:pt idx="13">
                  <c:v>3.6087867099999995E-6</c:v>
                </c:pt>
                <c:pt idx="14">
                  <c:v>3.6087848699999996E-6</c:v>
                </c:pt>
                <c:pt idx="15">
                  <c:v>3.6087958000000001E-6</c:v>
                </c:pt>
                <c:pt idx="16">
                  <c:v>3.6088133499999996E-6</c:v>
                </c:pt>
                <c:pt idx="17">
                  <c:v>3.6088276399999995E-6</c:v>
                </c:pt>
                <c:pt idx="18">
                  <c:v>3.6088310000000007E-6</c:v>
                </c:pt>
                <c:pt idx="19">
                  <c:v>3.6088223699999988E-6</c:v>
                </c:pt>
                <c:pt idx="20">
                  <c:v>3.6088073399999992E-6</c:v>
                </c:pt>
                <c:pt idx="21">
                  <c:v>3.60879426E-6</c:v>
                </c:pt>
                <c:pt idx="22">
                  <c:v>3.608789299999999E-6</c:v>
                </c:pt>
                <c:pt idx="23">
                  <c:v>3.6087936799999992E-6</c:v>
                </c:pt>
                <c:pt idx="24">
                  <c:v>3.6088040200000007E-6</c:v>
                </c:pt>
                <c:pt idx="25">
                  <c:v>3.6088145799999992E-6</c:v>
                </c:pt>
                <c:pt idx="26">
                  <c:v>3.6088193000000011E-6</c:v>
                </c:pt>
                <c:pt idx="27">
                  <c:v>3.6088120000000004E-6</c:v>
                </c:pt>
                <c:pt idx="28">
                  <c:v>3.6087845700000006E-6</c:v>
                </c:pt>
                <c:pt idx="29">
                  <c:v>3.6087236300000002E-6</c:v>
                </c:pt>
                <c:pt idx="30">
                  <c:v>3.60860529E-6</c:v>
                </c:pt>
                <c:pt idx="31">
                  <c:v>3.6083883799999998E-6</c:v>
                </c:pt>
                <c:pt idx="32">
                  <c:v>3.6080063000000004E-6</c:v>
                </c:pt>
                <c:pt idx="33">
                  <c:v>3.6073598399999996E-6</c:v>
                </c:pt>
                <c:pt idx="34">
                  <c:v>3.6063141299999999E-6</c:v>
                </c:pt>
                <c:pt idx="35">
                  <c:v>3.6047022399999992E-6</c:v>
                </c:pt>
                <c:pt idx="36">
                  <c:v>3.6023348399999995E-6</c:v>
                </c:pt>
                <c:pt idx="37">
                  <c:v>3.5990119900000003E-6</c:v>
                </c:pt>
                <c:pt idx="38">
                  <c:v>3.59453297E-6</c:v>
                </c:pt>
                <c:pt idx="39">
                  <c:v>3.5887030699999995E-6</c:v>
                </c:pt>
                <c:pt idx="40">
                  <c:v>3.5813407499999997E-6</c:v>
                </c:pt>
                <c:pt idx="41">
                  <c:v>3.5722873499999997E-6</c:v>
                </c:pt>
                <c:pt idx="42">
                  <c:v>3.5614171500000001E-6</c:v>
                </c:pt>
                <c:pt idx="43">
                  <c:v>3.5486424999999998E-6</c:v>
                </c:pt>
                <c:pt idx="44">
                  <c:v>3.5339132899999999E-6</c:v>
                </c:pt>
                <c:pt idx="45">
                  <c:v>3.5172134600000001E-6</c:v>
                </c:pt>
                <c:pt idx="46">
                  <c:v>3.4985526499999998E-6</c:v>
                </c:pt>
                <c:pt idx="47">
                  <c:v>3.4779483399999989E-6</c:v>
                </c:pt>
                <c:pt idx="48">
                  <c:v>3.4554009800000006E-6</c:v>
                </c:pt>
                <c:pt idx="49">
                  <c:v>3.4308711499999994E-6</c:v>
                </c:pt>
                <c:pt idx="50">
                  <c:v>3.4042602900000003E-6</c:v>
                </c:pt>
                <c:pt idx="51">
                  <c:v>3.3753817099999998E-6</c:v>
                </c:pt>
                <c:pt idx="52">
                  <c:v>3.3439105200000012E-6</c:v>
                </c:pt>
                <c:pt idx="53">
                  <c:v>3.3093184499999996E-6</c:v>
                </c:pt>
                <c:pt idx="54">
                  <c:v>3.2708091699999993E-6</c:v>
                </c:pt>
                <c:pt idx="55">
                  <c:v>3.2272569500000003E-6</c:v>
                </c:pt>
                <c:pt idx="56">
                  <c:v>3.1771538E-6</c:v>
                </c:pt>
                <c:pt idx="57">
                  <c:v>3.1185987199999997E-6</c:v>
                </c:pt>
                <c:pt idx="58">
                  <c:v>3.0493631500000003E-6</c:v>
                </c:pt>
                <c:pt idx="59">
                  <c:v>2.96703054E-6</c:v>
                </c:pt>
                <c:pt idx="60">
                  <c:v>2.8692086600000001E-6</c:v>
                </c:pt>
                <c:pt idx="61">
                  <c:v>2.7538419999999997E-6</c:v>
                </c:pt>
                <c:pt idx="62">
                  <c:v>2.6196068900000005E-6</c:v>
                </c:pt>
                <c:pt idx="63">
                  <c:v>2.4662847200000001E-6</c:v>
                </c:pt>
                <c:pt idx="64">
                  <c:v>2.2950096599999999E-6</c:v>
                </c:pt>
                <c:pt idx="65">
                  <c:v>2.1083656700000002E-6</c:v>
                </c:pt>
                <c:pt idx="66">
                  <c:v>1.9103375600000005E-6</c:v>
                </c:pt>
                <c:pt idx="67">
                  <c:v>1.70607763E-6</c:v>
                </c:pt>
                <c:pt idx="68">
                  <c:v>1.5014286200000002E-6</c:v>
                </c:pt>
                <c:pt idx="69">
                  <c:v>1.3022305499999996E-6</c:v>
                </c:pt>
                <c:pt idx="70">
                  <c:v>1.1136166499999999E-6</c:v>
                </c:pt>
                <c:pt idx="71">
                  <c:v>9.3958482000000028E-7</c:v>
                </c:pt>
                <c:pt idx="72">
                  <c:v>7.829237700000002E-7</c:v>
                </c:pt>
                <c:pt idx="73">
                  <c:v>6.4523951999999998E-7</c:v>
                </c:pt>
                <c:pt idx="74">
                  <c:v>5.2687528999999993E-7</c:v>
                </c:pt>
                <c:pt idx="75">
                  <c:v>4.2696537000000027E-7</c:v>
                </c:pt>
                <c:pt idx="76">
                  <c:v>3.4388973999999984E-7</c:v>
                </c:pt>
                <c:pt idx="77">
                  <c:v>2.7579571000000008E-7</c:v>
                </c:pt>
                <c:pt idx="78">
                  <c:v>2.2073682999999983E-7</c:v>
                </c:pt>
                <c:pt idx="79">
                  <c:v>1.7664979999999995E-7</c:v>
                </c:pt>
                <c:pt idx="80">
                  <c:v>1.4155536899999983E-7</c:v>
                </c:pt>
                <c:pt idx="81">
                  <c:v>1.1378203300000002E-7</c:v>
                </c:pt>
                <c:pt idx="82">
                  <c:v>9.1927270000000053E-8</c:v>
                </c:pt>
                <c:pt idx="83">
                  <c:v>7.4756673999999968E-8</c:v>
                </c:pt>
              </c:numCache>
            </c:numRef>
          </c:yVal>
        </c:ser>
        <c:ser>
          <c:idx val="3"/>
          <c:order val="3"/>
          <c:tx>
            <c:strRef>
              <c:f>'2000 250 200 15 PP'!$Q$2</c:f>
              <c:strCache>
                <c:ptCount val="1"/>
                <c:pt idx="0">
                  <c:v>Δ2U45,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PP'!$Q$3:$Q$86</c:f>
              <c:numCache>
                <c:formatCode>General</c:formatCode>
                <c:ptCount val="84"/>
                <c:pt idx="0">
                  <c:v>1.79773754E-6</c:v>
                </c:pt>
                <c:pt idx="1">
                  <c:v>1.7977369200000003E-6</c:v>
                </c:pt>
                <c:pt idx="2">
                  <c:v>1.7977425199999998E-6</c:v>
                </c:pt>
                <c:pt idx="3">
                  <c:v>1.7977525700000001E-6</c:v>
                </c:pt>
                <c:pt idx="4">
                  <c:v>1.7977631800000002E-6</c:v>
                </c:pt>
                <c:pt idx="5">
                  <c:v>1.7977693299999995E-6</c:v>
                </c:pt>
                <c:pt idx="6">
                  <c:v>1.7977670399999998E-6</c:v>
                </c:pt>
                <c:pt idx="7">
                  <c:v>1.7977558700000002E-6</c:v>
                </c:pt>
                <c:pt idx="8">
                  <c:v>1.79774048E-6</c:v>
                </c:pt>
                <c:pt idx="9">
                  <c:v>1.7977290399999996E-6</c:v>
                </c:pt>
                <c:pt idx="10">
                  <c:v>1.7977289E-6</c:v>
                </c:pt>
                <c:pt idx="11">
                  <c:v>1.7977416000000003E-6</c:v>
                </c:pt>
                <c:pt idx="12">
                  <c:v>1.7977607999999996E-6</c:v>
                </c:pt>
                <c:pt idx="13">
                  <c:v>1.7977753500000001E-6</c:v>
                </c:pt>
                <c:pt idx="14">
                  <c:v>1.7977761099999999E-6</c:v>
                </c:pt>
                <c:pt idx="15">
                  <c:v>1.7977620800000005E-6</c:v>
                </c:pt>
                <c:pt idx="16">
                  <c:v>1.7977416000000003E-6</c:v>
                </c:pt>
                <c:pt idx="17">
                  <c:v>1.7977271200000003E-6</c:v>
                </c:pt>
                <c:pt idx="18">
                  <c:v>1.79772728E-6</c:v>
                </c:pt>
                <c:pt idx="19">
                  <c:v>1.7977413100000003E-6</c:v>
                </c:pt>
                <c:pt idx="20">
                  <c:v>1.7977598700000003E-6</c:v>
                </c:pt>
                <c:pt idx="21">
                  <c:v>1.7977714500000004E-6</c:v>
                </c:pt>
                <c:pt idx="22">
                  <c:v>1.7977698300000004E-6</c:v>
                </c:pt>
                <c:pt idx="23">
                  <c:v>1.7977576200000004E-6</c:v>
                </c:pt>
                <c:pt idx="24">
                  <c:v>1.79774357E-6</c:v>
                </c:pt>
                <c:pt idx="25">
                  <c:v>1.79773621E-6</c:v>
                </c:pt>
                <c:pt idx="26">
                  <c:v>1.7977379299999995E-6</c:v>
                </c:pt>
                <c:pt idx="27">
                  <c:v>1.79774338E-6</c:v>
                </c:pt>
                <c:pt idx="28">
                  <c:v>1.7977418899999999E-6</c:v>
                </c:pt>
                <c:pt idx="29">
                  <c:v>1.7977211900000002E-6</c:v>
                </c:pt>
                <c:pt idx="30">
                  <c:v>1.7976685700000003E-6</c:v>
                </c:pt>
                <c:pt idx="31">
                  <c:v>1.7975676799999996E-6</c:v>
                </c:pt>
                <c:pt idx="32">
                  <c:v>1.79739213E-6</c:v>
                </c:pt>
                <c:pt idx="33">
                  <c:v>1.7970994100000003E-6</c:v>
                </c:pt>
                <c:pt idx="34">
                  <c:v>1.7966284900000005E-6</c:v>
                </c:pt>
                <c:pt idx="35">
                  <c:v>1.7959026700000002E-6</c:v>
                </c:pt>
                <c:pt idx="36">
                  <c:v>1.7948361399999995E-6</c:v>
                </c:pt>
                <c:pt idx="37">
                  <c:v>1.7933406199999998E-6</c:v>
                </c:pt>
                <c:pt idx="38">
                  <c:v>1.7913290000000003E-6</c:v>
                </c:pt>
                <c:pt idx="39">
                  <c:v>1.7887159500000004E-6</c:v>
                </c:pt>
                <c:pt idx="40">
                  <c:v>1.7854184099999995E-6</c:v>
                </c:pt>
                <c:pt idx="41">
                  <c:v>1.7813599499999998E-6</c:v>
                </c:pt>
                <c:pt idx="42">
                  <c:v>1.77647834E-6</c:v>
                </c:pt>
                <c:pt idx="43">
                  <c:v>1.7707333499999995E-6</c:v>
                </c:pt>
                <c:pt idx="44">
                  <c:v>1.76411029E-6</c:v>
                </c:pt>
                <c:pt idx="45">
                  <c:v>1.7566168999999997E-6</c:v>
                </c:pt>
                <c:pt idx="46">
                  <c:v>1.74827207E-6</c:v>
                </c:pt>
                <c:pt idx="47">
                  <c:v>1.7390889200000005E-6</c:v>
                </c:pt>
                <c:pt idx="48">
                  <c:v>1.72906134E-6</c:v>
                </c:pt>
                <c:pt idx="49">
                  <c:v>1.7181650399999997E-6</c:v>
                </c:pt>
                <c:pt idx="50">
                  <c:v>1.7063732099999999E-6</c:v>
                </c:pt>
                <c:pt idx="51">
                  <c:v>1.6936730999999998E-6</c:v>
                </c:pt>
                <c:pt idx="52">
                  <c:v>1.6800662199999997E-6</c:v>
                </c:pt>
                <c:pt idx="53">
                  <c:v>1.6655481400000001E-6</c:v>
                </c:pt>
                <c:pt idx="54">
                  <c:v>1.6500770100000003E-6</c:v>
                </c:pt>
                <c:pt idx="55">
                  <c:v>1.6335391700000005E-6</c:v>
                </c:pt>
                <c:pt idx="56">
                  <c:v>1.6157165000000002E-6</c:v>
                </c:pt>
                <c:pt idx="57">
                  <c:v>1.5962611500000002E-6</c:v>
                </c:pt>
                <c:pt idx="58">
                  <c:v>1.5746753699999997E-6</c:v>
                </c:pt>
                <c:pt idx="59">
                  <c:v>1.5502809700000004E-6</c:v>
                </c:pt>
                <c:pt idx="60">
                  <c:v>1.5221774799999996E-6</c:v>
                </c:pt>
                <c:pt idx="61">
                  <c:v>1.4892206199999999E-6</c:v>
                </c:pt>
                <c:pt idx="62">
                  <c:v>1.4500584699999994E-6</c:v>
                </c:pt>
                <c:pt idx="63">
                  <c:v>1.40324602E-6</c:v>
                </c:pt>
                <c:pt idx="64">
                  <c:v>1.3474524700000004E-6</c:v>
                </c:pt>
                <c:pt idx="65">
                  <c:v>1.2817511800000001E-6</c:v>
                </c:pt>
                <c:pt idx="66">
                  <c:v>1.20591121E-6</c:v>
                </c:pt>
                <c:pt idx="67">
                  <c:v>1.1205712200000001E-6</c:v>
                </c:pt>
                <c:pt idx="68">
                  <c:v>1.0272405799999999E-6</c:v>
                </c:pt>
                <c:pt idx="69">
                  <c:v>9.2816960000000012E-7</c:v>
                </c:pt>
                <c:pt idx="70">
                  <c:v>8.2615601999999994E-7</c:v>
                </c:pt>
                <c:pt idx="71">
                  <c:v>7.2430114999999972E-7</c:v>
                </c:pt>
                <c:pt idx="72">
                  <c:v>6.2568339999999971E-7</c:v>
                </c:pt>
                <c:pt idx="73">
                  <c:v>5.3297026000000014E-7</c:v>
                </c:pt>
                <c:pt idx="74">
                  <c:v>4.481108E-7</c:v>
                </c:pt>
                <c:pt idx="75">
                  <c:v>3.7226912999999985E-7</c:v>
                </c:pt>
                <c:pt idx="76">
                  <c:v>3.0596957000000006E-7</c:v>
                </c:pt>
                <c:pt idx="77">
                  <c:v>2.4922943999999994E-7</c:v>
                </c:pt>
                <c:pt idx="78">
                  <c:v>2.0157721000000003E-7</c:v>
                </c:pt>
                <c:pt idx="79">
                  <c:v>1.621353450000001E-7</c:v>
                </c:pt>
                <c:pt idx="80">
                  <c:v>1.2986746000000003E-7</c:v>
                </c:pt>
                <c:pt idx="81">
                  <c:v>1.0377221899999998E-7</c:v>
                </c:pt>
                <c:pt idx="82">
                  <c:v>8.2884148999999974E-8</c:v>
                </c:pt>
                <c:pt idx="83">
                  <c:v>6.6262614000000018E-8</c:v>
                </c:pt>
              </c:numCache>
            </c:numRef>
          </c:yVal>
        </c:ser>
        <c:ser>
          <c:idx val="4"/>
          <c:order val="4"/>
          <c:tx>
            <c:strRef>
              <c:f>'2000 250 200 15 PP'!$R$2</c:f>
              <c:strCache>
                <c:ptCount val="1"/>
                <c:pt idx="0">
                  <c:v>Δ2U56,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PP'!$R$3:$R$86</c:f>
              <c:numCache>
                <c:formatCode>General</c:formatCode>
                <c:ptCount val="84"/>
                <c:pt idx="0">
                  <c:v>9.9966492000000016E-7</c:v>
                </c:pt>
                <c:pt idx="1">
                  <c:v>9.9966664000000004E-7</c:v>
                </c:pt>
                <c:pt idx="2">
                  <c:v>9.9966848999999977E-7</c:v>
                </c:pt>
                <c:pt idx="3">
                  <c:v>9.9966926999999963E-7</c:v>
                </c:pt>
                <c:pt idx="4">
                  <c:v>9.9966852999999991E-7</c:v>
                </c:pt>
                <c:pt idx="5">
                  <c:v>9.9966692000000021E-7</c:v>
                </c:pt>
                <c:pt idx="6">
                  <c:v>9.9966561000000033E-7</c:v>
                </c:pt>
                <c:pt idx="7">
                  <c:v>9.9966553999999987E-7</c:v>
                </c:pt>
                <c:pt idx="8">
                  <c:v>9.996666299999998E-7</c:v>
                </c:pt>
                <c:pt idx="9">
                  <c:v>9.9966798000000025E-7</c:v>
                </c:pt>
                <c:pt idx="10">
                  <c:v>9.9966846000000029E-7</c:v>
                </c:pt>
                <c:pt idx="11">
                  <c:v>9.9966763000000004E-7</c:v>
                </c:pt>
                <c:pt idx="12">
                  <c:v>9.9966611000000003E-7</c:v>
                </c:pt>
                <c:pt idx="13">
                  <c:v>9.9966519000000008E-7</c:v>
                </c:pt>
                <c:pt idx="14">
                  <c:v>9.9966578999999971E-7</c:v>
                </c:pt>
                <c:pt idx="15">
                  <c:v>9.9966774999999962E-7</c:v>
                </c:pt>
                <c:pt idx="16">
                  <c:v>9.9966970000000013E-7</c:v>
                </c:pt>
                <c:pt idx="17">
                  <c:v>9.9967000999999978E-7</c:v>
                </c:pt>
                <c:pt idx="18">
                  <c:v>9.996679999999999E-7</c:v>
                </c:pt>
                <c:pt idx="19">
                  <c:v>9.9966473999999993E-7</c:v>
                </c:pt>
                <c:pt idx="20">
                  <c:v>9.9966249000000003E-7</c:v>
                </c:pt>
                <c:pt idx="21">
                  <c:v>9.996631800000002E-7</c:v>
                </c:pt>
                <c:pt idx="22">
                  <c:v>9.9966693000000004E-7</c:v>
                </c:pt>
                <c:pt idx="23">
                  <c:v>9.9967149000000006E-7</c:v>
                </c:pt>
                <c:pt idx="24">
                  <c:v>9.9967361000000013E-7</c:v>
                </c:pt>
                <c:pt idx="25">
                  <c:v>9.9967117000000017E-7</c:v>
                </c:pt>
                <c:pt idx="26">
                  <c:v>9.9966483000000004E-7</c:v>
                </c:pt>
                <c:pt idx="27">
                  <c:v>9.9965743000000031E-7</c:v>
                </c:pt>
                <c:pt idx="28">
                  <c:v>9.9965119000000012E-7</c:v>
                </c:pt>
                <c:pt idx="29">
                  <c:v>9.9964388999999989E-7</c:v>
                </c:pt>
                <c:pt idx="30">
                  <c:v>9.9962636000000004E-7</c:v>
                </c:pt>
                <c:pt idx="31">
                  <c:v>9.9958255000000015E-7</c:v>
                </c:pt>
                <c:pt idx="32">
                  <c:v>9.9949187000000028E-7</c:v>
                </c:pt>
                <c:pt idx="33">
                  <c:v>9.9933134000000009E-7</c:v>
                </c:pt>
                <c:pt idx="34">
                  <c:v>9.9907560999999972E-7</c:v>
                </c:pt>
                <c:pt idx="35">
                  <c:v>9.9869421000000024E-7</c:v>
                </c:pt>
                <c:pt idx="36">
                  <c:v>9.9814790000000035E-7</c:v>
                </c:pt>
                <c:pt idx="37">
                  <c:v>9.9738751000000019E-7</c:v>
                </c:pt>
                <c:pt idx="38">
                  <c:v>9.9635732000000008E-7</c:v>
                </c:pt>
                <c:pt idx="39">
                  <c:v>9.9500271999999992E-7</c:v>
                </c:pt>
                <c:pt idx="40">
                  <c:v>9.9327905000000032E-7</c:v>
                </c:pt>
                <c:pt idx="41">
                  <c:v>9.9115674000000013E-7</c:v>
                </c:pt>
                <c:pt idx="42">
                  <c:v>9.8861972999999994E-7</c:v>
                </c:pt>
                <c:pt idx="43">
                  <c:v>9.8565793000000022E-7</c:v>
                </c:pt>
                <c:pt idx="44">
                  <c:v>9.8225958000000023E-7</c:v>
                </c:pt>
                <c:pt idx="45">
                  <c:v>9.7840999000000027E-7</c:v>
                </c:pt>
                <c:pt idx="46">
                  <c:v>9.7409773999999998E-7</c:v>
                </c:pt>
                <c:pt idx="47">
                  <c:v>9.6932231000000002E-7</c:v>
                </c:pt>
                <c:pt idx="48">
                  <c:v>9.6409648000000016E-7</c:v>
                </c:pt>
                <c:pt idx="49">
                  <c:v>9.5844020000000014E-7</c:v>
                </c:pt>
                <c:pt idx="50">
                  <c:v>9.5236854000000021E-7</c:v>
                </c:pt>
                <c:pt idx="51">
                  <c:v>9.4587949999999988E-7</c:v>
                </c:pt>
                <c:pt idx="52">
                  <c:v>9.3894912999999994E-7</c:v>
                </c:pt>
                <c:pt idx="53">
                  <c:v>9.315399899999999E-7</c:v>
                </c:pt>
                <c:pt idx="54">
                  <c:v>9.2361991999999998E-7</c:v>
                </c:pt>
                <c:pt idx="55">
                  <c:v>9.1517720999999985E-7</c:v>
                </c:pt>
                <c:pt idx="56">
                  <c:v>9.0621717999999975E-7</c:v>
                </c:pt>
                <c:pt idx="57">
                  <c:v>8.9673971999999991E-7</c:v>
                </c:pt>
                <c:pt idx="58">
                  <c:v>8.8670847000000014E-7</c:v>
                </c:pt>
                <c:pt idx="59">
                  <c:v>8.7601923999999987E-7</c:v>
                </c:pt>
                <c:pt idx="60">
                  <c:v>8.6447225000000007E-7</c:v>
                </c:pt>
                <c:pt idx="61">
                  <c:v>8.5175246000000018E-7</c:v>
                </c:pt>
                <c:pt idx="62">
                  <c:v>8.3741614000000012E-7</c:v>
                </c:pt>
                <c:pt idx="63">
                  <c:v>8.2087968000000024E-7</c:v>
                </c:pt>
                <c:pt idx="64">
                  <c:v>8.0142218999999988E-7</c:v>
                </c:pt>
                <c:pt idx="65">
                  <c:v>7.7822526999999978E-7</c:v>
                </c:pt>
                <c:pt idx="66">
                  <c:v>7.5045905999999999E-7</c:v>
                </c:pt>
                <c:pt idx="67">
                  <c:v>7.1741036E-7</c:v>
                </c:pt>
                <c:pt idx="68">
                  <c:v>6.7864804000000015E-7</c:v>
                </c:pt>
                <c:pt idx="69">
                  <c:v>6.3420077000000004E-7</c:v>
                </c:pt>
                <c:pt idx="70">
                  <c:v>5.8467593999999985E-7</c:v>
                </c:pt>
                <c:pt idx="71">
                  <c:v>5.3124388000000024E-7</c:v>
                </c:pt>
                <c:pt idx="72">
                  <c:v>4.754796400000002E-7</c:v>
                </c:pt>
                <c:pt idx="73">
                  <c:v>4.1913660999999996E-7</c:v>
                </c:pt>
                <c:pt idx="74">
                  <c:v>3.6394665000000005E-7</c:v>
                </c:pt>
                <c:pt idx="75">
                  <c:v>3.1147954000000001E-7</c:v>
                </c:pt>
                <c:pt idx="76">
                  <c:v>2.6302203999999997E-7</c:v>
                </c:pt>
                <c:pt idx="77">
                  <c:v>2.1944983900000002E-7</c:v>
                </c:pt>
                <c:pt idx="78">
                  <c:v>1.8115699200000001E-7</c:v>
                </c:pt>
                <c:pt idx="79">
                  <c:v>1.4813081599999999E-7</c:v>
                </c:pt>
                <c:pt idx="80">
                  <c:v>1.2012482999999999E-7</c:v>
                </c:pt>
                <c:pt idx="81">
                  <c:v>9.6767891999999962E-8</c:v>
                </c:pt>
                <c:pt idx="82">
                  <c:v>7.7571408999999949E-8</c:v>
                </c:pt>
                <c:pt idx="83">
                  <c:v>6.1963632E-8</c:v>
                </c:pt>
              </c:numCache>
            </c:numRef>
          </c:yVal>
        </c:ser>
        <c:ser>
          <c:idx val="5"/>
          <c:order val="5"/>
          <c:tx>
            <c:strRef>
              <c:f>'2000 250 200 15 PP'!$S$2</c:f>
              <c:strCache>
                <c:ptCount val="1"/>
                <c:pt idx="0">
                  <c:v>Δ2U67,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PP'!$S$3:$S$86</c:f>
              <c:numCache>
                <c:formatCode>General</c:formatCode>
                <c:ptCount val="84"/>
                <c:pt idx="0">
                  <c:v>6.0095382999999986E-7</c:v>
                </c:pt>
                <c:pt idx="1">
                  <c:v>6.009539899999998E-7</c:v>
                </c:pt>
                <c:pt idx="2">
                  <c:v>6.0095011999999995E-7</c:v>
                </c:pt>
                <c:pt idx="3">
                  <c:v>6.0094355000000026E-7</c:v>
                </c:pt>
                <c:pt idx="4">
                  <c:v>6.0093682999999981E-7</c:v>
                </c:pt>
                <c:pt idx="5">
                  <c:v>6.0093307999999997E-7</c:v>
                </c:pt>
                <c:pt idx="6">
                  <c:v>6.0093474999999989E-7</c:v>
                </c:pt>
                <c:pt idx="7">
                  <c:v>6.0094194000000014E-7</c:v>
                </c:pt>
                <c:pt idx="8">
                  <c:v>6.0095171000000021E-7</c:v>
                </c:pt>
                <c:pt idx="9">
                  <c:v>6.0095888999999979E-7</c:v>
                </c:pt>
                <c:pt idx="10">
                  <c:v>6.0095890999999986E-7</c:v>
                </c:pt>
                <c:pt idx="11">
                  <c:v>6.0095084000000002E-7</c:v>
                </c:pt>
                <c:pt idx="12">
                  <c:v>6.0093870000000003E-7</c:v>
                </c:pt>
                <c:pt idx="13">
                  <c:v>6.0092944999999993E-7</c:v>
                </c:pt>
                <c:pt idx="14">
                  <c:v>6.0092887999999998E-7</c:v>
                </c:pt>
                <c:pt idx="15">
                  <c:v>6.0093764000000021E-7</c:v>
                </c:pt>
                <c:pt idx="16">
                  <c:v>6.0095055999999985E-7</c:v>
                </c:pt>
                <c:pt idx="17">
                  <c:v>6.0095984000000006E-7</c:v>
                </c:pt>
                <c:pt idx="18">
                  <c:v>6.009600299999999E-7</c:v>
                </c:pt>
                <c:pt idx="19">
                  <c:v>6.0095146000000015E-7</c:v>
                </c:pt>
                <c:pt idx="20">
                  <c:v>6.0093982000000007E-7</c:v>
                </c:pt>
                <c:pt idx="21">
                  <c:v>6.0093225999999975E-7</c:v>
                </c:pt>
                <c:pt idx="22">
                  <c:v>6.0093274000000001E-7</c:v>
                </c:pt>
                <c:pt idx="23">
                  <c:v>6.0093993999999987E-7</c:v>
                </c:pt>
                <c:pt idx="24">
                  <c:v>6.0094862000000001E-7</c:v>
                </c:pt>
                <c:pt idx="25">
                  <c:v>6.0095342000000006E-7</c:v>
                </c:pt>
                <c:pt idx="26">
                  <c:v>6.0095209000000011E-7</c:v>
                </c:pt>
                <c:pt idx="27">
                  <c:v>6.0094600999999986E-7</c:v>
                </c:pt>
                <c:pt idx="28">
                  <c:v>6.0093808000000011E-7</c:v>
                </c:pt>
                <c:pt idx="29">
                  <c:v>6.0092926000000009E-7</c:v>
                </c:pt>
                <c:pt idx="30">
                  <c:v>6.0091616E-7</c:v>
                </c:pt>
                <c:pt idx="31">
                  <c:v>6.0089066000000004E-7</c:v>
                </c:pt>
                <c:pt idx="32">
                  <c:v>6.0084095999999996E-7</c:v>
                </c:pt>
                <c:pt idx="33">
                  <c:v>6.0075293999999979E-7</c:v>
                </c:pt>
                <c:pt idx="34">
                  <c:v>6.0061035000000008E-7</c:v>
                </c:pt>
                <c:pt idx="35">
                  <c:v>6.0039399000000001E-7</c:v>
                </c:pt>
                <c:pt idx="36">
                  <c:v>6.0008063999999984E-7</c:v>
                </c:pt>
                <c:pt idx="37">
                  <c:v>5.9964301999999993E-7</c:v>
                </c:pt>
                <c:pt idx="38">
                  <c:v>5.9905137999999993E-7</c:v>
                </c:pt>
                <c:pt idx="39">
                  <c:v>5.9827672999999992E-7</c:v>
                </c:pt>
                <c:pt idx="40">
                  <c:v>5.9729428999999981E-7</c:v>
                </c:pt>
                <c:pt idx="41">
                  <c:v>5.9608591000000003E-7</c:v>
                </c:pt>
                <c:pt idx="42">
                  <c:v>5.9463993000000021E-7</c:v>
                </c:pt>
                <c:pt idx="43">
                  <c:v>5.9294864999999995E-7</c:v>
                </c:pt>
                <c:pt idx="44">
                  <c:v>5.9100555999999998E-7</c:v>
                </c:pt>
                <c:pt idx="45">
                  <c:v>5.8880483999999996E-7</c:v>
                </c:pt>
                <c:pt idx="46">
                  <c:v>5.8634328000000009E-7</c:v>
                </c:pt>
                <c:pt idx="47">
                  <c:v>5.8362257999999997E-7</c:v>
                </c:pt>
                <c:pt idx="48">
                  <c:v>5.8064920999999999E-7</c:v>
                </c:pt>
                <c:pt idx="49">
                  <c:v>5.7743140999999998E-7</c:v>
                </c:pt>
                <c:pt idx="50">
                  <c:v>5.7397447999999989E-7</c:v>
                </c:pt>
                <c:pt idx="51">
                  <c:v>5.7027625999999993E-7</c:v>
                </c:pt>
                <c:pt idx="52">
                  <c:v>5.6632565000000007E-7</c:v>
                </c:pt>
                <c:pt idx="53">
                  <c:v>5.6210656999999999E-7</c:v>
                </c:pt>
                <c:pt idx="54">
                  <c:v>5.5760667000000002E-7</c:v>
                </c:pt>
                <c:pt idx="55">
                  <c:v>5.5282432999999998E-7</c:v>
                </c:pt>
                <c:pt idx="56">
                  <c:v>5.4776707000000005E-7</c:v>
                </c:pt>
                <c:pt idx="57">
                  <c:v>5.4244208999999988E-7</c:v>
                </c:pt>
                <c:pt idx="58">
                  <c:v>5.3684552000000005E-7</c:v>
                </c:pt>
                <c:pt idx="59">
                  <c:v>5.3095535999999993E-7</c:v>
                </c:pt>
                <c:pt idx="60">
                  <c:v>5.247299099999999E-7</c:v>
                </c:pt>
                <c:pt idx="61">
                  <c:v>5.1811073999999996E-7</c:v>
                </c:pt>
                <c:pt idx="62">
                  <c:v>5.1102103000000012E-7</c:v>
                </c:pt>
                <c:pt idx="63">
                  <c:v>5.0334509999999982E-7</c:v>
                </c:pt>
                <c:pt idx="64">
                  <c:v>4.9488873999999994E-7</c:v>
                </c:pt>
                <c:pt idx="65">
                  <c:v>4.853382800000002E-7</c:v>
                </c:pt>
                <c:pt idx="66">
                  <c:v>4.7424354999999984E-7</c:v>
                </c:pt>
                <c:pt idx="67">
                  <c:v>4.6104606999999995E-7</c:v>
                </c:pt>
                <c:pt idx="68">
                  <c:v>4.4516355999999994E-7</c:v>
                </c:pt>
                <c:pt idx="69">
                  <c:v>4.2611309000000009E-7</c:v>
                </c:pt>
                <c:pt idx="70">
                  <c:v>4.0362708000000002E-7</c:v>
                </c:pt>
                <c:pt idx="71">
                  <c:v>3.7772435000000003E-7</c:v>
                </c:pt>
                <c:pt idx="72">
                  <c:v>3.4873608999999999E-7</c:v>
                </c:pt>
                <c:pt idx="73">
                  <c:v>3.1730253100000009E-7</c:v>
                </c:pt>
                <c:pt idx="74">
                  <c:v>2.8433388299999996E-7</c:v>
                </c:pt>
                <c:pt idx="75">
                  <c:v>2.5091303200000005E-7</c:v>
                </c:pt>
                <c:pt idx="76">
                  <c:v>2.1814061300000002E-7</c:v>
                </c:pt>
                <c:pt idx="77">
                  <c:v>1.8697404999999996E-7</c:v>
                </c:pt>
                <c:pt idx="78">
                  <c:v>1.5813359600000002E-7</c:v>
                </c:pt>
                <c:pt idx="79">
                  <c:v>1.3209864399999992E-7</c:v>
                </c:pt>
                <c:pt idx="80">
                  <c:v>1.0914022400000005E-7</c:v>
                </c:pt>
                <c:pt idx="81">
                  <c:v>8.9328232000000065E-8</c:v>
                </c:pt>
                <c:pt idx="82">
                  <c:v>7.2534752000000008E-8</c:v>
                </c:pt>
                <c:pt idx="83">
                  <c:v>5.8495725999999956E-8</c:v>
                </c:pt>
              </c:numCache>
            </c:numRef>
          </c:yVal>
        </c:ser>
        <c:ser>
          <c:idx val="6"/>
          <c:order val="6"/>
          <c:tx>
            <c:strRef>
              <c:f>'2000 250 200 15 PP'!$T$2</c:f>
              <c:strCache>
                <c:ptCount val="1"/>
                <c:pt idx="0">
                  <c:v>Δ2U78,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PP'!$T$3:$T$86</c:f>
              <c:numCache>
                <c:formatCode>General</c:formatCode>
                <c:ptCount val="84"/>
                <c:pt idx="0">
                  <c:v>3.8309549999999996E-7</c:v>
                </c:pt>
                <c:pt idx="1">
                  <c:v>3.830949800000002E-7</c:v>
                </c:pt>
                <c:pt idx="2">
                  <c:v>3.8309475E-7</c:v>
                </c:pt>
                <c:pt idx="3">
                  <c:v>3.8309503999999999E-7</c:v>
                </c:pt>
                <c:pt idx="4">
                  <c:v>3.8309579000000017E-7</c:v>
                </c:pt>
                <c:pt idx="5">
                  <c:v>3.8309656E-7</c:v>
                </c:pt>
                <c:pt idx="6">
                  <c:v>3.8309680999999985E-7</c:v>
                </c:pt>
                <c:pt idx="7">
                  <c:v>3.8309627E-7</c:v>
                </c:pt>
                <c:pt idx="8">
                  <c:v>3.8309516999999983E-7</c:v>
                </c:pt>
                <c:pt idx="9">
                  <c:v>3.8309420000000012E-7</c:v>
                </c:pt>
                <c:pt idx="10">
                  <c:v>3.8309406000000003E-7</c:v>
                </c:pt>
                <c:pt idx="11">
                  <c:v>3.8309494999999988E-7</c:v>
                </c:pt>
                <c:pt idx="12">
                  <c:v>3.8309635000000008E-7</c:v>
                </c:pt>
                <c:pt idx="13">
                  <c:v>3.830973499999999E-7</c:v>
                </c:pt>
                <c:pt idx="14">
                  <c:v>3.8309722000000006E-7</c:v>
                </c:pt>
                <c:pt idx="15">
                  <c:v>3.830959499999999E-7</c:v>
                </c:pt>
                <c:pt idx="16">
                  <c:v>3.8309436000000006E-7</c:v>
                </c:pt>
                <c:pt idx="17">
                  <c:v>3.8309354000000005E-7</c:v>
                </c:pt>
                <c:pt idx="18">
                  <c:v>3.8309411E-7</c:v>
                </c:pt>
                <c:pt idx="19">
                  <c:v>3.8309575000000002E-7</c:v>
                </c:pt>
                <c:pt idx="20">
                  <c:v>3.8309733000000004E-7</c:v>
                </c:pt>
                <c:pt idx="21">
                  <c:v>3.8309771999999997E-7</c:v>
                </c:pt>
                <c:pt idx="22">
                  <c:v>3.8309658999999989E-7</c:v>
                </c:pt>
                <c:pt idx="23">
                  <c:v>3.8309466999999992E-7</c:v>
                </c:pt>
                <c:pt idx="24">
                  <c:v>3.8309332999999993E-7</c:v>
                </c:pt>
                <c:pt idx="25">
                  <c:v>3.8309355999999992E-7</c:v>
                </c:pt>
                <c:pt idx="26">
                  <c:v>3.8309512000000007E-7</c:v>
                </c:pt>
                <c:pt idx="27">
                  <c:v>3.8309649999999999E-7</c:v>
                </c:pt>
                <c:pt idx="28">
                  <c:v>3.8309552999999986E-7</c:v>
                </c:pt>
                <c:pt idx="29">
                  <c:v>3.8309020000000001E-7</c:v>
                </c:pt>
                <c:pt idx="30">
                  <c:v>3.8307895000000007E-7</c:v>
                </c:pt>
                <c:pt idx="31">
                  <c:v>3.8305973000000002E-7</c:v>
                </c:pt>
                <c:pt idx="32">
                  <c:v>3.830283499999999E-7</c:v>
                </c:pt>
                <c:pt idx="33">
                  <c:v>3.8297691000000007E-7</c:v>
                </c:pt>
                <c:pt idx="34">
                  <c:v>3.8289338000000009E-7</c:v>
                </c:pt>
                <c:pt idx="35">
                  <c:v>3.8276252999999999E-7</c:v>
                </c:pt>
                <c:pt idx="36">
                  <c:v>3.8256809000000002E-7</c:v>
                </c:pt>
                <c:pt idx="37">
                  <c:v>3.8229443999999987E-7</c:v>
                </c:pt>
                <c:pt idx="38">
                  <c:v>3.8192721000000013E-7</c:v>
                </c:pt>
                <c:pt idx="39">
                  <c:v>3.8145239000000016E-7</c:v>
                </c:pt>
                <c:pt idx="40">
                  <c:v>3.8085554000000011E-7</c:v>
                </c:pt>
                <c:pt idx="41">
                  <c:v>3.8012199999999994E-7</c:v>
                </c:pt>
                <c:pt idx="42">
                  <c:v>3.7923888999999994E-7</c:v>
                </c:pt>
                <c:pt idx="43">
                  <c:v>3.7819768000000009E-7</c:v>
                </c:pt>
                <c:pt idx="44">
                  <c:v>3.7699597999999998E-7</c:v>
                </c:pt>
                <c:pt idx="45">
                  <c:v>3.7563702999999991E-7</c:v>
                </c:pt>
                <c:pt idx="46">
                  <c:v>3.7412679500000005E-7</c:v>
                </c:pt>
                <c:pt idx="47">
                  <c:v>3.7246936199999986E-7</c:v>
                </c:pt>
                <c:pt idx="48">
                  <c:v>3.7066359699999988E-7</c:v>
                </c:pt>
                <c:pt idx="49">
                  <c:v>3.6870372600000013E-7</c:v>
                </c:pt>
                <c:pt idx="50">
                  <c:v>3.6658368200000011E-7</c:v>
                </c:pt>
                <c:pt idx="51">
                  <c:v>3.6430188500000001E-7</c:v>
                </c:pt>
                <c:pt idx="52">
                  <c:v>3.6186237500000008E-7</c:v>
                </c:pt>
                <c:pt idx="53">
                  <c:v>3.5927139299999998E-7</c:v>
                </c:pt>
                <c:pt idx="54">
                  <c:v>3.5653197600000005E-7</c:v>
                </c:pt>
                <c:pt idx="55">
                  <c:v>3.5363989900000009E-7</c:v>
                </c:pt>
                <c:pt idx="56">
                  <c:v>3.50583398E-7</c:v>
                </c:pt>
                <c:pt idx="57">
                  <c:v>3.47347942E-7</c:v>
                </c:pt>
                <c:pt idx="58">
                  <c:v>3.4392401799999988E-7</c:v>
                </c:pt>
                <c:pt idx="59">
                  <c:v>3.4031184200000013E-7</c:v>
                </c:pt>
                <c:pt idx="60">
                  <c:v>3.3651882699999998E-7</c:v>
                </c:pt>
                <c:pt idx="61">
                  <c:v>3.3255193200000002E-7</c:v>
                </c:pt>
                <c:pt idx="62">
                  <c:v>3.2840835999999994E-7</c:v>
                </c:pt>
                <c:pt idx="63">
                  <c:v>3.2406540000000006E-7</c:v>
                </c:pt>
                <c:pt idx="64">
                  <c:v>3.1946951300000002E-7</c:v>
                </c:pt>
                <c:pt idx="65">
                  <c:v>3.1452603099999989E-7</c:v>
                </c:pt>
                <c:pt idx="66">
                  <c:v>3.0908813700000009E-7</c:v>
                </c:pt>
                <c:pt idx="67">
                  <c:v>3.0294521900000012E-7</c:v>
                </c:pt>
                <c:pt idx="68">
                  <c:v>2.9581846000000014E-7</c:v>
                </c:pt>
                <c:pt idx="69">
                  <c:v>2.8737389199999994E-7</c:v>
                </c:pt>
                <c:pt idx="70">
                  <c:v>2.7725714600000006E-7</c:v>
                </c:pt>
                <c:pt idx="71">
                  <c:v>2.6515232399999998E-7</c:v>
                </c:pt>
                <c:pt idx="72">
                  <c:v>2.5086306699999997E-7</c:v>
                </c:pt>
                <c:pt idx="73">
                  <c:v>2.3439370099999995E-7</c:v>
                </c:pt>
                <c:pt idx="74">
                  <c:v>2.1599084199999995E-7</c:v>
                </c:pt>
                <c:pt idx="75">
                  <c:v>1.9611999200000001E-7</c:v>
                </c:pt>
                <c:pt idx="76">
                  <c:v>1.7539158799999992E-7</c:v>
                </c:pt>
                <c:pt idx="77">
                  <c:v>1.5447565500000006E-7</c:v>
                </c:pt>
                <c:pt idx="78">
                  <c:v>1.3403308400000006E-7</c:v>
                </c:pt>
                <c:pt idx="79">
                  <c:v>1.1465975000000004E-7</c:v>
                </c:pt>
                <c:pt idx="80">
                  <c:v>9.6827261999999968E-8</c:v>
                </c:pt>
                <c:pt idx="81">
                  <c:v>8.083014499999996E-8</c:v>
                </c:pt>
                <c:pt idx="82">
                  <c:v>6.6777835000000054E-8</c:v>
                </c:pt>
                <c:pt idx="83">
                  <c:v>5.4646496000000024E-8</c:v>
                </c:pt>
              </c:numCache>
            </c:numRef>
          </c:yVal>
        </c:ser>
        <c:ser>
          <c:idx val="7"/>
          <c:order val="7"/>
          <c:tx>
            <c:strRef>
              <c:f>'2000 250 200 15 PP'!$U$2</c:f>
              <c:strCache>
                <c:ptCount val="1"/>
                <c:pt idx="0">
                  <c:v>Δ2U89,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PP'!$U$3:$U$86</c:f>
              <c:numCache>
                <c:formatCode>General</c:formatCode>
                <c:ptCount val="84"/>
                <c:pt idx="0">
                  <c:v>2.5572793799999996E-7</c:v>
                </c:pt>
                <c:pt idx="1">
                  <c:v>2.5572764699999986E-7</c:v>
                </c:pt>
                <c:pt idx="2">
                  <c:v>2.5572936200000004E-7</c:v>
                </c:pt>
                <c:pt idx="3">
                  <c:v>2.5573257599999995E-7</c:v>
                </c:pt>
                <c:pt idx="4">
                  <c:v>2.5573604999999995E-7</c:v>
                </c:pt>
                <c:pt idx="5">
                  <c:v>2.5573813899999991E-7</c:v>
                </c:pt>
                <c:pt idx="6">
                  <c:v>2.5573746100000009E-7</c:v>
                </c:pt>
                <c:pt idx="7">
                  <c:v>2.55733844E-7</c:v>
                </c:pt>
                <c:pt idx="8">
                  <c:v>2.5572879000000009E-7</c:v>
                </c:pt>
                <c:pt idx="9">
                  <c:v>2.5572501299999994E-7</c:v>
                </c:pt>
                <c:pt idx="10">
                  <c:v>2.55724943E-7</c:v>
                </c:pt>
                <c:pt idx="11">
                  <c:v>2.5572910300000006E-7</c:v>
                </c:pt>
                <c:pt idx="12">
                  <c:v>2.5573541199999997E-7</c:v>
                </c:pt>
                <c:pt idx="13">
                  <c:v>2.5574018700000003E-7</c:v>
                </c:pt>
                <c:pt idx="14">
                  <c:v>2.5574040000000006E-7</c:v>
                </c:pt>
                <c:pt idx="15">
                  <c:v>2.5573574600000001E-7</c:v>
                </c:pt>
                <c:pt idx="16">
                  <c:v>2.5572898999999996E-7</c:v>
                </c:pt>
                <c:pt idx="17">
                  <c:v>2.5572427500000001E-7</c:v>
                </c:pt>
                <c:pt idx="18">
                  <c:v>2.5572443300000006E-7</c:v>
                </c:pt>
                <c:pt idx="19">
                  <c:v>2.5572915499999993E-7</c:v>
                </c:pt>
                <c:pt idx="20">
                  <c:v>2.5573529599999986E-7</c:v>
                </c:pt>
                <c:pt idx="21">
                  <c:v>2.5573901900000003E-7</c:v>
                </c:pt>
                <c:pt idx="22">
                  <c:v>2.5573830300000008E-7</c:v>
                </c:pt>
                <c:pt idx="23">
                  <c:v>2.5573410399999999E-7</c:v>
                </c:pt>
                <c:pt idx="24">
                  <c:v>2.5572945100000005E-7</c:v>
                </c:pt>
                <c:pt idx="25">
                  <c:v>2.5572723700000006E-7</c:v>
                </c:pt>
                <c:pt idx="26">
                  <c:v>2.5572832599999988E-7</c:v>
                </c:pt>
                <c:pt idx="27">
                  <c:v>2.55731132E-7</c:v>
                </c:pt>
                <c:pt idx="28">
                  <c:v>2.5573271000000001E-7</c:v>
                </c:pt>
                <c:pt idx="29">
                  <c:v>2.55730489E-7</c:v>
                </c:pt>
                <c:pt idx="30">
                  <c:v>2.5572308800000005E-7</c:v>
                </c:pt>
                <c:pt idx="31">
                  <c:v>2.557097369999999E-7</c:v>
                </c:pt>
                <c:pt idx="32">
                  <c:v>2.5568859000000006E-7</c:v>
                </c:pt>
                <c:pt idx="33">
                  <c:v>2.5565504200000002E-7</c:v>
                </c:pt>
                <c:pt idx="34">
                  <c:v>2.5560111899999997E-7</c:v>
                </c:pt>
                <c:pt idx="35">
                  <c:v>2.5551649799999995E-7</c:v>
                </c:pt>
                <c:pt idx="36">
                  <c:v>2.5539023599999997E-7</c:v>
                </c:pt>
                <c:pt idx="37">
                  <c:v>2.5521231700000011E-7</c:v>
                </c:pt>
                <c:pt idx="38">
                  <c:v>2.5497392399999995E-7</c:v>
                </c:pt>
                <c:pt idx="39">
                  <c:v>2.5466653699999992E-7</c:v>
                </c:pt>
                <c:pt idx="40">
                  <c:v>2.5428083199999997E-7</c:v>
                </c:pt>
                <c:pt idx="41">
                  <c:v>2.5380676100000008E-7</c:v>
                </c:pt>
                <c:pt idx="42">
                  <c:v>2.5323508899999998E-7</c:v>
                </c:pt>
                <c:pt idx="43">
                  <c:v>2.5255976999999989E-7</c:v>
                </c:pt>
                <c:pt idx="44">
                  <c:v>2.5177956899999997E-7</c:v>
                </c:pt>
                <c:pt idx="45">
                  <c:v>2.5089776799999995E-7</c:v>
                </c:pt>
                <c:pt idx="46">
                  <c:v>2.4991947899999997E-7</c:v>
                </c:pt>
                <c:pt idx="47">
                  <c:v>2.4884777000000012E-7</c:v>
                </c:pt>
                <c:pt idx="48">
                  <c:v>2.4768102400000007E-7</c:v>
                </c:pt>
                <c:pt idx="49">
                  <c:v>2.464137549999999E-7</c:v>
                </c:pt>
                <c:pt idx="50">
                  <c:v>2.4504072699999991E-7</c:v>
                </c:pt>
                <c:pt idx="51">
                  <c:v>2.4356130900000003E-7</c:v>
                </c:pt>
                <c:pt idx="52">
                  <c:v>2.4198039999999992E-7</c:v>
                </c:pt>
                <c:pt idx="53">
                  <c:v>2.4030487300000005E-7</c:v>
                </c:pt>
                <c:pt idx="54">
                  <c:v>2.3853794000000001E-7</c:v>
                </c:pt>
                <c:pt idx="55">
                  <c:v>2.3667513099999999E-7</c:v>
                </c:pt>
                <c:pt idx="56">
                  <c:v>2.3470485199999998E-7</c:v>
                </c:pt>
                <c:pt idx="57">
                  <c:v>2.3261441099999998E-7</c:v>
                </c:pt>
                <c:pt idx="58">
                  <c:v>2.3039845600000006E-7</c:v>
                </c:pt>
                <c:pt idx="59">
                  <c:v>2.2806324599999996E-7</c:v>
                </c:pt>
                <c:pt idx="60">
                  <c:v>2.2562252100000007E-7</c:v>
                </c:pt>
                <c:pt idx="61">
                  <c:v>2.23087645E-7</c:v>
                </c:pt>
                <c:pt idx="62">
                  <c:v>2.2045863800000004E-7</c:v>
                </c:pt>
                <c:pt idx="63">
                  <c:v>2.17721119E-7</c:v>
                </c:pt>
                <c:pt idx="64">
                  <c:v>2.14850834E-7</c:v>
                </c:pt>
                <c:pt idx="65">
                  <c:v>2.11821825E-7</c:v>
                </c:pt>
                <c:pt idx="66">
                  <c:v>2.0860793599999999E-7</c:v>
                </c:pt>
                <c:pt idx="67">
                  <c:v>2.0516872899999992E-7</c:v>
                </c:pt>
                <c:pt idx="68">
                  <c:v>2.0142300799999991E-7</c:v>
                </c:pt>
                <c:pt idx="69">
                  <c:v>1.9722444599999994E-7</c:v>
                </c:pt>
                <c:pt idx="70">
                  <c:v>1.9235565400000002E-7</c:v>
                </c:pt>
                <c:pt idx="71">
                  <c:v>1.8655204399999994E-7</c:v>
                </c:pt>
                <c:pt idx="72">
                  <c:v>1.795550109999999E-7</c:v>
                </c:pt>
                <c:pt idx="73">
                  <c:v>1.7117576800000003E-7</c:v>
                </c:pt>
                <c:pt idx="74">
                  <c:v>1.6134308899999997E-7</c:v>
                </c:pt>
                <c:pt idx="75">
                  <c:v>1.5012303699999998E-7</c:v>
                </c:pt>
                <c:pt idx="76">
                  <c:v>1.3771872600000003E-7</c:v>
                </c:pt>
                <c:pt idx="77">
                  <c:v>1.2445852299999993E-7</c:v>
                </c:pt>
                <c:pt idx="78">
                  <c:v>1.1076737199999997E-7</c:v>
                </c:pt>
                <c:pt idx="79">
                  <c:v>9.7112459999999978E-8</c:v>
                </c:pt>
                <c:pt idx="80">
                  <c:v>8.393107800000003E-8</c:v>
                </c:pt>
                <c:pt idx="81">
                  <c:v>7.1570344999999979E-8</c:v>
                </c:pt>
                <c:pt idx="82">
                  <c:v>6.0266825999999971E-8</c:v>
                </c:pt>
                <c:pt idx="83">
                  <c:v>5.0162098000000008E-8</c:v>
                </c:pt>
              </c:numCache>
            </c:numRef>
          </c:yVal>
        </c:ser>
        <c:axId val="117793920"/>
        <c:axId val="117795456"/>
      </c:scatterChart>
      <c:valAx>
        <c:axId val="11779392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795456"/>
        <c:crosses val="autoZero"/>
        <c:crossBetween val="midCat"/>
      </c:valAx>
      <c:valAx>
        <c:axId val="117795456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793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3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PP'!$V$2</c:f>
              <c:strCache>
                <c:ptCount val="1"/>
                <c:pt idx="0">
                  <c:v>Δ3U123,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PP'!$V$3:$V$86</c:f>
              <c:numCache>
                <c:formatCode>General</c:formatCode>
                <c:ptCount val="84"/>
                <c:pt idx="0">
                  <c:v>1.9710501149999997E-5</c:v>
                </c:pt>
                <c:pt idx="1">
                  <c:v>1.9710509279999993E-5</c:v>
                </c:pt>
                <c:pt idx="2">
                  <c:v>1.9710497740000003E-5</c:v>
                </c:pt>
                <c:pt idx="3">
                  <c:v>1.9710467650000002E-5</c:v>
                </c:pt>
                <c:pt idx="4">
                  <c:v>1.971043033E-5</c:v>
                </c:pt>
                <c:pt idx="5">
                  <c:v>1.9710404339999999E-5</c:v>
                </c:pt>
                <c:pt idx="6">
                  <c:v>1.9710407250000005E-5</c:v>
                </c:pt>
                <c:pt idx="7">
                  <c:v>1.9710443170000005E-5</c:v>
                </c:pt>
                <c:pt idx="8">
                  <c:v>1.9710497260000001E-5</c:v>
                </c:pt>
                <c:pt idx="9">
                  <c:v>1.9710539200000004E-5</c:v>
                </c:pt>
                <c:pt idx="10">
                  <c:v>1.9710541429999995E-5</c:v>
                </c:pt>
                <c:pt idx="11">
                  <c:v>1.9710497250000001E-5</c:v>
                </c:pt>
                <c:pt idx="12">
                  <c:v>1.9710429519999997E-5</c:v>
                </c:pt>
                <c:pt idx="13">
                  <c:v>1.9710379159999997E-5</c:v>
                </c:pt>
                <c:pt idx="14">
                  <c:v>1.9710379209999999E-5</c:v>
                </c:pt>
                <c:pt idx="15">
                  <c:v>1.9710431940000002E-5</c:v>
                </c:pt>
                <c:pt idx="16">
                  <c:v>1.9710505270000003E-5</c:v>
                </c:pt>
                <c:pt idx="17">
                  <c:v>1.9710552800000002E-5</c:v>
                </c:pt>
                <c:pt idx="18">
                  <c:v>1.9710544370000004E-5</c:v>
                </c:pt>
                <c:pt idx="19">
                  <c:v>1.971048671E-5</c:v>
                </c:pt>
                <c:pt idx="20">
                  <c:v>1.9710418549999997E-5</c:v>
                </c:pt>
                <c:pt idx="21">
                  <c:v>1.9710384680000005E-5</c:v>
                </c:pt>
                <c:pt idx="22">
                  <c:v>1.971040447E-5</c:v>
                </c:pt>
                <c:pt idx="23">
                  <c:v>1.9710460590000001E-5</c:v>
                </c:pt>
                <c:pt idx="24">
                  <c:v>1.9710510920000002E-5</c:v>
                </c:pt>
                <c:pt idx="25">
                  <c:v>1.9710516669999999E-5</c:v>
                </c:pt>
                <c:pt idx="26">
                  <c:v>1.9710460989999997E-5</c:v>
                </c:pt>
                <c:pt idx="27">
                  <c:v>1.9710336489999997E-5</c:v>
                </c:pt>
                <c:pt idx="28">
                  <c:v>1.9710101549999996E-5</c:v>
                </c:pt>
                <c:pt idx="29">
                  <c:v>1.9709618500000002E-5</c:v>
                </c:pt>
                <c:pt idx="30">
                  <c:v>1.9708593630000003E-5</c:v>
                </c:pt>
                <c:pt idx="31">
                  <c:v>1.9706533119999993E-5</c:v>
                </c:pt>
                <c:pt idx="32">
                  <c:v>1.9702703630000001E-5</c:v>
                </c:pt>
                <c:pt idx="33">
                  <c:v>1.969606966E-5</c:v>
                </c:pt>
                <c:pt idx="34">
                  <c:v>1.9685178530000007E-5</c:v>
                </c:pt>
                <c:pt idx="35">
                  <c:v>1.9667999420000002E-5</c:v>
                </c:pt>
                <c:pt idx="36">
                  <c:v>1.9641746289999996E-5</c:v>
                </c:pt>
                <c:pt idx="37">
                  <c:v>1.9602748560000003E-5</c:v>
                </c:pt>
                <c:pt idx="38">
                  <c:v>1.954643221E-5</c:v>
                </c:pt>
                <c:pt idx="39">
                  <c:v>1.9467437910000005E-5</c:v>
                </c:pt>
                <c:pt idx="40">
                  <c:v>1.9359855530000002E-5</c:v>
                </c:pt>
                <c:pt idx="41">
                  <c:v>1.921750504E-5</c:v>
                </c:pt>
                <c:pt idx="42">
                  <c:v>1.9034185120000005E-5</c:v>
                </c:pt>
                <c:pt idx="43">
                  <c:v>1.8803856160000002E-5</c:v>
                </c:pt>
                <c:pt idx="44">
                  <c:v>1.8520758230000005E-5</c:v>
                </c:pt>
                <c:pt idx="45">
                  <c:v>1.8179415369999995E-5</c:v>
                </c:pt>
                <c:pt idx="46">
                  <c:v>1.7774445340000004E-5</c:v>
                </c:pt>
                <c:pt idx="47">
                  <c:v>1.730022285E-5</c:v>
                </c:pt>
                <c:pt idx="48">
                  <c:v>1.6750743790000003E-5</c:v>
                </c:pt>
                <c:pt idx="49">
                  <c:v>1.6120056429999997E-5</c:v>
                </c:pt>
                <c:pt idx="50">
                  <c:v>1.5403259710000001E-5</c:v>
                </c:pt>
                <c:pt idx="51">
                  <c:v>1.4597710299999998E-5</c:v>
                </c:pt>
                <c:pt idx="52">
                  <c:v>1.3704115980000002E-5</c:v>
                </c:pt>
                <c:pt idx="53">
                  <c:v>1.2727441090000003E-5</c:v>
                </c:pt>
                <c:pt idx="54">
                  <c:v>1.167760094E-5</c:v>
                </c:pt>
                <c:pt idx="55">
                  <c:v>1.0569784169999998E-5</c:v>
                </c:pt>
                <c:pt idx="56">
                  <c:v>9.4242008999999998E-6</c:v>
                </c:pt>
                <c:pt idx="57">
                  <c:v>8.2652218800000007E-6</c:v>
                </c:pt>
                <c:pt idx="58">
                  <c:v>7.1198861800000022E-6</c:v>
                </c:pt>
                <c:pt idx="59">
                  <c:v>6.0157561499999988E-6</c:v>
                </c:pt>
                <c:pt idx="60">
                  <c:v>4.9785970500000002E-6</c:v>
                </c:pt>
                <c:pt idx="61">
                  <c:v>4.0305794899999982E-6</c:v>
                </c:pt>
                <c:pt idx="62">
                  <c:v>3.1887855200000007E-6</c:v>
                </c:pt>
                <c:pt idx="63">
                  <c:v>2.4634640300000021E-6</c:v>
                </c:pt>
                <c:pt idx="64">
                  <c:v>1.8570796199999989E-6</c:v>
                </c:pt>
                <c:pt idx="65">
                  <c:v>1.3655364800000009E-6</c:v>
                </c:pt>
                <c:pt idx="66">
                  <c:v>9.8025045000000106E-7</c:v>
                </c:pt>
                <c:pt idx="67">
                  <c:v>6.8893501999999986E-7</c:v>
                </c:pt>
                <c:pt idx="68">
                  <c:v>4.7621930000000075E-7</c:v>
                </c:pt>
                <c:pt idx="69">
                  <c:v>3.2600739999999882E-7</c:v>
                </c:pt>
                <c:pt idx="70">
                  <c:v>2.2395267999999849E-7</c:v>
                </c:pt>
                <c:pt idx="71">
                  <c:v>1.578329699999991E-7</c:v>
                </c:pt>
                <c:pt idx="72">
                  <c:v>1.1705095000000028E-7</c:v>
                </c:pt>
                <c:pt idx="73">
                  <c:v>9.3029200000000254E-8</c:v>
                </c:pt>
                <c:pt idx="74">
                  <c:v>7.9675150000000548E-8</c:v>
                </c:pt>
                <c:pt idx="75">
                  <c:v>7.288171000000054E-8</c:v>
                </c:pt>
                <c:pt idx="76">
                  <c:v>6.9774160000000448E-8</c:v>
                </c:pt>
                <c:pt idx="77">
                  <c:v>6.8422899999999693E-8</c:v>
                </c:pt>
                <c:pt idx="78">
                  <c:v>6.771167999999981E-8</c:v>
                </c:pt>
                <c:pt idx="79">
                  <c:v>6.7060380000000233E-8</c:v>
                </c:pt>
                <c:pt idx="80">
                  <c:v>6.6168779999999932E-8</c:v>
                </c:pt>
                <c:pt idx="81">
                  <c:v>6.4903842000000284E-8</c:v>
                </c:pt>
                <c:pt idx="82">
                  <c:v>6.3248757000000137E-8</c:v>
                </c:pt>
                <c:pt idx="83">
                  <c:v>6.1250651000000081E-8</c:v>
                </c:pt>
              </c:numCache>
            </c:numRef>
          </c:yVal>
        </c:ser>
        <c:ser>
          <c:idx val="1"/>
          <c:order val="1"/>
          <c:tx>
            <c:strRef>
              <c:f>'2000 250 200 15 PP'!$W$2</c:f>
              <c:strCache>
                <c:ptCount val="1"/>
                <c:pt idx="0">
                  <c:v>Δ3U234,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PP'!$W$3:$W$86</c:f>
              <c:numCache>
                <c:formatCode>General</c:formatCode>
                <c:ptCount val="84"/>
                <c:pt idx="0">
                  <c:v>4.9883157500000008E-6</c:v>
                </c:pt>
                <c:pt idx="1">
                  <c:v>4.9883207000000011E-6</c:v>
                </c:pt>
                <c:pt idx="2">
                  <c:v>4.9883270399999983E-6</c:v>
                </c:pt>
                <c:pt idx="3">
                  <c:v>4.9883308999999975E-6</c:v>
                </c:pt>
                <c:pt idx="4">
                  <c:v>4.9883304000000012E-6</c:v>
                </c:pt>
                <c:pt idx="5">
                  <c:v>4.9883265499999984E-6</c:v>
                </c:pt>
                <c:pt idx="6">
                  <c:v>4.9883222899999986E-6</c:v>
                </c:pt>
                <c:pt idx="7">
                  <c:v>4.9883203999999979E-6</c:v>
                </c:pt>
                <c:pt idx="8">
                  <c:v>4.9883212700000013E-6</c:v>
                </c:pt>
                <c:pt idx="9">
                  <c:v>4.988323589999997E-6</c:v>
                </c:pt>
                <c:pt idx="10">
                  <c:v>4.9883249500000011E-6</c:v>
                </c:pt>
                <c:pt idx="11">
                  <c:v>4.9883243699999986E-6</c:v>
                </c:pt>
                <c:pt idx="12">
                  <c:v>4.9883228000000016E-6</c:v>
                </c:pt>
                <c:pt idx="13">
                  <c:v>4.9883222300000022E-6</c:v>
                </c:pt>
                <c:pt idx="14">
                  <c:v>4.9883241200000013E-6</c:v>
                </c:pt>
                <c:pt idx="15">
                  <c:v>4.9883277599999992E-6</c:v>
                </c:pt>
                <c:pt idx="16">
                  <c:v>4.9883304799999998E-6</c:v>
                </c:pt>
                <c:pt idx="17">
                  <c:v>4.9883292600000009E-6</c:v>
                </c:pt>
                <c:pt idx="18">
                  <c:v>4.9883234299999973E-6</c:v>
                </c:pt>
                <c:pt idx="19">
                  <c:v>4.9883159200000029E-6</c:v>
                </c:pt>
                <c:pt idx="20">
                  <c:v>4.9883121100000028E-6</c:v>
                </c:pt>
                <c:pt idx="21">
                  <c:v>4.988315759999998E-6</c:v>
                </c:pt>
                <c:pt idx="22">
                  <c:v>4.9883264300000005E-6</c:v>
                </c:pt>
                <c:pt idx="23">
                  <c:v>4.9883379300000012E-6</c:v>
                </c:pt>
                <c:pt idx="24">
                  <c:v>4.9883419599999982E-6</c:v>
                </c:pt>
                <c:pt idx="25">
                  <c:v>4.9883332500000011E-6</c:v>
                </c:pt>
                <c:pt idx="26">
                  <c:v>4.9883123099999993E-6</c:v>
                </c:pt>
                <c:pt idx="27">
                  <c:v>4.9882829100000002E-6</c:v>
                </c:pt>
                <c:pt idx="28">
                  <c:v>4.9882416800000004E-6</c:v>
                </c:pt>
                <c:pt idx="29">
                  <c:v>4.9881635699999997E-6</c:v>
                </c:pt>
                <c:pt idx="30">
                  <c:v>4.9879903799999981E-6</c:v>
                </c:pt>
                <c:pt idx="31">
                  <c:v>4.9876246000000015E-6</c:v>
                </c:pt>
                <c:pt idx="32">
                  <c:v>4.986928369999999E-6</c:v>
                </c:pt>
                <c:pt idx="33">
                  <c:v>4.9857232000000007E-6</c:v>
                </c:pt>
                <c:pt idx="34">
                  <c:v>4.9837874399999989E-6</c:v>
                </c:pt>
                <c:pt idx="35">
                  <c:v>4.980849940000001E-6</c:v>
                </c:pt>
                <c:pt idx="36">
                  <c:v>4.9765871700000023E-6</c:v>
                </c:pt>
                <c:pt idx="37">
                  <c:v>4.9706305499999987E-6</c:v>
                </c:pt>
                <c:pt idx="38">
                  <c:v>4.9625851199999991E-6</c:v>
                </c:pt>
                <c:pt idx="39">
                  <c:v>4.9520596199999992E-6</c:v>
                </c:pt>
                <c:pt idx="40">
                  <c:v>4.9387004200000009E-6</c:v>
                </c:pt>
                <c:pt idx="41">
                  <c:v>4.9222157100000022E-6</c:v>
                </c:pt>
                <c:pt idx="42">
                  <c:v>4.9023759299999996E-6</c:v>
                </c:pt>
                <c:pt idx="43">
                  <c:v>4.8789816400000005E-6</c:v>
                </c:pt>
                <c:pt idx="44">
                  <c:v>4.8518068799999986E-6</c:v>
                </c:pt>
                <c:pt idx="45">
                  <c:v>4.8205334700000012E-6</c:v>
                </c:pt>
                <c:pt idx="46">
                  <c:v>4.7846726099999996E-6</c:v>
                </c:pt>
                <c:pt idx="47">
                  <c:v>4.7434673100000032E-6</c:v>
                </c:pt>
                <c:pt idx="48">
                  <c:v>4.6957844299999971E-6</c:v>
                </c:pt>
                <c:pt idx="49">
                  <c:v>4.6400328200000014E-6</c:v>
                </c:pt>
                <c:pt idx="50">
                  <c:v>4.5741306999999982E-6</c:v>
                </c:pt>
                <c:pt idx="51">
                  <c:v>4.4955168900000022E-6</c:v>
                </c:pt>
                <c:pt idx="52">
                  <c:v>4.401195499999998E-6</c:v>
                </c:pt>
                <c:pt idx="53">
                  <c:v>4.2878394599999994E-6</c:v>
                </c:pt>
                <c:pt idx="54">
                  <c:v>4.1520067900000014E-6</c:v>
                </c:pt>
                <c:pt idx="55">
                  <c:v>3.9904751799999986E-6</c:v>
                </c:pt>
                <c:pt idx="56">
                  <c:v>3.8006563000000002E-6</c:v>
                </c:pt>
                <c:pt idx="57">
                  <c:v>3.5810659000000007E-6</c:v>
                </c:pt>
                <c:pt idx="58">
                  <c:v>3.3318340699999993E-6</c:v>
                </c:pt>
                <c:pt idx="59">
                  <c:v>3.0551715100000002E-6</c:v>
                </c:pt>
                <c:pt idx="60">
                  <c:v>2.7556389900000005E-6</c:v>
                </c:pt>
                <c:pt idx="61">
                  <c:v>2.4400957100000013E-6</c:v>
                </c:pt>
                <c:pt idx="62">
                  <c:v>2.1173039899999986E-6</c:v>
                </c:pt>
                <c:pt idx="63">
                  <c:v>1.7972541499999996E-6</c:v>
                </c:pt>
                <c:pt idx="64">
                  <c:v>1.4902636199999997E-6</c:v>
                </c:pt>
                <c:pt idx="65">
                  <c:v>1.2058576999999992E-6</c:v>
                </c:pt>
                <c:pt idx="66">
                  <c:v>9.5155300999999866E-7</c:v>
                </c:pt>
                <c:pt idx="67">
                  <c:v>7.3198302999999958E-7</c:v>
                </c:pt>
                <c:pt idx="68">
                  <c:v>5.4884095999999965E-7</c:v>
                </c:pt>
                <c:pt idx="69">
                  <c:v>4.0146258000000094E-7</c:v>
                </c:pt>
                <c:pt idx="70">
                  <c:v>2.8729767000000085E-7</c:v>
                </c:pt>
                <c:pt idx="71">
                  <c:v>2.0211883999999988E-7</c:v>
                </c:pt>
                <c:pt idx="72">
                  <c:v>1.406533099999996E-7</c:v>
                </c:pt>
                <c:pt idx="73">
                  <c:v>9.7701819999999754E-8</c:v>
                </c:pt>
                <c:pt idx="74">
                  <c:v>6.8814410000000055E-8</c:v>
                </c:pt>
                <c:pt idx="75">
                  <c:v>5.0212199999999323E-8</c:v>
                </c:pt>
                <c:pt idx="76">
                  <c:v>3.8682820000000091E-8</c:v>
                </c:pt>
                <c:pt idx="77">
                  <c:v>3.1760519999999995E-8</c:v>
                </c:pt>
                <c:pt idx="78">
                  <c:v>2.7759220000000273E-8</c:v>
                </c:pt>
                <c:pt idx="79">
                  <c:v>2.5533669999999963E-8</c:v>
                </c:pt>
                <c:pt idx="80">
                  <c:v>2.4285171000000232E-8</c:v>
                </c:pt>
                <c:pt idx="81">
                  <c:v>2.3506664999999897E-8</c:v>
                </c:pt>
                <c:pt idx="82">
                  <c:v>2.292144199999988E-8</c:v>
                </c:pt>
                <c:pt idx="83">
                  <c:v>2.2384540000000024E-8</c:v>
                </c:pt>
              </c:numCache>
            </c:numRef>
          </c:yVal>
        </c:ser>
        <c:ser>
          <c:idx val="2"/>
          <c:order val="2"/>
          <c:tx>
            <c:strRef>
              <c:f>'2000 250 200 15 PP'!$X$2</c:f>
              <c:strCache>
                <c:ptCount val="1"/>
                <c:pt idx="0">
                  <c:v>Δ3U345,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PP'!$X$3:$X$86</c:f>
              <c:numCache>
                <c:formatCode>General</c:formatCode>
                <c:ptCount val="84"/>
                <c:pt idx="0">
                  <c:v>1.8110883599999996E-6</c:v>
                </c:pt>
                <c:pt idx="1">
                  <c:v>1.8110865999999996E-6</c:v>
                </c:pt>
                <c:pt idx="2">
                  <c:v>1.8110720000000004E-6</c:v>
                </c:pt>
                <c:pt idx="3">
                  <c:v>1.8110502800000008E-6</c:v>
                </c:pt>
                <c:pt idx="4">
                  <c:v>1.8110300899999994E-6</c:v>
                </c:pt>
                <c:pt idx="5">
                  <c:v>1.8110204800000007E-6</c:v>
                </c:pt>
                <c:pt idx="6">
                  <c:v>1.81102742E-6</c:v>
                </c:pt>
                <c:pt idx="7">
                  <c:v>1.81105016E-6</c:v>
                </c:pt>
                <c:pt idx="8">
                  <c:v>1.8110793899999995E-6</c:v>
                </c:pt>
                <c:pt idx="9">
                  <c:v>1.8111001700000012E-6</c:v>
                </c:pt>
                <c:pt idx="10">
                  <c:v>1.8110996200000002E-6</c:v>
                </c:pt>
                <c:pt idx="11">
                  <c:v>1.81107538E-6</c:v>
                </c:pt>
                <c:pt idx="12">
                  <c:v>1.8110391799999999E-6</c:v>
                </c:pt>
                <c:pt idx="13">
                  <c:v>1.8110113599999994E-6</c:v>
                </c:pt>
                <c:pt idx="14">
                  <c:v>1.8110087599999997E-6</c:v>
                </c:pt>
                <c:pt idx="15">
                  <c:v>1.8110337199999996E-6</c:v>
                </c:pt>
                <c:pt idx="16">
                  <c:v>1.8110717499999993E-6</c:v>
                </c:pt>
                <c:pt idx="17">
                  <c:v>1.8111005199999993E-6</c:v>
                </c:pt>
                <c:pt idx="18">
                  <c:v>1.8111037200000007E-6</c:v>
                </c:pt>
                <c:pt idx="19">
                  <c:v>1.8110810599999985E-6</c:v>
                </c:pt>
                <c:pt idx="20">
                  <c:v>1.8110474699999989E-6</c:v>
                </c:pt>
                <c:pt idx="21">
                  <c:v>1.8110228099999996E-6</c:v>
                </c:pt>
                <c:pt idx="22">
                  <c:v>1.8110194699999985E-6</c:v>
                </c:pt>
                <c:pt idx="23">
                  <c:v>1.8110360599999988E-6</c:v>
                </c:pt>
                <c:pt idx="24">
                  <c:v>1.8110604500000006E-6</c:v>
                </c:pt>
                <c:pt idx="25">
                  <c:v>1.8110783699999992E-6</c:v>
                </c:pt>
                <c:pt idx="26">
                  <c:v>1.8110813700000016E-6</c:v>
                </c:pt>
                <c:pt idx="27">
                  <c:v>1.8110686200000004E-6</c:v>
                </c:pt>
                <c:pt idx="28">
                  <c:v>1.8110426800000008E-6</c:v>
                </c:pt>
                <c:pt idx="29">
                  <c:v>1.8110024400000001E-6</c:v>
                </c:pt>
                <c:pt idx="30">
                  <c:v>1.8109367199999997E-6</c:v>
                </c:pt>
                <c:pt idx="31">
                  <c:v>1.8108207000000002E-6</c:v>
                </c:pt>
                <c:pt idx="32">
                  <c:v>1.8106141700000004E-6</c:v>
                </c:pt>
                <c:pt idx="33">
                  <c:v>1.8102604299999992E-6</c:v>
                </c:pt>
                <c:pt idx="34">
                  <c:v>1.8096856399999994E-6</c:v>
                </c:pt>
                <c:pt idx="35">
                  <c:v>1.808799569999999E-6</c:v>
                </c:pt>
                <c:pt idx="36">
                  <c:v>1.8074987E-6</c:v>
                </c:pt>
                <c:pt idx="37">
                  <c:v>1.8056713700000005E-6</c:v>
                </c:pt>
                <c:pt idx="38">
                  <c:v>1.8032039699999997E-6</c:v>
                </c:pt>
                <c:pt idx="39">
                  <c:v>1.7999871199999991E-6</c:v>
                </c:pt>
                <c:pt idx="40">
                  <c:v>1.7959223400000002E-6</c:v>
                </c:pt>
                <c:pt idx="41">
                  <c:v>1.7909273999999999E-6</c:v>
                </c:pt>
                <c:pt idx="42">
                  <c:v>1.78493881E-6</c:v>
                </c:pt>
                <c:pt idx="43">
                  <c:v>1.7779091500000003E-6</c:v>
                </c:pt>
                <c:pt idx="44">
                  <c:v>1.7698029999999999E-6</c:v>
                </c:pt>
                <c:pt idx="45">
                  <c:v>1.7605965600000004E-6</c:v>
                </c:pt>
                <c:pt idx="46">
                  <c:v>1.7502805799999999E-6</c:v>
                </c:pt>
                <c:pt idx="47">
                  <c:v>1.7388594199999985E-6</c:v>
                </c:pt>
                <c:pt idx="48">
                  <c:v>1.7263396400000005E-6</c:v>
                </c:pt>
                <c:pt idx="49">
                  <c:v>1.7127061099999996E-6</c:v>
                </c:pt>
                <c:pt idx="50">
                  <c:v>1.6978870800000004E-6</c:v>
                </c:pt>
                <c:pt idx="51">
                  <c:v>1.68170861E-6</c:v>
                </c:pt>
                <c:pt idx="52">
                  <c:v>1.6638443000000015E-6</c:v>
                </c:pt>
                <c:pt idx="53">
                  <c:v>1.6437703099999995E-6</c:v>
                </c:pt>
                <c:pt idx="54">
                  <c:v>1.6207321599999989E-6</c:v>
                </c:pt>
                <c:pt idx="55">
                  <c:v>1.5937177799999998E-6</c:v>
                </c:pt>
                <c:pt idx="56">
                  <c:v>1.5614372999999998E-6</c:v>
                </c:pt>
                <c:pt idx="57">
                  <c:v>1.5223375699999995E-6</c:v>
                </c:pt>
                <c:pt idx="58">
                  <c:v>1.4746877800000006E-6</c:v>
                </c:pt>
                <c:pt idx="59">
                  <c:v>1.4167495699999995E-6</c:v>
                </c:pt>
                <c:pt idx="60">
                  <c:v>1.3470311800000004E-6</c:v>
                </c:pt>
                <c:pt idx="61">
                  <c:v>1.2646213799999998E-6</c:v>
                </c:pt>
                <c:pt idx="62">
                  <c:v>1.1695484200000011E-6</c:v>
                </c:pt>
                <c:pt idx="63">
                  <c:v>1.0630387E-6</c:v>
                </c:pt>
                <c:pt idx="64">
                  <c:v>9.4755718999999954E-7</c:v>
                </c:pt>
                <c:pt idx="65">
                  <c:v>8.266144900000001E-7</c:v>
                </c:pt>
                <c:pt idx="66">
                  <c:v>7.0442635000000049E-7</c:v>
                </c:pt>
                <c:pt idx="67">
                  <c:v>5.855064099999999E-7</c:v>
                </c:pt>
                <c:pt idx="68">
                  <c:v>4.7418804000000029E-7</c:v>
                </c:pt>
                <c:pt idx="69">
                  <c:v>3.7406094999999953E-7</c:v>
                </c:pt>
                <c:pt idx="70">
                  <c:v>2.8746062999999991E-7</c:v>
                </c:pt>
                <c:pt idx="71">
                  <c:v>2.1528367000000056E-7</c:v>
                </c:pt>
                <c:pt idx="72">
                  <c:v>1.5724037000000049E-7</c:v>
                </c:pt>
                <c:pt idx="73">
                  <c:v>1.1226925999999984E-7</c:v>
                </c:pt>
                <c:pt idx="74">
                  <c:v>7.8764489999999928E-8</c:v>
                </c:pt>
                <c:pt idx="75">
                  <c:v>5.4696240000000423E-8</c:v>
                </c:pt>
                <c:pt idx="76">
                  <c:v>3.7920169999999781E-8</c:v>
                </c:pt>
                <c:pt idx="77">
                  <c:v>2.6566270000000134E-8</c:v>
                </c:pt>
                <c:pt idx="78">
                  <c:v>1.9159619999999807E-8</c:v>
                </c:pt>
                <c:pt idx="79">
                  <c:v>1.4514454999999844E-8</c:v>
                </c:pt>
                <c:pt idx="80">
                  <c:v>1.1687908999999794E-8</c:v>
                </c:pt>
                <c:pt idx="81">
                  <c:v>1.0009814000000035E-8</c:v>
                </c:pt>
                <c:pt idx="82">
                  <c:v>9.0431210000000786E-9</c:v>
                </c:pt>
                <c:pt idx="83">
                  <c:v>8.4940599999999495E-9</c:v>
                </c:pt>
              </c:numCache>
            </c:numRef>
          </c:yVal>
        </c:ser>
        <c:ser>
          <c:idx val="3"/>
          <c:order val="3"/>
          <c:tx>
            <c:strRef>
              <c:f>'2000 250 200 15 PP'!$Y$2</c:f>
              <c:strCache>
                <c:ptCount val="1"/>
                <c:pt idx="0">
                  <c:v>Δ3U456,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PP'!$Y$3:$Y$86</c:f>
              <c:numCache>
                <c:formatCode>General</c:formatCode>
                <c:ptCount val="84"/>
                <c:pt idx="0">
                  <c:v>7.9807261999999981E-7</c:v>
                </c:pt>
                <c:pt idx="1">
                  <c:v>7.9807028000000022E-7</c:v>
                </c:pt>
                <c:pt idx="2">
                  <c:v>7.9807403000000006E-7</c:v>
                </c:pt>
                <c:pt idx="3">
                  <c:v>7.9808330000000044E-7</c:v>
                </c:pt>
                <c:pt idx="4">
                  <c:v>7.9809465000000032E-7</c:v>
                </c:pt>
                <c:pt idx="5">
                  <c:v>7.9810240999999925E-7</c:v>
                </c:pt>
                <c:pt idx="6">
                  <c:v>7.981014299999995E-7</c:v>
                </c:pt>
                <c:pt idx="7">
                  <c:v>7.9809033000000032E-7</c:v>
                </c:pt>
                <c:pt idx="8">
                  <c:v>7.9807385000000025E-7</c:v>
                </c:pt>
                <c:pt idx="9">
                  <c:v>7.9806105999999939E-7</c:v>
                </c:pt>
                <c:pt idx="10">
                  <c:v>7.9806043999999968E-7</c:v>
                </c:pt>
                <c:pt idx="11">
                  <c:v>7.9807397000000027E-7</c:v>
                </c:pt>
                <c:pt idx="12">
                  <c:v>7.9809468999999962E-7</c:v>
                </c:pt>
                <c:pt idx="13">
                  <c:v>7.9811016000000004E-7</c:v>
                </c:pt>
                <c:pt idx="14">
                  <c:v>7.981103200000002E-7</c:v>
                </c:pt>
                <c:pt idx="15">
                  <c:v>7.9809433000000085E-7</c:v>
                </c:pt>
                <c:pt idx="16">
                  <c:v>7.9807190000000017E-7</c:v>
                </c:pt>
                <c:pt idx="17">
                  <c:v>7.9805711000000052E-7</c:v>
                </c:pt>
                <c:pt idx="18">
                  <c:v>7.9805928000000013E-7</c:v>
                </c:pt>
                <c:pt idx="19">
                  <c:v>7.9807657000000038E-7</c:v>
                </c:pt>
                <c:pt idx="20">
                  <c:v>7.9809738000000027E-7</c:v>
                </c:pt>
                <c:pt idx="21">
                  <c:v>7.9810827000000017E-7</c:v>
                </c:pt>
                <c:pt idx="22">
                  <c:v>7.9810290000000039E-7</c:v>
                </c:pt>
                <c:pt idx="23">
                  <c:v>7.9808613000000033E-7</c:v>
                </c:pt>
                <c:pt idx="24">
                  <c:v>7.9806995999999991E-7</c:v>
                </c:pt>
                <c:pt idx="25">
                  <c:v>7.9806503999999985E-7</c:v>
                </c:pt>
                <c:pt idx="26">
                  <c:v>7.9807309999999944E-7</c:v>
                </c:pt>
                <c:pt idx="27">
                  <c:v>7.9808594999999968E-7</c:v>
                </c:pt>
                <c:pt idx="28">
                  <c:v>7.9809069999999975E-7</c:v>
                </c:pt>
                <c:pt idx="29">
                  <c:v>7.9807730000000027E-7</c:v>
                </c:pt>
                <c:pt idx="30">
                  <c:v>7.9804221000000025E-7</c:v>
                </c:pt>
                <c:pt idx="31">
                  <c:v>7.9798512999999945E-7</c:v>
                </c:pt>
                <c:pt idx="32">
                  <c:v>7.9790025999999969E-7</c:v>
                </c:pt>
                <c:pt idx="33">
                  <c:v>7.9776807000000023E-7</c:v>
                </c:pt>
                <c:pt idx="34">
                  <c:v>7.975528800000008E-7</c:v>
                </c:pt>
                <c:pt idx="35">
                  <c:v>7.9720845999999995E-7</c:v>
                </c:pt>
                <c:pt idx="36">
                  <c:v>7.966882399999992E-7</c:v>
                </c:pt>
                <c:pt idx="37">
                  <c:v>7.9595310999999961E-7</c:v>
                </c:pt>
                <c:pt idx="38">
                  <c:v>7.949716800000002E-7</c:v>
                </c:pt>
                <c:pt idx="39">
                  <c:v>7.9371323000000047E-7</c:v>
                </c:pt>
                <c:pt idx="40">
                  <c:v>7.9213935999999921E-7</c:v>
                </c:pt>
                <c:pt idx="41">
                  <c:v>7.9020320999999965E-7</c:v>
                </c:pt>
                <c:pt idx="42">
                  <c:v>7.8785861000000011E-7</c:v>
                </c:pt>
                <c:pt idx="43">
                  <c:v>7.8507541999999925E-7</c:v>
                </c:pt>
                <c:pt idx="44">
                  <c:v>7.818507099999998E-7</c:v>
                </c:pt>
                <c:pt idx="45">
                  <c:v>7.7820690999999946E-7</c:v>
                </c:pt>
                <c:pt idx="46">
                  <c:v>7.7417432999999999E-7</c:v>
                </c:pt>
                <c:pt idx="47">
                  <c:v>7.6976661000000045E-7</c:v>
                </c:pt>
                <c:pt idx="48">
                  <c:v>7.6496485999999988E-7</c:v>
                </c:pt>
                <c:pt idx="49">
                  <c:v>7.5972483999999959E-7</c:v>
                </c:pt>
                <c:pt idx="50">
                  <c:v>7.5400466999999968E-7</c:v>
                </c:pt>
                <c:pt idx="51">
                  <c:v>7.4779359999999993E-7</c:v>
                </c:pt>
                <c:pt idx="52">
                  <c:v>7.4111708999999972E-7</c:v>
                </c:pt>
                <c:pt idx="53">
                  <c:v>7.3400815000000022E-7</c:v>
                </c:pt>
                <c:pt idx="54">
                  <c:v>7.2645709000000036E-7</c:v>
                </c:pt>
                <c:pt idx="55">
                  <c:v>7.1836196000000069E-7</c:v>
                </c:pt>
                <c:pt idx="56">
                  <c:v>7.0949932000000044E-7</c:v>
                </c:pt>
                <c:pt idx="57">
                  <c:v>6.9952143000000027E-7</c:v>
                </c:pt>
                <c:pt idx="58">
                  <c:v>6.8796689999999959E-7</c:v>
                </c:pt>
                <c:pt idx="59">
                  <c:v>6.7426173000000056E-7</c:v>
                </c:pt>
                <c:pt idx="60">
                  <c:v>6.5770522999999956E-7</c:v>
                </c:pt>
                <c:pt idx="61">
                  <c:v>6.3746815999999973E-7</c:v>
                </c:pt>
                <c:pt idx="62">
                  <c:v>6.1264232999999925E-7</c:v>
                </c:pt>
                <c:pt idx="63">
                  <c:v>5.8236633999999979E-7</c:v>
                </c:pt>
                <c:pt idx="64">
                  <c:v>5.4603028000000051E-7</c:v>
                </c:pt>
                <c:pt idx="65">
                  <c:v>5.0352591000000031E-7</c:v>
                </c:pt>
                <c:pt idx="66">
                  <c:v>4.5545214999999998E-7</c:v>
                </c:pt>
                <c:pt idx="67">
                  <c:v>4.0316086000000012E-7</c:v>
                </c:pt>
                <c:pt idx="68">
                  <c:v>3.4859253999999976E-7</c:v>
                </c:pt>
                <c:pt idx="69">
                  <c:v>2.9396883000000007E-7</c:v>
                </c:pt>
                <c:pt idx="70">
                  <c:v>2.4148008000000009E-7</c:v>
                </c:pt>
                <c:pt idx="71">
                  <c:v>1.9305726999999948E-7</c:v>
                </c:pt>
                <c:pt idx="72">
                  <c:v>1.5020375999999951E-7</c:v>
                </c:pt>
                <c:pt idx="73">
                  <c:v>1.1383365000000017E-7</c:v>
                </c:pt>
                <c:pt idx="74">
                  <c:v>8.4164149999999947E-8</c:v>
                </c:pt>
                <c:pt idx="75">
                  <c:v>6.078958999999984E-8</c:v>
                </c:pt>
                <c:pt idx="76">
                  <c:v>4.294753000000009E-8</c:v>
                </c:pt>
                <c:pt idx="77">
                  <c:v>2.9779600999999922E-8</c:v>
                </c:pt>
                <c:pt idx="78">
                  <c:v>2.0420218000000017E-8</c:v>
                </c:pt>
                <c:pt idx="79">
                  <c:v>1.4004529000000117E-8</c:v>
                </c:pt>
                <c:pt idx="80">
                  <c:v>9.7426300000000441E-9</c:v>
                </c:pt>
                <c:pt idx="81">
                  <c:v>7.0043270000000226E-9</c:v>
                </c:pt>
                <c:pt idx="82">
                  <c:v>5.3127400000000256E-9</c:v>
                </c:pt>
                <c:pt idx="83">
                  <c:v>4.2989820000000184E-9</c:v>
                </c:pt>
              </c:numCache>
            </c:numRef>
          </c:yVal>
        </c:ser>
        <c:ser>
          <c:idx val="4"/>
          <c:order val="4"/>
          <c:tx>
            <c:strRef>
              <c:f>'2000 250 200 15 PP'!$Z$2</c:f>
              <c:strCache>
                <c:ptCount val="1"/>
                <c:pt idx="0">
                  <c:v>Δ3U567,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PP'!$Z$3:$Z$86</c:f>
              <c:numCache>
                <c:formatCode>General</c:formatCode>
                <c:ptCount val="84"/>
                <c:pt idx="0">
                  <c:v>3.987110900000003E-7</c:v>
                </c:pt>
                <c:pt idx="1">
                  <c:v>3.9871265000000024E-7</c:v>
                </c:pt>
                <c:pt idx="2">
                  <c:v>3.9871836999999982E-7</c:v>
                </c:pt>
                <c:pt idx="3">
                  <c:v>3.9872571999999937E-7</c:v>
                </c:pt>
                <c:pt idx="4">
                  <c:v>3.987317000000001E-7</c:v>
                </c:pt>
                <c:pt idx="5">
                  <c:v>3.9873384000000024E-7</c:v>
                </c:pt>
                <c:pt idx="6">
                  <c:v>3.9873086000000044E-7</c:v>
                </c:pt>
                <c:pt idx="7">
                  <c:v>3.9872359999999973E-7</c:v>
                </c:pt>
                <c:pt idx="8">
                  <c:v>3.9871491999999958E-7</c:v>
                </c:pt>
                <c:pt idx="9">
                  <c:v>3.9870909000000046E-7</c:v>
                </c:pt>
                <c:pt idx="10">
                  <c:v>3.9870955000000043E-7</c:v>
                </c:pt>
                <c:pt idx="11">
                  <c:v>3.9871679000000002E-7</c:v>
                </c:pt>
                <c:pt idx="12">
                  <c:v>3.9872741E-7</c:v>
                </c:pt>
                <c:pt idx="13">
                  <c:v>3.9873574000000015E-7</c:v>
                </c:pt>
                <c:pt idx="14">
                  <c:v>3.9873690999999973E-7</c:v>
                </c:pt>
                <c:pt idx="15">
                  <c:v>3.9873010999999942E-7</c:v>
                </c:pt>
                <c:pt idx="16">
                  <c:v>3.9871914000000028E-7</c:v>
                </c:pt>
                <c:pt idx="17">
                  <c:v>3.9871016999999972E-7</c:v>
                </c:pt>
                <c:pt idx="18">
                  <c:v>3.9870797E-7</c:v>
                </c:pt>
                <c:pt idx="19">
                  <c:v>3.9871327999999978E-7</c:v>
                </c:pt>
                <c:pt idx="20">
                  <c:v>3.9872266999999996E-7</c:v>
                </c:pt>
                <c:pt idx="21">
                  <c:v>3.9873092000000045E-7</c:v>
                </c:pt>
                <c:pt idx="22">
                  <c:v>3.9873419000000003E-7</c:v>
                </c:pt>
                <c:pt idx="23">
                  <c:v>3.9873155000000019E-7</c:v>
                </c:pt>
                <c:pt idx="24">
                  <c:v>3.9872499000000011E-7</c:v>
                </c:pt>
                <c:pt idx="25">
                  <c:v>3.9871775000000011E-7</c:v>
                </c:pt>
                <c:pt idx="26">
                  <c:v>3.9871273999999994E-7</c:v>
                </c:pt>
                <c:pt idx="27">
                  <c:v>3.9871142000000044E-7</c:v>
                </c:pt>
                <c:pt idx="28">
                  <c:v>3.9871311000000001E-7</c:v>
                </c:pt>
                <c:pt idx="29">
                  <c:v>3.987146299999998E-7</c:v>
                </c:pt>
                <c:pt idx="30">
                  <c:v>3.9871020000000004E-7</c:v>
                </c:pt>
                <c:pt idx="31">
                  <c:v>3.9869189000000011E-7</c:v>
                </c:pt>
                <c:pt idx="32">
                  <c:v>3.9865091000000032E-7</c:v>
                </c:pt>
                <c:pt idx="33">
                  <c:v>3.985784000000003E-7</c:v>
                </c:pt>
                <c:pt idx="34">
                  <c:v>3.9846525999999963E-7</c:v>
                </c:pt>
                <c:pt idx="35">
                  <c:v>3.9830022000000023E-7</c:v>
                </c:pt>
                <c:pt idx="36">
                  <c:v>3.9806726000000051E-7</c:v>
                </c:pt>
                <c:pt idx="37">
                  <c:v>3.9774449000000026E-7</c:v>
                </c:pt>
                <c:pt idx="38">
                  <c:v>3.9730594000000015E-7</c:v>
                </c:pt>
                <c:pt idx="39">
                  <c:v>3.9672598999999999E-7</c:v>
                </c:pt>
                <c:pt idx="40">
                  <c:v>3.9598476000000051E-7</c:v>
                </c:pt>
                <c:pt idx="41">
                  <c:v>3.950708300000001E-7</c:v>
                </c:pt>
                <c:pt idx="42">
                  <c:v>3.9397979999999974E-7</c:v>
                </c:pt>
                <c:pt idx="43">
                  <c:v>3.9270928000000027E-7</c:v>
                </c:pt>
                <c:pt idx="44">
                  <c:v>3.9125402000000025E-7</c:v>
                </c:pt>
                <c:pt idx="45">
                  <c:v>3.8960515000000031E-7</c:v>
                </c:pt>
                <c:pt idx="46">
                  <c:v>3.8775445999999989E-7</c:v>
                </c:pt>
                <c:pt idx="47">
                  <c:v>3.8569973000000005E-7</c:v>
                </c:pt>
                <c:pt idx="48">
                  <c:v>3.8344727000000016E-7</c:v>
                </c:pt>
                <c:pt idx="49">
                  <c:v>3.8100879000000016E-7</c:v>
                </c:pt>
                <c:pt idx="50">
                  <c:v>3.7839406000000032E-7</c:v>
                </c:pt>
                <c:pt idx="51">
                  <c:v>3.7560323999999995E-7</c:v>
                </c:pt>
                <c:pt idx="52">
                  <c:v>3.7262347999999988E-7</c:v>
                </c:pt>
                <c:pt idx="53">
                  <c:v>3.6943341999999991E-7</c:v>
                </c:pt>
                <c:pt idx="54">
                  <c:v>3.6601324999999996E-7</c:v>
                </c:pt>
                <c:pt idx="55">
                  <c:v>3.6235287999999987E-7</c:v>
                </c:pt>
                <c:pt idx="56">
                  <c:v>3.5845010999999969E-7</c:v>
                </c:pt>
                <c:pt idx="57">
                  <c:v>3.5429763000000002E-7</c:v>
                </c:pt>
                <c:pt idx="58">
                  <c:v>3.498629500000001E-7</c:v>
                </c:pt>
                <c:pt idx="59">
                  <c:v>3.4506387999999993E-7</c:v>
                </c:pt>
                <c:pt idx="60">
                  <c:v>3.3974234000000017E-7</c:v>
                </c:pt>
                <c:pt idx="61">
                  <c:v>3.3364172000000022E-7</c:v>
                </c:pt>
                <c:pt idx="62">
                  <c:v>3.2639511000000001E-7</c:v>
                </c:pt>
                <c:pt idx="63">
                  <c:v>3.1753458000000043E-7</c:v>
                </c:pt>
                <c:pt idx="64">
                  <c:v>3.0653344999999995E-7</c:v>
                </c:pt>
                <c:pt idx="65">
                  <c:v>2.9288698999999959E-7</c:v>
                </c:pt>
                <c:pt idx="66">
                  <c:v>2.7621551000000014E-7</c:v>
                </c:pt>
                <c:pt idx="67">
                  <c:v>2.5636429000000005E-7</c:v>
                </c:pt>
                <c:pt idx="68">
                  <c:v>2.3348448000000021E-7</c:v>
                </c:pt>
                <c:pt idx="69">
                  <c:v>2.0808767999999995E-7</c:v>
                </c:pt>
                <c:pt idx="70">
                  <c:v>1.8104885999999983E-7</c:v>
                </c:pt>
                <c:pt idx="71">
                  <c:v>1.5351953000000022E-7</c:v>
                </c:pt>
                <c:pt idx="72">
                  <c:v>1.2674355000000021E-7</c:v>
                </c:pt>
                <c:pt idx="73">
                  <c:v>1.0183407899999987E-7</c:v>
                </c:pt>
                <c:pt idx="74">
                  <c:v>7.9612767000000094E-8</c:v>
                </c:pt>
                <c:pt idx="75">
                  <c:v>6.0566507999999951E-8</c:v>
                </c:pt>
                <c:pt idx="76">
                  <c:v>4.4881426999999951E-8</c:v>
                </c:pt>
                <c:pt idx="77">
                  <c:v>3.2475789000000061E-8</c:v>
                </c:pt>
                <c:pt idx="78">
                  <c:v>2.3023395999999988E-8</c:v>
                </c:pt>
                <c:pt idx="79">
                  <c:v>1.6032172000000062E-8</c:v>
                </c:pt>
                <c:pt idx="80">
                  <c:v>1.0984605999999936E-8</c:v>
                </c:pt>
                <c:pt idx="81">
                  <c:v>7.4396599999998974E-9</c:v>
                </c:pt>
                <c:pt idx="82">
                  <c:v>5.036656999999941E-9</c:v>
                </c:pt>
                <c:pt idx="83">
                  <c:v>3.4679060000000445E-9</c:v>
                </c:pt>
              </c:numCache>
            </c:numRef>
          </c:yVal>
        </c:ser>
        <c:ser>
          <c:idx val="5"/>
          <c:order val="5"/>
          <c:tx>
            <c:strRef>
              <c:f>'2000 250 200 15 PP'!$AA$2</c:f>
              <c:strCache>
                <c:ptCount val="1"/>
                <c:pt idx="0">
                  <c:v>Δ3U678,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PP'!$AA$3:$AA$86</c:f>
              <c:numCache>
                <c:formatCode>General</c:formatCode>
                <c:ptCount val="84"/>
                <c:pt idx="0">
                  <c:v>2.1785832999999989E-7</c:v>
                </c:pt>
                <c:pt idx="1">
                  <c:v>2.1785900999999961E-7</c:v>
                </c:pt>
                <c:pt idx="2">
                  <c:v>2.1785536999999995E-7</c:v>
                </c:pt>
                <c:pt idx="3">
                  <c:v>2.1784851000000027E-7</c:v>
                </c:pt>
                <c:pt idx="4">
                  <c:v>2.1784103999999964E-7</c:v>
                </c:pt>
                <c:pt idx="5">
                  <c:v>2.1783651999999997E-7</c:v>
                </c:pt>
                <c:pt idx="6">
                  <c:v>2.1783794000000004E-7</c:v>
                </c:pt>
                <c:pt idx="7">
                  <c:v>2.1784567000000013E-7</c:v>
                </c:pt>
                <c:pt idx="8">
                  <c:v>2.1785654000000039E-7</c:v>
                </c:pt>
                <c:pt idx="9">
                  <c:v>2.1786468999999967E-7</c:v>
                </c:pt>
                <c:pt idx="10">
                  <c:v>2.1786484999999983E-7</c:v>
                </c:pt>
                <c:pt idx="11">
                  <c:v>2.1785589000000015E-7</c:v>
                </c:pt>
                <c:pt idx="12">
                  <c:v>2.1784234999999995E-7</c:v>
                </c:pt>
                <c:pt idx="13">
                  <c:v>2.1783210000000003E-7</c:v>
                </c:pt>
                <c:pt idx="14">
                  <c:v>2.1783165999999992E-7</c:v>
                </c:pt>
                <c:pt idx="15">
                  <c:v>2.178416900000003E-7</c:v>
                </c:pt>
                <c:pt idx="16">
                  <c:v>2.1785619999999979E-7</c:v>
                </c:pt>
                <c:pt idx="17">
                  <c:v>2.178663E-7</c:v>
                </c:pt>
                <c:pt idx="18">
                  <c:v>2.178659199999999E-7</c:v>
                </c:pt>
                <c:pt idx="19">
                  <c:v>2.1785571000000013E-7</c:v>
                </c:pt>
                <c:pt idx="20">
                  <c:v>2.1784249000000003E-7</c:v>
                </c:pt>
                <c:pt idx="21">
                  <c:v>2.1783453999999978E-7</c:v>
                </c:pt>
                <c:pt idx="22">
                  <c:v>2.1783615000000011E-7</c:v>
                </c:pt>
                <c:pt idx="23">
                  <c:v>2.1784526999999995E-7</c:v>
                </c:pt>
                <c:pt idx="24">
                  <c:v>2.1785529000000009E-7</c:v>
                </c:pt>
                <c:pt idx="25">
                  <c:v>2.1785986000000015E-7</c:v>
                </c:pt>
                <c:pt idx="26">
                  <c:v>2.1785697000000004E-7</c:v>
                </c:pt>
                <c:pt idx="27">
                  <c:v>2.1784950999999987E-7</c:v>
                </c:pt>
                <c:pt idx="28">
                  <c:v>2.1784255000000025E-7</c:v>
                </c:pt>
                <c:pt idx="29">
                  <c:v>2.1783906000000008E-7</c:v>
                </c:pt>
                <c:pt idx="30">
                  <c:v>2.1783720999999993E-7</c:v>
                </c:pt>
                <c:pt idx="31">
                  <c:v>2.1783093000000002E-7</c:v>
                </c:pt>
                <c:pt idx="32">
                  <c:v>2.1781261000000006E-7</c:v>
                </c:pt>
                <c:pt idx="33">
                  <c:v>2.1777602999999972E-7</c:v>
                </c:pt>
                <c:pt idx="34">
                  <c:v>2.1771696999999999E-7</c:v>
                </c:pt>
                <c:pt idx="35">
                  <c:v>2.1763146000000003E-7</c:v>
                </c:pt>
                <c:pt idx="36">
                  <c:v>2.1751254999999982E-7</c:v>
                </c:pt>
                <c:pt idx="37">
                  <c:v>2.1734858000000006E-7</c:v>
                </c:pt>
                <c:pt idx="38">
                  <c:v>2.171241699999998E-7</c:v>
                </c:pt>
                <c:pt idx="39">
                  <c:v>2.1682433999999976E-7</c:v>
                </c:pt>
                <c:pt idx="40">
                  <c:v>2.164387499999997E-7</c:v>
                </c:pt>
                <c:pt idx="41">
                  <c:v>2.1596391000000008E-7</c:v>
                </c:pt>
                <c:pt idx="42">
                  <c:v>2.1540104000000026E-7</c:v>
                </c:pt>
                <c:pt idx="43">
                  <c:v>2.1475096999999985E-7</c:v>
                </c:pt>
                <c:pt idx="44">
                  <c:v>2.1400958000000001E-7</c:v>
                </c:pt>
                <c:pt idx="45">
                  <c:v>2.1316781000000005E-7</c:v>
                </c:pt>
                <c:pt idx="46">
                  <c:v>2.1221648500000004E-7</c:v>
                </c:pt>
                <c:pt idx="47">
                  <c:v>2.1115321800000011E-7</c:v>
                </c:pt>
                <c:pt idx="48">
                  <c:v>2.0998561300000012E-7</c:v>
                </c:pt>
                <c:pt idx="49">
                  <c:v>2.0872768399999985E-7</c:v>
                </c:pt>
                <c:pt idx="50">
                  <c:v>2.0739079799999978E-7</c:v>
                </c:pt>
                <c:pt idx="51">
                  <c:v>2.0597437499999992E-7</c:v>
                </c:pt>
                <c:pt idx="52">
                  <c:v>2.0446327499999999E-7</c:v>
                </c:pt>
                <c:pt idx="53">
                  <c:v>2.0283517700000001E-7</c:v>
                </c:pt>
                <c:pt idx="54">
                  <c:v>2.0107469399999997E-7</c:v>
                </c:pt>
                <c:pt idx="55">
                  <c:v>1.9918443099999989E-7</c:v>
                </c:pt>
                <c:pt idx="56">
                  <c:v>1.9718367200000005E-7</c:v>
                </c:pt>
                <c:pt idx="57">
                  <c:v>1.9509414799999989E-7</c:v>
                </c:pt>
                <c:pt idx="58">
                  <c:v>1.9292150200000016E-7</c:v>
                </c:pt>
                <c:pt idx="59">
                  <c:v>1.9064351799999981E-7</c:v>
                </c:pt>
                <c:pt idx="60">
                  <c:v>1.8821108299999992E-7</c:v>
                </c:pt>
                <c:pt idx="61">
                  <c:v>1.8555880799999994E-7</c:v>
                </c:pt>
                <c:pt idx="62">
                  <c:v>1.8261267000000017E-7</c:v>
                </c:pt>
                <c:pt idx="63">
                  <c:v>1.7927969999999976E-7</c:v>
                </c:pt>
                <c:pt idx="64">
                  <c:v>1.7541922699999991E-7</c:v>
                </c:pt>
                <c:pt idx="65">
                  <c:v>1.708122490000003E-7</c:v>
                </c:pt>
                <c:pt idx="66">
                  <c:v>1.6515541299999975E-7</c:v>
                </c:pt>
                <c:pt idx="67">
                  <c:v>1.5810085099999982E-7</c:v>
                </c:pt>
                <c:pt idx="68">
                  <c:v>1.493450999999998E-7</c:v>
                </c:pt>
                <c:pt idx="69">
                  <c:v>1.3873919800000014E-7</c:v>
                </c:pt>
                <c:pt idx="70">
                  <c:v>1.2636993399999996E-7</c:v>
                </c:pt>
                <c:pt idx="71">
                  <c:v>1.1257202600000005E-7</c:v>
                </c:pt>
                <c:pt idx="72">
                  <c:v>9.7873023000000023E-8</c:v>
                </c:pt>
                <c:pt idx="73">
                  <c:v>8.2908830000000142E-8</c:v>
                </c:pt>
                <c:pt idx="74">
                  <c:v>6.8343041000000008E-8</c:v>
                </c:pt>
                <c:pt idx="75">
                  <c:v>5.4793040000000046E-8</c:v>
                </c:pt>
                <c:pt idx="76">
                  <c:v>4.2749025000000098E-8</c:v>
                </c:pt>
                <c:pt idx="77">
                  <c:v>3.2498394999999902E-8</c:v>
                </c:pt>
                <c:pt idx="78">
                  <c:v>2.4100511999999962E-8</c:v>
                </c:pt>
                <c:pt idx="79">
                  <c:v>1.7438893999999882E-8</c:v>
                </c:pt>
                <c:pt idx="80">
                  <c:v>1.2312962000000086E-8</c:v>
                </c:pt>
                <c:pt idx="81">
                  <c:v>8.4980870000001049E-9</c:v>
                </c:pt>
                <c:pt idx="82">
                  <c:v>5.7569169999999536E-9</c:v>
                </c:pt>
                <c:pt idx="83">
                  <c:v>3.8492299999999313E-9</c:v>
                </c:pt>
              </c:numCache>
            </c:numRef>
          </c:yVal>
        </c:ser>
        <c:ser>
          <c:idx val="6"/>
          <c:order val="6"/>
          <c:tx>
            <c:strRef>
              <c:f>'2000 250 200 15 PP'!$AB$2</c:f>
              <c:strCache>
                <c:ptCount val="1"/>
                <c:pt idx="0">
                  <c:v>Δ3U789,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PP'!$AB$3:$AB$86</c:f>
              <c:numCache>
                <c:formatCode>General</c:formatCode>
                <c:ptCount val="84"/>
                <c:pt idx="0">
                  <c:v>1.2736756200000001E-7</c:v>
                </c:pt>
                <c:pt idx="1">
                  <c:v>1.2736733300000034E-7</c:v>
                </c:pt>
                <c:pt idx="2">
                  <c:v>1.2736538799999995E-7</c:v>
                </c:pt>
                <c:pt idx="3">
                  <c:v>1.2736246400000004E-7</c:v>
                </c:pt>
                <c:pt idx="4">
                  <c:v>1.2735974000000022E-7</c:v>
                </c:pt>
                <c:pt idx="5">
                  <c:v>1.2735842100000009E-7</c:v>
                </c:pt>
                <c:pt idx="6">
                  <c:v>1.2735934899999975E-7</c:v>
                </c:pt>
                <c:pt idx="7">
                  <c:v>1.2736242600000001E-7</c:v>
                </c:pt>
                <c:pt idx="8">
                  <c:v>1.2736637999999974E-7</c:v>
                </c:pt>
                <c:pt idx="9">
                  <c:v>1.2736918700000018E-7</c:v>
                </c:pt>
                <c:pt idx="10">
                  <c:v>1.2736911700000003E-7</c:v>
                </c:pt>
                <c:pt idx="11">
                  <c:v>1.2736584699999982E-7</c:v>
                </c:pt>
                <c:pt idx="12">
                  <c:v>1.2736093800000012E-7</c:v>
                </c:pt>
                <c:pt idx="13">
                  <c:v>1.2735716299999987E-7</c:v>
                </c:pt>
                <c:pt idx="14">
                  <c:v>1.2735682E-7</c:v>
                </c:pt>
                <c:pt idx="15">
                  <c:v>1.2736020399999989E-7</c:v>
                </c:pt>
                <c:pt idx="16">
                  <c:v>1.273653700000001E-7</c:v>
                </c:pt>
                <c:pt idx="17">
                  <c:v>1.2736926500000004E-7</c:v>
                </c:pt>
                <c:pt idx="18">
                  <c:v>1.2736967699999995E-7</c:v>
                </c:pt>
                <c:pt idx="19">
                  <c:v>1.273665950000001E-7</c:v>
                </c:pt>
                <c:pt idx="20">
                  <c:v>1.2736203400000018E-7</c:v>
                </c:pt>
                <c:pt idx="21">
                  <c:v>1.2735870099999994E-7</c:v>
                </c:pt>
                <c:pt idx="22">
                  <c:v>1.2735828699999982E-7</c:v>
                </c:pt>
                <c:pt idx="23">
                  <c:v>1.2736056599999993E-7</c:v>
                </c:pt>
                <c:pt idx="24">
                  <c:v>1.2736387899999988E-7</c:v>
                </c:pt>
                <c:pt idx="25">
                  <c:v>1.2736632299999985E-7</c:v>
                </c:pt>
                <c:pt idx="26">
                  <c:v>1.2736679400000018E-7</c:v>
                </c:pt>
                <c:pt idx="27">
                  <c:v>1.2736536799999999E-7</c:v>
                </c:pt>
                <c:pt idx="28">
                  <c:v>1.2736281999999985E-7</c:v>
                </c:pt>
                <c:pt idx="29">
                  <c:v>1.2735971100000001E-7</c:v>
                </c:pt>
                <c:pt idx="30">
                  <c:v>1.2735586200000002E-7</c:v>
                </c:pt>
                <c:pt idx="31">
                  <c:v>1.2734999300000012E-7</c:v>
                </c:pt>
                <c:pt idx="32">
                  <c:v>1.2733975999999984E-7</c:v>
                </c:pt>
                <c:pt idx="33">
                  <c:v>1.2732186800000006E-7</c:v>
                </c:pt>
                <c:pt idx="34">
                  <c:v>1.2729226100000013E-7</c:v>
                </c:pt>
                <c:pt idx="35">
                  <c:v>1.2724603200000004E-7</c:v>
                </c:pt>
                <c:pt idx="36">
                  <c:v>1.2717785400000006E-7</c:v>
                </c:pt>
                <c:pt idx="37">
                  <c:v>1.2708212299999976E-7</c:v>
                </c:pt>
                <c:pt idx="38">
                  <c:v>1.2695328600000018E-7</c:v>
                </c:pt>
                <c:pt idx="39">
                  <c:v>1.2678585300000024E-7</c:v>
                </c:pt>
                <c:pt idx="40">
                  <c:v>1.2657470800000014E-7</c:v>
                </c:pt>
                <c:pt idx="41">
                  <c:v>1.2631523899999986E-7</c:v>
                </c:pt>
                <c:pt idx="42">
                  <c:v>1.2600380099999996E-7</c:v>
                </c:pt>
                <c:pt idx="43">
                  <c:v>1.2563791000000021E-7</c:v>
                </c:pt>
                <c:pt idx="44">
                  <c:v>1.2521641100000001E-7</c:v>
                </c:pt>
                <c:pt idx="45">
                  <c:v>1.2473926199999996E-7</c:v>
                </c:pt>
                <c:pt idx="46">
                  <c:v>1.2420731600000008E-7</c:v>
                </c:pt>
                <c:pt idx="47">
                  <c:v>1.2362159199999973E-7</c:v>
                </c:pt>
                <c:pt idx="48">
                  <c:v>1.2298257299999981E-7</c:v>
                </c:pt>
                <c:pt idx="49">
                  <c:v>1.2228997100000023E-7</c:v>
                </c:pt>
                <c:pt idx="50">
                  <c:v>1.215429550000002E-7</c:v>
                </c:pt>
                <c:pt idx="51">
                  <c:v>1.2074057599999998E-7</c:v>
                </c:pt>
                <c:pt idx="52">
                  <c:v>1.1988197500000016E-7</c:v>
                </c:pt>
                <c:pt idx="53">
                  <c:v>1.1896651999999994E-7</c:v>
                </c:pt>
                <c:pt idx="54">
                  <c:v>1.1799403600000004E-7</c:v>
                </c:pt>
                <c:pt idx="55">
                  <c:v>1.169647680000001E-7</c:v>
                </c:pt>
                <c:pt idx="56">
                  <c:v>1.1587854600000002E-7</c:v>
                </c:pt>
                <c:pt idx="57">
                  <c:v>1.1473353100000002E-7</c:v>
                </c:pt>
                <c:pt idx="58">
                  <c:v>1.1352556199999982E-7</c:v>
                </c:pt>
                <c:pt idx="59">
                  <c:v>1.1224859600000016E-7</c:v>
                </c:pt>
                <c:pt idx="60">
                  <c:v>1.1089630599999991E-7</c:v>
                </c:pt>
                <c:pt idx="61">
                  <c:v>1.0946428700000002E-7</c:v>
                </c:pt>
                <c:pt idx="62">
                  <c:v>1.079497219999999E-7</c:v>
                </c:pt>
                <c:pt idx="63">
                  <c:v>1.0634428100000006E-7</c:v>
                </c:pt>
                <c:pt idx="64">
                  <c:v>1.0461867900000002E-7</c:v>
                </c:pt>
                <c:pt idx="65">
                  <c:v>1.0270420599999989E-7</c:v>
                </c:pt>
                <c:pt idx="66">
                  <c:v>1.004802010000001E-7</c:v>
                </c:pt>
                <c:pt idx="67">
                  <c:v>9.7776490000000204E-8</c:v>
                </c:pt>
                <c:pt idx="68">
                  <c:v>9.4395452000000229E-8</c:v>
                </c:pt>
                <c:pt idx="69">
                  <c:v>9.0149445999999999E-8</c:v>
                </c:pt>
                <c:pt idx="70">
                  <c:v>8.4901492000000038E-8</c:v>
                </c:pt>
                <c:pt idx="71">
                  <c:v>7.8600280000000039E-8</c:v>
                </c:pt>
                <c:pt idx="72">
                  <c:v>7.1308056000000063E-8</c:v>
                </c:pt>
                <c:pt idx="73">
                  <c:v>6.321793299999992E-8</c:v>
                </c:pt>
                <c:pt idx="74">
                  <c:v>5.4647752999999978E-8</c:v>
                </c:pt>
                <c:pt idx="75">
                  <c:v>4.5996955000000034E-8</c:v>
                </c:pt>
                <c:pt idx="76">
                  <c:v>3.7672861999999892E-8</c:v>
                </c:pt>
                <c:pt idx="77">
                  <c:v>3.0017132000000131E-8</c:v>
                </c:pt>
                <c:pt idx="78">
                  <c:v>2.3265712000000085E-8</c:v>
                </c:pt>
                <c:pt idx="79">
                  <c:v>1.7547290000000064E-8</c:v>
                </c:pt>
                <c:pt idx="80">
                  <c:v>1.2896183999999938E-8</c:v>
                </c:pt>
                <c:pt idx="81">
                  <c:v>9.2597999999999808E-9</c:v>
                </c:pt>
                <c:pt idx="82">
                  <c:v>6.5110090000000835E-9</c:v>
                </c:pt>
                <c:pt idx="83">
                  <c:v>4.4843980000000167E-9</c:v>
                </c:pt>
              </c:numCache>
            </c:numRef>
          </c:yVal>
        </c:ser>
        <c:axId val="117859456"/>
        <c:axId val="117860992"/>
      </c:scatterChart>
      <c:valAx>
        <c:axId val="11785945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60992"/>
        <c:crosses val="autoZero"/>
        <c:crossBetween val="midCat"/>
      </c:valAx>
      <c:valAx>
        <c:axId val="11786099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85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5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PP'!$AI$2</c:f>
              <c:strCache>
                <c:ptCount val="1"/>
                <c:pt idx="0">
                  <c:v>Δ5U12345,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PP'!$AI$3:$AI$86</c:f>
              <c:numCache>
                <c:formatCode>General</c:formatCode>
                <c:ptCount val="84"/>
                <c:pt idx="0">
                  <c:v>1.1544958009999995E-5</c:v>
                </c:pt>
                <c:pt idx="1">
                  <c:v>1.1544954479999996E-5</c:v>
                </c:pt>
                <c:pt idx="2">
                  <c:v>1.1544915660000007E-5</c:v>
                </c:pt>
                <c:pt idx="3">
                  <c:v>1.1544856130000013E-5</c:v>
                </c:pt>
                <c:pt idx="4">
                  <c:v>1.1544799619999996E-5</c:v>
                </c:pt>
                <c:pt idx="5">
                  <c:v>1.1544771720000007E-5</c:v>
                </c:pt>
                <c:pt idx="6">
                  <c:v>1.1544790090000003E-5</c:v>
                </c:pt>
                <c:pt idx="7">
                  <c:v>1.1544852530000005E-5</c:v>
                </c:pt>
                <c:pt idx="8">
                  <c:v>1.1544934109999993E-5</c:v>
                </c:pt>
                <c:pt idx="9">
                  <c:v>1.154499219000001E-5</c:v>
                </c:pt>
                <c:pt idx="10">
                  <c:v>1.1544991149999998E-5</c:v>
                </c:pt>
                <c:pt idx="11">
                  <c:v>1.1544923890000004E-5</c:v>
                </c:pt>
                <c:pt idx="12">
                  <c:v>1.1544823099999989E-5</c:v>
                </c:pt>
                <c:pt idx="13">
                  <c:v>1.1544746059999991E-5</c:v>
                </c:pt>
                <c:pt idx="14">
                  <c:v>1.1544739729999995E-5</c:v>
                </c:pt>
                <c:pt idx="15">
                  <c:v>1.1544810140000003E-5</c:v>
                </c:pt>
                <c:pt idx="16">
                  <c:v>1.1544916060000003E-5</c:v>
                </c:pt>
                <c:pt idx="17">
                  <c:v>1.15449948E-5</c:v>
                </c:pt>
                <c:pt idx="18">
                  <c:v>1.1545001230000016E-5</c:v>
                </c:pt>
                <c:pt idx="19">
                  <c:v>1.1544935929999993E-5</c:v>
                </c:pt>
                <c:pt idx="20">
                  <c:v>1.1544841799999985E-5</c:v>
                </c:pt>
                <c:pt idx="21">
                  <c:v>1.1544775970000013E-5</c:v>
                </c:pt>
                <c:pt idx="22">
                  <c:v>1.1544771080000003E-5</c:v>
                </c:pt>
                <c:pt idx="23">
                  <c:v>1.1544820789999998E-5</c:v>
                </c:pt>
                <c:pt idx="24">
                  <c:v>1.1544887450000005E-5</c:v>
                </c:pt>
                <c:pt idx="25">
                  <c:v>1.1544928539999996E-5</c:v>
                </c:pt>
                <c:pt idx="26">
                  <c:v>1.1544917740000001E-5</c:v>
                </c:pt>
                <c:pt idx="27">
                  <c:v>1.1544839289999997E-5</c:v>
                </c:pt>
                <c:pt idx="28">
                  <c:v>1.154466087E-5</c:v>
                </c:pt>
                <c:pt idx="29">
                  <c:v>1.1544293800000003E-5</c:v>
                </c:pt>
                <c:pt idx="30">
                  <c:v>1.1543549590000011E-5</c:v>
                </c:pt>
                <c:pt idx="31">
                  <c:v>1.1542104619999996E-5</c:v>
                </c:pt>
                <c:pt idx="32">
                  <c:v>1.1539461060000003E-5</c:v>
                </c:pt>
                <c:pt idx="33">
                  <c:v>1.1534883689999999E-5</c:v>
                </c:pt>
                <c:pt idx="34">
                  <c:v>1.1527289290000002E-5</c:v>
                </c:pt>
                <c:pt idx="35">
                  <c:v>1.151509911E-5</c:v>
                </c:pt>
                <c:pt idx="36">
                  <c:v>1.1496070649999986E-5</c:v>
                </c:pt>
                <c:pt idx="37">
                  <c:v>1.1467158830000005E-5</c:v>
                </c:pt>
                <c:pt idx="38">
                  <c:v>1.1424465939999997E-5</c:v>
                </c:pt>
                <c:pt idx="39">
                  <c:v>1.1363305790000005E-5</c:v>
                </c:pt>
                <c:pt idx="40">
                  <c:v>1.1278377029999995E-5</c:v>
                </c:pt>
                <c:pt idx="41">
                  <c:v>1.1164001019999996E-5</c:v>
                </c:pt>
                <c:pt idx="42">
                  <c:v>1.1014372070000001E-5</c:v>
                </c:pt>
                <c:pt idx="43">
                  <c:v>1.0823802030000001E-5</c:v>
                </c:pt>
                <c:pt idx="44">
                  <c:v>1.0586947470000007E-5</c:v>
                </c:pt>
                <c:pt idx="45">
                  <c:v>1.0298944989999999E-5</c:v>
                </c:pt>
                <c:pt idx="46">
                  <c:v>9.9553807000000045E-6</c:v>
                </c:pt>
                <c:pt idx="47">
                  <c:v>9.5521476499999918E-6</c:v>
                </c:pt>
                <c:pt idx="48">
                  <c:v>9.0855145700000049E-6</c:v>
                </c:pt>
                <c:pt idx="49">
                  <c:v>8.5526968999999988E-6</c:v>
                </c:pt>
                <c:pt idx="50">
                  <c:v>7.9528853900000003E-6</c:v>
                </c:pt>
                <c:pt idx="51">
                  <c:v>7.2883851299999903E-6</c:v>
                </c:pt>
                <c:pt idx="52">
                  <c:v>6.5655692800000108E-6</c:v>
                </c:pt>
                <c:pt idx="53">
                  <c:v>5.7955324800000041E-6</c:v>
                </c:pt>
                <c:pt idx="54">
                  <c:v>4.9943195200000003E-6</c:v>
                </c:pt>
                <c:pt idx="55">
                  <c:v>4.1825515900000003E-6</c:v>
                </c:pt>
                <c:pt idx="56">
                  <c:v>3.3843255999999958E-6</c:v>
                </c:pt>
                <c:pt idx="57">
                  <c:v>2.6254276500000021E-6</c:v>
                </c:pt>
                <c:pt idx="58">
                  <c:v>1.9309058200000059E-6</c:v>
                </c:pt>
                <c:pt idx="59">
                  <c:v>1.3221626999999996E-6</c:v>
                </c:pt>
                <c:pt idx="60">
                  <c:v>8.1435024999999782E-7</c:v>
                </c:pt>
                <c:pt idx="61">
                  <c:v>4.1500944999999367E-7</c:v>
                </c:pt>
                <c:pt idx="62">
                  <c:v>1.2372596000000796E-7</c:v>
                </c:pt>
                <c:pt idx="63">
                  <c:v>-6.800556999999715E-8</c:v>
                </c:pt>
                <c:pt idx="64">
                  <c:v>-1.7589042999999925E-7</c:v>
                </c:pt>
                <c:pt idx="65">
                  <c:v>-2.1956442999999568E-7</c:v>
                </c:pt>
                <c:pt idx="66">
                  <c:v>-2.1842921999999408E-7</c:v>
                </c:pt>
                <c:pt idx="67">
                  <c:v>-1.895246299999994E-7</c:v>
                </c:pt>
                <c:pt idx="68">
                  <c:v>-1.4727457999999826E-7</c:v>
                </c:pt>
                <c:pt idx="69">
                  <c:v>-1.0285681000000353E-7</c:v>
                </c:pt>
                <c:pt idx="70">
                  <c:v>-6.3182030000004148E-8</c:v>
                </c:pt>
                <c:pt idx="71">
                  <c:v>-3.1121040000000097E-8</c:v>
                </c:pt>
                <c:pt idx="72">
                  <c:v>-7.0153000000001224E-9</c:v>
                </c:pt>
                <c:pt idx="73">
                  <c:v>9.8948199999997411E-9</c:v>
                </c:pt>
                <c:pt idx="74">
                  <c:v>2.081082000000206E-8</c:v>
                </c:pt>
                <c:pt idx="75">
                  <c:v>2.7153550000002318E-8</c:v>
                </c:pt>
                <c:pt idx="76">
                  <c:v>3.0328689999999623E-8</c:v>
                </c:pt>
                <c:pt idx="77">
                  <c:v>3.1468129999999837E-8</c:v>
                </c:pt>
                <c:pt idx="78">
                  <c:v>3.1352859999999919E-8</c:v>
                </c:pt>
                <c:pt idx="79">
                  <c:v>3.0507495000000574E-8</c:v>
                </c:pt>
                <c:pt idx="80">
                  <c:v>2.9286346999999685E-8</c:v>
                </c:pt>
                <c:pt idx="81">
                  <c:v>2.7900326000000738E-8</c:v>
                </c:pt>
                <c:pt idx="82">
                  <c:v>2.6448994000000879E-8</c:v>
                </c:pt>
                <c:pt idx="83">
                  <c:v>2.4975631000000195E-8</c:v>
                </c:pt>
              </c:numCache>
            </c:numRef>
          </c:yVal>
        </c:ser>
        <c:ser>
          <c:idx val="1"/>
          <c:order val="1"/>
          <c:tx>
            <c:strRef>
              <c:f>'2000 250 200 15 PP'!$AJ$2</c:f>
              <c:strCache>
                <c:ptCount val="1"/>
                <c:pt idx="0">
                  <c:v>Δ5U23456,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PP'!$AJ$3:$AJ$86</c:f>
              <c:numCache>
                <c:formatCode>General</c:formatCode>
                <c:ptCount val="84"/>
                <c:pt idx="0">
                  <c:v>2.1642116500000014E-6</c:v>
                </c:pt>
                <c:pt idx="1">
                  <c:v>2.1642177800000039E-6</c:v>
                </c:pt>
                <c:pt idx="2">
                  <c:v>2.1642570699999992E-6</c:v>
                </c:pt>
                <c:pt idx="3">
                  <c:v>2.1643136399999963E-6</c:v>
                </c:pt>
                <c:pt idx="4">
                  <c:v>2.1643648700000028E-6</c:v>
                </c:pt>
                <c:pt idx="5">
                  <c:v>2.1643879999999946E-6</c:v>
                </c:pt>
                <c:pt idx="6">
                  <c:v>2.1643688799999964E-6</c:v>
                </c:pt>
                <c:pt idx="7">
                  <c:v>2.1643104099999967E-6</c:v>
                </c:pt>
                <c:pt idx="8">
                  <c:v>2.1642363400000043E-6</c:v>
                </c:pt>
                <c:pt idx="9">
                  <c:v>2.1641843099999941E-6</c:v>
                </c:pt>
                <c:pt idx="10">
                  <c:v>2.164186150000002E-6</c:v>
                </c:pt>
                <c:pt idx="11">
                  <c:v>2.1642475799999989E-6</c:v>
                </c:pt>
                <c:pt idx="12">
                  <c:v>2.164339130000003E-6</c:v>
                </c:pt>
                <c:pt idx="13">
                  <c:v>2.1644096700000035E-6</c:v>
                </c:pt>
                <c:pt idx="14">
                  <c:v>2.1644169200000021E-6</c:v>
                </c:pt>
                <c:pt idx="15">
                  <c:v>2.1643546500000025E-6</c:v>
                </c:pt>
                <c:pt idx="16">
                  <c:v>2.1642588800000014E-6</c:v>
                </c:pt>
                <c:pt idx="17">
                  <c:v>2.1641853300000029E-6</c:v>
                </c:pt>
                <c:pt idx="18">
                  <c:v>2.1641752699999977E-6</c:v>
                </c:pt>
                <c:pt idx="19">
                  <c:v>2.1642303700000062E-6</c:v>
                </c:pt>
                <c:pt idx="20">
                  <c:v>2.164314550000007E-6</c:v>
                </c:pt>
                <c:pt idx="21">
                  <c:v>2.1643784099999973E-6</c:v>
                </c:pt>
                <c:pt idx="22">
                  <c:v>2.1643903900000022E-6</c:v>
                </c:pt>
                <c:pt idx="23">
                  <c:v>2.1643519400000039E-6</c:v>
                </c:pt>
                <c:pt idx="24">
                  <c:v>2.1642910199999968E-6</c:v>
                </c:pt>
                <c:pt idx="25">
                  <c:v>2.1642415500000044E-6</c:v>
                </c:pt>
                <c:pt idx="26">
                  <c:v>2.1642226699999973E-6</c:v>
                </c:pt>
                <c:pt idx="27">
                  <c:v>2.1642316200000007E-6</c:v>
                </c:pt>
                <c:pt idx="28">
                  <c:v>2.1642470199999969E-6</c:v>
                </c:pt>
                <c:pt idx="29">
                  <c:v>2.1642359899999999E-6</c:v>
                </c:pt>
                <c:pt idx="30">
                  <c:v>2.164159149999999E-6</c:v>
                </c:pt>
                <c:pt idx="31">
                  <c:v>2.1639683300000005E-6</c:v>
                </c:pt>
                <c:pt idx="32">
                  <c:v>2.1636002899999995E-6</c:v>
                </c:pt>
                <c:pt idx="33">
                  <c:v>2.1629704100000007E-6</c:v>
                </c:pt>
                <c:pt idx="34">
                  <c:v>2.1619690400000027E-6</c:v>
                </c:pt>
                <c:pt idx="35">
                  <c:v>2.1604592600000029E-6</c:v>
                </c:pt>
                <c:pt idx="36">
                  <c:v>2.1582780100000015E-6</c:v>
                </c:pt>
                <c:pt idx="37">
                  <c:v>2.1552409199999974E-6</c:v>
                </c:pt>
                <c:pt idx="38">
                  <c:v>2.1511488599999998E-6</c:v>
                </c:pt>
                <c:pt idx="39">
                  <c:v>2.1457986099999997E-6</c:v>
                </c:pt>
                <c:pt idx="40">
                  <c:v>2.1389951000000015E-6</c:v>
                </c:pt>
                <c:pt idx="41">
                  <c:v>2.130564120000002E-6</c:v>
                </c:pt>
                <c:pt idx="42">
                  <c:v>2.1203569199999996E-6</c:v>
                </c:pt>
                <c:pt idx="43">
                  <c:v>2.1082387599999991E-6</c:v>
                </c:pt>
                <c:pt idx="44">
                  <c:v>2.0940515900000004E-6</c:v>
                </c:pt>
                <c:pt idx="45">
                  <c:v>2.0775472599999999E-6</c:v>
                </c:pt>
                <c:pt idx="46">
                  <c:v>2.0582857799999999E-6</c:v>
                </c:pt>
                <c:pt idx="47">
                  <c:v>2.035515080000005E-6</c:v>
                </c:pt>
                <c:pt idx="48">
                  <c:v>2.0080700099999959E-6</c:v>
                </c:pt>
                <c:pt idx="49">
                  <c:v>1.9743454400000017E-6</c:v>
                </c:pt>
                <c:pt idx="50">
                  <c:v>1.9323612099999988E-6</c:v>
                </c:pt>
                <c:pt idx="51">
                  <c:v>1.8798932700000004E-6</c:v>
                </c:pt>
                <c:pt idx="52">
                  <c:v>1.814623989999993E-6</c:v>
                </c:pt>
                <c:pt idx="53">
                  <c:v>1.7343069900000023E-6</c:v>
                </c:pt>
                <c:pt idx="54">
                  <c:v>1.6369995600000056E-6</c:v>
                </c:pt>
                <c:pt idx="55">
                  <c:v>1.5214015799999998E-6</c:v>
                </c:pt>
                <c:pt idx="56">
                  <c:v>1.3872810200000011E-6</c:v>
                </c:pt>
                <c:pt idx="57">
                  <c:v>1.2359121900000037E-6</c:v>
                </c:pt>
                <c:pt idx="58">
                  <c:v>1.0704254099999977E-6</c:v>
                </c:pt>
                <c:pt idx="59">
                  <c:v>8.9593410000000169E-7</c:v>
                </c:pt>
                <c:pt idx="60">
                  <c:v>7.1928185999999925E-7</c:v>
                </c:pt>
                <c:pt idx="61">
                  <c:v>5.4832111000000151E-7</c:v>
                </c:pt>
                <c:pt idx="62">
                  <c:v>3.9084947999999561E-7</c:v>
                </c:pt>
                <c:pt idx="63">
                  <c:v>2.5354309000000108E-7</c:v>
                </c:pt>
                <c:pt idx="64">
                  <c:v>1.4117952000000112E-7</c:v>
                </c:pt>
                <c:pt idx="65">
                  <c:v>5.6154630000001003E-8</c:v>
                </c:pt>
                <c:pt idx="66">
                  <c:v>-1.8475400000031797E-9</c:v>
                </c:pt>
                <c:pt idx="67">
                  <c:v>-3.5868930000000952E-8</c:v>
                </c:pt>
                <c:pt idx="68">
                  <c:v>-5.0942580000002005E-8</c:v>
                </c:pt>
                <c:pt idx="69">
                  <c:v>-5.2690489999997202E-8</c:v>
                </c:pt>
                <c:pt idx="70">
                  <c:v>-4.6143509999997183E-8</c:v>
                </c:pt>
                <c:pt idx="71">
                  <c:v>-3.5391230000000916E-8</c:v>
                </c:pt>
                <c:pt idx="72">
                  <c:v>-2.3623670000002721E-8</c:v>
                </c:pt>
                <c:pt idx="73">
                  <c:v>-1.3003050000000182E-8</c:v>
                </c:pt>
                <c:pt idx="74">
                  <c:v>-4.5504199999990066E-9</c:v>
                </c:pt>
                <c:pt idx="75">
                  <c:v>1.6093099999970462E-9</c:v>
                </c:pt>
                <c:pt idx="76">
                  <c:v>5.7900100000006195E-9</c:v>
                </c:pt>
                <c:pt idx="77">
                  <c:v>8.4075809999992261E-9</c:v>
                </c:pt>
                <c:pt idx="78">
                  <c:v>9.860198000001099E-9</c:v>
                </c:pt>
                <c:pt idx="79">
                  <c:v>1.0509288999999756E-8</c:v>
                </c:pt>
                <c:pt idx="80">
                  <c:v>1.0651983000001111E-8</c:v>
                </c:pt>
                <c:pt idx="81">
                  <c:v>1.0491363999999849E-8</c:v>
                </c:pt>
                <c:pt idx="82">
                  <c:v>1.0147939999999537E-8</c:v>
                </c:pt>
                <c:pt idx="83">
                  <c:v>9.6954020000001432E-9</c:v>
                </c:pt>
              </c:numCache>
            </c:numRef>
          </c:yVal>
        </c:ser>
        <c:ser>
          <c:idx val="2"/>
          <c:order val="2"/>
          <c:tx>
            <c:strRef>
              <c:f>'2000 250 200 15 PP'!$AK$2</c:f>
              <c:strCache>
                <c:ptCount val="1"/>
                <c:pt idx="0">
                  <c:v>Δ5U34567,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PP'!$AK$3:$AK$86</c:f>
              <c:numCache>
                <c:formatCode>General</c:formatCode>
                <c:ptCount val="84"/>
                <c:pt idx="0">
                  <c:v>6.1365421000000028E-7</c:v>
                </c:pt>
                <c:pt idx="1">
                  <c:v>6.1365868999999853E-7</c:v>
                </c:pt>
                <c:pt idx="2">
                  <c:v>6.136423100000001E-7</c:v>
                </c:pt>
                <c:pt idx="3">
                  <c:v>6.1360940000000015E-7</c:v>
                </c:pt>
                <c:pt idx="4">
                  <c:v>6.1357248999999967E-7</c:v>
                </c:pt>
                <c:pt idx="5">
                  <c:v>6.1354950000000415E-7</c:v>
                </c:pt>
                <c:pt idx="6">
                  <c:v>6.1355542000000149E-7</c:v>
                </c:pt>
                <c:pt idx="7">
                  <c:v>6.1359309999999735E-7</c:v>
                </c:pt>
                <c:pt idx="8">
                  <c:v>6.1364660999999855E-7</c:v>
                </c:pt>
                <c:pt idx="9">
                  <c:v>6.1368714000000369E-7</c:v>
                </c:pt>
                <c:pt idx="10">
                  <c:v>6.136882900000013E-7</c:v>
                </c:pt>
                <c:pt idx="11">
                  <c:v>6.136442299999986E-7</c:v>
                </c:pt>
                <c:pt idx="12">
                  <c:v>6.1357720999999985E-7</c:v>
                </c:pt>
                <c:pt idx="13">
                  <c:v>6.135267800000003E-7</c:v>
                </c:pt>
                <c:pt idx="14">
                  <c:v>6.1352503000000073E-7</c:v>
                </c:pt>
                <c:pt idx="15">
                  <c:v>6.1357516999999732E-7</c:v>
                </c:pt>
                <c:pt idx="16">
                  <c:v>6.1364708999999838E-7</c:v>
                </c:pt>
                <c:pt idx="17">
                  <c:v>6.1369646999999709E-7</c:v>
                </c:pt>
                <c:pt idx="18">
                  <c:v>6.1369312999999959E-7</c:v>
                </c:pt>
                <c:pt idx="19">
                  <c:v>6.1364119999999671E-7</c:v>
                </c:pt>
                <c:pt idx="20">
                  <c:v>6.1357537999999829E-7</c:v>
                </c:pt>
                <c:pt idx="21">
                  <c:v>6.1353718999999973E-7</c:v>
                </c:pt>
                <c:pt idx="22">
                  <c:v>6.1354785999999693E-7</c:v>
                </c:pt>
                <c:pt idx="23">
                  <c:v>6.1359534999999747E-7</c:v>
                </c:pt>
                <c:pt idx="24">
                  <c:v>6.1364552000000264E-7</c:v>
                </c:pt>
                <c:pt idx="25">
                  <c:v>6.1366604000000042E-7</c:v>
                </c:pt>
                <c:pt idx="26">
                  <c:v>6.1364791000000178E-7</c:v>
                </c:pt>
                <c:pt idx="27">
                  <c:v>6.1360814000000151E-7</c:v>
                </c:pt>
                <c:pt idx="28">
                  <c:v>6.1357439000000296E-7</c:v>
                </c:pt>
                <c:pt idx="29">
                  <c:v>6.1356247000000017E-7</c:v>
                </c:pt>
                <c:pt idx="30">
                  <c:v>6.1356250000000007E-7</c:v>
                </c:pt>
                <c:pt idx="31">
                  <c:v>6.1354233000000059E-7</c:v>
                </c:pt>
                <c:pt idx="32">
                  <c:v>6.1346456000000308E-7</c:v>
                </c:pt>
                <c:pt idx="33">
                  <c:v>6.1330268999999739E-7</c:v>
                </c:pt>
                <c:pt idx="34">
                  <c:v>6.130451399999991E-7</c:v>
                </c:pt>
                <c:pt idx="35">
                  <c:v>6.126828699999985E-7</c:v>
                </c:pt>
                <c:pt idx="36">
                  <c:v>6.1218948000000212E-7</c:v>
                </c:pt>
                <c:pt idx="37">
                  <c:v>6.115096400000032E-7</c:v>
                </c:pt>
                <c:pt idx="38">
                  <c:v>6.105665499999995E-7</c:v>
                </c:pt>
                <c:pt idx="39">
                  <c:v>6.0928664999999904E-7</c:v>
                </c:pt>
                <c:pt idx="40">
                  <c:v>6.0762838000000227E-7</c:v>
                </c:pt>
                <c:pt idx="41">
                  <c:v>6.0559180999999991E-7</c:v>
                </c:pt>
                <c:pt idx="42">
                  <c:v>6.0320138999999869E-7</c:v>
                </c:pt>
                <c:pt idx="43">
                  <c:v>6.0046759000000124E-7</c:v>
                </c:pt>
                <c:pt idx="44">
                  <c:v>5.9735560000000135E-7</c:v>
                </c:pt>
                <c:pt idx="45">
                  <c:v>5.9378789000000089E-7</c:v>
                </c:pt>
                <c:pt idx="46">
                  <c:v>5.8968638000000061E-7</c:v>
                </c:pt>
                <c:pt idx="47">
                  <c:v>5.8502592999999762E-7</c:v>
                </c:pt>
                <c:pt idx="48">
                  <c:v>5.7985718999999924E-7</c:v>
                </c:pt>
                <c:pt idx="49">
                  <c:v>5.7426522000000147E-7</c:v>
                </c:pt>
                <c:pt idx="50">
                  <c:v>5.6827180000000054E-7</c:v>
                </c:pt>
                <c:pt idx="51">
                  <c:v>5.6172465000000181E-7</c:v>
                </c:pt>
                <c:pt idx="52">
                  <c:v>5.542336000000028E-7</c:v>
                </c:pt>
                <c:pt idx="53">
                  <c:v>5.4518742999999727E-7</c:v>
                </c:pt>
                <c:pt idx="54">
                  <c:v>5.3383122999999732E-7</c:v>
                </c:pt>
                <c:pt idx="55">
                  <c:v>5.1934673999999913E-7</c:v>
                </c:pt>
                <c:pt idx="56">
                  <c:v>5.0088876999999944E-7</c:v>
                </c:pt>
                <c:pt idx="57">
                  <c:v>4.775923399999973E-7</c:v>
                </c:pt>
                <c:pt idx="58">
                  <c:v>4.4861693000000237E-7</c:v>
                </c:pt>
                <c:pt idx="59">
                  <c:v>4.1328998999999749E-7</c:v>
                </c:pt>
                <c:pt idx="60">
                  <c:v>3.7136306000000317E-7</c:v>
                </c:pt>
                <c:pt idx="61">
                  <c:v>3.2332678000000137E-7</c:v>
                </c:pt>
                <c:pt idx="62">
                  <c:v>2.7065887000000095E-7</c:v>
                </c:pt>
                <c:pt idx="63">
                  <c:v>2.1584060000000086E-7</c:v>
                </c:pt>
                <c:pt idx="64">
                  <c:v>1.6203007999999847E-7</c:v>
                </c:pt>
                <c:pt idx="65">
                  <c:v>1.1244965999999991E-7</c:v>
                </c:pt>
                <c:pt idx="66">
                  <c:v>6.9737560000001513E-8</c:v>
                </c:pt>
                <c:pt idx="67">
                  <c:v>3.5548979999999712E-8</c:v>
                </c:pt>
                <c:pt idx="68">
                  <c:v>1.0487440000000967E-8</c:v>
                </c:pt>
                <c:pt idx="69">
                  <c:v>-5.7890300000006644E-9</c:v>
                </c:pt>
                <c:pt idx="70">
                  <c:v>-1.4450670000000446E-8</c:v>
                </c:pt>
                <c:pt idx="71">
                  <c:v>-1.7311339999997755E-8</c:v>
                </c:pt>
                <c:pt idx="72">
                  <c:v>-1.6423599999998326E-8</c:v>
                </c:pt>
                <c:pt idx="73">
                  <c:v>-1.3563961000000628E-8</c:v>
                </c:pt>
                <c:pt idx="74">
                  <c:v>-9.9510430000007194E-9</c:v>
                </c:pt>
                <c:pt idx="75">
                  <c:v>-6.3164319999993057E-9</c:v>
                </c:pt>
                <c:pt idx="76">
                  <c:v>-3.0934630000012957E-9</c:v>
                </c:pt>
                <c:pt idx="77">
                  <c:v>-5.1714299999964913E-10</c:v>
                </c:pt>
                <c:pt idx="78">
                  <c:v>1.3425799999997611E-9</c:v>
                </c:pt>
                <c:pt idx="79">
                  <c:v>2.5375689999994616E-9</c:v>
                </c:pt>
                <c:pt idx="80">
                  <c:v>3.1872549999996419E-9</c:v>
                </c:pt>
                <c:pt idx="81">
                  <c:v>3.4408199999997813E-9</c:v>
                </c:pt>
                <c:pt idx="82">
                  <c:v>3.4542980000000742E-9</c:v>
                </c:pt>
                <c:pt idx="83">
                  <c:v>3.3640019999998513E-9</c:v>
                </c:pt>
              </c:numCache>
            </c:numRef>
          </c:yVal>
        </c:ser>
        <c:ser>
          <c:idx val="3"/>
          <c:order val="3"/>
          <c:tx>
            <c:strRef>
              <c:f>'2000 250 200 15 PP'!$AL$2</c:f>
              <c:strCache>
                <c:ptCount val="1"/>
                <c:pt idx="0">
                  <c:v>Δ5U45678,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PP'!$AL$3:$AL$86</c:f>
              <c:numCache>
                <c:formatCode>General</c:formatCode>
                <c:ptCount val="84"/>
                <c:pt idx="0">
                  <c:v>2.1850876999999995E-7</c:v>
                </c:pt>
                <c:pt idx="1">
                  <c:v>2.1850399000000018E-7</c:v>
                </c:pt>
                <c:pt idx="2">
                  <c:v>2.1849266000000038E-7</c:v>
                </c:pt>
                <c:pt idx="3">
                  <c:v>2.1848037000000111E-7</c:v>
                </c:pt>
                <c:pt idx="4">
                  <c:v>2.184722900000006E-7</c:v>
                </c:pt>
                <c:pt idx="5">
                  <c:v>2.1847124999999873E-7</c:v>
                </c:pt>
                <c:pt idx="6">
                  <c:v>2.1847764999999866E-7</c:v>
                </c:pt>
                <c:pt idx="7">
                  <c:v>2.1848880000000099E-7</c:v>
                </c:pt>
                <c:pt idx="8">
                  <c:v>2.1850055000000062E-7</c:v>
                </c:pt>
                <c:pt idx="9">
                  <c:v>2.1850756999999729E-7</c:v>
                </c:pt>
                <c:pt idx="10">
                  <c:v>2.1850618999999864E-7</c:v>
                </c:pt>
                <c:pt idx="11">
                  <c:v>2.1849628000000038E-7</c:v>
                </c:pt>
                <c:pt idx="12">
                  <c:v>2.1848221999999872E-7</c:v>
                </c:pt>
                <c:pt idx="13">
                  <c:v>2.1847077999999894E-7</c:v>
                </c:pt>
                <c:pt idx="14">
                  <c:v>2.1846816000000065E-7</c:v>
                </c:pt>
                <c:pt idx="15">
                  <c:v>2.1847580000000317E-7</c:v>
                </c:pt>
                <c:pt idx="16">
                  <c:v>2.1848981999999939E-7</c:v>
                </c:pt>
                <c:pt idx="17">
                  <c:v>2.1850307000000108E-7</c:v>
                </c:pt>
                <c:pt idx="18">
                  <c:v>2.1850926000000088E-7</c:v>
                </c:pt>
                <c:pt idx="19">
                  <c:v>2.1850572000000095E-7</c:v>
                </c:pt>
                <c:pt idx="20">
                  <c:v>2.1849453000000038E-7</c:v>
                </c:pt>
                <c:pt idx="21">
                  <c:v>2.184809699999999E-7</c:v>
                </c:pt>
                <c:pt idx="22">
                  <c:v>2.1847067000000129E-7</c:v>
                </c:pt>
                <c:pt idx="23">
                  <c:v>2.1846829999999989E-7</c:v>
                </c:pt>
                <c:pt idx="24">
                  <c:v>2.1847526999999892E-7</c:v>
                </c:pt>
                <c:pt idx="25">
                  <c:v>2.1848939999999893E-7</c:v>
                </c:pt>
                <c:pt idx="26">
                  <c:v>2.1850458999999961E-7</c:v>
                </c:pt>
                <c:pt idx="27">
                  <c:v>2.1851261999999782E-7</c:v>
                </c:pt>
                <c:pt idx="28">
                  <c:v>2.1850702999999999E-7</c:v>
                </c:pt>
                <c:pt idx="29">
                  <c:v>2.1848710000000075E-7</c:v>
                </c:pt>
                <c:pt idx="30">
                  <c:v>2.1845902000000011E-7</c:v>
                </c:pt>
                <c:pt idx="31">
                  <c:v>2.184322800000001E-7</c:v>
                </c:pt>
                <c:pt idx="32">
                  <c:v>2.1841104999999995E-7</c:v>
                </c:pt>
                <c:pt idx="33">
                  <c:v>2.183873000000002E-7</c:v>
                </c:pt>
                <c:pt idx="34">
                  <c:v>2.1833933000000152E-7</c:v>
                </c:pt>
                <c:pt idx="35">
                  <c:v>2.1823948000000036E-7</c:v>
                </c:pt>
                <c:pt idx="36">
                  <c:v>2.18066269999998E-7</c:v>
                </c:pt>
                <c:pt idx="37">
                  <c:v>2.1781270999999831E-7</c:v>
                </c:pt>
                <c:pt idx="38">
                  <c:v>2.1748396999999885E-7</c:v>
                </c:pt>
                <c:pt idx="39">
                  <c:v>2.1708559000000025E-7</c:v>
                </c:pt>
                <c:pt idx="40">
                  <c:v>2.1660858999999788E-7</c:v>
                </c:pt>
                <c:pt idx="41">
                  <c:v>2.1602545999999868E-7</c:v>
                </c:pt>
                <c:pt idx="42">
                  <c:v>2.153000500000009E-7</c:v>
                </c:pt>
                <c:pt idx="43">
                  <c:v>2.1440782999999941E-7</c:v>
                </c:pt>
                <c:pt idx="44">
                  <c:v>2.1335225000000016E-7</c:v>
                </c:pt>
                <c:pt idx="45">
                  <c:v>2.121644199999989E-7</c:v>
                </c:pt>
                <c:pt idx="46">
                  <c:v>2.1088189500000025E-7</c:v>
                </c:pt>
                <c:pt idx="47">
                  <c:v>2.0952036800000047E-7</c:v>
                </c:pt>
                <c:pt idx="48">
                  <c:v>2.0805593299999882E-7</c:v>
                </c:pt>
                <c:pt idx="49">
                  <c:v>2.0643494399999996E-7</c:v>
                </c:pt>
                <c:pt idx="50">
                  <c:v>2.0460734799999967E-7</c:v>
                </c:pt>
                <c:pt idx="51">
                  <c:v>2.025614950000008E-7</c:v>
                </c:pt>
                <c:pt idx="52">
                  <c:v>2.0033340500000038E-7</c:v>
                </c:pt>
                <c:pt idx="53">
                  <c:v>1.9797648700000042E-7</c:v>
                </c:pt>
                <c:pt idx="54">
                  <c:v>1.9550528399999997E-7</c:v>
                </c:pt>
                <c:pt idx="55">
                  <c:v>1.9284063100000083E-7</c:v>
                </c:pt>
                <c:pt idx="56">
                  <c:v>1.8978277200000068E-7</c:v>
                </c:pt>
                <c:pt idx="57">
                  <c:v>1.8602031799999927E-7</c:v>
                </c:pt>
                <c:pt idx="58">
                  <c:v>1.8116250199999914E-7</c:v>
                </c:pt>
                <c:pt idx="59">
                  <c:v>1.7477748800000093E-7</c:v>
                </c:pt>
                <c:pt idx="60">
                  <c:v>1.6643163299999956E-7</c:v>
                </c:pt>
                <c:pt idx="61">
                  <c:v>1.5574352799999881E-7</c:v>
                </c:pt>
                <c:pt idx="62">
                  <c:v>1.4246477999999984E-7</c:v>
                </c:pt>
                <c:pt idx="63">
                  <c:v>1.2657687999999828E-7</c:v>
                </c:pt>
                <c:pt idx="64">
                  <c:v>1.0838260699999968E-7</c:v>
                </c:pt>
                <c:pt idx="65">
                  <c:v>8.8564179000001018E-8</c:v>
                </c:pt>
                <c:pt idx="66">
                  <c:v>6.8176542999999867E-8</c:v>
                </c:pt>
                <c:pt idx="67">
                  <c:v>4.8533130999998995E-8</c:v>
                </c:pt>
                <c:pt idx="68">
                  <c:v>3.0968679999999995E-8</c:v>
                </c:pt>
                <c:pt idx="69">
                  <c:v>1.6532667999999464E-8</c:v>
                </c:pt>
                <c:pt idx="70">
                  <c:v>5.7522940000008125E-9</c:v>
                </c:pt>
                <c:pt idx="71">
                  <c:v>-1.409764000000478E-9</c:v>
                </c:pt>
                <c:pt idx="72">
                  <c:v>-5.4103170000017258E-9</c:v>
                </c:pt>
                <c:pt idx="73">
                  <c:v>-6.9256779999990092E-9</c:v>
                </c:pt>
                <c:pt idx="74">
                  <c:v>-6.7183429999993857E-9</c:v>
                </c:pt>
                <c:pt idx="75">
                  <c:v>-5.5503859999991702E-9</c:v>
                </c:pt>
                <c:pt idx="76">
                  <c:v>-4.0662990000001365E-9</c:v>
                </c:pt>
                <c:pt idx="77">
                  <c:v>-2.6735820000000864E-9</c:v>
                </c:pt>
                <c:pt idx="78">
                  <c:v>-1.5260620000002083E-9</c:v>
                </c:pt>
                <c:pt idx="79">
                  <c:v>-6.2092100000012642E-10</c:v>
                </c:pt>
                <c:pt idx="80">
                  <c:v>8.6380000000681871E-11</c:v>
                </c:pt>
                <c:pt idx="81">
                  <c:v>6.2309400000043861E-10</c:v>
                </c:pt>
                <c:pt idx="82">
                  <c:v>9.9634300000009721E-10</c:v>
                </c:pt>
                <c:pt idx="83">
                  <c:v>1.2123999999998607E-9</c:v>
                </c:pt>
              </c:numCache>
            </c:numRef>
          </c:yVal>
        </c:ser>
        <c:ser>
          <c:idx val="4"/>
          <c:order val="4"/>
          <c:tx>
            <c:strRef>
              <c:f>'2000 250 200 15 PP'!$AM$2</c:f>
              <c:strCache>
                <c:ptCount val="1"/>
                <c:pt idx="0">
                  <c:v>Δ5U56789,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PP'!$AM$3:$AM$86</c:f>
              <c:numCache>
                <c:formatCode>General</c:formatCode>
                <c:ptCount val="84"/>
                <c:pt idx="0">
                  <c:v>9.0361992000000526E-8</c:v>
                </c:pt>
                <c:pt idx="1">
                  <c:v>9.0361963000001373E-8</c:v>
                </c:pt>
                <c:pt idx="2">
                  <c:v>9.0373018000000288E-8</c:v>
                </c:pt>
                <c:pt idx="3">
                  <c:v>9.0391163999999303E-8</c:v>
                </c:pt>
                <c:pt idx="4">
                  <c:v>9.040936000000104E-8</c:v>
                </c:pt>
                <c:pt idx="5">
                  <c:v>9.0419221000000812E-8</c:v>
                </c:pt>
                <c:pt idx="6">
                  <c:v>9.0414328999999689E-8</c:v>
                </c:pt>
                <c:pt idx="7">
                  <c:v>9.0394685999998632E-8</c:v>
                </c:pt>
                <c:pt idx="8">
                  <c:v>9.0368219999997707E-8</c:v>
                </c:pt>
                <c:pt idx="9">
                  <c:v>9.0348897000001304E-8</c:v>
                </c:pt>
                <c:pt idx="10">
                  <c:v>9.0348967000001241E-8</c:v>
                </c:pt>
                <c:pt idx="11">
                  <c:v>9.037085700000039E-8</c:v>
                </c:pt>
                <c:pt idx="12">
                  <c:v>9.0403648000001072E-8</c:v>
                </c:pt>
                <c:pt idx="13">
                  <c:v>9.0428702999999527E-8</c:v>
                </c:pt>
                <c:pt idx="14">
                  <c:v>9.0430410000000319E-8</c:v>
                </c:pt>
                <c:pt idx="15">
                  <c:v>9.0406933999998699E-8</c:v>
                </c:pt>
                <c:pt idx="16">
                  <c:v>9.0372110000001653E-8</c:v>
                </c:pt>
                <c:pt idx="17">
                  <c:v>9.0346834999999754E-8</c:v>
                </c:pt>
                <c:pt idx="18">
                  <c:v>9.0345807000001425E-8</c:v>
                </c:pt>
                <c:pt idx="19">
                  <c:v>9.0368455000000465E-8</c:v>
                </c:pt>
                <c:pt idx="20">
                  <c:v>9.0399723999999226E-8</c:v>
                </c:pt>
                <c:pt idx="21">
                  <c:v>9.0420541000000836E-8</c:v>
                </c:pt>
                <c:pt idx="22">
                  <c:v>9.0420176999999621E-8</c:v>
                </c:pt>
                <c:pt idx="23">
                  <c:v>9.0401576000001074E-8</c:v>
                </c:pt>
                <c:pt idx="24">
                  <c:v>9.0378288999999398E-8</c:v>
                </c:pt>
                <c:pt idx="25">
                  <c:v>9.0364352999999667E-8</c:v>
                </c:pt>
                <c:pt idx="26">
                  <c:v>9.0365594000000886E-8</c:v>
                </c:pt>
                <c:pt idx="27">
                  <c:v>9.0377768000000684E-8</c:v>
                </c:pt>
                <c:pt idx="28">
                  <c:v>9.0390830000000209E-8</c:v>
                </c:pt>
                <c:pt idx="29">
                  <c:v>9.0396220999999648E-8</c:v>
                </c:pt>
                <c:pt idx="30">
                  <c:v>9.0391641999999343E-8</c:v>
                </c:pt>
                <c:pt idx="31">
                  <c:v>9.0380022999999759E-8</c:v>
                </c:pt>
                <c:pt idx="32">
                  <c:v>9.036545000000047E-8</c:v>
                </c:pt>
                <c:pt idx="33">
                  <c:v>9.0348208000000923E-8</c:v>
                </c:pt>
                <c:pt idx="34">
                  <c:v>9.0323581000000209E-8</c:v>
                </c:pt>
                <c:pt idx="35">
                  <c:v>9.0283332000001061E-8</c:v>
                </c:pt>
                <c:pt idx="36">
                  <c:v>9.0220014000000497E-8</c:v>
                </c:pt>
                <c:pt idx="37">
                  <c:v>9.0129453000000743E-8</c:v>
                </c:pt>
                <c:pt idx="38">
                  <c:v>9.0010886000000299E-8</c:v>
                </c:pt>
                <c:pt idx="39">
                  <c:v>8.9863163000000289E-8</c:v>
                </c:pt>
                <c:pt idx="40">
                  <c:v>8.9681968000000832E-8</c:v>
                </c:pt>
                <c:pt idx="41">
                  <c:v>8.9458249000001068E-8</c:v>
                </c:pt>
                <c:pt idx="42">
                  <c:v>8.9181520999999173E-8</c:v>
                </c:pt>
                <c:pt idx="43">
                  <c:v>8.884525000000035E-8</c:v>
                </c:pt>
                <c:pt idx="44">
                  <c:v>8.8451271000000244E-8</c:v>
                </c:pt>
                <c:pt idx="45">
                  <c:v>8.80087920000006E-8</c:v>
                </c:pt>
                <c:pt idx="46">
                  <c:v>8.7528805999999471E-8</c:v>
                </c:pt>
                <c:pt idx="47">
                  <c:v>8.7014885999999549E-8</c:v>
                </c:pt>
                <c:pt idx="48">
                  <c:v>8.6458616999999742E-8</c:v>
                </c:pt>
                <c:pt idx="49">
                  <c:v>8.5843393000001118E-8</c:v>
                </c:pt>
                <c:pt idx="50">
                  <c:v>8.5155419000001808E-8</c:v>
                </c:pt>
                <c:pt idx="51">
                  <c:v>8.4395065999999666E-8</c:v>
                </c:pt>
                <c:pt idx="52">
                  <c:v>8.3578905000000063E-8</c:v>
                </c:pt>
                <c:pt idx="53">
                  <c:v>8.2729585999999822E-8</c:v>
                </c:pt>
                <c:pt idx="54">
                  <c:v>8.1857897999999647E-8</c:v>
                </c:pt>
                <c:pt idx="55">
                  <c:v>8.0948785999999772E-8</c:v>
                </c:pt>
                <c:pt idx="56">
                  <c:v>7.996131200000003E-8</c:v>
                </c:pt>
                <c:pt idx="57">
                  <c:v>7.8842864999999841E-8</c:v>
                </c:pt>
                <c:pt idx="58">
                  <c:v>7.7545508000000014E-8</c:v>
                </c:pt>
                <c:pt idx="59">
                  <c:v>7.6025440000000055E-8</c:v>
                </c:pt>
                <c:pt idx="60">
                  <c:v>7.4216480000000664E-8</c:v>
                </c:pt>
                <c:pt idx="61">
                  <c:v>7.1988391000000355E-8</c:v>
                </c:pt>
                <c:pt idx="62">
                  <c:v>6.9119491999999983E-8</c:v>
                </c:pt>
                <c:pt idx="63">
                  <c:v>6.5319461000000962E-8</c:v>
                </c:pt>
                <c:pt idx="64">
                  <c:v>6.0313674999999714E-8</c:v>
                </c:pt>
                <c:pt idx="65">
                  <c:v>5.3966697999998874E-8</c:v>
                </c:pt>
                <c:pt idx="66">
                  <c:v>4.6384885000000749E-8</c:v>
                </c:pt>
                <c:pt idx="67">
                  <c:v>3.7939078000000607E-8</c:v>
                </c:pt>
                <c:pt idx="68">
                  <c:v>2.9189732000000416E-8</c:v>
                </c:pt>
                <c:pt idx="69">
                  <c:v>2.0758729999999663E-8</c:v>
                </c:pt>
                <c:pt idx="70">
                  <c:v>1.3210483999999953E-8</c:v>
                </c:pt>
                <c:pt idx="71">
                  <c:v>6.9757580000001502E-9</c:v>
                </c:pt>
                <c:pt idx="72">
                  <c:v>2.3055600000002246E-9</c:v>
                </c:pt>
                <c:pt idx="73">
                  <c:v>-7.6564800000027992E-10</c:v>
                </c:pt>
                <c:pt idx="74">
                  <c:v>-2.4255619999997327E-9</c:v>
                </c:pt>
                <c:pt idx="75">
                  <c:v>-3.0226170000001062E-9</c:v>
                </c:pt>
                <c:pt idx="76">
                  <c:v>-2.9437610000001419E-9</c:v>
                </c:pt>
                <c:pt idx="77">
                  <c:v>-2.5038690000000348E-9</c:v>
                </c:pt>
                <c:pt idx="78">
                  <c:v>-1.9119159999998516E-9</c:v>
                </c:pt>
                <c:pt idx="79">
                  <c:v>-1.2983259999994251E-9</c:v>
                </c:pt>
                <c:pt idx="80">
                  <c:v>-7.4513400000040441E-10</c:v>
                </c:pt>
                <c:pt idx="81">
                  <c:v>-2.9671400000011987E-10</c:v>
                </c:pt>
                <c:pt idx="82">
                  <c:v>3.3832000000011469E-11</c:v>
                </c:pt>
                <c:pt idx="83">
                  <c:v>2.538440000000927E-10</c:v>
                </c:pt>
              </c:numCache>
            </c:numRef>
          </c:yVal>
        </c:ser>
        <c:axId val="117933568"/>
        <c:axId val="117935104"/>
      </c:scatterChart>
      <c:valAx>
        <c:axId val="1179335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35104"/>
        <c:crosses val="autoZero"/>
        <c:crossBetween val="midCat"/>
      </c:valAx>
      <c:valAx>
        <c:axId val="11793510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93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6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PP'!$AN$2</c:f>
              <c:strCache>
                <c:ptCount val="1"/>
                <c:pt idx="0">
                  <c:v>Δ6U123456,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PP'!$AN$3:$AN$86</c:f>
              <c:numCache>
                <c:formatCode>General</c:formatCode>
                <c:ptCount val="84"/>
                <c:pt idx="0">
                  <c:v>9.3807463599999943E-6</c:v>
                </c:pt>
                <c:pt idx="1">
                  <c:v>9.3807366999999894E-6</c:v>
                </c:pt>
                <c:pt idx="2">
                  <c:v>9.3806585900000184E-6</c:v>
                </c:pt>
                <c:pt idx="3">
                  <c:v>9.3805424900000093E-6</c:v>
                </c:pt>
                <c:pt idx="4">
                  <c:v>9.3804347499999907E-6</c:v>
                </c:pt>
                <c:pt idx="5">
                  <c:v>9.3803837199999986E-6</c:v>
                </c:pt>
                <c:pt idx="6">
                  <c:v>9.3804212100000064E-6</c:v>
                </c:pt>
                <c:pt idx="7">
                  <c:v>9.3805421200000158E-6</c:v>
                </c:pt>
                <c:pt idx="8">
                  <c:v>9.3806977700000017E-6</c:v>
                </c:pt>
                <c:pt idx="9">
                  <c:v>9.3808078800000125E-6</c:v>
                </c:pt>
                <c:pt idx="10">
                  <c:v>9.380804999999997E-6</c:v>
                </c:pt>
                <c:pt idx="11">
                  <c:v>9.3806763100000157E-6</c:v>
                </c:pt>
                <c:pt idx="12">
                  <c:v>9.3804839699999961E-6</c:v>
                </c:pt>
                <c:pt idx="13">
                  <c:v>9.3803363900000041E-6</c:v>
                </c:pt>
                <c:pt idx="14">
                  <c:v>9.3803228099999832E-6</c:v>
                </c:pt>
                <c:pt idx="15">
                  <c:v>9.3804554900000114E-6</c:v>
                </c:pt>
                <c:pt idx="16">
                  <c:v>9.380657180000016E-6</c:v>
                </c:pt>
                <c:pt idx="17">
                  <c:v>9.3808094700000033E-6</c:v>
                </c:pt>
                <c:pt idx="18">
                  <c:v>9.3808259600000188E-6</c:v>
                </c:pt>
                <c:pt idx="19">
                  <c:v>9.380705559999987E-6</c:v>
                </c:pt>
                <c:pt idx="20">
                  <c:v>9.3805272499999888E-6</c:v>
                </c:pt>
                <c:pt idx="21">
                  <c:v>9.3803975600000132E-6</c:v>
                </c:pt>
                <c:pt idx="22">
                  <c:v>9.3803806899999873E-6</c:v>
                </c:pt>
                <c:pt idx="23">
                  <c:v>9.3804688499999904E-6</c:v>
                </c:pt>
                <c:pt idx="24">
                  <c:v>9.3805964300000148E-6</c:v>
                </c:pt>
                <c:pt idx="25">
                  <c:v>9.3806869899999943E-6</c:v>
                </c:pt>
                <c:pt idx="26">
                  <c:v>9.3806950700000101E-6</c:v>
                </c:pt>
                <c:pt idx="27">
                  <c:v>9.3806076700000056E-6</c:v>
                </c:pt>
                <c:pt idx="28">
                  <c:v>9.3804138500000001E-6</c:v>
                </c:pt>
                <c:pt idx="29">
                  <c:v>9.3800578100000003E-6</c:v>
                </c:pt>
                <c:pt idx="30">
                  <c:v>9.3793904400000055E-6</c:v>
                </c:pt>
                <c:pt idx="31">
                  <c:v>9.3781362899999858E-6</c:v>
                </c:pt>
                <c:pt idx="32">
                  <c:v>9.3758607700000035E-6</c:v>
                </c:pt>
                <c:pt idx="33">
                  <c:v>9.3719132799999982E-6</c:v>
                </c:pt>
                <c:pt idx="34">
                  <c:v>9.3653202500000071E-6</c:v>
                </c:pt>
                <c:pt idx="35">
                  <c:v>9.3546398499999904E-6</c:v>
                </c:pt>
                <c:pt idx="36">
                  <c:v>9.3377926399999909E-6</c:v>
                </c:pt>
                <c:pt idx="37">
                  <c:v>9.3119179100000141E-6</c:v>
                </c:pt>
                <c:pt idx="38">
                  <c:v>9.2733170799999965E-6</c:v>
                </c:pt>
                <c:pt idx="39">
                  <c:v>9.2175071800000089E-6</c:v>
                </c:pt>
                <c:pt idx="40">
                  <c:v>9.1393819300000047E-6</c:v>
                </c:pt>
                <c:pt idx="41">
                  <c:v>9.0334368999999833E-6</c:v>
                </c:pt>
                <c:pt idx="42">
                  <c:v>8.8940151500000119E-6</c:v>
                </c:pt>
                <c:pt idx="43">
                  <c:v>8.7155632700000093E-6</c:v>
                </c:pt>
                <c:pt idx="44">
                  <c:v>8.4928958800000109E-6</c:v>
                </c:pt>
                <c:pt idx="45">
                  <c:v>8.2213977299999879E-6</c:v>
                </c:pt>
                <c:pt idx="46">
                  <c:v>7.8970949200000038E-6</c:v>
                </c:pt>
                <c:pt idx="47">
                  <c:v>7.51663256999998E-6</c:v>
                </c:pt>
                <c:pt idx="48">
                  <c:v>7.0774445600000153E-6</c:v>
                </c:pt>
                <c:pt idx="49">
                  <c:v>6.578351459999984E-6</c:v>
                </c:pt>
                <c:pt idx="50">
                  <c:v>6.0205241800000189E-6</c:v>
                </c:pt>
                <c:pt idx="51">
                  <c:v>5.4084918599999963E-6</c:v>
                </c:pt>
                <c:pt idx="52">
                  <c:v>4.7509452900000045E-6</c:v>
                </c:pt>
                <c:pt idx="53">
                  <c:v>4.0612254899999993E-6</c:v>
                </c:pt>
                <c:pt idx="54">
                  <c:v>3.3573199599999877E-6</c:v>
                </c:pt>
                <c:pt idx="55">
                  <c:v>2.6611500100000108E-6</c:v>
                </c:pt>
                <c:pt idx="56">
                  <c:v>1.9970445800000009E-6</c:v>
                </c:pt>
                <c:pt idx="57">
                  <c:v>1.3895154599999925E-6</c:v>
                </c:pt>
                <c:pt idx="58">
                  <c:v>8.6048041000001074E-7</c:v>
                </c:pt>
                <c:pt idx="59">
                  <c:v>4.2622859999999452E-7</c:v>
                </c:pt>
                <c:pt idx="60">
                  <c:v>9.5068390000001535E-8</c:v>
                </c:pt>
                <c:pt idx="61">
                  <c:v>-1.3331166000001123E-7</c:v>
                </c:pt>
                <c:pt idx="62">
                  <c:v>-2.6712352000000035E-7</c:v>
                </c:pt>
                <c:pt idx="63">
                  <c:v>-3.2154866000000162E-7</c:v>
                </c:pt>
                <c:pt idx="64">
                  <c:v>-3.1706995000000079E-7</c:v>
                </c:pt>
                <c:pt idx="65">
                  <c:v>-2.7571905999999033E-7</c:v>
                </c:pt>
                <c:pt idx="66">
                  <c:v>-2.1658167999999344E-7</c:v>
                </c:pt>
                <c:pt idx="67">
                  <c:v>-1.5365570000000268E-7</c:v>
                </c:pt>
                <c:pt idx="68">
                  <c:v>-9.633199999999626E-8</c:v>
                </c:pt>
                <c:pt idx="69">
                  <c:v>-5.0166320000003782E-8</c:v>
                </c:pt>
                <c:pt idx="70">
                  <c:v>-1.7038520000001036E-8</c:v>
                </c:pt>
                <c:pt idx="71">
                  <c:v>4.2701900000003959E-9</c:v>
                </c:pt>
                <c:pt idx="72">
                  <c:v>1.6608370000006834E-8</c:v>
                </c:pt>
                <c:pt idx="73">
                  <c:v>2.2897869999998441E-8</c:v>
                </c:pt>
                <c:pt idx="74">
                  <c:v>2.5361240000000432E-8</c:v>
                </c:pt>
                <c:pt idx="75">
                  <c:v>2.5544240000006119E-8</c:v>
                </c:pt>
                <c:pt idx="76">
                  <c:v>2.4538680000000274E-8</c:v>
                </c:pt>
                <c:pt idx="77">
                  <c:v>2.306054899999807E-8</c:v>
                </c:pt>
                <c:pt idx="78">
                  <c:v>2.1492661999997972E-8</c:v>
                </c:pt>
                <c:pt idx="79">
                  <c:v>1.9998205999999124E-8</c:v>
                </c:pt>
                <c:pt idx="80">
                  <c:v>1.8634363999998045E-8</c:v>
                </c:pt>
                <c:pt idx="81">
                  <c:v>1.7408962000000465E-8</c:v>
                </c:pt>
                <c:pt idx="82">
                  <c:v>1.6301054000000389E-8</c:v>
                </c:pt>
                <c:pt idx="83">
                  <c:v>1.5280228999998993E-8</c:v>
                </c:pt>
              </c:numCache>
            </c:numRef>
          </c:yVal>
        </c:ser>
        <c:ser>
          <c:idx val="1"/>
          <c:order val="1"/>
          <c:tx>
            <c:strRef>
              <c:f>'2000 250 200 15 PP'!$AO$2</c:f>
              <c:strCache>
                <c:ptCount val="1"/>
                <c:pt idx="0">
                  <c:v>Δ6U234567,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PP'!$AO$3:$AO$86</c:f>
              <c:numCache>
                <c:formatCode>General</c:formatCode>
                <c:ptCount val="84"/>
                <c:pt idx="0">
                  <c:v>1.550557440000004E-6</c:v>
                </c:pt>
                <c:pt idx="1">
                  <c:v>1.5505590900000016E-6</c:v>
                </c:pt>
                <c:pt idx="2">
                  <c:v>1.5506147599999932E-6</c:v>
                </c:pt>
                <c:pt idx="3">
                  <c:v>1.55070424E-6</c:v>
                </c:pt>
                <c:pt idx="4">
                  <c:v>1.5507923800000078E-6</c:v>
                </c:pt>
                <c:pt idx="5">
                  <c:v>1.5508384999999989E-6</c:v>
                </c:pt>
                <c:pt idx="6">
                  <c:v>1.5508134599999966E-6</c:v>
                </c:pt>
                <c:pt idx="7">
                  <c:v>1.5507173099999968E-6</c:v>
                </c:pt>
                <c:pt idx="8">
                  <c:v>1.5505897300000011E-6</c:v>
                </c:pt>
                <c:pt idx="9">
                  <c:v>1.5504971699999925E-6</c:v>
                </c:pt>
                <c:pt idx="10">
                  <c:v>1.5504978599999982E-6</c:v>
                </c:pt>
                <c:pt idx="11">
                  <c:v>1.5506033499999919E-6</c:v>
                </c:pt>
                <c:pt idx="12">
                  <c:v>1.5507619199999968E-6</c:v>
                </c:pt>
                <c:pt idx="13">
                  <c:v>1.5508828899999985E-6</c:v>
                </c:pt>
                <c:pt idx="14">
                  <c:v>1.5508918900000081E-6</c:v>
                </c:pt>
                <c:pt idx="15">
                  <c:v>1.5507794800000014E-6</c:v>
                </c:pt>
                <c:pt idx="16">
                  <c:v>1.5506117899999937E-6</c:v>
                </c:pt>
                <c:pt idx="17">
                  <c:v>1.5504888600000015E-6</c:v>
                </c:pt>
                <c:pt idx="18">
                  <c:v>1.5504821399999943E-6</c:v>
                </c:pt>
                <c:pt idx="19">
                  <c:v>1.5505891700000078E-6</c:v>
                </c:pt>
                <c:pt idx="20">
                  <c:v>1.5507391700000045E-6</c:v>
                </c:pt>
                <c:pt idx="21">
                  <c:v>1.5508412200000022E-6</c:v>
                </c:pt>
                <c:pt idx="22">
                  <c:v>1.5508425300000082E-6</c:v>
                </c:pt>
                <c:pt idx="23">
                  <c:v>1.5507565900000116E-6</c:v>
                </c:pt>
                <c:pt idx="24">
                  <c:v>1.550645499999998E-6</c:v>
                </c:pt>
                <c:pt idx="25">
                  <c:v>1.5505755099999993E-6</c:v>
                </c:pt>
                <c:pt idx="26">
                  <c:v>1.5505747599999904E-6</c:v>
                </c:pt>
                <c:pt idx="27">
                  <c:v>1.5506234799999929E-6</c:v>
                </c:pt>
                <c:pt idx="28">
                  <c:v>1.5506726300000024E-6</c:v>
                </c:pt>
                <c:pt idx="29">
                  <c:v>1.5506735200000039E-6</c:v>
                </c:pt>
                <c:pt idx="30">
                  <c:v>1.5505966500000057E-6</c:v>
                </c:pt>
                <c:pt idx="31">
                  <c:v>1.5504259999999995E-6</c:v>
                </c:pt>
                <c:pt idx="32">
                  <c:v>1.5501357299999994E-6</c:v>
                </c:pt>
                <c:pt idx="33">
                  <c:v>1.5496677200000029E-6</c:v>
                </c:pt>
                <c:pt idx="34">
                  <c:v>1.548923900000001E-6</c:v>
                </c:pt>
                <c:pt idx="35">
                  <c:v>1.5477763900000023E-6</c:v>
                </c:pt>
                <c:pt idx="36">
                  <c:v>1.5460885299999951E-6</c:v>
                </c:pt>
                <c:pt idx="37">
                  <c:v>1.543731279999998E-6</c:v>
                </c:pt>
                <c:pt idx="38">
                  <c:v>1.5405823099999991E-6</c:v>
                </c:pt>
                <c:pt idx="39">
                  <c:v>1.5365119600000057E-6</c:v>
                </c:pt>
                <c:pt idx="40">
                  <c:v>1.531366719999995E-6</c:v>
                </c:pt>
                <c:pt idx="41">
                  <c:v>1.5249723100000076E-6</c:v>
                </c:pt>
                <c:pt idx="42">
                  <c:v>1.5171555299999942E-6</c:v>
                </c:pt>
                <c:pt idx="43">
                  <c:v>1.5077711699999924E-6</c:v>
                </c:pt>
                <c:pt idx="44">
                  <c:v>1.4966959899999969E-6</c:v>
                </c:pt>
                <c:pt idx="45">
                  <c:v>1.4837593699999999E-6</c:v>
                </c:pt>
                <c:pt idx="46">
                  <c:v>1.4685994000000019E-6</c:v>
                </c:pt>
                <c:pt idx="47">
                  <c:v>1.4504891500000133E-6</c:v>
                </c:pt>
                <c:pt idx="48">
                  <c:v>1.4282128199999886E-6</c:v>
                </c:pt>
                <c:pt idx="49">
                  <c:v>1.4000802200000065E-6</c:v>
                </c:pt>
                <c:pt idx="50">
                  <c:v>1.364089409999991E-6</c:v>
                </c:pt>
                <c:pt idx="51">
                  <c:v>1.3181686200000032E-6</c:v>
                </c:pt>
                <c:pt idx="52">
                  <c:v>1.2603903899999967E-6</c:v>
                </c:pt>
                <c:pt idx="53">
                  <c:v>1.1891195599999983E-6</c:v>
                </c:pt>
                <c:pt idx="54">
                  <c:v>1.1031683300000076E-6</c:v>
                </c:pt>
                <c:pt idx="55">
                  <c:v>1.0020548399999989E-6</c:v>
                </c:pt>
                <c:pt idx="56">
                  <c:v>8.8639225000000185E-7</c:v>
                </c:pt>
                <c:pt idx="57">
                  <c:v>7.5831985000000849E-7</c:v>
                </c:pt>
                <c:pt idx="58">
                  <c:v>6.2180847999999553E-7</c:v>
                </c:pt>
                <c:pt idx="59">
                  <c:v>4.8264411000000399E-7</c:v>
                </c:pt>
                <c:pt idx="60">
                  <c:v>3.4791879999999756E-7</c:v>
                </c:pt>
                <c:pt idx="61">
                  <c:v>2.249943300000029E-7</c:v>
                </c:pt>
                <c:pt idx="62">
                  <c:v>1.201906099999936E-7</c:v>
                </c:pt>
                <c:pt idx="63">
                  <c:v>3.7702489999999583E-8</c:v>
                </c:pt>
                <c:pt idx="64">
                  <c:v>-2.0850559999995233E-8</c:v>
                </c:pt>
                <c:pt idx="65">
                  <c:v>-5.6295030000001236E-8</c:v>
                </c:pt>
                <c:pt idx="66">
                  <c:v>-7.1585100000002999E-8</c:v>
                </c:pt>
                <c:pt idx="67">
                  <c:v>-7.1417909999998547E-8</c:v>
                </c:pt>
                <c:pt idx="68">
                  <c:v>-6.1430019999999796E-8</c:v>
                </c:pt>
                <c:pt idx="69">
                  <c:v>-4.6901459999999714E-8</c:v>
                </c:pt>
                <c:pt idx="70">
                  <c:v>-3.1692840000002879E-8</c:v>
                </c:pt>
                <c:pt idx="71">
                  <c:v>-1.8079890000003373E-8</c:v>
                </c:pt>
                <c:pt idx="72">
                  <c:v>-7.2000700000048183E-9</c:v>
                </c:pt>
                <c:pt idx="73">
                  <c:v>5.6091100000108091E-10</c:v>
                </c:pt>
                <c:pt idx="74">
                  <c:v>5.4006229999998069E-9</c:v>
                </c:pt>
                <c:pt idx="75">
                  <c:v>7.9257419999969872E-9</c:v>
                </c:pt>
                <c:pt idx="76">
                  <c:v>8.8834729999978918E-9</c:v>
                </c:pt>
                <c:pt idx="77">
                  <c:v>8.9247240000005693E-9</c:v>
                </c:pt>
                <c:pt idx="78">
                  <c:v>8.5176180000014438E-9</c:v>
                </c:pt>
                <c:pt idx="79">
                  <c:v>7.9717200000012476E-9</c:v>
                </c:pt>
                <c:pt idx="80">
                  <c:v>7.46472800000094E-9</c:v>
                </c:pt>
                <c:pt idx="81">
                  <c:v>7.0505439999999619E-9</c:v>
                </c:pt>
                <c:pt idx="82">
                  <c:v>6.6936420000003096E-9</c:v>
                </c:pt>
                <c:pt idx="83">
                  <c:v>6.3314000000007154E-9</c:v>
                </c:pt>
              </c:numCache>
            </c:numRef>
          </c:yVal>
        </c:ser>
        <c:ser>
          <c:idx val="2"/>
          <c:order val="2"/>
          <c:tx>
            <c:strRef>
              <c:f>'2000 250 200 15 PP'!$AP$2</c:f>
              <c:strCache>
                <c:ptCount val="1"/>
                <c:pt idx="0">
                  <c:v>Δ6U345678,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PP'!$AP$3:$AP$86</c:f>
              <c:numCache>
                <c:formatCode>General</c:formatCode>
                <c:ptCount val="84"/>
                <c:pt idx="0">
                  <c:v>3.9514544000000033E-7</c:v>
                </c:pt>
                <c:pt idx="1">
                  <c:v>3.9515470000000449E-7</c:v>
                </c:pt>
                <c:pt idx="2">
                  <c:v>3.9514964999999867E-7</c:v>
                </c:pt>
                <c:pt idx="3">
                  <c:v>3.9512902999999354E-7</c:v>
                </c:pt>
                <c:pt idx="4">
                  <c:v>3.9510019999999716E-7</c:v>
                </c:pt>
                <c:pt idx="5">
                  <c:v>3.9507825000000267E-7</c:v>
                </c:pt>
                <c:pt idx="6">
                  <c:v>3.950777700000005E-7</c:v>
                </c:pt>
                <c:pt idx="7">
                  <c:v>3.9510430000000272E-7</c:v>
                </c:pt>
                <c:pt idx="8">
                  <c:v>3.951460599999992E-7</c:v>
                </c:pt>
                <c:pt idx="9">
                  <c:v>3.951795700000028E-7</c:v>
                </c:pt>
                <c:pt idx="10">
                  <c:v>3.9518210000000669E-7</c:v>
                </c:pt>
                <c:pt idx="11">
                  <c:v>3.9514795000000139E-7</c:v>
                </c:pt>
                <c:pt idx="12">
                  <c:v>3.9509499000000346E-7</c:v>
                </c:pt>
                <c:pt idx="13">
                  <c:v>3.9505599999999967E-7</c:v>
                </c:pt>
                <c:pt idx="14">
                  <c:v>3.9505686999999647E-7</c:v>
                </c:pt>
                <c:pt idx="15">
                  <c:v>3.9509936999999669E-7</c:v>
                </c:pt>
                <c:pt idx="16">
                  <c:v>3.9515727000000386E-7</c:v>
                </c:pt>
                <c:pt idx="17">
                  <c:v>3.9519339999999791E-7</c:v>
                </c:pt>
                <c:pt idx="18">
                  <c:v>3.9518387000000083E-7</c:v>
                </c:pt>
                <c:pt idx="19">
                  <c:v>3.9513547999999724E-7</c:v>
                </c:pt>
                <c:pt idx="20">
                  <c:v>3.9508084999999918E-7</c:v>
                </c:pt>
                <c:pt idx="21">
                  <c:v>3.9505622000000237E-7</c:v>
                </c:pt>
                <c:pt idx="22">
                  <c:v>3.9507719000000009E-7</c:v>
                </c:pt>
                <c:pt idx="23">
                  <c:v>3.9512704999999736E-7</c:v>
                </c:pt>
                <c:pt idx="24">
                  <c:v>3.9517024999999716E-7</c:v>
                </c:pt>
                <c:pt idx="25">
                  <c:v>3.9517663999999874E-7</c:v>
                </c:pt>
                <c:pt idx="26">
                  <c:v>3.951433200000045E-7</c:v>
                </c:pt>
                <c:pt idx="27">
                  <c:v>3.9509552000000284E-7</c:v>
                </c:pt>
                <c:pt idx="28">
                  <c:v>3.9506735999999662E-7</c:v>
                </c:pt>
                <c:pt idx="29">
                  <c:v>3.9507536999999921E-7</c:v>
                </c:pt>
                <c:pt idx="30">
                  <c:v>3.9510347999999509E-7</c:v>
                </c:pt>
                <c:pt idx="31">
                  <c:v>3.9511005000000261E-7</c:v>
                </c:pt>
                <c:pt idx="32">
                  <c:v>3.9505351000000207E-7</c:v>
                </c:pt>
                <c:pt idx="33">
                  <c:v>3.9491539000000143E-7</c:v>
                </c:pt>
                <c:pt idx="34">
                  <c:v>3.9470580999999821E-7</c:v>
                </c:pt>
                <c:pt idx="35">
                  <c:v>3.9444339000000301E-7</c:v>
                </c:pt>
                <c:pt idx="36">
                  <c:v>3.9412321000000602E-7</c:v>
                </c:pt>
                <c:pt idx="37">
                  <c:v>3.9369692999999938E-7</c:v>
                </c:pt>
                <c:pt idx="38">
                  <c:v>3.9308258000000086E-7</c:v>
                </c:pt>
                <c:pt idx="39">
                  <c:v>3.9220105999999625E-7</c:v>
                </c:pt>
                <c:pt idx="40">
                  <c:v>3.9101979000000545E-7</c:v>
                </c:pt>
                <c:pt idx="41">
                  <c:v>3.8956634999999911E-7</c:v>
                </c:pt>
                <c:pt idx="42">
                  <c:v>3.8790134000000309E-7</c:v>
                </c:pt>
                <c:pt idx="43">
                  <c:v>3.8605976000000734E-7</c:v>
                </c:pt>
                <c:pt idx="44">
                  <c:v>3.8400335000000183E-7</c:v>
                </c:pt>
                <c:pt idx="45">
                  <c:v>3.8162347000000369E-7</c:v>
                </c:pt>
                <c:pt idx="46">
                  <c:v>3.7880448499999528E-7</c:v>
                </c:pt>
                <c:pt idx="47">
                  <c:v>3.7550556199999799E-7</c:v>
                </c:pt>
                <c:pt idx="48">
                  <c:v>3.718012570000038E-7</c:v>
                </c:pt>
                <c:pt idx="49">
                  <c:v>3.6783027599999939E-7</c:v>
                </c:pt>
                <c:pt idx="50">
                  <c:v>3.6366445200000489E-7</c:v>
                </c:pt>
                <c:pt idx="51">
                  <c:v>3.5916315499999868E-7</c:v>
                </c:pt>
                <c:pt idx="52">
                  <c:v>3.5390019500000093E-7</c:v>
                </c:pt>
                <c:pt idx="53">
                  <c:v>3.4721094300000109E-7</c:v>
                </c:pt>
                <c:pt idx="54">
                  <c:v>3.3832594599999989E-7</c:v>
                </c:pt>
                <c:pt idx="55">
                  <c:v>3.265061089999983E-7</c:v>
                </c:pt>
                <c:pt idx="56">
                  <c:v>3.1110599799999621E-7</c:v>
                </c:pt>
                <c:pt idx="57">
                  <c:v>2.9157202199999824E-7</c:v>
                </c:pt>
                <c:pt idx="58">
                  <c:v>2.6745442800000047E-7</c:v>
                </c:pt>
                <c:pt idx="59">
                  <c:v>2.3851250199999847E-7</c:v>
                </c:pt>
                <c:pt idx="60">
                  <c:v>2.0493142700000192E-7</c:v>
                </c:pt>
                <c:pt idx="61">
                  <c:v>1.6758325200000128E-7</c:v>
                </c:pt>
                <c:pt idx="62">
                  <c:v>1.2819409000000344E-7</c:v>
                </c:pt>
                <c:pt idx="63">
                  <c:v>8.9263720000003853E-8</c:v>
                </c:pt>
                <c:pt idx="64">
                  <c:v>5.3647472999993699E-8</c:v>
                </c:pt>
                <c:pt idx="65">
                  <c:v>2.3885480999999103E-8</c:v>
                </c:pt>
                <c:pt idx="66">
                  <c:v>1.5610170000003759E-9</c:v>
                </c:pt>
                <c:pt idx="67">
                  <c:v>-1.2984151000003094E-8</c:v>
                </c:pt>
                <c:pt idx="68">
                  <c:v>-2.0481239999997969E-8</c:v>
                </c:pt>
                <c:pt idx="69">
                  <c:v>-2.2321697999999705E-8</c:v>
                </c:pt>
                <c:pt idx="70">
                  <c:v>-2.0202963999997023E-8</c:v>
                </c:pt>
                <c:pt idx="71">
                  <c:v>-1.5901575999996853E-8</c:v>
                </c:pt>
                <c:pt idx="72">
                  <c:v>-1.1013282999998718E-8</c:v>
                </c:pt>
                <c:pt idx="73">
                  <c:v>-6.6382830000011949E-9</c:v>
                </c:pt>
                <c:pt idx="74">
                  <c:v>-3.232699999998369E-9</c:v>
                </c:pt>
                <c:pt idx="75">
                  <c:v>-7.6604599999886493E-10</c:v>
                </c:pt>
                <c:pt idx="76">
                  <c:v>9.728360000008525E-10</c:v>
                </c:pt>
                <c:pt idx="77">
                  <c:v>2.1564390000006491E-9</c:v>
                </c:pt>
                <c:pt idx="78">
                  <c:v>2.8686420000008164E-9</c:v>
                </c:pt>
                <c:pt idx="79">
                  <c:v>3.1584899999990586E-9</c:v>
                </c:pt>
                <c:pt idx="80">
                  <c:v>3.1008749999995953E-9</c:v>
                </c:pt>
                <c:pt idx="81">
                  <c:v>2.8177259999992368E-9</c:v>
                </c:pt>
                <c:pt idx="82">
                  <c:v>2.4579549999995534E-9</c:v>
                </c:pt>
                <c:pt idx="83">
                  <c:v>2.1516019999994083E-9</c:v>
                </c:pt>
              </c:numCache>
            </c:numRef>
          </c:yVal>
        </c:ser>
        <c:ser>
          <c:idx val="3"/>
          <c:order val="3"/>
          <c:tx>
            <c:strRef>
              <c:f>'2000 250 200 15 PP'!$AQ$2</c:f>
              <c:strCache>
                <c:ptCount val="1"/>
                <c:pt idx="0">
                  <c:v>Δ6U456789,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PP'!$AQ$3:$AQ$86</c:f>
              <c:numCache>
                <c:formatCode>General</c:formatCode>
                <c:ptCount val="84"/>
                <c:pt idx="0">
                  <c:v>1.2814677799999773E-7</c:v>
                </c:pt>
                <c:pt idx="1">
                  <c:v>1.2814202699999521E-7</c:v>
                </c:pt>
                <c:pt idx="2">
                  <c:v>1.2811964200000369E-7</c:v>
                </c:pt>
                <c:pt idx="3">
                  <c:v>1.280892060000052E-7</c:v>
                </c:pt>
                <c:pt idx="4">
                  <c:v>1.2806292999999871E-7</c:v>
                </c:pt>
                <c:pt idx="5">
                  <c:v>1.2805202900000025E-7</c:v>
                </c:pt>
                <c:pt idx="6">
                  <c:v>1.2806332099999918E-7</c:v>
                </c:pt>
                <c:pt idx="7">
                  <c:v>1.2809411399999854E-7</c:v>
                </c:pt>
                <c:pt idx="8">
                  <c:v>1.2813233000000249E-7</c:v>
                </c:pt>
                <c:pt idx="9">
                  <c:v>1.2815867299999853E-7</c:v>
                </c:pt>
                <c:pt idx="10">
                  <c:v>1.281572229999957E-7</c:v>
                </c:pt>
                <c:pt idx="11">
                  <c:v>1.2812542300000105E-7</c:v>
                </c:pt>
                <c:pt idx="12">
                  <c:v>1.2807857200000061E-7</c:v>
                </c:pt>
                <c:pt idx="13">
                  <c:v>1.2804207700000131E-7</c:v>
                </c:pt>
                <c:pt idx="14">
                  <c:v>1.2803775000000161E-7</c:v>
                </c:pt>
                <c:pt idx="15">
                  <c:v>1.2806886600000214E-7</c:v>
                </c:pt>
                <c:pt idx="16">
                  <c:v>1.281177099999971E-7</c:v>
                </c:pt>
                <c:pt idx="17">
                  <c:v>1.2815623500000196E-7</c:v>
                </c:pt>
                <c:pt idx="18">
                  <c:v>1.2816345299999839E-7</c:v>
                </c:pt>
                <c:pt idx="19">
                  <c:v>1.2813726500000134E-7</c:v>
                </c:pt>
                <c:pt idx="20">
                  <c:v>1.2809480600000158E-7</c:v>
                </c:pt>
                <c:pt idx="21">
                  <c:v>1.2806042899999822E-7</c:v>
                </c:pt>
                <c:pt idx="22">
                  <c:v>1.2805049299999976E-7</c:v>
                </c:pt>
                <c:pt idx="23">
                  <c:v>1.2806672399999924E-7</c:v>
                </c:pt>
                <c:pt idx="24">
                  <c:v>1.2809698100000143E-7</c:v>
                </c:pt>
                <c:pt idx="25">
                  <c:v>1.2812504700000307E-7</c:v>
                </c:pt>
                <c:pt idx="26">
                  <c:v>1.2813899599999872E-7</c:v>
                </c:pt>
                <c:pt idx="27">
                  <c:v>1.2813485199999777E-7</c:v>
                </c:pt>
                <c:pt idx="28">
                  <c:v>1.2811620000000317E-7</c:v>
                </c:pt>
                <c:pt idx="29">
                  <c:v>1.2809087900000025E-7</c:v>
                </c:pt>
                <c:pt idx="30">
                  <c:v>1.280673779999995E-7</c:v>
                </c:pt>
                <c:pt idx="31">
                  <c:v>1.2805225699999737E-7</c:v>
                </c:pt>
                <c:pt idx="32">
                  <c:v>1.2804559999999906E-7</c:v>
                </c:pt>
                <c:pt idx="33">
                  <c:v>1.2803909199999779E-7</c:v>
                </c:pt>
                <c:pt idx="34">
                  <c:v>1.2801574900000089E-7</c:v>
                </c:pt>
                <c:pt idx="35">
                  <c:v>1.2795614799999803E-7</c:v>
                </c:pt>
                <c:pt idx="36">
                  <c:v>1.2784625599999814E-7</c:v>
                </c:pt>
                <c:pt idx="37">
                  <c:v>1.2768325700000222E-7</c:v>
                </c:pt>
                <c:pt idx="38">
                  <c:v>1.2747308399999897E-7</c:v>
                </c:pt>
                <c:pt idx="39">
                  <c:v>1.2722242700000102E-7</c:v>
                </c:pt>
                <c:pt idx="40">
                  <c:v>1.2692662199999896E-7</c:v>
                </c:pt>
                <c:pt idx="41">
                  <c:v>1.2656721100000121E-7</c:v>
                </c:pt>
                <c:pt idx="42">
                  <c:v>1.2611852900000109E-7</c:v>
                </c:pt>
                <c:pt idx="43">
                  <c:v>1.2556257999999524E-7</c:v>
                </c:pt>
                <c:pt idx="44">
                  <c:v>1.2490097899999779E-7</c:v>
                </c:pt>
                <c:pt idx="45">
                  <c:v>1.2415562799999978E-7</c:v>
                </c:pt>
                <c:pt idx="46">
                  <c:v>1.2335308900000226E-7</c:v>
                </c:pt>
                <c:pt idx="47">
                  <c:v>1.2250548199999838E-7</c:v>
                </c:pt>
                <c:pt idx="48">
                  <c:v>1.2159731600000014E-7</c:v>
                </c:pt>
                <c:pt idx="49">
                  <c:v>1.2059155099999885E-7</c:v>
                </c:pt>
                <c:pt idx="50">
                  <c:v>1.1945192899999617E-7</c:v>
                </c:pt>
                <c:pt idx="51">
                  <c:v>1.181664290000005E-7</c:v>
                </c:pt>
                <c:pt idx="52">
                  <c:v>1.1675449999999863E-7</c:v>
                </c:pt>
                <c:pt idx="53">
                  <c:v>1.152469009999989E-7</c:v>
                </c:pt>
                <c:pt idx="54">
                  <c:v>1.1364738599999884E-7</c:v>
                </c:pt>
                <c:pt idx="55">
                  <c:v>1.1189184500000085E-7</c:v>
                </c:pt>
                <c:pt idx="56">
                  <c:v>1.0982146000000256E-7</c:v>
                </c:pt>
                <c:pt idx="57">
                  <c:v>1.0717745299999953E-7</c:v>
                </c:pt>
                <c:pt idx="58">
                  <c:v>1.0361699400000145E-7</c:v>
                </c:pt>
                <c:pt idx="59">
                  <c:v>9.8752047999998331E-8</c:v>
                </c:pt>
                <c:pt idx="60">
                  <c:v>9.2215152999999426E-8</c:v>
                </c:pt>
                <c:pt idx="61">
                  <c:v>8.3755136999998774E-8</c:v>
                </c:pt>
                <c:pt idx="62">
                  <c:v>7.3345288000000488E-8</c:v>
                </c:pt>
                <c:pt idx="63">
                  <c:v>6.1257418999996256E-8</c:v>
                </c:pt>
                <c:pt idx="64">
                  <c:v>4.8068932000001347E-8</c:v>
                </c:pt>
                <c:pt idx="65">
                  <c:v>3.4597481000000767E-8</c:v>
                </c:pt>
                <c:pt idx="66">
                  <c:v>2.1791657999999435E-8</c:v>
                </c:pt>
                <c:pt idx="67">
                  <c:v>1.0594053000001564E-8</c:v>
                </c:pt>
                <c:pt idx="68">
                  <c:v>1.778947999997567E-9</c:v>
                </c:pt>
                <c:pt idx="69">
                  <c:v>-4.2260619999995641E-9</c:v>
                </c:pt>
                <c:pt idx="70">
                  <c:v>-7.4581900000008345E-9</c:v>
                </c:pt>
                <c:pt idx="71">
                  <c:v>-8.3855220000017929E-9</c:v>
                </c:pt>
                <c:pt idx="72">
                  <c:v>-7.7158769999985623E-9</c:v>
                </c:pt>
                <c:pt idx="73">
                  <c:v>-6.1600299999989411E-9</c:v>
                </c:pt>
                <c:pt idx="74">
                  <c:v>-4.2927810000024059E-9</c:v>
                </c:pt>
                <c:pt idx="75">
                  <c:v>-2.5277690000013933E-9</c:v>
                </c:pt>
                <c:pt idx="76">
                  <c:v>-1.1225379999997828E-9</c:v>
                </c:pt>
                <c:pt idx="77">
                  <c:v>-1.6971300000089868E-10</c:v>
                </c:pt>
                <c:pt idx="78">
                  <c:v>3.8585399999921986E-10</c:v>
                </c:pt>
                <c:pt idx="79">
                  <c:v>6.7740500000025157E-10</c:v>
                </c:pt>
                <c:pt idx="80">
                  <c:v>8.3151399999992161E-10</c:v>
                </c:pt>
                <c:pt idx="81">
                  <c:v>9.1980800000050555E-10</c:v>
                </c:pt>
                <c:pt idx="82">
                  <c:v>9.6251100000024456E-10</c:v>
                </c:pt>
                <c:pt idx="83">
                  <c:v>9.5855600000029739E-10</c:v>
                </c:pt>
              </c:numCache>
            </c:numRef>
          </c:yVal>
        </c:ser>
        <c:axId val="118069888"/>
        <c:axId val="118079872"/>
      </c:scatterChart>
      <c:valAx>
        <c:axId val="11806988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079872"/>
        <c:crosses val="autoZero"/>
        <c:crossBetween val="midCat"/>
      </c:valAx>
      <c:valAx>
        <c:axId val="11807987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06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7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PP'!$AR$2</c:f>
              <c:strCache>
                <c:ptCount val="1"/>
                <c:pt idx="0">
                  <c:v>Δ7U1234567,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PP'!$AR$3:$AR$86</c:f>
              <c:numCache>
                <c:formatCode>General</c:formatCode>
                <c:ptCount val="84"/>
                <c:pt idx="0">
                  <c:v>7.8301889199999861E-6</c:v>
                </c:pt>
                <c:pt idx="1">
                  <c:v>7.8301776099999796E-6</c:v>
                </c:pt>
                <c:pt idx="2">
                  <c:v>7.8300438300000063E-6</c:v>
                </c:pt>
                <c:pt idx="3">
                  <c:v>7.8298382500000259E-6</c:v>
                </c:pt>
                <c:pt idx="4">
                  <c:v>7.8296423699999955E-6</c:v>
                </c:pt>
                <c:pt idx="5">
                  <c:v>7.8295452200000232E-6</c:v>
                </c:pt>
                <c:pt idx="6">
                  <c:v>7.8296077500000135E-6</c:v>
                </c:pt>
                <c:pt idx="7">
                  <c:v>7.8298248099999907E-6</c:v>
                </c:pt>
                <c:pt idx="8">
                  <c:v>7.8301080399999959E-6</c:v>
                </c:pt>
                <c:pt idx="9">
                  <c:v>7.8303107100000342E-6</c:v>
                </c:pt>
                <c:pt idx="10">
                  <c:v>7.8303071399999867E-6</c:v>
                </c:pt>
                <c:pt idx="11">
                  <c:v>7.8300729600000237E-6</c:v>
                </c:pt>
                <c:pt idx="12">
                  <c:v>7.8297220499999931E-6</c:v>
                </c:pt>
                <c:pt idx="13">
                  <c:v>7.829453500000003E-6</c:v>
                </c:pt>
                <c:pt idx="14">
                  <c:v>7.8294309199999893E-6</c:v>
                </c:pt>
                <c:pt idx="15">
                  <c:v>7.8296760099999845E-6</c:v>
                </c:pt>
                <c:pt idx="16">
                  <c:v>7.8300453900000179E-6</c:v>
                </c:pt>
                <c:pt idx="17">
                  <c:v>7.8303206099999825E-6</c:v>
                </c:pt>
                <c:pt idx="18">
                  <c:v>7.8303438200000224E-6</c:v>
                </c:pt>
                <c:pt idx="19">
                  <c:v>7.8301163899999561E-6</c:v>
                </c:pt>
                <c:pt idx="20">
                  <c:v>7.8297880799999762E-6</c:v>
                </c:pt>
                <c:pt idx="21">
                  <c:v>7.8295563400000161E-6</c:v>
                </c:pt>
                <c:pt idx="22">
                  <c:v>7.8295381599999878E-6</c:v>
                </c:pt>
                <c:pt idx="23">
                  <c:v>7.8297122599999786E-6</c:v>
                </c:pt>
                <c:pt idx="24">
                  <c:v>7.8299509300000187E-6</c:v>
                </c:pt>
                <c:pt idx="25">
                  <c:v>7.8301114799999982E-6</c:v>
                </c:pt>
                <c:pt idx="26">
                  <c:v>7.8301203099999856E-6</c:v>
                </c:pt>
                <c:pt idx="27">
                  <c:v>7.8299841899999907E-6</c:v>
                </c:pt>
                <c:pt idx="28">
                  <c:v>7.8297412200000074E-6</c:v>
                </c:pt>
                <c:pt idx="29">
                  <c:v>7.8293842899999978E-6</c:v>
                </c:pt>
                <c:pt idx="30">
                  <c:v>7.8287937900000127E-6</c:v>
                </c:pt>
                <c:pt idx="31">
                  <c:v>7.8277102900000037E-6</c:v>
                </c:pt>
                <c:pt idx="32">
                  <c:v>7.8257250400000098E-6</c:v>
                </c:pt>
                <c:pt idx="33">
                  <c:v>7.8222455599999741E-6</c:v>
                </c:pt>
                <c:pt idx="34">
                  <c:v>7.8163963499999948E-6</c:v>
                </c:pt>
                <c:pt idx="35">
                  <c:v>7.8068634599999955E-6</c:v>
                </c:pt>
                <c:pt idx="36">
                  <c:v>7.7917041100000112E-6</c:v>
                </c:pt>
                <c:pt idx="37">
                  <c:v>7.7681866300000004E-6</c:v>
                </c:pt>
                <c:pt idx="38">
                  <c:v>7.7327347700000095E-6</c:v>
                </c:pt>
                <c:pt idx="39">
                  <c:v>7.6809952199999956E-6</c:v>
                </c:pt>
                <c:pt idx="40">
                  <c:v>7.6080152100000116E-6</c:v>
                </c:pt>
                <c:pt idx="41">
                  <c:v>7.5084645899999719E-6</c:v>
                </c:pt>
                <c:pt idx="42">
                  <c:v>7.3768596200000043E-6</c:v>
                </c:pt>
                <c:pt idx="43">
                  <c:v>7.2077921000000072E-6</c:v>
                </c:pt>
                <c:pt idx="44">
                  <c:v>6.996199890000002E-6</c:v>
                </c:pt>
                <c:pt idx="45">
                  <c:v>6.7376383599999999E-6</c:v>
                </c:pt>
                <c:pt idx="46">
                  <c:v>6.4284955200000104E-6</c:v>
                </c:pt>
                <c:pt idx="47">
                  <c:v>6.0661434199999642E-6</c:v>
                </c:pt>
                <c:pt idx="48">
                  <c:v>5.6492317400000284E-6</c:v>
                </c:pt>
                <c:pt idx="49">
                  <c:v>5.1782712400000024E-6</c:v>
                </c:pt>
                <c:pt idx="50">
                  <c:v>4.6564347700000023E-6</c:v>
                </c:pt>
                <c:pt idx="51">
                  <c:v>4.0903232399999747E-6</c:v>
                </c:pt>
                <c:pt idx="52">
                  <c:v>3.4905549000000258E-6</c:v>
                </c:pt>
                <c:pt idx="53">
                  <c:v>2.8721059300000044E-6</c:v>
                </c:pt>
                <c:pt idx="54">
                  <c:v>2.2541516299999886E-6</c:v>
                </c:pt>
                <c:pt idx="55">
                  <c:v>1.6590951700000118E-6</c:v>
                </c:pt>
                <c:pt idx="56">
                  <c:v>1.1106523299999982E-6</c:v>
                </c:pt>
                <c:pt idx="57">
                  <c:v>6.3119560999998533E-7</c:v>
                </c:pt>
                <c:pt idx="58">
                  <c:v>2.3867193000000907E-7</c:v>
                </c:pt>
                <c:pt idx="59">
                  <c:v>-5.6415509999996549E-8</c:v>
                </c:pt>
                <c:pt idx="60">
                  <c:v>-2.5285041000000005E-7</c:v>
                </c:pt>
                <c:pt idx="61">
                  <c:v>-3.5830599000000587E-7</c:v>
                </c:pt>
                <c:pt idx="62">
                  <c:v>-3.8731412999998697E-7</c:v>
                </c:pt>
                <c:pt idx="63">
                  <c:v>-3.5925114999998786E-7</c:v>
                </c:pt>
                <c:pt idx="64">
                  <c:v>-2.9621939000001445E-7</c:v>
                </c:pt>
                <c:pt idx="65">
                  <c:v>-2.1942402999999947E-7</c:v>
                </c:pt>
                <c:pt idx="66">
                  <c:v>-1.4499657999999383E-7</c:v>
                </c:pt>
                <c:pt idx="67">
                  <c:v>-8.2237789999996087E-8</c:v>
                </c:pt>
                <c:pt idx="68">
                  <c:v>-3.4901980000000487E-8</c:v>
                </c:pt>
                <c:pt idx="69">
                  <c:v>-3.2648600000000445E-9</c:v>
                </c:pt>
                <c:pt idx="70">
                  <c:v>1.4654319999996125E-8</c:v>
                </c:pt>
                <c:pt idx="71">
                  <c:v>2.2350080000011604E-8</c:v>
                </c:pt>
                <c:pt idx="72">
                  <c:v>2.3808440000009534E-8</c:v>
                </c:pt>
                <c:pt idx="73">
                  <c:v>2.2336958999998419E-8</c:v>
                </c:pt>
                <c:pt idx="74">
                  <c:v>1.9960617000001684E-8</c:v>
                </c:pt>
                <c:pt idx="75">
                  <c:v>1.7618498000004261E-8</c:v>
                </c:pt>
                <c:pt idx="76">
                  <c:v>1.5655206999997935E-8</c:v>
                </c:pt>
                <c:pt idx="77">
                  <c:v>1.4135825000000042E-8</c:v>
                </c:pt>
                <c:pt idx="78">
                  <c:v>1.2975043999998964E-8</c:v>
                </c:pt>
                <c:pt idx="79">
                  <c:v>1.2026485999999888E-8</c:v>
                </c:pt>
                <c:pt idx="80">
                  <c:v>1.1169635999998481E-8</c:v>
                </c:pt>
                <c:pt idx="81">
                  <c:v>1.0358418000002303E-8</c:v>
                </c:pt>
                <c:pt idx="82">
                  <c:v>9.6074120000030443E-9</c:v>
                </c:pt>
                <c:pt idx="83">
                  <c:v>8.948828999999548E-9</c:v>
                </c:pt>
              </c:numCache>
            </c:numRef>
          </c:yVal>
        </c:ser>
        <c:ser>
          <c:idx val="1"/>
          <c:order val="1"/>
          <c:tx>
            <c:strRef>
              <c:f>'2000 250 200 15 PP'!$AS$2</c:f>
              <c:strCache>
                <c:ptCount val="1"/>
                <c:pt idx="0">
                  <c:v>Δ7U2345678,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PP'!$AS$3:$AS$86</c:f>
              <c:numCache>
                <c:formatCode>General</c:formatCode>
                <c:ptCount val="84"/>
                <c:pt idx="0">
                  <c:v>1.1554119999999952E-6</c:v>
                </c:pt>
                <c:pt idx="1">
                  <c:v>1.1554043899999994E-6</c:v>
                </c:pt>
                <c:pt idx="2">
                  <c:v>1.1554651099999939E-6</c:v>
                </c:pt>
                <c:pt idx="3">
                  <c:v>1.1555752099999984E-6</c:v>
                </c:pt>
                <c:pt idx="4">
                  <c:v>1.1556921800000032E-6</c:v>
                </c:pt>
                <c:pt idx="5">
                  <c:v>1.1557602499999973E-6</c:v>
                </c:pt>
                <c:pt idx="6">
                  <c:v>1.1557356900000001E-6</c:v>
                </c:pt>
                <c:pt idx="7">
                  <c:v>1.1556130100000021E-6</c:v>
                </c:pt>
                <c:pt idx="8">
                  <c:v>1.1554436700000049E-6</c:v>
                </c:pt>
                <c:pt idx="9">
                  <c:v>1.1553175999999942E-6</c:v>
                </c:pt>
                <c:pt idx="10">
                  <c:v>1.1553157599999909E-6</c:v>
                </c:pt>
                <c:pt idx="11">
                  <c:v>1.1554554E-6</c:v>
                </c:pt>
                <c:pt idx="12">
                  <c:v>1.1556669299999995E-6</c:v>
                </c:pt>
                <c:pt idx="13">
                  <c:v>1.1558268900000006E-6</c:v>
                </c:pt>
                <c:pt idx="14">
                  <c:v>1.1558350200000093E-6</c:v>
                </c:pt>
                <c:pt idx="15">
                  <c:v>1.1556801100000064E-6</c:v>
                </c:pt>
                <c:pt idx="16">
                  <c:v>1.1554545200000061E-6</c:v>
                </c:pt>
                <c:pt idx="17">
                  <c:v>1.1552954599999975E-6</c:v>
                </c:pt>
                <c:pt idx="18">
                  <c:v>1.1552982699999837E-6</c:v>
                </c:pt>
                <c:pt idx="19">
                  <c:v>1.1554536900000133E-6</c:v>
                </c:pt>
                <c:pt idx="20">
                  <c:v>1.1556583200000167E-6</c:v>
                </c:pt>
                <c:pt idx="21">
                  <c:v>1.1557849999999998E-6</c:v>
                </c:pt>
                <c:pt idx="22">
                  <c:v>1.1557653400000121E-6</c:v>
                </c:pt>
                <c:pt idx="23">
                  <c:v>1.1556295400000102E-6</c:v>
                </c:pt>
                <c:pt idx="24">
                  <c:v>1.1554752499999998E-6</c:v>
                </c:pt>
                <c:pt idx="25">
                  <c:v>1.1553988700000101E-6</c:v>
                </c:pt>
                <c:pt idx="26">
                  <c:v>1.155431439999987E-6</c:v>
                </c:pt>
                <c:pt idx="27">
                  <c:v>1.1555279599999968E-6</c:v>
                </c:pt>
                <c:pt idx="28">
                  <c:v>1.155605269999991E-6</c:v>
                </c:pt>
                <c:pt idx="29">
                  <c:v>1.1555981500000041E-6</c:v>
                </c:pt>
                <c:pt idx="30">
                  <c:v>1.1554931699999943E-6</c:v>
                </c:pt>
                <c:pt idx="31">
                  <c:v>1.1553159500000032E-6</c:v>
                </c:pt>
                <c:pt idx="32">
                  <c:v>1.1550822200000051E-6</c:v>
                </c:pt>
                <c:pt idx="33">
                  <c:v>1.154752329999993E-6</c:v>
                </c:pt>
                <c:pt idx="34">
                  <c:v>1.1542180900000225E-6</c:v>
                </c:pt>
                <c:pt idx="35">
                  <c:v>1.1533330000000003E-6</c:v>
                </c:pt>
                <c:pt idx="36">
                  <c:v>1.1519653200000033E-6</c:v>
                </c:pt>
                <c:pt idx="37">
                  <c:v>1.1500343499999973E-6</c:v>
                </c:pt>
                <c:pt idx="38">
                  <c:v>1.1474997300000039E-6</c:v>
                </c:pt>
                <c:pt idx="39">
                  <c:v>1.1443109000000044E-6</c:v>
                </c:pt>
                <c:pt idx="40">
                  <c:v>1.1403469300000003E-6</c:v>
                </c:pt>
                <c:pt idx="41">
                  <c:v>1.135405959999997E-6</c:v>
                </c:pt>
                <c:pt idx="42">
                  <c:v>1.1292541900000053E-6</c:v>
                </c:pt>
                <c:pt idx="43">
                  <c:v>1.1217114099999829E-6</c:v>
                </c:pt>
                <c:pt idx="44">
                  <c:v>1.1126926399999944E-6</c:v>
                </c:pt>
                <c:pt idx="45">
                  <c:v>1.1021358999999894E-6</c:v>
                </c:pt>
                <c:pt idx="46">
                  <c:v>1.0897949150000032E-6</c:v>
                </c:pt>
                <c:pt idx="47">
                  <c:v>1.0749835880000221E-6</c:v>
                </c:pt>
                <c:pt idx="48">
                  <c:v>1.0564115629999984E-6</c:v>
                </c:pt>
                <c:pt idx="49">
                  <c:v>1.0322499439999974E-6</c:v>
                </c:pt>
                <c:pt idx="50">
                  <c:v>1.0004249579999906E-6</c:v>
                </c:pt>
                <c:pt idx="51">
                  <c:v>9.5900546500001024E-7</c:v>
                </c:pt>
                <c:pt idx="52">
                  <c:v>9.0649019499999304E-7</c:v>
                </c:pt>
                <c:pt idx="53">
                  <c:v>8.4190861700000568E-7</c:v>
                </c:pt>
                <c:pt idx="54">
                  <c:v>7.648423840000094E-7</c:v>
                </c:pt>
                <c:pt idx="55">
                  <c:v>6.7554873100000062E-7</c:v>
                </c:pt>
                <c:pt idx="56">
                  <c:v>5.7528625200001241E-7</c:v>
                </c:pt>
                <c:pt idx="57">
                  <c:v>4.6674782799999902E-7</c:v>
                </c:pt>
                <c:pt idx="58">
                  <c:v>3.5435405199998764E-7</c:v>
                </c:pt>
                <c:pt idx="59">
                  <c:v>2.4413160800001124E-7</c:v>
                </c:pt>
                <c:pt idx="60">
                  <c:v>1.4298737299999226E-7</c:v>
                </c:pt>
                <c:pt idx="61">
                  <c:v>5.7411078000006275E-8</c:v>
                </c:pt>
                <c:pt idx="62">
                  <c:v>-8.0034800000172481E-9</c:v>
                </c:pt>
                <c:pt idx="63">
                  <c:v>-5.1561230000001305E-8</c:v>
                </c:pt>
                <c:pt idx="64">
                  <c:v>-7.4498032999995709E-8</c:v>
                </c:pt>
                <c:pt idx="65">
                  <c:v>-8.0180510999996315E-8</c:v>
                </c:pt>
                <c:pt idx="66">
                  <c:v>-7.3146117000002951E-8</c:v>
                </c:pt>
                <c:pt idx="67">
                  <c:v>-5.8433759000000958E-8</c:v>
                </c:pt>
                <c:pt idx="68">
                  <c:v>-4.0948780000002886E-8</c:v>
                </c:pt>
                <c:pt idx="69">
                  <c:v>-2.4579761999997045E-8</c:v>
                </c:pt>
                <c:pt idx="70">
                  <c:v>-1.1489876000000773E-8</c:v>
                </c:pt>
                <c:pt idx="71">
                  <c:v>-2.1783140000052498E-9</c:v>
                </c:pt>
                <c:pt idx="72">
                  <c:v>3.8132130000002523E-9</c:v>
                </c:pt>
                <c:pt idx="73">
                  <c:v>7.1991940000018523E-9</c:v>
                </c:pt>
                <c:pt idx="74">
                  <c:v>8.6333229999960583E-9</c:v>
                </c:pt>
                <c:pt idx="75">
                  <c:v>8.6917879999971227E-9</c:v>
                </c:pt>
                <c:pt idx="76">
                  <c:v>7.9106370000013803E-9</c:v>
                </c:pt>
                <c:pt idx="77">
                  <c:v>6.7682849999988614E-9</c:v>
                </c:pt>
                <c:pt idx="78">
                  <c:v>5.6489759999997804E-9</c:v>
                </c:pt>
                <c:pt idx="79">
                  <c:v>4.8132299999993303E-9</c:v>
                </c:pt>
                <c:pt idx="80">
                  <c:v>4.3638530000002859E-9</c:v>
                </c:pt>
                <c:pt idx="81">
                  <c:v>4.2328179999999839E-9</c:v>
                </c:pt>
                <c:pt idx="82">
                  <c:v>4.2356870000007562E-9</c:v>
                </c:pt>
                <c:pt idx="83">
                  <c:v>4.1797980000008307E-9</c:v>
                </c:pt>
              </c:numCache>
            </c:numRef>
          </c:yVal>
        </c:ser>
        <c:ser>
          <c:idx val="2"/>
          <c:order val="2"/>
          <c:tx>
            <c:strRef>
              <c:f>'2000 250 200 15 PP'!$AT$2</c:f>
              <c:strCache>
                <c:ptCount val="1"/>
                <c:pt idx="0">
                  <c:v>Δ7U3456789,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PP'!$AT$3:$AT$86</c:f>
              <c:numCache>
                <c:formatCode>General</c:formatCode>
                <c:ptCount val="84"/>
                <c:pt idx="0">
                  <c:v>2.6699866200000684E-7</c:v>
                </c:pt>
                <c:pt idx="1">
                  <c:v>2.6701267300000271E-7</c:v>
                </c:pt>
                <c:pt idx="2">
                  <c:v>2.6703000799999646E-7</c:v>
                </c:pt>
                <c:pt idx="3">
                  <c:v>2.6703982399999003E-7</c:v>
                </c:pt>
                <c:pt idx="4">
                  <c:v>2.6703727000000014E-7</c:v>
                </c:pt>
                <c:pt idx="5">
                  <c:v>2.6702622100000263E-7</c:v>
                </c:pt>
                <c:pt idx="6">
                  <c:v>2.6701444900000789E-7</c:v>
                </c:pt>
                <c:pt idx="7">
                  <c:v>2.6701018600000206E-7</c:v>
                </c:pt>
                <c:pt idx="8">
                  <c:v>2.6701372999998866E-7</c:v>
                </c:pt>
                <c:pt idx="9">
                  <c:v>2.6702089700000597E-7</c:v>
                </c:pt>
                <c:pt idx="10">
                  <c:v>2.6702487700000506E-7</c:v>
                </c:pt>
                <c:pt idx="11">
                  <c:v>2.6702252699999844E-7</c:v>
                </c:pt>
                <c:pt idx="12">
                  <c:v>2.6701641799999904E-7</c:v>
                </c:pt>
                <c:pt idx="13">
                  <c:v>2.6701392300000153E-7</c:v>
                </c:pt>
                <c:pt idx="14">
                  <c:v>2.6701911999999783E-7</c:v>
                </c:pt>
                <c:pt idx="15">
                  <c:v>2.6703050399998841E-7</c:v>
                </c:pt>
                <c:pt idx="16">
                  <c:v>2.6703956000000739E-7</c:v>
                </c:pt>
                <c:pt idx="17">
                  <c:v>2.6703716499998854E-7</c:v>
                </c:pt>
                <c:pt idx="18">
                  <c:v>2.6702041699999671E-7</c:v>
                </c:pt>
                <c:pt idx="19">
                  <c:v>2.6699821499999421E-7</c:v>
                </c:pt>
                <c:pt idx="20">
                  <c:v>2.6698604399999379E-7</c:v>
                </c:pt>
                <c:pt idx="21">
                  <c:v>2.6699579100000246E-7</c:v>
                </c:pt>
                <c:pt idx="22">
                  <c:v>2.6702669699999885E-7</c:v>
                </c:pt>
                <c:pt idx="23">
                  <c:v>2.6706032600000024E-7</c:v>
                </c:pt>
                <c:pt idx="24">
                  <c:v>2.670732690000006E-7</c:v>
                </c:pt>
                <c:pt idx="25">
                  <c:v>2.6705159299999524E-7</c:v>
                </c:pt>
                <c:pt idx="26">
                  <c:v>2.6700432399999816E-7</c:v>
                </c:pt>
                <c:pt idx="27">
                  <c:v>2.6696066799999766E-7</c:v>
                </c:pt>
                <c:pt idx="28">
                  <c:v>2.6695116000000023E-7</c:v>
                </c:pt>
                <c:pt idx="29">
                  <c:v>2.6698449099999811E-7</c:v>
                </c:pt>
                <c:pt idx="30">
                  <c:v>2.6703610200000364E-7</c:v>
                </c:pt>
                <c:pt idx="31">
                  <c:v>2.6705779300000736E-7</c:v>
                </c:pt>
                <c:pt idx="32">
                  <c:v>2.6700791000000344E-7</c:v>
                </c:pt>
                <c:pt idx="33">
                  <c:v>2.6687629800000342E-7</c:v>
                </c:pt>
                <c:pt idx="34">
                  <c:v>2.6669006099999605E-7</c:v>
                </c:pt>
                <c:pt idx="35">
                  <c:v>2.6648724200000116E-7</c:v>
                </c:pt>
                <c:pt idx="36">
                  <c:v>2.6627695400000639E-7</c:v>
                </c:pt>
                <c:pt idx="37">
                  <c:v>2.6601367300000097E-7</c:v>
                </c:pt>
                <c:pt idx="38">
                  <c:v>2.6560949599999892E-7</c:v>
                </c:pt>
                <c:pt idx="39">
                  <c:v>2.649786330000001E-7</c:v>
                </c:pt>
                <c:pt idx="40">
                  <c:v>2.6409316800000628E-7</c:v>
                </c:pt>
                <c:pt idx="41">
                  <c:v>2.6299913900000361E-7</c:v>
                </c:pt>
                <c:pt idx="42">
                  <c:v>2.617828109999967E-7</c:v>
                </c:pt>
                <c:pt idx="43">
                  <c:v>2.6049718000001167E-7</c:v>
                </c:pt>
                <c:pt idx="44">
                  <c:v>2.591023710000053E-7</c:v>
                </c:pt>
                <c:pt idx="45">
                  <c:v>2.5746784199999904E-7</c:v>
                </c:pt>
                <c:pt idx="46">
                  <c:v>2.5545139599999747E-7</c:v>
                </c:pt>
                <c:pt idx="47">
                  <c:v>2.5300008000000299E-7</c:v>
                </c:pt>
                <c:pt idx="48">
                  <c:v>2.5020394099999667E-7</c:v>
                </c:pt>
                <c:pt idx="49">
                  <c:v>2.4723872500000732E-7</c:v>
                </c:pt>
                <c:pt idx="50">
                  <c:v>2.4421252300000533E-7</c:v>
                </c:pt>
                <c:pt idx="51">
                  <c:v>2.4099672600000221E-7</c:v>
                </c:pt>
                <c:pt idx="52">
                  <c:v>2.3714569500000315E-7</c:v>
                </c:pt>
                <c:pt idx="53">
                  <c:v>2.3196404199999626E-7</c:v>
                </c:pt>
                <c:pt idx="54">
                  <c:v>2.2467856000000084E-7</c:v>
                </c:pt>
                <c:pt idx="55">
                  <c:v>2.1461426399999428E-7</c:v>
                </c:pt>
                <c:pt idx="56">
                  <c:v>2.0128453799999345E-7</c:v>
                </c:pt>
                <c:pt idx="57">
                  <c:v>1.8439456900000326E-7</c:v>
                </c:pt>
                <c:pt idx="58">
                  <c:v>1.6383743400000008E-7</c:v>
                </c:pt>
                <c:pt idx="59">
                  <c:v>1.3976045399999675E-7</c:v>
                </c:pt>
                <c:pt idx="60">
                  <c:v>1.1271627400001086E-7</c:v>
                </c:pt>
                <c:pt idx="61">
                  <c:v>8.3828115000006004E-8</c:v>
                </c:pt>
                <c:pt idx="62">
                  <c:v>5.4848801999997234E-8</c:v>
                </c:pt>
                <c:pt idx="63">
                  <c:v>2.8006301000003573E-8</c:v>
                </c:pt>
                <c:pt idx="64">
                  <c:v>5.578540999997329E-9</c:v>
                </c:pt>
                <c:pt idx="65">
                  <c:v>-1.0712000000004947E-8</c:v>
                </c:pt>
                <c:pt idx="66">
                  <c:v>-2.0230640999998953E-8</c:v>
                </c:pt>
                <c:pt idx="67">
                  <c:v>-2.3578204000005294E-8</c:v>
                </c:pt>
                <c:pt idx="68">
                  <c:v>-2.2260187999990559E-8</c:v>
                </c:pt>
                <c:pt idx="69">
                  <c:v>-1.8095636000000776E-8</c:v>
                </c:pt>
                <c:pt idx="70">
                  <c:v>-1.2744774000002965E-8</c:v>
                </c:pt>
                <c:pt idx="71">
                  <c:v>-7.5160539999955894E-9</c:v>
                </c:pt>
                <c:pt idx="72">
                  <c:v>-3.2974059999976145E-9</c:v>
                </c:pt>
                <c:pt idx="73">
                  <c:v>-4.782530000020421E-10</c:v>
                </c:pt>
                <c:pt idx="74">
                  <c:v>1.0600809999983194E-9</c:v>
                </c:pt>
                <c:pt idx="75">
                  <c:v>1.7617230000040107E-9</c:v>
                </c:pt>
                <c:pt idx="76">
                  <c:v>2.0953739999978824E-9</c:v>
                </c:pt>
                <c:pt idx="77">
                  <c:v>2.3261520000015478E-9</c:v>
                </c:pt>
                <c:pt idx="78">
                  <c:v>2.482788000001173E-9</c:v>
                </c:pt>
                <c:pt idx="79">
                  <c:v>2.4810849999987011E-9</c:v>
                </c:pt>
                <c:pt idx="80">
                  <c:v>2.2693609999991443E-9</c:v>
                </c:pt>
                <c:pt idx="81">
                  <c:v>1.897917999999843E-9</c:v>
                </c:pt>
                <c:pt idx="82">
                  <c:v>1.4954439999997853E-9</c:v>
                </c:pt>
                <c:pt idx="83">
                  <c:v>1.1930460000006991E-9</c:v>
                </c:pt>
              </c:numCache>
            </c:numRef>
          </c:yVal>
        </c:ser>
        <c:axId val="118001664"/>
        <c:axId val="118003200"/>
      </c:scatterChart>
      <c:valAx>
        <c:axId val="11800166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003200"/>
        <c:crosses val="autoZero"/>
        <c:crossBetween val="midCat"/>
      </c:valAx>
      <c:valAx>
        <c:axId val="118003200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001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4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PP'!$AC$2</c:f>
              <c:strCache>
                <c:ptCount val="1"/>
                <c:pt idx="0">
                  <c:v>Δ4U1234,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PP'!$AC$3:$AC$86</c:f>
              <c:numCache>
                <c:formatCode>General</c:formatCode>
                <c:ptCount val="84"/>
                <c:pt idx="0">
                  <c:v>1.4722185399999993E-5</c:v>
                </c:pt>
                <c:pt idx="1">
                  <c:v>1.4722188579999997E-5</c:v>
                </c:pt>
                <c:pt idx="2">
                  <c:v>1.4722170700000005E-5</c:v>
                </c:pt>
                <c:pt idx="3">
                  <c:v>1.4722136750000008E-5</c:v>
                </c:pt>
                <c:pt idx="4">
                  <c:v>1.4722099929999999E-5</c:v>
                </c:pt>
                <c:pt idx="5">
                  <c:v>1.4722077790000006E-5</c:v>
                </c:pt>
                <c:pt idx="6">
                  <c:v>1.4722084960000006E-5</c:v>
                </c:pt>
                <c:pt idx="7">
                  <c:v>1.4722122769999999E-5</c:v>
                </c:pt>
                <c:pt idx="8">
                  <c:v>1.4722175989999994E-5</c:v>
                </c:pt>
                <c:pt idx="9">
                  <c:v>1.472221561000001E-5</c:v>
                </c:pt>
                <c:pt idx="10">
                  <c:v>1.4722216479999995E-5</c:v>
                </c:pt>
                <c:pt idx="11">
                  <c:v>1.4722172880000003E-5</c:v>
                </c:pt>
                <c:pt idx="12">
                  <c:v>1.4722106719999993E-5</c:v>
                </c:pt>
                <c:pt idx="13">
                  <c:v>1.4722056929999994E-5</c:v>
                </c:pt>
                <c:pt idx="14">
                  <c:v>1.4722055090000001E-5</c:v>
                </c:pt>
                <c:pt idx="15">
                  <c:v>1.4722104180000004E-5</c:v>
                </c:pt>
                <c:pt idx="16">
                  <c:v>1.472217479E-5</c:v>
                </c:pt>
                <c:pt idx="17">
                  <c:v>1.4722223539999998E-5</c:v>
                </c:pt>
                <c:pt idx="18">
                  <c:v>1.4722220940000008E-5</c:v>
                </c:pt>
                <c:pt idx="19">
                  <c:v>1.4722170789999997E-5</c:v>
                </c:pt>
                <c:pt idx="20">
                  <c:v>1.4722106439999991E-5</c:v>
                </c:pt>
                <c:pt idx="21">
                  <c:v>1.4722068920000009E-5</c:v>
                </c:pt>
                <c:pt idx="22">
                  <c:v>1.4722078040000005E-5</c:v>
                </c:pt>
                <c:pt idx="23">
                  <c:v>1.472212266E-5</c:v>
                </c:pt>
                <c:pt idx="24">
                  <c:v>1.472216896E-5</c:v>
                </c:pt>
                <c:pt idx="25">
                  <c:v>1.4722183419999999E-5</c:v>
                </c:pt>
                <c:pt idx="26">
                  <c:v>1.4722148679999995E-5</c:v>
                </c:pt>
                <c:pt idx="27">
                  <c:v>1.4722053579999997E-5</c:v>
                </c:pt>
                <c:pt idx="28">
                  <c:v>1.4721859869999998E-5</c:v>
                </c:pt>
                <c:pt idx="29">
                  <c:v>1.4721454929999999E-5</c:v>
                </c:pt>
                <c:pt idx="30">
                  <c:v>1.4720603250000005E-5</c:v>
                </c:pt>
                <c:pt idx="31">
                  <c:v>1.4718908519999999E-5</c:v>
                </c:pt>
                <c:pt idx="32">
                  <c:v>1.4715775259999999E-5</c:v>
                </c:pt>
                <c:pt idx="33">
                  <c:v>1.4710346459999995E-5</c:v>
                </c:pt>
                <c:pt idx="34">
                  <c:v>1.4701391090000009E-5</c:v>
                </c:pt>
                <c:pt idx="35">
                  <c:v>1.4687149480000005E-5</c:v>
                </c:pt>
                <c:pt idx="36">
                  <c:v>1.4665159119999994E-5</c:v>
                </c:pt>
                <c:pt idx="37">
                  <c:v>1.4632118010000004E-5</c:v>
                </c:pt>
                <c:pt idx="38">
                  <c:v>1.4583847089999998E-5</c:v>
                </c:pt>
                <c:pt idx="39">
                  <c:v>1.4515378290000005E-5</c:v>
                </c:pt>
                <c:pt idx="40">
                  <c:v>1.4421155109999998E-5</c:v>
                </c:pt>
                <c:pt idx="41">
                  <c:v>1.4295289329999998E-5</c:v>
                </c:pt>
                <c:pt idx="42">
                  <c:v>1.4131809190000002E-5</c:v>
                </c:pt>
                <c:pt idx="43">
                  <c:v>1.3924874519999998E-5</c:v>
                </c:pt>
                <c:pt idx="44">
                  <c:v>1.3668951350000007E-5</c:v>
                </c:pt>
                <c:pt idx="45">
                  <c:v>1.3358881900000001E-5</c:v>
                </c:pt>
                <c:pt idx="46">
                  <c:v>1.2989772730000008E-5</c:v>
                </c:pt>
                <c:pt idx="47">
                  <c:v>1.2556755539999992E-5</c:v>
                </c:pt>
                <c:pt idx="48">
                  <c:v>1.2054959360000006E-5</c:v>
                </c:pt>
                <c:pt idx="49">
                  <c:v>1.1480023610000003E-5</c:v>
                </c:pt>
                <c:pt idx="50">
                  <c:v>1.082912901E-5</c:v>
                </c:pt>
                <c:pt idx="51">
                  <c:v>1.010219340999999E-5</c:v>
                </c:pt>
                <c:pt idx="52">
                  <c:v>9.3029204800000085E-6</c:v>
                </c:pt>
                <c:pt idx="53">
                  <c:v>8.4396016300000049E-6</c:v>
                </c:pt>
                <c:pt idx="54">
                  <c:v>7.5255941500000023E-6</c:v>
                </c:pt>
                <c:pt idx="55">
                  <c:v>6.5793089899999996E-6</c:v>
                </c:pt>
                <c:pt idx="56">
                  <c:v>5.6235445999999979E-6</c:v>
                </c:pt>
                <c:pt idx="57">
                  <c:v>4.6841559800000033E-6</c:v>
                </c:pt>
                <c:pt idx="58">
                  <c:v>3.7880521100000003E-6</c:v>
                </c:pt>
                <c:pt idx="59">
                  <c:v>2.9605846400000011E-6</c:v>
                </c:pt>
                <c:pt idx="60">
                  <c:v>2.2229580599999971E-6</c:v>
                </c:pt>
                <c:pt idx="61">
                  <c:v>1.5904837799999961E-6</c:v>
                </c:pt>
                <c:pt idx="62">
                  <c:v>1.0714815300000071E-6</c:v>
                </c:pt>
                <c:pt idx="63">
                  <c:v>6.6620988000000246E-7</c:v>
                </c:pt>
                <c:pt idx="64">
                  <c:v>3.6681600000000005E-7</c:v>
                </c:pt>
                <c:pt idx="65">
                  <c:v>1.5967878000000173E-7</c:v>
                </c:pt>
                <c:pt idx="66">
                  <c:v>2.8697440000003246E-8</c:v>
                </c:pt>
                <c:pt idx="67">
                  <c:v>-4.3048010000000568E-8</c:v>
                </c:pt>
                <c:pt idx="68">
                  <c:v>-7.2621660000000593E-8</c:v>
                </c:pt>
                <c:pt idx="69">
                  <c:v>-7.5455180000002118E-8</c:v>
                </c:pt>
                <c:pt idx="70">
                  <c:v>-6.3344990000000668E-8</c:v>
                </c:pt>
                <c:pt idx="71">
                  <c:v>-4.4285870000000353E-8</c:v>
                </c:pt>
                <c:pt idx="72">
                  <c:v>-2.3602360000001017E-8</c:v>
                </c:pt>
                <c:pt idx="73">
                  <c:v>-4.6726200000003469E-9</c:v>
                </c:pt>
                <c:pt idx="74">
                  <c:v>1.0860740000001764E-8</c:v>
                </c:pt>
                <c:pt idx="75">
                  <c:v>2.2669510000000794E-8</c:v>
                </c:pt>
                <c:pt idx="76">
                  <c:v>3.109134000000078E-8</c:v>
                </c:pt>
                <c:pt idx="77">
                  <c:v>3.6662379999999699E-8</c:v>
                </c:pt>
                <c:pt idx="78">
                  <c:v>3.9952460000000384E-8</c:v>
                </c:pt>
                <c:pt idx="79">
                  <c:v>4.152671000000027E-8</c:v>
                </c:pt>
                <c:pt idx="80">
                  <c:v>4.1883608999999911E-8</c:v>
                </c:pt>
                <c:pt idx="81">
                  <c:v>4.1397177000000705E-8</c:v>
                </c:pt>
                <c:pt idx="82">
                  <c:v>4.0327315000000575E-8</c:v>
                </c:pt>
                <c:pt idx="83">
                  <c:v>3.8866111000000163E-8</c:v>
                </c:pt>
              </c:numCache>
            </c:numRef>
          </c:yVal>
        </c:ser>
        <c:ser>
          <c:idx val="1"/>
          <c:order val="1"/>
          <c:tx>
            <c:strRef>
              <c:f>'2000 250 200 15 PP'!$AD$2</c:f>
              <c:strCache>
                <c:ptCount val="1"/>
                <c:pt idx="0">
                  <c:v>Δ4U2345,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PP'!$AD$3:$AD$86</c:f>
              <c:numCache>
                <c:formatCode>General</c:formatCode>
                <c:ptCount val="84"/>
                <c:pt idx="0">
                  <c:v>3.1772273900000011E-6</c:v>
                </c:pt>
                <c:pt idx="1">
                  <c:v>3.1772341000000007E-6</c:v>
                </c:pt>
                <c:pt idx="2">
                  <c:v>3.1772550399999987E-6</c:v>
                </c:pt>
                <c:pt idx="3">
                  <c:v>3.177280619999995E-6</c:v>
                </c:pt>
                <c:pt idx="4">
                  <c:v>3.1773003100000018E-6</c:v>
                </c:pt>
                <c:pt idx="5">
                  <c:v>3.1773060699999952E-6</c:v>
                </c:pt>
                <c:pt idx="6">
                  <c:v>3.1772948699999994E-6</c:v>
                </c:pt>
                <c:pt idx="7">
                  <c:v>3.1772702399999988E-6</c:v>
                </c:pt>
                <c:pt idx="8">
                  <c:v>3.1772418800000044E-6</c:v>
                </c:pt>
                <c:pt idx="9">
                  <c:v>3.1772234199999959E-6</c:v>
                </c:pt>
                <c:pt idx="10">
                  <c:v>3.17722533E-6</c:v>
                </c:pt>
                <c:pt idx="11">
                  <c:v>3.1772489899999986E-6</c:v>
                </c:pt>
                <c:pt idx="12">
                  <c:v>3.1772836200000042E-6</c:v>
                </c:pt>
                <c:pt idx="13">
                  <c:v>3.1773108700000029E-6</c:v>
                </c:pt>
                <c:pt idx="14">
                  <c:v>3.1773153600000016E-6</c:v>
                </c:pt>
                <c:pt idx="15">
                  <c:v>3.1772940400000005E-6</c:v>
                </c:pt>
                <c:pt idx="16">
                  <c:v>3.1772587300000005E-6</c:v>
                </c:pt>
                <c:pt idx="17">
                  <c:v>3.1772287400000016E-6</c:v>
                </c:pt>
                <c:pt idx="18">
                  <c:v>3.1772197099999957E-6</c:v>
                </c:pt>
                <c:pt idx="19">
                  <c:v>3.1772348600000043E-6</c:v>
                </c:pt>
                <c:pt idx="20">
                  <c:v>3.1772646400000065E-6</c:v>
                </c:pt>
                <c:pt idx="21">
                  <c:v>3.1772929499999959E-6</c:v>
                </c:pt>
                <c:pt idx="22">
                  <c:v>3.1773069599999995E-6</c:v>
                </c:pt>
                <c:pt idx="23">
                  <c:v>3.1773018700000024E-6</c:v>
                </c:pt>
                <c:pt idx="24">
                  <c:v>3.1772815099999976E-6</c:v>
                </c:pt>
                <c:pt idx="25">
                  <c:v>3.1772548800000028E-6</c:v>
                </c:pt>
                <c:pt idx="26">
                  <c:v>3.1772309399999986E-6</c:v>
                </c:pt>
                <c:pt idx="27">
                  <c:v>3.1772142900000006E-6</c:v>
                </c:pt>
                <c:pt idx="28">
                  <c:v>3.1771989999999971E-6</c:v>
                </c:pt>
                <c:pt idx="29">
                  <c:v>3.1771611299999997E-6</c:v>
                </c:pt>
                <c:pt idx="30">
                  <c:v>3.1770536599999967E-6</c:v>
                </c:pt>
                <c:pt idx="31">
                  <c:v>3.1768038999999996E-6</c:v>
                </c:pt>
                <c:pt idx="32">
                  <c:v>3.1763141999999994E-6</c:v>
                </c:pt>
                <c:pt idx="33">
                  <c:v>3.1754627700000006E-6</c:v>
                </c:pt>
                <c:pt idx="34">
                  <c:v>3.1741018000000021E-6</c:v>
                </c:pt>
                <c:pt idx="35">
                  <c:v>3.172050370000002E-6</c:v>
                </c:pt>
                <c:pt idx="36">
                  <c:v>3.169088470000004E-6</c:v>
                </c:pt>
                <c:pt idx="37">
                  <c:v>3.1649591799999982E-6</c:v>
                </c:pt>
                <c:pt idx="38">
                  <c:v>3.1593811500000011E-6</c:v>
                </c:pt>
                <c:pt idx="39">
                  <c:v>3.1520724999999992E-6</c:v>
                </c:pt>
                <c:pt idx="40">
                  <c:v>3.1427780800000033E-6</c:v>
                </c:pt>
                <c:pt idx="41">
                  <c:v>3.1312883100000023E-6</c:v>
                </c:pt>
                <c:pt idx="42">
                  <c:v>3.1174371200000012E-6</c:v>
                </c:pt>
                <c:pt idx="43">
                  <c:v>3.1010724900000002E-6</c:v>
                </c:pt>
                <c:pt idx="44">
                  <c:v>3.0820038799999996E-6</c:v>
                </c:pt>
                <c:pt idx="45">
                  <c:v>3.0599369099999991E-6</c:v>
                </c:pt>
                <c:pt idx="46">
                  <c:v>3.0343920299999998E-6</c:v>
                </c:pt>
                <c:pt idx="47">
                  <c:v>3.0046078900000038E-6</c:v>
                </c:pt>
                <c:pt idx="48">
                  <c:v>2.9694447899999983E-6</c:v>
                </c:pt>
                <c:pt idx="49">
                  <c:v>2.92732671E-6</c:v>
                </c:pt>
                <c:pt idx="50">
                  <c:v>2.8762436200000004E-6</c:v>
                </c:pt>
                <c:pt idx="51">
                  <c:v>2.813808280000003E-6</c:v>
                </c:pt>
                <c:pt idx="52">
                  <c:v>2.7373511999999939E-6</c:v>
                </c:pt>
                <c:pt idx="53">
                  <c:v>2.6440691500000008E-6</c:v>
                </c:pt>
                <c:pt idx="54">
                  <c:v>2.5312746300000007E-6</c:v>
                </c:pt>
                <c:pt idx="55">
                  <c:v>2.3967573999999989E-6</c:v>
                </c:pt>
                <c:pt idx="56">
                  <c:v>2.2392190000000021E-6</c:v>
                </c:pt>
                <c:pt idx="57">
                  <c:v>2.0587283299999995E-6</c:v>
                </c:pt>
                <c:pt idx="58">
                  <c:v>1.8571462899999978E-6</c:v>
                </c:pt>
                <c:pt idx="59">
                  <c:v>1.6384219400000007E-6</c:v>
                </c:pt>
                <c:pt idx="60">
                  <c:v>1.4086078100000001E-6</c:v>
                </c:pt>
                <c:pt idx="61">
                  <c:v>1.1754743300000024E-6</c:v>
                </c:pt>
                <c:pt idx="62">
                  <c:v>9.477555699999958E-7</c:v>
                </c:pt>
                <c:pt idx="63">
                  <c:v>7.3421545000000045E-7</c:v>
                </c:pt>
                <c:pt idx="64">
                  <c:v>5.427064299999993E-7</c:v>
                </c:pt>
                <c:pt idx="65">
                  <c:v>3.7924320999999994E-7</c:v>
                </c:pt>
                <c:pt idx="66">
                  <c:v>2.471266599999969E-7</c:v>
                </c:pt>
                <c:pt idx="67">
                  <c:v>1.4647661999999883E-7</c:v>
                </c:pt>
                <c:pt idx="68">
                  <c:v>7.4652919999998942E-8</c:v>
                </c:pt>
                <c:pt idx="69">
                  <c:v>2.740163000000183E-8</c:v>
                </c:pt>
                <c:pt idx="70">
                  <c:v>-1.6295999999736628E-10</c:v>
                </c:pt>
                <c:pt idx="71">
                  <c:v>-1.3164830000000256E-8</c:v>
                </c:pt>
                <c:pt idx="72">
                  <c:v>-1.6587060000000047E-8</c:v>
                </c:pt>
                <c:pt idx="73">
                  <c:v>-1.4567440000000088E-8</c:v>
                </c:pt>
                <c:pt idx="74">
                  <c:v>-9.9500799999998731E-9</c:v>
                </c:pt>
                <c:pt idx="75">
                  <c:v>-4.4840400000011003E-9</c:v>
                </c:pt>
                <c:pt idx="76">
                  <c:v>7.6265000000031024E-10</c:v>
                </c:pt>
                <c:pt idx="77">
                  <c:v>5.1942499999996496E-9</c:v>
                </c:pt>
                <c:pt idx="78">
                  <c:v>8.5996000000000421E-9</c:v>
                </c:pt>
                <c:pt idx="79">
                  <c:v>1.1019214999999484E-8</c:v>
                </c:pt>
                <c:pt idx="80">
                  <c:v>1.2597262000000438E-8</c:v>
                </c:pt>
                <c:pt idx="81">
                  <c:v>1.3496850999999862E-8</c:v>
                </c:pt>
                <c:pt idx="82">
                  <c:v>1.3878320999999696E-8</c:v>
                </c:pt>
                <c:pt idx="83">
                  <c:v>1.3890479999999968E-8</c:v>
                </c:pt>
              </c:numCache>
            </c:numRef>
          </c:yVal>
        </c:ser>
        <c:ser>
          <c:idx val="2"/>
          <c:order val="2"/>
          <c:tx>
            <c:strRef>
              <c:f>'2000 250 200 15 PP'!$AE$2</c:f>
              <c:strCache>
                <c:ptCount val="1"/>
                <c:pt idx="0">
                  <c:v>Δ4U3456,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PP'!$AE$3:$AE$86</c:f>
              <c:numCache>
                <c:formatCode>General</c:formatCode>
                <c:ptCount val="84"/>
                <c:pt idx="0">
                  <c:v>1.0130157399999998E-6</c:v>
                </c:pt>
                <c:pt idx="1">
                  <c:v>1.0130163199999981E-6</c:v>
                </c:pt>
                <c:pt idx="2">
                  <c:v>1.0129979699999995E-6</c:v>
                </c:pt>
                <c:pt idx="3">
                  <c:v>1.0129669800000008E-6</c:v>
                </c:pt>
                <c:pt idx="4">
                  <c:v>1.0129354399999995E-6</c:v>
                </c:pt>
                <c:pt idx="5">
                  <c:v>1.0129180700000032E-6</c:v>
                </c:pt>
                <c:pt idx="6">
                  <c:v>1.0129259900000014E-6</c:v>
                </c:pt>
                <c:pt idx="7">
                  <c:v>1.0129598299999996E-6</c:v>
                </c:pt>
                <c:pt idx="8">
                  <c:v>1.0130055399999984E-6</c:v>
                </c:pt>
                <c:pt idx="9">
                  <c:v>1.0130391100000022E-6</c:v>
                </c:pt>
                <c:pt idx="10">
                  <c:v>1.0130391799999997E-6</c:v>
                </c:pt>
                <c:pt idx="11">
                  <c:v>1.0130014099999993E-6</c:v>
                </c:pt>
                <c:pt idx="12">
                  <c:v>1.012944489999999E-6</c:v>
                </c:pt>
                <c:pt idx="13">
                  <c:v>1.0129011999999998E-6</c:v>
                </c:pt>
                <c:pt idx="14">
                  <c:v>1.0128984400000003E-6</c:v>
                </c:pt>
                <c:pt idx="15">
                  <c:v>1.0129393899999979E-6</c:v>
                </c:pt>
                <c:pt idx="16">
                  <c:v>1.0129998499999987E-6</c:v>
                </c:pt>
                <c:pt idx="17">
                  <c:v>1.0130434099999983E-6</c:v>
                </c:pt>
                <c:pt idx="18">
                  <c:v>1.0130444399999993E-6</c:v>
                </c:pt>
                <c:pt idx="19">
                  <c:v>1.0130044899999977E-6</c:v>
                </c:pt>
                <c:pt idx="20">
                  <c:v>1.0129500899999978E-6</c:v>
                </c:pt>
                <c:pt idx="21">
                  <c:v>1.0129145400000003E-6</c:v>
                </c:pt>
                <c:pt idx="22">
                  <c:v>1.0129165699999986E-6</c:v>
                </c:pt>
                <c:pt idx="23">
                  <c:v>1.012949929999998E-6</c:v>
                </c:pt>
                <c:pt idx="24">
                  <c:v>1.0129904900000016E-6</c:v>
                </c:pt>
                <c:pt idx="25">
                  <c:v>1.0130133299999989E-6</c:v>
                </c:pt>
                <c:pt idx="26">
                  <c:v>1.0130082700000009E-6</c:v>
                </c:pt>
                <c:pt idx="27">
                  <c:v>1.0129826699999999E-6</c:v>
                </c:pt>
                <c:pt idx="28">
                  <c:v>1.0129519800000027E-6</c:v>
                </c:pt>
                <c:pt idx="29">
                  <c:v>1.0129251400000002E-6</c:v>
                </c:pt>
                <c:pt idx="30">
                  <c:v>1.0128945099999999E-6</c:v>
                </c:pt>
                <c:pt idx="31">
                  <c:v>1.0128355700000004E-6</c:v>
                </c:pt>
                <c:pt idx="32">
                  <c:v>1.0127139100000008E-6</c:v>
                </c:pt>
                <c:pt idx="33">
                  <c:v>1.012492359999999E-6</c:v>
                </c:pt>
                <c:pt idx="34">
                  <c:v>1.0121327599999986E-6</c:v>
                </c:pt>
                <c:pt idx="35">
                  <c:v>1.0115911099999986E-6</c:v>
                </c:pt>
                <c:pt idx="36">
                  <c:v>1.0108104600000008E-6</c:v>
                </c:pt>
                <c:pt idx="37">
                  <c:v>1.0097182600000017E-6</c:v>
                </c:pt>
                <c:pt idx="38">
                  <c:v>1.0082322899999995E-6</c:v>
                </c:pt>
                <c:pt idx="39">
                  <c:v>1.0062738899999999E-6</c:v>
                </c:pt>
                <c:pt idx="40">
                  <c:v>1.0037829800000001E-6</c:v>
                </c:pt>
                <c:pt idx="41">
                  <c:v>1.0007241899999999E-6</c:v>
                </c:pt>
                <c:pt idx="42">
                  <c:v>9.9708019999999949E-7</c:v>
                </c:pt>
                <c:pt idx="43">
                  <c:v>9.9283373000000064E-7</c:v>
                </c:pt>
                <c:pt idx="44">
                  <c:v>9.8795228999999963E-7</c:v>
                </c:pt>
                <c:pt idx="45">
                  <c:v>9.8238965000000047E-7</c:v>
                </c:pt>
                <c:pt idx="46">
                  <c:v>9.7610625000000029E-7</c:v>
                </c:pt>
                <c:pt idx="47">
                  <c:v>9.6909280999999887E-7</c:v>
                </c:pt>
                <c:pt idx="48">
                  <c:v>9.613747799999998E-7</c:v>
                </c:pt>
                <c:pt idx="49">
                  <c:v>9.5298127000000048E-7</c:v>
                </c:pt>
                <c:pt idx="50">
                  <c:v>9.4388240999999948E-7</c:v>
                </c:pt>
                <c:pt idx="51">
                  <c:v>9.3391501000000179E-7</c:v>
                </c:pt>
                <c:pt idx="52">
                  <c:v>9.2272721000000307E-7</c:v>
                </c:pt>
                <c:pt idx="53">
                  <c:v>9.0976215999999758E-7</c:v>
                </c:pt>
                <c:pt idx="54">
                  <c:v>8.9427506999999814E-7</c:v>
                </c:pt>
                <c:pt idx="55">
                  <c:v>8.7535581999999953E-7</c:v>
                </c:pt>
                <c:pt idx="56">
                  <c:v>8.5193797999999976E-7</c:v>
                </c:pt>
                <c:pt idx="57">
                  <c:v>8.2281613999999839E-7</c:v>
                </c:pt>
                <c:pt idx="58">
                  <c:v>7.8672088000000186E-7</c:v>
                </c:pt>
                <c:pt idx="59">
                  <c:v>7.4248783999999812E-7</c:v>
                </c:pt>
                <c:pt idx="60">
                  <c:v>6.8932595000000214E-7</c:v>
                </c:pt>
                <c:pt idx="61">
                  <c:v>6.2715322000000003E-7</c:v>
                </c:pt>
                <c:pt idx="62">
                  <c:v>5.5690609000000104E-7</c:v>
                </c:pt>
                <c:pt idx="63">
                  <c:v>4.8067235999999938E-7</c:v>
                </c:pt>
                <c:pt idx="64">
                  <c:v>4.0152690999999945E-7</c:v>
                </c:pt>
                <c:pt idx="65">
                  <c:v>3.2308857999999937E-7</c:v>
                </c:pt>
                <c:pt idx="66">
                  <c:v>2.4897420000000093E-7</c:v>
                </c:pt>
                <c:pt idx="67">
                  <c:v>1.8234554999999978E-7</c:v>
                </c:pt>
                <c:pt idx="68">
                  <c:v>1.2559550000000095E-7</c:v>
                </c:pt>
                <c:pt idx="69">
                  <c:v>8.0092119999999033E-8</c:v>
                </c:pt>
                <c:pt idx="70">
                  <c:v>4.598054999999897E-8</c:v>
                </c:pt>
                <c:pt idx="71">
                  <c:v>2.2226400000000237E-8</c:v>
                </c:pt>
                <c:pt idx="72">
                  <c:v>7.0366100000009795E-9</c:v>
                </c:pt>
                <c:pt idx="73">
                  <c:v>-1.5643900000009647E-9</c:v>
                </c:pt>
                <c:pt idx="74">
                  <c:v>-5.3996600000006547E-9</c:v>
                </c:pt>
                <c:pt idx="75">
                  <c:v>-6.0933499999989936E-9</c:v>
                </c:pt>
                <c:pt idx="76">
                  <c:v>-5.0273600000007328E-9</c:v>
                </c:pt>
                <c:pt idx="77">
                  <c:v>-3.2133309999995765E-9</c:v>
                </c:pt>
                <c:pt idx="78">
                  <c:v>-1.2605980000002098E-9</c:v>
                </c:pt>
                <c:pt idx="79">
                  <c:v>5.0992599999972753E-10</c:v>
                </c:pt>
                <c:pt idx="80">
                  <c:v>1.9452789999996441E-9</c:v>
                </c:pt>
                <c:pt idx="81">
                  <c:v>3.0054869999998007E-9</c:v>
                </c:pt>
                <c:pt idx="82">
                  <c:v>3.7303810000000529E-9</c:v>
                </c:pt>
                <c:pt idx="83">
                  <c:v>4.1950779999998252E-9</c:v>
                </c:pt>
              </c:numCache>
            </c:numRef>
          </c:yVal>
        </c:ser>
        <c:ser>
          <c:idx val="3"/>
          <c:order val="3"/>
          <c:tx>
            <c:strRef>
              <c:f>'2000 250 200 15 PP'!$AF$2</c:f>
              <c:strCache>
                <c:ptCount val="1"/>
                <c:pt idx="0">
                  <c:v>Δ4U4567,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PP'!$AF$3:$AF$86</c:f>
              <c:numCache>
                <c:formatCode>General</c:formatCode>
                <c:ptCount val="84"/>
                <c:pt idx="0">
                  <c:v>3.9936152999999994E-7</c:v>
                </c:pt>
                <c:pt idx="1">
                  <c:v>3.9935763000000082E-7</c:v>
                </c:pt>
                <c:pt idx="2">
                  <c:v>3.9935566000000024E-7</c:v>
                </c:pt>
                <c:pt idx="3">
                  <c:v>3.9935758000000022E-7</c:v>
                </c:pt>
                <c:pt idx="4">
                  <c:v>3.9936295000000022E-7</c:v>
                </c:pt>
                <c:pt idx="5">
                  <c:v>3.9936856999999816E-7</c:v>
                </c:pt>
                <c:pt idx="6">
                  <c:v>3.9937056999999906E-7</c:v>
                </c:pt>
                <c:pt idx="7">
                  <c:v>3.9936673000000143E-7</c:v>
                </c:pt>
                <c:pt idx="8">
                  <c:v>3.9935893000000025E-7</c:v>
                </c:pt>
                <c:pt idx="9">
                  <c:v>3.9935196999999808E-7</c:v>
                </c:pt>
                <c:pt idx="10">
                  <c:v>3.9935088999999924E-7</c:v>
                </c:pt>
                <c:pt idx="11">
                  <c:v>3.9935718000000067E-7</c:v>
                </c:pt>
                <c:pt idx="12">
                  <c:v>3.9936727999999962E-7</c:v>
                </c:pt>
                <c:pt idx="13">
                  <c:v>3.9937441999999905E-7</c:v>
                </c:pt>
                <c:pt idx="14">
                  <c:v>3.9937340999999962E-7</c:v>
                </c:pt>
                <c:pt idx="15">
                  <c:v>3.9936422000000186E-7</c:v>
                </c:pt>
                <c:pt idx="16">
                  <c:v>3.9935276000000031E-7</c:v>
                </c:pt>
                <c:pt idx="17">
                  <c:v>3.9934694000000122E-7</c:v>
                </c:pt>
                <c:pt idx="18">
                  <c:v>3.9935131000000098E-7</c:v>
                </c:pt>
                <c:pt idx="19">
                  <c:v>3.9936329000000103E-7</c:v>
                </c:pt>
                <c:pt idx="20">
                  <c:v>3.9937471000000031E-7</c:v>
                </c:pt>
                <c:pt idx="21">
                  <c:v>3.9937735000000015E-7</c:v>
                </c:pt>
                <c:pt idx="22">
                  <c:v>3.9936871000000121E-7</c:v>
                </c:pt>
                <c:pt idx="23">
                  <c:v>3.9935458000000056E-7</c:v>
                </c:pt>
                <c:pt idx="24">
                  <c:v>3.9934496999999852E-7</c:v>
                </c:pt>
                <c:pt idx="25">
                  <c:v>3.9934728999999889E-7</c:v>
                </c:pt>
                <c:pt idx="26">
                  <c:v>3.9936035999999993E-7</c:v>
                </c:pt>
                <c:pt idx="27">
                  <c:v>3.9937452999999881E-7</c:v>
                </c:pt>
                <c:pt idx="28">
                  <c:v>3.993775899999989E-7</c:v>
                </c:pt>
                <c:pt idx="29">
                  <c:v>3.9936267000000005E-7</c:v>
                </c:pt>
                <c:pt idx="30">
                  <c:v>3.9933200999999979E-7</c:v>
                </c:pt>
                <c:pt idx="31">
                  <c:v>3.9929324000000018E-7</c:v>
                </c:pt>
                <c:pt idx="32">
                  <c:v>3.9924934999999894E-7</c:v>
                </c:pt>
                <c:pt idx="33">
                  <c:v>3.991896700000012E-7</c:v>
                </c:pt>
                <c:pt idx="34">
                  <c:v>3.9908762000000032E-7</c:v>
                </c:pt>
                <c:pt idx="35">
                  <c:v>3.9890824000000057E-7</c:v>
                </c:pt>
                <c:pt idx="36">
                  <c:v>3.9862097999999869E-7</c:v>
                </c:pt>
                <c:pt idx="37">
                  <c:v>3.9820861999999808E-7</c:v>
                </c:pt>
                <c:pt idx="38">
                  <c:v>3.9766573999999962E-7</c:v>
                </c:pt>
                <c:pt idx="39">
                  <c:v>3.9698724000000006E-7</c:v>
                </c:pt>
                <c:pt idx="40">
                  <c:v>3.961545999999987E-7</c:v>
                </c:pt>
                <c:pt idx="41">
                  <c:v>3.9513237999999955E-7</c:v>
                </c:pt>
                <c:pt idx="42">
                  <c:v>3.938788100000008E-7</c:v>
                </c:pt>
                <c:pt idx="43">
                  <c:v>3.9236613999999983E-7</c:v>
                </c:pt>
                <c:pt idx="44">
                  <c:v>3.9059668999999955E-7</c:v>
                </c:pt>
                <c:pt idx="45">
                  <c:v>3.8860175999999958E-7</c:v>
                </c:pt>
                <c:pt idx="46">
                  <c:v>3.8641986999999968E-7</c:v>
                </c:pt>
                <c:pt idx="47">
                  <c:v>3.8406688000000041E-7</c:v>
                </c:pt>
                <c:pt idx="48">
                  <c:v>3.8151759000000014E-7</c:v>
                </c:pt>
                <c:pt idx="49">
                  <c:v>3.7871604999999943E-7</c:v>
                </c:pt>
                <c:pt idx="50">
                  <c:v>3.7561061000000021E-7</c:v>
                </c:pt>
                <c:pt idx="51">
                  <c:v>3.7219035999999956E-7</c:v>
                </c:pt>
                <c:pt idx="52">
                  <c:v>3.6849360999999963E-7</c:v>
                </c:pt>
                <c:pt idx="53">
                  <c:v>3.6457473000000116E-7</c:v>
                </c:pt>
                <c:pt idx="54">
                  <c:v>3.6044384000000061E-7</c:v>
                </c:pt>
                <c:pt idx="55">
                  <c:v>3.5600908000000039E-7</c:v>
                </c:pt>
                <c:pt idx="56">
                  <c:v>3.5104921000000011E-7</c:v>
                </c:pt>
                <c:pt idx="57">
                  <c:v>3.4522380000000067E-7</c:v>
                </c:pt>
                <c:pt idx="58">
                  <c:v>3.3810394999999844E-7</c:v>
                </c:pt>
                <c:pt idx="59">
                  <c:v>3.2919785000000084E-7</c:v>
                </c:pt>
                <c:pt idx="60">
                  <c:v>3.1796288999999918E-7</c:v>
                </c:pt>
                <c:pt idx="61">
                  <c:v>3.038264399999993E-7</c:v>
                </c:pt>
                <c:pt idx="62">
                  <c:v>2.862472200000003E-7</c:v>
                </c:pt>
                <c:pt idx="63">
                  <c:v>2.6483175999999915E-7</c:v>
                </c:pt>
                <c:pt idx="64">
                  <c:v>2.3949682999999972E-7</c:v>
                </c:pt>
                <c:pt idx="65">
                  <c:v>2.1063892000000009E-7</c:v>
                </c:pt>
                <c:pt idx="66">
                  <c:v>1.7923663999999984E-7</c:v>
                </c:pt>
                <c:pt idx="67">
                  <c:v>1.4679656999999965E-7</c:v>
                </c:pt>
                <c:pt idx="68">
                  <c:v>1.1510805999999977E-7</c:v>
                </c:pt>
                <c:pt idx="69">
                  <c:v>8.5881149999999909E-8</c:v>
                </c:pt>
                <c:pt idx="70">
                  <c:v>6.0431220000000474E-8</c:v>
                </c:pt>
                <c:pt idx="71">
                  <c:v>3.953773999999905E-8</c:v>
                </c:pt>
                <c:pt idx="72">
                  <c:v>2.3460209999998882E-8</c:v>
                </c:pt>
                <c:pt idx="73">
                  <c:v>1.1999571000000722E-8</c:v>
                </c:pt>
                <c:pt idx="74">
                  <c:v>4.5513830000002765E-9</c:v>
                </c:pt>
                <c:pt idx="75">
                  <c:v>2.2308200000010033E-10</c:v>
                </c:pt>
                <c:pt idx="76">
                  <c:v>-1.9338969999996488E-9</c:v>
                </c:pt>
                <c:pt idx="77">
                  <c:v>-2.6961879999999274E-9</c:v>
                </c:pt>
                <c:pt idx="78">
                  <c:v>-2.6031780000000768E-9</c:v>
                </c:pt>
                <c:pt idx="79">
                  <c:v>-2.0276430000000517E-9</c:v>
                </c:pt>
                <c:pt idx="80">
                  <c:v>-1.2419759999998919E-9</c:v>
                </c:pt>
                <c:pt idx="81">
                  <c:v>-4.353329999998748E-10</c:v>
                </c:pt>
                <c:pt idx="82">
                  <c:v>2.7608299999997877E-10</c:v>
                </c:pt>
                <c:pt idx="83">
                  <c:v>8.310759999999739E-10</c:v>
                </c:pt>
              </c:numCache>
            </c:numRef>
          </c:yVal>
        </c:ser>
        <c:ser>
          <c:idx val="4"/>
          <c:order val="4"/>
          <c:tx>
            <c:strRef>
              <c:f>'2000 250 200 15 PP'!$AG$2</c:f>
              <c:strCache>
                <c:ptCount val="1"/>
                <c:pt idx="0">
                  <c:v>Δ4U5678,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PP'!$AG$3:$AG$86</c:f>
              <c:numCache>
                <c:formatCode>General</c:formatCode>
                <c:ptCount val="84"/>
                <c:pt idx="0">
                  <c:v>1.8085275999999999E-7</c:v>
                </c:pt>
                <c:pt idx="1">
                  <c:v>1.8085364E-7</c:v>
                </c:pt>
                <c:pt idx="2">
                  <c:v>1.8086300000000008E-7</c:v>
                </c:pt>
                <c:pt idx="3">
                  <c:v>1.8087720999999995E-7</c:v>
                </c:pt>
                <c:pt idx="4">
                  <c:v>1.8089066000000025E-7</c:v>
                </c:pt>
                <c:pt idx="5">
                  <c:v>1.8089732000000048E-7</c:v>
                </c:pt>
                <c:pt idx="6">
                  <c:v>1.8089292000000019E-7</c:v>
                </c:pt>
                <c:pt idx="7">
                  <c:v>1.8087792999999918E-7</c:v>
                </c:pt>
                <c:pt idx="8">
                  <c:v>1.808583799999992E-7</c:v>
                </c:pt>
                <c:pt idx="9">
                  <c:v>1.8084440000000143E-7</c:v>
                </c:pt>
                <c:pt idx="10">
                  <c:v>1.8084470000000082E-7</c:v>
                </c:pt>
                <c:pt idx="11">
                  <c:v>1.8086090000000008E-7</c:v>
                </c:pt>
                <c:pt idx="12">
                  <c:v>1.8088506000000069E-7</c:v>
                </c:pt>
                <c:pt idx="13">
                  <c:v>1.8090364000000054E-7</c:v>
                </c:pt>
                <c:pt idx="14">
                  <c:v>1.8090525000000002E-7</c:v>
                </c:pt>
                <c:pt idx="15">
                  <c:v>1.8088841999999869E-7</c:v>
                </c:pt>
                <c:pt idx="16">
                  <c:v>1.8086294000000071E-7</c:v>
                </c:pt>
                <c:pt idx="17">
                  <c:v>1.808438699999995E-7</c:v>
                </c:pt>
                <c:pt idx="18">
                  <c:v>1.808420500000001E-7</c:v>
                </c:pt>
                <c:pt idx="19">
                  <c:v>1.8085756999999986E-7</c:v>
                </c:pt>
                <c:pt idx="20">
                  <c:v>1.808801799999995E-7</c:v>
                </c:pt>
                <c:pt idx="21">
                  <c:v>1.8089638000000025E-7</c:v>
                </c:pt>
                <c:pt idx="22">
                  <c:v>1.8089803999999928E-7</c:v>
                </c:pt>
                <c:pt idx="23">
                  <c:v>1.8088628000000046E-7</c:v>
                </c:pt>
                <c:pt idx="24">
                  <c:v>1.8086970000000024E-7</c:v>
                </c:pt>
                <c:pt idx="25">
                  <c:v>1.808578900000006E-7</c:v>
                </c:pt>
                <c:pt idx="26">
                  <c:v>1.8085577000000011E-7</c:v>
                </c:pt>
                <c:pt idx="27">
                  <c:v>1.8086191000000099E-7</c:v>
                </c:pt>
                <c:pt idx="28">
                  <c:v>1.8087056000000018E-7</c:v>
                </c:pt>
                <c:pt idx="29">
                  <c:v>1.8087556999999993E-7</c:v>
                </c:pt>
                <c:pt idx="30">
                  <c:v>1.8087298999999989E-7</c:v>
                </c:pt>
                <c:pt idx="31">
                  <c:v>1.8086095999999924E-7</c:v>
                </c:pt>
                <c:pt idx="32">
                  <c:v>1.8083830000000005E-7</c:v>
                </c:pt>
                <c:pt idx="33">
                  <c:v>1.8080237000000016E-7</c:v>
                </c:pt>
                <c:pt idx="34">
                  <c:v>1.8074828999999986E-7</c:v>
                </c:pt>
                <c:pt idx="35">
                  <c:v>1.8066875999999999E-7</c:v>
                </c:pt>
                <c:pt idx="36">
                  <c:v>1.8055471000000047E-7</c:v>
                </c:pt>
                <c:pt idx="37">
                  <c:v>1.8039591000000105E-7</c:v>
                </c:pt>
                <c:pt idx="38">
                  <c:v>1.8018177000000056E-7</c:v>
                </c:pt>
                <c:pt idx="39">
                  <c:v>1.7990165000000023E-7</c:v>
                </c:pt>
                <c:pt idx="40">
                  <c:v>1.795460100000006E-7</c:v>
                </c:pt>
                <c:pt idx="41">
                  <c:v>1.7910692000000086E-7</c:v>
                </c:pt>
                <c:pt idx="42">
                  <c:v>1.7857875999999926E-7</c:v>
                </c:pt>
                <c:pt idx="43">
                  <c:v>1.7795830999999957E-7</c:v>
                </c:pt>
                <c:pt idx="44">
                  <c:v>1.7724444000000003E-7</c:v>
                </c:pt>
                <c:pt idx="45">
                  <c:v>1.7643734000000026E-7</c:v>
                </c:pt>
                <c:pt idx="46">
                  <c:v>1.7553797499999985E-7</c:v>
                </c:pt>
                <c:pt idx="47">
                  <c:v>1.7454651199999993E-7</c:v>
                </c:pt>
                <c:pt idx="48">
                  <c:v>1.7346165700000047E-7</c:v>
                </c:pt>
                <c:pt idx="49">
                  <c:v>1.7228110600000031E-7</c:v>
                </c:pt>
                <c:pt idx="50">
                  <c:v>1.7100326200000033E-7</c:v>
                </c:pt>
                <c:pt idx="51">
                  <c:v>1.6962886499999939E-7</c:v>
                </c:pt>
                <c:pt idx="52">
                  <c:v>1.6816020499999946E-7</c:v>
                </c:pt>
                <c:pt idx="53">
                  <c:v>1.665982429999999E-7</c:v>
                </c:pt>
                <c:pt idx="54">
                  <c:v>1.6493855600000021E-7</c:v>
                </c:pt>
                <c:pt idx="55">
                  <c:v>1.6316844899999998E-7</c:v>
                </c:pt>
                <c:pt idx="56">
                  <c:v>1.6126643799999985E-7</c:v>
                </c:pt>
                <c:pt idx="57">
                  <c:v>1.5920348200000035E-7</c:v>
                </c:pt>
                <c:pt idx="58">
                  <c:v>1.5694144800000036E-7</c:v>
                </c:pt>
                <c:pt idx="59">
                  <c:v>1.544203619999997E-7</c:v>
                </c:pt>
                <c:pt idx="60">
                  <c:v>1.5153125700000004E-7</c:v>
                </c:pt>
                <c:pt idx="61">
                  <c:v>1.4808291200000049E-7</c:v>
                </c:pt>
                <c:pt idx="62">
                  <c:v>1.4378243999999983E-7</c:v>
                </c:pt>
                <c:pt idx="63">
                  <c:v>1.3825488000000088E-7</c:v>
                </c:pt>
                <c:pt idx="64">
                  <c:v>1.3111422300000046E-7</c:v>
                </c:pt>
                <c:pt idx="65">
                  <c:v>1.2207474099999929E-7</c:v>
                </c:pt>
                <c:pt idx="66">
                  <c:v>1.1106009700000039E-7</c:v>
                </c:pt>
                <c:pt idx="67">
                  <c:v>9.8263439000000651E-8</c:v>
                </c:pt>
                <c:pt idx="68">
                  <c:v>8.4139379999999985E-8</c:v>
                </c:pt>
                <c:pt idx="69">
                  <c:v>6.9348482000000021E-8</c:v>
                </c:pt>
                <c:pt idx="70">
                  <c:v>5.4678925999999662E-8</c:v>
                </c:pt>
                <c:pt idx="71">
                  <c:v>4.0947503999999952E-8</c:v>
                </c:pt>
                <c:pt idx="72">
                  <c:v>2.8870527000000608E-8</c:v>
                </c:pt>
                <c:pt idx="73">
                  <c:v>1.8925248999999731E-8</c:v>
                </c:pt>
                <c:pt idx="74">
                  <c:v>1.1269726000000086E-8</c:v>
                </c:pt>
                <c:pt idx="75">
                  <c:v>5.773467999999694E-9</c:v>
                </c:pt>
                <c:pt idx="76">
                  <c:v>2.13240200000017E-9</c:v>
                </c:pt>
                <c:pt idx="77">
                  <c:v>-2.2606000000052686E-11</c:v>
                </c:pt>
                <c:pt idx="78">
                  <c:v>-1.0771159999998685E-9</c:v>
                </c:pt>
                <c:pt idx="79">
                  <c:v>-1.4067219999996076E-9</c:v>
                </c:pt>
                <c:pt idx="80">
                  <c:v>-1.328356000000362E-9</c:v>
                </c:pt>
                <c:pt idx="81">
                  <c:v>-1.0584270000002075E-9</c:v>
                </c:pt>
                <c:pt idx="82">
                  <c:v>-7.2026000000011844E-10</c:v>
                </c:pt>
                <c:pt idx="83">
                  <c:v>-3.8132399999993974E-10</c:v>
                </c:pt>
              </c:numCache>
            </c:numRef>
          </c:yVal>
        </c:ser>
        <c:ser>
          <c:idx val="5"/>
          <c:order val="5"/>
          <c:tx>
            <c:strRef>
              <c:f>'2000 250 200 15 PP'!$AH$2</c:f>
              <c:strCache>
                <c:ptCount val="1"/>
                <c:pt idx="0">
                  <c:v>Δ4U6789,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PP'!$AH$3:$AH$86</c:f>
              <c:numCache>
                <c:formatCode>General</c:formatCode>
                <c:ptCount val="84"/>
                <c:pt idx="0">
                  <c:v>9.0490767999999886E-8</c:v>
                </c:pt>
                <c:pt idx="1">
                  <c:v>9.0491676999999689E-8</c:v>
                </c:pt>
                <c:pt idx="2">
                  <c:v>9.0489981999999576E-8</c:v>
                </c:pt>
                <c:pt idx="3">
                  <c:v>9.0486045999999803E-8</c:v>
                </c:pt>
                <c:pt idx="4">
                  <c:v>9.048129999999921E-8</c:v>
                </c:pt>
                <c:pt idx="5">
                  <c:v>9.0478098999999881E-8</c:v>
                </c:pt>
                <c:pt idx="6">
                  <c:v>9.0478591000000289E-8</c:v>
                </c:pt>
                <c:pt idx="7">
                  <c:v>9.0483244000000545E-8</c:v>
                </c:pt>
                <c:pt idx="8">
                  <c:v>9.0490160000001068E-8</c:v>
                </c:pt>
                <c:pt idx="9">
                  <c:v>9.0495502999999274E-8</c:v>
                </c:pt>
                <c:pt idx="10">
                  <c:v>9.0495732999999579E-8</c:v>
                </c:pt>
                <c:pt idx="11">
                  <c:v>9.0490042999999903E-8</c:v>
                </c:pt>
                <c:pt idx="12">
                  <c:v>9.0481411999999617E-8</c:v>
                </c:pt>
                <c:pt idx="13">
                  <c:v>9.0474936999999951E-8</c:v>
                </c:pt>
                <c:pt idx="14">
                  <c:v>9.0474839999999705E-8</c:v>
                </c:pt>
                <c:pt idx="15">
                  <c:v>9.0481486000000203E-8</c:v>
                </c:pt>
                <c:pt idx="16">
                  <c:v>9.0490829999999264E-8</c:v>
                </c:pt>
                <c:pt idx="17">
                  <c:v>9.0497035000000385E-8</c:v>
                </c:pt>
                <c:pt idx="18">
                  <c:v>9.0496242999999735E-8</c:v>
                </c:pt>
                <c:pt idx="19">
                  <c:v>9.0489114999999819E-8</c:v>
                </c:pt>
                <c:pt idx="20">
                  <c:v>9.0480456000000278E-8</c:v>
                </c:pt>
                <c:pt idx="21">
                  <c:v>9.0475838999999835E-8</c:v>
                </c:pt>
                <c:pt idx="22">
                  <c:v>9.0477863000000719E-8</c:v>
                </c:pt>
                <c:pt idx="23">
                  <c:v>9.0484703999999806E-8</c:v>
                </c:pt>
                <c:pt idx="24">
                  <c:v>9.0491411000000207E-8</c:v>
                </c:pt>
                <c:pt idx="25">
                  <c:v>9.0493537000000084E-8</c:v>
                </c:pt>
                <c:pt idx="26">
                  <c:v>9.0490175999999644E-8</c:v>
                </c:pt>
                <c:pt idx="27">
                  <c:v>9.0484142000000096E-8</c:v>
                </c:pt>
                <c:pt idx="28">
                  <c:v>9.0479729999999974E-8</c:v>
                </c:pt>
                <c:pt idx="29">
                  <c:v>9.0479348999999862E-8</c:v>
                </c:pt>
                <c:pt idx="30">
                  <c:v>9.0481348000000126E-8</c:v>
                </c:pt>
                <c:pt idx="31">
                  <c:v>9.0480937000000329E-8</c:v>
                </c:pt>
                <c:pt idx="32">
                  <c:v>9.0472850000000004E-8</c:v>
                </c:pt>
                <c:pt idx="33">
                  <c:v>9.0454161999999447E-8</c:v>
                </c:pt>
                <c:pt idx="34">
                  <c:v>9.042470899999965E-8</c:v>
                </c:pt>
                <c:pt idx="35">
                  <c:v>9.0385427999999777E-8</c:v>
                </c:pt>
                <c:pt idx="36">
                  <c:v>9.0334696000000189E-8</c:v>
                </c:pt>
                <c:pt idx="37">
                  <c:v>9.026645699999988E-8</c:v>
                </c:pt>
                <c:pt idx="38">
                  <c:v>9.0170883999999838E-8</c:v>
                </c:pt>
                <c:pt idx="39">
                  <c:v>9.0038486999999307E-8</c:v>
                </c:pt>
                <c:pt idx="40">
                  <c:v>8.986404199999956E-8</c:v>
                </c:pt>
                <c:pt idx="41">
                  <c:v>8.9648670999999585E-8</c:v>
                </c:pt>
                <c:pt idx="42">
                  <c:v>8.9397239000000301E-8</c:v>
                </c:pt>
                <c:pt idx="43">
                  <c:v>8.9113060000000071E-8</c:v>
                </c:pt>
                <c:pt idx="44">
                  <c:v>8.8793168999999786E-8</c:v>
                </c:pt>
                <c:pt idx="45">
                  <c:v>8.8428548000000297E-8</c:v>
                </c:pt>
                <c:pt idx="46">
                  <c:v>8.8009169000000167E-8</c:v>
                </c:pt>
                <c:pt idx="47">
                  <c:v>8.7531626000000383E-8</c:v>
                </c:pt>
                <c:pt idx="48">
                  <c:v>8.7003040000000094E-8</c:v>
                </c:pt>
                <c:pt idx="49">
                  <c:v>8.6437712999999193E-8</c:v>
                </c:pt>
                <c:pt idx="50">
                  <c:v>8.5847842999999366E-8</c:v>
                </c:pt>
                <c:pt idx="51">
                  <c:v>8.523379899999994E-8</c:v>
                </c:pt>
                <c:pt idx="52">
                  <c:v>8.4581299999999826E-8</c:v>
                </c:pt>
                <c:pt idx="53">
                  <c:v>8.3868657000000074E-8</c:v>
                </c:pt>
                <c:pt idx="54">
                  <c:v>8.3080657999999925E-8</c:v>
                </c:pt>
                <c:pt idx="55">
                  <c:v>8.2219662999999999E-8</c:v>
                </c:pt>
                <c:pt idx="56">
                  <c:v>8.1305126000000033E-8</c:v>
                </c:pt>
                <c:pt idx="57">
                  <c:v>8.0360616999999975E-8</c:v>
                </c:pt>
                <c:pt idx="58">
                  <c:v>7.9395940000000555E-8</c:v>
                </c:pt>
                <c:pt idx="59">
                  <c:v>7.8394921999999646E-8</c:v>
                </c:pt>
                <c:pt idx="60">
                  <c:v>7.7314776999999695E-8</c:v>
                </c:pt>
                <c:pt idx="61">
                  <c:v>7.6094520999999818E-8</c:v>
                </c:pt>
                <c:pt idx="62">
                  <c:v>7.4662948000000061E-8</c:v>
                </c:pt>
                <c:pt idx="63">
                  <c:v>7.2935418999999916E-8</c:v>
                </c:pt>
                <c:pt idx="64">
                  <c:v>7.080054799999979E-8</c:v>
                </c:pt>
                <c:pt idx="65">
                  <c:v>6.8108043000000729E-8</c:v>
                </c:pt>
                <c:pt idx="66">
                  <c:v>6.4675211999999752E-8</c:v>
                </c:pt>
                <c:pt idx="67">
                  <c:v>6.0324360999999832E-8</c:v>
                </c:pt>
                <c:pt idx="68">
                  <c:v>5.4949647999999675E-8</c:v>
                </c:pt>
                <c:pt idx="69">
                  <c:v>4.8589752000000358E-8</c:v>
                </c:pt>
                <c:pt idx="70">
                  <c:v>4.146844199999992E-8</c:v>
                </c:pt>
                <c:pt idx="71">
                  <c:v>3.3971745999999907E-8</c:v>
                </c:pt>
                <c:pt idx="72">
                  <c:v>2.656496699999996E-8</c:v>
                </c:pt>
                <c:pt idx="73">
                  <c:v>1.9690897000000434E-8</c:v>
                </c:pt>
                <c:pt idx="74">
                  <c:v>1.3695288000000242E-8</c:v>
                </c:pt>
                <c:pt idx="75">
                  <c:v>8.7960849999998003E-9</c:v>
                </c:pt>
                <c:pt idx="76">
                  <c:v>5.0761629999998884E-9</c:v>
                </c:pt>
                <c:pt idx="77">
                  <c:v>2.4812629999999821E-9</c:v>
                </c:pt>
                <c:pt idx="78">
                  <c:v>8.347999999999831E-10</c:v>
                </c:pt>
                <c:pt idx="79">
                  <c:v>-1.083960000002884E-10</c:v>
                </c:pt>
                <c:pt idx="80">
                  <c:v>-5.8322199999985172E-10</c:v>
                </c:pt>
                <c:pt idx="81">
                  <c:v>-7.6171300000003471E-10</c:v>
                </c:pt>
                <c:pt idx="82">
                  <c:v>-7.5409200000007697E-10</c:v>
                </c:pt>
                <c:pt idx="83">
                  <c:v>-6.3516800000013832E-10</c:v>
                </c:pt>
              </c:numCache>
            </c:numRef>
          </c:yVal>
        </c:ser>
        <c:axId val="118196096"/>
        <c:axId val="118197632"/>
      </c:scatterChart>
      <c:valAx>
        <c:axId val="11819609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197632"/>
        <c:crosses val="autoZero"/>
        <c:crossBetween val="midCat"/>
      </c:valAx>
      <c:valAx>
        <c:axId val="11819763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19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'[1]50 50 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'[1]50 50 0 15 PP'!$CG$3:$CG$86</c:f>
              <c:numCache>
                <c:formatCode>General</c:formatCode>
                <c:ptCount val="84"/>
                <c:pt idx="0">
                  <c:v>4.1719772642397297E-2</c:v>
                </c:pt>
                <c:pt idx="1">
                  <c:v>2.7659849784186698E-2</c:v>
                </c:pt>
                <c:pt idx="2">
                  <c:v>1.45699218146616E-2</c:v>
                </c:pt>
                <c:pt idx="3">
                  <c:v>3.13988288938064E-3</c:v>
                </c:pt>
                <c:pt idx="4">
                  <c:v>-6.01966755705178E-3</c:v>
                </c:pt>
                <c:pt idx="5">
                  <c:v>-1.24774510741004E-2</c:v>
                </c:pt>
                <c:pt idx="6">
                  <c:v>-1.6068402546522201E-2</c:v>
                </c:pt>
                <c:pt idx="7">
                  <c:v>-1.6931681379957E-2</c:v>
                </c:pt>
                <c:pt idx="8">
                  <c:v>-1.5509740914367E-2</c:v>
                </c:pt>
                <c:pt idx="9">
                  <c:v>-1.2521321392612601E-2</c:v>
                </c:pt>
                <c:pt idx="10">
                  <c:v>-8.8551013524293207E-3</c:v>
                </c:pt>
                <c:pt idx="11">
                  <c:v>-5.3475180000946802E-3</c:v>
                </c:pt>
                <c:pt idx="12">
                  <c:v>-2.5496798563323102E-3</c:v>
                </c:pt>
                <c:pt idx="13">
                  <c:v>-6.4696850871142795E-4</c:v>
                </c:pt>
                <c:pt idx="14">
                  <c:v>4.4213428094103899E-4</c:v>
                </c:pt>
                <c:pt idx="15">
                  <c:v>9.1154537015928705E-4</c:v>
                </c:pt>
                <c:pt idx="16">
                  <c:v>9.7172268015572802E-4</c:v>
                </c:pt>
                <c:pt idx="17">
                  <c:v>8.2277329397377897E-4</c:v>
                </c:pt>
                <c:pt idx="18">
                  <c:v>6.38492926678842E-4</c:v>
                </c:pt>
                <c:pt idx="19">
                  <c:v>5.2981924687389497E-4</c:v>
                </c:pt>
                <c:pt idx="20">
                  <c:v>5.2028748776276001E-4</c:v>
                </c:pt>
                <c:pt idx="21">
                  <c:v>5.6617964396655899E-4</c:v>
                </c:pt>
                <c:pt idx="22">
                  <c:v>6.0893580784194103E-4</c:v>
                </c:pt>
                <c:pt idx="23">
                  <c:v>6.2315538603813496E-4</c:v>
                </c:pt>
                <c:pt idx="24">
                  <c:v>6.3164990387740898E-4</c:v>
                </c:pt>
                <c:pt idx="25">
                  <c:v>6.8403686088062802E-4</c:v>
                </c:pt>
                <c:pt idx="26">
                  <c:v>8.1654311981407997E-4</c:v>
                </c:pt>
                <c:pt idx="27">
                  <c:v>1.0216108658761801E-3</c:v>
                </c:pt>
                <c:pt idx="28">
                  <c:v>1.24590536622861E-3</c:v>
                </c:pt>
                <c:pt idx="29">
                  <c:v>1.4238030789050101E-3</c:v>
                </c:pt>
                <c:pt idx="30">
                  <c:v>1.52618547127505E-3</c:v>
                </c:pt>
                <c:pt idx="31">
                  <c:v>1.59331868982042E-3</c:v>
                </c:pt>
                <c:pt idx="32">
                  <c:v>1.7242363399971E-3</c:v>
                </c:pt>
                <c:pt idx="33">
                  <c:v>2.02041120257529E-3</c:v>
                </c:pt>
                <c:pt idx="34">
                  <c:v>2.5165124170096901E-3</c:v>
                </c:pt>
                <c:pt idx="35">
                  <c:v>3.1461187592013201E-3</c:v>
                </c:pt>
                <c:pt idx="36">
                  <c:v>3.77563615738064E-3</c:v>
                </c:pt>
                <c:pt idx="37">
                  <c:v>4.2907623223871101E-3</c:v>
                </c:pt>
                <c:pt idx="38">
                  <c:v>4.6817969477078898E-3</c:v>
                </c:pt>
                <c:pt idx="39">
                  <c:v>5.0674295755331897E-3</c:v>
                </c:pt>
                <c:pt idx="40">
                  <c:v>5.63366776168054E-3</c:v>
                </c:pt>
                <c:pt idx="41">
                  <c:v>6.5224464858049001E-3</c:v>
                </c:pt>
                <c:pt idx="42">
                  <c:v>7.74738810492914E-3</c:v>
                </c:pt>
                <c:pt idx="43">
                  <c:v>9.1926113949277796E-3</c:v>
                </c:pt>
                <c:pt idx="44">
                  <c:v>1.06831582657568E-2</c:v>
                </c:pt>
                <c:pt idx="45">
                  <c:v>1.2073511518255401E-2</c:v>
                </c:pt>
                <c:pt idx="46">
                  <c:v>1.3305842453731301E-2</c:v>
                </c:pt>
                <c:pt idx="47">
                  <c:v>1.44231345849988E-2</c:v>
                </c:pt>
                <c:pt idx="48">
                  <c:v>1.55469717957449E-2</c:v>
                </c:pt>
                <c:pt idx="49">
                  <c:v>1.68401102386255E-2</c:v>
                </c:pt>
                <c:pt idx="50">
                  <c:v>1.8453753267739601E-2</c:v>
                </c:pt>
                <c:pt idx="51">
                  <c:v>2.0442996649794699E-2</c:v>
                </c:pt>
                <c:pt idx="52">
                  <c:v>2.2683257937855E-2</c:v>
                </c:pt>
                <c:pt idx="53">
                  <c:v>2.4873830081489998E-2</c:v>
                </c:pt>
                <c:pt idx="54">
                  <c:v>2.6674417725624799E-2</c:v>
                </c:pt>
                <c:pt idx="55">
                  <c:v>2.7908486600512001E-2</c:v>
                </c:pt>
                <c:pt idx="56">
                  <c:v>2.8695530396342001E-2</c:v>
                </c:pt>
                <c:pt idx="57">
                  <c:v>2.9403228129466701E-2</c:v>
                </c:pt>
                <c:pt idx="58">
                  <c:v>3.04229785810873E-2</c:v>
                </c:pt>
                <c:pt idx="59">
                  <c:v>3.1912834759428597E-2</c:v>
                </c:pt>
                <c:pt idx="60">
                  <c:v>3.3697468622337599E-2</c:v>
                </c:pt>
                <c:pt idx="61">
                  <c:v>3.5393819878085299E-2</c:v>
                </c:pt>
                <c:pt idx="62">
                  <c:v>3.6657933105391803E-2</c:v>
                </c:pt>
                <c:pt idx="63">
                  <c:v>3.7377194092953703E-2</c:v>
                </c:pt>
                <c:pt idx="64">
                  <c:v>3.7696927829831098E-2</c:v>
                </c:pt>
                <c:pt idx="65">
                  <c:v>3.7895732859973101E-2</c:v>
                </c:pt>
                <c:pt idx="66">
                  <c:v>3.8216233897999601E-2</c:v>
                </c:pt>
                <c:pt idx="67">
                  <c:v>3.8763675127293298E-2</c:v>
                </c:pt>
                <c:pt idx="68">
                  <c:v>3.9506039096335002E-2</c:v>
                </c:pt>
                <c:pt idx="69">
                  <c:v>4.0328622337735903E-2</c:v>
                </c:pt>
                <c:pt idx="70">
                  <c:v>4.1088008754043198E-2</c:v>
                </c:pt>
                <c:pt idx="71">
                  <c:v>4.1654570139873497E-2</c:v>
                </c:pt>
                <c:pt idx="72">
                  <c:v>4.1949522358848197E-2</c:v>
                </c:pt>
                <c:pt idx="73">
                  <c:v>4.1984833197329097E-2</c:v>
                </c:pt>
                <c:pt idx="74">
                  <c:v>4.1877961660924203E-2</c:v>
                </c:pt>
                <c:pt idx="75">
                  <c:v>4.1813785835368697E-2</c:v>
                </c:pt>
                <c:pt idx="76">
                  <c:v>4.1953197345924301E-2</c:v>
                </c:pt>
                <c:pt idx="77">
                  <c:v>4.2336942170704002E-2</c:v>
                </c:pt>
                <c:pt idx="78">
                  <c:v>4.2856513416732397E-2</c:v>
                </c:pt>
                <c:pt idx="79">
                  <c:v>4.3316783835032097E-2</c:v>
                </c:pt>
                <c:pt idx="80">
                  <c:v>4.3555195291685798E-2</c:v>
                </c:pt>
                <c:pt idx="81">
                  <c:v>4.3536045170912099E-2</c:v>
                </c:pt>
                <c:pt idx="82">
                  <c:v>4.3360756292196198E-2</c:v>
                </c:pt>
                <c:pt idx="83">
                  <c:v>4.3194724149459102E-2</c:v>
                </c:pt>
              </c:numCache>
            </c:numRef>
          </c:yVal>
        </c:ser>
        <c:axId val="118255616"/>
        <c:axId val="118257152"/>
      </c:scatterChart>
      <c:valAx>
        <c:axId val="1182556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57152"/>
        <c:crosses val="autoZero"/>
        <c:crossBetween val="midCat"/>
      </c:valAx>
      <c:valAx>
        <c:axId val="11825715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5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'[1]50 50 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'[1]50 50 0 15 PP'!$CG$3:$CG$86</c:f>
              <c:numCache>
                <c:formatCode>General</c:formatCode>
                <c:ptCount val="84"/>
                <c:pt idx="0">
                  <c:v>4.1719772642397297E-2</c:v>
                </c:pt>
                <c:pt idx="1">
                  <c:v>2.7659849784186698E-2</c:v>
                </c:pt>
                <c:pt idx="2">
                  <c:v>1.45699218146616E-2</c:v>
                </c:pt>
                <c:pt idx="3">
                  <c:v>3.13988288938064E-3</c:v>
                </c:pt>
                <c:pt idx="4">
                  <c:v>-6.01966755705178E-3</c:v>
                </c:pt>
                <c:pt idx="5">
                  <c:v>-1.24774510741004E-2</c:v>
                </c:pt>
                <c:pt idx="6">
                  <c:v>-1.6068402546522201E-2</c:v>
                </c:pt>
                <c:pt idx="7">
                  <c:v>-1.6931681379957E-2</c:v>
                </c:pt>
                <c:pt idx="8">
                  <c:v>-1.5509740914367E-2</c:v>
                </c:pt>
                <c:pt idx="9">
                  <c:v>-1.2521321392612601E-2</c:v>
                </c:pt>
                <c:pt idx="10">
                  <c:v>-8.8551013524293207E-3</c:v>
                </c:pt>
                <c:pt idx="11">
                  <c:v>-5.3475180000946802E-3</c:v>
                </c:pt>
                <c:pt idx="12">
                  <c:v>-2.5496798563323102E-3</c:v>
                </c:pt>
                <c:pt idx="13">
                  <c:v>-6.4696850871142795E-4</c:v>
                </c:pt>
                <c:pt idx="14">
                  <c:v>4.4213428094103899E-4</c:v>
                </c:pt>
                <c:pt idx="15">
                  <c:v>9.1154537015928705E-4</c:v>
                </c:pt>
                <c:pt idx="16">
                  <c:v>9.7172268015572802E-4</c:v>
                </c:pt>
                <c:pt idx="17">
                  <c:v>8.2277329397377897E-4</c:v>
                </c:pt>
                <c:pt idx="18">
                  <c:v>6.38492926678842E-4</c:v>
                </c:pt>
                <c:pt idx="19">
                  <c:v>5.2981924687389497E-4</c:v>
                </c:pt>
                <c:pt idx="20">
                  <c:v>5.2028748776276001E-4</c:v>
                </c:pt>
                <c:pt idx="21">
                  <c:v>5.6617964396655899E-4</c:v>
                </c:pt>
                <c:pt idx="22">
                  <c:v>6.0893580784194103E-4</c:v>
                </c:pt>
                <c:pt idx="23">
                  <c:v>6.2315538603813496E-4</c:v>
                </c:pt>
                <c:pt idx="24">
                  <c:v>6.3164990387740898E-4</c:v>
                </c:pt>
                <c:pt idx="25">
                  <c:v>6.8403686088062802E-4</c:v>
                </c:pt>
                <c:pt idx="26">
                  <c:v>8.1654311981407997E-4</c:v>
                </c:pt>
                <c:pt idx="27">
                  <c:v>1.0216108658761801E-3</c:v>
                </c:pt>
                <c:pt idx="28">
                  <c:v>1.24590536622861E-3</c:v>
                </c:pt>
                <c:pt idx="29">
                  <c:v>1.4238030789050101E-3</c:v>
                </c:pt>
                <c:pt idx="30">
                  <c:v>1.52618547127505E-3</c:v>
                </c:pt>
                <c:pt idx="31">
                  <c:v>1.59331868982042E-3</c:v>
                </c:pt>
                <c:pt idx="32">
                  <c:v>1.7242363399971E-3</c:v>
                </c:pt>
                <c:pt idx="33">
                  <c:v>2.02041120257529E-3</c:v>
                </c:pt>
                <c:pt idx="34">
                  <c:v>2.5165124170096901E-3</c:v>
                </c:pt>
                <c:pt idx="35">
                  <c:v>3.1461187592013201E-3</c:v>
                </c:pt>
                <c:pt idx="36">
                  <c:v>3.77563615738064E-3</c:v>
                </c:pt>
                <c:pt idx="37">
                  <c:v>4.2907623223871101E-3</c:v>
                </c:pt>
                <c:pt idx="38">
                  <c:v>4.6817969477078898E-3</c:v>
                </c:pt>
                <c:pt idx="39">
                  <c:v>5.0674295755331897E-3</c:v>
                </c:pt>
                <c:pt idx="40">
                  <c:v>5.63366776168054E-3</c:v>
                </c:pt>
                <c:pt idx="41">
                  <c:v>6.5224464858049001E-3</c:v>
                </c:pt>
                <c:pt idx="42">
                  <c:v>7.74738810492914E-3</c:v>
                </c:pt>
                <c:pt idx="43">
                  <c:v>9.1926113949277796E-3</c:v>
                </c:pt>
                <c:pt idx="44">
                  <c:v>1.06831582657568E-2</c:v>
                </c:pt>
                <c:pt idx="45">
                  <c:v>1.2073511518255401E-2</c:v>
                </c:pt>
                <c:pt idx="46">
                  <c:v>1.3305842453731301E-2</c:v>
                </c:pt>
                <c:pt idx="47">
                  <c:v>1.44231345849988E-2</c:v>
                </c:pt>
                <c:pt idx="48">
                  <c:v>1.55469717957449E-2</c:v>
                </c:pt>
                <c:pt idx="49">
                  <c:v>1.68401102386255E-2</c:v>
                </c:pt>
                <c:pt idx="50">
                  <c:v>1.8453753267739601E-2</c:v>
                </c:pt>
                <c:pt idx="51">
                  <c:v>2.0442996649794699E-2</c:v>
                </c:pt>
                <c:pt idx="52">
                  <c:v>2.2683257937855E-2</c:v>
                </c:pt>
                <c:pt idx="53">
                  <c:v>2.4873830081489998E-2</c:v>
                </c:pt>
                <c:pt idx="54">
                  <c:v>2.6674417725624799E-2</c:v>
                </c:pt>
                <c:pt idx="55">
                  <c:v>2.7908486600512001E-2</c:v>
                </c:pt>
                <c:pt idx="56">
                  <c:v>2.8695530396342001E-2</c:v>
                </c:pt>
                <c:pt idx="57">
                  <c:v>2.9403228129466701E-2</c:v>
                </c:pt>
                <c:pt idx="58">
                  <c:v>3.04229785810873E-2</c:v>
                </c:pt>
                <c:pt idx="59">
                  <c:v>3.1912834759428597E-2</c:v>
                </c:pt>
                <c:pt idx="60">
                  <c:v>3.3697468622337599E-2</c:v>
                </c:pt>
                <c:pt idx="61">
                  <c:v>3.5393819878085299E-2</c:v>
                </c:pt>
                <c:pt idx="62">
                  <c:v>3.6657933105391803E-2</c:v>
                </c:pt>
                <c:pt idx="63">
                  <c:v>3.7377194092953703E-2</c:v>
                </c:pt>
                <c:pt idx="64">
                  <c:v>3.7696927829831098E-2</c:v>
                </c:pt>
                <c:pt idx="65">
                  <c:v>3.7895732859973101E-2</c:v>
                </c:pt>
                <c:pt idx="66">
                  <c:v>3.8216233897999601E-2</c:v>
                </c:pt>
                <c:pt idx="67">
                  <c:v>3.8763675127293298E-2</c:v>
                </c:pt>
                <c:pt idx="68">
                  <c:v>3.9506039096335002E-2</c:v>
                </c:pt>
                <c:pt idx="69">
                  <c:v>4.0328622337735903E-2</c:v>
                </c:pt>
                <c:pt idx="70">
                  <c:v>4.1088008754043198E-2</c:v>
                </c:pt>
                <c:pt idx="71">
                  <c:v>4.1654570139873497E-2</c:v>
                </c:pt>
                <c:pt idx="72">
                  <c:v>4.1949522358848197E-2</c:v>
                </c:pt>
                <c:pt idx="73">
                  <c:v>4.1984833197329097E-2</c:v>
                </c:pt>
                <c:pt idx="74">
                  <c:v>4.1877961660924203E-2</c:v>
                </c:pt>
                <c:pt idx="75">
                  <c:v>4.1813785835368697E-2</c:v>
                </c:pt>
                <c:pt idx="76">
                  <c:v>4.1953197345924301E-2</c:v>
                </c:pt>
                <c:pt idx="77">
                  <c:v>4.2336942170704002E-2</c:v>
                </c:pt>
                <c:pt idx="78">
                  <c:v>4.2856513416732397E-2</c:v>
                </c:pt>
                <c:pt idx="79">
                  <c:v>4.3316783835032097E-2</c:v>
                </c:pt>
                <c:pt idx="80">
                  <c:v>4.3555195291685798E-2</c:v>
                </c:pt>
                <c:pt idx="81">
                  <c:v>4.3536045170912099E-2</c:v>
                </c:pt>
                <c:pt idx="82">
                  <c:v>4.3360756292196198E-2</c:v>
                </c:pt>
                <c:pt idx="83">
                  <c:v>4.3194724149459102E-2</c:v>
                </c:pt>
              </c:numCache>
            </c:numRef>
          </c:yVal>
        </c:ser>
        <c:axId val="118289920"/>
        <c:axId val="118291456"/>
      </c:scatterChart>
      <c:valAx>
        <c:axId val="11828992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91456"/>
        <c:crosses val="autoZero"/>
        <c:crossBetween val="midCat"/>
      </c:valAx>
      <c:valAx>
        <c:axId val="118291456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P1</a:t>
            </a:r>
            <a:endParaRPr lang="ru-RU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PP'!$AX$1</c:f>
              <c:strCache>
                <c:ptCount val="1"/>
                <c:pt idx="0">
                  <c:v>δP1_12,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PP'!$AX$3:$AX$86</c:f>
              <c:numCache>
                <c:formatCode>General</c:formatCode>
                <c:ptCount val="84"/>
                <c:pt idx="0">
                  <c:v>5.648976542088624E-5</c:v>
                </c:pt>
                <c:pt idx="1">
                  <c:v>5.6388520938810416E-5</c:v>
                </c:pt>
                <c:pt idx="2">
                  <c:v>5.6308259321902199E-5</c:v>
                </c:pt>
                <c:pt idx="3">
                  <c:v>5.6313756765680179E-5</c:v>
                </c:pt>
                <c:pt idx="4">
                  <c:v>5.6409118906308731E-5</c:v>
                </c:pt>
                <c:pt idx="5">
                  <c:v>5.6533386691592913E-5</c:v>
                </c:pt>
                <c:pt idx="6">
                  <c:v>5.6597004839398224E-5</c:v>
                </c:pt>
                <c:pt idx="7">
                  <c:v>5.6545701395516179E-5</c:v>
                </c:pt>
                <c:pt idx="8">
                  <c:v>5.6406301156053384E-5</c:v>
                </c:pt>
                <c:pt idx="9">
                  <c:v>5.6269219094851053E-5</c:v>
                </c:pt>
                <c:pt idx="10">
                  <c:v>5.6241210326490876E-5</c:v>
                </c:pt>
                <c:pt idx="11">
                  <c:v>5.6353194553548924E-5</c:v>
                </c:pt>
                <c:pt idx="12">
                  <c:v>5.653721957260549E-5</c:v>
                </c:pt>
                <c:pt idx="13">
                  <c:v>5.6665828529534057E-5</c:v>
                </c:pt>
                <c:pt idx="14">
                  <c:v>5.6632566688641361E-5</c:v>
                </c:pt>
                <c:pt idx="15">
                  <c:v>5.6448518979956841E-5</c:v>
                </c:pt>
                <c:pt idx="16">
                  <c:v>5.6232695435809443E-5</c:v>
                </c:pt>
                <c:pt idx="17">
                  <c:v>5.6141433075973524E-5</c:v>
                </c:pt>
                <c:pt idx="18">
                  <c:v>5.6259011150916471E-5</c:v>
                </c:pt>
                <c:pt idx="19">
                  <c:v>5.6520374412505348E-5</c:v>
                </c:pt>
                <c:pt idx="20">
                  <c:v>5.6745544375791379E-5</c:v>
                </c:pt>
                <c:pt idx="21">
                  <c:v>5.6763300075646228E-5</c:v>
                </c:pt>
                <c:pt idx="22">
                  <c:v>5.6537188663829951E-5</c:v>
                </c:pt>
                <c:pt idx="23">
                  <c:v>5.6205791055030652E-5</c:v>
                </c:pt>
                <c:pt idx="24">
                  <c:v>5.599956706509035E-5</c:v>
                </c:pt>
                <c:pt idx="25">
                  <c:v>5.6089156299954368E-5</c:v>
                </c:pt>
                <c:pt idx="26">
                  <c:v>5.6447996941599854E-5</c:v>
                </c:pt>
                <c:pt idx="27">
                  <c:v>5.6844725797700058E-5</c:v>
                </c:pt>
                <c:pt idx="28">
                  <c:v>5.6999510207100812E-5</c:v>
                </c:pt>
                <c:pt idx="29">
                  <c:v>5.6772773491586825E-5</c:v>
                </c:pt>
                <c:pt idx="30">
                  <c:v>5.6282435547616583E-5</c:v>
                </c:pt>
                <c:pt idx="31">
                  <c:v>5.5883178452009741E-5</c:v>
                </c:pt>
                <c:pt idx="32">
                  <c:v>5.6057100421114114E-5</c:v>
                </c:pt>
                <c:pt idx="33">
                  <c:v>5.7381594102789979E-5</c:v>
                </c:pt>
                <c:pt idx="34">
                  <c:v>6.0718386690361559E-5</c:v>
                </c:pt>
                <c:pt idx="35">
                  <c:v>6.7665393344684688E-5</c:v>
                </c:pt>
                <c:pt idx="36">
                  <c:v>8.1075365489069462E-5</c:v>
                </c:pt>
                <c:pt idx="37">
                  <c:v>1.0532489391917865E-4</c:v>
                </c:pt>
                <c:pt idx="38">
                  <c:v>1.4601715448830932E-4</c:v>
                </c:pt>
                <c:pt idx="39">
                  <c:v>2.0906218305938307E-4</c:v>
                </c:pt>
                <c:pt idx="40">
                  <c:v>2.9948728068668329E-4</c:v>
                </c:pt>
                <c:pt idx="41">
                  <c:v>4.2049755888007301E-4</c:v>
                </c:pt>
                <c:pt idx="42">
                  <c:v>5.7326380592276349E-4</c:v>
                </c:pt>
                <c:pt idx="43">
                  <c:v>7.5731815983759443E-4</c:v>
                </c:pt>
                <c:pt idx="44">
                  <c:v>9.7115557427718269E-4</c:v>
                </c:pt>
                <c:pt idx="45">
                  <c:v>1.2125419766086942E-3</c:v>
                </c:pt>
                <c:pt idx="46">
                  <c:v>1.4786470891792747E-3</c:v>
                </c:pt>
                <c:pt idx="47">
                  <c:v>1.7662737107871918E-3</c:v>
                </c:pt>
                <c:pt idx="48">
                  <c:v>2.0722473911764516E-3</c:v>
                </c:pt>
                <c:pt idx="49">
                  <c:v>2.393559894300068E-3</c:v>
                </c:pt>
                <c:pt idx="50">
                  <c:v>2.7271572379557463E-3</c:v>
                </c:pt>
                <c:pt idx="51">
                  <c:v>3.0696255946822681E-3</c:v>
                </c:pt>
                <c:pt idx="52">
                  <c:v>3.4171857893006141E-3</c:v>
                </c:pt>
                <c:pt idx="53">
                  <c:v>3.7660715184888449E-3</c:v>
                </c:pt>
                <c:pt idx="54">
                  <c:v>4.1129372782862661E-3</c:v>
                </c:pt>
                <c:pt idx="55">
                  <c:v>4.4553221281485311E-3</c:v>
                </c:pt>
                <c:pt idx="56">
                  <c:v>4.7923250158002917E-3</c:v>
                </c:pt>
                <c:pt idx="57">
                  <c:v>5.1251274813470249E-3</c:v>
                </c:pt>
                <c:pt idx="58">
                  <c:v>5.4569602011174667E-3</c:v>
                </c:pt>
                <c:pt idx="59">
                  <c:v>5.7932542929542974E-3</c:v>
                </c:pt>
                <c:pt idx="60">
                  <c:v>6.1425305106958539E-3</c:v>
                </c:pt>
                <c:pt idx="61">
                  <c:v>6.5165129288199952E-3</c:v>
                </c:pt>
                <c:pt idx="62">
                  <c:v>6.9286960938539921E-3</c:v>
                </c:pt>
                <c:pt idx="63">
                  <c:v>7.3938291331934469E-3</c:v>
                </c:pt>
                <c:pt idx="64">
                  <c:v>7.9298932151231627E-3</c:v>
                </c:pt>
                <c:pt idx="65">
                  <c:v>8.5586158964664205E-3</c:v>
                </c:pt>
                <c:pt idx="66">
                  <c:v>9.3021397951038864E-3</c:v>
                </c:pt>
                <c:pt idx="67">
                  <c:v>1.0181334399687825E-2</c:v>
                </c:pt>
                <c:pt idx="68">
                  <c:v>1.1219230033007815E-2</c:v>
                </c:pt>
                <c:pt idx="69">
                  <c:v>1.2442326974762746E-2</c:v>
                </c:pt>
                <c:pt idx="70">
                  <c:v>1.3875355920030225E-2</c:v>
                </c:pt>
                <c:pt idx="71">
                  <c:v>1.5539038587130696E-2</c:v>
                </c:pt>
                <c:pt idx="72">
                  <c:v>1.7455061260708005E-2</c:v>
                </c:pt>
                <c:pt idx="73">
                  <c:v>1.964652803446601E-2</c:v>
                </c:pt>
                <c:pt idx="74">
                  <c:v>2.2131563000273094E-2</c:v>
                </c:pt>
                <c:pt idx="75">
                  <c:v>2.4924689987674151E-2</c:v>
                </c:pt>
                <c:pt idx="76">
                  <c:v>2.804403941434315E-2</c:v>
                </c:pt>
                <c:pt idx="77">
                  <c:v>3.1506437846834962E-2</c:v>
                </c:pt>
                <c:pt idx="78">
                  <c:v>3.5319552550258843E-2</c:v>
                </c:pt>
                <c:pt idx="79">
                  <c:v>3.9491078948243045E-2</c:v>
                </c:pt>
                <c:pt idx="80">
                  <c:v>4.4035321473548793E-2</c:v>
                </c:pt>
                <c:pt idx="81">
                  <c:v>4.8958169339337651E-2</c:v>
                </c:pt>
                <c:pt idx="82">
                  <c:v>5.4251961519995243E-2</c:v>
                </c:pt>
                <c:pt idx="83">
                  <c:v>5.9913708941802785E-2</c:v>
                </c:pt>
              </c:numCache>
            </c:numRef>
          </c:yVal>
        </c:ser>
        <c:ser>
          <c:idx val="1"/>
          <c:order val="1"/>
          <c:tx>
            <c:strRef>
              <c:f>'2000 250 200 D PP'!$AY$1</c:f>
              <c:strCache>
                <c:ptCount val="1"/>
                <c:pt idx="0">
                  <c:v>δP1_23,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PP'!$AY$3:$AY$86</c:f>
              <c:numCache>
                <c:formatCode>General</c:formatCode>
                <c:ptCount val="84"/>
                <c:pt idx="0">
                  <c:v>-2.5354671357447067E-6</c:v>
                </c:pt>
                <c:pt idx="1">
                  <c:v>-2.5867946853441737E-6</c:v>
                </c:pt>
                <c:pt idx="2">
                  <c:v>-2.6236227540499257E-6</c:v>
                </c:pt>
                <c:pt idx="3">
                  <c:v>-2.6216135425860543E-6</c:v>
                </c:pt>
                <c:pt idx="4">
                  <c:v>-2.5755444880704026E-6</c:v>
                </c:pt>
                <c:pt idx="5">
                  <c:v>-2.5164945492983648E-6</c:v>
                </c:pt>
                <c:pt idx="6">
                  <c:v>-2.4864274077995852E-6</c:v>
                </c:pt>
                <c:pt idx="7">
                  <c:v>-2.5096699860505112E-6</c:v>
                </c:pt>
                <c:pt idx="8">
                  <c:v>-2.5780034895728221E-6</c:v>
                </c:pt>
                <c:pt idx="9">
                  <c:v>-2.6411606957044143E-6</c:v>
                </c:pt>
                <c:pt idx="10">
                  <c:v>-2.6541152056691608E-6</c:v>
                </c:pt>
                <c:pt idx="11">
                  <c:v>-2.6018487169765514E-6</c:v>
                </c:pt>
                <c:pt idx="12">
                  <c:v>-2.5148973211708281E-6</c:v>
                </c:pt>
                <c:pt idx="13">
                  <c:v>-2.4559018553804712E-6</c:v>
                </c:pt>
                <c:pt idx="14">
                  <c:v>-2.4688592644150908E-6</c:v>
                </c:pt>
                <c:pt idx="15">
                  <c:v>-2.556895791538949E-6</c:v>
                </c:pt>
                <c:pt idx="16">
                  <c:v>-2.6593914736472435E-6</c:v>
                </c:pt>
                <c:pt idx="17">
                  <c:v>-2.7007614048502049E-6</c:v>
                </c:pt>
                <c:pt idx="18">
                  <c:v>-2.6458176398680422E-6</c:v>
                </c:pt>
                <c:pt idx="19">
                  <c:v>-2.5241128762676368E-6</c:v>
                </c:pt>
                <c:pt idx="20">
                  <c:v>-2.4169327623169146E-6</c:v>
                </c:pt>
                <c:pt idx="21">
                  <c:v>-2.4087208000400651E-6</c:v>
                </c:pt>
                <c:pt idx="22">
                  <c:v>-2.5160068172214167E-6</c:v>
                </c:pt>
                <c:pt idx="23">
                  <c:v>-2.6714312470477175E-6</c:v>
                </c:pt>
                <c:pt idx="24">
                  <c:v>-2.7599561029933994E-6</c:v>
                </c:pt>
                <c:pt idx="25">
                  <c:v>-2.711707760116866E-6</c:v>
                </c:pt>
                <c:pt idx="26">
                  <c:v>-2.5490296070018736E-6</c:v>
                </c:pt>
                <c:pt idx="27">
                  <c:v>-2.3797631546473852E-6</c:v>
                </c:pt>
                <c:pt idx="28">
                  <c:v>-2.3309322225162354E-6</c:v>
                </c:pt>
                <c:pt idx="29">
                  <c:v>-2.4571562563524552E-6</c:v>
                </c:pt>
                <c:pt idx="30">
                  <c:v>-2.6825856570544815E-6</c:v>
                </c:pt>
                <c:pt idx="31">
                  <c:v>-2.8456559976186568E-6</c:v>
                </c:pt>
                <c:pt idx="32">
                  <c:v>-2.812680918506949E-6</c:v>
                </c:pt>
                <c:pt idx="33">
                  <c:v>-2.5858291509694986E-6</c:v>
                </c:pt>
                <c:pt idx="34">
                  <c:v>-2.3135853051692301E-6</c:v>
                </c:pt>
                <c:pt idx="35">
                  <c:v>-2.1956123922861615E-6</c:v>
                </c:pt>
                <c:pt idx="36">
                  <c:v>-2.3222285125412689E-6</c:v>
                </c:pt>
                <c:pt idx="37">
                  <c:v>-2.5719919976574523E-6</c:v>
                </c:pt>
                <c:pt idx="38">
                  <c:v>-2.6410629038187139E-6</c:v>
                </c:pt>
                <c:pt idx="39">
                  <c:v>-2.1913988805799534E-6</c:v>
                </c:pt>
                <c:pt idx="40">
                  <c:v>-1.000185986088642E-6</c:v>
                </c:pt>
                <c:pt idx="41">
                  <c:v>1.0994240396411392E-6</c:v>
                </c:pt>
                <c:pt idx="42">
                  <c:v>4.5451127002604785E-6</c:v>
                </c:pt>
                <c:pt idx="43">
                  <c:v>1.0626862744556043E-5</c:v>
                </c:pt>
                <c:pt idx="44">
                  <c:v>2.2039415171981602E-5</c:v>
                </c:pt>
                <c:pt idx="45">
                  <c:v>4.3214284885517706E-5</c:v>
                </c:pt>
                <c:pt idx="46">
                  <c:v>8.0226463826271743E-5</c:v>
                </c:pt>
                <c:pt idx="47">
                  <c:v>1.4036325324656707E-4</c:v>
                </c:pt>
                <c:pt idx="48">
                  <c:v>2.3149200055244679E-4</c:v>
                </c:pt>
                <c:pt idx="49">
                  <c:v>3.6139187074668566E-4</c:v>
                </c:pt>
                <c:pt idx="50">
                  <c:v>5.3692554447459795E-4</c:v>
                </c:pt>
                <c:pt idx="51">
                  <c:v>7.6306709906559522E-4</c:v>
                </c:pt>
                <c:pt idx="52">
                  <c:v>1.0419333808869835E-3</c:v>
                </c:pt>
                <c:pt idx="53">
                  <c:v>1.3721109741285376E-3</c:v>
                </c:pt>
                <c:pt idx="54">
                  <c:v>1.7485402990078391E-3</c:v>
                </c:pt>
                <c:pt idx="55">
                  <c:v>2.1627841119216673E-3</c:v>
                </c:pt>
                <c:pt idx="56">
                  <c:v>2.6034921151772972E-3</c:v>
                </c:pt>
                <c:pt idx="57">
                  <c:v>3.0572257823290871E-3</c:v>
                </c:pt>
                <c:pt idx="58">
                  <c:v>3.5099586898759694E-3</c:v>
                </c:pt>
                <c:pt idx="59">
                  <c:v>3.9489415550205687E-3</c:v>
                </c:pt>
                <c:pt idx="60">
                  <c:v>4.3640925443783063E-3</c:v>
                </c:pt>
                <c:pt idx="61">
                  <c:v>4.7487751598871975E-3</c:v>
                </c:pt>
                <c:pt idx="62">
                  <c:v>5.1005432896170655E-3</c:v>
                </c:pt>
                <c:pt idx="63">
                  <c:v>5.4222647803446877E-3</c:v>
                </c:pt>
                <c:pt idx="64">
                  <c:v>5.7224618663349602E-3</c:v>
                </c:pt>
                <c:pt idx="65">
                  <c:v>6.013632381425521E-3</c:v>
                </c:pt>
                <c:pt idx="66">
                  <c:v>6.3101684053235574E-3</c:v>
                </c:pt>
                <c:pt idx="67">
                  <c:v>6.6288035472199525E-3</c:v>
                </c:pt>
                <c:pt idx="68">
                  <c:v>6.9901108330987227E-3</c:v>
                </c:pt>
                <c:pt idx="69">
                  <c:v>7.4166351265741448E-3</c:v>
                </c:pt>
                <c:pt idx="70">
                  <c:v>7.928790936422625E-3</c:v>
                </c:pt>
                <c:pt idx="71">
                  <c:v>8.5445746354944896E-3</c:v>
                </c:pt>
                <c:pt idx="72">
                  <c:v>9.2826799295480933E-3</c:v>
                </c:pt>
                <c:pt idx="73">
                  <c:v>1.016226497471559E-2</c:v>
                </c:pt>
                <c:pt idx="74">
                  <c:v>1.1199512412378598E-2</c:v>
                </c:pt>
                <c:pt idx="75">
                  <c:v>1.2407833975589713E-2</c:v>
                </c:pt>
                <c:pt idx="76">
                  <c:v>1.3800762466195077E-2</c:v>
                </c:pt>
                <c:pt idx="77">
                  <c:v>1.5390819602179168E-2</c:v>
                </c:pt>
                <c:pt idx="78">
                  <c:v>1.7187647632162899E-2</c:v>
                </c:pt>
                <c:pt idx="79">
                  <c:v>1.9201678500856897E-2</c:v>
                </c:pt>
                <c:pt idx="80">
                  <c:v>2.1446028971307436E-2</c:v>
                </c:pt>
                <c:pt idx="81">
                  <c:v>2.3930768656412561E-2</c:v>
                </c:pt>
                <c:pt idx="82">
                  <c:v>2.666251891020064E-2</c:v>
                </c:pt>
                <c:pt idx="83">
                  <c:v>2.9652538076601252E-2</c:v>
                </c:pt>
              </c:numCache>
            </c:numRef>
          </c:yVal>
        </c:ser>
        <c:ser>
          <c:idx val="2"/>
          <c:order val="2"/>
          <c:tx>
            <c:strRef>
              <c:f>'2000 250 200 D PP'!$AZ$1</c:f>
              <c:strCache>
                <c:ptCount val="1"/>
                <c:pt idx="0">
                  <c:v>δP1_34,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PP'!$AZ$3:$AZ$86</c:f>
              <c:numCache>
                <c:formatCode>General</c:formatCode>
                <c:ptCount val="84"/>
                <c:pt idx="0">
                  <c:v>-2.647589639864778E-5</c:v>
                </c:pt>
                <c:pt idx="1">
                  <c:v>-2.6496369827766486E-5</c:v>
                </c:pt>
                <c:pt idx="2">
                  <c:v>-2.6514226689644538E-5</c:v>
                </c:pt>
                <c:pt idx="3">
                  <c:v>-2.6514390361831452E-5</c:v>
                </c:pt>
                <c:pt idx="4">
                  <c:v>-2.6495608412835381E-5</c:v>
                </c:pt>
                <c:pt idx="5">
                  <c:v>-2.6468896217657356E-5</c:v>
                </c:pt>
                <c:pt idx="6">
                  <c:v>-2.6455289692695061E-5</c:v>
                </c:pt>
                <c:pt idx="7">
                  <c:v>-2.6465846783840785E-5</c:v>
                </c:pt>
                <c:pt idx="8">
                  <c:v>-2.6493021537454808E-5</c:v>
                </c:pt>
                <c:pt idx="9">
                  <c:v>-2.6521434719872783E-5</c:v>
                </c:pt>
                <c:pt idx="10">
                  <c:v>-2.6528070936560066E-5</c:v>
                </c:pt>
                <c:pt idx="11">
                  <c:v>-2.6504874461263928E-5</c:v>
                </c:pt>
                <c:pt idx="12">
                  <c:v>-2.6468140237267956E-5</c:v>
                </c:pt>
                <c:pt idx="13">
                  <c:v>-2.6442027375173094E-5</c:v>
                </c:pt>
                <c:pt idx="14">
                  <c:v>-2.6448733111472666E-5</c:v>
                </c:pt>
                <c:pt idx="15">
                  <c:v>-2.6484738672893915E-5</c:v>
                </c:pt>
                <c:pt idx="16">
                  <c:v>-2.6529958428389566E-5</c:v>
                </c:pt>
                <c:pt idx="17">
                  <c:v>-2.6547904404539135E-5</c:v>
                </c:pt>
                <c:pt idx="18">
                  <c:v>-2.6523799629862843E-5</c:v>
                </c:pt>
                <c:pt idx="19">
                  <c:v>-2.6470758906937952E-5</c:v>
                </c:pt>
                <c:pt idx="20">
                  <c:v>-2.6425800453366843E-5</c:v>
                </c:pt>
                <c:pt idx="21">
                  <c:v>-2.6422477770515762E-5</c:v>
                </c:pt>
                <c:pt idx="22">
                  <c:v>-2.6469617941726753E-5</c:v>
                </c:pt>
                <c:pt idx="23">
                  <c:v>-2.6537064577003555E-5</c:v>
                </c:pt>
                <c:pt idx="24">
                  <c:v>-2.6577220311685412E-5</c:v>
                </c:pt>
                <c:pt idx="25">
                  <c:v>-2.6555665618988034E-5</c:v>
                </c:pt>
                <c:pt idx="26">
                  <c:v>-2.6480398554906692E-5</c:v>
                </c:pt>
                <c:pt idx="27">
                  <c:v>-2.639887751687553E-5</c:v>
                </c:pt>
                <c:pt idx="28">
                  <c:v>-2.6370417105181509E-5</c:v>
                </c:pt>
                <c:pt idx="29">
                  <c:v>-2.6422419250493601E-5</c:v>
                </c:pt>
                <c:pt idx="30">
                  <c:v>-2.6531663704254527E-5</c:v>
                </c:pt>
                <c:pt idx="31">
                  <c:v>-2.6632566503148603E-5</c:v>
                </c:pt>
                <c:pt idx="32">
                  <c:v>-2.6658322104300414E-5</c:v>
                </c:pt>
                <c:pt idx="33">
                  <c:v>-2.6588903126512076E-5</c:v>
                </c:pt>
                <c:pt idx="34">
                  <c:v>-2.6457015333047895E-5</c:v>
                </c:pt>
                <c:pt idx="35">
                  <c:v>-2.6334402310590477E-5</c:v>
                </c:pt>
                <c:pt idx="36">
                  <c:v>-2.6282138528843646E-5</c:v>
                </c:pt>
                <c:pt idx="37">
                  <c:v>-2.6312124531024939E-5</c:v>
                </c:pt>
                <c:pt idx="38">
                  <c:v>-2.6367631566270866E-5</c:v>
                </c:pt>
                <c:pt idx="39">
                  <c:v>-2.6342686371860768E-5</c:v>
                </c:pt>
                <c:pt idx="40">
                  <c:v>-2.6099415779079482E-5</c:v>
                </c:pt>
                <c:pt idx="41">
                  <c:v>-2.5500594443284008E-5</c:v>
                </c:pt>
                <c:pt idx="42">
                  <c:v>-2.4434810691975617E-5</c:v>
                </c:pt>
                <c:pt idx="43">
                  <c:v>-2.2837665602348789E-5</c:v>
                </c:pt>
                <c:pt idx="44">
                  <c:v>-2.0704330347176558E-5</c:v>
                </c:pt>
                <c:pt idx="45">
                  <c:v>-1.8036474157823168E-5</c:v>
                </c:pt>
                <c:pt idx="46">
                  <c:v>-1.4735817939481866E-5</c:v>
                </c:pt>
                <c:pt idx="47">
                  <c:v>-1.0387455106508625E-5</c:v>
                </c:pt>
                <c:pt idx="48">
                  <c:v>-3.9782578083458198E-6</c:v>
                </c:pt>
                <c:pt idx="49">
                  <c:v>6.4590057504143594E-6</c:v>
                </c:pt>
                <c:pt idx="50">
                  <c:v>2.4232844051230717E-5</c:v>
                </c:pt>
                <c:pt idx="51">
                  <c:v>5.4337532087944673E-5</c:v>
                </c:pt>
                <c:pt idx="52">
                  <c:v>1.0363712374489298E-4</c:v>
                </c:pt>
                <c:pt idx="53">
                  <c:v>1.8066312297027043E-4</c:v>
                </c:pt>
                <c:pt idx="54">
                  <c:v>2.9492964886046469E-4</c:v>
                </c:pt>
                <c:pt idx="55">
                  <c:v>4.5572386880587956E-4</c:v>
                </c:pt>
                <c:pt idx="56">
                  <c:v>6.7052077519197395E-4</c:v>
                </c:pt>
                <c:pt idx="57">
                  <c:v>9.4316005782030254E-4</c:v>
                </c:pt>
                <c:pt idx="58">
                  <c:v>1.2720538557399186E-3</c:v>
                </c:pt>
                <c:pt idx="59">
                  <c:v>1.6490275528054377E-3</c:v>
                </c:pt>
                <c:pt idx="60">
                  <c:v>2.0596214324481998E-3</c:v>
                </c:pt>
                <c:pt idx="61">
                  <c:v>2.4852966685351141E-3</c:v>
                </c:pt>
                <c:pt idx="62">
                  <c:v>2.9067493062467642E-3</c:v>
                </c:pt>
                <c:pt idx="63">
                  <c:v>3.3067581378989075E-3</c:v>
                </c:pt>
                <c:pt idx="64">
                  <c:v>3.6718136439534976E-3</c:v>
                </c:pt>
                <c:pt idx="65">
                  <c:v>3.993262689801963E-3</c:v>
                </c:pt>
                <c:pt idx="66">
                  <c:v>4.2688927683301459E-3</c:v>
                </c:pt>
                <c:pt idx="67">
                  <c:v>4.5041150178054545E-3</c:v>
                </c:pt>
                <c:pt idx="68">
                  <c:v>4.7108023015829947E-3</c:v>
                </c:pt>
                <c:pt idx="69">
                  <c:v>4.9038514994378946E-3</c:v>
                </c:pt>
                <c:pt idx="70">
                  <c:v>5.0988832856825039E-3</c:v>
                </c:pt>
                <c:pt idx="71">
                  <c:v>5.3132227899579942E-3</c:v>
                </c:pt>
                <c:pt idx="72">
                  <c:v>5.5668552669843607E-3</c:v>
                </c:pt>
                <c:pt idx="73">
                  <c:v>5.8795760086962356E-3</c:v>
                </c:pt>
                <c:pt idx="74">
                  <c:v>6.2672844042722387E-3</c:v>
                </c:pt>
                <c:pt idx="75">
                  <c:v>6.7423660027498E-3</c:v>
                </c:pt>
                <c:pt idx="76">
                  <c:v>7.3162620609230483E-3</c:v>
                </c:pt>
                <c:pt idx="77">
                  <c:v>7.9994751308569839E-3</c:v>
                </c:pt>
                <c:pt idx="78">
                  <c:v>8.8003217496688685E-3</c:v>
                </c:pt>
                <c:pt idx="79">
                  <c:v>9.7258647755999739E-3</c:v>
                </c:pt>
                <c:pt idx="80">
                  <c:v>1.0782985945449318E-2</c:v>
                </c:pt>
                <c:pt idx="81">
                  <c:v>1.1977501111962538E-2</c:v>
                </c:pt>
                <c:pt idx="82">
                  <c:v>1.3314940571934074E-2</c:v>
                </c:pt>
                <c:pt idx="83">
                  <c:v>1.480360115771872E-2</c:v>
                </c:pt>
              </c:numCache>
            </c:numRef>
          </c:yVal>
        </c:ser>
        <c:ser>
          <c:idx val="3"/>
          <c:order val="3"/>
          <c:tx>
            <c:strRef>
              <c:f>'2000 250 200 D PP'!$BA$1</c:f>
              <c:strCache>
                <c:ptCount val="1"/>
                <c:pt idx="0">
                  <c:v>δP1_45,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PP'!$BA$3:$BA$86</c:f>
              <c:numCache>
                <c:formatCode>General</c:formatCode>
                <c:ptCount val="84"/>
                <c:pt idx="0">
                  <c:v>-3.3646352854049821E-5</c:v>
                </c:pt>
                <c:pt idx="1">
                  <c:v>-3.3688165134243553E-5</c:v>
                </c:pt>
                <c:pt idx="2">
                  <c:v>-3.3718821696060441E-5</c:v>
                </c:pt>
                <c:pt idx="3">
                  <c:v>-3.3716407316614072E-5</c:v>
                </c:pt>
                <c:pt idx="4">
                  <c:v>-3.3677504180013029E-5</c:v>
                </c:pt>
                <c:pt idx="5">
                  <c:v>-3.3628139495728293E-5</c:v>
                </c:pt>
                <c:pt idx="6">
                  <c:v>-3.360213117203914E-5</c:v>
                </c:pt>
                <c:pt idx="7">
                  <c:v>-3.3623942893995507E-5</c:v>
                </c:pt>
                <c:pt idx="8">
                  <c:v>-3.3681958006709367E-5</c:v>
                </c:pt>
                <c:pt idx="9">
                  <c:v>-3.3735506882348609E-5</c:v>
                </c:pt>
                <c:pt idx="10">
                  <c:v>-3.3747336791067895E-5</c:v>
                </c:pt>
                <c:pt idx="11">
                  <c:v>-3.3701760033671979E-5</c:v>
                </c:pt>
                <c:pt idx="12">
                  <c:v>-3.3626289354937722E-5</c:v>
                </c:pt>
                <c:pt idx="13">
                  <c:v>-3.3574648662104689E-5</c:v>
                </c:pt>
                <c:pt idx="14">
                  <c:v>-3.3586404663776825E-5</c:v>
                </c:pt>
                <c:pt idx="15">
                  <c:v>-3.3663019480933976E-5</c:v>
                </c:pt>
                <c:pt idx="16">
                  <c:v>-3.3748445829595575E-5</c:v>
                </c:pt>
                <c:pt idx="17">
                  <c:v>-3.3786094705168246E-5</c:v>
                </c:pt>
                <c:pt idx="18">
                  <c:v>-3.3739986839004255E-5</c:v>
                </c:pt>
                <c:pt idx="19">
                  <c:v>-3.3634415420202846E-5</c:v>
                </c:pt>
                <c:pt idx="20">
                  <c:v>-3.3543436019634054E-5</c:v>
                </c:pt>
                <c:pt idx="21">
                  <c:v>-3.3534984832966908E-5</c:v>
                </c:pt>
                <c:pt idx="22">
                  <c:v>-3.3625141631354882E-5</c:v>
                </c:pt>
                <c:pt idx="23">
                  <c:v>-3.3754790495971188E-5</c:v>
                </c:pt>
                <c:pt idx="24">
                  <c:v>-3.3834160627660426E-5</c:v>
                </c:pt>
                <c:pt idx="25">
                  <c:v>-3.3796148938669557E-5</c:v>
                </c:pt>
                <c:pt idx="26">
                  <c:v>-3.3661793721578848E-5</c:v>
                </c:pt>
                <c:pt idx="27">
                  <c:v>-3.3520486613008993E-5</c:v>
                </c:pt>
                <c:pt idx="28">
                  <c:v>-3.348381093590258E-5</c:v>
                </c:pt>
                <c:pt idx="29">
                  <c:v>-3.3586069943358776E-5</c:v>
                </c:pt>
                <c:pt idx="30">
                  <c:v>-3.3764170931538384E-5</c:v>
                </c:pt>
                <c:pt idx="31">
                  <c:v>-3.3880409298303604E-5</c:v>
                </c:pt>
                <c:pt idx="32">
                  <c:v>-3.3833538000488383E-5</c:v>
                </c:pt>
                <c:pt idx="33">
                  <c:v>-3.363791591318166E-5</c:v>
                </c:pt>
                <c:pt idx="34">
                  <c:v>-3.3441598281225282E-5</c:v>
                </c:pt>
                <c:pt idx="35">
                  <c:v>-3.3423196084236828E-5</c:v>
                </c:pt>
                <c:pt idx="36">
                  <c:v>-3.3649667082441548E-5</c:v>
                </c:pt>
                <c:pt idx="37">
                  <c:v>-3.3988646327587357E-5</c:v>
                </c:pt>
                <c:pt idx="38">
                  <c:v>-3.4156806909130255E-5</c:v>
                </c:pt>
                <c:pt idx="39">
                  <c:v>-3.3887309955543676E-5</c:v>
                </c:pt>
                <c:pt idx="40">
                  <c:v>-3.3154060290613296E-5</c:v>
                </c:pt>
                <c:pt idx="41">
                  <c:v>-3.2214708463929043E-5</c:v>
                </c:pt>
                <c:pt idx="42">
                  <c:v>-3.146947208576556E-5</c:v>
                </c:pt>
                <c:pt idx="43">
                  <c:v>-3.1147709770779075E-5</c:v>
                </c:pt>
                <c:pt idx="44">
                  <c:v>-3.1044356210263579E-5</c:v>
                </c:pt>
                <c:pt idx="45">
                  <c:v>-3.0524114473184927E-5</c:v>
                </c:pt>
                <c:pt idx="46">
                  <c:v>-2.8841642618071539E-5</c:v>
                </c:pt>
                <c:pt idx="47">
                  <c:v>-2.5605499922309871E-5</c:v>
                </c:pt>
                <c:pt idx="48">
                  <c:v>-2.1063696825834866E-5</c:v>
                </c:pt>
                <c:pt idx="49">
                  <c:v>-1.5981818446059171E-5</c:v>
                </c:pt>
                <c:pt idx="50">
                  <c:v>-1.1105992550941579E-5</c:v>
                </c:pt>
                <c:pt idx="51">
                  <c:v>-6.4653818482585113E-6</c:v>
                </c:pt>
                <c:pt idx="52">
                  <c:v>-8.8241393117471922E-7</c:v>
                </c:pt>
                <c:pt idx="53">
                  <c:v>8.1510182345090332E-6</c:v>
                </c:pt>
                <c:pt idx="54">
                  <c:v>2.4385279836974805E-5</c:v>
                </c:pt>
                <c:pt idx="55">
                  <c:v>5.2747143550829767E-5</c:v>
                </c:pt>
                <c:pt idx="56">
                  <c:v>9.9460707026349793E-5</c:v>
                </c:pt>
                <c:pt idx="57">
                  <c:v>1.7218535386737122E-4</c:v>
                </c:pt>
                <c:pt idx="58">
                  <c:v>2.797862010880392E-4</c:v>
                </c:pt>
                <c:pt idx="59">
                  <c:v>4.3127920664368102E-4</c:v>
                </c:pt>
                <c:pt idx="60">
                  <c:v>6.3380660891140805E-4</c:v>
                </c:pt>
                <c:pt idx="61">
                  <c:v>8.8991143176037069E-4</c:v>
                </c:pt>
                <c:pt idx="62">
                  <c:v>1.1949736628018293E-3</c:v>
                </c:pt>
                <c:pt idx="63">
                  <c:v>1.5363311903289489E-3</c:v>
                </c:pt>
                <c:pt idx="64">
                  <c:v>1.895041913538148E-3</c:v>
                </c:pt>
                <c:pt idx="65">
                  <c:v>2.2499734762973234E-3</c:v>
                </c:pt>
                <c:pt idx="66">
                  <c:v>2.5822291595934965E-3</c:v>
                </c:pt>
                <c:pt idx="67">
                  <c:v>2.8777309096584824E-3</c:v>
                </c:pt>
                <c:pt idx="68">
                  <c:v>3.1279129311861109E-3</c:v>
                </c:pt>
                <c:pt idx="69">
                  <c:v>3.3301949147289123E-3</c:v>
                </c:pt>
                <c:pt idx="70">
                  <c:v>3.4891960878398465E-3</c:v>
                </c:pt>
                <c:pt idx="71">
                  <c:v>3.6172300623605047E-3</c:v>
                </c:pt>
                <c:pt idx="72">
                  <c:v>3.7316085533913024E-3</c:v>
                </c:pt>
                <c:pt idx="73">
                  <c:v>3.8497746954324064E-3</c:v>
                </c:pt>
                <c:pt idx="74">
                  <c:v>3.9865591376926218E-3</c:v>
                </c:pt>
                <c:pt idx="75">
                  <c:v>4.1554789815117649E-3</c:v>
                </c:pt>
                <c:pt idx="76">
                  <c:v>4.370196944176119E-3</c:v>
                </c:pt>
                <c:pt idx="77">
                  <c:v>4.6429904775124597E-3</c:v>
                </c:pt>
                <c:pt idx="78">
                  <c:v>4.982709889845699E-3</c:v>
                </c:pt>
                <c:pt idx="79">
                  <c:v>5.3953823843410353E-3</c:v>
                </c:pt>
                <c:pt idx="80">
                  <c:v>5.8858832551894752E-3</c:v>
                </c:pt>
                <c:pt idx="81">
                  <c:v>6.4583656949362064E-3</c:v>
                </c:pt>
                <c:pt idx="82">
                  <c:v>7.1165498271374972E-3</c:v>
                </c:pt>
                <c:pt idx="83">
                  <c:v>7.8645341462548896E-3</c:v>
                </c:pt>
              </c:numCache>
            </c:numRef>
          </c:yVal>
        </c:ser>
        <c:ser>
          <c:idx val="4"/>
          <c:order val="4"/>
          <c:tx>
            <c:strRef>
              <c:f>'2000 250 200 D PP'!$BB$1</c:f>
              <c:strCache>
                <c:ptCount val="1"/>
                <c:pt idx="0">
                  <c:v>δP1_56,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PP'!$BB$3:$BB$86</c:f>
              <c:numCache>
                <c:formatCode>General</c:formatCode>
                <c:ptCount val="84"/>
                <c:pt idx="0">
                  <c:v>-3.3970351656198439E-5</c:v>
                </c:pt>
                <c:pt idx="1">
                  <c:v>-3.3860814978747822E-5</c:v>
                </c:pt>
                <c:pt idx="2">
                  <c:v>-3.377592388789652E-5</c:v>
                </c:pt>
                <c:pt idx="3">
                  <c:v>-3.3782084548628077E-5</c:v>
                </c:pt>
                <c:pt idx="4">
                  <c:v>-3.3881798474910685E-5</c:v>
                </c:pt>
                <c:pt idx="5">
                  <c:v>-3.4012002255862095E-5</c:v>
                </c:pt>
                <c:pt idx="6">
                  <c:v>-3.4081622343584694E-5</c:v>
                </c:pt>
                <c:pt idx="7">
                  <c:v>-3.4025908028201268E-5</c:v>
                </c:pt>
                <c:pt idx="8">
                  <c:v>-3.3878328141251357E-5</c:v>
                </c:pt>
                <c:pt idx="9">
                  <c:v>-3.3736253773120062E-5</c:v>
                </c:pt>
                <c:pt idx="10">
                  <c:v>-3.3705869873973393E-5</c:v>
                </c:pt>
                <c:pt idx="11">
                  <c:v>-3.3822327949795117E-5</c:v>
                </c:pt>
                <c:pt idx="12">
                  <c:v>-3.401859275867225E-5</c:v>
                </c:pt>
                <c:pt idx="13">
                  <c:v>-3.4150203096328102E-5</c:v>
                </c:pt>
                <c:pt idx="14">
                  <c:v>-3.4119793146575317E-5</c:v>
                </c:pt>
                <c:pt idx="15">
                  <c:v>-3.3924205051522049E-5</c:v>
                </c:pt>
                <c:pt idx="16">
                  <c:v>-3.3697577457636463E-5</c:v>
                </c:pt>
                <c:pt idx="17">
                  <c:v>-3.3601956029194469E-5</c:v>
                </c:pt>
                <c:pt idx="18">
                  <c:v>-3.3725100745340963E-5</c:v>
                </c:pt>
                <c:pt idx="19">
                  <c:v>-3.3999854167243715E-5</c:v>
                </c:pt>
                <c:pt idx="20">
                  <c:v>-3.4231333919776397E-5</c:v>
                </c:pt>
                <c:pt idx="21">
                  <c:v>-3.4250256823603609E-5</c:v>
                </c:pt>
                <c:pt idx="22">
                  <c:v>-3.4014388162084686E-5</c:v>
                </c:pt>
                <c:pt idx="23">
                  <c:v>-3.3674806818678737E-5</c:v>
                </c:pt>
                <c:pt idx="24">
                  <c:v>-3.3469620410675471E-5</c:v>
                </c:pt>
                <c:pt idx="25">
                  <c:v>-3.35761372401433E-5</c:v>
                </c:pt>
                <c:pt idx="26">
                  <c:v>-3.393994625694452E-5</c:v>
                </c:pt>
                <c:pt idx="27">
                  <c:v>-3.4322860529956145E-5</c:v>
                </c:pt>
                <c:pt idx="28">
                  <c:v>-3.4435647476654951E-5</c:v>
                </c:pt>
                <c:pt idx="29">
                  <c:v>-3.4162626079720093E-5</c:v>
                </c:pt>
                <c:pt idx="30">
                  <c:v>-3.3663988298932024E-5</c:v>
                </c:pt>
                <c:pt idx="31">
                  <c:v>-3.3295906973623834E-5</c:v>
                </c:pt>
                <c:pt idx="32">
                  <c:v>-3.3354045690353606E-5</c:v>
                </c:pt>
                <c:pt idx="33">
                  <c:v>-3.3850627732978644E-5</c:v>
                </c:pt>
                <c:pt idx="34">
                  <c:v>-3.4470423473959011E-5</c:v>
                </c:pt>
                <c:pt idx="35">
                  <c:v>-3.4755965008709255E-5</c:v>
                </c:pt>
                <c:pt idx="36">
                  <c:v>-3.4445388567672097E-5</c:v>
                </c:pt>
                <c:pt idx="37">
                  <c:v>-3.3686044117214875E-5</c:v>
                </c:pt>
                <c:pt idx="38">
                  <c:v>-3.2973739263281177E-5</c:v>
                </c:pt>
                <c:pt idx="39">
                  <c:v>-3.2825675936876131E-5</c:v>
                </c:pt>
                <c:pt idx="40">
                  <c:v>-3.3378962800728607E-5</c:v>
                </c:pt>
                <c:pt idx="41">
                  <c:v>-3.422588897405987E-5</c:v>
                </c:pt>
                <c:pt idx="42">
                  <c:v>-3.461489396752726E-5</c:v>
                </c:pt>
                <c:pt idx="43">
                  <c:v>-3.3930230833728592E-5</c:v>
                </c:pt>
                <c:pt idx="44">
                  <c:v>-3.211754438919856E-5</c:v>
                </c:pt>
                <c:pt idx="45">
                  <c:v>-2.9773420791662231E-5</c:v>
                </c:pt>
                <c:pt idx="46">
                  <c:v>-2.7751031337369669E-5</c:v>
                </c:pt>
                <c:pt idx="47">
                  <c:v>-2.6602405730657974E-5</c:v>
                </c:pt>
                <c:pt idx="48">
                  <c:v>-2.6154374233727795E-5</c:v>
                </c:pt>
                <c:pt idx="49">
                  <c:v>-2.556202043801914E-5</c:v>
                </c:pt>
                <c:pt idx="50">
                  <c:v>-2.3770450200355508E-5</c:v>
                </c:pt>
                <c:pt idx="51">
                  <c:v>-2.009886981593767E-5</c:v>
                </c:pt>
                <c:pt idx="52">
                  <c:v>-1.4582287446052167E-5</c:v>
                </c:pt>
                <c:pt idx="53">
                  <c:v>-7.8380654585652465E-6</c:v>
                </c:pt>
                <c:pt idx="54">
                  <c:v>-6.3616258585974528E-7</c:v>
                </c:pt>
                <c:pt idx="55">
                  <c:v>6.7387519322725797E-6</c:v>
                </c:pt>
                <c:pt idx="56">
                  <c:v>1.5067382017647235E-5</c:v>
                </c:pt>
                <c:pt idx="57">
                  <c:v>2.6780770338352688E-5</c:v>
                </c:pt>
                <c:pt idx="58">
                  <c:v>4.646070867861396E-5</c:v>
                </c:pt>
                <c:pt idx="59">
                  <c:v>8.1013607002827781E-5</c:v>
                </c:pt>
                <c:pt idx="60">
                  <c:v>1.3920834410482974E-4</c:v>
                </c:pt>
                <c:pt idx="61">
                  <c:v>2.3030959333611434E-4</c:v>
                </c:pt>
                <c:pt idx="62">
                  <c:v>3.6213781985033888E-4</c:v>
                </c:pt>
                <c:pt idx="63">
                  <c:v>5.3900963271968916E-4</c:v>
                </c:pt>
                <c:pt idx="64">
                  <c:v>7.6014198828960877E-4</c:v>
                </c:pt>
                <c:pt idx="65">
                  <c:v>1.0186955848346668E-3</c:v>
                </c:pt>
                <c:pt idx="66">
                  <c:v>1.3016026146502602E-3</c:v>
                </c:pt>
                <c:pt idx="67">
                  <c:v>1.5909479057434894E-3</c:v>
                </c:pt>
                <c:pt idx="68">
                  <c:v>1.8672202155624873E-3</c:v>
                </c:pt>
                <c:pt idx="69">
                  <c:v>2.1138271721324597E-3</c:v>
                </c:pt>
                <c:pt idx="70">
                  <c:v>2.3207458407688841E-3</c:v>
                </c:pt>
                <c:pt idx="71">
                  <c:v>2.4852093071142112E-3</c:v>
                </c:pt>
                <c:pt idx="72">
                  <c:v>2.6100152932308773E-3</c:v>
                </c:pt>
                <c:pt idx="73">
                  <c:v>2.7018126001092935E-3</c:v>
                </c:pt>
                <c:pt idx="74">
                  <c:v>2.7712536740387428E-3</c:v>
                </c:pt>
                <c:pt idx="75">
                  <c:v>2.8333213038163468E-3</c:v>
                </c:pt>
                <c:pt idx="76">
                  <c:v>2.9050275956926247E-3</c:v>
                </c:pt>
                <c:pt idx="77">
                  <c:v>3.001051536606722E-3</c:v>
                </c:pt>
                <c:pt idx="78">
                  <c:v>3.1313580325654788E-3</c:v>
                </c:pt>
                <c:pt idx="79">
                  <c:v>3.3025982309486113E-3</c:v>
                </c:pt>
                <c:pt idx="80">
                  <c:v>3.5202069860287427E-3</c:v>
                </c:pt>
                <c:pt idx="81">
                  <c:v>3.7886564204781259E-3</c:v>
                </c:pt>
                <c:pt idx="82">
                  <c:v>4.1110365171847171E-3</c:v>
                </c:pt>
                <c:pt idx="83">
                  <c:v>4.4893778638795748E-3</c:v>
                </c:pt>
              </c:numCache>
            </c:numRef>
          </c:yVal>
        </c:ser>
        <c:ser>
          <c:idx val="5"/>
          <c:order val="5"/>
          <c:tx>
            <c:strRef>
              <c:f>'2000 250 200 D PP'!$BC$1</c:f>
              <c:strCache>
                <c:ptCount val="1"/>
                <c:pt idx="0">
                  <c:v>δP1_67,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PP'!$BC$3:$BC$86</c:f>
              <c:numCache>
                <c:formatCode>General</c:formatCode>
                <c:ptCount val="84"/>
                <c:pt idx="0">
                  <c:v>-3.1465043452499897E-5</c:v>
                </c:pt>
                <c:pt idx="1">
                  <c:v>-3.1479155142039028E-5</c:v>
                </c:pt>
                <c:pt idx="2">
                  <c:v>-3.1499096296822016E-5</c:v>
                </c:pt>
                <c:pt idx="3">
                  <c:v>-3.1495334475578618E-5</c:v>
                </c:pt>
                <c:pt idx="4">
                  <c:v>-3.1476769599941834E-5</c:v>
                </c:pt>
                <c:pt idx="5">
                  <c:v>-3.146048237054333E-5</c:v>
                </c:pt>
                <c:pt idx="6">
                  <c:v>-3.1444691747928299E-5</c:v>
                </c:pt>
                <c:pt idx="7">
                  <c:v>-3.1458699009251356E-5</c:v>
                </c:pt>
                <c:pt idx="8">
                  <c:v>-3.1476767061000555E-5</c:v>
                </c:pt>
                <c:pt idx="9">
                  <c:v>-3.1499739343937572E-5</c:v>
                </c:pt>
                <c:pt idx="10">
                  <c:v>-3.1507322875073962E-5</c:v>
                </c:pt>
                <c:pt idx="11">
                  <c:v>-3.1488633876697314E-5</c:v>
                </c:pt>
                <c:pt idx="12">
                  <c:v>-3.1454740507252943E-5</c:v>
                </c:pt>
                <c:pt idx="13">
                  <c:v>-3.1435897452636308E-5</c:v>
                </c:pt>
                <c:pt idx="14">
                  <c:v>-3.1440127486709324E-5</c:v>
                </c:pt>
                <c:pt idx="15">
                  <c:v>-3.1472155671397051E-5</c:v>
                </c:pt>
                <c:pt idx="16">
                  <c:v>-3.150661009126976E-5</c:v>
                </c:pt>
                <c:pt idx="17">
                  <c:v>-3.1522344422441062E-5</c:v>
                </c:pt>
                <c:pt idx="18">
                  <c:v>-3.1500933723810354E-5</c:v>
                </c:pt>
                <c:pt idx="19">
                  <c:v>-3.1458876737749941E-5</c:v>
                </c:pt>
                <c:pt idx="20">
                  <c:v>-3.1424214894520963E-5</c:v>
                </c:pt>
                <c:pt idx="21">
                  <c:v>-3.1422683312687383E-5</c:v>
                </c:pt>
                <c:pt idx="22">
                  <c:v>-3.1461572598506793E-5</c:v>
                </c:pt>
                <c:pt idx="23">
                  <c:v>-3.1514541924598793E-5</c:v>
                </c:pt>
                <c:pt idx="24">
                  <c:v>-3.1547958348893124E-5</c:v>
                </c:pt>
                <c:pt idx="25">
                  <c:v>-3.1526132425463427E-5</c:v>
                </c:pt>
                <c:pt idx="26">
                  <c:v>-3.1457690550296125E-5</c:v>
                </c:pt>
                <c:pt idx="27">
                  <c:v>-3.1394086059954862E-5</c:v>
                </c:pt>
                <c:pt idx="28">
                  <c:v>-3.1372668503837353E-5</c:v>
                </c:pt>
                <c:pt idx="29">
                  <c:v>-3.1420313350044582E-5</c:v>
                </c:pt>
                <c:pt idx="30">
                  <c:v>-3.1524089454837423E-5</c:v>
                </c:pt>
                <c:pt idx="31">
                  <c:v>-3.1613998884044703E-5</c:v>
                </c:pt>
                <c:pt idx="32">
                  <c:v>-3.1637563129044421E-5</c:v>
                </c:pt>
                <c:pt idx="33">
                  <c:v>-3.1563302124282266E-5</c:v>
                </c:pt>
                <c:pt idx="34">
                  <c:v>-3.1428605640981822E-5</c:v>
                </c:pt>
                <c:pt idx="35">
                  <c:v>-3.1301978371645056E-5</c:v>
                </c:pt>
                <c:pt idx="36">
                  <c:v>-3.1256792848849413E-5</c:v>
                </c:pt>
                <c:pt idx="37">
                  <c:v>-3.1322794711019508E-5</c:v>
                </c:pt>
                <c:pt idx="38">
                  <c:v>-3.1495945433279715E-5</c:v>
                </c:pt>
                <c:pt idx="39">
                  <c:v>-3.1692160282897897E-5</c:v>
                </c:pt>
                <c:pt idx="40">
                  <c:v>-3.1790986443736013E-5</c:v>
                </c:pt>
                <c:pt idx="41">
                  <c:v>-3.1652816753990898E-5</c:v>
                </c:pt>
                <c:pt idx="42">
                  <c:v>-3.1180389573060019E-5</c:v>
                </c:pt>
                <c:pt idx="43">
                  <c:v>-3.0391132919832531E-5</c:v>
                </c:pt>
                <c:pt idx="44">
                  <c:v>-2.9472310597938867E-5</c:v>
                </c:pt>
                <c:pt idx="45">
                  <c:v>-2.8678600340559246E-5</c:v>
                </c:pt>
                <c:pt idx="46">
                  <c:v>-2.8212432379354224E-5</c:v>
                </c:pt>
                <c:pt idx="47">
                  <c:v>-2.7986647263472664E-5</c:v>
                </c:pt>
                <c:pt idx="48">
                  <c:v>-2.7559389359443909E-5</c:v>
                </c:pt>
                <c:pt idx="49">
                  <c:v>-2.6288966590598539E-5</c:v>
                </c:pt>
                <c:pt idx="50">
                  <c:v>-2.3726130294554615E-5</c:v>
                </c:pt>
                <c:pt idx="51">
                  <c:v>-1.9979188712326845E-5</c:v>
                </c:pt>
                <c:pt idx="52">
                  <c:v>-1.5799066120231187E-5</c:v>
                </c:pt>
                <c:pt idx="53">
                  <c:v>-1.2166266512847468E-5</c:v>
                </c:pt>
                <c:pt idx="54">
                  <c:v>-9.6300857028719378E-6</c:v>
                </c:pt>
                <c:pt idx="55">
                  <c:v>-7.7619859767952271E-6</c:v>
                </c:pt>
                <c:pt idx="56">
                  <c:v>-5.1796078992250028E-6</c:v>
                </c:pt>
                <c:pt idx="57">
                  <c:v>-2.4006591481384731E-7</c:v>
                </c:pt>
                <c:pt idx="58">
                  <c:v>8.1459517799198355E-6</c:v>
                </c:pt>
                <c:pt idx="59">
                  <c:v>2.0299482943270108E-5</c:v>
                </c:pt>
                <c:pt idx="60">
                  <c:v>3.6681688473066965E-5</c:v>
                </c:pt>
                <c:pt idx="61">
                  <c:v>5.9607880706163963E-5</c:v>
                </c:pt>
                <c:pt idx="62">
                  <c:v>9.4820995527322705E-5</c:v>
                </c:pt>
                <c:pt idx="63">
                  <c:v>1.5140622883866306E-4</c:v>
                </c:pt>
                <c:pt idx="64">
                  <c:v>2.3961763549548709E-4</c:v>
                </c:pt>
                <c:pt idx="65">
                  <c:v>3.6707025834994966E-4</c:v>
                </c:pt>
                <c:pt idx="66">
                  <c:v>5.3523802350258221E-4</c:v>
                </c:pt>
                <c:pt idx="67">
                  <c:v>7.3799419017658852E-4</c:v>
                </c:pt>
                <c:pt idx="68">
                  <c:v>9.6300053585868239E-4</c:v>
                </c:pt>
                <c:pt idx="69">
                  <c:v>1.194528208593143E-3</c:v>
                </c:pt>
                <c:pt idx="70">
                  <c:v>1.4162886476054015E-3</c:v>
                </c:pt>
                <c:pt idx="71">
                  <c:v>1.6135137216921336E-3</c:v>
                </c:pt>
                <c:pt idx="72">
                  <c:v>1.7750711398688834E-3</c:v>
                </c:pt>
                <c:pt idx="73">
                  <c:v>1.8960234161382039E-3</c:v>
                </c:pt>
                <c:pt idx="74">
                  <c:v>1.9793145598202555E-3</c:v>
                </c:pt>
                <c:pt idx="75">
                  <c:v>2.0347219321831117E-3</c:v>
                </c:pt>
                <c:pt idx="76">
                  <c:v>2.074963781848238E-3</c:v>
                </c:pt>
                <c:pt idx="77">
                  <c:v>2.1118126225831424E-3</c:v>
                </c:pt>
                <c:pt idx="78">
                  <c:v>2.1551763998976514E-3</c:v>
                </c:pt>
                <c:pt idx="79">
                  <c:v>2.2142987918720158E-3</c:v>
                </c:pt>
                <c:pt idx="80">
                  <c:v>2.2979778475244739E-3</c:v>
                </c:pt>
                <c:pt idx="81">
                  <c:v>2.4130323182947055E-3</c:v>
                </c:pt>
                <c:pt idx="82">
                  <c:v>2.5633161623386386E-3</c:v>
                </c:pt>
                <c:pt idx="83">
                  <c:v>2.7505837461839419E-3</c:v>
                </c:pt>
              </c:numCache>
            </c:numRef>
          </c:yVal>
        </c:ser>
        <c:ser>
          <c:idx val="6"/>
          <c:order val="6"/>
          <c:tx>
            <c:strRef>
              <c:f>'2000 250 200 D PP'!$BD$1</c:f>
              <c:strCache>
                <c:ptCount val="1"/>
                <c:pt idx="0">
                  <c:v>δP1_78,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PP'!$BD$3:$BD$86</c:f>
              <c:numCache>
                <c:formatCode>General</c:formatCode>
                <c:ptCount val="84"/>
                <c:pt idx="0">
                  <c:v>-2.8153952401077653E-5</c:v>
                </c:pt>
                <c:pt idx="1">
                  <c:v>-2.8224340670929271E-5</c:v>
                </c:pt>
                <c:pt idx="2">
                  <c:v>-2.8267837969025988E-5</c:v>
                </c:pt>
                <c:pt idx="3">
                  <c:v>-2.8267890425398567E-5</c:v>
                </c:pt>
                <c:pt idx="4">
                  <c:v>-2.8207978649386067E-5</c:v>
                </c:pt>
                <c:pt idx="5">
                  <c:v>-2.8135434550796701E-5</c:v>
                </c:pt>
                <c:pt idx="6">
                  <c:v>-2.8095440337133626E-5</c:v>
                </c:pt>
                <c:pt idx="7">
                  <c:v>-2.8118855122882813E-5</c:v>
                </c:pt>
                <c:pt idx="8">
                  <c:v>-2.8207852719341897E-5</c:v>
                </c:pt>
                <c:pt idx="9">
                  <c:v>-2.8294700828018771E-5</c:v>
                </c:pt>
                <c:pt idx="10">
                  <c:v>-2.8306442351050398E-5</c:v>
                </c:pt>
                <c:pt idx="11">
                  <c:v>-2.8239583897221587E-5</c:v>
                </c:pt>
                <c:pt idx="12">
                  <c:v>-2.8130608802301449E-5</c:v>
                </c:pt>
                <c:pt idx="13">
                  <c:v>-2.8056808644011388E-5</c:v>
                </c:pt>
                <c:pt idx="14">
                  <c:v>-2.8072028707276653E-5</c:v>
                </c:pt>
                <c:pt idx="15">
                  <c:v>-2.8185807927683104E-5</c:v>
                </c:pt>
                <c:pt idx="16">
                  <c:v>-2.8313463564993979E-5</c:v>
                </c:pt>
                <c:pt idx="17">
                  <c:v>-2.8368573580461742E-5</c:v>
                </c:pt>
                <c:pt idx="18">
                  <c:v>-2.829817035335247E-5</c:v>
                </c:pt>
                <c:pt idx="19">
                  <c:v>-2.8138758384865792E-5</c:v>
                </c:pt>
                <c:pt idx="20">
                  <c:v>-2.8001536855754017E-5</c:v>
                </c:pt>
                <c:pt idx="21">
                  <c:v>-2.7994645694751075E-5</c:v>
                </c:pt>
                <c:pt idx="22">
                  <c:v>-2.8127190303678384E-5</c:v>
                </c:pt>
                <c:pt idx="23">
                  <c:v>-2.8326596059641274E-5</c:v>
                </c:pt>
                <c:pt idx="24">
                  <c:v>-2.8443860481508487E-5</c:v>
                </c:pt>
                <c:pt idx="25">
                  <c:v>-2.8385154776849886E-5</c:v>
                </c:pt>
                <c:pt idx="26">
                  <c:v>-2.8176145142250197E-5</c:v>
                </c:pt>
                <c:pt idx="27">
                  <c:v>-2.7953305153621821E-5</c:v>
                </c:pt>
                <c:pt idx="28">
                  <c:v>-2.7886562304541007E-5</c:v>
                </c:pt>
                <c:pt idx="29">
                  <c:v>-2.8047703008959868E-5</c:v>
                </c:pt>
                <c:pt idx="30">
                  <c:v>-2.8338717680431724E-5</c:v>
                </c:pt>
                <c:pt idx="31">
                  <c:v>-2.8548317336951623E-5</c:v>
                </c:pt>
                <c:pt idx="32">
                  <c:v>-2.8515301977449781E-5</c:v>
                </c:pt>
                <c:pt idx="33">
                  <c:v>-2.8243740241490345E-5</c:v>
                </c:pt>
                <c:pt idx="34">
                  <c:v>-2.7890896752036376E-5</c:v>
                </c:pt>
                <c:pt idx="35">
                  <c:v>-2.7741653302298941E-5</c:v>
                </c:pt>
                <c:pt idx="36">
                  <c:v>-2.7933170672927998E-5</c:v>
                </c:pt>
                <c:pt idx="37">
                  <c:v>-2.8374689969301592E-5</c:v>
                </c:pt>
                <c:pt idx="38">
                  <c:v>-2.8762967506701376E-5</c:v>
                </c:pt>
                <c:pt idx="39">
                  <c:v>-2.8782826710427312E-5</c:v>
                </c:pt>
                <c:pt idx="40">
                  <c:v>-2.8330678438548418E-5</c:v>
                </c:pt>
                <c:pt idx="41">
                  <c:v>-2.7614563293670846E-5</c:v>
                </c:pt>
                <c:pt idx="42">
                  <c:v>-2.7035809065378835E-5</c:v>
                </c:pt>
                <c:pt idx="43">
                  <c:v>-2.6918980717105523E-5</c:v>
                </c:pt>
                <c:pt idx="44">
                  <c:v>-2.7230860222188236E-5</c:v>
                </c:pt>
                <c:pt idx="45">
                  <c:v>-2.7596064457680036E-5</c:v>
                </c:pt>
                <c:pt idx="46">
                  <c:v>-2.7465646705887581E-5</c:v>
                </c:pt>
                <c:pt idx="47">
                  <c:v>-2.6461031394697798E-5</c:v>
                </c:pt>
                <c:pt idx="48">
                  <c:v>-2.4629999963415861E-5</c:v>
                </c:pt>
                <c:pt idx="49">
                  <c:v>-2.2419295554687579E-5</c:v>
                </c:pt>
                <c:pt idx="50">
                  <c:v>-2.039514322615954E-5</c:v>
                </c:pt>
                <c:pt idx="51">
                  <c:v>-1.892276184498054E-5</c:v>
                </c:pt>
                <c:pt idx="52">
                  <c:v>-1.7947540855128841E-5</c:v>
                </c:pt>
                <c:pt idx="53">
                  <c:v>-1.7052101819597931E-5</c:v>
                </c:pt>
                <c:pt idx="54">
                  <c:v>-1.5627138647833494E-5</c:v>
                </c:pt>
                <c:pt idx="55">
                  <c:v>-1.3135705254962993E-5</c:v>
                </c:pt>
                <c:pt idx="56">
                  <c:v>-9.2986137837369753E-6</c:v>
                </c:pt>
                <c:pt idx="57">
                  <c:v>-4.1877877655915885E-6</c:v>
                </c:pt>
                <c:pt idx="58">
                  <c:v>1.7398200778395712E-6</c:v>
                </c:pt>
                <c:pt idx="59">
                  <c:v>7.8063539372119628E-6</c:v>
                </c:pt>
                <c:pt idx="60">
                  <c:v>1.3510255949256145E-5</c:v>
                </c:pt>
                <c:pt idx="61">
                  <c:v>1.9279557932988522E-5</c:v>
                </c:pt>
                <c:pt idx="62">
                  <c:v>2.7181096140055372E-5</c:v>
                </c:pt>
                <c:pt idx="63">
                  <c:v>4.1437351029460778E-5</c:v>
                </c:pt>
                <c:pt idx="64">
                  <c:v>6.8157888569203573E-5</c:v>
                </c:pt>
                <c:pt idx="65">
                  <c:v>1.1445917724967059E-4</c:v>
                </c:pt>
                <c:pt idx="66">
                  <c:v>1.8706652859454276E-4</c:v>
                </c:pt>
                <c:pt idx="67">
                  <c:v>2.906720230608506E-4</c:v>
                </c:pt>
                <c:pt idx="68">
                  <c:v>4.2611348452453734E-4</c:v>
                </c:pt>
                <c:pt idx="69">
                  <c:v>5.8893264019316272E-4</c:v>
                </c:pt>
                <c:pt idx="70">
                  <c:v>7.6888585928772124E-4</c:v>
                </c:pt>
                <c:pt idx="71">
                  <c:v>9.5153471459200056E-4</c:v>
                </c:pt>
                <c:pt idx="72">
                  <c:v>1.1217753857755974E-3</c:v>
                </c:pt>
                <c:pt idx="73">
                  <c:v>1.2678477168948932E-3</c:v>
                </c:pt>
                <c:pt idx="74">
                  <c:v>1.3836090621205666E-3</c:v>
                </c:pt>
                <c:pt idx="75">
                  <c:v>1.4681749674325256E-3</c:v>
                </c:pt>
                <c:pt idx="76">
                  <c:v>1.5243098996328974E-3</c:v>
                </c:pt>
                <c:pt idx="77">
                  <c:v>1.5575525431950066E-3</c:v>
                </c:pt>
                <c:pt idx="78">
                  <c:v>1.576469091290611E-3</c:v>
                </c:pt>
                <c:pt idx="79">
                  <c:v>1.5922274309299461E-3</c:v>
                </c:pt>
                <c:pt idx="80">
                  <c:v>1.6161324449782133E-3</c:v>
                </c:pt>
                <c:pt idx="81">
                  <c:v>1.6566582350209386E-3</c:v>
                </c:pt>
                <c:pt idx="82">
                  <c:v>1.718638272614606E-3</c:v>
                </c:pt>
                <c:pt idx="83">
                  <c:v>1.8046736359967203E-3</c:v>
                </c:pt>
              </c:numCache>
            </c:numRef>
          </c:yVal>
        </c:ser>
        <c:ser>
          <c:idx val="7"/>
          <c:order val="7"/>
          <c:tx>
            <c:strRef>
              <c:f>'2000 250 200 D PP'!$BE$1</c:f>
              <c:strCache>
                <c:ptCount val="1"/>
                <c:pt idx="0">
                  <c:v>δP1_89, у.е.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PP'!$BE$3:$BE$86</c:f>
              <c:numCache>
                <c:formatCode>General</c:formatCode>
                <c:ptCount val="84"/>
                <c:pt idx="0">
                  <c:v>-2.4833954010289316E-5</c:v>
                </c:pt>
                <c:pt idx="1">
                  <c:v>-2.4841732255226345E-5</c:v>
                </c:pt>
                <c:pt idx="2">
                  <c:v>-2.4849665653636777E-5</c:v>
                </c:pt>
                <c:pt idx="3">
                  <c:v>-2.4847623585483314E-5</c:v>
                </c:pt>
                <c:pt idx="4">
                  <c:v>-2.4842290739984785E-5</c:v>
                </c:pt>
                <c:pt idx="5">
                  <c:v>-2.4821609791975119E-5</c:v>
                </c:pt>
                <c:pt idx="6">
                  <c:v>-2.4818550925176375E-5</c:v>
                </c:pt>
                <c:pt idx="7">
                  <c:v>-2.4827098965007899E-5</c:v>
                </c:pt>
                <c:pt idx="8">
                  <c:v>-2.4845291970831962E-5</c:v>
                </c:pt>
                <c:pt idx="9">
                  <c:v>-2.4855186393168971E-5</c:v>
                </c:pt>
                <c:pt idx="10">
                  <c:v>-2.4860008239702136E-5</c:v>
                </c:pt>
                <c:pt idx="11">
                  <c:v>-2.484811268421705E-5</c:v>
                </c:pt>
                <c:pt idx="12">
                  <c:v>-2.482577191181834E-5</c:v>
                </c:pt>
                <c:pt idx="13">
                  <c:v>-2.4809249418639157E-5</c:v>
                </c:pt>
                <c:pt idx="14">
                  <c:v>-2.4814644437542999E-5</c:v>
                </c:pt>
                <c:pt idx="15">
                  <c:v>-2.4833077569647033E-5</c:v>
                </c:pt>
                <c:pt idx="16">
                  <c:v>-2.4862249448920348E-5</c:v>
                </c:pt>
                <c:pt idx="17">
                  <c:v>-2.4871391438835433E-5</c:v>
                </c:pt>
                <c:pt idx="18">
                  <c:v>-2.4859164491769503E-5</c:v>
                </c:pt>
                <c:pt idx="19">
                  <c:v>-2.4828860780368167E-5</c:v>
                </c:pt>
                <c:pt idx="20">
                  <c:v>-2.4806225237733459E-5</c:v>
                </c:pt>
                <c:pt idx="21">
                  <c:v>-2.4798941904713434E-5</c:v>
                </c:pt>
                <c:pt idx="22">
                  <c:v>-2.4825727027832922E-5</c:v>
                </c:pt>
                <c:pt idx="23">
                  <c:v>-2.4860406857979411E-5</c:v>
                </c:pt>
                <c:pt idx="24">
                  <c:v>-2.4882038287182828E-5</c:v>
                </c:pt>
                <c:pt idx="25">
                  <c:v>-2.4872613734155946E-5</c:v>
                </c:pt>
                <c:pt idx="26">
                  <c:v>-2.484312463327254E-5</c:v>
                </c:pt>
                <c:pt idx="27">
                  <c:v>-2.4807429563261651E-5</c:v>
                </c:pt>
                <c:pt idx="28">
                  <c:v>-2.479919563089239E-5</c:v>
                </c:pt>
                <c:pt idx="29">
                  <c:v>-2.4822477156044576E-5</c:v>
                </c:pt>
                <c:pt idx="30">
                  <c:v>-2.4851134012904286E-5</c:v>
                </c:pt>
                <c:pt idx="31">
                  <c:v>-2.4869885802580871E-5</c:v>
                </c:pt>
                <c:pt idx="32">
                  <c:v>-2.4843420256021043E-5</c:v>
                </c:pt>
                <c:pt idx="33">
                  <c:v>-2.4787493541400529E-5</c:v>
                </c:pt>
                <c:pt idx="34">
                  <c:v>-2.4771656555344634E-5</c:v>
                </c:pt>
                <c:pt idx="35">
                  <c:v>-2.4826580579562219E-5</c:v>
                </c:pt>
                <c:pt idx="36">
                  <c:v>-2.4956388878588642E-5</c:v>
                </c:pt>
                <c:pt idx="37">
                  <c:v>-2.5087020478875566E-5</c:v>
                </c:pt>
                <c:pt idx="38">
                  <c:v>-2.5085530603596862E-5</c:v>
                </c:pt>
                <c:pt idx="39">
                  <c:v>-2.4881015772443282E-5</c:v>
                </c:pt>
                <c:pt idx="40">
                  <c:v>-2.4517842189708539E-5</c:v>
                </c:pt>
                <c:pt idx="41">
                  <c:v>-2.419088681882009E-5</c:v>
                </c:pt>
                <c:pt idx="42">
                  <c:v>-2.4129902026076566E-5</c:v>
                </c:pt>
                <c:pt idx="43">
                  <c:v>-2.4411799714907367E-5</c:v>
                </c:pt>
                <c:pt idx="44">
                  <c:v>-2.4842548763365224E-5</c:v>
                </c:pt>
                <c:pt idx="45">
                  <c:v>-2.4970139598040619E-5</c:v>
                </c:pt>
                <c:pt idx="46">
                  <c:v>-2.4353367768126244E-5</c:v>
                </c:pt>
                <c:pt idx="47">
                  <c:v>-2.2899204579485133E-5</c:v>
                </c:pt>
                <c:pt idx="48">
                  <c:v>-2.1020899260260073E-5</c:v>
                </c:pt>
                <c:pt idx="49">
                  <c:v>-1.9468598275590443E-5</c:v>
                </c:pt>
                <c:pt idx="50">
                  <c:v>-1.8854644552673827E-5</c:v>
                </c:pt>
                <c:pt idx="51">
                  <c:v>-1.914313187403871E-5</c:v>
                </c:pt>
                <c:pt idx="52">
                  <c:v>-1.9513856288955189E-5</c:v>
                </c:pt>
                <c:pt idx="53">
                  <c:v>-1.8782573994957641E-5</c:v>
                </c:pt>
                <c:pt idx="54">
                  <c:v>-1.6169564096807365E-5</c:v>
                </c:pt>
                <c:pt idx="55">
                  <c:v>-1.1923361237425878E-5</c:v>
                </c:pt>
                <c:pt idx="56">
                  <c:v>-7.2926757241631446E-6</c:v>
                </c:pt>
                <c:pt idx="57">
                  <c:v>-3.7728994115582282E-6</c:v>
                </c:pt>
                <c:pt idx="58">
                  <c:v>-2.0732480944252174E-6</c:v>
                </c:pt>
                <c:pt idx="59">
                  <c:v>-1.5350223449839273E-6</c:v>
                </c:pt>
                <c:pt idx="60">
                  <c:v>-4.514998712956686E-7</c:v>
                </c:pt>
                <c:pt idx="61">
                  <c:v>2.860150925015903E-6</c:v>
                </c:pt>
                <c:pt idx="62">
                  <c:v>9.0468536595444959E-6</c:v>
                </c:pt>
                <c:pt idx="63">
                  <c:v>1.7637218375832209E-5</c:v>
                </c:pt>
                <c:pt idx="64">
                  <c:v>2.8224594935677416E-5</c:v>
                </c:pt>
                <c:pt idx="65">
                  <c:v>4.2299131251616329E-5</c:v>
                </c:pt>
                <c:pt idx="66">
                  <c:v>6.4503769012541623E-5</c:v>
                </c:pt>
                <c:pt idx="67">
                  <c:v>1.0215341189026561E-4</c:v>
                </c:pt>
                <c:pt idx="68">
                  <c:v>1.6282681587848069E-4</c:v>
                </c:pt>
                <c:pt idx="69">
                  <c:v>2.510939377885768E-4</c:v>
                </c:pt>
                <c:pt idx="70">
                  <c:v>3.6611875755787615E-4</c:v>
                </c:pt>
                <c:pt idx="71">
                  <c:v>5.0140915559382382E-4</c:v>
                </c:pt>
                <c:pt idx="72">
                  <c:v>6.4657378686516775E-4</c:v>
                </c:pt>
                <c:pt idx="73">
                  <c:v>7.8978848593089235E-4</c:v>
                </c:pt>
                <c:pt idx="74">
                  <c:v>9.1974857347476568E-4</c:v>
                </c:pt>
                <c:pt idx="75">
                  <c:v>1.0271032684325415E-3</c:v>
                </c:pt>
                <c:pt idx="76">
                  <c:v>1.1060231103324908E-3</c:v>
                </c:pt>
                <c:pt idx="77">
                  <c:v>1.1559375554492657E-3</c:v>
                </c:pt>
                <c:pt idx="78">
                  <c:v>1.182081494623885E-3</c:v>
                </c:pt>
                <c:pt idx="79">
                  <c:v>1.1937386953682072E-3</c:v>
                </c:pt>
                <c:pt idx="80">
                  <c:v>1.2007894015652193E-3</c:v>
                </c:pt>
                <c:pt idx="81">
                  <c:v>1.2110528480507865E-3</c:v>
                </c:pt>
                <c:pt idx="82">
                  <c:v>1.230076051166179E-3</c:v>
                </c:pt>
                <c:pt idx="83">
                  <c:v>1.2622712731529678E-3</c:v>
                </c:pt>
              </c:numCache>
            </c:numRef>
          </c:yVal>
        </c:ser>
        <c:axId val="119270016"/>
        <c:axId val="118432128"/>
      </c:scatterChart>
      <c:valAx>
        <c:axId val="1192700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432128"/>
        <c:crosses val="autoZero"/>
        <c:crossBetween val="midCat"/>
      </c:valAx>
      <c:valAx>
        <c:axId val="1184321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7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P3</a:t>
            </a:r>
            <a:endParaRPr lang="ru-RU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PP'!$BF$1</c:f>
              <c:strCache>
                <c:ptCount val="1"/>
                <c:pt idx="0">
                  <c:v>δP3_123,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PP'!$BF$3:$BF$86</c:f>
              <c:numCache>
                <c:formatCode>General</c:formatCode>
                <c:ptCount val="84"/>
                <c:pt idx="0">
                  <c:v>6.6271731780587206E-5</c:v>
                </c:pt>
                <c:pt idx="1">
                  <c:v>6.6163787505957306E-5</c:v>
                </c:pt>
                <c:pt idx="2">
                  <c:v>6.6077462343328008E-5</c:v>
                </c:pt>
                <c:pt idx="3">
                  <c:v>6.6083467709754373E-5</c:v>
                </c:pt>
                <c:pt idx="4">
                  <c:v>6.6185574851107543E-5</c:v>
                </c:pt>
                <c:pt idx="5">
                  <c:v>6.6318827565692295E-5</c:v>
                </c:pt>
                <c:pt idx="6">
                  <c:v>6.638708063294585E-5</c:v>
                </c:pt>
                <c:pt idx="7">
                  <c:v>6.6331853405654506E-5</c:v>
                </c:pt>
                <c:pt idx="8">
                  <c:v>6.6182785138035882E-5</c:v>
                </c:pt>
                <c:pt idx="9">
                  <c:v>6.6035410433540331E-5</c:v>
                </c:pt>
                <c:pt idx="10">
                  <c:v>6.6005306945560172E-5</c:v>
                </c:pt>
                <c:pt idx="11">
                  <c:v>6.612556685819948E-5</c:v>
                </c:pt>
                <c:pt idx="12">
                  <c:v>6.6322986727318511E-5</c:v>
                </c:pt>
                <c:pt idx="13">
                  <c:v>6.6461299438547172E-5</c:v>
                </c:pt>
                <c:pt idx="14">
                  <c:v>6.6425079265852727E-5</c:v>
                </c:pt>
                <c:pt idx="15">
                  <c:v>6.6227839977173186E-5</c:v>
                </c:pt>
                <c:pt idx="16">
                  <c:v>6.5996406229451576E-5</c:v>
                </c:pt>
                <c:pt idx="17">
                  <c:v>6.5898164672284487E-5</c:v>
                </c:pt>
                <c:pt idx="18">
                  <c:v>6.6024427536726105E-5</c:v>
                </c:pt>
                <c:pt idx="19">
                  <c:v>6.6305170330405172E-5</c:v>
                </c:pt>
                <c:pt idx="20">
                  <c:v>6.6546580534898592E-5</c:v>
                </c:pt>
                <c:pt idx="21">
                  <c:v>6.6565656765937842E-5</c:v>
                </c:pt>
                <c:pt idx="22">
                  <c:v>6.6323160077541576E-5</c:v>
                </c:pt>
                <c:pt idx="23">
                  <c:v>6.5967400880606597E-5</c:v>
                </c:pt>
                <c:pt idx="24">
                  <c:v>6.5744432522885088E-5</c:v>
                </c:pt>
                <c:pt idx="25">
                  <c:v>6.583940530857646E-5</c:v>
                </c:pt>
                <c:pt idx="26">
                  <c:v>6.6225716165213555E-5</c:v>
                </c:pt>
                <c:pt idx="27">
                  <c:v>6.6654855561121273E-5</c:v>
                </c:pt>
                <c:pt idx="28">
                  <c:v>6.6825587808794218E-5</c:v>
                </c:pt>
                <c:pt idx="29">
                  <c:v>6.6585948101716141E-5</c:v>
                </c:pt>
                <c:pt idx="30">
                  <c:v>6.6058499034127305E-5</c:v>
                </c:pt>
                <c:pt idx="31">
                  <c:v>6.5624853548496009E-5</c:v>
                </c:pt>
                <c:pt idx="32">
                  <c:v>6.582034584906582E-5</c:v>
                </c:pt>
                <c:pt idx="33">
                  <c:v>6.7317504118369342E-5</c:v>
                </c:pt>
                <c:pt idx="34">
                  <c:v>7.1148083520822247E-5</c:v>
                </c:pt>
                <c:pt idx="35">
                  <c:v>7.9210462269052595E-5</c:v>
                </c:pt>
                <c:pt idx="36">
                  <c:v>9.4841590828564915E-5</c:v>
                </c:pt>
                <c:pt idx="37">
                  <c:v>1.2310827539091518E-4</c:v>
                </c:pt>
                <c:pt idx="38">
                  <c:v>1.7046250200813962E-4</c:v>
                </c:pt>
                <c:pt idx="39">
                  <c:v>2.4369228848869495E-4</c:v>
                </c:pt>
                <c:pt idx="40">
                  <c:v>3.4855638477648831E-4</c:v>
                </c:pt>
                <c:pt idx="41">
                  <c:v>4.8866907985961605E-4</c:v>
                </c:pt>
                <c:pt idx="42">
                  <c:v>6.6517987905806431E-4</c:v>
                </c:pt>
                <c:pt idx="43">
                  <c:v>8.771093590197454E-4</c:v>
                </c:pt>
                <c:pt idx="44">
                  <c:v>1.121924311764444E-3</c:v>
                </c:pt>
                <c:pt idx="45">
                  <c:v>1.3958050180429837E-3</c:v>
                </c:pt>
                <c:pt idx="46">
                  <c:v>1.6937791018766246E-3</c:v>
                </c:pt>
                <c:pt idx="47">
                  <c:v>2.0100175991136782E-3</c:v>
                </c:pt>
                <c:pt idx="48">
                  <c:v>2.3383387332788219E-3</c:v>
                </c:pt>
                <c:pt idx="49">
                  <c:v>2.6724206347659984E-3</c:v>
                </c:pt>
                <c:pt idx="50">
                  <c:v>3.0056381551772093E-3</c:v>
                </c:pt>
                <c:pt idx="51">
                  <c:v>3.3308363715691125E-3</c:v>
                </c:pt>
                <c:pt idx="52">
                  <c:v>3.6405052982845798E-3</c:v>
                </c:pt>
                <c:pt idx="53">
                  <c:v>3.9273952411451596E-3</c:v>
                </c:pt>
                <c:pt idx="54">
                  <c:v>4.1851195874938185E-3</c:v>
                </c:pt>
                <c:pt idx="55">
                  <c:v>4.4088121839103989E-3</c:v>
                </c:pt>
                <c:pt idx="56">
                  <c:v>4.5960389251164246E-3</c:v>
                </c:pt>
                <c:pt idx="57">
                  <c:v>4.7474775154770776E-3</c:v>
                </c:pt>
                <c:pt idx="58">
                  <c:v>4.8667827478435233E-3</c:v>
                </c:pt>
                <c:pt idx="59">
                  <c:v>4.960438272126666E-3</c:v>
                </c:pt>
                <c:pt idx="60">
                  <c:v>5.0383185911095779E-3</c:v>
                </c:pt>
                <c:pt idx="61">
                  <c:v>5.1133847235835111E-3</c:v>
                </c:pt>
                <c:pt idx="62">
                  <c:v>5.1996260674907757E-3</c:v>
                </c:pt>
                <c:pt idx="63">
                  <c:v>5.3106153009695595E-3</c:v>
                </c:pt>
                <c:pt idx="64">
                  <c:v>5.4605496682494994E-3</c:v>
                </c:pt>
                <c:pt idx="65">
                  <c:v>5.6646032536507226E-3</c:v>
                </c:pt>
                <c:pt idx="66">
                  <c:v>5.9361544891457924E-3</c:v>
                </c:pt>
                <c:pt idx="67">
                  <c:v>6.2846628614196889E-3</c:v>
                </c:pt>
                <c:pt idx="68">
                  <c:v>6.7176238517152112E-3</c:v>
                </c:pt>
                <c:pt idx="69">
                  <c:v>7.2427585887268643E-3</c:v>
                </c:pt>
                <c:pt idx="70">
                  <c:v>7.8664904356083171E-3</c:v>
                </c:pt>
                <c:pt idx="71">
                  <c:v>8.5925044170385798E-3</c:v>
                </c:pt>
                <c:pt idx="72">
                  <c:v>9.4236092742674121E-3</c:v>
                </c:pt>
                <c:pt idx="73">
                  <c:v>1.0363237296708325E-2</c:v>
                </c:pt>
                <c:pt idx="74">
                  <c:v>1.1414697948948085E-2</c:v>
                </c:pt>
                <c:pt idx="75">
                  <c:v>1.2581858987122786E-2</c:v>
                </c:pt>
                <c:pt idx="76">
                  <c:v>1.3870685997915744E-2</c:v>
                </c:pt>
                <c:pt idx="77">
                  <c:v>1.5287392165881677E-2</c:v>
                </c:pt>
                <c:pt idx="78">
                  <c:v>1.6836830945618109E-2</c:v>
                </c:pt>
                <c:pt idx="79">
                  <c:v>1.8525681629961752E-2</c:v>
                </c:pt>
                <c:pt idx="80">
                  <c:v>2.036311718126824E-2</c:v>
                </c:pt>
                <c:pt idx="81">
                  <c:v>2.235545923343853E-2</c:v>
                </c:pt>
                <c:pt idx="82">
                  <c:v>2.4505534694711981E-2</c:v>
                </c:pt>
                <c:pt idx="83">
                  <c:v>2.6818516554833964E-2</c:v>
                </c:pt>
              </c:numCache>
            </c:numRef>
          </c:yVal>
        </c:ser>
        <c:ser>
          <c:idx val="1"/>
          <c:order val="1"/>
          <c:tx>
            <c:strRef>
              <c:f>'2000 250 200 D PP'!$BG$1</c:f>
              <c:strCache>
                <c:ptCount val="1"/>
                <c:pt idx="0">
                  <c:v>δP3_234,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PP'!$BG$3:$BG$86</c:f>
              <c:numCache>
                <c:formatCode>General</c:formatCode>
                <c:ptCount val="84"/>
                <c:pt idx="0">
                  <c:v>4.9008531859962012E-6</c:v>
                </c:pt>
                <c:pt idx="1">
                  <c:v>4.8522541277462583E-6</c:v>
                </c:pt>
                <c:pt idx="2">
                  <c:v>4.8182976522537224E-6</c:v>
                </c:pt>
                <c:pt idx="3">
                  <c:v>4.8204864860346142E-6</c:v>
                </c:pt>
                <c:pt idx="4">
                  <c:v>4.8639998024568865E-6</c:v>
                </c:pt>
                <c:pt idx="5">
                  <c:v>4.9190102533736013E-6</c:v>
                </c:pt>
                <c:pt idx="6">
                  <c:v>4.9470138985541201E-6</c:v>
                </c:pt>
                <c:pt idx="7">
                  <c:v>4.9253652000535997E-6</c:v>
                </c:pt>
                <c:pt idx="8">
                  <c:v>4.8606267186446228E-6</c:v>
                </c:pt>
                <c:pt idx="9">
                  <c:v>4.8017400167410518E-6</c:v>
                </c:pt>
                <c:pt idx="10">
                  <c:v>4.7898953450253856E-6</c:v>
                </c:pt>
                <c:pt idx="11">
                  <c:v>4.8387218128109755E-6</c:v>
                </c:pt>
                <c:pt idx="12">
                  <c:v>4.9204803210523007E-6</c:v>
                </c:pt>
                <c:pt idx="13">
                  <c:v>4.9756128449041093E-6</c:v>
                </c:pt>
                <c:pt idx="14">
                  <c:v>4.9637859207696255E-6</c:v>
                </c:pt>
                <c:pt idx="15">
                  <c:v>4.8806721264504915E-6</c:v>
                </c:pt>
                <c:pt idx="16">
                  <c:v>4.7848497485014629E-6</c:v>
                </c:pt>
                <c:pt idx="17">
                  <c:v>4.7460794434517339E-6</c:v>
                </c:pt>
                <c:pt idx="18">
                  <c:v>4.7974744198930885E-6</c:v>
                </c:pt>
                <c:pt idx="19">
                  <c:v>4.9114328677102304E-6</c:v>
                </c:pt>
                <c:pt idx="20">
                  <c:v>5.0122991879508749E-6</c:v>
                </c:pt>
                <c:pt idx="21">
                  <c:v>5.0200720928816889E-6</c:v>
                </c:pt>
                <c:pt idx="22">
                  <c:v>4.9197353719221404E-6</c:v>
                </c:pt>
                <c:pt idx="23">
                  <c:v>4.7741264334877354E-6</c:v>
                </c:pt>
                <c:pt idx="24">
                  <c:v>4.6916841172917056E-6</c:v>
                </c:pt>
                <c:pt idx="25">
                  <c:v>4.7366981232865868E-6</c:v>
                </c:pt>
                <c:pt idx="26">
                  <c:v>4.8877547897951956E-6</c:v>
                </c:pt>
                <c:pt idx="27">
                  <c:v>5.0440180295874271E-6</c:v>
                </c:pt>
                <c:pt idx="28">
                  <c:v>5.0876939632626961E-6</c:v>
                </c:pt>
                <c:pt idx="29">
                  <c:v>4.9686798727910375E-6</c:v>
                </c:pt>
                <c:pt idx="30">
                  <c:v>4.7608222008277412E-6</c:v>
                </c:pt>
                <c:pt idx="31">
                  <c:v>4.6167926225082478E-6</c:v>
                </c:pt>
                <c:pt idx="32">
                  <c:v>4.6593378249804029E-6</c:v>
                </c:pt>
                <c:pt idx="33">
                  <c:v>4.8804541296632031E-6</c:v>
                </c:pt>
                <c:pt idx="34">
                  <c:v>5.1319959116780112E-6</c:v>
                </c:pt>
                <c:pt idx="35">
                  <c:v>5.2227210750044328E-6</c:v>
                </c:pt>
                <c:pt idx="36">
                  <c:v>5.0743953968757083E-6</c:v>
                </c:pt>
                <c:pt idx="37">
                  <c:v>4.8194169394444319E-6</c:v>
                </c:pt>
                <c:pt idx="38">
                  <c:v>4.764018781772128E-6</c:v>
                </c:pt>
                <c:pt idx="39">
                  <c:v>5.2364794421722038E-6</c:v>
                </c:pt>
                <c:pt idx="40">
                  <c:v>6.433452400173012E-6</c:v>
                </c:pt>
                <c:pt idx="41">
                  <c:v>8.4920975332025694E-6</c:v>
                </c:pt>
                <c:pt idx="42">
                  <c:v>1.1843784059772933E-5</c:v>
                </c:pt>
                <c:pt idx="43">
                  <c:v>1.7836276919730443E-5</c:v>
                </c:pt>
                <c:pt idx="44">
                  <c:v>2.9321637627199859E-5</c:v>
                </c:pt>
                <c:pt idx="45">
                  <c:v>5.0989956634439615E-5</c:v>
                </c:pt>
                <c:pt idx="46">
                  <c:v>8.9234823211381542E-5</c:v>
                </c:pt>
                <c:pt idx="47">
                  <c:v>1.516262749275965E-4</c:v>
                </c:pt>
                <c:pt idx="48">
                  <c:v>2.4614784732523987E-4</c:v>
                </c:pt>
                <c:pt idx="49">
                  <c:v>3.8036727224419198E-4</c:v>
                </c:pt>
                <c:pt idx="50">
                  <c:v>5.6041790675062653E-4</c:v>
                </c:pt>
                <c:pt idx="51">
                  <c:v>7.8982499631444214E-4</c:v>
                </c:pt>
                <c:pt idx="52">
                  <c:v>1.0683622556884598E-3</c:v>
                </c:pt>
                <c:pt idx="53">
                  <c:v>1.3913105639714873E-3</c:v>
                </c:pt>
                <c:pt idx="54">
                  <c:v>1.7494255475469789E-3</c:v>
                </c:pt>
                <c:pt idx="55">
                  <c:v>2.129457170350374E-3</c:v>
                </c:pt>
                <c:pt idx="56">
                  <c:v>2.5150084632238334E-3</c:v>
                </c:pt>
                <c:pt idx="57">
                  <c:v>2.887912168461515E-3</c:v>
                </c:pt>
                <c:pt idx="58">
                  <c:v>3.2304307756238493E-3</c:v>
                </c:pt>
                <c:pt idx="59">
                  <c:v>3.5278125681500322E-3</c:v>
                </c:pt>
                <c:pt idx="60">
                  <c:v>3.7700708617277451E-3</c:v>
                </c:pt>
                <c:pt idx="61">
                  <c:v>3.9526283145203261E-3</c:v>
                </c:pt>
                <c:pt idx="62">
                  <c:v>4.0765249506123785E-3</c:v>
                </c:pt>
                <c:pt idx="63">
                  <c:v>4.1489450278965334E-3</c:v>
                </c:pt>
                <c:pt idx="64">
                  <c:v>4.1830204867815551E-3</c:v>
                </c:pt>
                <c:pt idx="65">
                  <c:v>4.1954302592450629E-3</c:v>
                </c:pt>
                <c:pt idx="66">
                  <c:v>4.2031349637787485E-3</c:v>
                </c:pt>
                <c:pt idx="67">
                  <c:v>4.2224427692802227E-3</c:v>
                </c:pt>
                <c:pt idx="68">
                  <c:v>4.2698856244468772E-3</c:v>
                </c:pt>
                <c:pt idx="69">
                  <c:v>4.3611387517675168E-3</c:v>
                </c:pt>
                <c:pt idx="70">
                  <c:v>4.5078325706064126E-3</c:v>
                </c:pt>
                <c:pt idx="71">
                  <c:v>4.7165297424680546E-3</c:v>
                </c:pt>
                <c:pt idx="72">
                  <c:v>4.991001392344473E-3</c:v>
                </c:pt>
                <c:pt idx="73">
                  <c:v>5.3341746360668725E-3</c:v>
                </c:pt>
                <c:pt idx="74">
                  <c:v>5.7479521978080024E-3</c:v>
                </c:pt>
                <c:pt idx="75">
                  <c:v>6.2330477832365653E-3</c:v>
                </c:pt>
                <c:pt idx="76">
                  <c:v>6.7898525030073544E-3</c:v>
                </c:pt>
                <c:pt idx="77">
                  <c:v>7.4189972427299959E-3</c:v>
                </c:pt>
                <c:pt idx="78">
                  <c:v>8.1218249052994965E-3</c:v>
                </c:pt>
                <c:pt idx="79">
                  <c:v>8.9014798013612919E-3</c:v>
                </c:pt>
                <c:pt idx="80">
                  <c:v>9.762680856304301E-3</c:v>
                </c:pt>
                <c:pt idx="81">
                  <c:v>1.0709682721575332E-2</c:v>
                </c:pt>
                <c:pt idx="82">
                  <c:v>1.1746646469635474E-2</c:v>
                </c:pt>
                <c:pt idx="83">
                  <c:v>1.2879816562055469E-2</c:v>
                </c:pt>
              </c:numCache>
            </c:numRef>
          </c:yVal>
        </c:ser>
        <c:ser>
          <c:idx val="2"/>
          <c:order val="2"/>
          <c:tx>
            <c:strRef>
              <c:f>'2000 250 200 D PP'!$BH$1</c:f>
              <c:strCache>
                <c:ptCount val="1"/>
                <c:pt idx="0">
                  <c:v>δP3_345,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PP'!$BH$3:$BH$86</c:f>
              <c:numCache>
                <c:formatCode>General</c:formatCode>
                <c:ptCount val="84"/>
                <c:pt idx="0">
                  <c:v>-1.466870900841688E-5</c:v>
                </c:pt>
                <c:pt idx="1">
                  <c:v>-1.4674553208998686E-5</c:v>
                </c:pt>
                <c:pt idx="2">
                  <c:v>-1.4681670207045139E-5</c:v>
                </c:pt>
                <c:pt idx="3">
                  <c:v>-1.4682670760199357E-5</c:v>
                </c:pt>
                <c:pt idx="4">
                  <c:v>-1.4677497075982204E-5</c:v>
                </c:pt>
                <c:pt idx="5">
                  <c:v>-1.4668066624437537E-5</c:v>
                </c:pt>
                <c:pt idx="6">
                  <c:v>-1.4663564149031139E-5</c:v>
                </c:pt>
                <c:pt idx="7">
                  <c:v>-1.4666492676312926E-5</c:v>
                </c:pt>
                <c:pt idx="8">
                  <c:v>-1.4673377531568277E-5</c:v>
                </c:pt>
                <c:pt idx="9">
                  <c:v>-1.4683047445826491E-5</c:v>
                </c:pt>
                <c:pt idx="10">
                  <c:v>-1.4685541098305444E-5</c:v>
                </c:pt>
                <c:pt idx="11">
                  <c:v>-1.4678292319519892E-5</c:v>
                </c:pt>
                <c:pt idx="12">
                  <c:v>-1.466795899558726E-5</c:v>
                </c:pt>
                <c:pt idx="13">
                  <c:v>-1.4659914859063705E-5</c:v>
                </c:pt>
                <c:pt idx="14">
                  <c:v>-1.4662502948625811E-5</c:v>
                </c:pt>
                <c:pt idx="15">
                  <c:v>-1.4671712052924391E-5</c:v>
                </c:pt>
                <c:pt idx="16">
                  <c:v>-1.4687031705581943E-5</c:v>
                </c:pt>
                <c:pt idx="17">
                  <c:v>-1.4691810197656197E-5</c:v>
                </c:pt>
                <c:pt idx="18">
                  <c:v>-1.4683844621068975E-5</c:v>
                </c:pt>
                <c:pt idx="19">
                  <c:v>-1.4667744324597942E-5</c:v>
                </c:pt>
                <c:pt idx="20">
                  <c:v>-1.4654615952167105E-5</c:v>
                </c:pt>
                <c:pt idx="21">
                  <c:v>-1.4654244130885008E-5</c:v>
                </c:pt>
                <c:pt idx="22">
                  <c:v>-1.4669827285068715E-5</c:v>
                </c:pt>
                <c:pt idx="23">
                  <c:v>-1.469189676397975E-5</c:v>
                </c:pt>
                <c:pt idx="24">
                  <c:v>-1.4704279353530691E-5</c:v>
                </c:pt>
                <c:pt idx="25">
                  <c:v>-1.4696038191694405E-5</c:v>
                </c:pt>
                <c:pt idx="26">
                  <c:v>-1.4667819881589161E-5</c:v>
                </c:pt>
                <c:pt idx="27">
                  <c:v>-1.4635787964262237E-5</c:v>
                </c:pt>
                <c:pt idx="28">
                  <c:v>-1.4620193318382046E-5</c:v>
                </c:pt>
                <c:pt idx="29">
                  <c:v>-1.4636379796553745E-5</c:v>
                </c:pt>
                <c:pt idx="30">
                  <c:v>-1.468315183267288E-5</c:v>
                </c:pt>
                <c:pt idx="31">
                  <c:v>-1.4743069648659457E-5</c:v>
                </c:pt>
                <c:pt idx="32">
                  <c:v>-1.4784790081226462E-5</c:v>
                </c:pt>
                <c:pt idx="33">
                  <c:v>-1.4783329627621189E-5</c:v>
                </c:pt>
                <c:pt idx="34">
                  <c:v>-1.4719698754619981E-5</c:v>
                </c:pt>
                <c:pt idx="35">
                  <c:v>-1.4603124569481651E-5</c:v>
                </c:pt>
                <c:pt idx="36">
                  <c:v>-1.4471006760469196E-5</c:v>
                </c:pt>
                <c:pt idx="37">
                  <c:v>-1.4381078325506613E-5</c:v>
                </c:pt>
                <c:pt idx="38">
                  <c:v>-1.4375257826201859E-5</c:v>
                </c:pt>
                <c:pt idx="39">
                  <c:v>-1.4440767102955054E-5</c:v>
                </c:pt>
                <c:pt idx="40">
                  <c:v>-1.4449427724966268E-5</c:v>
                </c:pt>
                <c:pt idx="41">
                  <c:v>-1.4175064905905255E-5</c:v>
                </c:pt>
                <c:pt idx="42">
                  <c:v>-1.3367602316613492E-5</c:v>
                </c:pt>
                <c:pt idx="43">
                  <c:v>-1.1883194865003333E-5</c:v>
                </c:pt>
                <c:pt idx="44">
                  <c:v>-9.7885754056781238E-6</c:v>
                </c:pt>
                <c:pt idx="45">
                  <c:v>-7.3070619645287938E-6</c:v>
                </c:pt>
                <c:pt idx="46">
                  <c:v>-4.6014573732711117E-6</c:v>
                </c:pt>
                <c:pt idx="47">
                  <c:v>-1.3970562444676204E-6</c:v>
                </c:pt>
                <c:pt idx="48">
                  <c:v>3.3978199527190389E-6</c:v>
                </c:pt>
                <c:pt idx="49">
                  <c:v>1.2002669852725911E-5</c:v>
                </c:pt>
                <c:pt idx="50">
                  <c:v>2.7960556500991607E-5</c:v>
                </c:pt>
                <c:pt idx="51">
                  <c:v>5.6232883500526021E-5</c:v>
                </c:pt>
                <c:pt idx="52">
                  <c:v>1.0320354478363103E-4</c:v>
                </c:pt>
                <c:pt idx="53">
                  <c:v>1.7642184250107884E-4</c:v>
                </c:pt>
                <c:pt idx="54">
                  <c:v>2.8393163919103459E-4</c:v>
                </c:pt>
                <c:pt idx="55">
                  <c:v>4.3305639670744578E-4</c:v>
                </c:pt>
                <c:pt idx="56">
                  <c:v>6.2872157115097249E-4</c:v>
                </c:pt>
                <c:pt idx="57">
                  <c:v>8.7150362305331297E-4</c:v>
                </c:pt>
                <c:pt idx="58">
                  <c:v>1.1558103325008534E-3</c:v>
                </c:pt>
                <c:pt idx="59">
                  <c:v>1.4689711565186309E-3</c:v>
                </c:pt>
                <c:pt idx="60">
                  <c:v>1.7921505612695787E-3</c:v>
                </c:pt>
                <c:pt idx="61">
                  <c:v>2.103490099907554E-3</c:v>
                </c:pt>
                <c:pt idx="62">
                  <c:v>2.3824573899938611E-3</c:v>
                </c:pt>
                <c:pt idx="63">
                  <c:v>2.6133498889844287E-3</c:v>
                </c:pt>
                <c:pt idx="64">
                  <c:v>2.7868303267835626E-3</c:v>
                </c:pt>
                <c:pt idx="65">
                  <c:v>2.9001640911748561E-3</c:v>
                </c:pt>
                <c:pt idx="66">
                  <c:v>2.9575420738832334E-3</c:v>
                </c:pt>
                <c:pt idx="67">
                  <c:v>2.9702926836151569E-3</c:v>
                </c:pt>
                <c:pt idx="68">
                  <c:v>2.9551196597334961E-3</c:v>
                </c:pt>
                <c:pt idx="69">
                  <c:v>2.9299378682276292E-3</c:v>
                </c:pt>
                <c:pt idx="70">
                  <c:v>2.910289849954957E-3</c:v>
                </c:pt>
                <c:pt idx="71">
                  <c:v>2.9090390930749423E-3</c:v>
                </c:pt>
                <c:pt idx="72">
                  <c:v>2.9376523175870355E-3</c:v>
                </c:pt>
                <c:pt idx="73">
                  <c:v>3.0056004909751188E-3</c:v>
                </c:pt>
                <c:pt idx="74">
                  <c:v>3.1184843201846942E-3</c:v>
                </c:pt>
                <c:pt idx="75">
                  <c:v>3.2779026563991573E-3</c:v>
                </c:pt>
                <c:pt idx="76">
                  <c:v>3.4833970085928938E-3</c:v>
                </c:pt>
                <c:pt idx="77">
                  <c:v>3.73417425646076E-3</c:v>
                </c:pt>
                <c:pt idx="78">
                  <c:v>4.0296441981353213E-3</c:v>
                </c:pt>
                <c:pt idx="79">
                  <c:v>4.3694757054714437E-3</c:v>
                </c:pt>
                <c:pt idx="80">
                  <c:v>4.7536228288526366E-3</c:v>
                </c:pt>
                <c:pt idx="81">
                  <c:v>5.1824650118153159E-3</c:v>
                </c:pt>
                <c:pt idx="82">
                  <c:v>5.6574175128417245E-3</c:v>
                </c:pt>
                <c:pt idx="83">
                  <c:v>6.1815814086547587E-3</c:v>
                </c:pt>
              </c:numCache>
            </c:numRef>
          </c:yVal>
        </c:ser>
        <c:ser>
          <c:idx val="3"/>
          <c:order val="3"/>
          <c:tx>
            <c:strRef>
              <c:f>'2000 250 200 D PP'!$BI$1</c:f>
              <c:strCache>
                <c:ptCount val="1"/>
                <c:pt idx="0">
                  <c:v>δP3_456,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PP'!$BI$3:$BI$86</c:f>
              <c:numCache>
                <c:formatCode>General</c:formatCode>
                <c:ptCount val="84"/>
                <c:pt idx="0">
                  <c:v>-1.86707353204002E-5</c:v>
                </c:pt>
                <c:pt idx="1">
                  <c:v>-1.8753272993984882E-5</c:v>
                </c:pt>
                <c:pt idx="2">
                  <c:v>-1.8815621040738084E-5</c:v>
                </c:pt>
                <c:pt idx="3">
                  <c:v>-1.8810987383433009E-5</c:v>
                </c:pt>
                <c:pt idx="4">
                  <c:v>-1.8735121384214071E-5</c:v>
                </c:pt>
                <c:pt idx="5">
                  <c:v>-1.863736737098276E-5</c:v>
                </c:pt>
                <c:pt idx="6">
                  <c:v>-1.8585427905920548E-5</c:v>
                </c:pt>
                <c:pt idx="7">
                  <c:v>-1.8627852552882684E-5</c:v>
                </c:pt>
                <c:pt idx="8">
                  <c:v>-1.8740553771018353E-5</c:v>
                </c:pt>
                <c:pt idx="9">
                  <c:v>-1.8846887807483226E-5</c:v>
                </c:pt>
                <c:pt idx="10">
                  <c:v>-1.8870002929508023E-5</c:v>
                </c:pt>
                <c:pt idx="11">
                  <c:v>-1.8781265463674313E-5</c:v>
                </c:pt>
                <c:pt idx="12">
                  <c:v>-1.8632975193333401E-5</c:v>
                </c:pt>
                <c:pt idx="13">
                  <c:v>-1.8532566940399064E-5</c:v>
                </c:pt>
                <c:pt idx="14">
                  <c:v>-1.8555628292893367E-5</c:v>
                </c:pt>
                <c:pt idx="15">
                  <c:v>-1.8704775310254829E-5</c:v>
                </c:pt>
                <c:pt idx="16">
                  <c:v>-1.8874385102549129E-5</c:v>
                </c:pt>
                <c:pt idx="17">
                  <c:v>-1.8947433456553697E-5</c:v>
                </c:pt>
                <c:pt idx="18">
                  <c:v>-1.8855491562247417E-5</c:v>
                </c:pt>
                <c:pt idx="19">
                  <c:v>-1.8647887098932614E-5</c:v>
                </c:pt>
                <c:pt idx="20">
                  <c:v>-1.847109336958197E-5</c:v>
                </c:pt>
                <c:pt idx="21">
                  <c:v>-1.8455746883652702E-5</c:v>
                </c:pt>
                <c:pt idx="22">
                  <c:v>-1.8633590773864395E-5</c:v>
                </c:pt>
                <c:pt idx="23">
                  <c:v>-1.8889423976486963E-5</c:v>
                </c:pt>
                <c:pt idx="24">
                  <c:v>-1.9044942234355822E-5</c:v>
                </c:pt>
                <c:pt idx="25">
                  <c:v>-1.8967142618994681E-5</c:v>
                </c:pt>
                <c:pt idx="26">
                  <c:v>-1.8697300501718805E-5</c:v>
                </c:pt>
                <c:pt idx="27">
                  <c:v>-1.8413425309601883E-5</c:v>
                </c:pt>
                <c:pt idx="28">
                  <c:v>-1.8334536463743278E-5</c:v>
                </c:pt>
                <c:pt idx="29">
                  <c:v>-1.8538405547913195E-5</c:v>
                </c:pt>
                <c:pt idx="30">
                  <c:v>-1.8902461415379324E-5</c:v>
                </c:pt>
                <c:pt idx="31">
                  <c:v>-1.9156661076893955E-5</c:v>
                </c:pt>
                <c:pt idx="32">
                  <c:v>-1.9089237644959178E-5</c:v>
                </c:pt>
                <c:pt idx="33">
                  <c:v>-1.8709014165424476E-5</c:v>
                </c:pt>
                <c:pt idx="34">
                  <c:v>-1.8279787520031343E-5</c:v>
                </c:pt>
                <c:pt idx="35">
                  <c:v>-1.8149968570385644E-5</c:v>
                </c:pt>
                <c:pt idx="36">
                  <c:v>-1.8485454107000643E-5</c:v>
                </c:pt>
                <c:pt idx="37">
                  <c:v>-1.9102860543920852E-5</c:v>
                </c:pt>
                <c:pt idx="38">
                  <c:v>-1.9539193784071096E-5</c:v>
                </c:pt>
                <c:pt idx="39">
                  <c:v>-1.9338732370713374E-5</c:v>
                </c:pt>
                <c:pt idx="40">
                  <c:v>-1.8422977766052728E-5</c:v>
                </c:pt>
                <c:pt idx="41">
                  <c:v>-1.7195941862960251E-5</c:v>
                </c:pt>
                <c:pt idx="42">
                  <c:v>-1.6331557176701983E-5</c:v>
                </c:pt>
                <c:pt idx="43">
                  <c:v>-1.6288537060371588E-5</c:v>
                </c:pt>
                <c:pt idx="44">
                  <c:v>-1.6893686833288624E-5</c:v>
                </c:pt>
                <c:pt idx="45">
                  <c:v>-1.7310797953848378E-5</c:v>
                </c:pt>
                <c:pt idx="46">
                  <c:v>-1.649883382943973E-5</c:v>
                </c:pt>
                <c:pt idx="47">
                  <c:v>-1.3870556791709121E-5</c:v>
                </c:pt>
                <c:pt idx="48">
                  <c:v>-9.7295787380435872E-6</c:v>
                </c:pt>
                <c:pt idx="49">
                  <c:v>-5.133833111542474E-6</c:v>
                </c:pt>
                <c:pt idx="50">
                  <c:v>-1.2052903983067464E-6</c:v>
                </c:pt>
                <c:pt idx="51">
                  <c:v>1.760284385934896E-6</c:v>
                </c:pt>
                <c:pt idx="52">
                  <c:v>4.8912583299337564E-6</c:v>
                </c:pt>
                <c:pt idx="53">
                  <c:v>1.0804209493592287E-5</c:v>
                </c:pt>
                <c:pt idx="54">
                  <c:v>2.3349773512121308E-5</c:v>
                </c:pt>
                <c:pt idx="55">
                  <c:v>4.7296302393640133E-5</c:v>
                </c:pt>
                <c:pt idx="56">
                  <c:v>8.821007654596924E-5</c:v>
                </c:pt>
                <c:pt idx="57">
                  <c:v>1.5234362880608976E-4</c:v>
                </c:pt>
                <c:pt idx="58">
                  <c:v>2.4619730630071057E-4</c:v>
                </c:pt>
                <c:pt idx="59">
                  <c:v>3.7540679572153901E-4</c:v>
                </c:pt>
                <c:pt idx="60">
                  <c:v>5.4293186810060179E-4</c:v>
                </c:pt>
                <c:pt idx="61">
                  <c:v>7.4690378435300631E-4</c:v>
                </c:pt>
                <c:pt idx="62">
                  <c:v>9.7883467113586697E-4</c:v>
                </c:pt>
                <c:pt idx="63">
                  <c:v>1.2234989697299109E-3</c:v>
                </c:pt>
                <c:pt idx="64">
                  <c:v>1.4612343662932792E-3</c:v>
                </c:pt>
                <c:pt idx="65">
                  <c:v>1.6723676911324231E-3</c:v>
                </c:pt>
                <c:pt idx="66">
                  <c:v>1.841854420302276E-3</c:v>
                </c:pt>
                <c:pt idx="67">
                  <c:v>1.961707079877438E-3</c:v>
                </c:pt>
                <c:pt idx="68">
                  <c:v>2.0308684766539437E-3</c:v>
                </c:pt>
                <c:pt idx="69">
                  <c:v>2.0540899245489255E-3</c:v>
                </c:pt>
                <c:pt idx="70">
                  <c:v>2.0413818964570563E-3</c:v>
                </c:pt>
                <c:pt idx="71">
                  <c:v>2.0075776396535627E-3</c:v>
                </c:pt>
                <c:pt idx="72">
                  <c:v>1.9697814891448742E-3</c:v>
                </c:pt>
                <c:pt idx="73">
                  <c:v>1.9429714039409865E-3</c:v>
                </c:pt>
                <c:pt idx="74">
                  <c:v>1.9368896420356874E-3</c:v>
                </c:pt>
                <c:pt idx="75">
                  <c:v>1.9566350622169017E-3</c:v>
                </c:pt>
                <c:pt idx="76">
                  <c:v>2.004981175419555E-3</c:v>
                </c:pt>
                <c:pt idx="77">
                  <c:v>2.0835432304030892E-3</c:v>
                </c:pt>
                <c:pt idx="78">
                  <c:v>2.1926382789407457E-3</c:v>
                </c:pt>
                <c:pt idx="79">
                  <c:v>2.3313300992556197E-3</c:v>
                </c:pt>
                <c:pt idx="80">
                  <c:v>2.4981876545120442E-3</c:v>
                </c:pt>
                <c:pt idx="81">
                  <c:v>2.6921376180166455E-3</c:v>
                </c:pt>
                <c:pt idx="82">
                  <c:v>2.9129361835032895E-3</c:v>
                </c:pt>
                <c:pt idx="83">
                  <c:v>3.1611459309491786E-3</c:v>
                </c:pt>
              </c:numCache>
            </c:numRef>
          </c:yVal>
        </c:ser>
        <c:ser>
          <c:idx val="4"/>
          <c:order val="4"/>
          <c:tx>
            <c:strRef>
              <c:f>'2000 250 200 D PP'!$BJ$1</c:f>
              <c:strCache>
                <c:ptCount val="1"/>
                <c:pt idx="0">
                  <c:v>δP3_567,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PP'!$BJ$3:$BJ$86</c:f>
              <c:numCache>
                <c:formatCode>General</c:formatCode>
                <c:ptCount val="84"/>
                <c:pt idx="0">
                  <c:v>-1.7756401833893265E-5</c:v>
                </c:pt>
                <c:pt idx="1">
                  <c:v>-1.7650189947954198E-5</c:v>
                </c:pt>
                <c:pt idx="2">
                  <c:v>-1.7564027490445111E-5</c:v>
                </c:pt>
                <c:pt idx="3">
                  <c:v>-1.7571205460940875E-5</c:v>
                </c:pt>
                <c:pt idx="4">
                  <c:v>-1.7670261617336314E-5</c:v>
                </c:pt>
                <c:pt idx="5">
                  <c:v>-1.7796276993505E-5</c:v>
                </c:pt>
                <c:pt idx="6">
                  <c:v>-1.7866688640462425E-5</c:v>
                </c:pt>
                <c:pt idx="7">
                  <c:v>-1.7809830016389527E-5</c:v>
                </c:pt>
                <c:pt idx="8">
                  <c:v>-1.7667208674035373E-5</c:v>
                </c:pt>
                <c:pt idx="9">
                  <c:v>-1.7527525574913272E-5</c:v>
                </c:pt>
                <c:pt idx="10">
                  <c:v>-1.7496508973140201E-5</c:v>
                </c:pt>
                <c:pt idx="11">
                  <c:v>-1.7610929185493673E-5</c:v>
                </c:pt>
                <c:pt idx="12">
                  <c:v>-1.7804787029958302E-5</c:v>
                </c:pt>
                <c:pt idx="13">
                  <c:v>-1.7933127036011409E-5</c:v>
                </c:pt>
                <c:pt idx="14">
                  <c:v>-1.7903503270376431E-5</c:v>
                </c:pt>
                <c:pt idx="15">
                  <c:v>-1.7711028066129397E-5</c:v>
                </c:pt>
                <c:pt idx="16">
                  <c:v>-1.7489154972079313E-5</c:v>
                </c:pt>
                <c:pt idx="17">
                  <c:v>-1.7395063036371172E-5</c:v>
                </c:pt>
                <c:pt idx="18">
                  <c:v>-1.7516822789706565E-5</c:v>
                </c:pt>
                <c:pt idx="19">
                  <c:v>-1.7785991859670114E-5</c:v>
                </c:pt>
                <c:pt idx="20">
                  <c:v>-1.8012402052458576E-5</c:v>
                </c:pt>
                <c:pt idx="21">
                  <c:v>-1.8030304412927634E-5</c:v>
                </c:pt>
                <c:pt idx="22">
                  <c:v>-1.779799542935695E-5</c:v>
                </c:pt>
                <c:pt idx="23">
                  <c:v>-1.7464871396428994E-5</c:v>
                </c:pt>
                <c:pt idx="24">
                  <c:v>-1.7263023207085559E-5</c:v>
                </c:pt>
                <c:pt idx="25">
                  <c:v>-1.7369781564947895E-5</c:v>
                </c:pt>
                <c:pt idx="26">
                  <c:v>-1.7731682940579085E-5</c:v>
                </c:pt>
                <c:pt idx="27">
                  <c:v>-1.8108981668381319E-5</c:v>
                </c:pt>
                <c:pt idx="28">
                  <c:v>-1.8221214956509746E-5</c:v>
                </c:pt>
                <c:pt idx="29">
                  <c:v>-1.7951161811025074E-5</c:v>
                </c:pt>
                <c:pt idx="30">
                  <c:v>-1.7450882474845386E-5</c:v>
                </c:pt>
                <c:pt idx="31">
                  <c:v>-1.7075929494896058E-5</c:v>
                </c:pt>
                <c:pt idx="32">
                  <c:v>-1.7119051033714916E-5</c:v>
                </c:pt>
                <c:pt idx="33">
                  <c:v>-1.7604731204726165E-5</c:v>
                </c:pt>
                <c:pt idx="34">
                  <c:v>-1.8228636788998609E-5</c:v>
                </c:pt>
                <c:pt idx="35">
                  <c:v>-1.8543098666508329E-5</c:v>
                </c:pt>
                <c:pt idx="36">
                  <c:v>-1.8277371819933053E-5</c:v>
                </c:pt>
                <c:pt idx="37">
                  <c:v>-1.7553632865457969E-5</c:v>
                </c:pt>
                <c:pt idx="38">
                  <c:v>-1.6827202435454325E-5</c:v>
                </c:pt>
                <c:pt idx="39">
                  <c:v>-1.6606871107625876E-5</c:v>
                </c:pt>
                <c:pt idx="40">
                  <c:v>-1.7069033634062314E-5</c:v>
                </c:pt>
                <c:pt idx="41">
                  <c:v>-1.7899740381813189E-5</c:v>
                </c:pt>
                <c:pt idx="42">
                  <c:v>-1.8452616697889335E-5</c:v>
                </c:pt>
                <c:pt idx="43">
                  <c:v>-1.8157085151501717E-5</c:v>
                </c:pt>
                <c:pt idx="44">
                  <c:v>-1.6884224848891238E-5</c:v>
                </c:pt>
                <c:pt idx="45">
                  <c:v>-1.5071927121336481E-5</c:v>
                </c:pt>
                <c:pt idx="46">
                  <c:v>-1.3414736057322518E-5</c:v>
                </c:pt>
                <c:pt idx="47">
                  <c:v>-1.2454371646618279E-5</c:v>
                </c:pt>
                <c:pt idx="48">
                  <c:v>-1.2219802980183159E-5</c:v>
                </c:pt>
                <c:pt idx="49">
                  <c:v>-1.2210943105647742E-5</c:v>
                </c:pt>
                <c:pt idx="50">
                  <c:v>-1.165472430784964E-5</c:v>
                </c:pt>
                <c:pt idx="51">
                  <c:v>-9.8838901959816261E-6</c:v>
                </c:pt>
                <c:pt idx="52">
                  <c:v>-6.6126306376632082E-6</c:v>
                </c:pt>
                <c:pt idx="53">
                  <c:v>-1.989469350413553E-6</c:v>
                </c:pt>
                <c:pt idx="54">
                  <c:v>3.5149521015812035E-6</c:v>
                </c:pt>
                <c:pt idx="55">
                  <c:v>9.4579510457951099E-6</c:v>
                </c:pt>
                <c:pt idx="56">
                  <c:v>1.5963459404827463E-5</c:v>
                </c:pt>
                <c:pt idx="57">
                  <c:v>2.4548829674030104E-5</c:v>
                </c:pt>
                <c:pt idx="58">
                  <c:v>3.8925129413530657E-5</c:v>
                </c:pt>
                <c:pt idx="59">
                  <c:v>6.5242236929961839E-5</c:v>
                </c:pt>
                <c:pt idx="60">
                  <c:v>1.1126942330963452E-4</c:v>
                </c:pt>
                <c:pt idx="61">
                  <c:v>1.8439561490225104E-4</c:v>
                </c:pt>
                <c:pt idx="62">
                  <c:v>2.8914683276746317E-4</c:v>
                </c:pt>
                <c:pt idx="63">
                  <c:v>4.2527380884498783E-4</c:v>
                </c:pt>
                <c:pt idx="64">
                  <c:v>5.8712248554550206E-4</c:v>
                </c:pt>
                <c:pt idx="65">
                  <c:v>7.6427420760179915E-4</c:v>
                </c:pt>
                <c:pt idx="66">
                  <c:v>9.4281993821394156E-4</c:v>
                </c:pt>
                <c:pt idx="67">
                  <c:v>1.1073168482797074E-3</c:v>
                </c:pt>
                <c:pt idx="68">
                  <c:v>1.2434301807917325E-3</c:v>
                </c:pt>
                <c:pt idx="69">
                  <c:v>1.3412766509874677E-3</c:v>
                </c:pt>
                <c:pt idx="70">
                  <c:v>1.3979886518044049E-3</c:v>
                </c:pt>
                <c:pt idx="71">
                  <c:v>1.4177356978104447E-3</c:v>
                </c:pt>
                <c:pt idx="72">
                  <c:v>1.4092509300306609E-3</c:v>
                </c:pt>
                <c:pt idx="73">
                  <c:v>1.3827526409307921E-3</c:v>
                </c:pt>
                <c:pt idx="74">
                  <c:v>1.3485890200065354E-3</c:v>
                </c:pt>
                <c:pt idx="75">
                  <c:v>1.3171856941570845E-3</c:v>
                </c:pt>
                <c:pt idx="76">
                  <c:v>1.2982894458859525E-3</c:v>
                </c:pt>
                <c:pt idx="77">
                  <c:v>1.2989303420541717E-3</c:v>
                </c:pt>
                <c:pt idx="78">
                  <c:v>1.3220046714034032E-3</c:v>
                </c:pt>
                <c:pt idx="79">
                  <c:v>1.3671238641815289E-3</c:v>
                </c:pt>
                <c:pt idx="80">
                  <c:v>1.4326319514753189E-3</c:v>
                </c:pt>
                <c:pt idx="81">
                  <c:v>1.5170117785898896E-3</c:v>
                </c:pt>
                <c:pt idx="82">
                  <c:v>1.619204702259618E-3</c:v>
                </c:pt>
                <c:pt idx="83">
                  <c:v>1.7383986984033238E-3</c:v>
                </c:pt>
              </c:numCache>
            </c:numRef>
          </c:yVal>
        </c:ser>
        <c:ser>
          <c:idx val="5"/>
          <c:order val="5"/>
          <c:tx>
            <c:strRef>
              <c:f>'2000 250 200 D PP'!$BK$1</c:f>
              <c:strCache>
                <c:ptCount val="1"/>
                <c:pt idx="0">
                  <c:v>δP3_678,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PP'!$BK$3:$BK$86</c:f>
              <c:numCache>
                <c:formatCode>General</c:formatCode>
                <c:ptCount val="84"/>
                <c:pt idx="0">
                  <c:v>-1.5298109848065067E-5</c:v>
                </c:pt>
                <c:pt idx="1">
                  <c:v>-1.5279009858155945E-5</c:v>
                </c:pt>
                <c:pt idx="2">
                  <c:v>-1.5277124197549119E-5</c:v>
                </c:pt>
                <c:pt idx="3">
                  <c:v>-1.5273676438082306E-5</c:v>
                </c:pt>
                <c:pt idx="4">
                  <c:v>-1.528402967747311E-5</c:v>
                </c:pt>
                <c:pt idx="5">
                  <c:v>-1.5302122182994649E-5</c:v>
                </c:pt>
                <c:pt idx="6">
                  <c:v>-1.5306092546629735E-5</c:v>
                </c:pt>
                <c:pt idx="7">
                  <c:v>-1.5308100675029412E-5</c:v>
                </c:pt>
                <c:pt idx="8">
                  <c:v>-1.5284270609434991E-5</c:v>
                </c:pt>
                <c:pt idx="9">
                  <c:v>-1.5265731350869172E-5</c:v>
                </c:pt>
                <c:pt idx="10">
                  <c:v>-1.5267190400604369E-5</c:v>
                </c:pt>
                <c:pt idx="11">
                  <c:v>-1.5280538814992084E-5</c:v>
                </c:pt>
                <c:pt idx="12">
                  <c:v>-1.5299260707257734E-5</c:v>
                </c:pt>
                <c:pt idx="13">
                  <c:v>-1.5315578557800746E-5</c:v>
                </c:pt>
                <c:pt idx="14">
                  <c:v>-1.5312487565331823E-5</c:v>
                </c:pt>
                <c:pt idx="15">
                  <c:v>-1.5289906619447846E-5</c:v>
                </c:pt>
                <c:pt idx="16">
                  <c:v>-1.5263296351777922E-5</c:v>
                </c:pt>
                <c:pt idx="17">
                  <c:v>-1.5252619602702799E-5</c:v>
                </c:pt>
                <c:pt idx="18">
                  <c:v>-1.5265247015304462E-5</c:v>
                </c:pt>
                <c:pt idx="19">
                  <c:v>-1.5299431597934343E-5</c:v>
                </c:pt>
                <c:pt idx="20">
                  <c:v>-1.5330173708978656E-5</c:v>
                </c:pt>
                <c:pt idx="21">
                  <c:v>-1.5331816465041781E-5</c:v>
                </c:pt>
                <c:pt idx="22">
                  <c:v>-1.5306791607376524E-5</c:v>
                </c:pt>
                <c:pt idx="23">
                  <c:v>-1.5264305966343483E-5</c:v>
                </c:pt>
                <c:pt idx="24">
                  <c:v>-1.5241391621977074E-5</c:v>
                </c:pt>
                <c:pt idx="25">
                  <c:v>-1.5248451619112591E-5</c:v>
                </c:pt>
                <c:pt idx="26">
                  <c:v>-1.528158561946158E-5</c:v>
                </c:pt>
                <c:pt idx="27">
                  <c:v>-1.5325182145135841E-5</c:v>
                </c:pt>
                <c:pt idx="28">
                  <c:v>-1.533608892467786E-5</c:v>
                </c:pt>
                <c:pt idx="29">
                  <c:v>-1.5305948012390991E-5</c:v>
                </c:pt>
                <c:pt idx="30">
                  <c:v>-1.526732529565783E-5</c:v>
                </c:pt>
                <c:pt idx="31">
                  <c:v>-1.5252976229930548E-5</c:v>
                </c:pt>
                <c:pt idx="32">
                  <c:v>-1.5288694568758865E-5</c:v>
                </c:pt>
                <c:pt idx="33">
                  <c:v>-1.5344655337881652E-5</c:v>
                </c:pt>
                <c:pt idx="34">
                  <c:v>-1.538337311806498E-5</c:v>
                </c:pt>
                <c:pt idx="35">
                  <c:v>-1.5337648516591806E-5</c:v>
                </c:pt>
                <c:pt idx="36">
                  <c:v>-1.521098426503914E-5</c:v>
                </c:pt>
                <c:pt idx="37">
                  <c:v>-1.5070544641865302E-5</c:v>
                </c:pt>
                <c:pt idx="38">
                  <c:v>-1.5048973403430921E-5</c:v>
                </c:pt>
                <c:pt idx="39">
                  <c:v>-1.5213186250487287E-5</c:v>
                </c:pt>
                <c:pt idx="40">
                  <c:v>-1.5502732091048077E-5</c:v>
                </c:pt>
                <c:pt idx="41">
                  <c:v>-1.5700111484093227E-5</c:v>
                </c:pt>
                <c:pt idx="42">
                  <c:v>-1.5538559848725375E-5</c:v>
                </c:pt>
                <c:pt idx="43">
                  <c:v>-1.4887653461664874E-5</c:v>
                </c:pt>
                <c:pt idx="44">
                  <c:v>-1.3928615376974929E-5</c:v>
                </c:pt>
                <c:pt idx="45">
                  <c:v>-1.3056363301601481E-5</c:v>
                </c:pt>
                <c:pt idx="46">
                  <c:v>-1.2697502274373884E-5</c:v>
                </c:pt>
                <c:pt idx="47">
                  <c:v>-1.2944976513169781E-5</c:v>
                </c:pt>
                <c:pt idx="48">
                  <c:v>-1.3385174377308906E-5</c:v>
                </c:pt>
                <c:pt idx="49">
                  <c:v>-1.3247717108512413E-5</c:v>
                </c:pt>
                <c:pt idx="50">
                  <c:v>-1.1879368841526128E-5</c:v>
                </c:pt>
                <c:pt idx="51">
                  <c:v>-9.212229099699043E-6</c:v>
                </c:pt>
                <c:pt idx="52">
                  <c:v>-5.9375624395160975E-6</c:v>
                </c:pt>
                <c:pt idx="53">
                  <c:v>-3.1134419498368704E-6</c:v>
                </c:pt>
                <c:pt idx="54">
                  <c:v>-1.5015938337331614E-6</c:v>
                </c:pt>
                <c:pt idx="55">
                  <c:v>-9.6384052542669574E-7</c:v>
                </c:pt>
                <c:pt idx="56">
                  <c:v>-4.0051775837546266E-7</c:v>
                </c:pt>
                <c:pt idx="57">
                  <c:v>1.6762366559161523E-6</c:v>
                </c:pt>
                <c:pt idx="58">
                  <c:v>6.4359358751334139E-6</c:v>
                </c:pt>
                <c:pt idx="59">
                  <c:v>1.4465863819576597E-5</c:v>
                </c:pt>
                <c:pt idx="60">
                  <c:v>2.6397124262209082E-5</c:v>
                </c:pt>
                <c:pt idx="61">
                  <c:v>4.4081384041848304E-5</c:v>
                </c:pt>
                <c:pt idx="62">
                  <c:v>7.1657447854527045E-5</c:v>
                </c:pt>
                <c:pt idx="63">
                  <c:v>1.152261705929733E-4</c:v>
                </c:pt>
                <c:pt idx="64">
                  <c:v>1.8101728538610917E-4</c:v>
                </c:pt>
                <c:pt idx="65">
                  <c:v>2.7236455546764127E-4</c:v>
                </c:pt>
                <c:pt idx="66">
                  <c:v>3.8715934675492142E-4</c:v>
                </c:pt>
                <c:pt idx="67">
                  <c:v>5.1720817408102554E-4</c:v>
                </c:pt>
                <c:pt idx="68">
                  <c:v>6.5022597546792599E-4</c:v>
                </c:pt>
                <c:pt idx="69">
                  <c:v>7.7303627723819546E-4</c:v>
                </c:pt>
                <c:pt idx="70">
                  <c:v>8.74522454383235E-4</c:v>
                </c:pt>
                <c:pt idx="71">
                  <c:v>9.4712090890507195E-4</c:v>
                </c:pt>
                <c:pt idx="72">
                  <c:v>9.8746737913715105E-4</c:v>
                </c:pt>
                <c:pt idx="73">
                  <c:v>9.9700506505790223E-4</c:v>
                </c:pt>
                <c:pt idx="74">
                  <c:v>9.8227653231290971E-4</c:v>
                </c:pt>
                <c:pt idx="75">
                  <c:v>9.5375368160695653E-4</c:v>
                </c:pt>
                <c:pt idx="76">
                  <c:v>9.2270847523760052E-4</c:v>
                </c:pt>
                <c:pt idx="77">
                  <c:v>8.9785619788068129E-4</c:v>
                </c:pt>
                <c:pt idx="78">
                  <c:v>8.8413434159471602E-4</c:v>
                </c:pt>
                <c:pt idx="79">
                  <c:v>8.8375315901831342E-4</c:v>
                </c:pt>
                <c:pt idx="80">
                  <c:v>8.9767506112972423E-4</c:v>
                </c:pt>
                <c:pt idx="81">
                  <c:v>9.261306550367443E-4</c:v>
                </c:pt>
                <c:pt idx="82">
                  <c:v>9.6852028549227051E-4</c:v>
                </c:pt>
                <c:pt idx="83">
                  <c:v>1.0236082140105361E-3</c:v>
                </c:pt>
              </c:numCache>
            </c:numRef>
          </c:yVal>
        </c:ser>
        <c:ser>
          <c:idx val="6"/>
          <c:order val="6"/>
          <c:tx>
            <c:strRef>
              <c:f>'2000 250 200 D PP'!$BL$1</c:f>
              <c:strCache>
                <c:ptCount val="1"/>
                <c:pt idx="0">
                  <c:v>δP3_789,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PP'!$BL$3:$BL$86</c:f>
              <c:numCache>
                <c:formatCode>General</c:formatCode>
                <c:ptCount val="84"/>
                <c:pt idx="0">
                  <c:v>-1.272674586803163E-5</c:v>
                </c:pt>
                <c:pt idx="1">
                  <c:v>-1.2784088019329731E-5</c:v>
                </c:pt>
                <c:pt idx="2">
                  <c:v>-1.2818079317564179E-5</c:v>
                </c:pt>
                <c:pt idx="3">
                  <c:v>-1.2819131332629519E-5</c:v>
                </c:pt>
                <c:pt idx="4">
                  <c:v>-1.2769765209932893E-5</c:v>
                </c:pt>
                <c:pt idx="5">
                  <c:v>-1.2716647667922187E-5</c:v>
                </c:pt>
                <c:pt idx="6">
                  <c:v>-1.2683414639384771E-5</c:v>
                </c:pt>
                <c:pt idx="7">
                  <c:v>-1.2699635867280401E-5</c:v>
                </c:pt>
                <c:pt idx="8">
                  <c:v>-1.276814081561245E-5</c:v>
                </c:pt>
                <c:pt idx="9">
                  <c:v>-1.2838702511307198E-5</c:v>
                </c:pt>
                <c:pt idx="10">
                  <c:v>-1.2846609652450436E-5</c:v>
                </c:pt>
                <c:pt idx="11">
                  <c:v>-1.2794319148849709E-5</c:v>
                </c:pt>
                <c:pt idx="12">
                  <c:v>-1.2710469262496027E-5</c:v>
                </c:pt>
                <c:pt idx="13">
                  <c:v>-1.265434620893735E-5</c:v>
                </c:pt>
                <c:pt idx="14">
                  <c:v>-1.2665002938602732E-5</c:v>
                </c:pt>
                <c:pt idx="15">
                  <c:v>-1.2754878117783586E-5</c:v>
                </c:pt>
                <c:pt idx="16">
                  <c:v>-1.2851699257465654E-5</c:v>
                </c:pt>
                <c:pt idx="17">
                  <c:v>-1.2895094727530254E-5</c:v>
                </c:pt>
                <c:pt idx="18">
                  <c:v>-1.2839830407555819E-5</c:v>
                </c:pt>
                <c:pt idx="19">
                  <c:v>-1.2715990161608903E-5</c:v>
                </c:pt>
                <c:pt idx="20">
                  <c:v>-1.2607795678673539E-5</c:v>
                </c:pt>
                <c:pt idx="21">
                  <c:v>-1.2605301029276761E-5</c:v>
                </c:pt>
                <c:pt idx="22">
                  <c:v>-1.2707568398079294E-5</c:v>
                </c:pt>
                <c:pt idx="23">
                  <c:v>-1.2864020146434452E-5</c:v>
                </c:pt>
                <c:pt idx="24">
                  <c:v>-1.2955410800603862E-5</c:v>
                </c:pt>
                <c:pt idx="25">
                  <c:v>-1.2908932779762128E-5</c:v>
                </c:pt>
                <c:pt idx="26">
                  <c:v>-1.2741675494858107E-5</c:v>
                </c:pt>
                <c:pt idx="27">
                  <c:v>-1.2565376916968962E-5</c:v>
                </c:pt>
                <c:pt idx="28">
                  <c:v>-1.2511441021455239E-5</c:v>
                </c:pt>
                <c:pt idx="29">
                  <c:v>-1.2640150087797619E-5</c:v>
                </c:pt>
                <c:pt idx="30">
                  <c:v>-1.2878849908547207E-5</c:v>
                </c:pt>
                <c:pt idx="31">
                  <c:v>-1.3051625392099253E-5</c:v>
                </c:pt>
                <c:pt idx="32">
                  <c:v>-1.303539321797359E-5</c:v>
                </c:pt>
                <c:pt idx="33">
                  <c:v>-1.2826269804651347E-5</c:v>
                </c:pt>
                <c:pt idx="34">
                  <c:v>-1.2527814720962593E-5</c:v>
                </c:pt>
                <c:pt idx="35">
                  <c:v>-1.2372457811361814E-5</c:v>
                </c:pt>
                <c:pt idx="36">
                  <c:v>-1.24770864508017E-5</c:v>
                </c:pt>
                <c:pt idx="37">
                  <c:v>-1.2797838116376803E-5</c:v>
                </c:pt>
                <c:pt idx="38">
                  <c:v>-1.3134412931395389E-5</c:v>
                </c:pt>
                <c:pt idx="39">
                  <c:v>-1.324701958776292E-5</c:v>
                </c:pt>
                <c:pt idx="40">
                  <c:v>-1.3025028524960014E-5</c:v>
                </c:pt>
                <c:pt idx="41">
                  <c:v>-1.2557066849862297E-5</c:v>
                </c:pt>
                <c:pt idx="42">
                  <c:v>-1.208282243105735E-5</c:v>
                </c:pt>
                <c:pt idx="43">
                  <c:v>-1.1847304335843578E-5</c:v>
                </c:pt>
                <c:pt idx="44">
                  <c:v>-1.1912914188332013E-5</c:v>
                </c:pt>
                <c:pt idx="45">
                  <c:v>-1.2166999918239441E-5</c:v>
                </c:pt>
                <c:pt idx="46">
                  <c:v>-1.2341606272010808E-5</c:v>
                </c:pt>
                <c:pt idx="47">
                  <c:v>-1.2152718447747124E-5</c:v>
                </c:pt>
                <c:pt idx="48">
                  <c:v>-1.1447487353287433E-5</c:v>
                </c:pt>
                <c:pt idx="49">
                  <c:v>-1.0260020218214039E-5</c:v>
                </c:pt>
                <c:pt idx="50">
                  <c:v>-8.7925626034782156E-6</c:v>
                </c:pt>
                <c:pt idx="51">
                  <c:v>-7.3781748446410944E-6</c:v>
                </c:pt>
                <c:pt idx="52">
                  <c:v>-6.3555340947818451E-6</c:v>
                </c:pt>
                <c:pt idx="53">
                  <c:v>-5.9209263511550425E-6</c:v>
                </c:pt>
                <c:pt idx="54">
                  <c:v>-5.9144463657040403E-6</c:v>
                </c:pt>
                <c:pt idx="55">
                  <c:v>-5.7548137828988821E-6</c:v>
                </c:pt>
                <c:pt idx="56">
                  <c:v>-4.6126835817478229E-6</c:v>
                </c:pt>
                <c:pt idx="57">
                  <c:v>-1.8461649191198193E-6</c:v>
                </c:pt>
                <c:pt idx="58">
                  <c:v>2.4832224285800675E-6</c:v>
                </c:pt>
                <c:pt idx="59">
                  <c:v>7.4782412062129877E-6</c:v>
                </c:pt>
                <c:pt idx="60">
                  <c:v>1.1899854984849523E-5</c:v>
                </c:pt>
                <c:pt idx="61">
                  <c:v>1.5323551783637257E-5</c:v>
                </c:pt>
                <c:pt idx="62">
                  <c:v>1.9229200149697978E-5</c:v>
                </c:pt>
                <c:pt idx="63">
                  <c:v>2.7485153854818478E-5</c:v>
                </c:pt>
                <c:pt idx="64">
                  <c:v>4.555305887717076E-5</c:v>
                </c:pt>
                <c:pt idx="65">
                  <c:v>7.8851199084746526E-5</c:v>
                </c:pt>
                <c:pt idx="66">
                  <c:v>1.3093097864950304E-4</c:v>
                </c:pt>
                <c:pt idx="67">
                  <c:v>2.0224525753279737E-4</c:v>
                </c:pt>
                <c:pt idx="68">
                  <c:v>2.8965126353317633E-4</c:v>
                </c:pt>
                <c:pt idx="69">
                  <c:v>3.8663969484052652E-4</c:v>
                </c:pt>
                <c:pt idx="70">
                  <c:v>4.8400527872036192E-4</c:v>
                </c:pt>
                <c:pt idx="71">
                  <c:v>5.7139568082707759E-4</c:v>
                </c:pt>
                <c:pt idx="72">
                  <c:v>6.3972282740373809E-4</c:v>
                </c:pt>
                <c:pt idx="73">
                  <c:v>6.8374758721699916E-4</c:v>
                </c:pt>
                <c:pt idx="74">
                  <c:v>7.0338581531792857E-4</c:v>
                </c:pt>
                <c:pt idx="75">
                  <c:v>7.0283717685915709E-4</c:v>
                </c:pt>
                <c:pt idx="76">
                  <c:v>6.8834466450019838E-4</c:v>
                </c:pt>
                <c:pt idx="77">
                  <c:v>6.6626140344717803E-4</c:v>
                </c:pt>
                <c:pt idx="78">
                  <c:v>6.425007412043434E-4</c:v>
                </c:pt>
                <c:pt idx="79">
                  <c:v>6.2258628787495961E-4</c:v>
                </c:pt>
                <c:pt idx="80">
                  <c:v>6.1111825324224045E-4</c:v>
                </c:pt>
                <c:pt idx="81">
                  <c:v>6.1076419817848986E-4</c:v>
                </c:pt>
                <c:pt idx="82">
                  <c:v>6.2193797375854204E-4</c:v>
                </c:pt>
                <c:pt idx="83">
                  <c:v>6.4357880149634988E-4</c:v>
                </c:pt>
              </c:numCache>
            </c:numRef>
          </c:yVal>
        </c:ser>
        <c:axId val="119290112"/>
        <c:axId val="119296000"/>
      </c:scatterChart>
      <c:valAx>
        <c:axId val="11929011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96000"/>
        <c:crosses val="autoZero"/>
        <c:crossBetween val="midCat"/>
      </c:valAx>
      <c:valAx>
        <c:axId val="1192960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29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P4</a:t>
            </a:r>
            <a:endParaRPr lang="ru-RU"/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PP'!$BM$1</c:f>
              <c:strCache>
                <c:ptCount val="1"/>
                <c:pt idx="0">
                  <c:v>δP4_1234,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PP'!$BM$3:$BM$86</c:f>
              <c:numCache>
                <c:formatCode>General</c:formatCode>
                <c:ptCount val="84"/>
                <c:pt idx="0">
                  <c:v>6.5757109457525997E-5</c:v>
                </c:pt>
                <c:pt idx="1">
                  <c:v>6.565794854027085E-5</c:v>
                </c:pt>
                <c:pt idx="2">
                  <c:v>6.5577000833094701E-5</c:v>
                </c:pt>
                <c:pt idx="3">
                  <c:v>6.5582576687317484E-5</c:v>
                </c:pt>
                <c:pt idx="4">
                  <c:v>6.5677095014926579E-5</c:v>
                </c:pt>
                <c:pt idx="5">
                  <c:v>6.5801166291235003E-5</c:v>
                </c:pt>
                <c:pt idx="6">
                  <c:v>6.586476734213309E-5</c:v>
                </c:pt>
                <c:pt idx="7">
                  <c:v>6.5813028271494156E-5</c:v>
                </c:pt>
                <c:pt idx="8">
                  <c:v>6.5675436154877254E-5</c:v>
                </c:pt>
                <c:pt idx="9">
                  <c:v>6.5537692018141636E-5</c:v>
                </c:pt>
                <c:pt idx="10">
                  <c:v>6.5509435199867516E-5</c:v>
                </c:pt>
                <c:pt idx="11">
                  <c:v>6.562159394674083E-5</c:v>
                </c:pt>
                <c:pt idx="12">
                  <c:v>6.5805114052713831E-5</c:v>
                </c:pt>
                <c:pt idx="13">
                  <c:v>6.593438697083398E-5</c:v>
                </c:pt>
                <c:pt idx="14">
                  <c:v>6.5899726485324495E-5</c:v>
                </c:pt>
                <c:pt idx="15">
                  <c:v>6.5716870487980694E-5</c:v>
                </c:pt>
                <c:pt idx="16">
                  <c:v>6.5501562408365466E-5</c:v>
                </c:pt>
                <c:pt idx="17">
                  <c:v>6.5409666655830145E-5</c:v>
                </c:pt>
                <c:pt idx="18">
                  <c:v>6.5527370320866973E-5</c:v>
                </c:pt>
                <c:pt idx="19">
                  <c:v>6.5789133244842368E-5</c:v>
                </c:pt>
                <c:pt idx="20">
                  <c:v>6.6013273609083489E-5</c:v>
                </c:pt>
                <c:pt idx="21">
                  <c:v>6.6031025211937822E-5</c:v>
                </c:pt>
                <c:pt idx="22">
                  <c:v>6.5805413713537764E-5</c:v>
                </c:pt>
                <c:pt idx="23">
                  <c:v>6.5474060500975151E-5</c:v>
                </c:pt>
                <c:pt idx="24">
                  <c:v>6.5263794623127147E-5</c:v>
                </c:pt>
                <c:pt idx="25">
                  <c:v>6.5350601878094716E-5</c:v>
                </c:pt>
                <c:pt idx="26">
                  <c:v>6.5712767980508069E-5</c:v>
                </c:pt>
                <c:pt idx="27">
                  <c:v>6.6118525642561154E-5</c:v>
                </c:pt>
                <c:pt idx="28">
                  <c:v>6.6285411907174296E-5</c:v>
                </c:pt>
                <c:pt idx="29">
                  <c:v>6.6068194401580627E-5</c:v>
                </c:pt>
                <c:pt idx="30">
                  <c:v>6.5573595685985975E-5</c:v>
                </c:pt>
                <c:pt idx="31">
                  <c:v>6.5157592495868055E-5</c:v>
                </c:pt>
                <c:pt idx="32">
                  <c:v>6.5346222628159811E-5</c:v>
                </c:pt>
                <c:pt idx="33">
                  <c:v>6.6846192800201765E-5</c:v>
                </c:pt>
                <c:pt idx="34">
                  <c:v>7.0779349058164298E-5</c:v>
                </c:pt>
                <c:pt idx="35">
                  <c:v>7.918348798149899E-5</c:v>
                </c:pt>
                <c:pt idx="36">
                  <c:v>9.5564540736503556E-5</c:v>
                </c:pt>
                <c:pt idx="37">
                  <c:v>1.2517212267715294E-4</c:v>
                </c:pt>
                <c:pt idx="38">
                  <c:v>1.7464975569755903E-4</c:v>
                </c:pt>
                <c:pt idx="39">
                  <c:v>2.5098037410548057E-4</c:v>
                </c:pt>
                <c:pt idx="40">
                  <c:v>3.6010112068435296E-4</c:v>
                </c:pt>
                <c:pt idx="41">
                  <c:v>5.0570765096663584E-4</c:v>
                </c:pt>
                <c:pt idx="42">
                  <c:v>6.8880140522006861E-4</c:v>
                </c:pt>
                <c:pt idx="43">
                  <c:v>9.0783636291374981E-4</c:v>
                </c:pt>
                <c:pt idx="44">
                  <c:v>1.1591208086075E-3</c:v>
                </c:pt>
                <c:pt idx="45">
                  <c:v>1.4369721151465398E-3</c:v>
                </c:pt>
                <c:pt idx="46">
                  <c:v>1.7338710309649785E-3</c:v>
                </c:pt>
                <c:pt idx="47">
                  <c:v>2.0409033219596084E-3</c:v>
                </c:pt>
                <c:pt idx="48">
                  <c:v>2.3484836625472238E-3</c:v>
                </c:pt>
                <c:pt idx="49">
                  <c:v>2.6467939722704115E-3</c:v>
                </c:pt>
                <c:pt idx="50">
                  <c:v>2.9258991114751443E-3</c:v>
                </c:pt>
                <c:pt idx="51">
                  <c:v>3.1758725301396229E-3</c:v>
                </c:pt>
                <c:pt idx="52">
                  <c:v>3.3873718133604347E-3</c:v>
                </c:pt>
                <c:pt idx="53">
                  <c:v>3.5525874801887458E-3</c:v>
                </c:pt>
                <c:pt idx="54">
                  <c:v>3.6659979707808488E-3</c:v>
                </c:pt>
                <c:pt idx="55">
                  <c:v>3.7250484108326126E-3</c:v>
                </c:pt>
                <c:pt idx="56">
                  <c:v>3.7310194819943354E-3</c:v>
                </c:pt>
                <c:pt idx="57">
                  <c:v>3.6894837285692678E-3</c:v>
                </c:pt>
                <c:pt idx="58">
                  <c:v>3.6095793518234193E-3</c:v>
                </c:pt>
                <c:pt idx="59">
                  <c:v>3.5030126713364584E-3</c:v>
                </c:pt>
                <c:pt idx="60">
                  <c:v>3.3839113740248422E-3</c:v>
                </c:pt>
                <c:pt idx="61">
                  <c:v>3.2681347917759562E-3</c:v>
                </c:pt>
                <c:pt idx="62">
                  <c:v>3.1709079260004019E-3</c:v>
                </c:pt>
                <c:pt idx="63">
                  <c:v>3.1046708705346412E-3</c:v>
                </c:pt>
                <c:pt idx="64">
                  <c:v>3.0793939730439845E-3</c:v>
                </c:pt>
                <c:pt idx="65">
                  <c:v>3.1033870765357859E-3</c:v>
                </c:pt>
                <c:pt idx="66">
                  <c:v>3.182044770569182E-3</c:v>
                </c:pt>
                <c:pt idx="67">
                  <c:v>3.3161798460262797E-3</c:v>
                </c:pt>
                <c:pt idx="68">
                  <c:v>3.5030940436719601E-3</c:v>
                </c:pt>
                <c:pt idx="69">
                  <c:v>3.7394444218013315E-3</c:v>
                </c:pt>
                <c:pt idx="70">
                  <c:v>4.022606939860774E-3</c:v>
                </c:pt>
                <c:pt idx="71">
                  <c:v>4.3503939366254813E-3</c:v>
                </c:pt>
                <c:pt idx="72">
                  <c:v>4.7210526669846445E-3</c:v>
                </c:pt>
                <c:pt idx="73">
                  <c:v>5.1339393307477509E-3</c:v>
                </c:pt>
                <c:pt idx="74">
                  <c:v>5.59017022939558E-3</c:v>
                </c:pt>
                <c:pt idx="75">
                  <c:v>6.0929755716232492E-3</c:v>
                </c:pt>
                <c:pt idx="76">
                  <c:v>6.6472101564980851E-3</c:v>
                </c:pt>
                <c:pt idx="77">
                  <c:v>7.2579475391698744E-3</c:v>
                </c:pt>
                <c:pt idx="78">
                  <c:v>7.9300561822824439E-3</c:v>
                </c:pt>
                <c:pt idx="79">
                  <c:v>8.6693354411553711E-3</c:v>
                </c:pt>
                <c:pt idx="80">
                  <c:v>9.4820899475164273E-3</c:v>
                </c:pt>
                <c:pt idx="81">
                  <c:v>1.037311963850257E-2</c:v>
                </c:pt>
                <c:pt idx="82">
                  <c:v>1.1345931760476205E-2</c:v>
                </c:pt>
                <c:pt idx="83">
                  <c:v>1.2405122560957924E-2</c:v>
                </c:pt>
              </c:numCache>
            </c:numRef>
          </c:yVal>
        </c:ser>
        <c:ser>
          <c:idx val="1"/>
          <c:order val="1"/>
          <c:tx>
            <c:strRef>
              <c:f>'2000 250 200 D PP'!$BN$1</c:f>
              <c:strCache>
                <c:ptCount val="1"/>
                <c:pt idx="0">
                  <c:v>δP4_2345,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PP'!$BN$3:$BN$86</c:f>
              <c:numCache>
                <c:formatCode>General</c:formatCode>
                <c:ptCount val="84"/>
                <c:pt idx="0">
                  <c:v>8.6600397346259239E-6</c:v>
                </c:pt>
                <c:pt idx="1">
                  <c:v>8.6118108834493112E-6</c:v>
                </c:pt>
                <c:pt idx="2">
                  <c:v>8.5792790028293986E-6</c:v>
                </c:pt>
                <c:pt idx="3">
                  <c:v>8.5820240358913669E-6</c:v>
                </c:pt>
                <c:pt idx="4">
                  <c:v>8.6253435291755443E-6</c:v>
                </c:pt>
                <c:pt idx="5">
                  <c:v>8.6789171976214829E-6</c:v>
                </c:pt>
                <c:pt idx="6">
                  <c:v>8.7063613354865232E-6</c:v>
                </c:pt>
                <c:pt idx="7">
                  <c:v>8.6847835848863353E-6</c:v>
                </c:pt>
                <c:pt idx="8">
                  <c:v>8.6199901546679669E-6</c:v>
                </c:pt>
                <c:pt idx="9">
                  <c:v>8.5624113364407561E-6</c:v>
                </c:pt>
                <c:pt idx="10">
                  <c:v>8.550989787761698E-6</c:v>
                </c:pt>
                <c:pt idx="11">
                  <c:v>8.5991318603262368E-6</c:v>
                </c:pt>
                <c:pt idx="12">
                  <c:v>8.6804290073683177E-6</c:v>
                </c:pt>
                <c:pt idx="13">
                  <c:v>8.7348585360719211E-6</c:v>
                </c:pt>
                <c:pt idx="14">
                  <c:v>8.7234997931256997E-6</c:v>
                </c:pt>
                <c:pt idx="15">
                  <c:v>8.6403371730159328E-6</c:v>
                </c:pt>
                <c:pt idx="16">
                  <c:v>8.5465814835539167E-6</c:v>
                </c:pt>
                <c:pt idx="17">
                  <c:v>8.5078480019373792E-6</c:v>
                </c:pt>
                <c:pt idx="18">
                  <c:v>8.558239167677506E-6</c:v>
                </c:pt>
                <c:pt idx="19">
                  <c:v>8.6708585575745456E-6</c:v>
                </c:pt>
                <c:pt idx="20">
                  <c:v>8.7708499277722174E-6</c:v>
                </c:pt>
                <c:pt idx="21">
                  <c:v>8.7789309854702235E-6</c:v>
                </c:pt>
                <c:pt idx="22">
                  <c:v>8.6805561595876268E-6</c:v>
                </c:pt>
                <c:pt idx="23">
                  <c:v>8.5376313599810905E-6</c:v>
                </c:pt>
                <c:pt idx="24">
                  <c:v>8.4562570169394169E-6</c:v>
                </c:pt>
                <c:pt idx="25">
                  <c:v>8.4997019464128076E-6</c:v>
                </c:pt>
                <c:pt idx="26">
                  <c:v>8.6457541966095119E-6</c:v>
                </c:pt>
                <c:pt idx="27">
                  <c:v>8.7958334288040785E-6</c:v>
                </c:pt>
                <c:pt idx="28">
                  <c:v>8.8348705246654724E-6</c:v>
                </c:pt>
                <c:pt idx="29">
                  <c:v>8.7175645667458834E-6</c:v>
                </c:pt>
                <c:pt idx="30">
                  <c:v>8.5203453856902422E-6</c:v>
                </c:pt>
                <c:pt idx="31">
                  <c:v>8.395535557217948E-6</c:v>
                </c:pt>
                <c:pt idx="32">
                  <c:v>8.4578446782473948E-6</c:v>
                </c:pt>
                <c:pt idx="33">
                  <c:v>8.6881648481140772E-6</c:v>
                </c:pt>
                <c:pt idx="34">
                  <c:v>8.9229736147528049E-6</c:v>
                </c:pt>
                <c:pt idx="35">
                  <c:v>8.9659186433416194E-6</c:v>
                </c:pt>
                <c:pt idx="36">
                  <c:v>8.7509832298882095E-6</c:v>
                </c:pt>
                <c:pt idx="37">
                  <c:v>8.4412105214037858E-6</c:v>
                </c:pt>
                <c:pt idx="38">
                  <c:v>8.3743233022237629E-6</c:v>
                </c:pt>
                <c:pt idx="39">
                  <c:v>8.8860512179739226E-6</c:v>
                </c:pt>
                <c:pt idx="40">
                  <c:v>1.0118852146287494E-5</c:v>
                </c:pt>
                <c:pt idx="41">
                  <c:v>1.2097232270857905E-5</c:v>
                </c:pt>
                <c:pt idx="42">
                  <c:v>1.5115869422835382E-5</c:v>
                </c:pt>
                <c:pt idx="43">
                  <c:v>2.0426375212823089E-5</c:v>
                </c:pt>
                <c:pt idx="44">
                  <c:v>3.0875800320129265E-5</c:v>
                </c:pt>
                <c:pt idx="45">
                  <c:v>5.1210943011734122E-5</c:v>
                </c:pt>
                <c:pt idx="46">
                  <c:v>8.7832207869745216E-5</c:v>
                </c:pt>
                <c:pt idx="47">
                  <c:v>1.4808382899163253E-4</c:v>
                </c:pt>
                <c:pt idx="48">
                  <c:v>2.393200938909934E-4</c:v>
                </c:pt>
                <c:pt idx="49">
                  <c:v>3.6795726891278302E-4</c:v>
                </c:pt>
                <c:pt idx="50">
                  <c:v>5.3840741366299738E-4</c:v>
                </c:pt>
                <c:pt idx="51">
                  <c:v>7.519015054579109E-4</c:v>
                </c:pt>
                <c:pt idx="52">
                  <c:v>1.0053515835535681E-3</c:v>
                </c:pt>
                <c:pt idx="53">
                  <c:v>1.2906746423519272E-3</c:v>
                </c:pt>
                <c:pt idx="54">
                  <c:v>1.5949541167243897E-3</c:v>
                </c:pt>
                <c:pt idx="55">
                  <c:v>1.9013650385753117E-3</c:v>
                </c:pt>
                <c:pt idx="56">
                  <c:v>2.1906561630690297E-3</c:v>
                </c:pt>
                <c:pt idx="57">
                  <c:v>2.443317215137214E-3</c:v>
                </c:pt>
                <c:pt idx="58">
                  <c:v>2.6425886744397276E-3</c:v>
                </c:pt>
                <c:pt idx="59">
                  <c:v>2.7775384738967998E-3</c:v>
                </c:pt>
                <c:pt idx="60">
                  <c:v>2.8446947755653706E-3</c:v>
                </c:pt>
                <c:pt idx="61">
                  <c:v>2.847643187715368E-3</c:v>
                </c:pt>
                <c:pt idx="62">
                  <c:v>2.7956085216462589E-3</c:v>
                </c:pt>
                <c:pt idx="63">
                  <c:v>2.7025809512700033E-3</c:v>
                </c:pt>
                <c:pt idx="64">
                  <c:v>2.5864430528342447E-3</c:v>
                </c:pt>
                <c:pt idx="65">
                  <c:v>2.4663682809615319E-3</c:v>
                </c:pt>
                <c:pt idx="66">
                  <c:v>2.3590869277075772E-3</c:v>
                </c:pt>
                <c:pt idx="67">
                  <c:v>2.2771210502060026E-3</c:v>
                </c:pt>
                <c:pt idx="68">
                  <c:v>2.2296608243387826E-3</c:v>
                </c:pt>
                <c:pt idx="69">
                  <c:v>2.223257948460719E-3</c:v>
                </c:pt>
                <c:pt idx="70">
                  <c:v>2.2607796485656457E-3</c:v>
                </c:pt>
                <c:pt idx="71">
                  <c:v>2.3407242547894306E-3</c:v>
                </c:pt>
                <c:pt idx="72">
                  <c:v>2.4587234800379069E-3</c:v>
                </c:pt>
                <c:pt idx="73">
                  <c:v>2.610204854824898E-3</c:v>
                </c:pt>
                <c:pt idx="74">
                  <c:v>2.7919798386013385E-3</c:v>
                </c:pt>
                <c:pt idx="75">
                  <c:v>3.0022523814244055E-3</c:v>
                </c:pt>
                <c:pt idx="76">
                  <c:v>3.2401206300168455E-3</c:v>
                </c:pt>
                <c:pt idx="77">
                  <c:v>3.5055252004310665E-3</c:v>
                </c:pt>
                <c:pt idx="78">
                  <c:v>3.7996812102086774E-3</c:v>
                </c:pt>
                <c:pt idx="79">
                  <c:v>4.1253369095225496E-3</c:v>
                </c:pt>
                <c:pt idx="80">
                  <c:v>4.4861035688173387E-3</c:v>
                </c:pt>
                <c:pt idx="81">
                  <c:v>4.8852973005236305E-3</c:v>
                </c:pt>
                <c:pt idx="82">
                  <c:v>5.3261655152126329E-3</c:v>
                </c:pt>
                <c:pt idx="83">
                  <c:v>5.8125194444809377E-3</c:v>
                </c:pt>
              </c:numCache>
            </c:numRef>
          </c:yVal>
        </c:ser>
        <c:ser>
          <c:idx val="2"/>
          <c:order val="2"/>
          <c:tx>
            <c:strRef>
              <c:f>'2000 250 200 D PP'!$BO$1</c:f>
              <c:strCache>
                <c:ptCount val="1"/>
                <c:pt idx="0">
                  <c:v>δP4_3456,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PP'!$BO$3:$BO$86</c:f>
              <c:numCache>
                <c:formatCode>General</c:formatCode>
                <c:ptCount val="84"/>
                <c:pt idx="0">
                  <c:v>-6.9163697117430312E-6</c:v>
                </c:pt>
                <c:pt idx="1">
                  <c:v>-6.8765287722163948E-6</c:v>
                </c:pt>
                <c:pt idx="2">
                  <c:v>-6.8488669618879672E-6</c:v>
                </c:pt>
                <c:pt idx="3">
                  <c:v>-6.8523571314163534E-6</c:v>
                </c:pt>
                <c:pt idx="4">
                  <c:v>-6.8891066077533814E-6</c:v>
                </c:pt>
                <c:pt idx="5">
                  <c:v>-6.9339430971704363E-6</c:v>
                </c:pt>
                <c:pt idx="6">
                  <c:v>-6.958273669199766E-6</c:v>
                </c:pt>
                <c:pt idx="7">
                  <c:v>-6.9377617110052969E-6</c:v>
                </c:pt>
                <c:pt idx="8">
                  <c:v>-6.8824423872793083E-6</c:v>
                </c:pt>
                <c:pt idx="9">
                  <c:v>-6.8330908947686342E-6</c:v>
                </c:pt>
                <c:pt idx="10">
                  <c:v>-6.8227604966136779E-6</c:v>
                </c:pt>
                <c:pt idx="11">
                  <c:v>-6.8646022199012058E-6</c:v>
                </c:pt>
                <c:pt idx="12">
                  <c:v>-6.9363018909557317E-6</c:v>
                </c:pt>
                <c:pt idx="13">
                  <c:v>-6.9837865959224144E-6</c:v>
                </c:pt>
                <c:pt idx="14">
                  <c:v>-6.9735690173336473E-6</c:v>
                </c:pt>
                <c:pt idx="15">
                  <c:v>-6.9004345711193293E-6</c:v>
                </c:pt>
                <c:pt idx="16">
                  <c:v>-6.8216173784163558E-6</c:v>
                </c:pt>
                <c:pt idx="17">
                  <c:v>-6.7860643484934924E-6</c:v>
                </c:pt>
                <c:pt idx="18">
                  <c:v>-6.8291313933127595E-6</c:v>
                </c:pt>
                <c:pt idx="19">
                  <c:v>-6.9279690302972985E-6</c:v>
                </c:pt>
                <c:pt idx="20">
                  <c:v>-7.0125462881404088E-6</c:v>
                </c:pt>
                <c:pt idx="21">
                  <c:v>-7.0205442748161317E-6</c:v>
                </c:pt>
                <c:pt idx="22">
                  <c:v>-6.9375371037280753E-6</c:v>
                </c:pt>
                <c:pt idx="23">
                  <c:v>-6.8177886165324275E-6</c:v>
                </c:pt>
                <c:pt idx="24">
                  <c:v>-6.7440896900222702E-6</c:v>
                </c:pt>
                <c:pt idx="25">
                  <c:v>-6.7792445918452016E-6</c:v>
                </c:pt>
                <c:pt idx="26">
                  <c:v>-6.9011960221673774E-6</c:v>
                </c:pt>
                <c:pt idx="27">
                  <c:v>-7.0272757588737966E-6</c:v>
                </c:pt>
                <c:pt idx="28">
                  <c:v>-7.0563309884086323E-6</c:v>
                </c:pt>
                <c:pt idx="29">
                  <c:v>-6.9594245784426745E-6</c:v>
                </c:pt>
                <c:pt idx="30">
                  <c:v>-6.8026533941861755E-6</c:v>
                </c:pt>
                <c:pt idx="31">
                  <c:v>-6.7178168459414156E-6</c:v>
                </c:pt>
                <c:pt idx="32">
                  <c:v>-6.7924661225071681E-6</c:v>
                </c:pt>
                <c:pt idx="33">
                  <c:v>-6.9994292310124329E-6</c:v>
                </c:pt>
                <c:pt idx="34">
                  <c:v>-7.1776520820521217E-6</c:v>
                </c:pt>
                <c:pt idx="35">
                  <c:v>-7.1445685676033155E-6</c:v>
                </c:pt>
                <c:pt idx="36">
                  <c:v>-6.841954394563865E-6</c:v>
                </c:pt>
                <c:pt idx="37">
                  <c:v>-6.4197569538959609E-6</c:v>
                </c:pt>
                <c:pt idx="38">
                  <c:v>-6.1654135887559414E-6</c:v>
                </c:pt>
                <c:pt idx="39">
                  <c:v>-6.3124179473794673E-6</c:v>
                </c:pt>
                <c:pt idx="40">
                  <c:v>-6.7845452719275667E-6</c:v>
                </c:pt>
                <c:pt idx="41">
                  <c:v>-7.1529753075255664E-6</c:v>
                </c:pt>
                <c:pt idx="42">
                  <c:v>-6.8186279041301812E-6</c:v>
                </c:pt>
                <c:pt idx="43">
                  <c:v>-5.3927756573923791E-6</c:v>
                </c:pt>
                <c:pt idx="44">
                  <c:v>-3.0178640813213753E-6</c:v>
                </c:pt>
                <c:pt idx="45">
                  <c:v>-3.3653968664615341E-7</c:v>
                </c:pt>
                <c:pt idx="46">
                  <c:v>1.9534440792515206E-6</c:v>
                </c:pt>
                <c:pt idx="47">
                  <c:v>3.8002780818058302E-6</c:v>
                </c:pt>
                <c:pt idx="48">
                  <c:v>6.3887504312895582E-6</c:v>
                </c:pt>
                <c:pt idx="49">
                  <c:v>1.2366009932450461E-5</c:v>
                </c:pt>
                <c:pt idx="50">
                  <c:v>2.5671002935372111E-5</c:v>
                </c:pt>
                <c:pt idx="51">
                  <c:v>5.1164651262647354E-5</c:v>
                </c:pt>
                <c:pt idx="52">
                  <c:v>9.432491957686584E-5</c:v>
                </c:pt>
                <c:pt idx="53">
                  <c:v>1.6097313553070647E-4</c:v>
                </c:pt>
                <c:pt idx="54">
                  <c:v>2.5677294972171333E-4</c:v>
                </c:pt>
                <c:pt idx="55">
                  <c:v>3.8624769672034043E-4</c:v>
                </c:pt>
                <c:pt idx="56">
                  <c:v>5.5124849788766583E-4</c:v>
                </c:pt>
                <c:pt idx="57">
                  <c:v>7.4914005167322356E-4</c:v>
                </c:pt>
                <c:pt idx="58">
                  <c:v>9.7124253201689992E-4</c:v>
                </c:pt>
                <c:pt idx="59">
                  <c:v>1.2024311029395773E-3</c:v>
                </c:pt>
                <c:pt idx="60">
                  <c:v>1.4227798255733171E-3</c:v>
                </c:pt>
                <c:pt idx="61">
                  <c:v>1.6114955733189176E-3</c:v>
                </c:pt>
                <c:pt idx="62">
                  <c:v>1.7519188493532664E-3</c:v>
                </c:pt>
                <c:pt idx="63">
                  <c:v>1.8350877171121084E-3</c:v>
                </c:pt>
                <c:pt idx="64">
                  <c:v>1.8604387720061559E-3</c:v>
                </c:pt>
                <c:pt idx="65">
                  <c:v>1.8342785709570507E-3</c:v>
                </c:pt>
                <c:pt idx="66">
                  <c:v>1.7680529606444798E-3</c:v>
                </c:pt>
                <c:pt idx="67">
                  <c:v>1.6773200856378331E-3</c:v>
                </c:pt>
                <c:pt idx="68">
                  <c:v>1.5798935565281037E-3</c:v>
                </c:pt>
                <c:pt idx="69">
                  <c:v>1.4920959781610536E-3</c:v>
                </c:pt>
                <c:pt idx="70">
                  <c:v>1.4251395641254284E-3</c:v>
                </c:pt>
                <c:pt idx="71">
                  <c:v>1.3844067622523363E-3</c:v>
                </c:pt>
                <c:pt idx="72">
                  <c:v>1.371569423980114E-3</c:v>
                </c:pt>
                <c:pt idx="73">
                  <c:v>1.3865599188114049E-3</c:v>
                </c:pt>
                <c:pt idx="74">
                  <c:v>1.428069558707465E-3</c:v>
                </c:pt>
                <c:pt idx="75">
                  <c:v>1.4934552509031564E-3</c:v>
                </c:pt>
                <c:pt idx="76">
                  <c:v>1.5794048024118073E-3</c:v>
                </c:pt>
                <c:pt idx="77">
                  <c:v>1.6831352730677031E-3</c:v>
                </c:pt>
                <c:pt idx="78">
                  <c:v>1.8031220403246842E-3</c:v>
                </c:pt>
                <c:pt idx="79">
                  <c:v>1.9389400651883249E-3</c:v>
                </c:pt>
                <c:pt idx="80">
                  <c:v>2.0907708713217205E-3</c:v>
                </c:pt>
                <c:pt idx="81">
                  <c:v>2.2592564705807366E-3</c:v>
                </c:pt>
                <c:pt idx="82">
                  <c:v>2.4456615142395845E-3</c:v>
                </c:pt>
                <c:pt idx="83">
                  <c:v>2.651971790278125E-3</c:v>
                </c:pt>
              </c:numCache>
            </c:numRef>
          </c:yVal>
        </c:ser>
        <c:ser>
          <c:idx val="3"/>
          <c:order val="3"/>
          <c:tx>
            <c:strRef>
              <c:f>'2000 250 200 D PP'!$BP$1</c:f>
              <c:strCache>
                <c:ptCount val="1"/>
                <c:pt idx="0">
                  <c:v>δP4_4567,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PP'!$BP$3:$BP$86</c:f>
              <c:numCache>
                <c:formatCode>General</c:formatCode>
                <c:ptCount val="84"/>
                <c:pt idx="0">
                  <c:v>-9.4414480078450214E-6</c:v>
                </c:pt>
                <c:pt idx="1">
                  <c:v>-9.5730125186654913E-6</c:v>
                </c:pt>
                <c:pt idx="2">
                  <c:v>-9.6759517273434237E-6</c:v>
                </c:pt>
                <c:pt idx="3">
                  <c:v>-9.667854677264387E-6</c:v>
                </c:pt>
                <c:pt idx="4">
                  <c:v>-9.5459774020131838E-6</c:v>
                </c:pt>
                <c:pt idx="5">
                  <c:v>-9.390096435406281E-6</c:v>
                </c:pt>
                <c:pt idx="6">
                  <c:v>-9.3051049158063281E-6</c:v>
                </c:pt>
                <c:pt idx="7">
                  <c:v>-9.3741605326838617E-6</c:v>
                </c:pt>
                <c:pt idx="8">
                  <c:v>-9.5524111620934327E-6</c:v>
                </c:pt>
                <c:pt idx="9">
                  <c:v>-9.7235489114610996E-6</c:v>
                </c:pt>
                <c:pt idx="10">
                  <c:v>-9.76122742326474E-6</c:v>
                </c:pt>
                <c:pt idx="11">
                  <c:v>-9.6195663712092538E-6</c:v>
                </c:pt>
                <c:pt idx="12">
                  <c:v>-9.3813220814198406E-6</c:v>
                </c:pt>
                <c:pt idx="13">
                  <c:v>-9.2217271385405808E-6</c:v>
                </c:pt>
                <c:pt idx="14">
                  <c:v>-9.2584791479555228E-6</c:v>
                </c:pt>
                <c:pt idx="15">
                  <c:v>-9.4967351949928891E-6</c:v>
                </c:pt>
                <c:pt idx="16">
                  <c:v>-9.7691099270602599E-6</c:v>
                </c:pt>
                <c:pt idx="17">
                  <c:v>-9.8856659872664787E-6</c:v>
                </c:pt>
                <c:pt idx="18">
                  <c:v>-9.7370483034125987E-6</c:v>
                </c:pt>
                <c:pt idx="19">
                  <c:v>-9.4048441980215669E-6</c:v>
                </c:pt>
                <c:pt idx="20">
                  <c:v>-9.1234969642611796E-6</c:v>
                </c:pt>
                <c:pt idx="21">
                  <c:v>-9.1001149601782627E-6</c:v>
                </c:pt>
                <c:pt idx="22">
                  <c:v>-9.3857918597936574E-6</c:v>
                </c:pt>
                <c:pt idx="23">
                  <c:v>-9.7959943616970913E-6</c:v>
                </c:pt>
                <c:pt idx="24">
                  <c:v>-1.0045031024773221E-5</c:v>
                </c:pt>
                <c:pt idx="25">
                  <c:v>-9.9171192350297477E-6</c:v>
                </c:pt>
                <c:pt idx="26">
                  <c:v>-9.478326695157302E-6</c:v>
                </c:pt>
                <c:pt idx="27">
                  <c:v>-9.0189276286470332E-6</c:v>
                </c:pt>
                <c:pt idx="28">
                  <c:v>-8.8872832279471292E-6</c:v>
                </c:pt>
                <c:pt idx="29">
                  <c:v>-9.216869137122774E-6</c:v>
                </c:pt>
                <c:pt idx="30">
                  <c:v>-9.8156195622520204E-6</c:v>
                </c:pt>
                <c:pt idx="31">
                  <c:v>-1.0247777405714142E-5</c:v>
                </c:pt>
                <c:pt idx="32">
                  <c:v>-1.016451599905599E-5</c:v>
                </c:pt>
                <c:pt idx="33">
                  <c:v>-9.5597210826650625E-6</c:v>
                </c:pt>
                <c:pt idx="34">
                  <c:v>-8.835258411894753E-6</c:v>
                </c:pt>
                <c:pt idx="35">
                  <c:v>-8.5465186110134095E-6</c:v>
                </c:pt>
                <c:pt idx="36">
                  <c:v>-8.9897461040683302E-6</c:v>
                </c:pt>
                <c:pt idx="37">
                  <c:v>-9.9345458163327405E-6</c:v>
                </c:pt>
                <c:pt idx="38">
                  <c:v>-1.0719330914482628E-5</c:v>
                </c:pt>
                <c:pt idx="39">
                  <c:v>-1.0657618336830377E-5</c:v>
                </c:pt>
                <c:pt idx="40">
                  <c:v>-9.5800052047137485E-6</c:v>
                </c:pt>
                <c:pt idx="41">
                  <c:v>-8.0136346948533888E-6</c:v>
                </c:pt>
                <c:pt idx="42">
                  <c:v>-6.908033514468892E-6</c:v>
                </c:pt>
                <c:pt idx="43">
                  <c:v>-6.9813393751561037E-6</c:v>
                </c:pt>
                <c:pt idx="44">
                  <c:v>-8.1505075146051653E-6</c:v>
                </c:pt>
                <c:pt idx="45">
                  <c:v>-9.4328702667789699E-6</c:v>
                </c:pt>
                <c:pt idx="46">
                  <c:v>-9.5220110419985682E-6</c:v>
                </c:pt>
                <c:pt idx="47">
                  <c:v>-7.5936374350701885E-6</c:v>
                </c:pt>
                <c:pt idx="48">
                  <c:v>-3.8905727015106639E-6</c:v>
                </c:pt>
                <c:pt idx="49">
                  <c:v>3.866965473039996E-7</c:v>
                </c:pt>
                <c:pt idx="50">
                  <c:v>3.8278253449777755E-6</c:v>
                </c:pt>
                <c:pt idx="51">
                  <c:v>5.8088143381623825E-6</c:v>
                </c:pt>
                <c:pt idx="52">
                  <c:v>7.1795351147263542E-6</c:v>
                </c:pt>
                <c:pt idx="53">
                  <c:v>1.0369103397564472E-5</c:v>
                </c:pt>
                <c:pt idx="54">
                  <c:v>1.9124752530547129E-5</c:v>
                </c:pt>
                <c:pt idx="55">
                  <c:v>3.8063596115266163E-5</c:v>
                </c:pt>
                <c:pt idx="56">
                  <c:v>7.2277834297813925E-5</c:v>
                </c:pt>
                <c:pt idx="57">
                  <c:v>1.2676223641076151E-4</c:v>
                </c:pt>
                <c:pt idx="58">
                  <c:v>2.0554308383958358E-4</c:v>
                </c:pt>
                <c:pt idx="59">
                  <c:v>3.1049433212526623E-4</c:v>
                </c:pt>
                <c:pt idx="60">
                  <c:v>4.4010265043279567E-4</c:v>
                </c:pt>
                <c:pt idx="61">
                  <c:v>5.8855289614902911E-4</c:v>
                </c:pt>
                <c:pt idx="62">
                  <c:v>7.4538149987538396E-4</c:v>
                </c:pt>
                <c:pt idx="63">
                  <c:v>8.9630938730191415E-4</c:v>
                </c:pt>
                <c:pt idx="64">
                  <c:v>1.0255980711887935E-3</c:v>
                </c:pt>
                <c:pt idx="65">
                  <c:v>1.1197386891820399E-3</c:v>
                </c:pt>
                <c:pt idx="66">
                  <c:v>1.1711644363854405E-3</c:v>
                </c:pt>
                <c:pt idx="67">
                  <c:v>1.1797643585692678E-3</c:v>
                </c:pt>
                <c:pt idx="68">
                  <c:v>1.1517740028062304E-3</c:v>
                </c:pt>
                <c:pt idx="69">
                  <c:v>1.0972027673164866E-3</c:v>
                </c:pt>
                <c:pt idx="70">
                  <c:v>1.0278298564702255E-3</c:v>
                </c:pt>
                <c:pt idx="71">
                  <c:v>9.563359613299809E-4</c:v>
                </c:pt>
                <c:pt idx="72">
                  <c:v>8.9482088574512975E-4</c:v>
                </c:pt>
                <c:pt idx="73">
                  <c:v>8.5220070035026694E-4</c:v>
                </c:pt>
                <c:pt idx="74">
                  <c:v>8.3201253433236853E-4</c:v>
                </c:pt>
                <c:pt idx="75">
                  <c:v>8.3288775013807648E-4</c:v>
                </c:pt>
                <c:pt idx="76">
                  <c:v>8.5111167530431734E-4</c:v>
                </c:pt>
                <c:pt idx="77">
                  <c:v>8.8314054421072448E-4</c:v>
                </c:pt>
                <c:pt idx="78">
                  <c:v>9.2665988646441926E-4</c:v>
                </c:pt>
                <c:pt idx="79">
                  <c:v>9.8030051303696591E-4</c:v>
                </c:pt>
                <c:pt idx="80">
                  <c:v>1.0431952860470483E-3</c:v>
                </c:pt>
                <c:pt idx="81">
                  <c:v>1.1149558627222441E-3</c:v>
                </c:pt>
                <c:pt idx="82">
                  <c:v>1.195784285371413E-3</c:v>
                </c:pt>
                <c:pt idx="83">
                  <c:v>1.2863818726741518E-3</c:v>
                </c:pt>
              </c:numCache>
            </c:numRef>
          </c:yVal>
        </c:ser>
        <c:ser>
          <c:idx val="4"/>
          <c:order val="4"/>
          <c:tx>
            <c:strRef>
              <c:f>'2000 250 200 D PP'!$BQ$1</c:f>
              <c:strCache>
                <c:ptCount val="1"/>
                <c:pt idx="0">
                  <c:v>δP4_5678,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PP'!$BQ$3:$BQ$86</c:f>
              <c:numCache>
                <c:formatCode>General</c:formatCode>
                <c:ptCount val="84"/>
                <c:pt idx="0">
                  <c:v>-8.663585692011283E-6</c:v>
                </c:pt>
                <c:pt idx="1">
                  <c:v>-8.581671359041837E-6</c:v>
                </c:pt>
                <c:pt idx="2">
                  <c:v>-8.5071498262569156E-6</c:v>
                </c:pt>
                <c:pt idx="3">
                  <c:v>-8.5154646908593146E-6</c:v>
                </c:pt>
                <c:pt idx="4">
                  <c:v>-8.596175426502789E-6</c:v>
                </c:pt>
                <c:pt idx="5">
                  <c:v>-8.6963124367074596E-6</c:v>
                </c:pt>
                <c:pt idx="6">
                  <c:v>-8.7556844090737329E-6</c:v>
                </c:pt>
                <c:pt idx="7">
                  <c:v>-8.704541735089083E-6</c:v>
                </c:pt>
                <c:pt idx="8">
                  <c:v>-8.5933617041573929E-6</c:v>
                </c:pt>
                <c:pt idx="9">
                  <c:v>-8.4818047300545818E-6</c:v>
                </c:pt>
                <c:pt idx="10">
                  <c:v>-8.4536467695739415E-6</c:v>
                </c:pt>
                <c:pt idx="11">
                  <c:v>-8.5462059092669684E-6</c:v>
                </c:pt>
                <c:pt idx="12">
                  <c:v>-8.7053525909298879E-6</c:v>
                </c:pt>
                <c:pt idx="13">
                  <c:v>-8.808477881320359E-6</c:v>
                </c:pt>
                <c:pt idx="14">
                  <c:v>-8.7842163591124456E-6</c:v>
                </c:pt>
                <c:pt idx="15">
                  <c:v>-8.6286188413844944E-6</c:v>
                </c:pt>
                <c:pt idx="16">
                  <c:v>-8.4494438493225299E-6</c:v>
                </c:pt>
                <c:pt idx="17">
                  <c:v>-8.3731799664261974E-6</c:v>
                </c:pt>
                <c:pt idx="18">
                  <c:v>-8.4726133709918383E-6</c:v>
                </c:pt>
                <c:pt idx="19">
                  <c:v>-8.688779942374325E-6</c:v>
                </c:pt>
                <c:pt idx="20">
                  <c:v>-8.8693637038325668E-6</c:v>
                </c:pt>
                <c:pt idx="21">
                  <c:v>-8.884209756598177E-6</c:v>
                </c:pt>
                <c:pt idx="22">
                  <c:v>-8.6949436136699032E-6</c:v>
                </c:pt>
                <c:pt idx="23">
                  <c:v>-8.4275877120613962E-6</c:v>
                </c:pt>
                <c:pt idx="24">
                  <c:v>-8.2639038511342355E-6</c:v>
                </c:pt>
                <c:pt idx="25">
                  <c:v>-8.3534401940470182E-6</c:v>
                </c:pt>
                <c:pt idx="26">
                  <c:v>-8.6514067941488582E-6</c:v>
                </c:pt>
                <c:pt idx="27">
                  <c:v>-8.9568434490441828E-6</c:v>
                </c:pt>
                <c:pt idx="28">
                  <c:v>-9.0487980067624485E-6</c:v>
                </c:pt>
                <c:pt idx="29">
                  <c:v>-8.8296288177948379E-6</c:v>
                </c:pt>
                <c:pt idx="30">
                  <c:v>-8.4138454509719018E-6</c:v>
                </c:pt>
                <c:pt idx="31">
                  <c:v>-8.0938217037751503E-6</c:v>
                </c:pt>
                <c:pt idx="32">
                  <c:v>-8.1114488328162815E-6</c:v>
                </c:pt>
                <c:pt idx="33">
                  <c:v>-8.5052739030068436E-6</c:v>
                </c:pt>
                <c:pt idx="34">
                  <c:v>-9.0292502788122397E-6</c:v>
                </c:pt>
                <c:pt idx="35">
                  <c:v>-9.3302937815946396E-6</c:v>
                </c:pt>
                <c:pt idx="36">
                  <c:v>-9.1691037906356521E-6</c:v>
                </c:pt>
                <c:pt idx="37">
                  <c:v>-8.6145887072432148E-6</c:v>
                </c:pt>
                <c:pt idx="38">
                  <c:v>-7.9898419699207801E-6</c:v>
                </c:pt>
                <c:pt idx="39">
                  <c:v>-7.7016404855488607E-6</c:v>
                </c:pt>
                <c:pt idx="40">
                  <c:v>-7.9372785416198521E-6</c:v>
                </c:pt>
                <c:pt idx="41">
                  <c:v>-8.5433181412283843E-6</c:v>
                </c:pt>
                <c:pt idx="42">
                  <c:v>-9.1031465036077452E-6</c:v>
                </c:pt>
                <c:pt idx="43">
                  <c:v>-9.190004766027049E-6</c:v>
                </c:pt>
                <c:pt idx="44">
                  <c:v>-8.5871179896120087E-6</c:v>
                </c:pt>
                <c:pt idx="45">
                  <c:v>-7.4544858577746398E-6</c:v>
                </c:pt>
                <c:pt idx="46">
                  <c:v>-6.157684742384012E-6</c:v>
                </c:pt>
                <c:pt idx="47">
                  <c:v>-5.1159097213780702E-6</c:v>
                </c:pt>
                <c:pt idx="48">
                  <c:v>-4.5850214493020625E-6</c:v>
                </c:pt>
                <c:pt idx="49">
                  <c:v>-4.5595490619186607E-6</c:v>
                </c:pt>
                <c:pt idx="50">
                  <c:v>-4.7298592599775979E-6</c:v>
                </c:pt>
                <c:pt idx="51">
                  <c:v>-4.550468894862908E-6</c:v>
                </c:pt>
                <c:pt idx="52">
                  <c:v>-3.3820597956958631E-6</c:v>
                </c:pt>
                <c:pt idx="53">
                  <c:v>-7.5737347909193842E-7</c:v>
                </c:pt>
                <c:pt idx="54">
                  <c:v>3.3466154665748316E-6</c:v>
                </c:pt>
                <c:pt idx="55">
                  <c:v>8.4784088222496223E-6</c:v>
                </c:pt>
                <c:pt idx="56">
                  <c:v>1.4152490062847856E-5</c:v>
                </c:pt>
                <c:pt idx="57">
                  <c:v>2.0901989532921134E-5</c:v>
                </c:pt>
                <c:pt idx="58">
                  <c:v>3.1383303853087935E-5</c:v>
                </c:pt>
                <c:pt idx="59">
                  <c:v>5.0745509001269562E-5</c:v>
                </c:pt>
                <c:pt idx="60">
                  <c:v>8.5560208011679212E-5</c:v>
                </c:pt>
                <c:pt idx="61">
                  <c:v>1.4139748018393572E-4</c:v>
                </c:pt>
                <c:pt idx="62">
                  <c:v>2.2001791323949041E-4</c:v>
                </c:pt>
                <c:pt idx="63">
                  <c:v>3.1782233843251351E-4</c:v>
                </c:pt>
                <c:pt idx="64">
                  <c:v>4.262365710018326E-4</c:v>
                </c:pt>
                <c:pt idx="65">
                  <c:v>5.3386444916164039E-4</c:v>
                </c:pt>
                <c:pt idx="66">
                  <c:v>6.289580546995216E-4</c:v>
                </c:pt>
                <c:pt idx="67">
                  <c:v>7.0152758712363483E-4</c:v>
                </c:pt>
                <c:pt idx="68">
                  <c:v>7.4472533080081893E-4</c:v>
                </c:pt>
                <c:pt idx="69">
                  <c:v>7.5629761362191496E-4</c:v>
                </c:pt>
                <c:pt idx="70">
                  <c:v>7.3949167624228103E-4</c:v>
                </c:pt>
                <c:pt idx="71">
                  <c:v>7.0242339152021965E-4</c:v>
                </c:pt>
                <c:pt idx="72">
                  <c:v>6.5551827336338218E-4</c:v>
                </c:pt>
                <c:pt idx="73">
                  <c:v>6.0820958398018123E-4</c:v>
                </c:pt>
                <c:pt idx="74">
                  <c:v>5.6713807543957301E-4</c:v>
                </c:pt>
                <c:pt idx="75">
                  <c:v>5.3630306468270062E-4</c:v>
                </c:pt>
                <c:pt idx="76">
                  <c:v>5.1796815851104321E-4</c:v>
                </c:pt>
                <c:pt idx="77">
                  <c:v>5.1295236315972007E-4</c:v>
                </c:pt>
                <c:pt idx="78">
                  <c:v>5.2040704107407694E-4</c:v>
                </c:pt>
                <c:pt idx="79">
                  <c:v>5.3815690115733953E-4</c:v>
                </c:pt>
                <c:pt idx="80">
                  <c:v>5.6369153221420864E-4</c:v>
                </c:pt>
                <c:pt idx="81">
                  <c:v>5.9515357384723108E-4</c:v>
                </c:pt>
                <c:pt idx="82">
                  <c:v>6.3168668403971854E-4</c:v>
                </c:pt>
                <c:pt idx="83">
                  <c:v>6.7310648215631208E-4</c:v>
                </c:pt>
              </c:numCache>
            </c:numRef>
          </c:yVal>
        </c:ser>
        <c:ser>
          <c:idx val="5"/>
          <c:order val="5"/>
          <c:tx>
            <c:strRef>
              <c:f>'2000 250 200 D PP'!$BR$1</c:f>
              <c:strCache>
                <c:ptCount val="1"/>
                <c:pt idx="0">
                  <c:v>δP4_6789,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PP'!$BR$3:$BR$86</c:f>
              <c:numCache>
                <c:formatCode>General</c:formatCode>
                <c:ptCount val="84"/>
                <c:pt idx="0">
                  <c:v>-7.035794245203314E-6</c:v>
                </c:pt>
                <c:pt idx="1">
                  <c:v>-6.9862405696306806E-6</c:v>
                </c:pt>
                <c:pt idx="2">
                  <c:v>-6.9652631327632442E-6</c:v>
                </c:pt>
                <c:pt idx="3">
                  <c:v>-6.9614873246005848E-6</c:v>
                </c:pt>
                <c:pt idx="4">
                  <c:v>-6.9987700959603383E-6</c:v>
                </c:pt>
                <c:pt idx="5">
                  <c:v>-7.044516164751019E-6</c:v>
                </c:pt>
                <c:pt idx="6">
                  <c:v>-7.0670468085322347E-6</c:v>
                </c:pt>
                <c:pt idx="7">
                  <c:v>-7.0598491013589004E-6</c:v>
                </c:pt>
                <c:pt idx="8">
                  <c:v>-7.0001588479834398E-6</c:v>
                </c:pt>
                <c:pt idx="9">
                  <c:v>-6.9436306001056936E-6</c:v>
                </c:pt>
                <c:pt idx="10">
                  <c:v>-6.9405367096146697E-6</c:v>
                </c:pt>
                <c:pt idx="11">
                  <c:v>-6.9818972124532919E-6</c:v>
                </c:pt>
                <c:pt idx="12">
                  <c:v>-7.045748293275228E-6</c:v>
                </c:pt>
                <c:pt idx="13">
                  <c:v>-7.0917573033874026E-6</c:v>
                </c:pt>
                <c:pt idx="14">
                  <c:v>-7.083086284370016E-6</c:v>
                </c:pt>
                <c:pt idx="15">
                  <c:v>-7.0121976371122219E-6</c:v>
                </c:pt>
                <c:pt idx="16">
                  <c:v>-6.9341793325072842E-6</c:v>
                </c:pt>
                <c:pt idx="17">
                  <c:v>-6.9002059805214899E-6</c:v>
                </c:pt>
                <c:pt idx="18">
                  <c:v>-6.9427058324508795E-6</c:v>
                </c:pt>
                <c:pt idx="19">
                  <c:v>-7.0429469425717373E-6</c:v>
                </c:pt>
                <c:pt idx="20">
                  <c:v>-7.1313947629277064E-6</c:v>
                </c:pt>
                <c:pt idx="21">
                  <c:v>-7.1339519532483131E-6</c:v>
                </c:pt>
                <c:pt idx="22">
                  <c:v>-7.0539983896382441E-6</c:v>
                </c:pt>
                <c:pt idx="23">
                  <c:v>-6.9278165583212814E-6</c:v>
                </c:pt>
                <c:pt idx="24">
                  <c:v>-6.8558752904859799E-6</c:v>
                </c:pt>
                <c:pt idx="25">
                  <c:v>-6.8885549610216146E-6</c:v>
                </c:pt>
                <c:pt idx="26">
                  <c:v>-7.0129532556521823E-6</c:v>
                </c:pt>
                <c:pt idx="27">
                  <c:v>-7.1515181199119371E-6</c:v>
                </c:pt>
                <c:pt idx="28">
                  <c:v>-7.1918293459878602E-6</c:v>
                </c:pt>
                <c:pt idx="29">
                  <c:v>-7.0919997701875126E-6</c:v>
                </c:pt>
                <c:pt idx="30">
                  <c:v>-6.9216145935462048E-6</c:v>
                </c:pt>
                <c:pt idx="31">
                  <c:v>-6.8102112986169472E-6</c:v>
                </c:pt>
                <c:pt idx="32">
                  <c:v>-6.8500730536318055E-6</c:v>
                </c:pt>
                <c:pt idx="33">
                  <c:v>-7.0176913091919702E-6</c:v>
                </c:pt>
                <c:pt idx="34">
                  <c:v>-7.2228958956921385E-6</c:v>
                </c:pt>
                <c:pt idx="35">
                  <c:v>-7.2738003238231874E-6</c:v>
                </c:pt>
                <c:pt idx="36">
                  <c:v>-7.106364165725132E-6</c:v>
                </c:pt>
                <c:pt idx="37">
                  <c:v>-6.8023691491801708E-6</c:v>
                </c:pt>
                <c:pt idx="38">
                  <c:v>-6.5892279811109733E-6</c:v>
                </c:pt>
                <c:pt idx="39">
                  <c:v>-6.6613604861598397E-6</c:v>
                </c:pt>
                <c:pt idx="40">
                  <c:v>-7.0307259761974439E-6</c:v>
                </c:pt>
                <c:pt idx="41">
                  <c:v>-7.4615766633770453E-6</c:v>
                </c:pt>
                <c:pt idx="42">
                  <c:v>-7.5890570390042822E-6</c:v>
                </c:pt>
                <c:pt idx="43">
                  <c:v>-7.1599612248528233E-6</c:v>
                </c:pt>
                <c:pt idx="44">
                  <c:v>-6.2911787734945546E-6</c:v>
                </c:pt>
                <c:pt idx="45">
                  <c:v>-5.379501261629227E-6</c:v>
                </c:pt>
                <c:pt idx="46">
                  <c:v>-4.9394233283574229E-6</c:v>
                </c:pt>
                <c:pt idx="47">
                  <c:v>-5.2130776485061203E-6</c:v>
                </c:pt>
                <c:pt idx="48">
                  <c:v>-5.9387884472801578E-6</c:v>
                </c:pt>
                <c:pt idx="49">
                  <c:v>-6.4449225293909673E-6</c:v>
                </c:pt>
                <c:pt idx="50">
                  <c:v>-6.061397712277955E-6</c:v>
                </c:pt>
                <c:pt idx="51">
                  <c:v>-4.5354967869448704E-6</c:v>
                </c:pt>
                <c:pt idx="52">
                  <c:v>-2.2521582366263893E-6</c:v>
                </c:pt>
                <c:pt idx="53">
                  <c:v>1.1633992675480487E-8</c:v>
                </c:pt>
                <c:pt idx="54">
                  <c:v>1.5205248380598113E-6</c:v>
                </c:pt>
                <c:pt idx="55">
                  <c:v>2.0524038015293233E-6</c:v>
                </c:pt>
                <c:pt idx="56">
                  <c:v>2.0530765039925014E-6</c:v>
                </c:pt>
                <c:pt idx="57">
                  <c:v>2.4088462321596171E-6</c:v>
                </c:pt>
                <c:pt idx="58">
                  <c:v>4.1584165971011999E-6</c:v>
                </c:pt>
                <c:pt idx="59">
                  <c:v>8.357707218749344E-6</c:v>
                </c:pt>
                <c:pt idx="60">
                  <c:v>1.6334829858129923E-5</c:v>
                </c:pt>
                <c:pt idx="61">
                  <c:v>3.0019545719402879E-5</c:v>
                </c:pt>
                <c:pt idx="62">
                  <c:v>5.2213044428112837E-5</c:v>
                </c:pt>
                <c:pt idx="63">
                  <c:v>8.6010742679561158E-5</c:v>
                </c:pt>
                <c:pt idx="64">
                  <c:v>1.3367473076625336E-4</c:v>
                </c:pt>
                <c:pt idx="65">
                  <c:v>1.9495643671657917E-4</c:v>
                </c:pt>
                <c:pt idx="66">
                  <c:v>2.659147474319834E-4</c:v>
                </c:pt>
                <c:pt idx="67">
                  <c:v>3.3900031033627653E-4</c:v>
                </c:pt>
                <c:pt idx="68">
                  <c:v>4.0498962152468905E-4</c:v>
                </c:pt>
                <c:pt idx="69">
                  <c:v>4.5560120094869858E-4</c:v>
                </c:pt>
                <c:pt idx="70">
                  <c:v>4.8577212257426908E-4</c:v>
                </c:pt>
                <c:pt idx="71">
                  <c:v>4.9429526532061147E-4</c:v>
                </c:pt>
                <c:pt idx="72">
                  <c:v>4.8325316855860143E-4</c:v>
                </c:pt>
                <c:pt idx="73">
                  <c:v>4.5717849201271435E-4</c:v>
                </c:pt>
                <c:pt idx="74">
                  <c:v>4.2243895397022987E-4</c:v>
                </c:pt>
                <c:pt idx="75">
                  <c:v>3.8644882730143673E-4</c:v>
                </c:pt>
                <c:pt idx="76">
                  <c:v>3.5599649341399794E-4</c:v>
                </c:pt>
                <c:pt idx="77">
                  <c:v>3.3533800747601158E-4</c:v>
                </c:pt>
                <c:pt idx="78">
                  <c:v>3.2542115177954065E-4</c:v>
                </c:pt>
                <c:pt idx="79">
                  <c:v>3.2475493168917748E-4</c:v>
                </c:pt>
                <c:pt idx="80">
                  <c:v>3.3106988234821031E-4</c:v>
                </c:pt>
                <c:pt idx="81">
                  <c:v>3.4252991783780413E-4</c:v>
                </c:pt>
                <c:pt idx="82">
                  <c:v>3.5799998826475135E-4</c:v>
                </c:pt>
                <c:pt idx="83">
                  <c:v>3.7681211360277874E-4</c:v>
                </c:pt>
              </c:numCache>
            </c:numRef>
          </c:yVal>
        </c:ser>
        <c:axId val="119386880"/>
        <c:axId val="119388416"/>
      </c:scatterChart>
      <c:valAx>
        <c:axId val="11938688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388416"/>
        <c:crosses val="autoZero"/>
        <c:crossBetween val="midCat"/>
      </c:valAx>
      <c:valAx>
        <c:axId val="11938841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38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P5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PP'!$BS$1</c:f>
              <c:strCache>
                <c:ptCount val="1"/>
                <c:pt idx="0">
                  <c:v>δP5_12345,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PP'!$BS$3:$BS$86</c:f>
              <c:numCache>
                <c:formatCode>General</c:formatCode>
                <c:ptCount val="84"/>
                <c:pt idx="0">
                  <c:v>6.2055959689055751E-5</c:v>
                </c:pt>
                <c:pt idx="1">
                  <c:v>6.1970586124782123E-5</c:v>
                </c:pt>
                <c:pt idx="2">
                  <c:v>6.1898416075262253E-5</c:v>
                </c:pt>
                <c:pt idx="3">
                  <c:v>6.1903143923236481E-5</c:v>
                </c:pt>
                <c:pt idx="4">
                  <c:v>6.1985435845096637E-5</c:v>
                </c:pt>
                <c:pt idx="5">
                  <c:v>6.2094734297329923E-5</c:v>
                </c:pt>
                <c:pt idx="6">
                  <c:v>6.2150755786749556E-5</c:v>
                </c:pt>
                <c:pt idx="7">
                  <c:v>6.2104916233485241E-5</c:v>
                </c:pt>
                <c:pt idx="8">
                  <c:v>6.1985742848769121E-5</c:v>
                </c:pt>
                <c:pt idx="9">
                  <c:v>6.1863798338612774E-5</c:v>
                </c:pt>
                <c:pt idx="10">
                  <c:v>6.1838592587654118E-5</c:v>
                </c:pt>
                <c:pt idx="11">
                  <c:v>6.1937460136218814E-5</c:v>
                </c:pt>
                <c:pt idx="12">
                  <c:v>6.2098257351511643E-5</c:v>
                </c:pt>
                <c:pt idx="13">
                  <c:v>6.2212544229361955E-5</c:v>
                </c:pt>
                <c:pt idx="14">
                  <c:v>6.2180789146076831E-5</c:v>
                </c:pt>
                <c:pt idx="15">
                  <c:v>6.2021384135468871E-5</c:v>
                </c:pt>
                <c:pt idx="16">
                  <c:v>6.1832044359971805E-5</c:v>
                </c:pt>
                <c:pt idx="17">
                  <c:v>6.1750841392760325E-5</c:v>
                </c:pt>
                <c:pt idx="18">
                  <c:v>6.1854590256898989E-5</c:v>
                </c:pt>
                <c:pt idx="19">
                  <c:v>6.2085132432665446E-5</c:v>
                </c:pt>
                <c:pt idx="20">
                  <c:v>6.2281259553542689E-5</c:v>
                </c:pt>
                <c:pt idx="21">
                  <c:v>6.2296748964518756E-5</c:v>
                </c:pt>
                <c:pt idx="22">
                  <c:v>6.2098450337666478E-5</c:v>
                </c:pt>
                <c:pt idx="23">
                  <c:v>6.1806762760380218E-5</c:v>
                </c:pt>
                <c:pt idx="24">
                  <c:v>6.1618513755246074E-5</c:v>
                </c:pt>
                <c:pt idx="25">
                  <c:v>6.1693034869941821E-5</c:v>
                </c:pt>
                <c:pt idx="26">
                  <c:v>6.2015500918555233E-5</c:v>
                </c:pt>
                <c:pt idx="27">
                  <c:v>6.2381390802890291E-5</c:v>
                </c:pt>
                <c:pt idx="28">
                  <c:v>6.2539522091703548E-5</c:v>
                </c:pt>
                <c:pt idx="29">
                  <c:v>6.2356113926076429E-5</c:v>
                </c:pt>
                <c:pt idx="30">
                  <c:v>6.1914456568806786E-5</c:v>
                </c:pt>
                <c:pt idx="31">
                  <c:v>6.1527848128850593E-5</c:v>
                </c:pt>
                <c:pt idx="32">
                  <c:v>6.1696127627353103E-5</c:v>
                </c:pt>
                <c:pt idx="33">
                  <c:v>6.314727779235807E-5</c:v>
                </c:pt>
                <c:pt idx="34">
                  <c:v>6.7079594993801894E-5</c:v>
                </c:pt>
                <c:pt idx="35">
                  <c:v>7.5633546509551453E-5</c:v>
                </c:pt>
                <c:pt idx="36">
                  <c:v>9.2399858035718818E-5</c:v>
                </c:pt>
                <c:pt idx="37">
                  <c:v>1.2266717915246361E-4</c:v>
                </c:pt>
                <c:pt idx="38">
                  <c:v>1.730843450235553E-4</c:v>
                </c:pt>
                <c:pt idx="39">
                  <c:v>2.5064409104666452E-4</c:v>
                </c:pt>
                <c:pt idx="40">
                  <c:v>3.6133427775383864E-4</c:v>
                </c:pt>
                <c:pt idx="41">
                  <c:v>5.0888726145945085E-4</c:v>
                </c:pt>
                <c:pt idx="42">
                  <c:v>6.941759155788263E-4</c:v>
                </c:pt>
                <c:pt idx="43">
                  <c:v>9.151123248327675E-4</c:v>
                </c:pt>
                <c:pt idx="44">
                  <c:v>1.1668171396745364E-3</c:v>
                </c:pt>
                <c:pt idx="45">
                  <c:v>1.4416495162968557E-3</c:v>
                </c:pt>
                <c:pt idx="46">
                  <c:v>1.7294240349563228E-3</c:v>
                </c:pt>
                <c:pt idx="47">
                  <c:v>2.0180821377084324E-3</c:v>
                </c:pt>
                <c:pt idx="48">
                  <c:v>2.2947283227493093E-3</c:v>
                </c:pt>
                <c:pt idx="49">
                  <c:v>2.5463860701243485E-3</c:v>
                </c:pt>
                <c:pt idx="50">
                  <c:v>2.7604856546092904E-3</c:v>
                </c:pt>
                <c:pt idx="51">
                  <c:v>2.9254359035915667E-3</c:v>
                </c:pt>
                <c:pt idx="52">
                  <c:v>3.0316881979807475E-3</c:v>
                </c:pt>
                <c:pt idx="53">
                  <c:v>3.0730632075934711E-3</c:v>
                </c:pt>
                <c:pt idx="54">
                  <c:v>3.0476254667521074E-3</c:v>
                </c:pt>
                <c:pt idx="55">
                  <c:v>2.9582377071630667E-3</c:v>
                </c:pt>
                <c:pt idx="56">
                  <c:v>2.8131113858404291E-3</c:v>
                </c:pt>
                <c:pt idx="57">
                  <c:v>2.625625465126416E-3</c:v>
                </c:pt>
                <c:pt idx="58">
                  <c:v>2.4124795163320834E-3</c:v>
                </c:pt>
                <c:pt idx="59">
                  <c:v>2.1913315870178869E-3</c:v>
                </c:pt>
                <c:pt idx="60">
                  <c:v>1.9796870854396111E-3</c:v>
                </c:pt>
                <c:pt idx="61">
                  <c:v>1.7940421320299556E-3</c:v>
                </c:pt>
                <c:pt idx="62">
                  <c:v>1.6478215592169243E-3</c:v>
                </c:pt>
                <c:pt idx="63">
                  <c:v>1.549193866551835E-3</c:v>
                </c:pt>
                <c:pt idx="64">
                  <c:v>1.5012014233138785E-3</c:v>
                </c:pt>
                <c:pt idx="65">
                  <c:v>1.5034489957334654E-3</c:v>
                </c:pt>
                <c:pt idx="66">
                  <c:v>1.5528468426274263E-3</c:v>
                </c:pt>
                <c:pt idx="67">
                  <c:v>1.6430943414402644E-3</c:v>
                </c:pt>
                <c:pt idx="68">
                  <c:v>1.7652780089812362E-3</c:v>
                </c:pt>
                <c:pt idx="69">
                  <c:v>1.9105717891902555E-3</c:v>
                </c:pt>
                <c:pt idx="70">
                  <c:v>2.0728840592831527E-3</c:v>
                </c:pt>
                <c:pt idx="71">
                  <c:v>2.2493978022576216E-3</c:v>
                </c:pt>
                <c:pt idx="72">
                  <c:v>2.4395338413372154E-3</c:v>
                </c:pt>
                <c:pt idx="73">
                  <c:v>2.6440372724983586E-3</c:v>
                </c:pt>
                <c:pt idx="74">
                  <c:v>2.8649591110675148E-3</c:v>
                </c:pt>
                <c:pt idx="75">
                  <c:v>3.1058374004050877E-3</c:v>
                </c:pt>
                <c:pt idx="76">
                  <c:v>3.3711166422999749E-3</c:v>
                </c:pt>
                <c:pt idx="77">
                  <c:v>3.6649816118299746E-3</c:v>
                </c:pt>
                <c:pt idx="78">
                  <c:v>3.9909546610961029E-3</c:v>
                </c:pt>
                <c:pt idx="79">
                  <c:v>4.3524894449315328E-3</c:v>
                </c:pt>
                <c:pt idx="80">
                  <c:v>4.7528623277925622E-3</c:v>
                </c:pt>
                <c:pt idx="81">
                  <c:v>5.1945826118429935E-3</c:v>
                </c:pt>
                <c:pt idx="82">
                  <c:v>5.6796100437026429E-3</c:v>
                </c:pt>
                <c:pt idx="83">
                  <c:v>6.2106744120392883E-3</c:v>
                </c:pt>
              </c:numCache>
            </c:numRef>
          </c:yVal>
        </c:ser>
        <c:ser>
          <c:idx val="1"/>
          <c:order val="1"/>
          <c:tx>
            <c:strRef>
              <c:f>'2000 250 200 D PP'!$BT$1</c:f>
              <c:strCache>
                <c:ptCount val="1"/>
                <c:pt idx="0">
                  <c:v>δP5_23456,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PP'!$BT$3:$BT$86</c:f>
              <c:numCache>
                <c:formatCode>General</c:formatCode>
                <c:ptCount val="84"/>
                <c:pt idx="0">
                  <c:v>9.9237841524810189E-6</c:v>
                </c:pt>
                <c:pt idx="1">
                  <c:v>9.8560424012933412E-6</c:v>
                </c:pt>
                <c:pt idx="2">
                  <c:v>9.8098808971464058E-6</c:v>
                </c:pt>
                <c:pt idx="3">
                  <c:v>9.8143258824706647E-6</c:v>
                </c:pt>
                <c:pt idx="4">
                  <c:v>9.8757068961174976E-6</c:v>
                </c:pt>
                <c:pt idx="5">
                  <c:v>9.9513756969676903E-6</c:v>
                </c:pt>
                <c:pt idx="6">
                  <c:v>9.9907947973820743E-6</c:v>
                </c:pt>
                <c:pt idx="7">
                  <c:v>9.9590657854156661E-6</c:v>
                </c:pt>
                <c:pt idx="8">
                  <c:v>9.8671015455187305E-6</c:v>
                </c:pt>
                <c:pt idx="9">
                  <c:v>9.7852028161579674E-6</c:v>
                </c:pt>
                <c:pt idx="10">
                  <c:v>9.7686503899019339E-6</c:v>
                </c:pt>
                <c:pt idx="11">
                  <c:v>9.8374455161018282E-6</c:v>
                </c:pt>
                <c:pt idx="12">
                  <c:v>9.9540227156899586E-6</c:v>
                </c:pt>
                <c:pt idx="13">
                  <c:v>1.0031891303545482E-5</c:v>
                </c:pt>
                <c:pt idx="14">
                  <c:v>1.0015458333498262E-5</c:v>
                </c:pt>
                <c:pt idx="15">
                  <c:v>9.8963389349795983E-6</c:v>
                </c:pt>
                <c:pt idx="16">
                  <c:v>9.7637816225265572E-6</c:v>
                </c:pt>
                <c:pt idx="17">
                  <c:v>9.7074972810334836E-6</c:v>
                </c:pt>
                <c:pt idx="18">
                  <c:v>9.7790585988147272E-6</c:v>
                </c:pt>
                <c:pt idx="19">
                  <c:v>9.9403499614139634E-6</c:v>
                </c:pt>
                <c:pt idx="20">
                  <c:v>1.0081963378066883E-5</c:v>
                </c:pt>
                <c:pt idx="21">
                  <c:v>1.0094023935383611E-5</c:v>
                </c:pt>
                <c:pt idx="22">
                  <c:v>9.9548025041945598E-6</c:v>
                </c:pt>
                <c:pt idx="23">
                  <c:v>9.7529739913754243E-6</c:v>
                </c:pt>
                <c:pt idx="24">
                  <c:v>9.6352120940029762E-6</c:v>
                </c:pt>
                <c:pt idx="25">
                  <c:v>9.6958869407193227E-6</c:v>
                </c:pt>
                <c:pt idx="26">
                  <c:v>9.9019963464216931E-6</c:v>
                </c:pt>
                <c:pt idx="27">
                  <c:v>1.0114313096852567E-5</c:v>
                </c:pt>
                <c:pt idx="28">
                  <c:v>1.0167795446457129E-5</c:v>
                </c:pt>
                <c:pt idx="29">
                  <c:v>1.0003023018595458E-5</c:v>
                </c:pt>
                <c:pt idx="30">
                  <c:v>9.7285801070462474E-6</c:v>
                </c:pt>
                <c:pt idx="31">
                  <c:v>9.5614816128589131E-6</c:v>
                </c:pt>
                <c:pt idx="32">
                  <c:v>9.6595672123694909E-6</c:v>
                </c:pt>
                <c:pt idx="33">
                  <c:v>9.9907758175157846E-6</c:v>
                </c:pt>
                <c:pt idx="34">
                  <c:v>1.031298695849947E-5</c:v>
                </c:pt>
                <c:pt idx="35">
                  <c:v>1.0340543635058153E-5</c:v>
                </c:pt>
                <c:pt idx="36">
                  <c:v>9.9786533604567795E-6</c:v>
                </c:pt>
                <c:pt idx="37">
                  <c:v>9.4632412871928362E-6</c:v>
                </c:pt>
                <c:pt idx="38">
                  <c:v>9.2724752999637228E-6</c:v>
                </c:pt>
                <c:pt idx="39">
                  <c:v>9.8566479359574188E-6</c:v>
                </c:pt>
                <c:pt idx="40">
                  <c:v>1.1320947983985141E-5</c:v>
                </c:pt>
                <c:pt idx="41">
                  <c:v>1.3477055031255181E-5</c:v>
                </c:pt>
                <c:pt idx="42">
                  <c:v>1.6314509282015777E-5</c:v>
                </c:pt>
                <c:pt idx="43">
                  <c:v>2.0865002388924248E-5</c:v>
                </c:pt>
                <c:pt idx="44">
                  <c:v>2.9989053524970277E-5</c:v>
                </c:pt>
                <c:pt idx="45">
                  <c:v>4.8658282771681105E-5</c:v>
                </c:pt>
                <c:pt idx="46">
                  <c:v>8.3489824767253584E-5</c:v>
                </c:pt>
                <c:pt idx="47">
                  <c:v>1.4169924540091E-4</c:v>
                </c:pt>
                <c:pt idx="48">
                  <c:v>2.2989259105467286E-4</c:v>
                </c:pt>
                <c:pt idx="49">
                  <c:v>3.5303174745629495E-4</c:v>
                </c:pt>
                <c:pt idx="50">
                  <c:v>5.1348503102847942E-4</c:v>
                </c:pt>
                <c:pt idx="51">
                  <c:v>7.1006287663632345E-4</c:v>
                </c:pt>
                <c:pt idx="52">
                  <c:v>9.3704001752860366E-4</c:v>
                </c:pt>
                <c:pt idx="53">
                  <c:v>1.1835837185919726E-3</c:v>
                </c:pt>
                <c:pt idx="54">
                  <c:v>1.4340871128427982E-3</c:v>
                </c:pt>
                <c:pt idx="55">
                  <c:v>1.6694772159703206E-3</c:v>
                </c:pt>
                <c:pt idx="56">
                  <c:v>1.8693574404907778E-3</c:v>
                </c:pt>
                <c:pt idx="57">
                  <c:v>2.0150095467088083E-3</c:v>
                </c:pt>
                <c:pt idx="58">
                  <c:v>2.0931759026749097E-3</c:v>
                </c:pt>
                <c:pt idx="59">
                  <c:v>2.0994423300362934E-3</c:v>
                </c:pt>
                <c:pt idx="60">
                  <c:v>2.0392991963567933E-3</c:v>
                </c:pt>
                <c:pt idx="61">
                  <c:v>1.9261023266735795E-3</c:v>
                </c:pt>
                <c:pt idx="62">
                  <c:v>1.7773986648897729E-3</c:v>
                </c:pt>
                <c:pt idx="63">
                  <c:v>1.6122886664355473E-3</c:v>
                </c:pt>
                <c:pt idx="64">
                  <c:v>1.4500197721503917E-3</c:v>
                </c:pt>
                <c:pt idx="65">
                  <c:v>1.3079101007575909E-3</c:v>
                </c:pt>
                <c:pt idx="66">
                  <c:v>1.1981914398657935E-3</c:v>
                </c:pt>
                <c:pt idx="67">
                  <c:v>1.1262864846616853E-3</c:v>
                </c:pt>
                <c:pt idx="68">
                  <c:v>1.0921642798550702E-3</c:v>
                </c:pt>
                <c:pt idx="69">
                  <c:v>1.0929835863496178E-3</c:v>
                </c:pt>
                <c:pt idx="70">
                  <c:v>1.1244614373030885E-3</c:v>
                </c:pt>
                <c:pt idx="71">
                  <c:v>1.1810247241286387E-3</c:v>
                </c:pt>
                <c:pt idx="72">
                  <c:v>1.2562665248069507E-3</c:v>
                </c:pt>
                <c:pt idx="73">
                  <c:v>1.3446080305747601E-3</c:v>
                </c:pt>
                <c:pt idx="74">
                  <c:v>1.4427814732929924E-3</c:v>
                </c:pt>
                <c:pt idx="75">
                  <c:v>1.5499161357078271E-3</c:v>
                </c:pt>
                <c:pt idx="76">
                  <c:v>1.6665498545581667E-3</c:v>
                </c:pt>
                <c:pt idx="77">
                  <c:v>1.7938631801625276E-3</c:v>
                </c:pt>
                <c:pt idx="78">
                  <c:v>1.9336046225354525E-3</c:v>
                </c:pt>
                <c:pt idx="79">
                  <c:v>2.0881912292146669E-3</c:v>
                </c:pt>
                <c:pt idx="80">
                  <c:v>2.2603212520208808E-3</c:v>
                </c:pt>
                <c:pt idx="81">
                  <c:v>2.4522550370493527E-3</c:v>
                </c:pt>
                <c:pt idx="82">
                  <c:v>2.6659979367278366E-3</c:v>
                </c:pt>
                <c:pt idx="83">
                  <c:v>2.9036074290888577E-3</c:v>
                </c:pt>
              </c:numCache>
            </c:numRef>
          </c:yVal>
        </c:ser>
        <c:ser>
          <c:idx val="2"/>
          <c:order val="2"/>
          <c:tx>
            <c:strRef>
              <c:f>'2000 250 200 D PP'!$BU$1</c:f>
              <c:strCache>
                <c:ptCount val="1"/>
                <c:pt idx="0">
                  <c:v>δP5_34567,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PP'!$BU$3:$BU$86</c:f>
              <c:numCache>
                <c:formatCode>General</c:formatCode>
                <c:ptCount val="84"/>
                <c:pt idx="0">
                  <c:v>-2.8985297047465219E-6</c:v>
                </c:pt>
                <c:pt idx="1">
                  <c:v>-2.7862721525134804E-6</c:v>
                </c:pt>
                <c:pt idx="2">
                  <c:v>-2.7017923857758364E-6</c:v>
                </c:pt>
                <c:pt idx="3">
                  <c:v>-2.7096432984458074E-6</c:v>
                </c:pt>
                <c:pt idx="4">
                  <c:v>-2.8133935027416235E-6</c:v>
                </c:pt>
                <c:pt idx="5">
                  <c:v>-2.9441465565979708E-6</c:v>
                </c:pt>
                <c:pt idx="6">
                  <c:v>-3.0152923202325654E-6</c:v>
                </c:pt>
                <c:pt idx="7">
                  <c:v>-2.9568449838382471E-6</c:v>
                </c:pt>
                <c:pt idx="8">
                  <c:v>-2.803546708049498E-6</c:v>
                </c:pt>
                <c:pt idx="9">
                  <c:v>-2.6599183877845656E-6</c:v>
                </c:pt>
                <c:pt idx="10">
                  <c:v>-2.6288337963559227E-6</c:v>
                </c:pt>
                <c:pt idx="11">
                  <c:v>-2.7486126699255431E-6</c:v>
                </c:pt>
                <c:pt idx="12">
                  <c:v>-2.9513463549873942E-6</c:v>
                </c:pt>
                <c:pt idx="13">
                  <c:v>-3.0866322420219916E-6</c:v>
                </c:pt>
                <c:pt idx="14">
                  <c:v>-3.0561466044173868E-6</c:v>
                </c:pt>
                <c:pt idx="15">
                  <c:v>-2.8520555067149123E-6</c:v>
                </c:pt>
                <c:pt idx="16">
                  <c:v>-2.6231920016855925E-6</c:v>
                </c:pt>
                <c:pt idx="17">
                  <c:v>-2.523585477351431E-6</c:v>
                </c:pt>
                <c:pt idx="18">
                  <c:v>-2.6485304569709434E-6</c:v>
                </c:pt>
                <c:pt idx="19">
                  <c:v>-2.9302061808414437E-6</c:v>
                </c:pt>
                <c:pt idx="20">
                  <c:v>-3.1695236117762482E-6</c:v>
                </c:pt>
                <c:pt idx="21">
                  <c:v>-3.190295961338907E-6</c:v>
                </c:pt>
                <c:pt idx="22">
                  <c:v>-2.9499503975752295E-6</c:v>
                </c:pt>
                <c:pt idx="23">
                  <c:v>-2.6042983913981965E-6</c:v>
                </c:pt>
                <c:pt idx="24">
                  <c:v>-2.3935545083383913E-6</c:v>
                </c:pt>
                <c:pt idx="25">
                  <c:v>-2.4993126879202521E-6</c:v>
                </c:pt>
                <c:pt idx="26">
                  <c:v>-2.863262571213554E-6</c:v>
                </c:pt>
                <c:pt idx="27">
                  <c:v>-3.242839076933457E-6</c:v>
                </c:pt>
                <c:pt idx="28">
                  <c:v>-3.3449801630502929E-6</c:v>
                </c:pt>
                <c:pt idx="29">
                  <c:v>-3.066549264567342E-6</c:v>
                </c:pt>
                <c:pt idx="30">
                  <c:v>-2.578984315527999E-6</c:v>
                </c:pt>
                <c:pt idx="31">
                  <c:v>-2.253682658159839E-6</c:v>
                </c:pt>
                <c:pt idx="32">
                  <c:v>-2.3712618273524777E-6</c:v>
                </c:pt>
                <c:pt idx="33">
                  <c:v>-2.9095887713326274E-6</c:v>
                </c:pt>
                <c:pt idx="34">
                  <c:v>-3.4890448309329858E-6</c:v>
                </c:pt>
                <c:pt idx="35">
                  <c:v>-3.6222078179902473E-6</c:v>
                </c:pt>
                <c:pt idx="36">
                  <c:v>-3.0855976601504298E-6</c:v>
                </c:pt>
                <c:pt idx="37">
                  <c:v>-2.1502673765265434E-6</c:v>
                </c:pt>
                <c:pt idx="38">
                  <c:v>-1.4613666820054161E-6</c:v>
                </c:pt>
                <c:pt idx="39">
                  <c:v>-1.6269026617728166E-6</c:v>
                </c:pt>
                <c:pt idx="40">
                  <c:v>-2.6699952985105579E-6</c:v>
                </c:pt>
                <c:pt idx="41">
                  <c:v>-3.8859628401777258E-6</c:v>
                </c:pt>
                <c:pt idx="42">
                  <c:v>-4.1695513533016038E-6</c:v>
                </c:pt>
                <c:pt idx="43">
                  <c:v>-2.7440145932769444E-6</c:v>
                </c:pt>
                <c:pt idx="44">
                  <c:v>2.1331334577184835E-7</c:v>
                </c:pt>
                <c:pt idx="45">
                  <c:v>3.5441460055525564E-6</c:v>
                </c:pt>
                <c:pt idx="46">
                  <c:v>5.8546740788513463E-6</c:v>
                </c:pt>
                <c:pt idx="47">
                  <c:v>6.6337880973189878E-6</c:v>
                </c:pt>
                <c:pt idx="48">
                  <c:v>7.1438096449667754E-6</c:v>
                </c:pt>
                <c:pt idx="49">
                  <c:v>1.0575306819228525E-5</c:v>
                </c:pt>
                <c:pt idx="50">
                  <c:v>2.1467982871628544E-5</c:v>
                </c:pt>
                <c:pt idx="51">
                  <c:v>4.4803387533574185E-5</c:v>
                </c:pt>
                <c:pt idx="52">
                  <c:v>8.5331574426705109E-5</c:v>
                </c:pt>
                <c:pt idx="53">
                  <c:v>1.4725427190087279E-4</c:v>
                </c:pt>
                <c:pt idx="54">
                  <c:v>2.3389549260188075E-4</c:v>
                </c:pt>
                <c:pt idx="55">
                  <c:v>3.4701590176429778E-4</c:v>
                </c:pt>
                <c:pt idx="56">
                  <c:v>4.855636339529297E-4</c:v>
                </c:pt>
                <c:pt idx="57">
                  <c:v>6.4423908286530274E-4</c:v>
                </c:pt>
                <c:pt idx="58">
                  <c:v>8.124504884629638E-4</c:v>
                </c:pt>
                <c:pt idx="59">
                  <c:v>9.7452953180790849E-4</c:v>
                </c:pt>
                <c:pt idx="60">
                  <c:v>1.1119217682479497E-3</c:v>
                </c:pt>
                <c:pt idx="61">
                  <c:v>1.2074066227811715E-3</c:v>
                </c:pt>
                <c:pt idx="62">
                  <c:v>1.2500950911594616E-3</c:v>
                </c:pt>
                <c:pt idx="63">
                  <c:v>1.2385247780836786E-3</c:v>
                </c:pt>
                <c:pt idx="64">
                  <c:v>1.180293404567186E-3</c:v>
                </c:pt>
                <c:pt idx="65">
                  <c:v>1.0888297745744015E-3</c:v>
                </c:pt>
                <c:pt idx="66">
                  <c:v>9.797903679549004E-4</c:v>
                </c:pt>
                <c:pt idx="67">
                  <c:v>8.6910167133469221E-4</c:v>
                </c:pt>
                <c:pt idx="68">
                  <c:v>7.7149764470505096E-4</c:v>
                </c:pt>
                <c:pt idx="69">
                  <c:v>6.9806123323709721E-4</c:v>
                </c:pt>
                <c:pt idx="70">
                  <c:v>6.5360927778136549E-4</c:v>
                </c:pt>
                <c:pt idx="71">
                  <c:v>6.3622327732938818E-4</c:v>
                </c:pt>
                <c:pt idx="72">
                  <c:v>6.4001797011811745E-4</c:v>
                </c:pt>
                <c:pt idx="73">
                  <c:v>6.5877923278835192E-4</c:v>
                </c:pt>
                <c:pt idx="74">
                  <c:v>6.8820047280060978E-4</c:v>
                </c:pt>
                <c:pt idx="75">
                  <c:v>7.2584401210797728E-4</c:v>
                </c:pt>
                <c:pt idx="76">
                  <c:v>7.7032174896632247E-4</c:v>
                </c:pt>
                <c:pt idx="77">
                  <c:v>8.2087050364263912E-4</c:v>
                </c:pt>
                <c:pt idx="78">
                  <c:v>8.7729111513432404E-4</c:v>
                </c:pt>
                <c:pt idx="79">
                  <c:v>9.3985370338173484E-4</c:v>
                </c:pt>
                <c:pt idx="80">
                  <c:v>1.0090771382176421E-3</c:v>
                </c:pt>
                <c:pt idx="81">
                  <c:v>1.0856352214279818E-3</c:v>
                </c:pt>
                <c:pt idx="82">
                  <c:v>1.170366286182774E-3</c:v>
                </c:pt>
                <c:pt idx="83">
                  <c:v>1.2642965547378135E-3</c:v>
                </c:pt>
              </c:numCache>
            </c:numRef>
          </c:yVal>
        </c:ser>
        <c:ser>
          <c:idx val="3"/>
          <c:order val="3"/>
          <c:tx>
            <c:strRef>
              <c:f>'2000 250 200 D PP'!$BV$1</c:f>
              <c:strCache>
                <c:ptCount val="1"/>
                <c:pt idx="0">
                  <c:v>δP5_45678,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PP'!$BV$3:$BV$86</c:f>
              <c:numCache>
                <c:formatCode>General</c:formatCode>
                <c:ptCount val="84"/>
                <c:pt idx="0">
                  <c:v>-4.7453114145334929E-6</c:v>
                </c:pt>
                <c:pt idx="1">
                  <c:v>-4.9156915228366904E-6</c:v>
                </c:pt>
                <c:pt idx="2">
                  <c:v>-5.055354152572189E-6</c:v>
                </c:pt>
                <c:pt idx="3">
                  <c:v>-5.0429526837932059E-6</c:v>
                </c:pt>
                <c:pt idx="4">
                  <c:v>-4.88222397412863E-6</c:v>
                </c:pt>
                <c:pt idx="5">
                  <c:v>-4.6786087331933401E-6</c:v>
                </c:pt>
                <c:pt idx="6">
                  <c:v>-4.5645843582513279E-6</c:v>
                </c:pt>
                <c:pt idx="7">
                  <c:v>-4.6588642589953655E-6</c:v>
                </c:pt>
                <c:pt idx="8">
                  <c:v>-4.8896950031081243E-6</c:v>
                </c:pt>
                <c:pt idx="9">
                  <c:v>-5.1142867641060241E-6</c:v>
                </c:pt>
                <c:pt idx="10">
                  <c:v>-5.1659157023521696E-6</c:v>
                </c:pt>
                <c:pt idx="11">
                  <c:v>-4.9799069367639781E-6</c:v>
                </c:pt>
                <c:pt idx="12">
                  <c:v>-4.6649740190751743E-6</c:v>
                </c:pt>
                <c:pt idx="13">
                  <c:v>-4.4561495371603366E-6</c:v>
                </c:pt>
                <c:pt idx="14">
                  <c:v>-4.5045626570240638E-6</c:v>
                </c:pt>
                <c:pt idx="15">
                  <c:v>-4.817429230582343E-6</c:v>
                </c:pt>
                <c:pt idx="16">
                  <c:v>-5.1757528111394391E-6</c:v>
                </c:pt>
                <c:pt idx="17">
                  <c:v>-5.3288427084401124E-6</c:v>
                </c:pt>
                <c:pt idx="18">
                  <c:v>-5.1322089292885065E-6</c:v>
                </c:pt>
                <c:pt idx="19">
                  <c:v>-4.696469796550834E-6</c:v>
                </c:pt>
                <c:pt idx="20">
                  <c:v>-4.328954061338236E-6</c:v>
                </c:pt>
                <c:pt idx="21">
                  <c:v>-4.2986086849147731E-6</c:v>
                </c:pt>
                <c:pt idx="22">
                  <c:v>-4.6754309607557887E-6</c:v>
                </c:pt>
                <c:pt idx="23">
                  <c:v>-5.213791852372307E-6</c:v>
                </c:pt>
                <c:pt idx="24">
                  <c:v>-5.5414244489598863E-6</c:v>
                </c:pt>
                <c:pt idx="25">
                  <c:v>-5.3697459895703237E-6</c:v>
                </c:pt>
                <c:pt idx="26">
                  <c:v>-4.7865102650798685E-6</c:v>
                </c:pt>
                <c:pt idx="27">
                  <c:v>-4.1799450585869313E-6</c:v>
                </c:pt>
                <c:pt idx="28">
                  <c:v>-4.0035164639226628E-6</c:v>
                </c:pt>
                <c:pt idx="29">
                  <c:v>-4.4388199024157637E-6</c:v>
                </c:pt>
                <c:pt idx="30">
                  <c:v>-5.2402712637893145E-6</c:v>
                </c:pt>
                <c:pt idx="31">
                  <c:v>-5.8306556754393613E-6</c:v>
                </c:pt>
                <c:pt idx="32">
                  <c:v>-5.7434866437590382E-6</c:v>
                </c:pt>
                <c:pt idx="33">
                  <c:v>-4.9498376276033151E-6</c:v>
                </c:pt>
                <c:pt idx="34">
                  <c:v>-3.9676307096725427E-6</c:v>
                </c:pt>
                <c:pt idx="35">
                  <c:v>-3.5205789027728529E-6</c:v>
                </c:pt>
                <c:pt idx="36">
                  <c:v>-4.0252616733682522E-6</c:v>
                </c:pt>
                <c:pt idx="37">
                  <c:v>-5.2279258234595727E-6</c:v>
                </c:pt>
                <c:pt idx="38">
                  <c:v>-6.3250196053986352E-6</c:v>
                </c:pt>
                <c:pt idx="39">
                  <c:v>-6.439012447390785E-6</c:v>
                </c:pt>
                <c:pt idx="40">
                  <c:v>-5.3001453594603287E-6</c:v>
                </c:pt>
                <c:pt idx="41">
                  <c:v>-3.4842600619595931E-6</c:v>
                </c:pt>
                <c:pt idx="42">
                  <c:v>-2.1142738106279257E-6</c:v>
                </c:pt>
                <c:pt idx="43">
                  <c:v>-2.1067028109916786E-6</c:v>
                </c:pt>
                <c:pt idx="44">
                  <c:v>-3.5150497279916315E-6</c:v>
                </c:pt>
                <c:pt idx="45">
                  <c:v>-5.3385003730664626E-6</c:v>
                </c:pt>
                <c:pt idx="46">
                  <c:v>-6.1541934729576753E-6</c:v>
                </c:pt>
                <c:pt idx="47">
                  <c:v>-4.9490354813892801E-6</c:v>
                </c:pt>
                <c:pt idx="48">
                  <c:v>-1.7883220067536898E-6</c:v>
                </c:pt>
                <c:pt idx="49">
                  <c:v>2.2250802236591094E-6</c:v>
                </c:pt>
                <c:pt idx="50">
                  <c:v>5.6111565461640367E-6</c:v>
                </c:pt>
                <c:pt idx="51">
                  <c:v>7.469635196894614E-6</c:v>
                </c:pt>
                <c:pt idx="52">
                  <c:v>8.2000179738792034E-6</c:v>
                </c:pt>
                <c:pt idx="53">
                  <c:v>9.7658081792718898E-6</c:v>
                </c:pt>
                <c:pt idx="54">
                  <c:v>1.5628306500693051E-5</c:v>
                </c:pt>
                <c:pt idx="55">
                  <c:v>3.0362455747549866E-5</c:v>
                </c:pt>
                <c:pt idx="56">
                  <c:v>5.9031624598478161E-5</c:v>
                </c:pt>
                <c:pt idx="57">
                  <c:v>1.0601921322291388E-4</c:v>
                </c:pt>
                <c:pt idx="58">
                  <c:v>1.7354316898974403E-4</c:v>
                </c:pt>
                <c:pt idx="59">
                  <c:v>2.6031483932248412E-4</c:v>
                </c:pt>
                <c:pt idx="60">
                  <c:v>3.6100740392000508E-4</c:v>
                </c:pt>
                <c:pt idx="61">
                  <c:v>4.6682109826463349E-4</c:v>
                </c:pt>
                <c:pt idx="62">
                  <c:v>5.6679525931234084E-4</c:v>
                </c:pt>
                <c:pt idx="63">
                  <c:v>6.4946297543924149E-4</c:v>
                </c:pt>
                <c:pt idx="64">
                  <c:v>7.0479896749194894E-4</c:v>
                </c:pt>
                <c:pt idx="65">
                  <c:v>7.2641927875897495E-4</c:v>
                </c:pt>
                <c:pt idx="66">
                  <c:v>7.1370581909428136E-4</c:v>
                </c:pt>
                <c:pt idx="67">
                  <c:v>6.7216879352662105E-4</c:v>
                </c:pt>
                <c:pt idx="68">
                  <c:v>6.1178963099389749E-4</c:v>
                </c:pt>
                <c:pt idx="69">
                  <c:v>5.4381031612629966E-4</c:v>
                </c:pt>
                <c:pt idx="70">
                  <c:v>4.7814311897211156E-4</c:v>
                </c:pt>
                <c:pt idx="71">
                  <c:v>4.2258028300416148E-4</c:v>
                </c:pt>
                <c:pt idx="72">
                  <c:v>3.8263405815964656E-4</c:v>
                </c:pt>
                <c:pt idx="73">
                  <c:v>3.6101977945792677E-4</c:v>
                </c:pt>
                <c:pt idx="74">
                  <c:v>3.568110811354734E-4</c:v>
                </c:pt>
                <c:pt idx="75">
                  <c:v>3.6592372485559491E-4</c:v>
                </c:pt>
                <c:pt idx="76">
                  <c:v>3.8304854365427707E-4</c:v>
                </c:pt>
                <c:pt idx="77">
                  <c:v>4.0393293846965493E-4</c:v>
                </c:pt>
                <c:pt idx="78">
                  <c:v>4.266151555942657E-4</c:v>
                </c:pt>
                <c:pt idx="79">
                  <c:v>4.5098632077816733E-4</c:v>
                </c:pt>
                <c:pt idx="80">
                  <c:v>4.7773663063402648E-4</c:v>
                </c:pt>
                <c:pt idx="81">
                  <c:v>5.0765050106868883E-4</c:v>
                </c:pt>
                <c:pt idx="82">
                  <c:v>5.4139160519691256E-4</c:v>
                </c:pt>
                <c:pt idx="83">
                  <c:v>5.7956847117065233E-4</c:v>
                </c:pt>
              </c:numCache>
            </c:numRef>
          </c:yVal>
        </c:ser>
        <c:ser>
          <c:idx val="4"/>
          <c:order val="4"/>
          <c:tx>
            <c:strRef>
              <c:f>'2000 250 200 D PP'!$BW$1</c:f>
              <c:strCache>
                <c:ptCount val="1"/>
                <c:pt idx="0">
                  <c:v>δP5_56789,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PP'!$BW$3:$BW$86</c:f>
              <c:numCache>
                <c:formatCode>General</c:formatCode>
                <c:ptCount val="84"/>
                <c:pt idx="0">
                  <c:v>-4.3118239571454664E-6</c:v>
                </c:pt>
                <c:pt idx="1">
                  <c:v>-4.2684525237493554E-6</c:v>
                </c:pt>
                <c:pt idx="2">
                  <c:v>-4.2138030902898888E-6</c:v>
                </c:pt>
                <c:pt idx="3">
                  <c:v>-4.2237580493535709E-6</c:v>
                </c:pt>
                <c:pt idx="4">
                  <c:v>-4.2737607826737883E-6</c:v>
                </c:pt>
                <c:pt idx="5">
                  <c:v>-4.336175080556573E-6</c:v>
                </c:pt>
                <c:pt idx="6">
                  <c:v>-4.376033351202388E-6</c:v>
                </c:pt>
                <c:pt idx="7">
                  <c:v>-4.3339678337805942E-6</c:v>
                </c:pt>
                <c:pt idx="8">
                  <c:v>-4.2703049723032821E-6</c:v>
                </c:pt>
                <c:pt idx="9">
                  <c:v>-4.2043336823168603E-6</c:v>
                </c:pt>
                <c:pt idx="10">
                  <c:v>-4.180619283925685E-6</c:v>
                </c:pt>
                <c:pt idx="11">
                  <c:v>-4.2388693850120562E-6</c:v>
                </c:pt>
                <c:pt idx="12">
                  <c:v>-4.3436013302897841E-6</c:v>
                </c:pt>
                <c:pt idx="13">
                  <c:v>-4.4085684679697618E-6</c:v>
                </c:pt>
                <c:pt idx="14">
                  <c:v>-4.3919193423655467E-6</c:v>
                </c:pt>
                <c:pt idx="15">
                  <c:v>-4.2948673834326129E-6</c:v>
                </c:pt>
                <c:pt idx="16">
                  <c:v>-4.180807428762201E-6</c:v>
                </c:pt>
                <c:pt idx="17">
                  <c:v>-4.1327468486961755E-6</c:v>
                </c:pt>
                <c:pt idx="18">
                  <c:v>-4.1965262997552266E-6</c:v>
                </c:pt>
                <c:pt idx="19">
                  <c:v>-4.3302588696725319E-6</c:v>
                </c:pt>
                <c:pt idx="20">
                  <c:v>-4.4390083292038252E-6</c:v>
                </c:pt>
                <c:pt idx="21">
                  <c:v>-4.4509461554244345E-6</c:v>
                </c:pt>
                <c:pt idx="22">
                  <c:v>-4.3289283089588404E-6</c:v>
                </c:pt>
                <c:pt idx="23">
                  <c:v>-4.1649343422833079E-6</c:v>
                </c:pt>
                <c:pt idx="24">
                  <c:v>-4.061171353006085E-6</c:v>
                </c:pt>
                <c:pt idx="25">
                  <c:v>-4.1221169719499878E-6</c:v>
                </c:pt>
                <c:pt idx="26">
                  <c:v>-4.3150803610367966E-6</c:v>
                </c:pt>
                <c:pt idx="27">
                  <c:v>-4.505950425467628E-6</c:v>
                </c:pt>
                <c:pt idx="28">
                  <c:v>-4.5642752698627637E-6</c:v>
                </c:pt>
                <c:pt idx="29">
                  <c:v>-4.4275943307438975E-6</c:v>
                </c:pt>
                <c:pt idx="30">
                  <c:v>-4.1563813020974866E-6</c:v>
                </c:pt>
                <c:pt idx="31">
                  <c:v>-3.9352428684320123E-6</c:v>
                </c:pt>
                <c:pt idx="32">
                  <c:v>-3.9263589222456735E-6</c:v>
                </c:pt>
                <c:pt idx="33">
                  <c:v>-4.1795480915703814E-6</c:v>
                </c:pt>
                <c:pt idx="34">
                  <c:v>-4.5273477788723704E-6</c:v>
                </c:pt>
                <c:pt idx="35">
                  <c:v>-4.7691171452569903E-6</c:v>
                </c:pt>
                <c:pt idx="36">
                  <c:v>-4.7273011673718002E-6</c:v>
                </c:pt>
                <c:pt idx="37">
                  <c:v>-4.4132922712124267E-6</c:v>
                </c:pt>
                <c:pt idx="38">
                  <c:v>-3.9782282412886838E-6</c:v>
                </c:pt>
                <c:pt idx="39">
                  <c:v>-3.6698432633042177E-6</c:v>
                </c:pt>
                <c:pt idx="40">
                  <c:v>-3.6503209294019845E-6</c:v>
                </c:pt>
                <c:pt idx="41">
                  <c:v>-3.9270480456307655E-6</c:v>
                </c:pt>
                <c:pt idx="42">
                  <c:v>-4.3489703982595163E-6</c:v>
                </c:pt>
                <c:pt idx="43">
                  <c:v>-4.686128906280021E-6</c:v>
                </c:pt>
                <c:pt idx="44">
                  <c:v>-4.6676927559288761E-6</c:v>
                </c:pt>
                <c:pt idx="45">
                  <c:v>-4.1904972010904651E-6</c:v>
                </c:pt>
                <c:pt idx="46">
                  <c:v>-3.2641537455659758E-6</c:v>
                </c:pt>
                <c:pt idx="47">
                  <c:v>-2.117035126052505E-6</c:v>
                </c:pt>
                <c:pt idx="48">
                  <c:v>-1.1441438130133791E-6</c:v>
                </c:pt>
                <c:pt idx="49">
                  <c:v>-7.5968855279759384E-7</c:v>
                </c:pt>
                <c:pt idx="50">
                  <c:v>-1.1009030240829998E-6</c:v>
                </c:pt>
                <c:pt idx="51">
                  <c:v>-1.8301863619271663E-6</c:v>
                </c:pt>
                <c:pt idx="52">
                  <c:v>-2.1258746688759128E-6</c:v>
                </c:pt>
                <c:pt idx="53">
                  <c:v>-1.076849211226541E-6</c:v>
                </c:pt>
                <c:pt idx="54">
                  <c:v>1.800108777262957E-6</c:v>
                </c:pt>
                <c:pt idx="55">
                  <c:v>6.2392660669322725E-6</c:v>
                </c:pt>
                <c:pt idx="56">
                  <c:v>1.1531173359563204E-5</c:v>
                </c:pt>
                <c:pt idx="57">
                  <c:v>1.762394053722062E-5</c:v>
                </c:pt>
                <c:pt idx="58">
                  <c:v>2.6309676626350836E-5</c:v>
                </c:pt>
                <c:pt idx="59">
                  <c:v>4.1647050150639409E-5</c:v>
                </c:pt>
                <c:pt idx="60">
                  <c:v>6.882893090345496E-5</c:v>
                </c:pt>
                <c:pt idx="61">
                  <c:v>1.1176820311411054E-4</c:v>
                </c:pt>
                <c:pt idx="62">
                  <c:v>1.7036103336587685E-4</c:v>
                </c:pt>
                <c:pt idx="63">
                  <c:v>2.3940923081626313E-4</c:v>
                </c:pt>
                <c:pt idx="64">
                  <c:v>3.0962764212939461E-4</c:v>
                </c:pt>
                <c:pt idx="65">
                  <c:v>3.7059873336555294E-4</c:v>
                </c:pt>
                <c:pt idx="66">
                  <c:v>4.1373043231144897E-4</c:v>
                </c:pt>
                <c:pt idx="67">
                  <c:v>4.3416202126690586E-4</c:v>
                </c:pt>
                <c:pt idx="68">
                  <c:v>4.30936657308526E-4</c:v>
                </c:pt>
                <c:pt idx="69">
                  <c:v>4.0686235194531579E-4</c:v>
                </c:pt>
                <c:pt idx="70">
                  <c:v>3.6805469956260992E-4</c:v>
                </c:pt>
                <c:pt idx="71">
                  <c:v>3.2299947303639524E-4</c:v>
                </c:pt>
                <c:pt idx="72">
                  <c:v>2.8048637365513422E-4</c:v>
                </c:pt>
                <c:pt idx="73">
                  <c:v>2.46939879665724E-4</c:v>
                </c:pt>
                <c:pt idx="74">
                  <c:v>2.2493168268807089E-4</c:v>
                </c:pt>
                <c:pt idx="75">
                  <c:v>2.1362158665408186E-4</c:v>
                </c:pt>
                <c:pt idx="76">
                  <c:v>2.1060419643298498E-4</c:v>
                </c:pt>
                <c:pt idx="77">
                  <c:v>2.1353803371695185E-4</c:v>
                </c:pt>
                <c:pt idx="78">
                  <c:v>2.206651819838298E-4</c:v>
                </c:pt>
                <c:pt idx="79">
                  <c:v>2.3071008640553081E-4</c:v>
                </c:pt>
                <c:pt idx="80">
                  <c:v>2.4273642134501597E-4</c:v>
                </c:pt>
                <c:pt idx="81">
                  <c:v>2.56210674404527E-4</c:v>
                </c:pt>
                <c:pt idx="82">
                  <c:v>2.7107712402144296E-4</c:v>
                </c:pt>
                <c:pt idx="83">
                  <c:v>2.8757754648960879E-4</c:v>
                </c:pt>
              </c:numCache>
            </c:numRef>
          </c:yVal>
        </c:ser>
        <c:axId val="119517952"/>
        <c:axId val="119519488"/>
      </c:scatterChart>
      <c:valAx>
        <c:axId val="11951795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19488"/>
        <c:crosses val="autoZero"/>
        <c:crossBetween val="midCat"/>
      </c:valAx>
      <c:valAx>
        <c:axId val="1195194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1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P6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PP'!$BX$1</c:f>
              <c:strCache>
                <c:ptCount val="1"/>
                <c:pt idx="0">
                  <c:v>δP6_123456,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PP'!$BX$3:$BX$86</c:f>
              <c:numCache>
                <c:formatCode>General</c:formatCode>
                <c:ptCount val="84"/>
                <c:pt idx="0">
                  <c:v>5.7419843600775566E-5</c:v>
                </c:pt>
                <c:pt idx="1">
                  <c:v>5.736080693082013E-5</c:v>
                </c:pt>
                <c:pt idx="2">
                  <c:v>5.7306434672624307E-5</c:v>
                </c:pt>
                <c:pt idx="3">
                  <c:v>5.7309401387969916E-5</c:v>
                </c:pt>
                <c:pt idx="4">
                  <c:v>5.7367910427777447E-5</c:v>
                </c:pt>
                <c:pt idx="5">
                  <c:v>5.7448013310812396E-5</c:v>
                </c:pt>
                <c:pt idx="6">
                  <c:v>5.7488739936314981E-5</c:v>
                </c:pt>
                <c:pt idx="7">
                  <c:v>5.7455181847951287E-5</c:v>
                </c:pt>
                <c:pt idx="8">
                  <c:v>5.7371709760972722E-5</c:v>
                </c:pt>
                <c:pt idx="9">
                  <c:v>5.7281357525973409E-5</c:v>
                </c:pt>
                <c:pt idx="10">
                  <c:v>5.7262532294724555E-5</c:v>
                </c:pt>
                <c:pt idx="11">
                  <c:v>5.7334832373828748E-5</c:v>
                </c:pt>
                <c:pt idx="12">
                  <c:v>5.7450428439992374E-5</c:v>
                </c:pt>
                <c:pt idx="13">
                  <c:v>5.7534662784450297E-5</c:v>
                </c:pt>
                <c:pt idx="14">
                  <c:v>5.7509175952610847E-5</c:v>
                </c:pt>
                <c:pt idx="15">
                  <c:v>5.7396037672824418E-5</c:v>
                </c:pt>
                <c:pt idx="16">
                  <c:v>5.7257873410501703E-5</c:v>
                </c:pt>
                <c:pt idx="17">
                  <c:v>5.7198459924870382E-5</c:v>
                </c:pt>
                <c:pt idx="18">
                  <c:v>5.7274517461333718E-5</c:v>
                </c:pt>
                <c:pt idx="19">
                  <c:v>5.7442607169472248E-5</c:v>
                </c:pt>
                <c:pt idx="20">
                  <c:v>5.7583952810330574E-5</c:v>
                </c:pt>
                <c:pt idx="21">
                  <c:v>5.7594777402594777E-5</c:v>
                </c:pt>
                <c:pt idx="22">
                  <c:v>5.7450317904286785E-5</c:v>
                </c:pt>
                <c:pt idx="23">
                  <c:v>5.7236591554918337E-5</c:v>
                </c:pt>
                <c:pt idx="24">
                  <c:v>5.7093753274131687E-5</c:v>
                </c:pt>
                <c:pt idx="25">
                  <c:v>5.7144686141458179E-5</c:v>
                </c:pt>
                <c:pt idx="26">
                  <c:v>5.7387823877597111E-5</c:v>
                </c:pt>
                <c:pt idx="27">
                  <c:v>5.7672415099629948E-5</c:v>
                </c:pt>
                <c:pt idx="28">
                  <c:v>5.7810946219580273E-5</c:v>
                </c:pt>
                <c:pt idx="29">
                  <c:v>5.7691801204809434E-5</c:v>
                </c:pt>
                <c:pt idx="30">
                  <c:v>5.7355229265365626E-5</c:v>
                </c:pt>
                <c:pt idx="31">
                  <c:v>5.7030380507819278E-5</c:v>
                </c:pt>
                <c:pt idx="32">
                  <c:v>5.7159157134084593E-5</c:v>
                </c:pt>
                <c:pt idx="33">
                  <c:v>5.849030484617046E-5</c:v>
                </c:pt>
                <c:pt idx="34">
                  <c:v>6.2332359415440131E-5</c:v>
                </c:pt>
                <c:pt idx="35">
                  <c:v>7.0962385197270716E-5</c:v>
                </c:pt>
                <c:pt idx="36">
                  <c:v>8.80442409603166E-5</c:v>
                </c:pt>
                <c:pt idx="37">
                  <c:v>1.1882191811592169E-4</c:v>
                </c:pt>
                <c:pt idx="38">
                  <c:v>1.6981410183279644E-4</c:v>
                </c:pt>
                <c:pt idx="39">
                  <c:v>2.4789632955479757E-4</c:v>
                </c:pt>
                <c:pt idx="40">
                  <c:v>3.5906754366389626E-4</c:v>
                </c:pt>
                <c:pt idx="41">
                  <c:v>5.0716672665081231E-4</c:v>
                </c:pt>
                <c:pt idx="42">
                  <c:v>6.9307284340083819E-4</c:v>
                </c:pt>
                <c:pt idx="43">
                  <c:v>9.1425149519987203E-4</c:v>
                </c:pt>
                <c:pt idx="44">
                  <c:v>1.1645998422969289E-3</c:v>
                </c:pt>
                <c:pt idx="45">
                  <c:v>1.4343483467507412E-3</c:v>
                </c:pt>
                <c:pt idx="46">
                  <c:v>1.7104449002730143E-3</c:v>
                </c:pt>
                <c:pt idx="47">
                  <c:v>1.9776258485699888E-3</c:v>
                </c:pt>
                <c:pt idx="48">
                  <c:v>2.2199124971502004E-3</c:v>
                </c:pt>
                <c:pt idx="49">
                  <c:v>2.4217516611692719E-3</c:v>
                </c:pt>
                <c:pt idx="50">
                  <c:v>2.5688597156406229E-3</c:v>
                </c:pt>
                <c:pt idx="51">
                  <c:v>2.6491908214494597E-3</c:v>
                </c:pt>
                <c:pt idx="52">
                  <c:v>2.6544708056867178E-3</c:v>
                </c:pt>
                <c:pt idx="53">
                  <c:v>2.5819097025625154E-3</c:v>
                </c:pt>
                <c:pt idx="54">
                  <c:v>2.435161196843165E-3</c:v>
                </c:pt>
                <c:pt idx="55">
                  <c:v>2.2245971526623637E-3</c:v>
                </c:pt>
                <c:pt idx="56">
                  <c:v>1.967210720379569E-3</c:v>
                </c:pt>
                <c:pt idx="57">
                  <c:v>1.6853143213079735E-3</c:v>
                </c:pt>
                <c:pt idx="58">
                  <c:v>1.4030175647575041E-3</c:v>
                </c:pt>
                <c:pt idx="59">
                  <c:v>1.1420809612373919E-3</c:v>
                </c:pt>
                <c:pt idx="60">
                  <c:v>9.1983564534653828E-4</c:v>
                </c:pt>
                <c:pt idx="61">
                  <c:v>7.4876687797623218E-4</c:v>
                </c:pt>
                <c:pt idx="62">
                  <c:v>6.3583351905836891E-4</c:v>
                </c:pt>
                <c:pt idx="63">
                  <c:v>5.8126684170865285E-4</c:v>
                </c:pt>
                <c:pt idx="64">
                  <c:v>5.790831267097913E-4</c:v>
                </c:pt>
                <c:pt idx="65">
                  <c:v>6.1971851031378949E-4</c:v>
                </c:pt>
                <c:pt idx="66">
                  <c:v>6.9272975606601145E-4</c:v>
                </c:pt>
                <c:pt idx="67">
                  <c:v>7.8766201771394116E-4</c:v>
                </c:pt>
                <c:pt idx="68">
                  <c:v>8.9417080921714654E-4</c:v>
                </c:pt>
                <c:pt idx="69">
                  <c:v>1.0034481228871112E-3</c:v>
                </c:pt>
                <c:pt idx="70">
                  <c:v>1.1104169508134854E-3</c:v>
                </c:pt>
                <c:pt idx="71">
                  <c:v>1.214375778673104E-3</c:v>
                </c:pt>
                <c:pt idx="72">
                  <c:v>1.3176155680772641E-3</c:v>
                </c:pt>
                <c:pt idx="73">
                  <c:v>1.4233987608271469E-3</c:v>
                </c:pt>
                <c:pt idx="74">
                  <c:v>1.5350233959701694E-3</c:v>
                </c:pt>
                <c:pt idx="75">
                  <c:v>1.6558836839215513E-3</c:v>
                </c:pt>
                <c:pt idx="76">
                  <c:v>1.7894487652450059E-3</c:v>
                </c:pt>
                <c:pt idx="77">
                  <c:v>1.9386486350779538E-3</c:v>
                </c:pt>
                <c:pt idx="78">
                  <c:v>2.1055285004264097E-3</c:v>
                </c:pt>
                <c:pt idx="79">
                  <c:v>2.2916367395145044E-3</c:v>
                </c:pt>
                <c:pt idx="80">
                  <c:v>2.4982235714916534E-3</c:v>
                </c:pt>
                <c:pt idx="81">
                  <c:v>2.7263602948558734E-3</c:v>
                </c:pt>
                <c:pt idx="82">
                  <c:v>2.9769447690501487E-3</c:v>
                </c:pt>
                <c:pt idx="83">
                  <c:v>3.2514638693316262E-3</c:v>
                </c:pt>
              </c:numCache>
            </c:numRef>
          </c:yVal>
        </c:ser>
        <c:ser>
          <c:idx val="1"/>
          <c:order val="1"/>
          <c:tx>
            <c:strRef>
              <c:f>'2000 250 200 D PP'!$BY$1</c:f>
              <c:strCache>
                <c:ptCount val="1"/>
                <c:pt idx="0">
                  <c:v>δP6_234567,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PP'!$BY$3:$BY$86</c:f>
              <c:numCache>
                <c:formatCode>General</c:formatCode>
                <c:ptCount val="84"/>
                <c:pt idx="0">
                  <c:v>9.9495391936987865E-6</c:v>
                </c:pt>
                <c:pt idx="1">
                  <c:v>9.8232691625177448E-6</c:v>
                </c:pt>
                <c:pt idx="2">
                  <c:v>9.7328625520282097E-6</c:v>
                </c:pt>
                <c:pt idx="3">
                  <c:v>9.7413981639191127E-6</c:v>
                </c:pt>
                <c:pt idx="4">
                  <c:v>9.8569519698665786E-6</c:v>
                </c:pt>
                <c:pt idx="5">
                  <c:v>1.000093438914551E-5</c:v>
                </c:pt>
                <c:pt idx="6">
                  <c:v>1.0077569925222296E-5</c:v>
                </c:pt>
                <c:pt idx="7">
                  <c:v>1.0015236824575946E-5</c:v>
                </c:pt>
                <c:pt idx="8">
                  <c:v>9.8433312001530715E-6</c:v>
                </c:pt>
                <c:pt idx="9">
                  <c:v>9.6863535693977876E-6</c:v>
                </c:pt>
                <c:pt idx="10">
                  <c:v>9.6534990654331687E-6</c:v>
                </c:pt>
                <c:pt idx="11">
                  <c:v>9.784898509168638E-6</c:v>
                </c:pt>
                <c:pt idx="12">
                  <c:v>1.0007368167169739E-5</c:v>
                </c:pt>
                <c:pt idx="13">
                  <c:v>1.0155925580429548E-5</c:v>
                </c:pt>
                <c:pt idx="14">
                  <c:v>1.0123527691967282E-5</c:v>
                </c:pt>
                <c:pt idx="15">
                  <c:v>9.8978777817240737E-6</c:v>
                </c:pt>
                <c:pt idx="16">
                  <c:v>9.6457385795542527E-6</c:v>
                </c:pt>
                <c:pt idx="17">
                  <c:v>9.5374033770995181E-6</c:v>
                </c:pt>
                <c:pt idx="18">
                  <c:v>9.6742479246611501E-6</c:v>
                </c:pt>
                <c:pt idx="19">
                  <c:v>9.9826771140787418E-6</c:v>
                </c:pt>
                <c:pt idx="20">
                  <c:v>1.0249231666065173E-5</c:v>
                </c:pt>
                <c:pt idx="21">
                  <c:v>1.0272137776018431E-5</c:v>
                </c:pt>
                <c:pt idx="22">
                  <c:v>1.0007345055171313E-5</c:v>
                </c:pt>
                <c:pt idx="23">
                  <c:v>9.6249736576473066E-6</c:v>
                </c:pt>
                <c:pt idx="24">
                  <c:v>9.3970356828190771E-6</c:v>
                </c:pt>
                <c:pt idx="25">
                  <c:v>9.5129980629132804E-6</c:v>
                </c:pt>
                <c:pt idx="26">
                  <c:v>9.9094817768430321E-6</c:v>
                </c:pt>
                <c:pt idx="27">
                  <c:v>1.0320431279450815E-5</c:v>
                </c:pt>
                <c:pt idx="28">
                  <c:v>1.0427609931744353E-5</c:v>
                </c:pt>
                <c:pt idx="29">
                  <c:v>1.0117515797360144E-5</c:v>
                </c:pt>
                <c:pt idx="30">
                  <c:v>9.587759120535666E-6</c:v>
                </c:pt>
                <c:pt idx="31">
                  <c:v>9.2492549814623959E-6</c:v>
                </c:pt>
                <c:pt idx="32">
                  <c:v>9.4068331475613554E-6</c:v>
                </c:pt>
                <c:pt idx="33">
                  <c:v>1.0018006870657348E-5</c:v>
                </c:pt>
                <c:pt idx="34">
                  <c:v>1.0643836584854627E-5</c:v>
                </c:pt>
                <c:pt idx="35">
                  <c:v>1.0744766022710572E-5</c:v>
                </c:pt>
                <c:pt idx="36">
                  <c:v>1.010811589190197E-5</c:v>
                </c:pt>
                <c:pt idx="37">
                  <c:v>9.1082633885686271E-6</c:v>
                </c:pt>
                <c:pt idx="38">
                  <c:v>8.5566902680161983E-6</c:v>
                </c:pt>
                <c:pt idx="39">
                  <c:v>9.2197692715192958E-6</c:v>
                </c:pt>
                <c:pt idx="40">
                  <c:v>1.1217438337242369E-5</c:v>
                </c:pt>
                <c:pt idx="41">
                  <c:v>1.3997393934303548E-5</c:v>
                </c:pt>
                <c:pt idx="42">
                  <c:v>1.6969051938035828E-5</c:v>
                </c:pt>
                <c:pt idx="43">
                  <c:v>2.0735533466938183E-5</c:v>
                </c:pt>
                <c:pt idx="44">
                  <c:v>2.819537522975174E-5</c:v>
                </c:pt>
                <c:pt idx="45">
                  <c:v>4.4835498839608523E-5</c:v>
                </c:pt>
                <c:pt idx="46">
                  <c:v>7.788288935164922E-5</c:v>
                </c:pt>
                <c:pt idx="47">
                  <c:v>1.3469059271550843E-4</c:v>
                </c:pt>
                <c:pt idx="48">
                  <c:v>2.2108528209617562E-4</c:v>
                </c:pt>
                <c:pt idx="49">
                  <c:v>3.4027296101430543E-4</c:v>
                </c:pt>
                <c:pt idx="50">
                  <c:v>4.9221334346613577E-4</c:v>
                </c:pt>
                <c:pt idx="51">
                  <c:v>6.7314681350072458E-4</c:v>
                </c:pt>
                <c:pt idx="52">
                  <c:v>8.749724207778517E-4</c:v>
                </c:pt>
                <c:pt idx="53">
                  <c:v>1.0848182035858786E-3</c:v>
                </c:pt>
                <c:pt idx="54">
                  <c:v>1.2854901034766719E-3</c:v>
                </c:pt>
                <c:pt idx="55">
                  <c:v>1.4570592449497446E-3</c:v>
                </c:pt>
                <c:pt idx="56">
                  <c:v>1.5795807229229304E-3</c:v>
                </c:pt>
                <c:pt idx="57">
                  <c:v>1.6367953083337439E-3</c:v>
                </c:pt>
                <c:pt idx="58">
                  <c:v>1.6204657915915438E-3</c:v>
                </c:pt>
                <c:pt idx="59">
                  <c:v>1.5337582360139164E-3</c:v>
                </c:pt>
                <c:pt idx="60">
                  <c:v>1.3913933674837668E-3</c:v>
                </c:pt>
                <c:pt idx="61">
                  <c:v>1.2156832586727737E-3</c:v>
                </c:pt>
                <c:pt idx="62">
                  <c:v>1.0303908342586435E-3</c:v>
                </c:pt>
                <c:pt idx="63">
                  <c:v>8.56348781814317E-4</c:v>
                </c:pt>
                <c:pt idx="64">
                  <c:v>7.0990986000713321E-4</c:v>
                </c:pt>
                <c:pt idx="65">
                  <c:v>6.0223646887511964E-4</c:v>
                </c:pt>
                <c:pt idx="66">
                  <c:v>5.3782448441677027E-4</c:v>
                </c:pt>
                <c:pt idx="67">
                  <c:v>5.1359777429845063E-4</c:v>
                </c:pt>
                <c:pt idx="68">
                  <c:v>5.2089065494104365E-4</c:v>
                </c:pt>
                <c:pt idx="69">
                  <c:v>5.4959950993002053E-4</c:v>
                </c:pt>
                <c:pt idx="70">
                  <c:v>5.9152280458897089E-4</c:v>
                </c:pt>
                <c:pt idx="71">
                  <c:v>6.4128837302146252E-4</c:v>
                </c:pt>
                <c:pt idx="72">
                  <c:v>6.9538648888925751E-4</c:v>
                </c:pt>
                <c:pt idx="73">
                  <c:v>7.5161605112225376E-4</c:v>
                </c:pt>
                <c:pt idx="74">
                  <c:v>8.0906869877289808E-4</c:v>
                </c:pt>
                <c:pt idx="75">
                  <c:v>8.6811695836159998E-4</c:v>
                </c:pt>
                <c:pt idx="76">
                  <c:v>9.298830195971665E-4</c:v>
                </c:pt>
                <c:pt idx="77">
                  <c:v>9.9573875974422969E-4</c:v>
                </c:pt>
                <c:pt idx="78">
                  <c:v>1.0672293272567951E-3</c:v>
                </c:pt>
                <c:pt idx="79">
                  <c:v>1.1461599524202192E-3</c:v>
                </c:pt>
                <c:pt idx="80">
                  <c:v>1.2344060536064062E-3</c:v>
                </c:pt>
                <c:pt idx="81">
                  <c:v>1.3334377499683513E-3</c:v>
                </c:pt>
                <c:pt idx="82">
                  <c:v>1.4445337349452119E-3</c:v>
                </c:pt>
                <c:pt idx="83">
                  <c:v>1.5689944944152414E-3</c:v>
                </c:pt>
              </c:numCache>
            </c:numRef>
          </c:yVal>
        </c:ser>
        <c:ser>
          <c:idx val="2"/>
          <c:order val="2"/>
          <c:tx>
            <c:strRef>
              <c:f>'2000 250 200 D PP'!$BZ$1</c:f>
              <c:strCache>
                <c:ptCount val="1"/>
                <c:pt idx="0">
                  <c:v>δP6_345678,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PP'!$BZ$3:$BZ$86</c:f>
              <c:numCache>
                <c:formatCode>General</c:formatCode>
                <c:ptCount val="84"/>
                <c:pt idx="0">
                  <c:v>-9.2837933735046008E-7</c:v>
                </c:pt>
                <c:pt idx="1">
                  <c:v>-7.2092549276148166E-7</c:v>
                </c:pt>
                <c:pt idx="2">
                  <c:v>-5.5800312444634348E-7</c:v>
                </c:pt>
                <c:pt idx="3">
                  <c:v>-5.7276130575531492E-7</c:v>
                </c:pt>
                <c:pt idx="4">
                  <c:v>-7.6635437167710263E-7</c:v>
                </c:pt>
                <c:pt idx="5">
                  <c:v>-1.0110337979561679E-6</c:v>
                </c:pt>
                <c:pt idx="6">
                  <c:v>-1.1460921477551844E-6</c:v>
                </c:pt>
                <c:pt idx="7">
                  <c:v>-1.0348278546568057E-6</c:v>
                </c:pt>
                <c:pt idx="8">
                  <c:v>-7.5267971227574448E-7</c:v>
                </c:pt>
                <c:pt idx="9">
                  <c:v>-4.8342466938550155E-7</c:v>
                </c:pt>
                <c:pt idx="10">
                  <c:v>-4.2334228073440117E-7</c:v>
                </c:pt>
                <c:pt idx="11">
                  <c:v>-6.4711502820169464E-7</c:v>
                </c:pt>
                <c:pt idx="12">
                  <c:v>-1.0259777238827428E-6</c:v>
                </c:pt>
                <c:pt idx="13">
                  <c:v>-1.2779869190994442E-6</c:v>
                </c:pt>
                <c:pt idx="14">
                  <c:v>-1.2203718974916622E-6</c:v>
                </c:pt>
                <c:pt idx="15">
                  <c:v>-8.4142871479772618E-7</c:v>
                </c:pt>
                <c:pt idx="16">
                  <c:v>-4.1208107473544864E-7</c:v>
                </c:pt>
                <c:pt idx="17">
                  <c:v>-2.2695051705295954E-7</c:v>
                </c:pt>
                <c:pt idx="18">
                  <c:v>-4.6200096765619536E-7</c:v>
                </c:pt>
                <c:pt idx="19">
                  <c:v>-9.8735617105535911E-7</c:v>
                </c:pt>
                <c:pt idx="20">
                  <c:v>-1.4320518905673596E-6</c:v>
                </c:pt>
                <c:pt idx="21">
                  <c:v>-1.4696943378481042E-6</c:v>
                </c:pt>
                <c:pt idx="22">
                  <c:v>-1.0184039543233159E-6</c:v>
                </c:pt>
                <c:pt idx="23">
                  <c:v>-3.7156378763364417E-7</c:v>
                </c:pt>
                <c:pt idx="24">
                  <c:v>2.2426139854869742E-8</c:v>
                </c:pt>
                <c:pt idx="25">
                  <c:v>-1.7967005256150359E-7</c:v>
                </c:pt>
                <c:pt idx="26">
                  <c:v>-8.7046532649612263E-7</c:v>
                </c:pt>
                <c:pt idx="27">
                  <c:v>-1.5898677198818156E-6</c:v>
                </c:pt>
                <c:pt idx="28">
                  <c:v>-1.7911987326875434E-6</c:v>
                </c:pt>
                <c:pt idx="29">
                  <c:v>-1.2690948750053443E-6</c:v>
                </c:pt>
                <c:pt idx="30">
                  <c:v>-3.3183877864995104E-7</c:v>
                </c:pt>
                <c:pt idx="31">
                  <c:v>3.2626223600909499E-7</c:v>
                </c:pt>
                <c:pt idx="32">
                  <c:v>1.6263889300247025E-7</c:v>
                </c:pt>
                <c:pt idx="33">
                  <c:v>-8.1863382298680287E-7</c:v>
                </c:pt>
                <c:pt idx="34">
                  <c:v>-1.9501592213103103E-6</c:v>
                </c:pt>
                <c:pt idx="35">
                  <c:v>-2.3405424014535936E-6</c:v>
                </c:pt>
                <c:pt idx="36">
                  <c:v>-1.5309128702858943E-6</c:v>
                </c:pt>
                <c:pt idx="37">
                  <c:v>7.0991480118076655E-8</c:v>
                </c:pt>
                <c:pt idx="38">
                  <c:v>1.3767751405012463E-6</c:v>
                </c:pt>
                <c:pt idx="39">
                  <c:v>1.2900940015471429E-6</c:v>
                </c:pt>
                <c:pt idx="40">
                  <c:v>-3.6922847341039344E-7</c:v>
                </c:pt>
                <c:pt idx="41">
                  <c:v>-2.5884492131748871E-6</c:v>
                </c:pt>
                <c:pt idx="42">
                  <c:v>-3.6499097872920439E-6</c:v>
                </c:pt>
                <c:pt idx="43">
                  <c:v>-2.2705460290817214E-6</c:v>
                </c:pt>
                <c:pt idx="44">
                  <c:v>1.4142815171445944E-6</c:v>
                </c:pt>
                <c:pt idx="45">
                  <c:v>5.7118258508515041E-6</c:v>
                </c:pt>
                <c:pt idx="46">
                  <c:v>8.4559035853359887E-6</c:v>
                </c:pt>
                <c:pt idx="47">
                  <c:v>8.5647582219391949E-6</c:v>
                </c:pt>
                <c:pt idx="48">
                  <c:v>7.2871677910188448E-6</c:v>
                </c:pt>
                <c:pt idx="49">
                  <c:v>8.3294855104422416E-6</c:v>
                </c:pt>
                <c:pt idx="50">
                  <c:v>1.6917928488902056E-5</c:v>
                </c:pt>
                <c:pt idx="51">
                  <c:v>3.8372217772891792E-5</c:v>
                </c:pt>
                <c:pt idx="52">
                  <c:v>7.7039786714437619E-5</c:v>
                </c:pt>
                <c:pt idx="53">
                  <c:v>1.3583495739547674E-4</c:v>
                </c:pt>
                <c:pt idx="54">
                  <c:v>2.1595542523092023E-4</c:v>
                </c:pt>
                <c:pt idx="55">
                  <c:v>3.1643882783434149E-4</c:v>
                </c:pt>
                <c:pt idx="56">
                  <c:v>4.3331317004093386E-4</c:v>
                </c:pt>
                <c:pt idx="57">
                  <c:v>5.5887927023386998E-4</c:v>
                </c:pt>
                <c:pt idx="58">
                  <c:v>6.8154718808973586E-4</c:v>
                </c:pt>
                <c:pt idx="59">
                  <c:v>7.8679881592771603E-4</c:v>
                </c:pt>
                <c:pt idx="60">
                  <c:v>8.5958858503237985E-4</c:v>
                </c:pt>
                <c:pt idx="61">
                  <c:v>8.8808508982718241E-4</c:v>
                </c:pt>
                <c:pt idx="62">
                  <c:v>8.6777551368838642E-4</c:v>
                </c:pt>
                <c:pt idx="63">
                  <c:v>8.0360740127345936E-4</c:v>
                </c:pt>
                <c:pt idx="64">
                  <c:v>7.0867126024778742E-4</c:v>
                </c:pt>
                <c:pt idx="65">
                  <c:v>5.999446785572045E-4</c:v>
                </c:pt>
                <c:pt idx="66">
                  <c:v>4.9356155472686459E-4</c:v>
                </c:pt>
                <c:pt idx="67">
                  <c:v>4.0250679071342341E-4</c:v>
                </c:pt>
                <c:pt idx="68">
                  <c:v>3.3586904086778738E-4</c:v>
                </c:pt>
                <c:pt idx="69">
                  <c:v>2.9813385346389928E-4</c:v>
                </c:pt>
                <c:pt idx="70">
                  <c:v>2.8811035882666375E-4</c:v>
                </c:pt>
                <c:pt idx="71">
                  <c:v>2.9894962801477426E-4</c:v>
                </c:pt>
                <c:pt idx="72">
                  <c:v>3.2099793437507878E-4</c:v>
                </c:pt>
                <c:pt idx="73">
                  <c:v>3.4583427716248301E-4</c:v>
                </c:pt>
                <c:pt idx="74">
                  <c:v>3.6924006831463326E-4</c:v>
                </c:pt>
                <c:pt idx="75">
                  <c:v>3.9105234122386391E-4</c:v>
                </c:pt>
                <c:pt idx="76">
                  <c:v>4.131756030314658E-4</c:v>
                </c:pt>
                <c:pt idx="77">
                  <c:v>4.3761057673610777E-4</c:v>
                </c:pt>
                <c:pt idx="78">
                  <c:v>4.6544625965455047E-4</c:v>
                </c:pt>
                <c:pt idx="79">
                  <c:v>4.9696307208180917E-4</c:v>
                </c:pt>
                <c:pt idx="80">
                  <c:v>5.3211009891563547E-4</c:v>
                </c:pt>
                <c:pt idx="81">
                  <c:v>5.7090216230052521E-4</c:v>
                </c:pt>
                <c:pt idx="82">
                  <c:v>6.1355602758247528E-4</c:v>
                </c:pt>
                <c:pt idx="83">
                  <c:v>6.6044126732824754E-4</c:v>
                </c:pt>
              </c:numCache>
            </c:numRef>
          </c:yVal>
        </c:ser>
        <c:ser>
          <c:idx val="3"/>
          <c:order val="3"/>
          <c:tx>
            <c:strRef>
              <c:f>'2000 250 200 D PP'!$CA$1</c:f>
              <c:strCache>
                <c:ptCount val="1"/>
                <c:pt idx="0">
                  <c:v>δP6_456789,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PP'!$CA$3:$CA$86</c:f>
              <c:numCache>
                <c:formatCode>General</c:formatCode>
                <c:ptCount val="84"/>
                <c:pt idx="0">
                  <c:v>-2.3801687186238846E-6</c:v>
                </c:pt>
                <c:pt idx="1">
                  <c:v>-2.5678991941602974E-6</c:v>
                </c:pt>
                <c:pt idx="2">
                  <c:v>-2.7338629980302315E-6</c:v>
                </c:pt>
                <c:pt idx="3">
                  <c:v>-2.7159798231743415E-6</c:v>
                </c:pt>
                <c:pt idx="4">
                  <c:v>-2.5332151910723022E-6</c:v>
                </c:pt>
                <c:pt idx="5">
                  <c:v>-2.3022391881215992E-6</c:v>
                </c:pt>
                <c:pt idx="6">
                  <c:v>-2.1697512764557586E-6</c:v>
                </c:pt>
                <c:pt idx="7">
                  <c:v>-2.2849493057988668E-6</c:v>
                </c:pt>
                <c:pt idx="8">
                  <c:v>-2.542283445157445E-6</c:v>
                </c:pt>
                <c:pt idx="9">
                  <c:v>-2.7952183807699454E-6</c:v>
                </c:pt>
                <c:pt idx="10">
                  <c:v>-2.8587694261422714E-6</c:v>
                </c:pt>
                <c:pt idx="11">
                  <c:v>-2.6470256557446087E-6</c:v>
                </c:pt>
                <c:pt idx="12">
                  <c:v>-2.2846570882553013E-6</c:v>
                </c:pt>
                <c:pt idx="13">
                  <c:v>-2.0472176705099016E-6</c:v>
                </c:pt>
                <c:pt idx="14">
                  <c:v>-2.1032919500698494E-6</c:v>
                </c:pt>
                <c:pt idx="15">
                  <c:v>-2.458917258812629E-6</c:v>
                </c:pt>
                <c:pt idx="16">
                  <c:v>-2.8679912746475827E-6</c:v>
                </c:pt>
                <c:pt idx="17">
                  <c:v>-3.0423105099666725E-6</c:v>
                </c:pt>
                <c:pt idx="18">
                  <c:v>-2.8169972605511517E-6</c:v>
                </c:pt>
                <c:pt idx="19">
                  <c:v>-2.32258522733092E-6</c:v>
                </c:pt>
                <c:pt idx="20">
                  <c:v>-1.9081701168512794E-6</c:v>
                </c:pt>
                <c:pt idx="21">
                  <c:v>-1.8721559799633053E-6</c:v>
                </c:pt>
                <c:pt idx="22">
                  <c:v>-2.303803999298068E-6</c:v>
                </c:pt>
                <c:pt idx="23">
                  <c:v>-2.9139126272170746E-6</c:v>
                </c:pt>
                <c:pt idx="24">
                  <c:v>-3.287663180785716E-6</c:v>
                </c:pt>
                <c:pt idx="25">
                  <c:v>-3.0875857765424314E-6</c:v>
                </c:pt>
                <c:pt idx="26">
                  <c:v>-2.4169189898198828E-6</c:v>
                </c:pt>
                <c:pt idx="27">
                  <c:v>-1.7256661607387147E-6</c:v>
                </c:pt>
                <c:pt idx="28">
                  <c:v>-1.5228956336526406E-6</c:v>
                </c:pt>
                <c:pt idx="29">
                  <c:v>-2.0188635884311329E-6</c:v>
                </c:pt>
                <c:pt idx="30">
                  <c:v>-2.9442495876903091E-6</c:v>
                </c:pt>
                <c:pt idx="31">
                  <c:v>-3.6392963053705901E-6</c:v>
                </c:pt>
                <c:pt idx="32">
                  <c:v>-3.5627134684339951E-6</c:v>
                </c:pt>
                <c:pt idx="33">
                  <c:v>-2.6559467233653461E-6</c:v>
                </c:pt>
                <c:pt idx="34">
                  <c:v>-1.5122458282088719E-6</c:v>
                </c:pt>
                <c:pt idx="35">
                  <c:v>-9.3937044452589713E-7</c:v>
                </c:pt>
                <c:pt idx="36">
                  <c:v>-1.4412019466707865E-6</c:v>
                </c:pt>
                <c:pt idx="37">
                  <c:v>-2.7712475883668458E-6</c:v>
                </c:pt>
                <c:pt idx="38">
                  <c:v>-4.0772587527881932E-6</c:v>
                </c:pt>
                <c:pt idx="39">
                  <c:v>-4.3764756942187705E-6</c:v>
                </c:pt>
                <c:pt idx="40">
                  <c:v>-3.3125702600823176E-6</c:v>
                </c:pt>
                <c:pt idx="41">
                  <c:v>-1.4230679862385631E-6</c:v>
                </c:pt>
                <c:pt idx="42">
                  <c:v>1.3964960205586907E-7</c:v>
                </c:pt>
                <c:pt idx="43">
                  <c:v>3.6829083771387772E-7</c:v>
                </c:pt>
                <c:pt idx="44">
                  <c:v>-9.5692530864902037E-7</c:v>
                </c:pt>
                <c:pt idx="45">
                  <c:v>-2.956904683637171E-6</c:v>
                </c:pt>
                <c:pt idx="46">
                  <c:v>-4.2842176890076772E-6</c:v>
                </c:pt>
                <c:pt idx="47">
                  <c:v>-3.8401571962540237E-6</c:v>
                </c:pt>
                <c:pt idx="48">
                  <c:v>-1.4373174172140069E-6</c:v>
                </c:pt>
                <c:pt idx="49">
                  <c:v>2.1463986278752456E-6</c:v>
                </c:pt>
                <c:pt idx="50">
                  <c:v>5.6039813289259638E-6</c:v>
                </c:pt>
                <c:pt idx="51">
                  <c:v>7.8769252037907272E-6</c:v>
                </c:pt>
                <c:pt idx="52">
                  <c:v>8.8283857811767563E-6</c:v>
                </c:pt>
                <c:pt idx="53">
                  <c:v>9.7420699577237257E-6</c:v>
                </c:pt>
                <c:pt idx="54">
                  <c:v>1.3587840655596151E-5</c:v>
                </c:pt>
                <c:pt idx="55">
                  <c:v>2.4865130279390357E-5</c:v>
                </c:pt>
                <c:pt idx="56">
                  <c:v>4.8823791773332584E-5</c:v>
                </c:pt>
                <c:pt idx="57">
                  <c:v>8.9668344266227717E-5</c:v>
                </c:pt>
                <c:pt idx="58">
                  <c:v>1.4840411790208521E-4</c:v>
                </c:pt>
                <c:pt idx="59">
                  <c:v>2.2129201137789482E-4</c:v>
                </c:pt>
                <c:pt idx="60">
                  <c:v>3.0003555664699991E-4</c:v>
                </c:pt>
                <c:pt idx="61">
                  <c:v>3.7379882323370674E-4</c:v>
                </c:pt>
                <c:pt idx="62">
                  <c:v>4.3213220137770011E-4</c:v>
                </c:pt>
                <c:pt idx="63">
                  <c:v>4.6719756983432288E-4</c:v>
                </c:pt>
                <c:pt idx="64">
                  <c:v>4.750084360670738E-4</c:v>
                </c:pt>
                <c:pt idx="65">
                  <c:v>4.5574163507147453E-4</c:v>
                </c:pt>
                <c:pt idx="66">
                  <c:v>4.1401439565785835E-4</c:v>
                </c:pt>
                <c:pt idx="67">
                  <c:v>3.5814249706858149E-4</c:v>
                </c:pt>
                <c:pt idx="68">
                  <c:v>2.9851212132003742E-4</c:v>
                </c:pt>
                <c:pt idx="69">
                  <c:v>2.4455560092140062E-4</c:v>
                </c:pt>
                <c:pt idx="70">
                  <c:v>2.0239343550893863E-4</c:v>
                </c:pt>
                <c:pt idx="71">
                  <c:v>1.744251419820641E-4</c:v>
                </c:pt>
                <c:pt idx="72">
                  <c:v>1.6032503913001608E-4</c:v>
                </c:pt>
                <c:pt idx="73">
                  <c:v>1.5829213919241604E-4</c:v>
                </c:pt>
                <c:pt idx="74">
                  <c:v>1.6540081037803606E-4</c:v>
                </c:pt>
                <c:pt idx="75">
                  <c:v>1.7798193656772665E-4</c:v>
                </c:pt>
                <c:pt idx="76">
                  <c:v>1.9235712332465354E-4</c:v>
                </c:pt>
                <c:pt idx="77">
                  <c:v>2.059311903795483E-4</c:v>
                </c:pt>
                <c:pt idx="78">
                  <c:v>2.1796618173557566E-4</c:v>
                </c:pt>
                <c:pt idx="79">
                  <c:v>2.2918573275047642E-4</c:v>
                </c:pt>
                <c:pt idx="80">
                  <c:v>2.4085231416533172E-4</c:v>
                </c:pt>
                <c:pt idx="81">
                  <c:v>2.5403893381858371E-4</c:v>
                </c:pt>
                <c:pt idx="82">
                  <c:v>2.6934253834468811E-4</c:v>
                </c:pt>
                <c:pt idx="83">
                  <c:v>2.870573495937557E-4</c:v>
                </c:pt>
              </c:numCache>
            </c:numRef>
          </c:yVal>
        </c:ser>
        <c:axId val="119451648"/>
        <c:axId val="119453184"/>
      </c:scatterChart>
      <c:valAx>
        <c:axId val="11945164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453184"/>
        <c:crosses val="autoZero"/>
        <c:crossBetween val="midCat"/>
      </c:valAx>
      <c:valAx>
        <c:axId val="1194531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45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P7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PP'!$CB$1</c:f>
              <c:strCache>
                <c:ptCount val="1"/>
                <c:pt idx="0">
                  <c:v>δP7_1234567,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PP'!$CB$3:$CB$86</c:f>
              <c:numCache>
                <c:formatCode>General</c:formatCode>
                <c:ptCount val="84"/>
                <c:pt idx="0">
                  <c:v>5.2693683466220609E-5</c:v>
                </c:pt>
                <c:pt idx="1">
                  <c:v>5.2688383438789788E-5</c:v>
                </c:pt>
                <c:pt idx="2">
                  <c:v>5.2672452261565139E-5</c:v>
                </c:pt>
                <c:pt idx="3">
                  <c:v>5.2671801784046068E-5</c:v>
                </c:pt>
                <c:pt idx="4">
                  <c:v>5.2681217869887664E-5</c:v>
                </c:pt>
                <c:pt idx="5">
                  <c:v>5.2700142827349916E-5</c:v>
                </c:pt>
                <c:pt idx="6">
                  <c:v>5.2708235798420988E-5</c:v>
                </c:pt>
                <c:pt idx="7">
                  <c:v>5.2701172761085435E-5</c:v>
                </c:pt>
                <c:pt idx="8">
                  <c:v>5.2690800014909556E-5</c:v>
                </c:pt>
                <c:pt idx="9">
                  <c:v>5.2667130020153663E-5</c:v>
                </c:pt>
                <c:pt idx="10">
                  <c:v>5.2662275069531583E-5</c:v>
                </c:pt>
                <c:pt idx="11">
                  <c:v>5.2678755352697504E-5</c:v>
                </c:pt>
                <c:pt idx="12">
                  <c:v>5.2699737678379988E-5</c:v>
                </c:pt>
                <c:pt idx="13">
                  <c:v>5.2720868619751671E-5</c:v>
                </c:pt>
                <c:pt idx="14">
                  <c:v>5.2709130676814597E-5</c:v>
                </c:pt>
                <c:pt idx="15">
                  <c:v>5.2692001423590429E-5</c:v>
                </c:pt>
                <c:pt idx="16">
                  <c:v>5.2660932018805395E-5</c:v>
                </c:pt>
                <c:pt idx="17">
                  <c:v>5.2647580321057985E-5</c:v>
                </c:pt>
                <c:pt idx="18">
                  <c:v>5.2665438336860215E-5</c:v>
                </c:pt>
                <c:pt idx="19">
                  <c:v>5.2702337245469355E-5</c:v>
                </c:pt>
                <c:pt idx="20">
                  <c:v>5.2730437478457071E-5</c:v>
                </c:pt>
                <c:pt idx="21">
                  <c:v>5.2731548013190688E-5</c:v>
                </c:pt>
                <c:pt idx="22">
                  <c:v>5.2699659186528081E-5</c:v>
                </c:pt>
                <c:pt idx="23">
                  <c:v>5.2648389119405725E-5</c:v>
                </c:pt>
                <c:pt idx="24">
                  <c:v>5.2602424926218028E-5</c:v>
                </c:pt>
                <c:pt idx="25">
                  <c:v>5.2603972285389378E-5</c:v>
                </c:pt>
                <c:pt idx="26">
                  <c:v>5.2678747305009987E-5</c:v>
                </c:pt>
                <c:pt idx="27">
                  <c:v>5.2789021737664754E-5</c:v>
                </c:pt>
                <c:pt idx="28">
                  <c:v>5.2882599953119058E-5</c:v>
                </c:pt>
                <c:pt idx="29">
                  <c:v>5.2895547633213802E-5</c:v>
                </c:pt>
                <c:pt idx="30">
                  <c:v>5.2783546727538933E-5</c:v>
                </c:pt>
                <c:pt idx="31">
                  <c:v>5.2600994440210602E-5</c:v>
                </c:pt>
                <c:pt idx="32">
                  <c:v>5.2662073500769901E-5</c:v>
                </c:pt>
                <c:pt idx="33">
                  <c:v>5.373857002954896E-5</c:v>
                </c:pt>
                <c:pt idx="34">
                  <c:v>5.7335600209984516E-5</c:v>
                </c:pt>
                <c:pt idx="35">
                  <c:v>6.5975763011594246E-5</c:v>
                </c:pt>
                <c:pt idx="36">
                  <c:v>8.343635609833755E-5</c:v>
                </c:pt>
                <c:pt idx="37">
                  <c:v>1.1483200714246244E-4</c:v>
                </c:pt>
                <c:pt idx="38">
                  <c:v>1.6637123275461962E-4</c:v>
                </c:pt>
                <c:pt idx="39">
                  <c:v>2.4463944522409853E-4</c:v>
                </c:pt>
                <c:pt idx="40">
                  <c:v>3.5561671594630528E-4</c:v>
                </c:pt>
                <c:pt idx="41">
                  <c:v>5.0340032011919611E-4</c:v>
                </c:pt>
                <c:pt idx="42">
                  <c:v>6.8913174448878567E-4</c:v>
                </c:pt>
                <c:pt idx="43">
                  <c:v>9.1001469612761454E-4</c:v>
                </c:pt>
                <c:pt idx="44">
                  <c:v>1.1586812195776564E-3</c:v>
                </c:pt>
                <c:pt idx="45">
                  <c:v>1.4229525436624535E-3</c:v>
                </c:pt>
                <c:pt idx="46">
                  <c:v>1.6865634047628086E-3</c:v>
                </c:pt>
                <c:pt idx="47">
                  <c:v>1.9308985487202363E-3</c:v>
                </c:pt>
                <c:pt idx="48">
                  <c:v>2.1371689430283447E-3</c:v>
                </c:pt>
                <c:pt idx="49">
                  <c:v>2.287991041433568E-3</c:v>
                </c:pt>
                <c:pt idx="50">
                  <c:v>2.3684766632012522E-3</c:v>
                </c:pt>
                <c:pt idx="51">
                  <c:v>2.3674168510807725E-3</c:v>
                </c:pt>
                <c:pt idx="52">
                  <c:v>2.2791664630139596E-3</c:v>
                </c:pt>
                <c:pt idx="53">
                  <c:v>2.1057129381808135E-3</c:v>
                </c:pt>
                <c:pt idx="54">
                  <c:v>1.8576827876909605E-3</c:v>
                </c:pt>
                <c:pt idx="55">
                  <c:v>1.5541914238470893E-3</c:v>
                </c:pt>
                <c:pt idx="56">
                  <c:v>1.2217683376905611E-3</c:v>
                </c:pt>
                <c:pt idx="57">
                  <c:v>8.9148104730808753E-4</c:v>
                </c:pt>
                <c:pt idx="58">
                  <c:v>5.9327791186766701E-4</c:v>
                </c:pt>
                <c:pt idx="59">
                  <c:v>3.4981673531562347E-4</c:v>
                </c:pt>
                <c:pt idx="60">
                  <c:v>1.7364846865869712E-4</c:v>
                </c:pt>
                <c:pt idx="61">
                  <c:v>6.8102998896259551E-5</c:v>
                </c:pt>
                <c:pt idx="62">
                  <c:v>2.9320651255273014E-5</c:v>
                </c:pt>
                <c:pt idx="63">
                  <c:v>4.7190776469356599E-5</c:v>
                </c:pt>
                <c:pt idx="64">
                  <c:v>1.0670009714479345E-4</c:v>
                </c:pt>
                <c:pt idx="65">
                  <c:v>1.9114236605038797E-4</c:v>
                </c:pt>
                <c:pt idx="66">
                  <c:v>2.860882302662569E-4</c:v>
                </c:pt>
                <c:pt idx="67">
                  <c:v>3.8132821321525774E-4</c:v>
                </c:pt>
                <c:pt idx="68">
                  <c:v>4.7023080643582987E-4</c:v>
                </c:pt>
                <c:pt idx="69">
                  <c:v>5.4887294998159399E-4</c:v>
                </c:pt>
                <c:pt idx="70">
                  <c:v>6.1625396066110544E-4</c:v>
                </c:pt>
                <c:pt idx="71">
                  <c:v>6.7427962022976659E-4</c:v>
                </c:pt>
                <c:pt idx="72">
                  <c:v>7.2684995848978668E-4</c:v>
                </c:pt>
                <c:pt idx="73">
                  <c:v>7.7810535493310165E-4</c:v>
                </c:pt>
                <c:pt idx="74">
                  <c:v>8.3149203351849622E-4</c:v>
                </c:pt>
                <c:pt idx="75">
                  <c:v>8.8981714450331827E-4</c:v>
                </c:pt>
                <c:pt idx="76">
                  <c:v>9.5558506087684556E-4</c:v>
                </c:pt>
                <c:pt idx="77">
                  <c:v>1.0307459917387523E-3</c:v>
                </c:pt>
                <c:pt idx="78">
                  <c:v>1.1163759331472367E-3</c:v>
                </c:pt>
                <c:pt idx="79">
                  <c:v>1.2129264609518052E-3</c:v>
                </c:pt>
                <c:pt idx="80">
                  <c:v>1.3205486031577004E-3</c:v>
                </c:pt>
                <c:pt idx="81">
                  <c:v>1.4395378635762039E-3</c:v>
                </c:pt>
                <c:pt idx="82">
                  <c:v>1.5700048578955526E-3</c:v>
                </c:pt>
                <c:pt idx="83">
                  <c:v>1.7122508648874939E-3</c:v>
                </c:pt>
              </c:numCache>
            </c:numRef>
          </c:yVal>
        </c:ser>
        <c:ser>
          <c:idx val="1"/>
          <c:order val="1"/>
          <c:tx>
            <c:strRef>
              <c:f>'2000 250 200 D PP'!$CC$1</c:f>
              <c:strCache>
                <c:ptCount val="1"/>
                <c:pt idx="0">
                  <c:v>δP7_2345678,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PP'!$CC$3:$CC$86</c:f>
              <c:numCache>
                <c:formatCode>General</c:formatCode>
                <c:ptCount val="84"/>
                <c:pt idx="0">
                  <c:v>9.4396776462307708E-6</c:v>
                </c:pt>
                <c:pt idx="1">
                  <c:v>9.202293358847452E-6</c:v>
                </c:pt>
                <c:pt idx="2">
                  <c:v>9.024425613429754E-6</c:v>
                </c:pt>
                <c:pt idx="3">
                  <c:v>9.0408467343580656E-6</c:v>
                </c:pt>
                <c:pt idx="4">
                  <c:v>9.2601425011260008E-6</c:v>
                </c:pt>
                <c:pt idx="5">
                  <c:v>9.5352808735585382E-6</c:v>
                </c:pt>
                <c:pt idx="6">
                  <c:v>9.6843740775114096E-6</c:v>
                </c:pt>
                <c:pt idx="7">
                  <c:v>9.5623616356253771E-6</c:v>
                </c:pt>
                <c:pt idx="8">
                  <c:v>9.2393694674751392E-6</c:v>
                </c:pt>
                <c:pt idx="9">
                  <c:v>8.9380140107161998E-6</c:v>
                </c:pt>
                <c:pt idx="10">
                  <c:v>8.8729035120811706E-6</c:v>
                </c:pt>
                <c:pt idx="11">
                  <c:v>9.1242585182373104E-6</c:v>
                </c:pt>
                <c:pt idx="12">
                  <c:v>9.5497727529529619E-6</c:v>
                </c:pt>
                <c:pt idx="13">
                  <c:v>9.833396370874381E-6</c:v>
                </c:pt>
                <c:pt idx="14">
                  <c:v>9.7700845154737037E-6</c:v>
                </c:pt>
                <c:pt idx="15">
                  <c:v>9.3414096873668806E-6</c:v>
                </c:pt>
                <c:pt idx="16">
                  <c:v>8.8591150539593655E-6</c:v>
                </c:pt>
                <c:pt idx="17">
                  <c:v>8.6515568197068071E-6</c:v>
                </c:pt>
                <c:pt idx="18">
                  <c:v>8.9144236003028954E-6</c:v>
                </c:pt>
                <c:pt idx="19">
                  <c:v>9.5044370911276377E-6</c:v>
                </c:pt>
                <c:pt idx="20">
                  <c:v>1.0009263173248878E-5</c:v>
                </c:pt>
                <c:pt idx="21">
                  <c:v>1.0052306236057323E-5</c:v>
                </c:pt>
                <c:pt idx="22">
                  <c:v>9.5455850043953128E-6</c:v>
                </c:pt>
                <c:pt idx="23">
                  <c:v>8.8164979303931301E-6</c:v>
                </c:pt>
                <c:pt idx="24">
                  <c:v>8.3773188744168392E-6</c:v>
                </c:pt>
                <c:pt idx="25">
                  <c:v>8.6016924607176803E-6</c:v>
                </c:pt>
                <c:pt idx="26">
                  <c:v>9.3687596537453399E-6</c:v>
                </c:pt>
                <c:pt idx="27">
                  <c:v>1.016569588738539E-5</c:v>
                </c:pt>
                <c:pt idx="28">
                  <c:v>1.0381158397836793E-5</c:v>
                </c:pt>
                <c:pt idx="29">
                  <c:v>9.7912586648693511E-6</c:v>
                </c:pt>
                <c:pt idx="30">
                  <c:v>8.7583666928889303E-6</c:v>
                </c:pt>
                <c:pt idx="31">
                  <c:v>8.0654914737000871E-6</c:v>
                </c:pt>
                <c:pt idx="32">
                  <c:v>8.3087707424267521E-6</c:v>
                </c:pt>
                <c:pt idx="33">
                  <c:v>9.4447525441007651E-6</c:v>
                </c:pt>
                <c:pt idx="34">
                  <c:v>1.067838949311839E-5</c:v>
                </c:pt>
                <c:pt idx="35">
                  <c:v>1.0992950276084851E-5</c:v>
                </c:pt>
                <c:pt idx="36">
                  <c:v>9.9284070545491154E-6</c:v>
                </c:pt>
                <c:pt idx="37">
                  <c:v>8.0741147674388836E-6</c:v>
                </c:pt>
                <c:pt idx="38">
                  <c:v>6.8207984904519736E-6</c:v>
                </c:pt>
                <c:pt idx="39">
                  <c:v>7.5207907399357787E-6</c:v>
                </c:pt>
                <c:pt idx="40">
                  <c:v>1.0393912177320691E-5</c:v>
                </c:pt>
                <c:pt idx="41">
                  <c:v>1.4350730034289744E-5</c:v>
                </c:pt>
                <c:pt idx="42">
                  <c:v>1.788010259836173E-5</c:v>
                </c:pt>
                <c:pt idx="43">
                  <c:v>2.0879419308669073E-5</c:v>
                </c:pt>
                <c:pt idx="44">
                  <c:v>2.6273165391953873E-5</c:v>
                </c:pt>
                <c:pt idx="45">
                  <c:v>4.0379092679725115E-5</c:v>
                </c:pt>
                <c:pt idx="46">
                  <c:v>7.148742759666496E-5</c:v>
                </c:pt>
                <c:pt idx="47">
                  <c:v>1.2742966520334215E-4</c:v>
                </c:pt>
                <c:pt idx="48">
                  <c:v>2.1327671552179295E-4</c:v>
                </c:pt>
                <c:pt idx="49">
                  <c:v>3.3019247222429784E-4</c:v>
                </c:pt>
                <c:pt idx="50">
                  <c:v>4.7532380230015311E-4</c:v>
                </c:pt>
                <c:pt idx="51">
                  <c:v>6.4210069868225403E-4</c:v>
                </c:pt>
                <c:pt idx="52">
                  <c:v>8.2018490744175179E-4</c:v>
                </c:pt>
                <c:pt idx="53">
                  <c:v>9.9526772760103605E-4</c:v>
                </c:pt>
                <c:pt idx="54">
                  <c:v>1.1496300063547557E-3</c:v>
                </c:pt>
                <c:pt idx="55">
                  <c:v>1.2639141876397315E-3</c:v>
                </c:pt>
                <c:pt idx="56">
                  <c:v>1.320253793667802E-3</c:v>
                </c:pt>
                <c:pt idx="57">
                  <c:v>1.306337266326953E-3</c:v>
                </c:pt>
                <c:pt idx="58">
                  <c:v>1.2198526687086184E-3</c:v>
                </c:pt>
                <c:pt idx="59">
                  <c:v>1.0714477270994801E-3</c:v>
                </c:pt>
                <c:pt idx="60">
                  <c:v>8.8377702664823362E-4</c:v>
                </c:pt>
                <c:pt idx="61">
                  <c:v>6.8573465648581679E-4</c:v>
                </c:pt>
                <c:pt idx="62">
                  <c:v>5.041717934643477E-4</c:v>
                </c:pt>
                <c:pt idx="63">
                  <c:v>3.5816481769150241E-4</c:v>
                </c:pt>
                <c:pt idx="64">
                  <c:v>2.5779207551148266E-4</c:v>
                </c:pt>
                <c:pt idx="65">
                  <c:v>2.0539664232755534E-4</c:v>
                </c:pt>
                <c:pt idx="66">
                  <c:v>1.9657311910510622E-4</c:v>
                </c:pt>
                <c:pt idx="67">
                  <c:v>2.2052287187822187E-4</c:v>
                </c:pt>
                <c:pt idx="68">
                  <c:v>2.6253542270279978E-4</c:v>
                </c:pt>
                <c:pt idx="69">
                  <c:v>3.087963530599867E-4</c:v>
                </c:pt>
                <c:pt idx="70">
                  <c:v>3.5079424892088659E-4</c:v>
                </c:pt>
                <c:pt idx="71">
                  <c:v>3.8666401954247657E-4</c:v>
                </c:pt>
                <c:pt idx="72">
                  <c:v>4.1863851486797056E-4</c:v>
                </c:pt>
                <c:pt idx="73">
                  <c:v>4.4986035339586737E-4</c:v>
                </c:pt>
                <c:pt idx="74">
                  <c:v>4.8220263531224106E-4</c:v>
                </c:pt>
                <c:pt idx="75">
                  <c:v>5.1612929322026766E-4</c:v>
                </c:pt>
                <c:pt idx="76">
                  <c:v>5.5138745099955592E-4</c:v>
                </c:pt>
                <c:pt idx="77">
                  <c:v>5.8783334337476781E-4</c:v>
                </c:pt>
                <c:pt idx="78">
                  <c:v>6.2605529744795606E-4</c:v>
                </c:pt>
                <c:pt idx="79">
                  <c:v>6.6738858962545186E-4</c:v>
                </c:pt>
                <c:pt idx="80">
                  <c:v>7.1346046733581476E-4</c:v>
                </c:pt>
                <c:pt idx="81">
                  <c:v>7.6557161168789103E-4</c:v>
                </c:pt>
                <c:pt idx="82">
                  <c:v>8.2485796852126809E-4</c:v>
                </c:pt>
                <c:pt idx="83">
                  <c:v>8.9250020262160662E-4</c:v>
                </c:pt>
              </c:numCache>
            </c:numRef>
          </c:yVal>
        </c:ser>
        <c:ser>
          <c:idx val="2"/>
          <c:order val="2"/>
          <c:tx>
            <c:strRef>
              <c:f>'2000 250 200 D PP'!$CD$1</c:f>
              <c:strCache>
                <c:ptCount val="1"/>
                <c:pt idx="0">
                  <c:v>δP7_3456789,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PP'!$CD$3:$CD$86</c:f>
              <c:numCache>
                <c:formatCode>General</c:formatCode>
                <c:ptCount val="84"/>
                <c:pt idx="0">
                  <c:v>-8.9632061443106759E-9</c:v>
                </c:pt>
                <c:pt idx="1">
                  <c:v>3.0493486227745059E-7</c:v>
                </c:pt>
                <c:pt idx="2">
                  <c:v>5.6275792172620631E-7</c:v>
                </c:pt>
                <c:pt idx="3">
                  <c:v>5.3777021835794969E-7</c:v>
                </c:pt>
                <c:pt idx="4">
                  <c:v>2.4034739549635975E-7</c:v>
                </c:pt>
                <c:pt idx="5">
                  <c:v>-1.3561813024323688E-7</c:v>
                </c:pt>
                <c:pt idx="6">
                  <c:v>-3.4623378571824182E-7</c:v>
                </c:pt>
                <c:pt idx="7">
                  <c:v>-1.6917537775176794E-7</c:v>
                </c:pt>
                <c:pt idx="8">
                  <c:v>2.588175717823521E-7</c:v>
                </c:pt>
                <c:pt idx="9">
                  <c:v>6.7174558414373475E-7</c:v>
                </c:pt>
                <c:pt idx="10">
                  <c:v>7.6822792882159929E-7</c:v>
                </c:pt>
                <c:pt idx="11">
                  <c:v>4.2415320715069593E-7</c:v>
                </c:pt>
                <c:pt idx="12">
                  <c:v>-1.6078050284369649E-7</c:v>
                </c:pt>
                <c:pt idx="13">
                  <c:v>-5.4765226707720327E-7</c:v>
                </c:pt>
                <c:pt idx="14">
                  <c:v>-4.5807910981424116E-7</c:v>
                </c:pt>
                <c:pt idx="15">
                  <c:v>1.2288818942302049E-7</c:v>
                </c:pt>
                <c:pt idx="16">
                  <c:v>7.8480764456601015E-7</c:v>
                </c:pt>
                <c:pt idx="17">
                  <c:v>1.068910370684989E-6</c:v>
                </c:pt>
                <c:pt idx="18">
                  <c:v>7.055973596722942E-7</c:v>
                </c:pt>
                <c:pt idx="19">
                  <c:v>-1.0072238129654743E-7</c:v>
                </c:pt>
                <c:pt idx="20">
                  <c:v>-7.8069029589220018E-7</c:v>
                </c:pt>
                <c:pt idx="21">
                  <c:v>-8.3871797111091662E-7</c:v>
                </c:pt>
                <c:pt idx="22">
                  <c:v>-1.4176251022374187E-7</c:v>
                </c:pt>
                <c:pt idx="23">
                  <c:v>8.5188398111883668E-7</c:v>
                </c:pt>
                <c:pt idx="24">
                  <c:v>1.4583462425252908E-6</c:v>
                </c:pt>
                <c:pt idx="25">
                  <c:v>1.1420405465166483E-6</c:v>
                </c:pt>
                <c:pt idx="26">
                  <c:v>6.9182475663162601E-8</c:v>
                </c:pt>
                <c:pt idx="27">
                  <c:v>-1.0436696412600283E-6</c:v>
                </c:pt>
                <c:pt idx="28">
                  <c:v>-1.3606946597799485E-6</c:v>
                </c:pt>
                <c:pt idx="29">
                  <c:v>-5.5639264597354132E-7</c:v>
                </c:pt>
                <c:pt idx="30">
                  <c:v>9.0859285695708836E-7</c:v>
                </c:pt>
                <c:pt idx="31">
                  <c:v>1.9646289714393E-6</c:v>
                </c:pt>
                <c:pt idx="32">
                  <c:v>1.7602784087317885E-6</c:v>
                </c:pt>
                <c:pt idx="33">
                  <c:v>2.6399567810628244E-7</c:v>
                </c:pt>
                <c:pt idx="34">
                  <c:v>-1.5207802966151623E-6</c:v>
                </c:pt>
                <c:pt idx="35">
                  <c:v>-2.2445344843528142E-6</c:v>
                </c:pt>
                <c:pt idx="36">
                  <c:v>-1.1590705910405341E-6</c:v>
                </c:pt>
                <c:pt idx="37">
                  <c:v>1.1930802923994926E-6</c:v>
                </c:pt>
                <c:pt idx="38">
                  <c:v>3.2457383990838751E-6</c:v>
                </c:pt>
                <c:pt idx="39">
                  <c:v>3.3459702468742469E-6</c:v>
                </c:pt>
                <c:pt idx="40">
                  <c:v>1.1044021683490057E-6</c:v>
                </c:pt>
                <c:pt idx="41">
                  <c:v>-2.1755610160722333E-6</c:v>
                </c:pt>
                <c:pt idx="42">
                  <c:v>-4.1374389400470474E-6</c:v>
                </c:pt>
                <c:pt idx="43">
                  <c:v>-2.9315256993428518E-6</c:v>
                </c:pt>
                <c:pt idx="44">
                  <c:v>1.4464583021449318E-6</c:v>
                </c:pt>
                <c:pt idx="45">
                  <c:v>6.8320312453205856E-6</c:v>
                </c:pt>
                <c:pt idx="46">
                  <c:v>1.031982637131508E-5</c:v>
                </c:pt>
                <c:pt idx="47">
                  <c:v>1.0201614369024017E-5</c:v>
                </c:pt>
                <c:pt idx="48">
                  <c:v>7.571786266452607E-6</c:v>
                </c:pt>
                <c:pt idx="49">
                  <c:v>6.485306810003269E-6</c:v>
                </c:pt>
                <c:pt idx="50">
                  <c:v>1.2791824585354702E-5</c:v>
                </c:pt>
                <c:pt idx="51">
                  <c:v>3.2290510484159207E-5</c:v>
                </c:pt>
                <c:pt idx="52">
                  <c:v>6.9293875100063379E-5</c:v>
                </c:pt>
                <c:pt idx="53">
                  <c:v>1.2587690511723683E-4</c:v>
                </c:pt>
                <c:pt idx="54">
                  <c:v>2.0143361659886658E-4</c:v>
                </c:pt>
                <c:pt idx="55">
                  <c:v>2.9232934282656838E-4</c:v>
                </c:pt>
                <c:pt idx="56">
                  <c:v>3.9153207859982282E-4</c:v>
                </c:pt>
                <c:pt idx="57">
                  <c:v>4.8898354485957599E-4</c:v>
                </c:pt>
                <c:pt idx="58">
                  <c:v>5.7272373429105052E-4</c:v>
                </c:pt>
                <c:pt idx="59">
                  <c:v>6.3074885048379232E-4</c:v>
                </c:pt>
                <c:pt idx="60">
                  <c:v>6.5323860437682332E-4</c:v>
                </c:pt>
                <c:pt idx="61">
                  <c:v>6.3500885199733927E-4</c:v>
                </c:pt>
                <c:pt idx="62">
                  <c:v>5.7779655193022613E-4</c:v>
                </c:pt>
                <c:pt idx="63">
                  <c:v>4.9108764364698756E-4</c:v>
                </c:pt>
                <c:pt idx="64">
                  <c:v>3.9017346568628116E-4</c:v>
                </c:pt>
                <c:pt idx="65">
                  <c:v>2.9186062117840864E-4</c:v>
                </c:pt>
                <c:pt idx="66">
                  <c:v>2.096142660351337E-4</c:v>
                </c:pt>
                <c:pt idx="67">
                  <c:v>1.5155901925892009E-4</c:v>
                </c:pt>
                <c:pt idx="68">
                  <c:v>1.2049779056235842E-4</c:v>
                </c:pt>
                <c:pt idx="69">
                  <c:v>1.1496671772712511E-4</c:v>
                </c:pt>
                <c:pt idx="70">
                  <c:v>1.2971042823755664E-4</c:v>
                </c:pt>
                <c:pt idx="71">
                  <c:v>1.5611456617707392E-4</c:v>
                </c:pt>
                <c:pt idx="72">
                  <c:v>1.8451679196350554E-4</c:v>
                </c:pt>
                <c:pt idx="73">
                  <c:v>2.0746382655106212E-4</c:v>
                </c:pt>
                <c:pt idx="74">
                  <c:v>2.2246848885016925E-4</c:v>
                </c:pt>
                <c:pt idx="75">
                  <c:v>2.3164987250945786E-4</c:v>
                </c:pt>
                <c:pt idx="76">
                  <c:v>2.3929262727500982E-4</c:v>
                </c:pt>
                <c:pt idx="77">
                  <c:v>2.4913165565669157E-4</c:v>
                </c:pt>
                <c:pt idx="78">
                  <c:v>2.6275665224591109E-4</c:v>
                </c:pt>
                <c:pt idx="79">
                  <c:v>2.7993225498698594E-4</c:v>
                </c:pt>
                <c:pt idx="80">
                  <c:v>2.9969800536954513E-4</c:v>
                </c:pt>
                <c:pt idx="81">
                  <c:v>3.2127650766863126E-4</c:v>
                </c:pt>
                <c:pt idx="82">
                  <c:v>3.444144929291758E-4</c:v>
                </c:pt>
                <c:pt idx="83">
                  <c:v>3.6921002522989003E-4</c:v>
                </c:pt>
              </c:numCache>
            </c:numRef>
          </c:yVal>
        </c:ser>
        <c:axId val="119571584"/>
        <c:axId val="119573120"/>
      </c:scatterChart>
      <c:valAx>
        <c:axId val="11957158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73120"/>
        <c:crosses val="autoZero"/>
        <c:crossBetween val="midCat"/>
      </c:valAx>
      <c:valAx>
        <c:axId val="11957312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71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PP'!$E$1</c:f>
              <c:strCache>
                <c:ptCount val="1"/>
                <c:pt idx="0">
                  <c:v>ΔUr1,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PP'!$E$3:$E$86</c:f>
              <c:numCache>
                <c:formatCode>General</c:formatCode>
                <c:ptCount val="84"/>
                <c:pt idx="0">
                  <c:v>-6.5301338765033829E-4</c:v>
                </c:pt>
                <c:pt idx="1">
                  <c:v>-6.5340355745018442E-4</c:v>
                </c:pt>
                <c:pt idx="2">
                  <c:v>-6.5370598535770556E-4</c:v>
                </c:pt>
                <c:pt idx="3">
                  <c:v>-6.5368686306627351E-4</c:v>
                </c:pt>
                <c:pt idx="4">
                  <c:v>-6.5332386260982236E-4</c:v>
                </c:pt>
                <c:pt idx="5">
                  <c:v>-6.5285252034973486E-4</c:v>
                </c:pt>
                <c:pt idx="6">
                  <c:v>-6.5260985067047065E-4</c:v>
                </c:pt>
                <c:pt idx="7">
                  <c:v>-6.5280306043008626E-4</c:v>
                </c:pt>
                <c:pt idx="8">
                  <c:v>-6.5333547441750203E-4</c:v>
                </c:pt>
                <c:pt idx="9">
                  <c:v>-6.5385053222587176E-4</c:v>
                </c:pt>
                <c:pt idx="10">
                  <c:v>-6.5395634139301078E-4</c:v>
                </c:pt>
                <c:pt idx="11">
                  <c:v>-6.53533966708751E-4</c:v>
                </c:pt>
                <c:pt idx="12">
                  <c:v>-6.5283647692002957E-4</c:v>
                </c:pt>
                <c:pt idx="13">
                  <c:v>-6.5235470183303132E-4</c:v>
                </c:pt>
                <c:pt idx="14">
                  <c:v>-6.5247379983839797E-4</c:v>
                </c:pt>
                <c:pt idx="15">
                  <c:v>-6.531716580345597E-4</c:v>
                </c:pt>
                <c:pt idx="16">
                  <c:v>-6.5399030799502132E-4</c:v>
                </c:pt>
                <c:pt idx="17">
                  <c:v>-6.5433099219175785E-4</c:v>
                </c:pt>
                <c:pt idx="18">
                  <c:v>-6.5388789088005931E-4</c:v>
                </c:pt>
                <c:pt idx="19">
                  <c:v>-6.5290123882672229E-4</c:v>
                </c:pt>
                <c:pt idx="20">
                  <c:v>-6.5204716892495215E-4</c:v>
                </c:pt>
                <c:pt idx="21">
                  <c:v>-6.5197963586176788E-4</c:v>
                </c:pt>
                <c:pt idx="22">
                  <c:v>-6.5283710195454721E-4</c:v>
                </c:pt>
                <c:pt idx="23">
                  <c:v>-6.5408845477860208E-4</c:v>
                </c:pt>
                <c:pt idx="24">
                  <c:v>-6.5484810409783276E-4</c:v>
                </c:pt>
                <c:pt idx="25">
                  <c:v>-6.5449286177658998E-4</c:v>
                </c:pt>
                <c:pt idx="26">
                  <c:v>-6.5314890189863259E-4</c:v>
                </c:pt>
                <c:pt idx="27">
                  <c:v>-6.5168762546294952E-4</c:v>
                </c:pt>
                <c:pt idx="28">
                  <c:v>-6.5116215997245775E-4</c:v>
                </c:pt>
                <c:pt idx="29">
                  <c:v>-6.5207450197654799E-4</c:v>
                </c:pt>
                <c:pt idx="30">
                  <c:v>-6.5394036930546109E-4</c:v>
                </c:pt>
                <c:pt idx="31">
                  <c:v>-6.5544250880374046E-4</c:v>
                </c:pt>
                <c:pt idx="32">
                  <c:v>-6.5500692638690574E-4</c:v>
                </c:pt>
                <c:pt idx="33">
                  <c:v>-6.5114926715530695E-4</c:v>
                </c:pt>
                <c:pt idx="34">
                  <c:v>-6.42017303861398E-4</c:v>
                </c:pt>
                <c:pt idx="35">
                  <c:v>-6.2397791465754692E-4</c:v>
                </c:pt>
                <c:pt idx="36">
                  <c:v>-5.8984287386101147E-4</c:v>
                </c:pt>
                <c:pt idx="37">
                  <c:v>-5.2787925969391945E-4</c:v>
                </c:pt>
                <c:pt idx="38">
                  <c:v>-4.2255851898223963E-4</c:v>
                </c:pt>
                <c:pt idx="39">
                  <c:v>-2.5721884435130489E-4</c:v>
                </c:pt>
                <c:pt idx="40">
                  <c:v>-1.744657785464466E-5</c:v>
                </c:pt>
                <c:pt idx="41">
                  <c:v>3.0660082254088401E-4</c:v>
                </c:pt>
                <c:pt idx="42">
                  <c:v>7.2026469478432466E-4</c:v>
                </c:pt>
                <c:pt idx="43">
                  <c:v>1.2265419380013067E-3</c:v>
                </c:pt>
                <c:pt idx="44">
                  <c:v>1.8286757341424908E-3</c:v>
                </c:pt>
                <c:pt idx="45">
                  <c:v>2.5316275177783821E-3</c:v>
                </c:pt>
                <c:pt idx="46">
                  <c:v>3.3423156882239429E-3</c:v>
                </c:pt>
                <c:pt idx="47">
                  <c:v>4.2695712480236214E-3</c:v>
                </c:pt>
                <c:pt idx="48">
                  <c:v>5.3242440723245688E-3</c:v>
                </c:pt>
                <c:pt idx="49">
                  <c:v>6.5188532405965035E-3</c:v>
                </c:pt>
                <c:pt idx="50">
                  <c:v>7.8663106875647305E-3</c:v>
                </c:pt>
                <c:pt idx="51">
                  <c:v>9.3782488020731046E-3</c:v>
                </c:pt>
                <c:pt idx="52">
                  <c:v>1.1063914972829474E-2</c:v>
                </c:pt>
                <c:pt idx="53">
                  <c:v>1.2929992527147381E-2</c:v>
                </c:pt>
                <c:pt idx="54">
                  <c:v>1.4980830863675156E-2</c:v>
                </c:pt>
                <c:pt idx="55">
                  <c:v>1.7218843848938806E-2</c:v>
                </c:pt>
                <c:pt idx="56">
                  <c:v>1.9645091987556762E-2</c:v>
                </c:pt>
                <c:pt idx="57">
                  <c:v>2.2259472548617223E-2</c:v>
                </c:pt>
                <c:pt idx="58">
                  <c:v>2.506034972153862E-2</c:v>
                </c:pt>
                <c:pt idx="59">
                  <c:v>2.8045243194796659E-2</c:v>
                </c:pt>
                <c:pt idx="60">
                  <c:v>3.1213165526743462E-2</c:v>
                </c:pt>
                <c:pt idx="61">
                  <c:v>3.4565706975388723E-2</c:v>
                </c:pt>
                <c:pt idx="62">
                  <c:v>3.810604337339734E-2</c:v>
                </c:pt>
                <c:pt idx="63">
                  <c:v>4.1841164675720098E-2</c:v>
                </c:pt>
                <c:pt idx="64">
                  <c:v>4.5788246262582606E-2</c:v>
                </c:pt>
                <c:pt idx="65">
                  <c:v>4.997564972242443E-2</c:v>
                </c:pt>
                <c:pt idx="66">
                  <c:v>5.4437311641930469E-2</c:v>
                </c:pt>
                <c:pt idx="67">
                  <c:v>5.9215084589295544E-2</c:v>
                </c:pt>
                <c:pt idx="68">
                  <c:v>6.4370153157258372E-2</c:v>
                </c:pt>
                <c:pt idx="69">
                  <c:v>6.9981733244574448E-2</c:v>
                </c:pt>
                <c:pt idx="70">
                  <c:v>7.6132022503523286E-2</c:v>
                </c:pt>
                <c:pt idx="71">
                  <c:v>8.2908005314136696E-2</c:v>
                </c:pt>
                <c:pt idx="72">
                  <c:v>9.0418156892300372E-2</c:v>
                </c:pt>
                <c:pt idx="73">
                  <c:v>9.8784531523307337E-2</c:v>
                </c:pt>
                <c:pt idx="74">
                  <c:v>0.10811881582487083</c:v>
                </c:pt>
                <c:pt idx="75">
                  <c:v>0.11853146488669702</c:v>
                </c:pt>
                <c:pt idx="76">
                  <c:v>0.13015333593390832</c:v>
                </c:pt>
                <c:pt idx="77">
                  <c:v>0.1431126469171301</c:v>
                </c:pt>
                <c:pt idx="78">
                  <c:v>0.1575086655777167</c:v>
                </c:pt>
                <c:pt idx="79">
                  <c:v>0.1734432093440107</c:v>
                </c:pt>
                <c:pt idx="80">
                  <c:v>0.19103853008705363</c:v>
                </c:pt>
                <c:pt idx="81">
                  <c:v>0.21038605507767752</c:v>
                </c:pt>
                <c:pt idx="82">
                  <c:v>0.23153476984860408</c:v>
                </c:pt>
                <c:pt idx="83">
                  <c:v>0.25455339361566487</c:v>
                </c:pt>
              </c:numCache>
            </c:numRef>
          </c:yVal>
        </c:ser>
        <c:ser>
          <c:idx val="1"/>
          <c:order val="1"/>
          <c:tx>
            <c:strRef>
              <c:f>'2000 250 200 D PP'!$F$1</c:f>
              <c:strCache>
                <c:ptCount val="1"/>
                <c:pt idx="0">
                  <c:v>ΔUr2,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PP'!$F$3:$F$86</c:f>
              <c:numCache>
                <c:formatCode>General</c:formatCode>
                <c:ptCount val="84"/>
                <c:pt idx="0">
                  <c:v>-7.9535395371142358E-4</c:v>
                </c:pt>
                <c:pt idx="1">
                  <c:v>-7.9548903318926007E-4</c:v>
                </c:pt>
                <c:pt idx="2">
                  <c:v>-7.9558922358249646E-4</c:v>
                </c:pt>
                <c:pt idx="3">
                  <c:v>-7.9558392852996916E-4</c:v>
                </c:pt>
                <c:pt idx="4">
                  <c:v>-7.9546117366541779E-4</c:v>
                </c:pt>
                <c:pt idx="5">
                  <c:v>-7.953029169932551E-4</c:v>
                </c:pt>
                <c:pt idx="6">
                  <c:v>-7.9522054269784057E-4</c:v>
                </c:pt>
                <c:pt idx="7">
                  <c:v>-7.9528451650784393E-4</c:v>
                </c:pt>
                <c:pt idx="8">
                  <c:v>-7.9546573949537821E-4</c:v>
                </c:pt>
                <c:pt idx="9">
                  <c:v>-7.9563543680679705E-4</c:v>
                </c:pt>
                <c:pt idx="10">
                  <c:v>-7.956706765245631E-4</c:v>
                </c:pt>
                <c:pt idx="11">
                  <c:v>-7.9553042363752742E-4</c:v>
                </c:pt>
                <c:pt idx="12">
                  <c:v>-7.9529655134623898E-4</c:v>
                </c:pt>
                <c:pt idx="13">
                  <c:v>-7.9513878060945514E-4</c:v>
                </c:pt>
                <c:pt idx="14">
                  <c:v>-7.9517407187834133E-4</c:v>
                </c:pt>
                <c:pt idx="15">
                  <c:v>-7.9540824381883898E-4</c:v>
                </c:pt>
                <c:pt idx="16">
                  <c:v>-7.9568316040550392E-4</c:v>
                </c:pt>
                <c:pt idx="17">
                  <c:v>-7.95793936011787E-4</c:v>
                </c:pt>
                <c:pt idx="18">
                  <c:v>-7.9564707894536101E-4</c:v>
                </c:pt>
                <c:pt idx="19">
                  <c:v>-7.9531891494763886E-4</c:v>
                </c:pt>
                <c:pt idx="20">
                  <c:v>-7.9503213117235552E-4</c:v>
                </c:pt>
                <c:pt idx="21">
                  <c:v>-7.9500930922595165E-4</c:v>
                </c:pt>
                <c:pt idx="22">
                  <c:v>-7.9529707952181463E-4</c:v>
                </c:pt>
                <c:pt idx="23">
                  <c:v>-7.9571348399761497E-4</c:v>
                </c:pt>
                <c:pt idx="24">
                  <c:v>-7.9595356721058239E-4</c:v>
                </c:pt>
                <c:pt idx="25">
                  <c:v>-7.9582405858072739E-4</c:v>
                </c:pt>
                <c:pt idx="26">
                  <c:v>-7.9538419744372381E-4</c:v>
                </c:pt>
                <c:pt idx="27">
                  <c:v>-7.9492243828832262E-4</c:v>
                </c:pt>
                <c:pt idx="28">
                  <c:v>-7.9478681770307573E-4</c:v>
                </c:pt>
                <c:pt idx="29">
                  <c:v>-7.9512756604219984E-4</c:v>
                </c:pt>
                <c:pt idx="30">
                  <c:v>-7.9575731984341479E-4</c:v>
                </c:pt>
                <c:pt idx="31">
                  <c:v>-7.9625216368960918E-4</c:v>
                </c:pt>
                <c:pt idx="32">
                  <c:v>-7.9625229590632549E-4</c:v>
                </c:pt>
                <c:pt idx="33">
                  <c:v>-7.9572728736752483E-4</c:v>
                </c:pt>
                <c:pt idx="34">
                  <c:v>-7.9499434811200573E-4</c:v>
                </c:pt>
                <c:pt idx="35">
                  <c:v>-7.9444235985515774E-4</c:v>
                </c:pt>
                <c:pt idx="36">
                  <c:v>-7.9406061782761445E-4</c:v>
                </c:pt>
                <c:pt idx="37">
                  <c:v>-7.9311781413059787E-4</c:v>
                </c:pt>
                <c:pt idx="38">
                  <c:v>-7.9014331665618542E-4</c:v>
                </c:pt>
                <c:pt idx="39">
                  <c:v>-7.8324049194032467E-4</c:v>
                </c:pt>
                <c:pt idx="40">
                  <c:v>-7.7042755808844965E-4</c:v>
                </c:pt>
                <c:pt idx="41">
                  <c:v>-7.4954609390984672E-4</c:v>
                </c:pt>
                <c:pt idx="42">
                  <c:v>-7.1761331486440687E-4</c:v>
                </c:pt>
                <c:pt idx="43">
                  <c:v>-6.6962763959270899E-4</c:v>
                </c:pt>
                <c:pt idx="44">
                  <c:v>-5.9746841122430242E-4</c:v>
                </c:pt>
                <c:pt idx="45">
                  <c:v>-4.8918831862688648E-4</c:v>
                </c:pt>
                <c:pt idx="46">
                  <c:v>-3.2910768143601556E-4</c:v>
                </c:pt>
                <c:pt idx="47">
                  <c:v>-9.8433313968033739E-5</c:v>
                </c:pt>
                <c:pt idx="48">
                  <c:v>2.2387513811846676E-4</c:v>
                </c:pt>
                <c:pt idx="49">
                  <c:v>6.6037278108682575E-4</c:v>
                </c:pt>
                <c:pt idx="50">
                  <c:v>1.2342837816604734E-3</c:v>
                </c:pt>
                <c:pt idx="51">
                  <c:v>1.9684151703291252E-3</c:v>
                </c:pt>
                <c:pt idx="52">
                  <c:v>2.8837983737692616E-3</c:v>
                </c:pt>
                <c:pt idx="53">
                  <c:v>3.9982930126259602E-3</c:v>
                </c:pt>
                <c:pt idx="54">
                  <c:v>5.325558954718498E-3</c:v>
                </c:pt>
                <c:pt idx="55">
                  <c:v>6.8741560414830385E-3</c:v>
                </c:pt>
                <c:pt idx="56">
                  <c:v>8.6465005022626183E-3</c:v>
                </c:pt>
                <c:pt idx="57">
                  <c:v>1.0638009542980227E-2</c:v>
                </c:pt>
                <c:pt idx="58">
                  <c:v>1.2837157585662512E-2</c:v>
                </c:pt>
                <c:pt idx="59">
                  <c:v>1.5226301309026124E-2</c:v>
                </c:pt>
                <c:pt idx="60">
                  <c:v>1.7782596892866997E-2</c:v>
                </c:pt>
                <c:pt idx="61">
                  <c:v>2.0479366356994752E-2</c:v>
                </c:pt>
                <c:pt idx="62">
                  <c:v>2.3288584335673445E-2</c:v>
                </c:pt>
                <c:pt idx="63">
                  <c:v>2.6184454957264566E-2</c:v>
                </c:pt>
                <c:pt idx="64">
                  <c:v>2.9145766692216787E-2</c:v>
                </c:pt>
                <c:pt idx="65">
                  <c:v>3.2155779480345488E-2</c:v>
                </c:pt>
                <c:pt idx="66">
                  <c:v>3.5203270448430253E-2</c:v>
                </c:pt>
                <c:pt idx="67">
                  <c:v>3.8288210133440734E-2</c:v>
                </c:pt>
                <c:pt idx="68">
                  <c:v>4.1426188632822013E-2</c:v>
                </c:pt>
                <c:pt idx="69">
                  <c:v>4.4644210113744552E-2</c:v>
                </c:pt>
                <c:pt idx="70">
                  <c:v>4.7975790630462929E-2</c:v>
                </c:pt>
                <c:pt idx="71">
                  <c:v>5.1467309359906947E-2</c:v>
                </c:pt>
                <c:pt idx="72">
                  <c:v>5.5185141996859054E-2</c:v>
                </c:pt>
                <c:pt idx="73">
                  <c:v>5.9206762231886936E-2</c:v>
                </c:pt>
                <c:pt idx="74">
                  <c:v>6.3609163337212019E-2</c:v>
                </c:pt>
                <c:pt idx="75">
                  <c:v>6.8475456560404602E-2</c:v>
                </c:pt>
                <c:pt idx="76">
                  <c:v>7.390278945852706E-2</c:v>
                </c:pt>
                <c:pt idx="77">
                  <c:v>7.9989168835956373E-2</c:v>
                </c:pt>
                <c:pt idx="78">
                  <c:v>8.6822530299119294E-2</c:v>
                </c:pt>
                <c:pt idx="79">
                  <c:v>9.4494368659126485E-2</c:v>
                </c:pt>
                <c:pt idx="80">
                  <c:v>0.10310534164172103</c:v>
                </c:pt>
                <c:pt idx="81">
                  <c:v>0.11274402623408779</c:v>
                </c:pt>
                <c:pt idx="82">
                  <c:v>0.12348542665388955</c:v>
                </c:pt>
                <c:pt idx="83">
                  <c:v>0.13541783160023488</c:v>
                </c:pt>
              </c:numCache>
            </c:numRef>
          </c:yVal>
        </c:ser>
        <c:ser>
          <c:idx val="2"/>
          <c:order val="2"/>
          <c:tx>
            <c:strRef>
              <c:f>'2000 250 200 D PP'!$G$1</c:f>
              <c:strCache>
                <c:ptCount val="1"/>
                <c:pt idx="0">
                  <c:v>ΔUr3,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PP'!$G$3:$G$86</c:f>
              <c:numCache>
                <c:formatCode>General</c:formatCode>
                <c:ptCount val="84"/>
                <c:pt idx="0">
                  <c:v>-7.8962803307845632E-4</c:v>
                </c:pt>
                <c:pt idx="1">
                  <c:v>-7.8964719741751819E-4</c:v>
                </c:pt>
                <c:pt idx="2">
                  <c:v>-7.8966421761384213E-4</c:v>
                </c:pt>
                <c:pt idx="3">
                  <c:v>-7.8966346039563971E-4</c:v>
                </c:pt>
                <c:pt idx="4">
                  <c:v>-7.8964474555159479E-4</c:v>
                </c:pt>
                <c:pt idx="5">
                  <c:v>-7.8961984399592033E-4</c:v>
                </c:pt>
                <c:pt idx="6">
                  <c:v>-7.8960537148703642E-4</c:v>
                </c:pt>
                <c:pt idx="7">
                  <c:v>-7.8961685525258136E-4</c:v>
                </c:pt>
                <c:pt idx="8">
                  <c:v>-7.8964375736381373E-4</c:v>
                </c:pt>
                <c:pt idx="9">
                  <c:v>-7.89670823679471E-4</c:v>
                </c:pt>
                <c:pt idx="10">
                  <c:v>-7.8967680766875827E-4</c:v>
                </c:pt>
                <c:pt idx="11">
                  <c:v>-7.8965459085992304E-4</c:v>
                </c:pt>
                <c:pt idx="12">
                  <c:v>-7.8961708516508868E-4</c:v>
                </c:pt>
                <c:pt idx="13">
                  <c:v>-7.8959254677398794E-4</c:v>
                </c:pt>
                <c:pt idx="14">
                  <c:v>-7.8959857581258704E-4</c:v>
                </c:pt>
                <c:pt idx="15">
                  <c:v>-7.8963393081408887E-4</c:v>
                </c:pt>
                <c:pt idx="16">
                  <c:v>-7.8967737639295784E-4</c:v>
                </c:pt>
                <c:pt idx="17">
                  <c:v>-7.8969472397747039E-4</c:v>
                </c:pt>
                <c:pt idx="18">
                  <c:v>-7.8967194877725634E-4</c:v>
                </c:pt>
                <c:pt idx="19">
                  <c:v>-7.8961863624919251E-4</c:v>
                </c:pt>
                <c:pt idx="20">
                  <c:v>-7.8957390227671754E-4</c:v>
                </c:pt>
                <c:pt idx="21">
                  <c:v>-7.8956962611778625E-4</c:v>
                </c:pt>
                <c:pt idx="22">
                  <c:v>-7.8961510803665831E-4</c:v>
                </c:pt>
                <c:pt idx="23">
                  <c:v>-7.8968051064915606E-4</c:v>
                </c:pt>
                <c:pt idx="24">
                  <c:v>-7.8972067383973634E-4</c:v>
                </c:pt>
                <c:pt idx="25">
                  <c:v>-7.8970012627400173E-4</c:v>
                </c:pt>
                <c:pt idx="26">
                  <c:v>-7.8962764839763451E-4</c:v>
                </c:pt>
                <c:pt idx="27">
                  <c:v>-7.895481514565147E-4</c:v>
                </c:pt>
                <c:pt idx="28">
                  <c:v>-7.8952280947096646E-4</c:v>
                </c:pt>
                <c:pt idx="29">
                  <c:v>-7.8957850500283239E-4</c:v>
                </c:pt>
                <c:pt idx="30">
                  <c:v>-7.8969917127399568E-4</c:v>
                </c:pt>
                <c:pt idx="31">
                  <c:v>-7.8982576468171874E-4</c:v>
                </c:pt>
                <c:pt idx="32">
                  <c:v>-7.8990039717317766E-4</c:v>
                </c:pt>
                <c:pt idx="33">
                  <c:v>-7.898877425103713E-4</c:v>
                </c:pt>
                <c:pt idx="34">
                  <c:v>-7.8976968366355085E-4</c:v>
                </c:pt>
                <c:pt idx="35">
                  <c:v>-7.8948421543748493E-4</c:v>
                </c:pt>
                <c:pt idx="36">
                  <c:v>-7.8881671066593215E-4</c:v>
                </c:pt>
                <c:pt idx="37">
                  <c:v>-7.8731015810310737E-4</c:v>
                </c:pt>
                <c:pt idx="38">
                  <c:v>-7.8418004640091934E-4</c:v>
                </c:pt>
                <c:pt idx="39">
                  <c:v>-7.7829290530093468E-4</c:v>
                </c:pt>
                <c:pt idx="40">
                  <c:v>-7.6816963380465695E-4</c:v>
                </c:pt>
                <c:pt idx="41">
                  <c:v>-7.520277394799322E-4</c:v>
                </c:pt>
                <c:pt idx="42">
                  <c:v>-7.2787109335237319E-4</c:v>
                </c:pt>
                <c:pt idx="43">
                  <c:v>-6.9360683939957647E-4</c:v>
                </c:pt>
                <c:pt idx="44">
                  <c:v>-6.4718887674007381E-4</c:v>
                </c:pt>
                <c:pt idx="45">
                  <c:v>-5.8665333605200851E-4</c:v>
                </c:pt>
                <c:pt idx="46">
                  <c:v>-5.0999176978982011E-4</c:v>
                </c:pt>
                <c:pt idx="47">
                  <c:v>-4.1478032673984667E-4</c:v>
                </c:pt>
                <c:pt idx="48">
                  <c:v>-2.9759323930236874E-4</c:v>
                </c:pt>
                <c:pt idx="49">
                  <c:v>-1.5318730666725357E-4</c:v>
                </c:pt>
                <c:pt idx="50">
                  <c:v>2.6578252311036337E-5</c:v>
                </c:pt>
                <c:pt idx="51">
                  <c:v>2.5392047195244651E-4</c:v>
                </c:pt>
                <c:pt idx="52">
                  <c:v>5.4603564115142465E-4</c:v>
                </c:pt>
                <c:pt idx="53">
                  <c:v>9.2528344794607753E-4</c:v>
                </c:pt>
                <c:pt idx="54">
                  <c:v>1.4184419004365193E-3</c:v>
                </c:pt>
                <c:pt idx="55">
                  <c:v>2.0551474527461329E-3</c:v>
                </c:pt>
                <c:pt idx="56">
                  <c:v>2.8656411630492975E-3</c:v>
                </c:pt>
                <c:pt idx="57">
                  <c:v>3.8777760021530654E-3</c:v>
                </c:pt>
                <c:pt idx="58">
                  <c:v>5.1133435077439365E-3</c:v>
                </c:pt>
                <c:pt idx="59">
                  <c:v>6.5843607231480805E-3</c:v>
                </c:pt>
                <c:pt idx="60">
                  <c:v>8.2906108112335754E-3</c:v>
                </c:pt>
                <c:pt idx="61">
                  <c:v>1.0219183930060442E-2</c:v>
                </c:pt>
                <c:pt idx="62">
                  <c:v>1.2345471000513652E-2</c:v>
                </c:pt>
                <c:pt idx="63">
                  <c:v>1.4634707531366111E-2</c:v>
                </c:pt>
                <c:pt idx="64">
                  <c:v>1.7044214098859613E-2</c:v>
                </c:pt>
                <c:pt idx="65">
                  <c:v>1.9527541437177363E-2</c:v>
                </c:pt>
                <c:pt idx="66">
                  <c:v>2.2040475360392033E-2</c:v>
                </c:pt>
                <c:pt idx="67">
                  <c:v>2.4546126165366351E-2</c:v>
                </c:pt>
                <c:pt idx="68">
                  <c:v>2.7016370307717075E-2</c:v>
                </c:pt>
                <c:pt idx="69">
                  <c:v>2.9431432864224113E-2</c:v>
                </c:pt>
                <c:pt idx="70">
                  <c:v>3.1783243953138494E-2</c:v>
                </c:pt>
                <c:pt idx="71">
                  <c:v>3.4082235276982509E-2</c:v>
                </c:pt>
                <c:pt idx="72">
                  <c:v>3.6357926654736895E-2</c:v>
                </c:pt>
                <c:pt idx="73">
                  <c:v>3.8650130121371584E-2</c:v>
                </c:pt>
                <c:pt idx="74">
                  <c:v>4.1004085912152391E-2</c:v>
                </c:pt>
                <c:pt idx="75">
                  <c:v>4.3476793299098773E-2</c:v>
                </c:pt>
                <c:pt idx="76">
                  <c:v>4.6139254689795885E-2</c:v>
                </c:pt>
                <c:pt idx="77">
                  <c:v>4.9065356641659938E-2</c:v>
                </c:pt>
                <c:pt idx="78">
                  <c:v>5.232453397427584E-2</c:v>
                </c:pt>
                <c:pt idx="79">
                  <c:v>5.5988334597295943E-2</c:v>
                </c:pt>
                <c:pt idx="80">
                  <c:v>6.0132485014637166E-2</c:v>
                </c:pt>
                <c:pt idx="81">
                  <c:v>6.4826974166648246E-2</c:v>
                </c:pt>
                <c:pt idx="82">
                  <c:v>7.0135311570074979E-2</c:v>
                </c:pt>
                <c:pt idx="83">
                  <c:v>7.6125586142046148E-2</c:v>
                </c:pt>
              </c:numCache>
            </c:numRef>
          </c:yVal>
        </c:ser>
        <c:ser>
          <c:idx val="3"/>
          <c:order val="3"/>
          <c:tx>
            <c:strRef>
              <c:f>'2000 250 200 D PP'!$H$1</c:f>
              <c:strCache>
                <c:ptCount val="1"/>
                <c:pt idx="0">
                  <c:v>ΔUr4,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PP'!$H$3:$H$86</c:f>
              <c:numCache>
                <c:formatCode>General</c:formatCode>
                <c:ptCount val="84"/>
                <c:pt idx="0">
                  <c:v>-7.3240742770692762E-4</c:v>
                </c:pt>
                <c:pt idx="1">
                  <c:v>-7.3238234924859625E-4</c:v>
                </c:pt>
                <c:pt idx="2">
                  <c:v>-7.3236079983451106E-4</c:v>
                </c:pt>
                <c:pt idx="3">
                  <c:v>-7.3235972049683702E-4</c:v>
                </c:pt>
                <c:pt idx="4">
                  <c:v>-7.3238162495456731E-4</c:v>
                </c:pt>
                <c:pt idx="5">
                  <c:v>-7.3241446563823557E-4</c:v>
                </c:pt>
                <c:pt idx="6">
                  <c:v>-7.3242938829323615E-4</c:v>
                </c:pt>
                <c:pt idx="7">
                  <c:v>-7.3241802382135643E-4</c:v>
                </c:pt>
                <c:pt idx="8">
                  <c:v>-7.3238615573172918E-4</c:v>
                </c:pt>
                <c:pt idx="9">
                  <c:v>-7.3235178743208482E-4</c:v>
                </c:pt>
                <c:pt idx="10">
                  <c:v>-7.3234343048200323E-4</c:v>
                </c:pt>
                <c:pt idx="11">
                  <c:v>-7.3237137939828438E-4</c:v>
                </c:pt>
                <c:pt idx="12">
                  <c:v>-7.3241331327458304E-4</c:v>
                </c:pt>
                <c:pt idx="13">
                  <c:v>-7.3244524830939179E-4</c:v>
                </c:pt>
                <c:pt idx="14">
                  <c:v>-7.3243678925447205E-4</c:v>
                </c:pt>
                <c:pt idx="15">
                  <c:v>-7.3239429600888964E-4</c:v>
                </c:pt>
                <c:pt idx="16">
                  <c:v>-7.3233996085504379E-4</c:v>
                </c:pt>
                <c:pt idx="17">
                  <c:v>-7.3231848311274255E-4</c:v>
                </c:pt>
                <c:pt idx="18">
                  <c:v>-7.3234779646622289E-4</c:v>
                </c:pt>
                <c:pt idx="19">
                  <c:v>-7.3240914418052814E-4</c:v>
                </c:pt>
                <c:pt idx="20">
                  <c:v>-7.3246161943048586E-4</c:v>
                </c:pt>
                <c:pt idx="21">
                  <c:v>-7.3246455983360477E-4</c:v>
                </c:pt>
                <c:pt idx="22">
                  <c:v>-7.3240817127687662E-4</c:v>
                </c:pt>
                <c:pt idx="23">
                  <c:v>-7.3232778980535107E-4</c:v>
                </c:pt>
                <c:pt idx="24">
                  <c:v>-7.3228113613082102E-4</c:v>
                </c:pt>
                <c:pt idx="25">
                  <c:v>-7.3230714440156261E-4</c:v>
                </c:pt>
                <c:pt idx="26">
                  <c:v>-7.3239732226577892E-4</c:v>
                </c:pt>
                <c:pt idx="27">
                  <c:v>-7.32494017315215E-4</c:v>
                </c:pt>
                <c:pt idx="28">
                  <c:v>-7.3253020972593823E-4</c:v>
                </c:pt>
                <c:pt idx="29">
                  <c:v>-7.3247355688592494E-4</c:v>
                </c:pt>
                <c:pt idx="30">
                  <c:v>-7.3235817583984747E-4</c:v>
                </c:pt>
                <c:pt idx="31">
                  <c:v>-7.3226677152554828E-4</c:v>
                </c:pt>
                <c:pt idx="32">
                  <c:v>-7.322858565288942E-4</c:v>
                </c:pt>
                <c:pt idx="33">
                  <c:v>-7.3242342299760141E-4</c:v>
                </c:pt>
                <c:pt idx="34">
                  <c:v>-7.3259072064827389E-4</c:v>
                </c:pt>
                <c:pt idx="35">
                  <c:v>-7.3257075429151997E-4</c:v>
                </c:pt>
                <c:pt idx="36">
                  <c:v>-7.3201697174406428E-4</c:v>
                </c:pt>
                <c:pt idx="37">
                  <c:v>-7.3044671210803036E-4</c:v>
                </c:pt>
                <c:pt idx="38">
                  <c:v>-7.2719812719338481E-4</c:v>
                </c:pt>
                <c:pt idx="39">
                  <c:v>-7.2136681543540256E-4</c:v>
                </c:pt>
                <c:pt idx="40">
                  <c:v>-7.1177164461919162E-4</c:v>
                </c:pt>
                <c:pt idx="41">
                  <c:v>-6.9692662470461481E-4</c:v>
                </c:pt>
                <c:pt idx="42">
                  <c:v>-6.7507624917149598E-4</c:v>
                </c:pt>
                <c:pt idx="43">
                  <c:v>-6.442665771955045E-4</c:v>
                </c:pt>
                <c:pt idx="44">
                  <c:v>-6.0246159021955757E-4</c:v>
                </c:pt>
                <c:pt idx="45">
                  <c:v>-5.4769334903046352E-4</c:v>
                </c:pt>
                <c:pt idx="46">
                  <c:v>-4.7816509846934928E-4</c:v>
                </c:pt>
                <c:pt idx="47">
                  <c:v>-3.9234823601613106E-4</c:v>
                </c:pt>
                <c:pt idx="48">
                  <c:v>-2.8900329205984064E-4</c:v>
                </c:pt>
                <c:pt idx="49">
                  <c:v>-1.6713147445328625E-4</c:v>
                </c:pt>
                <c:pt idx="50">
                  <c:v>-2.5727701609195932E-5</c:v>
                </c:pt>
                <c:pt idx="51">
                  <c:v>1.3665950463678949E-4</c:v>
                </c:pt>
                <c:pt idx="52">
                  <c:v>3.2244324709475872E-4</c:v>
                </c:pt>
                <c:pt idx="53">
                  <c:v>5.3563612480129271E-4</c:v>
                </c:pt>
                <c:pt idx="54">
                  <c:v>7.8261255367645171E-4</c:v>
                </c:pt>
                <c:pt idx="55">
                  <c:v>1.0732061875468745E-3</c:v>
                </c:pt>
                <c:pt idx="56">
                  <c:v>1.4219437537467741E-3</c:v>
                </c:pt>
                <c:pt idx="57">
                  <c:v>1.849064985483386E-3</c:v>
                </c:pt>
                <c:pt idx="58">
                  <c:v>2.380779372723804E-3</c:v>
                </c:pt>
                <c:pt idx="59">
                  <c:v>3.0480546540020731E-3</c:v>
                </c:pt>
                <c:pt idx="60">
                  <c:v>3.8833977761891488E-3</c:v>
                </c:pt>
                <c:pt idx="61">
                  <c:v>4.9154051355714537E-3</c:v>
                </c:pt>
                <c:pt idx="62">
                  <c:v>6.1622918476958617E-3</c:v>
                </c:pt>
                <c:pt idx="63">
                  <c:v>7.6269720475927449E-3</c:v>
                </c:pt>
                <c:pt idx="64">
                  <c:v>9.2955602472929444E-3</c:v>
                </c:pt>
                <c:pt idx="65">
                  <c:v>1.1139026422925278E-2</c:v>
                </c:pt>
                <c:pt idx="66">
                  <c:v>1.3116052299111966E-2</c:v>
                </c:pt>
                <c:pt idx="67">
                  <c:v>1.5176078481037573E-2</c:v>
                </c:pt>
                <c:pt idx="68">
                  <c:v>1.7263763155553797E-2</c:v>
                </c:pt>
                <c:pt idx="69">
                  <c:v>1.9326257825665459E-2</c:v>
                </c:pt>
                <c:pt idx="70">
                  <c:v>2.1321661730821718E-2</c:v>
                </c:pt>
                <c:pt idx="71">
                  <c:v>2.3223908864663929E-2</c:v>
                </c:pt>
                <c:pt idx="72">
                  <c:v>2.5021338052972707E-2</c:v>
                </c:pt>
                <c:pt idx="73">
                  <c:v>2.6713562381733107E-2</c:v>
                </c:pt>
                <c:pt idx="74">
                  <c:v>2.8313982809151823E-2</c:v>
                </c:pt>
                <c:pt idx="75">
                  <c:v>2.9855206166729327E-2</c:v>
                </c:pt>
                <c:pt idx="76">
                  <c:v>3.1385898656296624E-2</c:v>
                </c:pt>
                <c:pt idx="77">
                  <c:v>3.2959429851470955E-2</c:v>
                </c:pt>
                <c:pt idx="78">
                  <c:v>3.4628998761037887E-2</c:v>
                </c:pt>
                <c:pt idx="79">
                  <c:v>3.645245877738415E-2</c:v>
                </c:pt>
                <c:pt idx="80">
                  <c:v>3.8492260911482272E-2</c:v>
                </c:pt>
                <c:pt idx="81">
                  <c:v>4.0807186751926329E-2</c:v>
                </c:pt>
                <c:pt idx="82">
                  <c:v>4.3450050929997083E-2</c:v>
                </c:pt>
                <c:pt idx="83">
                  <c:v>4.6472823242190459E-2</c:v>
                </c:pt>
              </c:numCache>
            </c:numRef>
          </c:yVal>
        </c:ser>
        <c:ser>
          <c:idx val="4"/>
          <c:order val="4"/>
          <c:tx>
            <c:strRef>
              <c:f>'2000 250 200 D PP'!$I$1</c:f>
              <c:strCache>
                <c:ptCount val="1"/>
                <c:pt idx="0">
                  <c:v>ΔUr5,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PP'!$I$3:$I$86</c:f>
              <c:numCache>
                <c:formatCode>General</c:formatCode>
                <c:ptCount val="84"/>
                <c:pt idx="0">
                  <c:v>-6.6134579182170101E-4</c:v>
                </c:pt>
                <c:pt idx="1">
                  <c:v>-6.6123240926391192E-4</c:v>
                </c:pt>
                <c:pt idx="2">
                  <c:v>-6.6114609153430351E-4</c:v>
                </c:pt>
                <c:pt idx="3">
                  <c:v>-6.611500710577518E-4</c:v>
                </c:pt>
                <c:pt idx="4">
                  <c:v>-6.6125409564125697E-4</c:v>
                </c:pt>
                <c:pt idx="5">
                  <c:v>-6.6139116890295618E-4</c:v>
                </c:pt>
                <c:pt idx="6">
                  <c:v>-6.614610297949597E-4</c:v>
                </c:pt>
                <c:pt idx="7">
                  <c:v>-6.6140364398797891E-4</c:v>
                </c:pt>
                <c:pt idx="8">
                  <c:v>-6.6124931075085174E-4</c:v>
                </c:pt>
                <c:pt idx="9">
                  <c:v>-6.6110189440726004E-4</c:v>
                </c:pt>
                <c:pt idx="10">
                  <c:v>-6.6106855352295708E-4</c:v>
                </c:pt>
                <c:pt idx="11">
                  <c:v>-6.6119270857755178E-4</c:v>
                </c:pt>
                <c:pt idx="12">
                  <c:v>-6.6139395813051268E-4</c:v>
                </c:pt>
                <c:pt idx="13">
                  <c:v>-6.6153489921501297E-4</c:v>
                </c:pt>
                <c:pt idx="14">
                  <c:v>-6.6150160871833853E-4</c:v>
                </c:pt>
                <c:pt idx="15">
                  <c:v>-6.6129736241243321E-4</c:v>
                </c:pt>
                <c:pt idx="16">
                  <c:v>-6.6106269081626305E-4</c:v>
                </c:pt>
                <c:pt idx="17">
                  <c:v>-6.6096175761775516E-4</c:v>
                </c:pt>
                <c:pt idx="18">
                  <c:v>-6.6108844895166826E-4</c:v>
                </c:pt>
                <c:pt idx="19">
                  <c:v>-6.6137270489692623E-4</c:v>
                </c:pt>
                <c:pt idx="20">
                  <c:v>-6.6161725261257927E-4</c:v>
                </c:pt>
                <c:pt idx="21">
                  <c:v>-6.6163799563695013E-4</c:v>
                </c:pt>
                <c:pt idx="22">
                  <c:v>-6.6139120411315476E-4</c:v>
                </c:pt>
                <c:pt idx="23">
                  <c:v>-6.610370557832559E-4</c:v>
                </c:pt>
                <c:pt idx="24">
                  <c:v>-6.6082283029753226E-4</c:v>
                </c:pt>
                <c:pt idx="25">
                  <c:v>-6.6092914686489274E-4</c:v>
                </c:pt>
                <c:pt idx="26">
                  <c:v>-6.6130306862956212E-4</c:v>
                </c:pt>
                <c:pt idx="27">
                  <c:v>-6.6169816644287116E-4</c:v>
                </c:pt>
                <c:pt idx="28">
                  <c:v>-6.6181178865360813E-4</c:v>
                </c:pt>
                <c:pt idx="29">
                  <c:v>-6.6153916885492835E-4</c:v>
                </c:pt>
                <c:pt idx="30">
                  <c:v>-6.6104768096586703E-4</c:v>
                </c:pt>
                <c:pt idx="31">
                  <c:v>-6.6071085199636724E-4</c:v>
                </c:pt>
                <c:pt idx="32">
                  <c:v>-6.6082901974910235E-4</c:v>
                </c:pt>
                <c:pt idx="33">
                  <c:v>-6.613798624954954E-4</c:v>
                </c:pt>
                <c:pt idx="34">
                  <c:v>-6.6196197670593485E-4</c:v>
                </c:pt>
                <c:pt idx="35">
                  <c:v>-6.6198119931827973E-4</c:v>
                </c:pt>
                <c:pt idx="36">
                  <c:v>-6.6094962417971408E-4</c:v>
                </c:pt>
                <c:pt idx="37">
                  <c:v>-6.5866418907918579E-4</c:v>
                </c:pt>
                <c:pt idx="38">
                  <c:v>-6.5506144235689978E-4</c:v>
                </c:pt>
                <c:pt idx="39">
                  <c:v>-6.4980052322293229E-4</c:v>
                </c:pt>
                <c:pt idx="40">
                  <c:v>-6.4175539381350658E-4</c:v>
                </c:pt>
                <c:pt idx="41">
                  <c:v>-6.288959427873435E-4</c:v>
                </c:pt>
                <c:pt idx="42">
                  <c:v>-6.086215230460437E-4</c:v>
                </c:pt>
                <c:pt idx="43">
                  <c:v>-5.7849393233349266E-4</c:v>
                </c:pt>
                <c:pt idx="44">
                  <c:v>-5.3691025124792029E-4</c:v>
                </c:pt>
                <c:pt idx="45">
                  <c:v>-4.8324394320617051E-4</c:v>
                </c:pt>
                <c:pt idx="46">
                  <c:v>-4.1727168854543154E-4</c:v>
                </c:pt>
                <c:pt idx="47">
                  <c:v>-3.3829078327513208E-4</c:v>
                </c:pt>
                <c:pt idx="48">
                  <c:v>-2.445374997977201E-4</c:v>
                </c:pt>
                <c:pt idx="49">
                  <c:v>-1.3339629263729589E-4</c:v>
                </c:pt>
                <c:pt idx="50">
                  <c:v>-2.2867518654039823E-6</c:v>
                </c:pt>
                <c:pt idx="51">
                  <c:v>1.5030433685805095E-4</c:v>
                </c:pt>
                <c:pt idx="52">
                  <c:v>3.2430532556001671E-4</c:v>
                </c:pt>
                <c:pt idx="53">
                  <c:v>5.1843786020662854E-4</c:v>
                </c:pt>
                <c:pt idx="54">
                  <c:v>7.3116765590900508E-4</c:v>
                </c:pt>
                <c:pt idx="55">
                  <c:v>9.6194413741883093E-4</c:v>
                </c:pt>
                <c:pt idx="56">
                  <c:v>1.2121854209637762E-3</c:v>
                </c:pt>
                <c:pt idx="57">
                  <c:v>1.486019893047704E-3</c:v>
                </c:pt>
                <c:pt idx="58">
                  <c:v>1.7910508243323393E-3</c:v>
                </c:pt>
                <c:pt idx="59">
                  <c:v>2.1394087876061988E-3</c:v>
                </c:pt>
                <c:pt idx="60">
                  <c:v>2.5488574738244487E-3</c:v>
                </c:pt>
                <c:pt idx="61">
                  <c:v>3.0431523402720687E-3</c:v>
                </c:pt>
                <c:pt idx="62">
                  <c:v>3.6510119516464262E-3</c:v>
                </c:pt>
                <c:pt idx="63">
                  <c:v>4.403014801938325E-3</c:v>
                </c:pt>
                <c:pt idx="64">
                  <c:v>5.3262360477854933E-3</c:v>
                </c:pt>
                <c:pt idx="65">
                  <c:v>6.4370297675640656E-3</c:v>
                </c:pt>
                <c:pt idx="66">
                  <c:v>7.734282011485411E-3</c:v>
                </c:pt>
                <c:pt idx="67">
                  <c:v>9.1968259730302055E-3</c:v>
                </c:pt>
                <c:pt idx="68">
                  <c:v>1.0786426825754781E-2</c:v>
                </c:pt>
                <c:pt idx="69">
                  <c:v>1.2454268030424044E-2</c:v>
                </c:pt>
                <c:pt idx="70">
                  <c:v>1.4147252063268898E-2</c:v>
                </c:pt>
                <c:pt idx="71">
                  <c:v>1.581230499380374E-2</c:v>
                </c:pt>
                <c:pt idx="72">
                  <c:v>1.7400886787352313E-2</c:v>
                </c:pt>
                <c:pt idx="73">
                  <c:v>1.887605650765304E-2</c:v>
                </c:pt>
                <c:pt idx="74">
                  <c:v>2.0220598322038225E-2</c:v>
                </c:pt>
                <c:pt idx="75">
                  <c:v>2.1439660275376471E-2</c:v>
                </c:pt>
                <c:pt idx="76">
                  <c:v>2.2554464035599176E-2</c:v>
                </c:pt>
                <c:pt idx="77">
                  <c:v>2.3593896147550419E-2</c:v>
                </c:pt>
                <c:pt idx="78">
                  <c:v>2.459368475922763E-2</c:v>
                </c:pt>
                <c:pt idx="79">
                  <c:v>2.5599968787931568E-2</c:v>
                </c:pt>
                <c:pt idx="80">
                  <c:v>2.6665792039935896E-2</c:v>
                </c:pt>
                <c:pt idx="81">
                  <c:v>2.7841885880352361E-2</c:v>
                </c:pt>
                <c:pt idx="82">
                  <c:v>2.9173821075088924E-2</c:v>
                </c:pt>
                <c:pt idx="83">
                  <c:v>3.0705588362409442E-2</c:v>
                </c:pt>
              </c:numCache>
            </c:numRef>
          </c:yVal>
        </c:ser>
        <c:ser>
          <c:idx val="5"/>
          <c:order val="5"/>
          <c:tx>
            <c:strRef>
              <c:f>'2000 250 200 D PP'!$J$1</c:f>
              <c:strCache>
                <c:ptCount val="1"/>
                <c:pt idx="0">
                  <c:v>ΔUr6,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PP'!$J$3:$J$86</c:f>
              <c:numCache>
                <c:formatCode>General</c:formatCode>
                <c:ptCount val="84"/>
                <c:pt idx="0">
                  <c:v>-5.9058660619533778E-4</c:v>
                </c:pt>
                <c:pt idx="1">
                  <c:v>-5.9070137776490357E-4</c:v>
                </c:pt>
                <c:pt idx="2">
                  <c:v>-5.9079187211469124E-4</c:v>
                </c:pt>
                <c:pt idx="3">
                  <c:v>-5.9078300669296985E-4</c:v>
                </c:pt>
                <c:pt idx="4">
                  <c:v>-5.9067932420704E-4</c:v>
                </c:pt>
                <c:pt idx="5">
                  <c:v>-5.9054518886795604E-4</c:v>
                </c:pt>
                <c:pt idx="6">
                  <c:v>-5.9047004131978012E-4</c:v>
                </c:pt>
                <c:pt idx="7">
                  <c:v>-5.9052871702927514E-4</c:v>
                </c:pt>
                <c:pt idx="8">
                  <c:v>-5.9068179681375334E-4</c:v>
                </c:pt>
                <c:pt idx="9">
                  <c:v>-5.9083032089944166E-4</c:v>
                </c:pt>
                <c:pt idx="10">
                  <c:v>-5.9086026666322375E-4</c:v>
                </c:pt>
                <c:pt idx="11">
                  <c:v>-5.9074183572758565E-4</c:v>
                </c:pt>
                <c:pt idx="12">
                  <c:v>-5.9053426161974267E-4</c:v>
                </c:pt>
                <c:pt idx="13">
                  <c:v>-5.9040105364432677E-4</c:v>
                </c:pt>
                <c:pt idx="14">
                  <c:v>-5.9043110266812865E-4</c:v>
                </c:pt>
                <c:pt idx="15">
                  <c:v>-5.9063426393246349E-4</c:v>
                </c:pt>
                <c:pt idx="16">
                  <c:v>-5.9087165991354913E-4</c:v>
                </c:pt>
                <c:pt idx="17">
                  <c:v>-5.9096991458084172E-4</c:v>
                </c:pt>
                <c:pt idx="18">
                  <c:v>-5.9084010836800134E-4</c:v>
                </c:pt>
                <c:pt idx="19">
                  <c:v>-5.9055206405539157E-4</c:v>
                </c:pt>
                <c:pt idx="20">
                  <c:v>-5.9031444053777682E-4</c:v>
                </c:pt>
                <c:pt idx="21">
                  <c:v>-5.9029575412002783E-4</c:v>
                </c:pt>
                <c:pt idx="22">
                  <c:v>-5.9054025382597941E-4</c:v>
                </c:pt>
                <c:pt idx="23">
                  <c:v>-5.9089343296999145E-4</c:v>
                </c:pt>
                <c:pt idx="24">
                  <c:v>-5.9110660711881853E-4</c:v>
                </c:pt>
                <c:pt idx="25">
                  <c:v>-5.9099106901472625E-4</c:v>
                </c:pt>
                <c:pt idx="26">
                  <c:v>-5.9060721208090583E-4</c:v>
                </c:pt>
                <c:pt idx="27">
                  <c:v>-5.9020473024219157E-4</c:v>
                </c:pt>
                <c:pt idx="28">
                  <c:v>-5.900834220501118E-4</c:v>
                </c:pt>
                <c:pt idx="29">
                  <c:v>-5.9037948033360279E-4</c:v>
                </c:pt>
                <c:pt idx="30">
                  <c:v>-5.9092662018009508E-4</c:v>
                </c:pt>
                <c:pt idx="31">
                  <c:v>-5.9135649744913811E-4</c:v>
                </c:pt>
                <c:pt idx="32">
                  <c:v>-5.9135361515821384E-4</c:v>
                </c:pt>
                <c:pt idx="33">
                  <c:v>-5.9087020413440693E-4</c:v>
                </c:pt>
                <c:pt idx="34">
                  <c:v>-5.901614740395863E-4</c:v>
                </c:pt>
                <c:pt idx="35">
                  <c:v>-5.8958614315760016E-4</c:v>
                </c:pt>
                <c:pt idx="36">
                  <c:v>-5.892017562026886E-4</c:v>
                </c:pt>
                <c:pt idx="37">
                  <c:v>-5.8849834922839296E-4</c:v>
                </c:pt>
                <c:pt idx="38">
                  <c:v>-5.8637977676160517E-4</c:v>
                </c:pt>
                <c:pt idx="39">
                  <c:v>-5.8142794518120319E-4</c:v>
                </c:pt>
                <c:pt idx="40">
                  <c:v>-5.7223130023374984E-4</c:v>
                </c:pt>
                <c:pt idx="41">
                  <c:v>-5.5760899173698606E-4</c:v>
                </c:pt>
                <c:pt idx="42">
                  <c:v>-5.3652574140075615E-4</c:v>
                </c:pt>
                <c:pt idx="43">
                  <c:v>-5.0782572972408113E-4</c:v>
                </c:pt>
                <c:pt idx="44">
                  <c:v>-4.7001910321301058E-4</c:v>
                </c:pt>
                <c:pt idx="45">
                  <c:v>-4.2123669240142473E-4</c:v>
                </c:pt>
                <c:pt idx="46">
                  <c:v>-3.5947829101024643E-4</c:v>
                </c:pt>
                <c:pt idx="47">
                  <c:v>-2.8289163140830071E-4</c:v>
                </c:pt>
                <c:pt idx="48">
                  <c:v>-1.9007374599715293E-4</c:v>
                </c:pt>
                <c:pt idx="49">
                  <c:v>-8.0168578600940064E-5</c:v>
                </c:pt>
                <c:pt idx="50">
                  <c:v>4.7207887121221796E-5</c:v>
                </c:pt>
                <c:pt idx="51">
                  <c:v>1.9215179938725832E-4</c:v>
                </c:pt>
                <c:pt idx="52">
                  <c:v>3.5466505121932879E-4</c:v>
                </c:pt>
                <c:pt idx="53">
                  <c:v>5.3475532734730121E-4</c:v>
                </c:pt>
                <c:pt idx="54">
                  <c:v>7.3249193593422166E-4</c:v>
                </c:pt>
                <c:pt idx="55">
                  <c:v>9.4791745609218837E-4</c:v>
                </c:pt>
                <c:pt idx="56">
                  <c:v>1.1808256340558071E-3</c:v>
                </c:pt>
                <c:pt idx="57">
                  <c:v>1.4302866648874704E-3</c:v>
                </c:pt>
                <c:pt idx="58">
                  <c:v>1.6943728956788405E-3</c:v>
                </c:pt>
                <c:pt idx="59">
                  <c:v>1.9708542256068511E-3</c:v>
                </c:pt>
                <c:pt idx="60">
                  <c:v>2.2592749463617745E-3</c:v>
                </c:pt>
                <c:pt idx="61">
                  <c:v>2.5641736059908034E-3</c:v>
                </c:pt>
                <c:pt idx="62">
                  <c:v>2.8981197335308695E-3</c:v>
                </c:pt>
                <c:pt idx="63">
                  <c:v>3.2829352013532031E-3</c:v>
                </c:pt>
                <c:pt idx="64">
                  <c:v>3.7476901197398835E-3</c:v>
                </c:pt>
                <c:pt idx="65">
                  <c:v>4.3234892243494147E-3</c:v>
                </c:pt>
                <c:pt idx="66">
                  <c:v>5.0370360457157046E-3</c:v>
                </c:pt>
                <c:pt idx="67">
                  <c:v>5.9050432610211062E-3</c:v>
                </c:pt>
                <c:pt idx="68">
                  <c:v>6.9302600597016019E-3</c:v>
                </c:pt>
                <c:pt idx="69">
                  <c:v>8.0983918456448405E-3</c:v>
                </c:pt>
                <c:pt idx="70">
                  <c:v>9.3767490077427806E-3</c:v>
                </c:pt>
                <c:pt idx="71">
                  <c:v>1.0717213804260602E-2</c:v>
                </c:pt>
                <c:pt idx="72">
                  <c:v>1.2064466327057483E-2</c:v>
                </c:pt>
                <c:pt idx="73">
                  <c:v>1.3366855751975416E-2</c:v>
                </c:pt>
                <c:pt idx="74">
                  <c:v>1.4584466546992395E-2</c:v>
                </c:pt>
                <c:pt idx="75">
                  <c:v>1.5691266414808253E-2</c:v>
                </c:pt>
                <c:pt idx="76">
                  <c:v>1.6673577511485446E-2</c:v>
                </c:pt>
                <c:pt idx="77">
                  <c:v>1.7530492857516712E-2</c:v>
                </c:pt>
                <c:pt idx="78">
                  <c:v>1.8277760986755456E-2</c:v>
                </c:pt>
                <c:pt idx="79">
                  <c:v>1.8948379797609379E-2</c:v>
                </c:pt>
                <c:pt idx="80">
                  <c:v>1.9584729289364451E-2</c:v>
                </c:pt>
                <c:pt idx="81">
                  <c:v>2.0228774084009377E-2</c:v>
                </c:pt>
                <c:pt idx="82">
                  <c:v>2.0920066808317796E-2</c:v>
                </c:pt>
                <c:pt idx="83">
                  <c:v>2.169870271256329E-2</c:v>
                </c:pt>
              </c:numCache>
            </c:numRef>
          </c:yVal>
        </c:ser>
        <c:ser>
          <c:idx val="6"/>
          <c:order val="6"/>
          <c:tx>
            <c:strRef>
              <c:f>'2000 250 200 D PP'!$K$1</c:f>
              <c:strCache>
                <c:ptCount val="1"/>
                <c:pt idx="0">
                  <c:v>ΔUr7,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PP'!$K$3:$K$86</c:f>
              <c:numCache>
                <c:formatCode>General</c:formatCode>
                <c:ptCount val="84"/>
                <c:pt idx="0">
                  <c:v>-5.256373771580199E-4</c:v>
                </c:pt>
                <c:pt idx="1">
                  <c:v>-5.2572301736285548E-4</c:v>
                </c:pt>
                <c:pt idx="2">
                  <c:v>-5.25772374787028E-4</c:v>
                </c:pt>
                <c:pt idx="3">
                  <c:v>-5.2577131891609846E-4</c:v>
                </c:pt>
                <c:pt idx="4">
                  <c:v>-5.2570600418159737E-4</c:v>
                </c:pt>
                <c:pt idx="5">
                  <c:v>-5.2560551534643367E-4</c:v>
                </c:pt>
                <c:pt idx="6">
                  <c:v>-5.2556295192310266E-4</c:v>
                </c:pt>
                <c:pt idx="7">
                  <c:v>-5.2559266501521333E-4</c:v>
                </c:pt>
                <c:pt idx="8">
                  <c:v>-5.2570838146888052E-4</c:v>
                </c:pt>
                <c:pt idx="9">
                  <c:v>-5.2580943648359994E-4</c:v>
                </c:pt>
                <c:pt idx="10">
                  <c:v>-5.2582372798704404E-4</c:v>
                </c:pt>
                <c:pt idx="11">
                  <c:v>-5.2574393040320496E-4</c:v>
                </c:pt>
                <c:pt idx="12">
                  <c:v>-5.2560640244377901E-4</c:v>
                </c:pt>
                <c:pt idx="13">
                  <c:v>-5.255121537664463E-4</c:v>
                </c:pt>
                <c:pt idx="14">
                  <c:v>-5.2553347474718006E-4</c:v>
                </c:pt>
                <c:pt idx="15">
                  <c:v>-5.2567046288674586E-4</c:v>
                </c:pt>
                <c:pt idx="16">
                  <c:v>-5.2583664893294049E-4</c:v>
                </c:pt>
                <c:pt idx="17">
                  <c:v>-5.2590236126434143E-4</c:v>
                </c:pt>
                <c:pt idx="18">
                  <c:v>-5.2581675074009034E-4</c:v>
                </c:pt>
                <c:pt idx="19">
                  <c:v>-5.2561558063941004E-4</c:v>
                </c:pt>
                <c:pt idx="20">
                  <c:v>-5.2544958653408117E-4</c:v>
                </c:pt>
                <c:pt idx="21">
                  <c:v>-5.2543411275873136E-4</c:v>
                </c:pt>
                <c:pt idx="22">
                  <c:v>-5.2559833223691751E-4</c:v>
                </c:pt>
                <c:pt idx="23">
                  <c:v>-5.2584212077426429E-4</c:v>
                </c:pt>
                <c:pt idx="24">
                  <c:v>-5.2598625627687016E-4</c:v>
                </c:pt>
                <c:pt idx="25">
                  <c:v>-5.2591573894106075E-4</c:v>
                </c:pt>
                <c:pt idx="26">
                  <c:v>-5.2567316944373296E-4</c:v>
                </c:pt>
                <c:pt idx="27">
                  <c:v>-5.2540201750165389E-4</c:v>
                </c:pt>
                <c:pt idx="28">
                  <c:v>-5.2532495602155627E-4</c:v>
                </c:pt>
                <c:pt idx="29">
                  <c:v>-5.2552268120970968E-4</c:v>
                </c:pt>
                <c:pt idx="30">
                  <c:v>-5.2585560149323444E-4</c:v>
                </c:pt>
                <c:pt idx="31">
                  <c:v>-5.2609988134801847E-4</c:v>
                </c:pt>
                <c:pt idx="32">
                  <c:v>-5.2604837424951353E-4</c:v>
                </c:pt>
                <c:pt idx="33">
                  <c:v>-5.2571830570528183E-4</c:v>
                </c:pt>
                <c:pt idx="34">
                  <c:v>-5.2528770456441759E-4</c:v>
                </c:pt>
                <c:pt idx="35">
                  <c:v>-5.2497387505370851E-4</c:v>
                </c:pt>
                <c:pt idx="36">
                  <c:v>-5.2468290959398526E-4</c:v>
                </c:pt>
                <c:pt idx="37">
                  <c:v>-5.2384346520619612E-4</c:v>
                </c:pt>
                <c:pt idx="38">
                  <c:v>-5.213677707549449E-4</c:v>
                </c:pt>
                <c:pt idx="39">
                  <c:v>-5.1601133491684017E-4</c:v>
                </c:pt>
                <c:pt idx="40">
                  <c:v>-5.0661125322331007E-4</c:v>
                </c:pt>
                <c:pt idx="41">
                  <c:v>-4.9227482637918363E-4</c:v>
                </c:pt>
                <c:pt idx="42">
                  <c:v>-4.7216749152065464E-4</c:v>
                </c:pt>
                <c:pt idx="43">
                  <c:v>-4.4509741353808852E-4</c:v>
                </c:pt>
                <c:pt idx="44">
                  <c:v>-4.0918820428241493E-4</c:v>
                </c:pt>
                <c:pt idx="45">
                  <c:v>-3.6204506335387485E-4</c:v>
                </c:pt>
                <c:pt idx="46">
                  <c:v>-3.0125002811718255E-4</c:v>
                </c:pt>
                <c:pt idx="47">
                  <c:v>-2.2513076898919557E-4</c:v>
                </c:pt>
                <c:pt idx="48">
                  <c:v>-1.3319623876368648E-4</c:v>
                </c:pt>
                <c:pt idx="49">
                  <c:v>-2.5914590156138767E-5</c:v>
                </c:pt>
                <c:pt idx="50">
                  <c:v>9.6171287099570813E-5</c:v>
                </c:pt>
                <c:pt idx="51">
                  <c:v>2.3338131719846799E-4</c:v>
                </c:pt>
                <c:pt idx="52">
                  <c:v>3.8726720896525277E-4</c:v>
                </c:pt>
                <c:pt idx="53">
                  <c:v>5.598600168303118E-4</c:v>
                </c:pt>
                <c:pt idx="54">
                  <c:v>7.5236239340359141E-4</c:v>
                </c:pt>
                <c:pt idx="55">
                  <c:v>9.6393250840465586E-4</c:v>
                </c:pt>
                <c:pt idx="56">
                  <c:v>1.1915119570122094E-3</c:v>
                </c:pt>
                <c:pt idx="57">
                  <c:v>1.4307819285373504E-3</c:v>
                </c:pt>
                <c:pt idx="58">
                  <c:v>1.6775685772974158E-3</c:v>
                </c:pt>
                <c:pt idx="59">
                  <c:v>1.9289811727883912E-3</c:v>
                </c:pt>
                <c:pt idx="60">
                  <c:v>2.1836152132170706E-3</c:v>
                </c:pt>
                <c:pt idx="61">
                  <c:v>2.4412381571212349E-3</c:v>
                </c:pt>
                <c:pt idx="62">
                  <c:v>2.7025849670665784E-3</c:v>
                </c:pt>
                <c:pt idx="63">
                  <c:v>2.9707648931738386E-3</c:v>
                </c:pt>
                <c:pt idx="64">
                  <c:v>3.253756604407969E-3</c:v>
                </c:pt>
                <c:pt idx="65">
                  <c:v>3.567073289523515E-3</c:v>
                </c:pt>
                <c:pt idx="66">
                  <c:v>3.9345802364704101E-3</c:v>
                </c:pt>
                <c:pt idx="67">
                  <c:v>4.3859357596965154E-3</c:v>
                </c:pt>
                <c:pt idx="68">
                  <c:v>4.9497351118109583E-3</c:v>
                </c:pt>
                <c:pt idx="69">
                  <c:v>5.6445302495314572E-3</c:v>
                </c:pt>
                <c:pt idx="70">
                  <c:v>6.4715038240801435E-3</c:v>
                </c:pt>
                <c:pt idx="71">
                  <c:v>7.4130079301866526E-3</c:v>
                </c:pt>
                <c:pt idx="72">
                  <c:v>8.4363648329888376E-3</c:v>
                </c:pt>
                <c:pt idx="73">
                  <c:v>9.4995324767519363E-3</c:v>
                </c:pt>
                <c:pt idx="74">
                  <c:v>1.0555885434592502E-2</c:v>
                </c:pt>
                <c:pt idx="75">
                  <c:v>1.1558738844435076E-2</c:v>
                </c:pt>
                <c:pt idx="76">
                  <c:v>1.2467956734528817E-2</c:v>
                </c:pt>
                <c:pt idx="77">
                  <c:v>1.3258365753507473E-2</c:v>
                </c:pt>
                <c:pt idx="78">
                  <c:v>1.3925488405817438E-2</c:v>
                </c:pt>
                <c:pt idx="79">
                  <c:v>1.4483637857167542E-2</c:v>
                </c:pt>
                <c:pt idx="80">
                  <c:v>1.4957535820907747E-2</c:v>
                </c:pt>
                <c:pt idx="81">
                  <c:v>1.5375552856280063E-2</c:v>
                </c:pt>
                <c:pt idx="82">
                  <c:v>1.576965697773797E-2</c:v>
                </c:pt>
                <c:pt idx="83">
                  <c:v>1.6176587926400716E-2</c:v>
                </c:pt>
              </c:numCache>
            </c:numRef>
          </c:yVal>
        </c:ser>
        <c:ser>
          <c:idx val="7"/>
          <c:order val="7"/>
          <c:tx>
            <c:strRef>
              <c:f>'2000 250 200 D PP'!$L$1</c:f>
              <c:strCache>
                <c:ptCount val="1"/>
                <c:pt idx="0">
                  <c:v>ΔUr8,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PP'!$L$3:$L$86</c:f>
              <c:numCache>
                <c:formatCode>General</c:formatCode>
                <c:ptCount val="84"/>
                <c:pt idx="0">
                  <c:v>-4.6788749052688203E-4</c:v>
                </c:pt>
                <c:pt idx="1">
                  <c:v>-4.6782875171890001E-4</c:v>
                </c:pt>
                <c:pt idx="2">
                  <c:v>-4.6778889150886024E-4</c:v>
                </c:pt>
                <c:pt idx="3">
                  <c:v>-4.6778773234251101E-4</c:v>
                </c:pt>
                <c:pt idx="4">
                  <c:v>-4.6784531161533417E-4</c:v>
                </c:pt>
                <c:pt idx="5">
                  <c:v>-4.6789362560077896E-4</c:v>
                </c:pt>
                <c:pt idx="6">
                  <c:v>-4.6793309614494299E-4</c:v>
                </c:pt>
                <c:pt idx="7">
                  <c:v>-4.6791477698349544E-4</c:v>
                </c:pt>
                <c:pt idx="8">
                  <c:v>-4.6784793724591496E-4</c:v>
                </c:pt>
                <c:pt idx="9">
                  <c:v>-4.6777084674203109E-4</c:v>
                </c:pt>
                <c:pt idx="10">
                  <c:v>-4.6776105463068151E-4</c:v>
                </c:pt>
                <c:pt idx="11">
                  <c:v>-4.6781840062250132E-4</c:v>
                </c:pt>
                <c:pt idx="12">
                  <c:v>-4.6790440750089457E-4</c:v>
                </c:pt>
                <c:pt idx="13">
                  <c:v>-4.6796154178645302E-4</c:v>
                </c:pt>
                <c:pt idx="14">
                  <c:v>-4.6795164436981866E-4</c:v>
                </c:pt>
                <c:pt idx="15">
                  <c:v>-4.6785524569664211E-4</c:v>
                </c:pt>
                <c:pt idx="16">
                  <c:v>-4.6775957941170312E-4</c:v>
                </c:pt>
                <c:pt idx="17">
                  <c:v>-4.6771224524444483E-4</c:v>
                </c:pt>
                <c:pt idx="18">
                  <c:v>-4.6777104374794311E-4</c:v>
                </c:pt>
                <c:pt idx="19">
                  <c:v>-4.6789686100492467E-4</c:v>
                </c:pt>
                <c:pt idx="20">
                  <c:v>-4.6801233991764494E-4</c:v>
                </c:pt>
                <c:pt idx="21">
                  <c:v>-4.6801100601564041E-4</c:v>
                </c:pt>
                <c:pt idx="22">
                  <c:v>-4.6790335345699055E-4</c:v>
                </c:pt>
                <c:pt idx="23">
                  <c:v>-4.6773812153932747E-4</c:v>
                </c:pt>
                <c:pt idx="24">
                  <c:v>-4.676417217591624E-4</c:v>
                </c:pt>
                <c:pt idx="25">
                  <c:v>-4.6769161660057545E-4</c:v>
                </c:pt>
                <c:pt idx="26">
                  <c:v>-4.6787776259074886E-4</c:v>
                </c:pt>
                <c:pt idx="27">
                  <c:v>-4.6806369774061697E-4</c:v>
                </c:pt>
                <c:pt idx="28">
                  <c:v>-4.6812354149987589E-4</c:v>
                </c:pt>
                <c:pt idx="29">
                  <c:v>-4.679907422633879E-4</c:v>
                </c:pt>
                <c:pt idx="30">
                  <c:v>-4.6772674444301192E-4</c:v>
                </c:pt>
                <c:pt idx="31">
                  <c:v>-4.6754110658213285E-4</c:v>
                </c:pt>
                <c:pt idx="32">
                  <c:v>-4.6755733481824573E-4</c:v>
                </c:pt>
                <c:pt idx="33">
                  <c:v>-4.6778431295838306E-4</c:v>
                </c:pt>
                <c:pt idx="34">
                  <c:v>-4.6807749825697215E-4</c:v>
                </c:pt>
                <c:pt idx="35">
                  <c:v>-4.6806985712506731E-4</c:v>
                </c:pt>
                <c:pt idx="36">
                  <c:v>-4.6738615013892118E-4</c:v>
                </c:pt>
                <c:pt idx="37">
                  <c:v>-4.6564120860111157E-4</c:v>
                </c:pt>
                <c:pt idx="38">
                  <c:v>-4.6236927711883273E-4</c:v>
                </c:pt>
                <c:pt idx="39">
                  <c:v>-4.5697234913136031E-4</c:v>
                </c:pt>
                <c:pt idx="40">
                  <c:v>-4.484999962726444E-4</c:v>
                </c:pt>
                <c:pt idx="41">
                  <c:v>-4.356327933805811E-4</c:v>
                </c:pt>
                <c:pt idx="42">
                  <c:v>-4.1671300010552315E-4</c:v>
                </c:pt>
                <c:pt idx="43">
                  <c:v>-3.8988307200013133E-4</c:v>
                </c:pt>
                <c:pt idx="44">
                  <c:v>-3.5333477952444674E-4</c:v>
                </c:pt>
                <c:pt idx="45">
                  <c:v>-3.0544328043306704E-4</c:v>
                </c:pt>
                <c:pt idx="46">
                  <c:v>-2.4491651865668588E-4</c:v>
                </c:pt>
                <c:pt idx="47">
                  <c:v>-1.7085858296769319E-4</c:v>
                </c:pt>
                <c:pt idx="48">
                  <c:v>-8.2680356479991658E-5</c:v>
                </c:pt>
                <c:pt idx="49">
                  <c:v>2.0066326495886605E-5</c:v>
                </c:pt>
                <c:pt idx="50">
                  <c:v>1.3799989872794499E-4</c:v>
                </c:pt>
                <c:pt idx="51">
                  <c:v>2.7218930065463101E-4</c:v>
                </c:pt>
                <c:pt idx="52">
                  <c:v>4.2407420535372586E-4</c:v>
                </c:pt>
                <c:pt idx="53">
                  <c:v>5.9482968630435401E-4</c:v>
                </c:pt>
                <c:pt idx="54">
                  <c:v>7.8440890338129122E-4</c:v>
                </c:pt>
                <c:pt idx="55">
                  <c:v>9.9086903989434663E-4</c:v>
                </c:pt>
                <c:pt idx="56">
                  <c:v>1.2105793955571457E-3</c:v>
                </c:pt>
                <c:pt idx="57">
                  <c:v>1.4393689575655675E-3</c:v>
                </c:pt>
                <c:pt idx="58">
                  <c:v>1.6740012370857109E-3</c:v>
                </c:pt>
                <c:pt idx="59">
                  <c:v>1.9129757168640177E-3</c:v>
                </c:pt>
                <c:pt idx="60">
                  <c:v>2.1559164178063992E-3</c:v>
                </c:pt>
                <c:pt idx="61">
                  <c:v>2.4017133398053963E-3</c:v>
                </c:pt>
                <c:pt idx="62">
                  <c:v>2.6468647455192779E-3</c:v>
                </c:pt>
                <c:pt idx="63">
                  <c:v>2.8858259369091881E-3</c:v>
                </c:pt>
                <c:pt idx="64">
                  <c:v>3.114057784360249E-3</c:v>
                </c:pt>
                <c:pt idx="65">
                  <c:v>3.3325016090730852E-3</c:v>
                </c:pt>
                <c:pt idx="66">
                  <c:v>3.5512730464137771E-3</c:v>
                </c:pt>
                <c:pt idx="67">
                  <c:v>3.7904861042395398E-3</c:v>
                </c:pt>
                <c:pt idx="68">
                  <c:v>4.0771505737462101E-3</c:v>
                </c:pt>
                <c:pt idx="69">
                  <c:v>4.4391593727580213E-3</c:v>
                </c:pt>
                <c:pt idx="70">
                  <c:v>4.898948298328978E-3</c:v>
                </c:pt>
                <c:pt idx="71">
                  <c:v>5.4687143031937804E-3</c:v>
                </c:pt>
                <c:pt idx="72">
                  <c:v>6.1468907358914393E-3</c:v>
                </c:pt>
                <c:pt idx="73">
                  <c:v>6.9155171319002775E-3</c:v>
                </c:pt>
                <c:pt idx="74">
                  <c:v>7.7403402104286962E-3</c:v>
                </c:pt>
                <c:pt idx="75">
                  <c:v>8.5761247021523095E-3</c:v>
                </c:pt>
                <c:pt idx="76">
                  <c:v>9.3766558512504618E-3</c:v>
                </c:pt>
                <c:pt idx="77">
                  <c:v>1.0105059648498088E-2</c:v>
                </c:pt>
                <c:pt idx="78">
                  <c:v>1.0739127385650426E-2</c:v>
                </c:pt>
                <c:pt idx="79">
                  <c:v>1.1270342288208455E-2</c:v>
                </c:pt>
                <c:pt idx="80">
                  <c:v>1.170050237857926E-2</c:v>
                </c:pt>
                <c:pt idx="81">
                  <c:v>1.2040919400177343E-2</c:v>
                </c:pt>
                <c:pt idx="82">
                  <c:v>1.2313932248514825E-2</c:v>
                </c:pt>
                <c:pt idx="83">
                  <c:v>1.2551175891921104E-2</c:v>
                </c:pt>
              </c:numCache>
            </c:numRef>
          </c:yVal>
        </c:ser>
        <c:ser>
          <c:idx val="8"/>
          <c:order val="8"/>
          <c:tx>
            <c:strRef>
              <c:f>'2000 250 200 D PP'!$M$1</c:f>
              <c:strCache>
                <c:ptCount val="1"/>
                <c:pt idx="0">
                  <c:v>ΔUr9, мВ</c:v>
                </c:pt>
              </c:strCache>
            </c:strRef>
          </c:tx>
          <c:spPr>
            <a:ln w="19050" cap="rnd" cmpd="sng" algn="ctr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PP'!$M$3:$M$86</c:f>
              <c:numCache>
                <c:formatCode>General</c:formatCode>
                <c:ptCount val="84"/>
                <c:pt idx="0">
                  <c:v>-4.1717954187905828E-4</c:v>
                </c:pt>
                <c:pt idx="1">
                  <c:v>-4.1710492346335273E-4</c:v>
                </c:pt>
                <c:pt idx="2">
                  <c:v>-4.1704885145204173E-4</c:v>
                </c:pt>
                <c:pt idx="3">
                  <c:v>-4.170518374529697E-4</c:v>
                </c:pt>
                <c:pt idx="4">
                  <c:v>-4.171202789039178E-4</c:v>
                </c:pt>
                <c:pt idx="5">
                  <c:v>-4.1721080463494212E-4</c:v>
                </c:pt>
                <c:pt idx="6">
                  <c:v>-4.1725652591369054E-4</c:v>
                </c:pt>
                <c:pt idx="7">
                  <c:v>-4.1722078035808343E-4</c:v>
                </c:pt>
                <c:pt idx="8">
                  <c:v>-4.1711683166810475E-4</c:v>
                </c:pt>
                <c:pt idx="9">
                  <c:v>-4.1701956727660012E-4</c:v>
                </c:pt>
                <c:pt idx="10">
                  <c:v>-4.1699993016806815E-4</c:v>
                </c:pt>
                <c:pt idx="11">
                  <c:v>-4.1708153332493145E-4</c:v>
                </c:pt>
                <c:pt idx="12">
                  <c:v>-4.1721310868631531E-4</c:v>
                </c:pt>
                <c:pt idx="13">
                  <c:v>-4.1730394318076575E-4</c:v>
                </c:pt>
                <c:pt idx="14">
                  <c:v>-4.1728302824977118E-4</c:v>
                </c:pt>
                <c:pt idx="15">
                  <c:v>-4.1714902741137261E-4</c:v>
                </c:pt>
                <c:pt idx="16">
                  <c:v>-4.1699384786069007E-4</c:v>
                </c:pt>
                <c:pt idx="17">
                  <c:v>-4.1692788314788207E-4</c:v>
                </c:pt>
                <c:pt idx="18">
                  <c:v>-4.1701164594519372E-4</c:v>
                </c:pt>
                <c:pt idx="19">
                  <c:v>-4.1719930279540842E-4</c:v>
                </c:pt>
                <c:pt idx="20">
                  <c:v>-4.1736095321241083E-4</c:v>
                </c:pt>
                <c:pt idx="21">
                  <c:v>-4.1737446269003958E-4</c:v>
                </c:pt>
                <c:pt idx="22">
                  <c:v>-4.1721212432366625E-4</c:v>
                </c:pt>
                <c:pt idx="23">
                  <c:v>-4.1697611349089181E-4</c:v>
                </c:pt>
                <c:pt idx="24">
                  <c:v>-4.1683558107533043E-4</c:v>
                </c:pt>
                <c:pt idx="25">
                  <c:v>-4.1690473598585777E-4</c:v>
                </c:pt>
                <c:pt idx="26">
                  <c:v>-4.1715108454739907E-4</c:v>
                </c:pt>
                <c:pt idx="27">
                  <c:v>-4.1740987899748107E-4</c:v>
                </c:pt>
                <c:pt idx="28">
                  <c:v>-4.1748651491708619E-4</c:v>
                </c:pt>
                <c:pt idx="29">
                  <c:v>-4.1730617620699473E-4</c:v>
                </c:pt>
                <c:pt idx="30">
                  <c:v>-4.1698368165446476E-4</c:v>
                </c:pt>
                <c:pt idx="31">
                  <c:v>-4.1675977761691785E-4</c:v>
                </c:pt>
                <c:pt idx="32">
                  <c:v>-4.1683006030160928E-4</c:v>
                </c:pt>
                <c:pt idx="33">
                  <c:v>-4.1717123901291236E-4</c:v>
                </c:pt>
                <c:pt idx="34">
                  <c:v>-4.1749676897707034E-4</c:v>
                </c:pt>
                <c:pt idx="35">
                  <c:v>-4.173770093923328E-4</c:v>
                </c:pt>
                <c:pt idx="36">
                  <c:v>-4.1642831666183059E-4</c:v>
                </c:pt>
                <c:pt idx="37">
                  <c:v>-4.1441674660355098E-4</c:v>
                </c:pt>
                <c:pt idx="38">
                  <c:v>-4.1114798775507825E-4</c:v>
                </c:pt>
                <c:pt idx="39">
                  <c:v>-4.0616879380904204E-4</c:v>
                </c:pt>
                <c:pt idx="40">
                  <c:v>-3.9843814423208622E-4</c:v>
                </c:pt>
                <c:pt idx="41">
                  <c:v>-3.862387200404427E-4</c:v>
                </c:pt>
                <c:pt idx="42">
                  <c:v>-3.6744369171750317E-4</c:v>
                </c:pt>
                <c:pt idx="43">
                  <c:v>-3.4003850210521756E-4</c:v>
                </c:pt>
                <c:pt idx="44">
                  <c:v>-3.026111089857095E-4</c:v>
                </c:pt>
                <c:pt idx="45">
                  <c:v>-2.5445956140643909E-4</c:v>
                </c:pt>
                <c:pt idx="46">
                  <c:v>-1.9519259140672341E-4</c:v>
                </c:pt>
                <c:pt idx="47">
                  <c:v>-1.2410417194786699E-4</c:v>
                </c:pt>
                <c:pt idx="48">
                  <c:v>-3.9761411571148555E-5</c:v>
                </c:pt>
                <c:pt idx="49">
                  <c:v>5.9815428572277102E-5</c:v>
                </c:pt>
                <c:pt idx="50">
                  <c:v>1.7649494497154537E-4</c:v>
                </c:pt>
                <c:pt idx="51">
                  <c:v>3.1127269311866145E-4</c:v>
                </c:pt>
                <c:pt idx="52">
                  <c:v>4.639137517771266E-4</c:v>
                </c:pt>
                <c:pt idx="53">
                  <c:v>6.3317552096627764E-4</c:v>
                </c:pt>
                <c:pt idx="54">
                  <c:v>8.1741949429423705E-4</c:v>
                </c:pt>
                <c:pt idx="55">
                  <c:v>1.0152104347839483E-3</c:v>
                </c:pt>
                <c:pt idx="56">
                  <c:v>1.2254669917322993E-3</c:v>
                </c:pt>
                <c:pt idx="57">
                  <c:v>1.4470709330095359E-3</c:v>
                </c:pt>
                <c:pt idx="58">
                  <c:v>1.6782334286916151E-3</c:v>
                </c:pt>
                <c:pt idx="59">
                  <c:v>1.9161091047783568E-3</c:v>
                </c:pt>
                <c:pt idx="60">
                  <c:v>2.156838016089934E-3</c:v>
                </c:pt>
                <c:pt idx="61">
                  <c:v>2.3958754293583614E-3</c:v>
                </c:pt>
                <c:pt idx="62">
                  <c:v>2.628399704021987E-3</c:v>
                </c:pt>
                <c:pt idx="63">
                  <c:v>2.849828992386747E-3</c:v>
                </c:pt>
                <c:pt idx="64">
                  <c:v>3.0564551147847191E-3</c:v>
                </c:pt>
                <c:pt idx="65">
                  <c:v>3.2461799397862927E-3</c:v>
                </c:pt>
                <c:pt idx="66">
                  <c:v>3.4196480066688616E-3</c:v>
                </c:pt>
                <c:pt idx="67">
                  <c:v>3.582056555640015E-3</c:v>
                </c:pt>
                <c:pt idx="68">
                  <c:v>3.7449755061748614E-3</c:v>
                </c:pt>
                <c:pt idx="69">
                  <c:v>3.927025754398304E-3</c:v>
                </c:pt>
                <c:pt idx="70">
                  <c:v>4.1524455241161639E-3</c:v>
                </c:pt>
                <c:pt idx="71">
                  <c:v>4.4468261124038077E-3</c:v>
                </c:pt>
                <c:pt idx="72">
                  <c:v>4.8299844109386562E-3</c:v>
                </c:pt>
                <c:pt idx="73">
                  <c:v>5.3082485937982959E-3</c:v>
                </c:pt>
                <c:pt idx="74">
                  <c:v>5.8705048181948265E-3</c:v>
                </c:pt>
                <c:pt idx="75">
                  <c:v>6.4905264315154587E-3</c:v>
                </c:pt>
                <c:pt idx="76">
                  <c:v>7.1337764176460138E-3</c:v>
                </c:pt>
                <c:pt idx="77">
                  <c:v>7.7642498873840768E-3</c:v>
                </c:pt>
                <c:pt idx="78">
                  <c:v>8.3487941987241653E-3</c:v>
                </c:pt>
                <c:pt idx="79">
                  <c:v>8.8598103459236709E-3</c:v>
                </c:pt>
                <c:pt idx="80">
                  <c:v>9.2789355025232889E-3</c:v>
                </c:pt>
                <c:pt idx="81">
                  <c:v>9.6016182039795287E-3</c:v>
                </c:pt>
                <c:pt idx="82">
                  <c:v>9.8390178396201271E-3</c:v>
                </c:pt>
                <c:pt idx="83">
                  <c:v>1.001393316536494E-2</c:v>
                </c:pt>
              </c:numCache>
            </c:numRef>
          </c:yVal>
        </c:ser>
        <c:axId val="119733632"/>
        <c:axId val="119612544"/>
      </c:scatterChart>
      <c:valAx>
        <c:axId val="11973363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612544"/>
        <c:crosses val="autoZero"/>
        <c:crossBetween val="midCat"/>
      </c:valAx>
      <c:valAx>
        <c:axId val="11961254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73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2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PP'!$N$1</c:f>
              <c:strCache>
                <c:ptCount val="1"/>
                <c:pt idx="0">
                  <c:v>Δ2U12,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PP'!$N$3:$N$86</c:f>
              <c:numCache>
                <c:formatCode>General</c:formatCode>
                <c:ptCount val="84"/>
                <c:pt idx="0">
                  <c:v>-5.674806907585326E-4</c:v>
                </c:pt>
                <c:pt idx="1">
                  <c:v>-5.6802418997646575E-4</c:v>
                </c:pt>
                <c:pt idx="2">
                  <c:v>-5.6844814782230143E-4</c:v>
                </c:pt>
                <c:pt idx="3">
                  <c:v>-5.6842066378198016E-4</c:v>
                </c:pt>
                <c:pt idx="4">
                  <c:v>-5.6791320615879942E-4</c:v>
                </c:pt>
                <c:pt idx="5">
                  <c:v>-5.6725364710598716E-4</c:v>
                </c:pt>
                <c:pt idx="6">
                  <c:v>-5.6691464083419979E-4</c:v>
                </c:pt>
                <c:pt idx="7">
                  <c:v>-5.6718558568954179E-4</c:v>
                </c:pt>
                <c:pt idx="8">
                  <c:v>-5.6792916643829967E-4</c:v>
                </c:pt>
                <c:pt idx="9">
                  <c:v>-5.6865186468409157E-4</c:v>
                </c:pt>
                <c:pt idx="10">
                  <c:v>-5.688000916267928E-4</c:v>
                </c:pt>
                <c:pt idx="11">
                  <c:v>-5.6820808053106831E-4</c:v>
                </c:pt>
                <c:pt idx="12">
                  <c:v>-5.6723183031917764E-4</c:v>
                </c:pt>
                <c:pt idx="13">
                  <c:v>-5.6655523509626781E-4</c:v>
                </c:pt>
                <c:pt idx="14">
                  <c:v>-5.6672470346580894E-4</c:v>
                </c:pt>
                <c:pt idx="15">
                  <c:v>-5.6770133886206492E-4</c:v>
                </c:pt>
                <c:pt idx="16">
                  <c:v>-5.6884690951202615E-4</c:v>
                </c:pt>
                <c:pt idx="17">
                  <c:v>-5.6932585321189217E-4</c:v>
                </c:pt>
                <c:pt idx="18">
                  <c:v>-5.6870468711161138E-4</c:v>
                </c:pt>
                <c:pt idx="19">
                  <c:v>-5.6732216990886366E-4</c:v>
                </c:pt>
                <c:pt idx="20">
                  <c:v>-5.6612703073079577E-4</c:v>
                </c:pt>
                <c:pt idx="21">
                  <c:v>-5.6603256933544343E-4</c:v>
                </c:pt>
                <c:pt idx="22">
                  <c:v>-5.6723247336269884E-4</c:v>
                </c:pt>
                <c:pt idx="23">
                  <c:v>-5.6898574646058436E-4</c:v>
                </c:pt>
                <c:pt idx="24">
                  <c:v>-5.7005774921334122E-4</c:v>
                </c:pt>
                <c:pt idx="25">
                  <c:v>-5.6956684287444209E-4</c:v>
                </c:pt>
                <c:pt idx="26">
                  <c:v>-5.6767941134645361E-4</c:v>
                </c:pt>
                <c:pt idx="27">
                  <c:v>-5.6561721888174967E-4</c:v>
                </c:pt>
                <c:pt idx="28">
                  <c:v>-5.6485712540475352E-4</c:v>
                </c:pt>
                <c:pt idx="29">
                  <c:v>-5.661123632031658E-4</c:v>
                </c:pt>
                <c:pt idx="30">
                  <c:v>-5.6871978424479289E-4</c:v>
                </c:pt>
                <c:pt idx="31">
                  <c:v>-5.7082453170615225E-4</c:v>
                </c:pt>
                <c:pt idx="32">
                  <c:v>-5.7012177489445029E-4</c:v>
                </c:pt>
                <c:pt idx="33">
                  <c:v>-5.6425144833692161E-4</c:v>
                </c:pt>
                <c:pt idx="34">
                  <c:v>-5.5005366162862905E-4</c:v>
                </c:pt>
                <c:pt idx="35">
                  <c:v>-5.2146921953362564E-4</c:v>
                </c:pt>
                <c:pt idx="36">
                  <c:v>-4.6697414013889831E-4</c:v>
                </c:pt>
                <c:pt idx="37">
                  <c:v>-3.6816861778447694E-4</c:v>
                </c:pt>
                <c:pt idx="38">
                  <c:v>-2.0094729934812543E-4</c:v>
                </c:pt>
                <c:pt idx="39">
                  <c:v>6.0494826939890994E-5</c:v>
                </c:pt>
                <c:pt idx="40">
                  <c:v>4.3854826789985982E-4</c:v>
                </c:pt>
                <c:pt idx="41">
                  <c:v>9.4852239395916524E-4</c:v>
                </c:pt>
                <c:pt idx="42">
                  <c:v>1.5984739652062676E-3</c:v>
                </c:pt>
                <c:pt idx="43">
                  <c:v>2.3920408868139615E-3</c:v>
                </c:pt>
                <c:pt idx="44">
                  <c:v>3.3320233592061552E-3</c:v>
                </c:pt>
                <c:pt idx="45">
                  <c:v>4.4224051380747816E-3</c:v>
                </c:pt>
                <c:pt idx="46">
                  <c:v>5.6688918150209237E-3</c:v>
                </c:pt>
                <c:pt idx="47">
                  <c:v>7.0793606228456351E-3</c:v>
                </c:pt>
                <c:pt idx="48">
                  <c:v>8.6647811390275914E-3</c:v>
                </c:pt>
                <c:pt idx="49">
                  <c:v>1.0439350779195814E-2</c:v>
                </c:pt>
                <c:pt idx="50">
                  <c:v>1.2419140598723942E-2</c:v>
                </c:pt>
                <c:pt idx="51">
                  <c:v>1.4620130134092255E-2</c:v>
                </c:pt>
                <c:pt idx="52">
                  <c:v>1.7057263951265951E-2</c:v>
                </c:pt>
                <c:pt idx="53">
                  <c:v>1.9745084608033467E-2</c:v>
                </c:pt>
                <c:pt idx="54">
                  <c:v>2.2698904115857919E-2</c:v>
                </c:pt>
                <c:pt idx="55">
                  <c:v>2.5936398406100892E-2</c:v>
                </c:pt>
                <c:pt idx="56">
                  <c:v>2.9480109058931756E-2</c:v>
                </c:pt>
                <c:pt idx="57">
                  <c:v>3.3359827449665098E-2</c:v>
                </c:pt>
                <c:pt idx="58">
                  <c:v>3.7613992147424655E-2</c:v>
                </c:pt>
                <c:pt idx="59">
                  <c:v>4.229346925959316E-2</c:v>
                </c:pt>
                <c:pt idx="60">
                  <c:v>4.7470227373734401E-2</c:v>
                </c:pt>
                <c:pt idx="61">
                  <c:v>5.3244632974441944E-2</c:v>
                </c:pt>
                <c:pt idx="62">
                  <c:v>5.9747531835262768E-2</c:v>
                </c:pt>
                <c:pt idx="63">
                  <c:v>6.7149813176461112E-2</c:v>
                </c:pt>
                <c:pt idx="64">
                  <c:v>7.5688774026169636E-2</c:v>
                </c:pt>
                <c:pt idx="65">
                  <c:v>8.5687468674781511E-2</c:v>
                </c:pt>
                <c:pt idx="66">
                  <c:v>9.7547713057433968E-2</c:v>
                </c:pt>
                <c:pt idx="67">
                  <c:v>0.11175590796314143</c:v>
                </c:pt>
                <c:pt idx="68">
                  <c:v>0.12893699715017795</c:v>
                </c:pt>
                <c:pt idx="69">
                  <c:v>0.14988311873835361</c:v>
                </c:pt>
                <c:pt idx="70">
                  <c:v>0.17547838099723487</c:v>
                </c:pt>
                <c:pt idx="71">
                  <c:v>0.20663612207444401</c:v>
                </c:pt>
                <c:pt idx="72">
                  <c:v>0.24436685778426062</c:v>
                </c:pt>
                <c:pt idx="73">
                  <c:v>0.28975028105894857</c:v>
                </c:pt>
                <c:pt idx="74">
                  <c:v>0.34362155135330308</c:v>
                </c:pt>
                <c:pt idx="75">
                  <c:v>0.40638147338451597</c:v>
                </c:pt>
                <c:pt idx="76">
                  <c:v>0.47816083358517208</c:v>
                </c:pt>
                <c:pt idx="77">
                  <c:v>0.55866676534413306</c:v>
                </c:pt>
                <c:pt idx="78">
                  <c:v>0.64665898858582949</c:v>
                </c:pt>
                <c:pt idx="79">
                  <c:v>0.74014176499386697</c:v>
                </c:pt>
                <c:pt idx="80">
                  <c:v>0.83699148893944775</c:v>
                </c:pt>
                <c:pt idx="81">
                  <c:v>0.93475886497612892</c:v>
                </c:pt>
                <c:pt idx="82">
                  <c:v>1.0305050704550125</c:v>
                </c:pt>
                <c:pt idx="83">
                  <c:v>1.1216798913914934</c:v>
                </c:pt>
              </c:numCache>
            </c:numRef>
          </c:yVal>
        </c:ser>
        <c:ser>
          <c:idx val="1"/>
          <c:order val="1"/>
          <c:tx>
            <c:strRef>
              <c:f>'2000 250 200 D PP'!$O$1</c:f>
              <c:strCache>
                <c:ptCount val="1"/>
                <c:pt idx="0">
                  <c:v>Δ2U23,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PP'!$O$3:$O$86</c:f>
              <c:numCache>
                <c:formatCode>General</c:formatCode>
                <c:ptCount val="84"/>
                <c:pt idx="0">
                  <c:v>-8.009558888202418E-4</c:v>
                </c:pt>
                <c:pt idx="1">
                  <c:v>-8.0120436998365983E-4</c:v>
                </c:pt>
                <c:pt idx="2">
                  <c:v>-8.0138592807152734E-4</c:v>
                </c:pt>
                <c:pt idx="3">
                  <c:v>-8.0137619557504197E-4</c:v>
                </c:pt>
                <c:pt idx="4">
                  <c:v>-8.0115165870681235E-4</c:v>
                </c:pt>
                <c:pt idx="5">
                  <c:v>-8.0086293959285518E-4</c:v>
                </c:pt>
                <c:pt idx="6">
                  <c:v>-8.0071413535505714E-4</c:v>
                </c:pt>
                <c:pt idx="7">
                  <c:v>-8.0082945895631151E-4</c:v>
                </c:pt>
                <c:pt idx="8">
                  <c:v>-8.0116165381848123E-4</c:v>
                </c:pt>
                <c:pt idx="9">
                  <c:v>-8.0147088679113888E-4</c:v>
                </c:pt>
                <c:pt idx="10">
                  <c:v>-8.0153474775285531E-4</c:v>
                </c:pt>
                <c:pt idx="11">
                  <c:v>-8.0127902105888555E-4</c:v>
                </c:pt>
                <c:pt idx="12">
                  <c:v>-8.0085304379054847E-4</c:v>
                </c:pt>
                <c:pt idx="13">
                  <c:v>-8.0056493213810848E-4</c:v>
                </c:pt>
                <c:pt idx="14">
                  <c:v>-8.0062885127074504E-4</c:v>
                </c:pt>
                <c:pt idx="15">
                  <c:v>-8.0105752685687029E-4</c:v>
                </c:pt>
                <c:pt idx="16">
                  <c:v>-8.0155889105284713E-4</c:v>
                </c:pt>
                <c:pt idx="17">
                  <c:v>-8.0176106547162032E-4</c:v>
                </c:pt>
                <c:pt idx="18">
                  <c:v>-8.0149281752142176E-4</c:v>
                </c:pt>
                <c:pt idx="19">
                  <c:v>-8.0089576492166511E-4</c:v>
                </c:pt>
                <c:pt idx="20">
                  <c:v>-8.0037218268627554E-4</c:v>
                </c:pt>
                <c:pt idx="21">
                  <c:v>-8.0033121921876515E-4</c:v>
                </c:pt>
                <c:pt idx="22">
                  <c:v>-8.0085602476034055E-4</c:v>
                </c:pt>
                <c:pt idx="23">
                  <c:v>-8.0161581776508621E-4</c:v>
                </c:pt>
                <c:pt idx="24">
                  <c:v>-8.0205148224283575E-4</c:v>
                </c:pt>
                <c:pt idx="25">
                  <c:v>-8.0181537421661971E-4</c:v>
                </c:pt>
                <c:pt idx="26">
                  <c:v>-8.0101609843181293E-4</c:v>
                </c:pt>
                <c:pt idx="27">
                  <c:v>-8.0018037015569152E-4</c:v>
                </c:pt>
                <c:pt idx="28">
                  <c:v>-7.9993687179374885E-4</c:v>
                </c:pt>
                <c:pt idx="29">
                  <c:v>-8.0055651587257525E-4</c:v>
                </c:pt>
                <c:pt idx="30">
                  <c:v>-8.0168437019684442E-4</c:v>
                </c:pt>
                <c:pt idx="31">
                  <c:v>-8.0253958302484109E-4</c:v>
                </c:pt>
                <c:pt idx="32">
                  <c:v>-8.0246700943422278E-4</c:v>
                </c:pt>
                <c:pt idx="33">
                  <c:v>-8.0144101481698299E-4</c:v>
                </c:pt>
                <c:pt idx="34">
                  <c:v>-8.0010687610242474E-4</c:v>
                </c:pt>
                <c:pt idx="35">
                  <c:v>-7.9929470173954016E-4</c:v>
                </c:pt>
                <c:pt idx="36">
                  <c:v>-7.9919355528477662E-4</c:v>
                </c:pt>
                <c:pt idx="37">
                  <c:v>-7.9880400883024835E-4</c:v>
                </c:pt>
                <c:pt idx="38">
                  <c:v>-7.9598388094683349E-4</c:v>
                </c:pt>
                <c:pt idx="39">
                  <c:v>-7.8808848057190231E-4</c:v>
                </c:pt>
                <c:pt idx="40">
                  <c:v>-7.726413243380985E-4</c:v>
                </c:pt>
                <c:pt idx="41">
                  <c:v>-7.4711120344396953E-4</c:v>
                </c:pt>
                <c:pt idx="42">
                  <c:v>-7.0753982911500471E-4</c:v>
                </c:pt>
                <c:pt idx="43">
                  <c:v>-6.4605404272894621E-4</c:v>
                </c:pt>
                <c:pt idx="44">
                  <c:v>-5.4852630522790092E-4</c:v>
                </c:pt>
                <c:pt idx="45">
                  <c:v>-3.9310088108114529E-4</c:v>
                </c:pt>
                <c:pt idx="46">
                  <c:v>-1.5044336183881986E-4</c:v>
                </c:pt>
                <c:pt idx="47">
                  <c:v>2.1476709861488347E-4</c:v>
                </c:pt>
                <c:pt idx="48">
                  <c:v>7.417008607309419E-4</c:v>
                </c:pt>
                <c:pt idx="49">
                  <c:v>1.4713705053774544E-3</c:v>
                </c:pt>
                <c:pt idx="50">
                  <c:v>2.4442539721130172E-3</c:v>
                </c:pt>
                <c:pt idx="51">
                  <c:v>3.6974651436112982E-3</c:v>
                </c:pt>
                <c:pt idx="52">
                  <c:v>5.2617503403082112E-3</c:v>
                </c:pt>
                <c:pt idx="53">
                  <c:v>7.1591516865727161E-3</c:v>
                </c:pt>
                <c:pt idx="54">
                  <c:v>9.4022595808141932E-3</c:v>
                </c:pt>
                <c:pt idx="55">
                  <c:v>1.1994325742424265E-2</c:v>
                </c:pt>
                <c:pt idx="56">
                  <c:v>1.4929422057727697E-2</c:v>
                </c:pt>
                <c:pt idx="57">
                  <c:v>1.8193279943750442E-2</c:v>
                </c:pt>
                <c:pt idx="58">
                  <c:v>2.1766341415276582E-2</c:v>
                </c:pt>
                <c:pt idx="59">
                  <c:v>2.5628398381542156E-2</c:v>
                </c:pt>
                <c:pt idx="60">
                  <c:v>2.9762416748438103E-2</c:v>
                </c:pt>
                <c:pt idx="61">
                  <c:v>3.4157834081012056E-2</c:v>
                </c:pt>
                <c:pt idx="62">
                  <c:v>3.8815872113903409E-2</c:v>
                </c:pt>
                <c:pt idx="63">
                  <c:v>4.3758637809489367E-2</c:v>
                </c:pt>
                <c:pt idx="64">
                  <c:v>4.903703179888181E-2</c:v>
                </c:pt>
                <c:pt idx="65">
                  <c:v>5.473202216704301E-2</c:v>
                </c:pt>
                <c:pt idx="66">
                  <c:v>6.095726991704855E-2</c:v>
                </c:pt>
                <c:pt idx="67">
                  <c:v>6.7878163336211217E-2</c:v>
                </c:pt>
                <c:pt idx="68">
                  <c:v>7.5737304353408322E-2</c:v>
                </c:pt>
                <c:pt idx="69">
                  <c:v>8.4855758164274195E-2</c:v>
                </c:pt>
                <c:pt idx="70">
                  <c:v>9.5617843332627198E-2</c:v>
                </c:pt>
                <c:pt idx="71">
                  <c:v>0.10849186373743724</c:v>
                </c:pt>
                <c:pt idx="72">
                  <c:v>0.12408059393214259</c:v>
                </c:pt>
                <c:pt idx="73">
                  <c:v>0.14310985898997716</c:v>
                </c:pt>
                <c:pt idx="74">
                  <c:v>0.16634910332070954</c:v>
                </c:pt>
                <c:pt idx="75">
                  <c:v>0.19460599175834245</c:v>
                </c:pt>
                <c:pt idx="76">
                  <c:v>0.22879570567766044</c:v>
                </c:pt>
                <c:pt idx="77">
                  <c:v>0.26984069406492056</c:v>
                </c:pt>
                <c:pt idx="78">
                  <c:v>0.31842804534562841</c:v>
                </c:pt>
                <c:pt idx="79">
                  <c:v>0.37501637949662359</c:v>
                </c:pt>
                <c:pt idx="80">
                  <c:v>0.43995510579614849</c:v>
                </c:pt>
                <c:pt idx="81">
                  <c:v>0.51315090669748586</c:v>
                </c:pt>
                <c:pt idx="82">
                  <c:v>0.59371489761460838</c:v>
                </c:pt>
                <c:pt idx="83">
                  <c:v>0.68030178430294119</c:v>
                </c:pt>
              </c:numCache>
            </c:numRef>
          </c:yVal>
        </c:ser>
        <c:ser>
          <c:idx val="2"/>
          <c:order val="2"/>
          <c:tx>
            <c:strRef>
              <c:f>'2000 250 200 D PP'!$P$1</c:f>
              <c:strCache>
                <c:ptCount val="1"/>
                <c:pt idx="0">
                  <c:v>Δ2U34,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PP'!$P$3:$P$86</c:f>
              <c:numCache>
                <c:formatCode>General</c:formatCode>
                <c:ptCount val="84"/>
                <c:pt idx="0">
                  <c:v>-8.6576548809520217E-4</c:v>
                </c:pt>
                <c:pt idx="1">
                  <c:v>-8.65843579266448E-4</c:v>
                </c:pt>
                <c:pt idx="2">
                  <c:v>-8.6591218391546883E-4</c:v>
                </c:pt>
                <c:pt idx="3">
                  <c:v>-8.6591221425123789E-4</c:v>
                </c:pt>
                <c:pt idx="4">
                  <c:v>-8.6583975944559341E-4</c:v>
                </c:pt>
                <c:pt idx="5">
                  <c:v>-8.6573815053007399E-4</c:v>
                </c:pt>
                <c:pt idx="6">
                  <c:v>-8.6568443190092597E-4</c:v>
                </c:pt>
                <c:pt idx="7">
                  <c:v>-8.6572595529762445E-4</c:v>
                </c:pt>
                <c:pt idx="8">
                  <c:v>-8.658306116600239E-4</c:v>
                </c:pt>
                <c:pt idx="9">
                  <c:v>-8.6593911509440789E-4</c:v>
                </c:pt>
                <c:pt idx="10">
                  <c:v>-8.6596419783781719E-4</c:v>
                </c:pt>
                <c:pt idx="11">
                  <c:v>-8.6587560220967666E-4</c:v>
                </c:pt>
                <c:pt idx="12">
                  <c:v>-8.6573294323395342E-4</c:v>
                </c:pt>
                <c:pt idx="13">
                  <c:v>-8.6563368647767384E-4</c:v>
                </c:pt>
                <c:pt idx="14">
                  <c:v>-8.6565904520330742E-4</c:v>
                </c:pt>
                <c:pt idx="15">
                  <c:v>-8.6579762356705147E-4</c:v>
                </c:pt>
                <c:pt idx="16">
                  <c:v>-8.659706050224554E-4</c:v>
                </c:pt>
                <c:pt idx="17">
                  <c:v>-8.6603916067252659E-4</c:v>
                </c:pt>
                <c:pt idx="18">
                  <c:v>-8.6594699151415684E-4</c:v>
                </c:pt>
                <c:pt idx="19">
                  <c:v>-8.6574141728732986E-4</c:v>
                </c:pt>
                <c:pt idx="20">
                  <c:v>-8.6556783095243623E-4</c:v>
                </c:pt>
                <c:pt idx="21">
                  <c:v>-8.6555435516323263E-4</c:v>
                </c:pt>
                <c:pt idx="22">
                  <c:v>-8.6573550421118188E-4</c:v>
                </c:pt>
                <c:pt idx="23">
                  <c:v>-8.6599470328573881E-4</c:v>
                </c:pt>
                <c:pt idx="24">
                  <c:v>-8.6615003339889714E-4</c:v>
                </c:pt>
                <c:pt idx="25">
                  <c:v>-8.6606721078273056E-4</c:v>
                </c:pt>
                <c:pt idx="26">
                  <c:v>-8.6577814513039879E-4</c:v>
                </c:pt>
                <c:pt idx="27">
                  <c:v>-8.6546427564666482E-4</c:v>
                </c:pt>
                <c:pt idx="28">
                  <c:v>-8.6535733774614678E-4</c:v>
                </c:pt>
                <c:pt idx="29">
                  <c:v>-8.6556298248124388E-4</c:v>
                </c:pt>
                <c:pt idx="30">
                  <c:v>-8.6599836230914318E-4</c:v>
                </c:pt>
                <c:pt idx="31">
                  <c:v>-8.6641589474342328E-4</c:v>
                </c:pt>
                <c:pt idx="32">
                  <c:v>-8.6656576001007183E-4</c:v>
                </c:pt>
                <c:pt idx="33">
                  <c:v>-8.6635538479990979E-4</c:v>
                </c:pt>
                <c:pt idx="34">
                  <c:v>-8.6586122196907083E-4</c:v>
                </c:pt>
                <c:pt idx="35">
                  <c:v>-8.652282303721788E-4</c:v>
                </c:pt>
                <c:pt idx="36">
                  <c:v>-8.6441813167596456E-4</c:v>
                </c:pt>
                <c:pt idx="37">
                  <c:v>-8.6300884417942012E-4</c:v>
                </c:pt>
                <c:pt idx="38">
                  <c:v>-8.6005331728818981E-4</c:v>
                </c:pt>
                <c:pt idx="39">
                  <c:v>-8.5411369600658525E-4</c:v>
                </c:pt>
                <c:pt idx="40">
                  <c:v>-8.433143301221622E-4</c:v>
                </c:pt>
                <c:pt idx="41">
                  <c:v>-8.2547737826919735E-4</c:v>
                </c:pt>
                <c:pt idx="42">
                  <c:v>-7.9828468712586588E-4</c:v>
                </c:pt>
                <c:pt idx="43">
                  <c:v>-7.594555470548035E-4</c:v>
                </c:pt>
                <c:pt idx="44">
                  <c:v>-7.0692641700208063E-4</c:v>
                </c:pt>
                <c:pt idx="45">
                  <c:v>-6.3873356535397051E-4</c:v>
                </c:pt>
                <c:pt idx="46">
                  <c:v>-5.5257871356973842E-4</c:v>
                </c:pt>
                <c:pt idx="47">
                  <c:v>-4.4483001898717051E-4</c:v>
                </c:pt>
                <c:pt idx="48">
                  <c:v>-3.0911459935022048E-4</c:v>
                </c:pt>
                <c:pt idx="49">
                  <c:v>-1.3445826565445422E-4</c:v>
                </c:pt>
                <c:pt idx="50">
                  <c:v>9.6944994887250896E-5</c:v>
                </c:pt>
                <c:pt idx="51">
                  <c:v>4.1196418244585651E-4</c:v>
                </c:pt>
                <c:pt idx="52">
                  <c:v>8.4806754684871885E-4</c:v>
                </c:pt>
                <c:pt idx="53">
                  <c:v>1.4531001924718444E-3</c:v>
                </c:pt>
                <c:pt idx="54">
                  <c:v>2.2828672593741967E-3</c:v>
                </c:pt>
                <c:pt idx="55">
                  <c:v>3.3965825073477753E-3</c:v>
                </c:pt>
                <c:pt idx="56">
                  <c:v>4.8507941597372983E-3</c:v>
                </c:pt>
                <c:pt idx="57">
                  <c:v>6.6921273100545844E-3</c:v>
                </c:pt>
                <c:pt idx="58">
                  <c:v>8.9495091454762261E-3</c:v>
                </c:pt>
                <c:pt idx="59">
                  <c:v>1.1627923650658411E-2</c:v>
                </c:pt>
                <c:pt idx="60">
                  <c:v>1.4707018416490504E-2</c:v>
                </c:pt>
                <c:pt idx="61">
                  <c:v>1.8146430871176299E-2</c:v>
                </c:pt>
                <c:pt idx="62">
                  <c:v>2.1895099710151595E-2</c:v>
                </c:pt>
                <c:pt idx="63">
                  <c:v>2.5899373711215586E-2</c:v>
                </c:pt>
                <c:pt idx="64">
                  <c:v>3.0108321325245272E-2</c:v>
                </c:pt>
                <c:pt idx="65">
                  <c:v>3.4480494717018147E-2</c:v>
                </c:pt>
                <c:pt idx="66">
                  <c:v>3.8996218044845564E-2</c:v>
                </c:pt>
                <c:pt idx="67">
                  <c:v>4.367085159908328E-2</c:v>
                </c:pt>
                <c:pt idx="68">
                  <c:v>4.8559086880448216E-2</c:v>
                </c:pt>
                <c:pt idx="69">
                  <c:v>5.3750250098787679E-2</c:v>
                </c:pt>
                <c:pt idx="70">
                  <c:v>5.9373136633592116E-2</c:v>
                </c:pt>
                <c:pt idx="71">
                  <c:v>6.5621827151497961E-2</c:v>
                </c:pt>
                <c:pt idx="72">
                  <c:v>7.2776689184605656E-2</c:v>
                </c:pt>
                <c:pt idx="73">
                  <c:v>8.1189697990440665E-2</c:v>
                </c:pt>
                <c:pt idx="74">
                  <c:v>9.1263295192879401E-2</c:v>
                </c:pt>
                <c:pt idx="75">
                  <c:v>0.10347583111616053</c:v>
                </c:pt>
                <c:pt idx="76">
                  <c:v>0.11841886637954598</c:v>
                </c:pt>
                <c:pt idx="77">
                  <c:v>0.13676111406166441</c:v>
                </c:pt>
                <c:pt idx="78">
                  <c:v>0.15918347573912334</c:v>
                </c:pt>
                <c:pt idx="79">
                  <c:v>0.18641008138553952</c:v>
                </c:pt>
                <c:pt idx="80">
                  <c:v>0.21924801834096749</c:v>
                </c:pt>
                <c:pt idx="81">
                  <c:v>0.25844405393349185</c:v>
                </c:pt>
                <c:pt idx="82">
                  <c:v>0.30453970137199693</c:v>
                </c:pt>
                <c:pt idx="83">
                  <c:v>0.35799091402905664</c:v>
                </c:pt>
              </c:numCache>
            </c:numRef>
          </c:yVal>
        </c:ser>
        <c:ser>
          <c:idx val="3"/>
          <c:order val="3"/>
          <c:tx>
            <c:strRef>
              <c:f>'2000 250 200 D PP'!$Q$1</c:f>
              <c:strCache>
                <c:ptCount val="1"/>
                <c:pt idx="0">
                  <c:v>Δ2U45,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PP'!$Q$3:$Q$86</c:f>
              <c:numCache>
                <c:formatCode>General</c:formatCode>
                <c:ptCount val="84"/>
                <c:pt idx="0">
                  <c:v>-8.5115790566561689E-4</c:v>
                </c:pt>
                <c:pt idx="1">
                  <c:v>-8.512804710214464E-4</c:v>
                </c:pt>
                <c:pt idx="2">
                  <c:v>-8.5136674515352525E-4</c:v>
                </c:pt>
                <c:pt idx="3">
                  <c:v>-8.5135643000676029E-4</c:v>
                </c:pt>
                <c:pt idx="4">
                  <c:v>-8.5124025295611511E-4</c:v>
                </c:pt>
                <c:pt idx="5">
                  <c:v>-8.5109839930033954E-4</c:v>
                </c:pt>
                <c:pt idx="6">
                  <c:v>-8.5102167484807356E-4</c:v>
                </c:pt>
                <c:pt idx="7">
                  <c:v>-8.5108809558524789E-4</c:v>
                </c:pt>
                <c:pt idx="8">
                  <c:v>-8.5126211256728653E-4</c:v>
                </c:pt>
                <c:pt idx="9">
                  <c:v>-8.5141758899034026E-4</c:v>
                </c:pt>
                <c:pt idx="10">
                  <c:v>-8.5145100229994835E-4</c:v>
                </c:pt>
                <c:pt idx="11">
                  <c:v>-8.513171604567786E-4</c:v>
                </c:pt>
                <c:pt idx="12">
                  <c:v>-8.5109132038202234E-4</c:v>
                </c:pt>
                <c:pt idx="13">
                  <c:v>-8.5093993500792091E-4</c:v>
                </c:pt>
                <c:pt idx="14">
                  <c:v>-8.5097292160430781E-4</c:v>
                </c:pt>
                <c:pt idx="15">
                  <c:v>-8.5120186942235659E-4</c:v>
                </c:pt>
                <c:pt idx="16">
                  <c:v>-8.5145054765290839E-4</c:v>
                </c:pt>
                <c:pt idx="17">
                  <c:v>-8.5156300187404655E-4</c:v>
                </c:pt>
                <c:pt idx="18">
                  <c:v>-8.5142953787248907E-4</c:v>
                </c:pt>
                <c:pt idx="19">
                  <c:v>-8.5111721686771918E-4</c:v>
                </c:pt>
                <c:pt idx="20">
                  <c:v>-8.5084721966388556E-4</c:v>
                </c:pt>
                <c:pt idx="21">
                  <c:v>-8.508195105834045E-4</c:v>
                </c:pt>
                <c:pt idx="22">
                  <c:v>-8.5108148954832034E-4</c:v>
                </c:pt>
                <c:pt idx="23">
                  <c:v>-8.5145963677080866E-4</c:v>
                </c:pt>
                <c:pt idx="24">
                  <c:v>-8.516941578944968E-4</c:v>
                </c:pt>
                <c:pt idx="25">
                  <c:v>-8.5158648697620815E-4</c:v>
                </c:pt>
                <c:pt idx="26">
                  <c:v>-8.5120218359377908E-4</c:v>
                </c:pt>
                <c:pt idx="27">
                  <c:v>-8.5079944285960691E-4</c:v>
                </c:pt>
                <c:pt idx="28">
                  <c:v>-8.5070566507525701E-4</c:v>
                </c:pt>
                <c:pt idx="29">
                  <c:v>-8.5101002331447754E-4</c:v>
                </c:pt>
                <c:pt idx="30">
                  <c:v>-8.5152402914457509E-4</c:v>
                </c:pt>
                <c:pt idx="31">
                  <c:v>-8.5184415975161497E-4</c:v>
                </c:pt>
                <c:pt idx="32">
                  <c:v>-8.5169940931910273E-4</c:v>
                </c:pt>
                <c:pt idx="33">
                  <c:v>-8.5114866565835562E-4</c:v>
                </c:pt>
                <c:pt idx="34">
                  <c:v>-8.5062646109359858E-4</c:v>
                </c:pt>
                <c:pt idx="35">
                  <c:v>-8.5054727274941149E-4</c:v>
                </c:pt>
                <c:pt idx="36">
                  <c:v>-8.5080196508601717E-4</c:v>
                </c:pt>
                <c:pt idx="37">
                  <c:v>-8.5044145529856714E-4</c:v>
                </c:pt>
                <c:pt idx="38">
                  <c:v>-8.4780403192847003E-4</c:v>
                </c:pt>
                <c:pt idx="39">
                  <c:v>-8.4104304358595741E-4</c:v>
                </c:pt>
                <c:pt idx="40">
                  <c:v>-8.2888492767576379E-4</c:v>
                </c:pt>
                <c:pt idx="41">
                  <c:v>-8.1075377231552967E-4</c:v>
                </c:pt>
                <c:pt idx="42">
                  <c:v>-7.8630882833612993E-4</c:v>
                </c:pt>
                <c:pt idx="43">
                  <c:v>-7.5440829047973763E-4</c:v>
                </c:pt>
                <c:pt idx="44">
                  <c:v>-7.1229238205735841E-4</c:v>
                </c:pt>
                <c:pt idx="45">
                  <c:v>-6.5574468885824864E-4</c:v>
                </c:pt>
                <c:pt idx="46">
                  <c:v>-5.8032473505079953E-4</c:v>
                </c:pt>
                <c:pt idx="47">
                  <c:v>-4.8310756039378707E-4</c:v>
                </c:pt>
                <c:pt idx="48">
                  <c:v>-3.6372081975020955E-4</c:v>
                </c:pt>
                <c:pt idx="49">
                  <c:v>-2.2387077528705448E-4</c:v>
                </c:pt>
                <c:pt idx="50">
                  <c:v>-6.5194632039934576E-5</c:v>
                </c:pt>
                <c:pt idx="51">
                  <c:v>1.1365885134257214E-4</c:v>
                </c:pt>
                <c:pt idx="52">
                  <c:v>3.1930028921785405E-4</c:v>
                </c:pt>
                <c:pt idx="53">
                  <c:v>5.6470627802438183E-4</c:v>
                </c:pt>
                <c:pt idx="54">
                  <c:v>8.6970715388741382E-4</c:v>
                </c:pt>
                <c:pt idx="55">
                  <c:v>1.2619102473260912E-3</c:v>
                </c:pt>
                <c:pt idx="56">
                  <c:v>1.7784821684221712E-3</c:v>
                </c:pt>
                <c:pt idx="57">
                  <c:v>2.4679013537197421E-3</c:v>
                </c:pt>
                <c:pt idx="58">
                  <c:v>3.3898492041651981E-3</c:v>
                </c:pt>
                <c:pt idx="59">
                  <c:v>4.6109980880643534E-3</c:v>
                </c:pt>
                <c:pt idx="60">
                  <c:v>6.1957069043618931E-3</c:v>
                </c:pt>
                <c:pt idx="61">
                  <c:v>8.192284877360307E-3</c:v>
                </c:pt>
                <c:pt idx="62">
                  <c:v>1.0618744840327527E-2</c:v>
                </c:pt>
                <c:pt idx="63">
                  <c:v>1.3455408599757225E-2</c:v>
                </c:pt>
                <c:pt idx="64">
                  <c:v>1.6648993737848439E-2</c:v>
                </c:pt>
                <c:pt idx="65">
                  <c:v>2.0126652643919572E-2</c:v>
                </c:pt>
                <c:pt idx="66">
                  <c:v>2.3811475565623852E-2</c:v>
                </c:pt>
                <c:pt idx="67">
                  <c:v>2.7631596077740708E-2</c:v>
                </c:pt>
                <c:pt idx="68">
                  <c:v>3.1525169369148877E-2</c:v>
                </c:pt>
                <c:pt idx="69">
                  <c:v>3.5450386930805031E-2</c:v>
                </c:pt>
                <c:pt idx="70">
                  <c:v>3.9404191228340255E-2</c:v>
                </c:pt>
                <c:pt idx="71">
                  <c:v>4.3439265892716843E-2</c:v>
                </c:pt>
                <c:pt idx="72">
                  <c:v>4.7662649869801316E-2</c:v>
                </c:pt>
                <c:pt idx="73">
                  <c:v>5.2220371248898577E-2</c:v>
                </c:pt>
                <c:pt idx="74">
                  <c:v>5.7296460362359823E-2</c:v>
                </c:pt>
                <c:pt idx="75">
                  <c:v>6.3138635195992221E-2</c:v>
                </c:pt>
                <c:pt idx="76">
                  <c:v>7.0073896133251976E-2</c:v>
                </c:pt>
                <c:pt idx="77">
                  <c:v>7.8485326788823237E-2</c:v>
                </c:pt>
                <c:pt idx="78">
                  <c:v>8.8791011794817409E-2</c:v>
                </c:pt>
                <c:pt idx="79">
                  <c:v>0.10147059467778013</c:v>
                </c:pt>
                <c:pt idx="80">
                  <c:v>0.11708579893563724</c:v>
                </c:pt>
                <c:pt idx="81">
                  <c:v>0.13623176270630646</c:v>
                </c:pt>
                <c:pt idx="82">
                  <c:v>0.15950576629589069</c:v>
                </c:pt>
                <c:pt idx="83">
                  <c:v>0.18757344050237629</c:v>
                </c:pt>
              </c:numCache>
            </c:numRef>
          </c:yVal>
        </c:ser>
        <c:ser>
          <c:idx val="4"/>
          <c:order val="4"/>
          <c:tx>
            <c:strRef>
              <c:f>'2000 250 200 D PP'!$R$1</c:f>
              <c:strCache>
                <c:ptCount val="1"/>
                <c:pt idx="0">
                  <c:v>Δ2U56,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PP'!$R$3:$R$86</c:f>
              <c:numCache>
                <c:formatCode>General</c:formatCode>
                <c:ptCount val="84"/>
                <c:pt idx="0">
                  <c:v>-8.0323653256013437E-4</c:v>
                </c:pt>
                <c:pt idx="1">
                  <c:v>-8.0266541875128748E-4</c:v>
                </c:pt>
                <c:pt idx="2">
                  <c:v>-8.0222414113333693E-4</c:v>
                </c:pt>
                <c:pt idx="3">
                  <c:v>-8.022535012977757E-4</c:v>
                </c:pt>
                <c:pt idx="4">
                  <c:v>-8.0277384998343607E-4</c:v>
                </c:pt>
                <c:pt idx="5">
                  <c:v>-8.034548227399236E-4</c:v>
                </c:pt>
                <c:pt idx="6">
                  <c:v>-8.0381570626803065E-4</c:v>
                </c:pt>
                <c:pt idx="7">
                  <c:v>-8.0352589860158813E-4</c:v>
                </c:pt>
                <c:pt idx="8">
                  <c:v>-8.0275538453771379E-4</c:v>
                </c:pt>
                <c:pt idx="9">
                  <c:v>-8.0201464895873602E-4</c:v>
                </c:pt>
                <c:pt idx="10">
                  <c:v>-8.0185433928061582E-4</c:v>
                </c:pt>
                <c:pt idx="11">
                  <c:v>-8.0246471820544685E-4</c:v>
                </c:pt>
                <c:pt idx="12">
                  <c:v>-8.0348545940721132E-4</c:v>
                </c:pt>
                <c:pt idx="13">
                  <c:v>-8.0417587494268294E-4</c:v>
                </c:pt>
                <c:pt idx="14">
                  <c:v>-8.0401546765111937E-4</c:v>
                </c:pt>
                <c:pt idx="15">
                  <c:v>-8.0299437256516504E-4</c:v>
                </c:pt>
                <c:pt idx="16">
                  <c:v>-8.0181336391289544E-4</c:v>
                </c:pt>
                <c:pt idx="17">
                  <c:v>-8.0131335115279966E-4</c:v>
                </c:pt>
                <c:pt idx="18">
                  <c:v>-8.0195466111854946E-4</c:v>
                </c:pt>
                <c:pt idx="19">
                  <c:v>-8.0338660692593703E-4</c:v>
                </c:pt>
                <c:pt idx="20">
                  <c:v>-8.0459784999012852E-4</c:v>
                </c:pt>
                <c:pt idx="21">
                  <c:v>-8.0469724807161734E-4</c:v>
                </c:pt>
                <c:pt idx="22">
                  <c:v>-8.0346481000190088E-4</c:v>
                </c:pt>
                <c:pt idx="23">
                  <c:v>-8.0169198555973202E-4</c:v>
                </c:pt>
                <c:pt idx="24">
                  <c:v>-8.0062079409226247E-4</c:v>
                </c:pt>
                <c:pt idx="25">
                  <c:v>-8.0117248783303575E-4</c:v>
                </c:pt>
                <c:pt idx="26">
                  <c:v>-8.0306668440276543E-4</c:v>
                </c:pt>
                <c:pt idx="27">
                  <c:v>-8.050617083731732E-4</c:v>
                </c:pt>
                <c:pt idx="28">
                  <c:v>-8.0564646689332124E-4</c:v>
                </c:pt>
                <c:pt idx="29">
                  <c:v>-8.0423298517694848E-4</c:v>
                </c:pt>
                <c:pt idx="30">
                  <c:v>-8.0165819489690039E-4</c:v>
                </c:pt>
                <c:pt idx="31">
                  <c:v>-7.9978404820666771E-4</c:v>
                </c:pt>
                <c:pt idx="32">
                  <c:v>-8.0014649583563054E-4</c:v>
                </c:pt>
                <c:pt idx="33">
                  <c:v>-8.0277464588484574E-4</c:v>
                </c:pt>
                <c:pt idx="34">
                  <c:v>-8.0595040387942691E-4</c:v>
                </c:pt>
                <c:pt idx="35">
                  <c:v>-8.0716852609630295E-4</c:v>
                </c:pt>
                <c:pt idx="36">
                  <c:v>-8.0484723775488297E-4</c:v>
                </c:pt>
                <c:pt idx="37">
                  <c:v>-7.9939961093345455E-4</c:v>
                </c:pt>
                <c:pt idx="38">
                  <c:v>-7.9283477055900903E-4</c:v>
                </c:pt>
                <c:pt idx="39">
                  <c:v>-7.869744936628998E-4</c:v>
                </c:pt>
                <c:pt idx="40">
                  <c:v>-7.8126760366754096E-4</c:v>
                </c:pt>
                <c:pt idx="41">
                  <c:v>-7.7198137544618991E-4</c:v>
                </c:pt>
                <c:pt idx="42">
                  <c:v>-7.5337292575592221E-4</c:v>
                </c:pt>
                <c:pt idx="43">
                  <c:v>-7.2042653023349429E-4</c:v>
                </c:pt>
                <c:pt idx="44">
                  <c:v>-6.7130787968298661E-4</c:v>
                </c:pt>
                <c:pt idx="45">
                  <c:v>-6.0788338120964255E-4</c:v>
                </c:pt>
                <c:pt idx="46">
                  <c:v>-5.3350019882344893E-4</c:v>
                </c:pt>
                <c:pt idx="47">
                  <c:v>-4.4976983397198954E-4</c:v>
                </c:pt>
                <c:pt idx="48">
                  <c:v>-3.542067805672536E-4</c:v>
                </c:pt>
                <c:pt idx="49">
                  <c:v>-2.4065376535189779E-4</c:v>
                </c:pt>
                <c:pt idx="50">
                  <c:v>-1.0209811843367905E-4</c:v>
                </c:pt>
                <c:pt idx="51">
                  <c:v>6.5845649930357244E-5</c:v>
                </c:pt>
                <c:pt idx="52">
                  <c:v>2.6297746636517999E-4</c:v>
                </c:pt>
                <c:pt idx="53">
                  <c:v>4.854431793428566E-4</c:v>
                </c:pt>
                <c:pt idx="54">
                  <c:v>7.2848687600432255E-4</c:v>
                </c:pt>
                <c:pt idx="55">
                  <c:v>9.9037496819390442E-4</c:v>
                </c:pt>
                <c:pt idx="56">
                  <c:v>1.2758388491365422E-3</c:v>
                </c:pt>
                <c:pt idx="57">
                  <c:v>1.5993224193340688E-3</c:v>
                </c:pt>
                <c:pt idx="58">
                  <c:v>1.9879367437239323E-3</c:v>
                </c:pt>
                <c:pt idx="59">
                  <c:v>2.4833906108722051E-3</c:v>
                </c:pt>
                <c:pt idx="60">
                  <c:v>3.1414181731394108E-3</c:v>
                </c:pt>
                <c:pt idx="61">
                  <c:v>4.0268765638477866E-3</c:v>
                </c:pt>
                <c:pt idx="62">
                  <c:v>5.2053999590812921E-3</c:v>
                </c:pt>
                <c:pt idx="63">
                  <c:v>6.7328911839760102E-3</c:v>
                </c:pt>
                <c:pt idx="64">
                  <c:v>8.6449796494357592E-3</c:v>
                </c:pt>
                <c:pt idx="65">
                  <c:v>1.0947083330571428E-2</c:v>
                </c:pt>
                <c:pt idx="66">
                  <c:v>1.3607145896787812E-2</c:v>
                </c:pt>
                <c:pt idx="67">
                  <c:v>1.6557244694563603E-2</c:v>
                </c:pt>
                <c:pt idx="68">
                  <c:v>1.9706863396077891E-2</c:v>
                </c:pt>
                <c:pt idx="69">
                  <c:v>2.2964510859609683E-2</c:v>
                </c:pt>
                <c:pt idx="70">
                  <c:v>2.6256857287684551E-2</c:v>
                </c:pt>
                <c:pt idx="71">
                  <c:v>2.9535555160107939E-2</c:v>
                </c:pt>
                <c:pt idx="72">
                  <c:v>3.2776602308042531E-2</c:v>
                </c:pt>
                <c:pt idx="73">
                  <c:v>3.5985412717361137E-2</c:v>
                </c:pt>
                <c:pt idx="74">
                  <c:v>3.9216520142330652E-2</c:v>
                </c:pt>
                <c:pt idx="75">
                  <c:v>4.2592557284181078E-2</c:v>
                </c:pt>
                <c:pt idx="76">
                  <c:v>4.6298486208326328E-2</c:v>
                </c:pt>
                <c:pt idx="77">
                  <c:v>5.0554584550982967E-2</c:v>
                </c:pt>
                <c:pt idx="78">
                  <c:v>5.5605511927191008E-2</c:v>
                </c:pt>
                <c:pt idx="79">
                  <c:v>6.1741475077220699E-2</c:v>
                </c:pt>
                <c:pt idx="80">
                  <c:v>6.9310902344644404E-2</c:v>
                </c:pt>
                <c:pt idx="81">
                  <c:v>7.8698741899628416E-2</c:v>
                </c:pt>
                <c:pt idx="82">
                  <c:v>9.0315652140498442E-2</c:v>
                </c:pt>
                <c:pt idx="83">
                  <c:v>0.10462490707467569</c:v>
                </c:pt>
              </c:numCache>
            </c:numRef>
          </c:yVal>
        </c:ser>
        <c:ser>
          <c:idx val="5"/>
          <c:order val="5"/>
          <c:tx>
            <c:strRef>
              <c:f>'2000 250 200 D PP'!$S$1</c:f>
              <c:strCache>
                <c:ptCount val="1"/>
                <c:pt idx="0">
                  <c:v>Δ2U67,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PP'!$S$3:$S$86</c:f>
              <c:numCache>
                <c:formatCode>General</c:formatCode>
                <c:ptCount val="84"/>
                <c:pt idx="0">
                  <c:v>-7.4229392242769715E-4</c:v>
                </c:pt>
                <c:pt idx="1">
                  <c:v>-7.4247663130735334E-4</c:v>
                </c:pt>
                <c:pt idx="2">
                  <c:v>-7.4266431851466839E-4</c:v>
                </c:pt>
                <c:pt idx="3">
                  <c:v>-7.4263917861984972E-4</c:v>
                </c:pt>
                <c:pt idx="4">
                  <c:v>-7.4244794016933206E-4</c:v>
                </c:pt>
                <c:pt idx="5">
                  <c:v>-7.4223640186133963E-4</c:v>
                </c:pt>
                <c:pt idx="6">
                  <c:v>-7.4208468440329885E-4</c:v>
                </c:pt>
                <c:pt idx="7">
                  <c:v>-7.4220883455016601E-4</c:v>
                </c:pt>
                <c:pt idx="8">
                  <c:v>-7.4244619136376512E-4</c:v>
                </c:pt>
                <c:pt idx="9">
                  <c:v>-7.4270336773502466E-4</c:v>
                </c:pt>
                <c:pt idx="10">
                  <c:v>-7.4276985389070261E-4</c:v>
                </c:pt>
                <c:pt idx="11">
                  <c:v>-7.4256366141064176E-4</c:v>
                </c:pt>
                <c:pt idx="12">
                  <c:v>-7.421962064489277E-4</c:v>
                </c:pt>
                <c:pt idx="13">
                  <c:v>-7.4197482711825622E-4</c:v>
                </c:pt>
                <c:pt idx="14">
                  <c:v>-7.4202541632069786E-4</c:v>
                </c:pt>
                <c:pt idx="15">
                  <c:v>-7.4238042656060905E-4</c:v>
                </c:pt>
                <c:pt idx="16">
                  <c:v>-7.4278017058775504E-4</c:v>
                </c:pt>
                <c:pt idx="17">
                  <c:v>-7.4295160943145511E-4</c:v>
                </c:pt>
                <c:pt idx="18">
                  <c:v>-7.4271858706149031E-4</c:v>
                </c:pt>
                <c:pt idx="19">
                  <c:v>-7.4223033704019716E-4</c:v>
                </c:pt>
                <c:pt idx="20">
                  <c:v>-7.4182900206048042E-4</c:v>
                </c:pt>
                <c:pt idx="21">
                  <c:v>-7.4180507420761673E-4</c:v>
                </c:pt>
                <c:pt idx="22">
                  <c:v>-7.4223682165363214E-4</c:v>
                </c:pt>
                <c:pt idx="23">
                  <c:v>-7.428431770755429E-4</c:v>
                </c:pt>
                <c:pt idx="24">
                  <c:v>-7.4321489546364222E-4</c:v>
                </c:pt>
                <c:pt idx="25">
                  <c:v>-7.4299279918086422E-4</c:v>
                </c:pt>
                <c:pt idx="26">
                  <c:v>-7.4227944295946781E-4</c:v>
                </c:pt>
                <c:pt idx="27">
                  <c:v>-7.4157194238823115E-4</c:v>
                </c:pt>
                <c:pt idx="28">
                  <c:v>-7.4134892818119962E-4</c:v>
                </c:pt>
                <c:pt idx="29">
                  <c:v>-7.4187529032744201E-4</c:v>
                </c:pt>
                <c:pt idx="30">
                  <c:v>-7.4292244930999559E-4</c:v>
                </c:pt>
                <c:pt idx="31">
                  <c:v>-7.437854446990771E-4</c:v>
                </c:pt>
                <c:pt idx="32">
                  <c:v>-7.4389683869683807E-4</c:v>
                </c:pt>
                <c:pt idx="33">
                  <c:v>-7.4305768704187097E-4</c:v>
                </c:pt>
                <c:pt idx="34">
                  <c:v>-7.4170339164231821E-4</c:v>
                </c:pt>
                <c:pt idx="35">
                  <c:v>-7.4052260063674484E-4</c:v>
                </c:pt>
                <c:pt idx="36">
                  <c:v>-7.3992666999863862E-4</c:v>
                </c:pt>
                <c:pt idx="37">
                  <c:v>-7.3954993544523109E-4</c:v>
                </c:pt>
                <c:pt idx="38">
                  <c:v>-7.3827837897410956E-4</c:v>
                </c:pt>
                <c:pt idx="39">
                  <c:v>-7.342900513206184E-4</c:v>
                </c:pt>
                <c:pt idx="40">
                  <c:v>-7.2559325742391613E-4</c:v>
                </c:pt>
                <c:pt idx="41">
                  <c:v>-7.1033311641388792E-4</c:v>
                </c:pt>
                <c:pt idx="42">
                  <c:v>-6.8700335109544823E-4</c:v>
                </c:pt>
                <c:pt idx="43">
                  <c:v>-6.5453044850021836E-4</c:v>
                </c:pt>
                <c:pt idx="44">
                  <c:v>-6.1232785806197658E-4</c:v>
                </c:pt>
                <c:pt idx="45">
                  <c:v>-5.5975716780550292E-4</c:v>
                </c:pt>
                <c:pt idx="46">
                  <c:v>-4.957981541229685E-4</c:v>
                </c:pt>
                <c:pt idx="47">
                  <c:v>-4.1817943217610265E-4</c:v>
                </c:pt>
                <c:pt idx="48">
                  <c:v>-3.2336156621262131E-4</c:v>
                </c:pt>
                <c:pt idx="49">
                  <c:v>-2.0737975112992746E-4</c:v>
                </c:pt>
                <c:pt idx="50">
                  <c:v>-6.7666224327597621E-5</c:v>
                </c:pt>
                <c:pt idx="51">
                  <c:v>9.5361838994522522E-5</c:v>
                </c:pt>
                <c:pt idx="52">
                  <c:v>2.7807656772786189E-4</c:v>
                </c:pt>
                <c:pt idx="53">
                  <c:v>4.7573468823646652E-4</c:v>
                </c:pt>
                <c:pt idx="54">
                  <c:v>6.8573616218632627E-4</c:v>
                </c:pt>
                <c:pt idx="55">
                  <c:v>9.1019671967045685E-4</c:v>
                </c:pt>
                <c:pt idx="56">
                  <c:v>1.1556290785577612E-3</c:v>
                </c:pt>
                <c:pt idx="57">
                  <c:v>1.4291176042801113E-3</c:v>
                </c:pt>
                <c:pt idx="58">
                  <c:v>1.7340863026037831E-3</c:v>
                </c:pt>
                <c:pt idx="59">
                  <c:v>2.069941067170772E-3</c:v>
                </c:pt>
                <c:pt idx="60">
                  <c:v>2.4385846508414737E-3</c:v>
                </c:pt>
                <c:pt idx="61">
                  <c:v>2.8560692166677234E-3</c:v>
                </c:pt>
                <c:pt idx="62">
                  <c:v>3.363512834504599E-3</c:v>
                </c:pt>
                <c:pt idx="63">
                  <c:v>4.0283212748058444E-3</c:v>
                </c:pt>
                <c:pt idx="64">
                  <c:v>4.9323105231541429E-3</c:v>
                </c:pt>
                <c:pt idx="65">
                  <c:v>6.1490666753556229E-3</c:v>
                </c:pt>
                <c:pt idx="66">
                  <c:v>7.7220134429872777E-3</c:v>
                </c:pt>
                <c:pt idx="67">
                  <c:v>9.6533051515973554E-3</c:v>
                </c:pt>
                <c:pt idx="68">
                  <c:v>1.1907267390815567E-2</c:v>
                </c:pt>
                <c:pt idx="69">
                  <c:v>1.4419605557934902E-2</c:v>
                </c:pt>
                <c:pt idx="70">
                  <c:v>1.7106020370154438E-2</c:v>
                </c:pt>
                <c:pt idx="71">
                  <c:v>1.987013398490543E-2</c:v>
                </c:pt>
                <c:pt idx="72">
                  <c:v>2.2617923031078076E-2</c:v>
                </c:pt>
                <c:pt idx="73">
                  <c:v>2.5281031032795939E-2</c:v>
                </c:pt>
                <c:pt idx="74">
                  <c:v>2.7838541596554852E-2</c:v>
                </c:pt>
                <c:pt idx="75">
                  <c:v>3.0322883324506823E-2</c:v>
                </c:pt>
                <c:pt idx="76">
                  <c:v>3.2806709368999834E-2</c:v>
                </c:pt>
                <c:pt idx="77">
                  <c:v>3.538873451216492E-2</c:v>
                </c:pt>
                <c:pt idx="78">
                  <c:v>3.8199662817933334E-2</c:v>
                </c:pt>
                <c:pt idx="79">
                  <c:v>4.1418961461098677E-2</c:v>
                </c:pt>
                <c:pt idx="80">
                  <c:v>4.5272838419707126E-2</c:v>
                </c:pt>
                <c:pt idx="81">
                  <c:v>5.0011305922521593E-2</c:v>
                </c:pt>
                <c:pt idx="82">
                  <c:v>5.5900140024043227E-2</c:v>
                </c:pt>
                <c:pt idx="83">
                  <c:v>6.323923481386666E-2</c:v>
                </c:pt>
              </c:numCache>
            </c:numRef>
          </c:yVal>
        </c:ser>
        <c:ser>
          <c:idx val="6"/>
          <c:order val="6"/>
          <c:tx>
            <c:strRef>
              <c:f>'2000 250 200 D PP'!$T$1</c:f>
              <c:strCache>
                <c:ptCount val="1"/>
                <c:pt idx="0">
                  <c:v>Δ2U78,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PP'!$T$3:$T$86</c:f>
              <c:numCache>
                <c:formatCode>General</c:formatCode>
                <c:ptCount val="84"/>
                <c:pt idx="0">
                  <c:v>-6.7949513824345793E-4</c:v>
                </c:pt>
                <c:pt idx="1">
                  <c:v>-6.799655983013639E-4</c:v>
                </c:pt>
                <c:pt idx="2">
                  <c:v>-6.8025294637852221E-4</c:v>
                </c:pt>
                <c:pt idx="3">
                  <c:v>-6.8025243160741843E-4</c:v>
                </c:pt>
                <c:pt idx="4">
                  <c:v>-6.7985981955355121E-4</c:v>
                </c:pt>
                <c:pt idx="5">
                  <c:v>-6.7936283203199862E-4</c:v>
                </c:pt>
                <c:pt idx="6">
                  <c:v>-6.7910153549162401E-4</c:v>
                </c:pt>
                <c:pt idx="7">
                  <c:v>-6.7925900464729935E-4</c:v>
                </c:pt>
                <c:pt idx="8">
                  <c:v>-6.7986091946359826E-4</c:v>
                </c:pt>
                <c:pt idx="9">
                  <c:v>-6.804365210597125E-4</c:v>
                </c:pt>
                <c:pt idx="10">
                  <c:v>-6.8051502610885913E-4</c:v>
                </c:pt>
                <c:pt idx="11">
                  <c:v>-6.8006999329874214E-4</c:v>
                </c:pt>
                <c:pt idx="12">
                  <c:v>-6.7933711894398185E-4</c:v>
                </c:pt>
                <c:pt idx="13">
                  <c:v>-6.7883972552355257E-4</c:v>
                </c:pt>
                <c:pt idx="14">
                  <c:v>-6.7894429706825846E-4</c:v>
                </c:pt>
                <c:pt idx="15">
                  <c:v>-6.7970302342860328E-4</c:v>
                </c:pt>
                <c:pt idx="16">
                  <c:v>-6.8056666431761217E-4</c:v>
                </c:pt>
                <c:pt idx="17">
                  <c:v>-6.8093331781366427E-4</c:v>
                </c:pt>
                <c:pt idx="18">
                  <c:v>-6.8046276634800573E-4</c:v>
                </c:pt>
                <c:pt idx="19">
                  <c:v>-6.7939035336156016E-4</c:v>
                </c:pt>
                <c:pt idx="20">
                  <c:v>-6.7847456653897988E-4</c:v>
                </c:pt>
                <c:pt idx="21">
                  <c:v>-6.7842170548636064E-4</c:v>
                </c:pt>
                <c:pt idx="22">
                  <c:v>-6.7931060815447375E-4</c:v>
                </c:pt>
                <c:pt idx="23">
                  <c:v>-6.8064437012738306E-4</c:v>
                </c:pt>
                <c:pt idx="24">
                  <c:v>-6.8142931586492688E-4</c:v>
                </c:pt>
                <c:pt idx="25">
                  <c:v>-6.8103762432128272E-4</c:v>
                </c:pt>
                <c:pt idx="26">
                  <c:v>-6.7965232466994088E-4</c:v>
                </c:pt>
                <c:pt idx="27">
                  <c:v>-6.7816301142788226E-4</c:v>
                </c:pt>
                <c:pt idx="28">
                  <c:v>-6.7772127520108214E-4</c:v>
                </c:pt>
                <c:pt idx="29">
                  <c:v>-6.7880021950307145E-4</c:v>
                </c:pt>
                <c:pt idx="30">
                  <c:v>-6.8072446452098966E-4</c:v>
                </c:pt>
                <c:pt idx="31">
                  <c:v>-6.821151739646856E-4</c:v>
                </c:pt>
                <c:pt idx="32">
                  <c:v>-6.8188404873221358E-4</c:v>
                </c:pt>
                <c:pt idx="33">
                  <c:v>-6.8007078332444325E-4</c:v>
                </c:pt>
                <c:pt idx="34">
                  <c:v>-6.7771357017311568E-4</c:v>
                </c:pt>
                <c:pt idx="35">
                  <c:v>-6.7658754793757593E-4</c:v>
                </c:pt>
                <c:pt idx="36">
                  <c:v>-6.77349249812874E-4</c:v>
                </c:pt>
                <c:pt idx="37">
                  <c:v>-6.7893182299719591E-4</c:v>
                </c:pt>
                <c:pt idx="38">
                  <c:v>-6.7859012810720493E-4</c:v>
                </c:pt>
                <c:pt idx="39">
                  <c:v>-6.7335662485767348E-4</c:v>
                </c:pt>
                <c:pt idx="40">
                  <c:v>-6.615018496303576E-4</c:v>
                </c:pt>
                <c:pt idx="41">
                  <c:v>-6.4327065520832177E-4</c:v>
                </c:pt>
                <c:pt idx="42">
                  <c:v>-6.2002365347678802E-4</c:v>
                </c:pt>
                <c:pt idx="43">
                  <c:v>-5.9234533291457198E-4</c:v>
                </c:pt>
                <c:pt idx="44">
                  <c:v>-5.5817904065400741E-4</c:v>
                </c:pt>
                <c:pt idx="45">
                  <c:v>-5.1307653176042357E-4</c:v>
                </c:pt>
                <c:pt idx="46">
                  <c:v>-4.5161384085347763E-4</c:v>
                </c:pt>
                <c:pt idx="47">
                  <c:v>-3.7004250002066198E-4</c:v>
                </c:pt>
                <c:pt idx="48">
                  <c:v>-2.6812903917529401E-4</c:v>
                </c:pt>
                <c:pt idx="49">
                  <c:v>-1.4878590799409662E-4</c:v>
                </c:pt>
                <c:pt idx="50">
                  <c:v>-1.5657966634460033E-5</c:v>
                </c:pt>
                <c:pt idx="51">
                  <c:v>1.2957126994244327E-4</c:v>
                </c:pt>
                <c:pt idx="52">
                  <c:v>2.8875089137402315E-4</c:v>
                </c:pt>
                <c:pt idx="53">
                  <c:v>4.6620197699077991E-4</c:v>
                </c:pt>
                <c:pt idx="54">
                  <c:v>6.6647642773758032E-4</c:v>
                </c:pt>
                <c:pt idx="55">
                  <c:v>8.9169103956305857E-4</c:v>
                </c:pt>
                <c:pt idx="56">
                  <c:v>1.1403358394143257E-3</c:v>
                </c:pt>
                <c:pt idx="57">
                  <c:v>1.4077150368499544E-3</c:v>
                </c:pt>
                <c:pt idx="58">
                  <c:v>1.6871606774452568E-3</c:v>
                </c:pt>
                <c:pt idx="59">
                  <c:v>1.9720650550400605E-3</c:v>
                </c:pt>
                <c:pt idx="60">
                  <c:v>2.2582662690942604E-3</c:v>
                </c:pt>
                <c:pt idx="61">
                  <c:v>2.5479029799093372E-3</c:v>
                </c:pt>
                <c:pt idx="62">
                  <c:v>2.8531759008837147E-3</c:v>
                </c:pt>
                <c:pt idx="63">
                  <c:v>3.2007097910588356E-3</c:v>
                </c:pt>
                <c:pt idx="64">
                  <c:v>3.6327383884396302E-3</c:v>
                </c:pt>
                <c:pt idx="65">
                  <c:v>4.2052360543230038E-3</c:v>
                </c:pt>
                <c:pt idx="66">
                  <c:v>4.9816560084251626E-3</c:v>
                </c:pt>
                <c:pt idx="67">
                  <c:v>6.0224200100096282E-3</c:v>
                </c:pt>
                <c:pt idx="68">
                  <c:v>7.3695246869691046E-3</c:v>
                </c:pt>
                <c:pt idx="69">
                  <c:v>9.0309847620468515E-3</c:v>
                </c:pt>
                <c:pt idx="70">
                  <c:v>1.0971012944508533E-2</c:v>
                </c:pt>
                <c:pt idx="71">
                  <c:v>1.311550528780942E-2</c:v>
                </c:pt>
                <c:pt idx="72">
                  <c:v>1.5371595762982981E-2</c:v>
                </c:pt>
                <c:pt idx="73">
                  <c:v>1.7651381854497734E-2</c:v>
                </c:pt>
                <c:pt idx="74">
                  <c:v>1.9886716723716467E-2</c:v>
                </c:pt>
                <c:pt idx="75">
                  <c:v>2.2031561700371377E-2</c:v>
                </c:pt>
                <c:pt idx="76">
                  <c:v>2.4062041492508898E-2</c:v>
                </c:pt>
                <c:pt idx="77">
                  <c:v>2.5985808742727802E-2</c:v>
                </c:pt>
                <c:pt idx="78">
                  <c:v>2.7859490030339534E-2</c:v>
                </c:pt>
                <c:pt idx="79">
                  <c:v>2.9796112324764958E-2</c:v>
                </c:pt>
                <c:pt idx="80">
                  <c:v>3.1948653096354425E-2</c:v>
                </c:pt>
                <c:pt idx="81">
                  <c:v>3.4484551974199709E-2</c:v>
                </c:pt>
                <c:pt idx="82">
                  <c:v>3.7580404059528227E-2</c:v>
                </c:pt>
                <c:pt idx="83">
                  <c:v>4.143615295099138E-2</c:v>
                </c:pt>
              </c:numCache>
            </c:numRef>
          </c:yVal>
        </c:ser>
        <c:ser>
          <c:idx val="7"/>
          <c:order val="7"/>
          <c:tx>
            <c:strRef>
              <c:f>'2000 250 200 D PP'!$U$1</c:f>
              <c:strCache>
                <c:ptCount val="1"/>
                <c:pt idx="0">
                  <c:v>Δ2U89,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PP'!$U$3:$U$86</c:f>
              <c:numCache>
                <c:formatCode>General</c:formatCode>
                <c:ptCount val="84"/>
                <c:pt idx="0">
                  <c:v>-6.1956821595624911E-4</c:v>
                </c:pt>
                <c:pt idx="1">
                  <c:v>-6.1955719679917273E-4</c:v>
                </c:pt>
                <c:pt idx="2">
                  <c:v>-6.1956476702911662E-4</c:v>
                </c:pt>
                <c:pt idx="3">
                  <c:v>-6.1954916704043037E-4</c:v>
                </c:pt>
                <c:pt idx="4">
                  <c:v>-6.1957201636989479E-4</c:v>
                </c:pt>
                <c:pt idx="5">
                  <c:v>-6.1949270823152922E-4</c:v>
                </c:pt>
                <c:pt idx="6">
                  <c:v>-6.195138892841444E-4</c:v>
                </c:pt>
                <c:pt idx="7">
                  <c:v>-6.1955000398657958E-4</c:v>
                </c:pt>
                <c:pt idx="8">
                  <c:v>-6.1959741617002493E-4</c:v>
                </c:pt>
                <c:pt idx="9">
                  <c:v>-6.1958311648013255E-4</c:v>
                </c:pt>
                <c:pt idx="10">
                  <c:v>-6.1960282617192083E-4</c:v>
                </c:pt>
                <c:pt idx="11">
                  <c:v>-6.195849341509447E-4</c:v>
                </c:pt>
                <c:pt idx="12">
                  <c:v>-6.1953057501670848E-4</c:v>
                </c:pt>
                <c:pt idx="13">
                  <c:v>-6.1948384099427584E-4</c:v>
                </c:pt>
                <c:pt idx="14">
                  <c:v>-6.1950677195994879E-4</c:v>
                </c:pt>
                <c:pt idx="15">
                  <c:v>-6.195258582736994E-4</c:v>
                </c:pt>
                <c:pt idx="16">
                  <c:v>-6.1961256361573358E-4</c:v>
                </c:pt>
                <c:pt idx="17">
                  <c:v>-6.1962398438574059E-4</c:v>
                </c:pt>
                <c:pt idx="18">
                  <c:v>-6.1960796952063022E-4</c:v>
                </c:pt>
                <c:pt idx="19">
                  <c:v>-6.1954572855721628E-4</c:v>
                </c:pt>
                <c:pt idx="20">
                  <c:v>-6.1951913233211067E-4</c:v>
                </c:pt>
                <c:pt idx="21">
                  <c:v>-6.1947103813968468E-4</c:v>
                </c:pt>
                <c:pt idx="22">
                  <c:v>-6.1952748151167659E-4</c:v>
                </c:pt>
                <c:pt idx="23">
                  <c:v>-6.1957672952121605E-4</c:v>
                </c:pt>
                <c:pt idx="24">
                  <c:v>-6.1961535495472437E-4</c:v>
                </c:pt>
                <c:pt idx="25">
                  <c:v>-6.1960899373098477E-4</c:v>
                </c:pt>
                <c:pt idx="26">
                  <c:v>-6.1961417194472495E-4</c:v>
                </c:pt>
                <c:pt idx="27">
                  <c:v>-6.1958001981745952E-4</c:v>
                </c:pt>
                <c:pt idx="28">
                  <c:v>-6.1958792161050233E-4</c:v>
                </c:pt>
                <c:pt idx="29">
                  <c:v>-6.1959720896209995E-4</c:v>
                </c:pt>
                <c:pt idx="30">
                  <c:v>-6.1950961790338706E-4</c:v>
                </c:pt>
                <c:pt idx="31">
                  <c:v>-6.1944033862976699E-4</c:v>
                </c:pt>
                <c:pt idx="32">
                  <c:v>-6.1929612496816968E-4</c:v>
                </c:pt>
                <c:pt idx="33">
                  <c:v>-6.1918191118855528E-4</c:v>
                </c:pt>
                <c:pt idx="34">
                  <c:v>-6.1937896541257613E-4</c:v>
                </c:pt>
                <c:pt idx="35">
                  <c:v>-6.1970918442157781E-4</c:v>
                </c:pt>
                <c:pt idx="36">
                  <c:v>-6.1982372222110131E-4</c:v>
                </c:pt>
                <c:pt idx="37">
                  <c:v>-6.1888513520248062E-4</c:v>
                </c:pt>
                <c:pt idx="38">
                  <c:v>-6.1561459886670731E-4</c:v>
                </c:pt>
                <c:pt idx="39">
                  <c:v>-6.0897974698562662E-4</c:v>
                </c:pt>
                <c:pt idx="40">
                  <c:v>-5.9830099454374018E-4</c:v>
                </c:pt>
                <c:pt idx="41">
                  <c:v>-5.8345091753781309E-4</c:v>
                </c:pt>
                <c:pt idx="42">
                  <c:v>-5.6417808140014328E-4</c:v>
                </c:pt>
                <c:pt idx="43">
                  <c:v>-5.3909729922531422E-4</c:v>
                </c:pt>
                <c:pt idx="44">
                  <c:v>-5.0521517682640567E-4</c:v>
                </c:pt>
                <c:pt idx="45">
                  <c:v>-4.5814143333669874E-4</c:v>
                </c:pt>
                <c:pt idx="46">
                  <c:v>-3.9388130133482754E-4</c:v>
                </c:pt>
                <c:pt idx="47">
                  <c:v>-3.1096507888665509E-4</c:v>
                </c:pt>
                <c:pt idx="48">
                  <c:v>-2.1133015278766706E-4</c:v>
                </c:pt>
                <c:pt idx="49">
                  <c:v>-9.9121047178316147E-5</c:v>
                </c:pt>
                <c:pt idx="50">
                  <c:v>2.2527121276298926E-5</c:v>
                </c:pt>
                <c:pt idx="51">
                  <c:v>1.5489702294092393E-4</c:v>
                </c:pt>
                <c:pt idx="52">
                  <c:v>3.0445115776317765E-4</c:v>
                </c:pt>
                <c:pt idx="53">
                  <c:v>4.7963086429935955E-4</c:v>
                </c:pt>
                <c:pt idx="54">
                  <c:v>6.8518649604750023E-4</c:v>
                </c:pt>
                <c:pt idx="55">
                  <c:v>9.1766552162710438E-4</c:v>
                </c:pt>
                <c:pt idx="56">
                  <c:v>1.1657807324966477E-3</c:v>
                </c:pt>
                <c:pt idx="57">
                  <c:v>1.416176642617906E-3</c:v>
                </c:pt>
                <c:pt idx="58">
                  <c:v>1.6612466192180595E-3</c:v>
                </c:pt>
                <c:pt idx="59">
                  <c:v>1.9035236812317211E-3</c:v>
                </c:pt>
                <c:pt idx="60">
                  <c:v>2.1531335907667678E-3</c:v>
                </c:pt>
                <c:pt idx="61">
                  <c:v>2.4193590389383862E-3</c:v>
                </c:pt>
                <c:pt idx="62">
                  <c:v>2.7027342582169292E-3</c:v>
                </c:pt>
                <c:pt idx="63">
                  <c:v>2.9948630419282698E-3</c:v>
                </c:pt>
                <c:pt idx="64">
                  <c:v>3.2887748067678703E-3</c:v>
                </c:pt>
                <c:pt idx="65">
                  <c:v>3.5947814788909477E-3</c:v>
                </c:pt>
                <c:pt idx="66">
                  <c:v>3.9521216412992085E-3</c:v>
                </c:pt>
                <c:pt idx="67">
                  <c:v>4.4272060009891024E-3</c:v>
                </c:pt>
                <c:pt idx="68">
                  <c:v>5.0963049041958461E-3</c:v>
                </c:pt>
                <c:pt idx="69">
                  <c:v>6.0203818396902592E-3</c:v>
                </c:pt>
                <c:pt idx="70">
                  <c:v>7.225418231693548E-3</c:v>
                </c:pt>
                <c:pt idx="71">
                  <c:v>8.6974029444968227E-3</c:v>
                </c:pt>
                <c:pt idx="72">
                  <c:v>1.0389594932608827E-2</c:v>
                </c:pt>
                <c:pt idx="73">
                  <c:v>1.2232697671278429E-2</c:v>
                </c:pt>
                <c:pt idx="74">
                  <c:v>1.4142482460105903E-2</c:v>
                </c:pt>
                <c:pt idx="75">
                  <c:v>1.6029040437061586E-2</c:v>
                </c:pt>
                <c:pt idx="76">
                  <c:v>1.7813847991001237E-2</c:v>
                </c:pt>
                <c:pt idx="77">
                  <c:v>1.9453157770955715E-2</c:v>
                </c:pt>
                <c:pt idx="78">
                  <c:v>2.0954236698016722E-2</c:v>
                </c:pt>
                <c:pt idx="79">
                  <c:v>2.2372830793391404E-2</c:v>
                </c:pt>
                <c:pt idx="80">
                  <c:v>2.3794189935841065E-2</c:v>
                </c:pt>
                <c:pt idx="81">
                  <c:v>2.5317335091976638E-2</c:v>
                </c:pt>
                <c:pt idx="82">
                  <c:v>2.7057581893974603E-2</c:v>
                </c:pt>
                <c:pt idx="83">
                  <c:v>2.9156353559922341E-2</c:v>
                </c:pt>
              </c:numCache>
            </c:numRef>
          </c:yVal>
        </c:ser>
        <c:axId val="119767808"/>
        <c:axId val="119769344"/>
      </c:scatterChart>
      <c:valAx>
        <c:axId val="11976780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769344"/>
        <c:crosses val="autoZero"/>
        <c:crossBetween val="midCat"/>
      </c:valAx>
      <c:valAx>
        <c:axId val="11976934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767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3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PP'!$V$1</c:f>
              <c:strCache>
                <c:ptCount val="1"/>
                <c:pt idx="0">
                  <c:v>Δ3U123,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PP'!$V$3:$V$86</c:f>
              <c:numCache>
                <c:formatCode>General</c:formatCode>
                <c:ptCount val="84"/>
                <c:pt idx="0">
                  <c:v>-4.6562858630033266E-4</c:v>
                </c:pt>
                <c:pt idx="1">
                  <c:v>-4.6630081841618758E-4</c:v>
                </c:pt>
                <c:pt idx="2">
                  <c:v>-4.6683051125306815E-4</c:v>
                </c:pt>
                <c:pt idx="3">
                  <c:v>-4.6679521909443307E-4</c:v>
                </c:pt>
                <c:pt idx="4">
                  <c:v>-4.6616424496585042E-4</c:v>
                </c:pt>
                <c:pt idx="5">
                  <c:v>-4.6534283420556616E-4</c:v>
                </c:pt>
                <c:pt idx="6">
                  <c:v>-4.649208498046203E-4</c:v>
                </c:pt>
                <c:pt idx="7">
                  <c:v>-4.6525976598821262E-4</c:v>
                </c:pt>
                <c:pt idx="8">
                  <c:v>-4.6618294669874933E-4</c:v>
                </c:pt>
                <c:pt idx="9">
                  <c:v>-4.6708612512265759E-4</c:v>
                </c:pt>
                <c:pt idx="10">
                  <c:v>-4.6727116588650799E-4</c:v>
                </c:pt>
                <c:pt idx="11">
                  <c:v>-4.6653234386217547E-4</c:v>
                </c:pt>
                <c:pt idx="12">
                  <c:v>-4.653158701729549E-4</c:v>
                </c:pt>
                <c:pt idx="13">
                  <c:v>-4.644696761679804E-4</c:v>
                </c:pt>
                <c:pt idx="14">
                  <c:v>-4.6468519726518704E-4</c:v>
                </c:pt>
                <c:pt idx="15">
                  <c:v>-4.6590101725316164E-4</c:v>
                </c:pt>
                <c:pt idx="16">
                  <c:v>-4.673278046477586E-4</c:v>
                </c:pt>
                <c:pt idx="17">
                  <c:v>-4.6792759768694489E-4</c:v>
                </c:pt>
                <c:pt idx="18">
                  <c:v>-4.6715243348262943E-4</c:v>
                </c:pt>
                <c:pt idx="19">
                  <c:v>-4.6542709836352628E-4</c:v>
                </c:pt>
                <c:pt idx="20">
                  <c:v>-4.6393881778861341E-4</c:v>
                </c:pt>
                <c:pt idx="21">
                  <c:v>-4.6382095074893763E-4</c:v>
                </c:pt>
                <c:pt idx="22">
                  <c:v>-4.6531544718549463E-4</c:v>
                </c:pt>
                <c:pt idx="23">
                  <c:v>-4.6750229458106761E-4</c:v>
                </c:pt>
                <c:pt idx="24">
                  <c:v>-4.6885203155407897E-4</c:v>
                </c:pt>
                <c:pt idx="25">
                  <c:v>-4.6824996036455975E-4</c:v>
                </c:pt>
                <c:pt idx="26">
                  <c:v>-4.6588765303922069E-4</c:v>
                </c:pt>
                <c:pt idx="27">
                  <c:v>-4.632901231037899E-4</c:v>
                </c:pt>
                <c:pt idx="28">
                  <c:v>-4.6230422594423291E-4</c:v>
                </c:pt>
                <c:pt idx="29">
                  <c:v>-4.6383593408056312E-4</c:v>
                </c:pt>
                <c:pt idx="30">
                  <c:v>-4.6708708674228651E-4</c:v>
                </c:pt>
                <c:pt idx="31">
                  <c:v>-4.6973332729575279E-4</c:v>
                </c:pt>
                <c:pt idx="32">
                  <c:v>-4.6874860806802053E-4</c:v>
                </c:pt>
                <c:pt idx="33">
                  <c:v>-4.6075176489702036E-4</c:v>
                </c:pt>
                <c:pt idx="34">
                  <c:v>-4.4091731685039784E-4</c:v>
                </c:pt>
                <c:pt idx="35">
                  <c:v>-4.0016753908141774E-4</c:v>
                </c:pt>
                <c:pt idx="36">
                  <c:v>-3.2183607872869423E-4</c:v>
                </c:pt>
                <c:pt idx="37">
                  <c:v>-1.7985145909919209E-4</c:v>
                </c:pt>
                <c:pt idx="38">
                  <c:v>5.9661772258880647E-5</c:v>
                </c:pt>
                <c:pt idx="39">
                  <c:v>4.330130507754554E-4</c:v>
                </c:pt>
                <c:pt idx="40">
                  <c:v>9.7204350452224453E-4</c:v>
                </c:pt>
                <c:pt idx="41">
                  <c:v>1.6989417265246426E-3</c:v>
                </c:pt>
                <c:pt idx="42">
                  <c:v>2.6255818918307747E-3</c:v>
                </c:pt>
                <c:pt idx="43">
                  <c:v>3.7566707624056457E-3</c:v>
                </c:pt>
                <c:pt idx="44">
                  <c:v>5.0939942017068059E-3</c:v>
                </c:pt>
                <c:pt idx="45">
                  <c:v>6.6387395641554483E-3</c:v>
                </c:pt>
                <c:pt idx="46">
                  <c:v>8.3923958882074906E-3</c:v>
                </c:pt>
                <c:pt idx="47">
                  <c:v>1.0358097221268969E-2</c:v>
                </c:pt>
                <c:pt idx="48">
                  <c:v>1.2543022925168115E-2</c:v>
                </c:pt>
                <c:pt idx="49">
                  <c:v>1.495965056487066E-2</c:v>
                </c:pt>
                <c:pt idx="50">
                  <c:v>1.7624978694042177E-2</c:v>
                </c:pt>
                <c:pt idx="51">
                  <c:v>2.0559051692345631E-2</c:v>
                </c:pt>
                <c:pt idx="52">
                  <c:v>2.3785272877500884E-2</c:v>
                </c:pt>
                <c:pt idx="53">
                  <c:v>2.7333285353289064E-2</c:v>
                </c:pt>
                <c:pt idx="54">
                  <c:v>3.1242723481556624E-2</c:v>
                </c:pt>
                <c:pt idx="55">
                  <c:v>3.5568497730240206E-2</c:v>
                </c:pt>
                <c:pt idx="56">
                  <c:v>4.0389773905264839E-2</c:v>
                </c:pt>
                <c:pt idx="57">
                  <c:v>4.5821901968312949E-2</c:v>
                </c:pt>
                <c:pt idx="58">
                  <c:v>5.203005819890278E-2</c:v>
                </c:pt>
                <c:pt idx="59">
                  <c:v>5.9253329284125696E-2</c:v>
                </c:pt>
                <c:pt idx="60">
                  <c:v>6.7852044953142635E-2</c:v>
                </c:pt>
                <c:pt idx="61">
                  <c:v>7.8375162520040884E-2</c:v>
                </c:pt>
                <c:pt idx="62">
                  <c:v>9.1647038364423714E-2</c:v>
                </c:pt>
                <c:pt idx="63">
                  <c:v>0.10892393771614162</c:v>
                </c:pt>
                <c:pt idx="64">
                  <c:v>0.13221814417743455</c:v>
                </c:pt>
                <c:pt idx="65">
                  <c:v>0.16484403848912171</c:v>
                </c:pt>
                <c:pt idx="66">
                  <c:v>0.21221568238808311</c:v>
                </c:pt>
                <c:pt idx="67">
                  <c:v>0.28320299897339024</c:v>
                </c:pt>
                <c:pt idx="68">
                  <c:v>0.39298349595468535</c:v>
                </c:pt>
                <c:pt idx="69">
                  <c:v>0.5685539666840459</c:v>
                </c:pt>
                <c:pt idx="70">
                  <c:v>0.85639455322240621</c:v>
                </c:pt>
                <c:pt idx="71">
                  <c:v>1.3267757408987262</c:v>
                </c:pt>
                <c:pt idx="72">
                  <c:v>2.0572892917375412</c:v>
                </c:pt>
                <c:pt idx="73">
                  <c:v>3.0484238802325501</c:v>
                </c:pt>
                <c:pt idx="74">
                  <c:v>4.0371613385234895</c:v>
                </c:pt>
                <c:pt idx="75">
                  <c:v>4.5355530496812548</c:v>
                </c:pt>
                <c:pt idx="76">
                  <c:v>4.4110995363325083</c:v>
                </c:pt>
                <c:pt idx="77">
                  <c:v>3.9776054598158286</c:v>
                </c:pt>
                <c:pt idx="78">
                  <c:v>3.5089066991232096</c:v>
                </c:pt>
                <c:pt idx="79">
                  <c:v>3.1074944020472377</c:v>
                </c:pt>
                <c:pt idx="80">
                  <c:v>2.7908918521478867</c:v>
                </c:pt>
                <c:pt idx="81">
                  <c:v>2.5490123296343663</c:v>
                </c:pt>
                <c:pt idx="82">
                  <c:v>2.3654076025809481</c:v>
                </c:pt>
                <c:pt idx="83">
                  <c:v>2.2251550503327793</c:v>
                </c:pt>
              </c:numCache>
            </c:numRef>
          </c:yVal>
        </c:ser>
        <c:ser>
          <c:idx val="1"/>
          <c:order val="1"/>
          <c:tx>
            <c:strRef>
              <c:f>'2000 250 200 D PP'!$W$1</c:f>
              <c:strCache>
                <c:ptCount val="1"/>
                <c:pt idx="0">
                  <c:v>Δ3U234,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PP'!$W$3:$W$86</c:f>
              <c:numCache>
                <c:formatCode>General</c:formatCode>
                <c:ptCount val="84"/>
                <c:pt idx="0">
                  <c:v>-7.5406638938387189E-4</c:v>
                </c:pt>
                <c:pt idx="1">
                  <c:v>-7.5443823118108802E-4</c:v>
                </c:pt>
                <c:pt idx="2">
                  <c:v>-7.5470169081671133E-4</c:v>
                </c:pt>
                <c:pt idx="3">
                  <c:v>-7.5468508171730529E-4</c:v>
                </c:pt>
                <c:pt idx="4">
                  <c:v>-7.5435062853121935E-4</c:v>
                </c:pt>
                <c:pt idx="5">
                  <c:v>-7.5392653873850783E-4</c:v>
                </c:pt>
                <c:pt idx="6">
                  <c:v>-7.5370883669146683E-4</c:v>
                </c:pt>
                <c:pt idx="7">
                  <c:v>-7.5387738859650536E-4</c:v>
                </c:pt>
                <c:pt idx="8">
                  <c:v>-7.5437404355423209E-4</c:v>
                </c:pt>
                <c:pt idx="9">
                  <c:v>-7.548284122124143E-4</c:v>
                </c:pt>
                <c:pt idx="10">
                  <c:v>-7.5492035222165892E-4</c:v>
                </c:pt>
                <c:pt idx="11">
                  <c:v>-7.5454384429181126E-4</c:v>
                </c:pt>
                <c:pt idx="12">
                  <c:v>-7.5391308309787823E-4</c:v>
                </c:pt>
                <c:pt idx="13">
                  <c:v>-7.5348849687678816E-4</c:v>
                </c:pt>
                <c:pt idx="14">
                  <c:v>-7.535803573641694E-4</c:v>
                </c:pt>
                <c:pt idx="15">
                  <c:v>-7.5421881852111923E-4</c:v>
                </c:pt>
                <c:pt idx="16">
                  <c:v>-7.5495757578872974E-4</c:v>
                </c:pt>
                <c:pt idx="17">
                  <c:v>-7.5525623205722147E-4</c:v>
                </c:pt>
                <c:pt idx="18">
                  <c:v>-7.5486048711225211E-4</c:v>
                </c:pt>
                <c:pt idx="19">
                  <c:v>-7.5398022724346874E-4</c:v>
                </c:pt>
                <c:pt idx="20">
                  <c:v>-7.5320357074242579E-4</c:v>
                </c:pt>
                <c:pt idx="21">
                  <c:v>-7.5314292457293139E-4</c:v>
                </c:pt>
                <c:pt idx="22">
                  <c:v>-7.539165410217454E-4</c:v>
                </c:pt>
                <c:pt idx="23">
                  <c:v>-7.550385783597289E-4</c:v>
                </c:pt>
                <c:pt idx="24">
                  <c:v>-7.5567697669698711E-4</c:v>
                </c:pt>
                <c:pt idx="25">
                  <c:v>-7.5532974524111232E-4</c:v>
                </c:pt>
                <c:pt idx="26">
                  <c:v>-7.5416105840541174E-4</c:v>
                </c:pt>
                <c:pt idx="27">
                  <c:v>-7.5294756362670923E-4</c:v>
                </c:pt>
                <c:pt idx="28">
                  <c:v>-7.5260522695181872E-4</c:v>
                </c:pt>
                <c:pt idx="29">
                  <c:v>-7.5352447369334528E-4</c:v>
                </c:pt>
                <c:pt idx="30">
                  <c:v>-7.5515326994937432E-4</c:v>
                </c:pt>
                <c:pt idx="31">
                  <c:v>-7.5632455032810086E-4</c:v>
                </c:pt>
                <c:pt idx="32">
                  <c:v>-7.5608946816400652E-4</c:v>
                </c:pt>
                <c:pt idx="33">
                  <c:v>-7.5447037733352763E-4</c:v>
                </c:pt>
                <c:pt idx="34">
                  <c:v>-7.5252373312347724E-4</c:v>
                </c:pt>
                <c:pt idx="35">
                  <c:v>-7.5157508499234561E-4</c:v>
                </c:pt>
                <c:pt idx="36">
                  <c:v>-7.5197766793227928E-4</c:v>
                </c:pt>
                <c:pt idx="37">
                  <c:v>-7.5231357570875921E-4</c:v>
                </c:pt>
                <c:pt idx="38">
                  <c:v>-7.4957411207312414E-4</c:v>
                </c:pt>
                <c:pt idx="39">
                  <c:v>-7.4023800856504315E-4</c:v>
                </c:pt>
                <c:pt idx="40">
                  <c:v>-7.2138906556240903E-4</c:v>
                </c:pt>
                <c:pt idx="41">
                  <c:v>-6.9023327491267395E-4</c:v>
                </c:pt>
                <c:pt idx="42">
                  <c:v>-6.4161146597699846E-4</c:v>
                </c:pt>
                <c:pt idx="43">
                  <c:v>-5.6356534781528745E-4</c:v>
                </c:pt>
                <c:pt idx="44">
                  <c:v>-4.3313652754896521E-4</c:v>
                </c:pt>
                <c:pt idx="45">
                  <c:v>-2.1384143011824605E-4</c:v>
                </c:pt>
                <c:pt idx="46">
                  <c:v>1.4370040622909829E-4</c:v>
                </c:pt>
                <c:pt idx="47">
                  <c:v>6.9866557561838163E-4</c:v>
                </c:pt>
                <c:pt idx="48">
                  <c:v>1.5156508126941619E-3</c:v>
                </c:pt>
                <c:pt idx="49">
                  <c:v>2.6603903446237782E-3</c:v>
                </c:pt>
                <c:pt idx="50">
                  <c:v>4.1947991886175772E-3</c:v>
                </c:pt>
                <c:pt idx="51">
                  <c:v>6.1714295985930475E-3</c:v>
                </c:pt>
                <c:pt idx="52">
                  <c:v>8.628187762356191E-3</c:v>
                </c:pt>
                <c:pt idx="53">
                  <c:v>1.1585328636626174E-2</c:v>
                </c:pt>
                <c:pt idx="54">
                  <c:v>1.5046424595399533E-2</c:v>
                </c:pt>
                <c:pt idx="55">
                  <c:v>1.9001827014490116E-2</c:v>
                </c:pt>
                <c:pt idx="56">
                  <c:v>2.3432727234917662E-2</c:v>
                </c:pt>
                <c:pt idx="57">
                  <c:v>2.8317082152425881E-2</c:v>
                </c:pt>
                <c:pt idx="58">
                  <c:v>3.3640742005160443E-2</c:v>
                </c:pt>
                <c:pt idx="59">
                  <c:v>3.9412760064849527E-2</c:v>
                </c:pt>
                <c:pt idx="60">
                  <c:v>4.5679288286353759E-2</c:v>
                </c:pt>
                <c:pt idx="61">
                  <c:v>5.253589295492974E-2</c:v>
                </c:pt>
                <c:pt idx="62">
                  <c:v>6.0146943573972211E-2</c:v>
                </c:pt>
                <c:pt idx="63">
                  <c:v>6.8784827317902128E-2</c:v>
                </c:pt>
                <c:pt idx="64">
                  <c:v>7.8887714494105823E-2</c:v>
                </c:pt>
                <c:pt idx="65">
                  <c:v>9.1126409821906382E-2</c:v>
                </c:pt>
                <c:pt idx="66">
                  <c:v>0.1065060291640184</c:v>
                </c:pt>
                <c:pt idx="67">
                  <c:v>0.12658881674951711</c:v>
                </c:pt>
                <c:pt idx="68">
                  <c:v>0.15391058158917828</c:v>
                </c:pt>
                <c:pt idx="69">
                  <c:v>0.19257334315777927</c:v>
                </c:pt>
                <c:pt idx="70">
                  <c:v>0.24904843754156036</c:v>
                </c:pt>
                <c:pt idx="71">
                  <c:v>0.33363870246310834</c:v>
                </c:pt>
                <c:pt idx="72">
                  <c:v>0.46348488473473676</c:v>
                </c:pt>
                <c:pt idx="73">
                  <c:v>0.66718243972897029</c:v>
                </c:pt>
                <c:pt idx="74">
                  <c:v>0.98766305783628439</c:v>
                </c:pt>
                <c:pt idx="75">
                  <c:v>1.4746228190924382</c:v>
                </c:pt>
                <c:pt idx="76">
                  <c:v>2.1519928622699567</c:v>
                </c:pt>
                <c:pt idx="77">
                  <c:v>2.9432831360695739</c:v>
                </c:pt>
                <c:pt idx="78">
                  <c:v>3.6063744006074603</c:v>
                </c:pt>
                <c:pt idx="79">
                  <c:v>3.8903305654528268</c:v>
                </c:pt>
                <c:pt idx="80">
                  <c:v>3.8051286881117661</c:v>
                </c:pt>
                <c:pt idx="81">
                  <c:v>3.5343689871268191</c:v>
                </c:pt>
                <c:pt idx="82">
                  <c:v>3.2213137383894379</c:v>
                </c:pt>
                <c:pt idx="83">
                  <c:v>2.931499274332122</c:v>
                </c:pt>
              </c:numCache>
            </c:numRef>
          </c:yVal>
        </c:ser>
        <c:ser>
          <c:idx val="2"/>
          <c:order val="2"/>
          <c:tx>
            <c:strRef>
              <c:f>'2000 250 200 D PP'!$X$1</c:f>
              <c:strCache>
                <c:ptCount val="1"/>
                <c:pt idx="0">
                  <c:v>Δ3U345,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PP'!$X$3:$X$86</c:f>
              <c:numCache>
                <c:formatCode>General</c:formatCode>
                <c:ptCount val="84"/>
                <c:pt idx="0">
                  <c:v>-8.8026517653249151E-4</c:v>
                </c:pt>
                <c:pt idx="1">
                  <c:v>-8.8029913171585911E-4</c:v>
                </c:pt>
                <c:pt idx="2">
                  <c:v>-8.803503590004096E-4</c:v>
                </c:pt>
                <c:pt idx="3">
                  <c:v>-8.8036091242983824E-4</c:v>
                </c:pt>
                <c:pt idx="4">
                  <c:v>-8.8033210466742322E-4</c:v>
                </c:pt>
                <c:pt idx="5">
                  <c:v>-8.8027057133767059E-4</c:v>
                </c:pt>
                <c:pt idx="6">
                  <c:v>-8.8023961521533744E-4</c:v>
                </c:pt>
                <c:pt idx="7">
                  <c:v>-8.8025615156547897E-4</c:v>
                </c:pt>
                <c:pt idx="8">
                  <c:v>-8.8029160127092547E-4</c:v>
                </c:pt>
                <c:pt idx="9">
                  <c:v>-8.8035322192322421E-4</c:v>
                </c:pt>
                <c:pt idx="10">
                  <c:v>-8.8037003909619427E-4</c:v>
                </c:pt>
                <c:pt idx="11">
                  <c:v>-8.803266498441137E-4</c:v>
                </c:pt>
                <c:pt idx="12">
                  <c:v>-8.8026700288084542E-4</c:v>
                </c:pt>
                <c:pt idx="13">
                  <c:v>-8.8021983313602611E-4</c:v>
                </c:pt>
                <c:pt idx="14">
                  <c:v>-8.8023764705468736E-4</c:v>
                </c:pt>
                <c:pt idx="15">
                  <c:v>-8.8028620613514756E-4</c:v>
                </c:pt>
                <c:pt idx="16">
                  <c:v>-8.8038358086551854E-4</c:v>
                </c:pt>
                <c:pt idx="17">
                  <c:v>-8.8040821831543144E-4</c:v>
                </c:pt>
                <c:pt idx="18">
                  <c:v>-8.8035701371114714E-4</c:v>
                </c:pt>
                <c:pt idx="19">
                  <c:v>-8.8025768968308003E-4</c:v>
                </c:pt>
                <c:pt idx="20">
                  <c:v>-8.8018022315831728E-4</c:v>
                </c:pt>
                <c:pt idx="21">
                  <c:v>-8.801811691937217E-4</c:v>
                </c:pt>
                <c:pt idx="22">
                  <c:v>-8.8028209583185149E-4</c:v>
                </c:pt>
                <c:pt idx="23">
                  <c:v>-8.8042299026828107E-4</c:v>
                </c:pt>
                <c:pt idx="24">
                  <c:v>-8.8049940687370679E-4</c:v>
                </c:pt>
                <c:pt idx="25">
                  <c:v>-8.8044104806483329E-4</c:v>
                </c:pt>
                <c:pt idx="26">
                  <c:v>-8.8024650566760122E-4</c:v>
                </c:pt>
                <c:pt idx="27">
                  <c:v>-8.8002099669737949E-4</c:v>
                </c:pt>
                <c:pt idx="28">
                  <c:v>-8.7990119214686135E-4</c:v>
                </c:pt>
                <c:pt idx="29">
                  <c:v>-8.8000900585146467E-4</c:v>
                </c:pt>
                <c:pt idx="30">
                  <c:v>-8.8036643940091924E-4</c:v>
                </c:pt>
                <c:pt idx="31">
                  <c:v>-8.8088077214011596E-4</c:v>
                </c:pt>
                <c:pt idx="32">
                  <c:v>-8.8132333024369355E-4</c:v>
                </c:pt>
                <c:pt idx="33">
                  <c:v>-8.8145131868484685E-4</c:v>
                </c:pt>
                <c:pt idx="34">
                  <c:v>-8.8098583209977486E-4</c:v>
                </c:pt>
                <c:pt idx="35">
                  <c:v>-8.7980429815601917E-4</c:v>
                </c:pt>
                <c:pt idx="36">
                  <c:v>-8.7793872571457099E-4</c:v>
                </c:pt>
                <c:pt idx="37">
                  <c:v>-8.7549025522226285E-4</c:v>
                </c:pt>
                <c:pt idx="38">
                  <c:v>-8.7222178655306244E-4</c:v>
                </c:pt>
                <c:pt idx="39">
                  <c:v>-8.6710233322780138E-4</c:v>
                </c:pt>
                <c:pt idx="40">
                  <c:v>-8.5765913189761423E-4</c:v>
                </c:pt>
                <c:pt idx="41">
                  <c:v>-8.4012211298721009E-4</c:v>
                </c:pt>
                <c:pt idx="42">
                  <c:v>-8.1020363882572529E-4</c:v>
                </c:pt>
                <c:pt idx="43">
                  <c:v>-7.6448240712161726E-4</c:v>
                </c:pt>
                <c:pt idx="44">
                  <c:v>-7.0157768332869495E-4</c:v>
                </c:pt>
                <c:pt idx="45">
                  <c:v>-6.2176060537114119E-4</c:v>
                </c:pt>
                <c:pt idx="46">
                  <c:v>-5.2486376289677113E-4</c:v>
                </c:pt>
                <c:pt idx="47">
                  <c:v>-4.0654595975083389E-4</c:v>
                </c:pt>
                <c:pt idx="48">
                  <c:v>-2.544192987521641E-4</c:v>
                </c:pt>
                <c:pt idx="49">
                  <c:v>-4.4752736271979692E-5</c:v>
                </c:pt>
                <c:pt idx="50">
                  <c:v>2.5992149400148602E-4</c:v>
                </c:pt>
                <c:pt idx="51">
                  <c:v>7.1248174858928371E-4</c:v>
                </c:pt>
                <c:pt idx="52">
                  <c:v>1.3822738341434772E-3</c:v>
                </c:pt>
                <c:pt idx="53">
                  <c:v>2.3540693096834597E-3</c:v>
                </c:pt>
                <c:pt idx="54">
                  <c:v>3.7236661010172064E-3</c:v>
                </c:pt>
                <c:pt idx="55">
                  <c:v>5.5893239305795615E-3</c:v>
                </c:pt>
                <c:pt idx="56">
                  <c:v>8.0398508327212542E-3</c:v>
                </c:pt>
                <c:pt idx="57">
                  <c:v>1.1140662216883476E-2</c:v>
                </c:pt>
                <c:pt idx="58">
                  <c:v>1.4920296224158244E-2</c:v>
                </c:pt>
                <c:pt idx="59">
                  <c:v>1.9362711740328938E-2</c:v>
                </c:pt>
                <c:pt idx="60">
                  <c:v>2.4412337278240687E-2</c:v>
                </c:pt>
                <c:pt idx="61">
                  <c:v>2.9995721606734239E-2</c:v>
                </c:pt>
                <c:pt idx="62">
                  <c:v>3.6052886577818043E-2</c:v>
                </c:pt>
                <c:pt idx="63">
                  <c:v>4.2563288443298972E-2</c:v>
                </c:pt>
                <c:pt idx="64">
                  <c:v>4.9560209040576918E-2</c:v>
                </c:pt>
                <c:pt idx="65">
                  <c:v>5.7145471636412482E-2</c:v>
                </c:pt>
                <c:pt idx="66">
                  <c:v>6.5526872656901949E-2</c:v>
                </c:pt>
                <c:pt idx="67">
                  <c:v>7.5085996399135616E-2</c:v>
                </c:pt>
                <c:pt idx="68">
                  <c:v>8.6457715181637557E-2</c:v>
                </c:pt>
                <c:pt idx="69">
                  <c:v>0.10061195905911755</c:v>
                </c:pt>
                <c:pt idx="70">
                  <c:v>0.11900346314701152</c:v>
                </c:pt>
                <c:pt idx="71">
                  <c:v>0.14392280495769116</c:v>
                </c:pt>
                <c:pt idx="72">
                  <c:v>0.1791250730865849</c:v>
                </c:pt>
                <c:pt idx="73">
                  <c:v>0.23067290836651461</c:v>
                </c:pt>
                <c:pt idx="74">
                  <c:v>0.30806416732452541</c:v>
                </c:pt>
                <c:pt idx="75">
                  <c:v>0.42634741961063588</c:v>
                </c:pt>
                <c:pt idx="76">
                  <c:v>0.61030511762410733</c:v>
                </c:pt>
                <c:pt idx="77">
                  <c:v>0.89939793848638316</c:v>
                </c:pt>
                <c:pt idx="78">
                  <c:v>1.3452721994247867</c:v>
                </c:pt>
                <c:pt idx="79">
                  <c:v>1.9862041672296136</c:v>
                </c:pt>
                <c:pt idx="80">
                  <c:v>2.7847790604516551</c:v>
                </c:pt>
                <c:pt idx="81">
                  <c:v>3.5502487747016733</c:v>
                </c:pt>
                <c:pt idx="82">
                  <c:v>3.9944928032911209</c:v>
                </c:pt>
                <c:pt idx="83">
                  <c:v>4.0110149265877793</c:v>
                </c:pt>
              </c:numCache>
            </c:numRef>
          </c:yVal>
        </c:ser>
        <c:ser>
          <c:idx val="3"/>
          <c:order val="3"/>
          <c:tx>
            <c:strRef>
              <c:f>'2000 250 200 D PP'!$Y$1</c:f>
              <c:strCache>
                <c:ptCount val="1"/>
                <c:pt idx="0">
                  <c:v>Δ3U456,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PP'!$Y$3:$Y$86</c:f>
              <c:numCache>
                <c:formatCode>General</c:formatCode>
                <c:ptCount val="84"/>
                <c:pt idx="0">
                  <c:v>-9.1118092589884223E-4</c:v>
                </c:pt>
                <c:pt idx="1">
                  <c:v>-9.1217258183542104E-4</c:v>
                </c:pt>
                <c:pt idx="2">
                  <c:v>-9.129194217128299E-4</c:v>
                </c:pt>
                <c:pt idx="3">
                  <c:v>-9.1285874835542321E-4</c:v>
                </c:pt>
                <c:pt idx="4">
                  <c:v>-9.1194444646998136E-4</c:v>
                </c:pt>
                <c:pt idx="5">
                  <c:v>-9.1077138135540103E-4</c:v>
                </c:pt>
                <c:pt idx="6">
                  <c:v>-9.1014658266923211E-4</c:v>
                </c:pt>
                <c:pt idx="7">
                  <c:v>-9.1065997561752218E-4</c:v>
                </c:pt>
                <c:pt idx="8">
                  <c:v>-9.120182783890578E-4</c:v>
                </c:pt>
                <c:pt idx="9">
                  <c:v>-9.1329730059118062E-4</c:v>
                </c:pt>
                <c:pt idx="10">
                  <c:v>-9.1357342638903919E-4</c:v>
                </c:pt>
                <c:pt idx="11">
                  <c:v>-9.1250637212616744E-4</c:v>
                </c:pt>
                <c:pt idx="12">
                  <c:v>-9.107175951058381E-4</c:v>
                </c:pt>
                <c:pt idx="13">
                  <c:v>-9.095107216296203E-4</c:v>
                </c:pt>
                <c:pt idx="14">
                  <c:v>-9.0978593980714354E-4</c:v>
                </c:pt>
                <c:pt idx="15">
                  <c:v>-9.1158177761134116E-4</c:v>
                </c:pt>
                <c:pt idx="16">
                  <c:v>-9.1362290759539326E-4</c:v>
                </c:pt>
                <c:pt idx="17">
                  <c:v>-9.1450364123716926E-4</c:v>
                </c:pt>
                <c:pt idx="18">
                  <c:v>-9.1339948833165123E-4</c:v>
                </c:pt>
                <c:pt idx="19">
                  <c:v>-9.109010064645395E-4</c:v>
                </c:pt>
                <c:pt idx="20">
                  <c:v>-9.0877417445251742E-4</c:v>
                </c:pt>
                <c:pt idx="21">
                  <c:v>-9.0858652463781081E-4</c:v>
                </c:pt>
                <c:pt idx="22">
                  <c:v>-9.107207492198659E-4</c:v>
                </c:pt>
                <c:pt idx="23">
                  <c:v>-9.1379440294586819E-4</c:v>
                </c:pt>
                <c:pt idx="24">
                  <c:v>-9.15665687263835E-4</c:v>
                </c:pt>
                <c:pt idx="25">
                  <c:v>-9.1473241653262027E-4</c:v>
                </c:pt>
                <c:pt idx="26">
                  <c:v>-9.1149334721867664E-4</c:v>
                </c:pt>
                <c:pt idx="27">
                  <c:v>-9.0808614226497975E-4</c:v>
                </c:pt>
                <c:pt idx="28">
                  <c:v>-9.0714184997149562E-4</c:v>
                </c:pt>
                <c:pt idx="29">
                  <c:v>-9.0959822763512956E-4</c:v>
                </c:pt>
                <c:pt idx="30">
                  <c:v>-9.139823817316512E-4</c:v>
                </c:pt>
                <c:pt idx="31">
                  <c:v>-9.1705255103997267E-4</c:v>
                </c:pt>
                <c:pt idx="32">
                  <c:v>-9.1627355155725169E-4</c:v>
                </c:pt>
                <c:pt idx="33">
                  <c:v>-9.117415133057308E-4</c:v>
                </c:pt>
                <c:pt idx="34">
                  <c:v>-9.0658828300371514E-4</c:v>
                </c:pt>
                <c:pt idx="35">
                  <c:v>-9.0488686867248413E-4</c:v>
                </c:pt>
                <c:pt idx="36">
                  <c:v>-9.0837434653659086E-4</c:v>
                </c:pt>
                <c:pt idx="37">
                  <c:v>-9.1439694347541427E-4</c:v>
                </c:pt>
                <c:pt idx="38">
                  <c:v>-9.1669407436197146E-4</c:v>
                </c:pt>
                <c:pt idx="39">
                  <c:v>-9.0881950665327755E-4</c:v>
                </c:pt>
                <c:pt idx="40">
                  <c:v>-8.8859001710968235E-4</c:v>
                </c:pt>
                <c:pt idx="41">
                  <c:v>-8.5938410173673214E-4</c:v>
                </c:pt>
                <c:pt idx="42">
                  <c:v>-8.2763588017787401E-4</c:v>
                </c:pt>
                <c:pt idx="43">
                  <c:v>-7.9707057052768205E-4</c:v>
                </c:pt>
                <c:pt idx="44">
                  <c:v>-7.6377990724122997E-4</c:v>
                </c:pt>
                <c:pt idx="45">
                  <c:v>-7.1591564172535321E-4</c:v>
                </c:pt>
                <c:pt idx="46">
                  <c:v>-6.3923816199093714E-4</c:v>
                </c:pt>
                <c:pt idx="47">
                  <c:v>-5.2508623856315222E-4</c:v>
                </c:pt>
                <c:pt idx="48">
                  <c:v>-3.7571137451173877E-4</c:v>
                </c:pt>
                <c:pt idx="49">
                  <c:v>-2.0269758623745366E-4</c:v>
                </c:pt>
                <c:pt idx="50">
                  <c:v>-1.8580614153237047E-5</c:v>
                </c:pt>
                <c:pt idx="51">
                  <c:v>1.7414074877526679E-4</c:v>
                </c:pt>
                <c:pt idx="52">
                  <c:v>3.9066234798966259E-4</c:v>
                </c:pt>
                <c:pt idx="53">
                  <c:v>6.653092276015253E-4</c:v>
                </c:pt>
                <c:pt idx="54">
                  <c:v>1.0492838657592187E-3</c:v>
                </c:pt>
                <c:pt idx="55">
                  <c:v>1.6079469380860445E-3</c:v>
                </c:pt>
                <c:pt idx="56">
                  <c:v>2.420857167903189E-3</c:v>
                </c:pt>
                <c:pt idx="57">
                  <c:v>3.5824646879588154E-3</c:v>
                </c:pt>
                <c:pt idx="58">
                  <c:v>5.1996483241055491E-3</c:v>
                </c:pt>
                <c:pt idx="59">
                  <c:v>7.3820058757745905E-3</c:v>
                </c:pt>
                <c:pt idx="60">
                  <c:v>1.0224386953104146E-2</c:v>
                </c:pt>
                <c:pt idx="61">
                  <c:v>1.3784991479051158E-2</c:v>
                </c:pt>
                <c:pt idx="62">
                  <c:v>1.806566075328217E-2</c:v>
                </c:pt>
                <c:pt idx="63">
                  <c:v>2.300804431866308E-2</c:v>
                </c:pt>
                <c:pt idx="64">
                  <c:v>2.8512882525061647E-2</c:v>
                </c:pt>
                <c:pt idx="65">
                  <c:v>3.4480179687680759E-2</c:v>
                </c:pt>
                <c:pt idx="66">
                  <c:v>4.0852891899990286E-2</c:v>
                </c:pt>
                <c:pt idx="67">
                  <c:v>4.7641776612923077E-2</c:v>
                </c:pt>
                <c:pt idx="68">
                  <c:v>5.4934630119545746E-2</c:v>
                </c:pt>
                <c:pt idx="69">
                  <c:v>6.2919107768670754E-2</c:v>
                </c:pt>
                <c:pt idx="70">
                  <c:v>7.1954668241540926E-2</c:v>
                </c:pt>
                <c:pt idx="71">
                  <c:v>8.2700934302425352E-2</c:v>
                </c:pt>
                <c:pt idx="72">
                  <c:v>9.6256956150593209E-2</c:v>
                </c:pt>
                <c:pt idx="73">
                  <c:v>0.11429690087965426</c:v>
                </c:pt>
                <c:pt idx="74">
                  <c:v>0.139316362497619</c:v>
                </c:pt>
                <c:pt idx="75">
                  <c:v>0.17525191440634699</c:v>
                </c:pt>
                <c:pt idx="76">
                  <c:v>0.22865672509248297</c:v>
                </c:pt>
                <c:pt idx="77">
                  <c:v>0.31039197667232066</c:v>
                </c:pt>
                <c:pt idx="78">
                  <c:v>0.43795458391009134</c:v>
                </c:pt>
                <c:pt idx="79">
                  <c:v>0.63944911402560634</c:v>
                </c:pt>
                <c:pt idx="80">
                  <c:v>0.9595630506863071</c:v>
                </c:pt>
                <c:pt idx="81">
                  <c:v>1.4587894160256598</c:v>
                </c:pt>
                <c:pt idx="82">
                  <c:v>2.1794054105612632</c:v>
                </c:pt>
                <c:pt idx="83">
                  <c:v>3.0647000766658175</c:v>
                </c:pt>
              </c:numCache>
            </c:numRef>
          </c:yVal>
        </c:ser>
        <c:ser>
          <c:idx val="4"/>
          <c:order val="4"/>
          <c:tx>
            <c:strRef>
              <c:f>'2000 250 200 D PP'!$Z$1</c:f>
              <c:strCache>
                <c:ptCount val="1"/>
                <c:pt idx="0">
                  <c:v>Δ3U567,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PP'!$Z$3:$Z$86</c:f>
              <c:numCache>
                <c:formatCode>General</c:formatCode>
                <c:ptCount val="84"/>
                <c:pt idx="0">
                  <c:v>-8.9508473284083542E-4</c:v>
                </c:pt>
                <c:pt idx="1">
                  <c:v>-8.9337726815949732E-4</c:v>
                </c:pt>
                <c:pt idx="2">
                  <c:v>-8.9198626886157872E-4</c:v>
                </c:pt>
                <c:pt idx="3">
                  <c:v>-8.9209512121801986E-4</c:v>
                </c:pt>
                <c:pt idx="4">
                  <c:v>-8.9368540443881433E-4</c:v>
                </c:pt>
                <c:pt idx="5">
                  <c:v>-8.9571022336607279E-4</c:v>
                </c:pt>
                <c:pt idx="6">
                  <c:v>-8.9684448416803655E-4</c:v>
                </c:pt>
                <c:pt idx="7">
                  <c:v>-8.9593367719451522E-4</c:v>
                </c:pt>
                <c:pt idx="8">
                  <c:v>-8.9364782406640248E-4</c:v>
                </c:pt>
                <c:pt idx="9">
                  <c:v>-8.9140561468608053E-4</c:v>
                </c:pt>
                <c:pt idx="10">
                  <c:v>-8.909034153456502E-4</c:v>
                </c:pt>
                <c:pt idx="11">
                  <c:v>-8.9274154445299534E-4</c:v>
                </c:pt>
                <c:pt idx="12">
                  <c:v>-8.9584994804202899E-4</c:v>
                </c:pt>
                <c:pt idx="13">
                  <c:v>-8.9791095385054632E-4</c:v>
                </c:pt>
                <c:pt idx="14">
                  <c:v>-8.9743224330248719E-4</c:v>
                </c:pt>
                <c:pt idx="15">
                  <c:v>-8.9434045387330285E-4</c:v>
                </c:pt>
                <c:pt idx="16">
                  <c:v>-8.9078176497192402E-4</c:v>
                </c:pt>
                <c:pt idx="17">
                  <c:v>-8.892732244608233E-4</c:v>
                </c:pt>
                <c:pt idx="18">
                  <c:v>-8.9123270695114058E-4</c:v>
                </c:pt>
                <c:pt idx="19">
                  <c:v>-8.9555592499539107E-4</c:v>
                </c:pt>
                <c:pt idx="20">
                  <c:v>-8.9919325175605205E-4</c:v>
                </c:pt>
                <c:pt idx="21">
                  <c:v>-8.9947533947452429E-4</c:v>
                </c:pt>
                <c:pt idx="22">
                  <c:v>-8.957344943878858E-4</c:v>
                </c:pt>
                <c:pt idx="23">
                  <c:v>-8.9037819489492663E-4</c:v>
                </c:pt>
                <c:pt idx="24">
                  <c:v>-8.8713534176186853E-4</c:v>
                </c:pt>
                <c:pt idx="25">
                  <c:v>-8.8885539636870438E-4</c:v>
                </c:pt>
                <c:pt idx="26">
                  <c:v>-8.946800979658208E-4</c:v>
                </c:pt>
                <c:pt idx="27">
                  <c:v>-9.0074716388054133E-4</c:v>
                </c:pt>
                <c:pt idx="28">
                  <c:v>-9.0254752952490262E-4</c:v>
                </c:pt>
                <c:pt idx="29">
                  <c:v>-8.9820905327576549E-4</c:v>
                </c:pt>
                <c:pt idx="30">
                  <c:v>-8.9017526585227573E-4</c:v>
                </c:pt>
                <c:pt idx="31">
                  <c:v>-8.8417672277624161E-4</c:v>
                </c:pt>
                <c:pt idx="32">
                  <c:v>-8.8491919592809825E-4</c:v>
                </c:pt>
                <c:pt idx="33">
                  <c:v>-8.9277563946224417E-4</c:v>
                </c:pt>
                <c:pt idx="34">
                  <c:v>-9.0278271376623696E-4</c:v>
                </c:pt>
                <c:pt idx="35">
                  <c:v>-9.0762156810614194E-4</c:v>
                </c:pt>
                <c:pt idx="36">
                  <c:v>-9.0270608685766307E-4</c:v>
                </c:pt>
                <c:pt idx="37">
                  <c:v>-8.896227243208384E-4</c:v>
                </c:pt>
                <c:pt idx="38">
                  <c:v>-8.7508837397475665E-4</c:v>
                </c:pt>
                <c:pt idx="39">
                  <c:v>-8.6641923277341057E-4</c:v>
                </c:pt>
                <c:pt idx="40">
                  <c:v>-8.6523963928295975E-4</c:v>
                </c:pt>
                <c:pt idx="41">
                  <c:v>-8.6498954804324244E-4</c:v>
                </c:pt>
                <c:pt idx="42">
                  <c:v>-8.5353722831176784E-4</c:v>
                </c:pt>
                <c:pt idx="43">
                  <c:v>-8.1991427502466703E-4</c:v>
                </c:pt>
                <c:pt idx="44">
                  <c:v>-7.6039307125109687E-4</c:v>
                </c:pt>
                <c:pt idx="45">
                  <c:v>-6.8061146137741036E-4</c:v>
                </c:pt>
                <c:pt idx="46">
                  <c:v>-5.9050868156590821E-4</c:v>
                </c:pt>
                <c:pt idx="47">
                  <c:v>-4.9756903724940116E-4</c:v>
                </c:pt>
                <c:pt idx="48">
                  <c:v>-4.0091347572243408E-4</c:v>
                </c:pt>
                <c:pt idx="49">
                  <c:v>-2.9107952267897315E-4</c:v>
                </c:pt>
                <c:pt idx="50">
                  <c:v>-1.5432455182558177E-4</c:v>
                </c:pt>
                <c:pt idx="51">
                  <c:v>2.1033053602540941E-5</c:v>
                </c:pt>
                <c:pt idx="52">
                  <c:v>2.4002978269516083E-4</c:v>
                </c:pt>
                <c:pt idx="53">
                  <c:v>5.0021518729323163E-4</c:v>
                </c:pt>
                <c:pt idx="54">
                  <c:v>7.936194049395505E-4</c:v>
                </c:pt>
                <c:pt idx="55">
                  <c:v>1.1127114393691738E-3</c:v>
                </c:pt>
                <c:pt idx="56">
                  <c:v>1.459565824952259E-3</c:v>
                </c:pt>
                <c:pt idx="57">
                  <c:v>1.8599680544977267E-3</c:v>
                </c:pt>
                <c:pt idx="58">
                  <c:v>2.3775815499412676E-3</c:v>
                </c:pt>
                <c:pt idx="59">
                  <c:v>3.1199057337932298E-3</c:v>
                </c:pt>
                <c:pt idx="60">
                  <c:v>4.2279101267438087E-3</c:v>
                </c:pt>
                <c:pt idx="61">
                  <c:v>5.8477338317998008E-3</c:v>
                </c:pt>
                <c:pt idx="62">
                  <c:v>8.095965661536187E-3</c:v>
                </c:pt>
                <c:pt idx="63">
                  <c:v>1.1035073588032483E-2</c:v>
                </c:pt>
                <c:pt idx="64">
                  <c:v>1.4668074962055407E-2</c:v>
                </c:pt>
                <c:pt idx="65">
                  <c:v>1.8948525365389862E-2</c:v>
                </c:pt>
                <c:pt idx="66">
                  <c:v>2.3792402943602898E-2</c:v>
                </c:pt>
                <c:pt idx="67">
                  <c:v>2.9093408898833759E-2</c:v>
                </c:pt>
                <c:pt idx="68">
                  <c:v>3.4746454828655578E-2</c:v>
                </c:pt>
                <c:pt idx="69">
                  <c:v>4.0690602347797415E-2</c:v>
                </c:pt>
                <c:pt idx="70">
                  <c:v>4.6959502621322528E-2</c:v>
                </c:pt>
                <c:pt idx="71">
                  <c:v>5.3715142871228465E-2</c:v>
                </c:pt>
                <c:pt idx="72">
                  <c:v>6.1262354796500114E-2</c:v>
                </c:pt>
                <c:pt idx="73">
                  <c:v>7.0076677992377073E-2</c:v>
                </c:pt>
                <c:pt idx="74">
                  <c:v>8.0916151547171258E-2</c:v>
                </c:pt>
                <c:pt idx="75">
                  <c:v>9.5043294739440301E-2</c:v>
                </c:pt>
                <c:pt idx="76">
                  <c:v>0.11450918716314461</c:v>
                </c:pt>
                <c:pt idx="77">
                  <c:v>0.14246279367293582</c:v>
                </c:pt>
                <c:pt idx="78">
                  <c:v>0.18368927972405219</c:v>
                </c:pt>
                <c:pt idx="79">
                  <c:v>0.24596923803243215</c:v>
                </c:pt>
                <c:pt idx="80">
                  <c:v>0.34290253698414225</c:v>
                </c:pt>
                <c:pt idx="81">
                  <c:v>0.49850783736957449</c:v>
                </c:pt>
                <c:pt idx="82">
                  <c:v>0.75431888648380041</c:v>
                </c:pt>
                <c:pt idx="83">
                  <c:v>1.1808399644669154</c:v>
                </c:pt>
              </c:numCache>
            </c:numRef>
          </c:yVal>
        </c:ser>
        <c:ser>
          <c:idx val="5"/>
          <c:order val="5"/>
          <c:tx>
            <c:strRef>
              <c:f>'2000 250 200 D PP'!$AA$1</c:f>
              <c:strCache>
                <c:ptCount val="1"/>
                <c:pt idx="0">
                  <c:v>Δ3U678,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PP'!$AA$3:$AA$86</c:f>
              <c:numCache>
                <c:formatCode>General</c:formatCode>
                <c:ptCount val="84"/>
                <c:pt idx="0">
                  <c:v>-8.527136033244831E-4</c:v>
                </c:pt>
                <c:pt idx="1">
                  <c:v>-8.5238990805189751E-4</c:v>
                </c:pt>
                <c:pt idx="2">
                  <c:v>-8.524041439941422E-4</c:v>
                </c:pt>
                <c:pt idx="3">
                  <c:v>-8.5233924588443231E-4</c:v>
                </c:pt>
                <c:pt idx="4">
                  <c:v>-8.5250605877481905E-4</c:v>
                </c:pt>
                <c:pt idx="5">
                  <c:v>-8.5279894141854738E-4</c:v>
                </c:pt>
                <c:pt idx="6">
                  <c:v>-8.5283925127154349E-4</c:v>
                </c:pt>
                <c:pt idx="7">
                  <c:v>-8.5290073199795506E-4</c:v>
                </c:pt>
                <c:pt idx="8">
                  <c:v>-8.524912933904604E-4</c:v>
                </c:pt>
                <c:pt idx="9">
                  <c:v>-8.5218425091737864E-4</c:v>
                </c:pt>
                <c:pt idx="10">
                  <c:v>-8.5222948624746257E-4</c:v>
                </c:pt>
                <c:pt idx="11">
                  <c:v>-8.5244797304163532E-4</c:v>
                </c:pt>
                <c:pt idx="12">
                  <c:v>-8.5273026252390735E-4</c:v>
                </c:pt>
                <c:pt idx="13">
                  <c:v>-8.5299970914249376E-4</c:v>
                </c:pt>
                <c:pt idx="14">
                  <c:v>-8.5295556352898516E-4</c:v>
                </c:pt>
                <c:pt idx="15">
                  <c:v>-8.525952476695415E-4</c:v>
                </c:pt>
                <c:pt idx="16">
                  <c:v>-8.5217158422011704E-4</c:v>
                </c:pt>
                <c:pt idx="17">
                  <c:v>-8.5199451365094157E-4</c:v>
                </c:pt>
                <c:pt idx="18">
                  <c:v>-8.5217944181176523E-4</c:v>
                </c:pt>
                <c:pt idx="19">
                  <c:v>-8.5272385394811676E-4</c:v>
                </c:pt>
                <c:pt idx="20">
                  <c:v>-8.5323423610687117E-4</c:v>
                </c:pt>
                <c:pt idx="21">
                  <c:v>-8.5326536211136972E-4</c:v>
                </c:pt>
                <c:pt idx="22">
                  <c:v>-8.5289212314181896E-4</c:v>
                </c:pt>
                <c:pt idx="23">
                  <c:v>-8.5221432219707567E-4</c:v>
                </c:pt>
                <c:pt idx="24">
                  <c:v>-8.5185410179210315E-4</c:v>
                </c:pt>
                <c:pt idx="25">
                  <c:v>-8.5192796418649545E-4</c:v>
                </c:pt>
                <c:pt idx="26">
                  <c:v>-8.5239788637574403E-4</c:v>
                </c:pt>
                <c:pt idx="27">
                  <c:v>-8.5306916086604772E-4</c:v>
                </c:pt>
                <c:pt idx="28">
                  <c:v>-8.5323400120034226E-4</c:v>
                </c:pt>
                <c:pt idx="29">
                  <c:v>-8.5278900203528997E-4</c:v>
                </c:pt>
                <c:pt idx="30">
                  <c:v>-8.5229170750622269E-4</c:v>
                </c:pt>
                <c:pt idx="31">
                  <c:v>-8.5222453225452556E-4</c:v>
                </c:pt>
                <c:pt idx="32">
                  <c:v>-8.5293838789225393E-4</c:v>
                </c:pt>
                <c:pt idx="33">
                  <c:v>-8.5381566835080456E-4</c:v>
                </c:pt>
                <c:pt idx="34">
                  <c:v>-8.5423075157468116E-4</c:v>
                </c:pt>
                <c:pt idx="35">
                  <c:v>-8.529593950030211E-4</c:v>
                </c:pt>
                <c:pt idx="36">
                  <c:v>-8.4998035201612574E-4</c:v>
                </c:pt>
                <c:pt idx="37">
                  <c:v>-8.461622215631125E-4</c:v>
                </c:pt>
                <c:pt idx="38">
                  <c:v>-8.4326295760808973E-4</c:v>
                </c:pt>
                <c:pt idx="39">
                  <c:v>-8.4147933939639945E-4</c:v>
                </c:pt>
                <c:pt idx="40">
                  <c:v>-8.3836145848358262E-4</c:v>
                </c:pt>
                <c:pt idx="41">
                  <c:v>-8.2836004497655958E-4</c:v>
                </c:pt>
                <c:pt idx="42">
                  <c:v>-8.0491808896826771E-4</c:v>
                </c:pt>
                <c:pt idx="43">
                  <c:v>-7.6403517820240535E-4</c:v>
                </c:pt>
                <c:pt idx="44">
                  <c:v>-7.077084471940931E-4</c:v>
                </c:pt>
                <c:pt idx="45">
                  <c:v>-6.4201088501566659E-4</c:v>
                </c:pt>
                <c:pt idx="46">
                  <c:v>-5.7368808010412747E-4</c:v>
                </c:pt>
                <c:pt idx="47">
                  <c:v>-5.0308621054259532E-4</c:v>
                </c:pt>
                <c:pt idx="48">
                  <c:v>-4.2084978618608753E-4</c:v>
                </c:pt>
                <c:pt idx="49">
                  <c:v>-3.1087353254340947E-4</c:v>
                </c:pt>
                <c:pt idx="50">
                  <c:v>-1.5958933142626604E-4</c:v>
                </c:pt>
                <c:pt idx="51">
                  <c:v>3.4859312694326561E-5</c:v>
                </c:pt>
                <c:pt idx="52">
                  <c:v>2.5918525820677437E-4</c:v>
                </c:pt>
                <c:pt idx="53">
                  <c:v>4.9261970653821923E-4</c:v>
                </c:pt>
                <c:pt idx="54">
                  <c:v>7.1988712549489757E-4</c:v>
                </c:pt>
                <c:pt idx="55">
                  <c:v>9.4305327779853332E-4</c:v>
                </c:pt>
                <c:pt idx="56">
                  <c:v>1.1828203237431003E-3</c:v>
                </c:pt>
                <c:pt idx="57">
                  <c:v>1.4672241229552367E-3</c:v>
                </c:pt>
                <c:pt idx="58">
                  <c:v>1.817746766838246E-3</c:v>
                </c:pt>
                <c:pt idx="59">
                  <c:v>2.2446802979459732E-3</c:v>
                </c:pt>
                <c:pt idx="60">
                  <c:v>2.7610723992256433E-3</c:v>
                </c:pt>
                <c:pt idx="61">
                  <c:v>3.4085912155883869E-3</c:v>
                </c:pt>
                <c:pt idx="62">
                  <c:v>4.2819511632752284E-3</c:v>
                </c:pt>
                <c:pt idx="63">
                  <c:v>5.5260456469022673E-3</c:v>
                </c:pt>
                <c:pt idx="64">
                  <c:v>7.3033976789210892E-3</c:v>
                </c:pt>
                <c:pt idx="65">
                  <c:v>9.7382306886919876E-3</c:v>
                </c:pt>
                <c:pt idx="66">
                  <c:v>1.2870768446974268E-2</c:v>
                </c:pt>
                <c:pt idx="67">
                  <c:v>1.6647482044852824E-2</c:v>
                </c:pt>
                <c:pt idx="68">
                  <c:v>2.0956333569656004E-2</c:v>
                </c:pt>
                <c:pt idx="69">
                  <c:v>2.567364924746254E-2</c:v>
                </c:pt>
                <c:pt idx="70">
                  <c:v>3.0698343375848827E-2</c:v>
                </c:pt>
                <c:pt idx="71">
                  <c:v>3.5960543588609908E-2</c:v>
                </c:pt>
                <c:pt idx="72">
                  <c:v>4.1431498828216042E-2</c:v>
                </c:pt>
                <c:pt idx="73">
                  <c:v>4.7166545774684807E-2</c:v>
                </c:pt>
                <c:pt idx="74">
                  <c:v>5.3386222050514819E-2</c:v>
                </c:pt>
                <c:pt idx="75">
                  <c:v>6.0565454880218368E-2</c:v>
                </c:pt>
                <c:pt idx="76">
                  <c:v>6.9489749855797714E-2</c:v>
                </c:pt>
                <c:pt idx="77">
                  <c:v>8.1304341637553582E-2</c:v>
                </c:pt>
                <c:pt idx="78">
                  <c:v>9.768584905947833E-2</c:v>
                </c:pt>
                <c:pt idx="79">
                  <c:v>0.1212829199072996</c:v>
                </c:pt>
                <c:pt idx="80">
                  <c:v>0.15647344659831489</c:v>
                </c:pt>
                <c:pt idx="81">
                  <c:v>0.21046993269492145</c:v>
                </c:pt>
                <c:pt idx="82">
                  <c:v>0.29527685257465758</c:v>
                </c:pt>
                <c:pt idx="83">
                  <c:v>0.43198939566869698</c:v>
                </c:pt>
              </c:numCache>
            </c:numRef>
          </c:yVal>
        </c:ser>
        <c:ser>
          <c:idx val="6"/>
          <c:order val="6"/>
          <c:tx>
            <c:strRef>
              <c:f>'2000 250 200 D PP'!$AB$1</c:f>
              <c:strCache>
                <c:ptCount val="1"/>
                <c:pt idx="0">
                  <c:v>Δ3U789,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PP'!$AB$3:$AB$86</c:f>
              <c:numCache>
                <c:formatCode>General</c:formatCode>
                <c:ptCount val="84"/>
                <c:pt idx="0">
                  <c:v>-7.9980525907268399E-4</c:v>
                </c:pt>
                <c:pt idx="1">
                  <c:v>-8.0124233568406656E-4</c:v>
                </c:pt>
                <c:pt idx="2">
                  <c:v>-8.0209399587234935E-4</c:v>
                </c:pt>
                <c:pt idx="3">
                  <c:v>-8.0212809365974959E-4</c:v>
                </c:pt>
                <c:pt idx="4">
                  <c:v>-8.0090565661708295E-4</c:v>
                </c:pt>
                <c:pt idx="5">
                  <c:v>-7.9957235479987245E-4</c:v>
                </c:pt>
                <c:pt idx="6">
                  <c:v>-7.9874275090907219E-4</c:v>
                </c:pt>
                <c:pt idx="7">
                  <c:v>-7.9913926435831663E-4</c:v>
                </c:pt>
                <c:pt idx="8">
                  <c:v>-8.0084822951553554E-4</c:v>
                </c:pt>
                <c:pt idx="9">
                  <c:v>-8.0260353448378496E-4</c:v>
                </c:pt>
                <c:pt idx="10">
                  <c:v>-8.0280009780277261E-4</c:v>
                </c:pt>
                <c:pt idx="11">
                  <c:v>-8.0150272362636786E-4</c:v>
                </c:pt>
                <c:pt idx="12">
                  <c:v>-7.9941534173395064E-4</c:v>
                </c:pt>
                <c:pt idx="13">
                  <c:v>-7.9801896270368224E-4</c:v>
                </c:pt>
                <c:pt idx="14">
                  <c:v>-7.982878645140959E-4</c:v>
                </c:pt>
                <c:pt idx="15">
                  <c:v>-8.0052615781811933E-4</c:v>
                </c:pt>
                <c:pt idx="16">
                  <c:v>-8.0294138301802512E-4</c:v>
                </c:pt>
                <c:pt idx="17">
                  <c:v>-8.0401512193052464E-4</c:v>
                </c:pt>
                <c:pt idx="18">
                  <c:v>-8.0263182750290956E-4</c:v>
                </c:pt>
                <c:pt idx="19">
                  <c:v>-7.9953675134794371E-4</c:v>
                </c:pt>
                <c:pt idx="20">
                  <c:v>-7.9684302984879725E-4</c:v>
                </c:pt>
                <c:pt idx="21">
                  <c:v>-7.9678541923031761E-4</c:v>
                </c:pt>
                <c:pt idx="22">
                  <c:v>-7.9934567367291349E-4</c:v>
                </c:pt>
                <c:pt idx="23">
                  <c:v>-8.0325409264914095E-4</c:v>
                </c:pt>
                <c:pt idx="24">
                  <c:v>-8.0553185188167345E-4</c:v>
                </c:pt>
                <c:pt idx="25">
                  <c:v>-8.043631785535284E-4</c:v>
                </c:pt>
                <c:pt idx="26">
                  <c:v>-8.0018664272142202E-4</c:v>
                </c:pt>
                <c:pt idx="27">
                  <c:v>-7.9577877092649552E-4</c:v>
                </c:pt>
                <c:pt idx="28">
                  <c:v>-7.9443744043209243E-4</c:v>
                </c:pt>
                <c:pt idx="29">
                  <c:v>-7.976656465672839E-4</c:v>
                </c:pt>
                <c:pt idx="30">
                  <c:v>-8.0362896070592846E-4</c:v>
                </c:pt>
                <c:pt idx="31">
                  <c:v>-8.0794992459069966E-4</c:v>
                </c:pt>
                <c:pt idx="32">
                  <c:v>-8.0754402519543959E-4</c:v>
                </c:pt>
                <c:pt idx="33">
                  <c:v>-8.0232096347771734E-4</c:v>
                </c:pt>
                <c:pt idx="34">
                  <c:v>-7.9483837922827429E-4</c:v>
                </c:pt>
                <c:pt idx="35">
                  <c:v>-7.9079241890051173E-4</c:v>
                </c:pt>
                <c:pt idx="36">
                  <c:v>-7.9285824880024019E-4</c:v>
                </c:pt>
                <c:pt idx="37">
                  <c:v>-7.9950952131534094E-4</c:v>
                </c:pt>
                <c:pt idx="38">
                  <c:v>-8.050586653238972E-4</c:v>
                </c:pt>
                <c:pt idx="39">
                  <c:v>-8.0265376701914575E-4</c:v>
                </c:pt>
                <c:pt idx="40">
                  <c:v>-7.8845641930345035E-4</c:v>
                </c:pt>
                <c:pt idx="41">
                  <c:v>-7.6345636758343323E-4</c:v>
                </c:pt>
                <c:pt idx="42">
                  <c:v>-7.3224939214794229E-4</c:v>
                </c:pt>
                <c:pt idx="43">
                  <c:v>-6.993769852668292E-4</c:v>
                </c:pt>
                <c:pt idx="44">
                  <c:v>-6.6466792069259516E-4</c:v>
                </c:pt>
                <c:pt idx="45">
                  <c:v>-6.2356262161969802E-4</c:v>
                </c:pt>
                <c:pt idx="46">
                  <c:v>-5.6776828289767866E-4</c:v>
                </c:pt>
                <c:pt idx="47">
                  <c:v>-4.8895357158621356E-4</c:v>
                </c:pt>
                <c:pt idx="48">
                  <c:v>-3.8250948996732871E-4</c:v>
                </c:pt>
                <c:pt idx="49">
                  <c:v>-2.4885289208676631E-4</c:v>
                </c:pt>
                <c:pt idx="50">
                  <c:v>-9.2637853412809985E-5</c:v>
                </c:pt>
                <c:pt idx="51">
                  <c:v>7.8485395528190514E-5</c:v>
                </c:pt>
                <c:pt idx="52">
                  <c:v>2.5706083343978727E-4</c:v>
                </c:pt>
                <c:pt idx="53">
                  <c:v>4.3907702082048277E-4</c:v>
                </c:pt>
                <c:pt idx="54">
                  <c:v>6.2865303267241833E-4</c:v>
                </c:pt>
                <c:pt idx="55">
                  <c:v>8.3913442122861639E-4</c:v>
                </c:pt>
                <c:pt idx="56">
                  <c:v>1.0888007594417523E-3</c:v>
                </c:pt>
                <c:pt idx="57">
                  <c:v>1.3905599276858814E-3</c:v>
                </c:pt>
                <c:pt idx="58">
                  <c:v>1.7397549396873518E-3</c:v>
                </c:pt>
                <c:pt idx="59">
                  <c:v>2.1113397673761269E-3</c:v>
                </c:pt>
                <c:pt idx="60">
                  <c:v>2.472196568891678E-3</c:v>
                </c:pt>
                <c:pt idx="61">
                  <c:v>2.8099259569827322E-3</c:v>
                </c:pt>
                <c:pt idx="62">
                  <c:v>3.1604832257162486E-3</c:v>
                </c:pt>
                <c:pt idx="63">
                  <c:v>3.6222766357962848E-3</c:v>
                </c:pt>
                <c:pt idx="64">
                  <c:v>4.3394919415156294E-3</c:v>
                </c:pt>
                <c:pt idx="65">
                  <c:v>5.465440826162668E-3</c:v>
                </c:pt>
                <c:pt idx="66">
                  <c:v>7.1224639636172276E-3</c:v>
                </c:pt>
                <c:pt idx="67">
                  <c:v>9.37799565385284E-3</c:v>
                </c:pt>
                <c:pt idx="68">
                  <c:v>1.2237444586862559E-2</c:v>
                </c:pt>
                <c:pt idx="69">
                  <c:v>1.5649045328861945E-2</c:v>
                </c:pt>
                <c:pt idx="70">
                  <c:v>1.9509090229880267E-2</c:v>
                </c:pt>
                <c:pt idx="71">
                  <c:v>2.3679762366258468E-2</c:v>
                </c:pt>
                <c:pt idx="72">
                  <c:v>2.8026419753004073E-2</c:v>
                </c:pt>
                <c:pt idx="73">
                  <c:v>3.2471171028212051E-2</c:v>
                </c:pt>
                <c:pt idx="74">
                  <c:v>3.7038897030595257E-2</c:v>
                </c:pt>
                <c:pt idx="75">
                  <c:v>4.1873496342228304E-2</c:v>
                </c:pt>
                <c:pt idx="76">
                  <c:v>4.7236293562733921E-2</c:v>
                </c:pt>
                <c:pt idx="77">
                  <c:v>5.352885224596373E-2</c:v>
                </c:pt>
                <c:pt idx="78">
                  <c:v>6.1393033311700776E-2</c:v>
                </c:pt>
                <c:pt idx="79">
                  <c:v>7.1884783289746915E-2</c:v>
                </c:pt>
                <c:pt idx="80">
                  <c:v>8.6668396093559877E-2</c:v>
                </c:pt>
                <c:pt idx="81">
                  <c:v>0.1082403297896341</c:v>
                </c:pt>
                <c:pt idx="82">
                  <c:v>0.14042865879122454</c:v>
                </c:pt>
                <c:pt idx="83">
                  <c:v>0.18966216203843969</c:v>
                </c:pt>
              </c:numCache>
            </c:numRef>
          </c:yVal>
        </c:ser>
        <c:axId val="119927168"/>
        <c:axId val="119928704"/>
      </c:scatterChart>
      <c:valAx>
        <c:axId val="1199271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928704"/>
        <c:crosses val="autoZero"/>
        <c:crossBetween val="midCat"/>
      </c:valAx>
      <c:valAx>
        <c:axId val="11992870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927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5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PP'!$AI$1</c:f>
              <c:strCache>
                <c:ptCount val="1"/>
                <c:pt idx="0">
                  <c:v>Δ5U12345,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PP'!$AI$3:$AI$86</c:f>
              <c:numCache>
                <c:formatCode>General</c:formatCode>
                <c:ptCount val="84"/>
                <c:pt idx="0">
                  <c:v>-2.8137936063882653E-4</c:v>
                </c:pt>
                <c:pt idx="1">
                  <c:v>-2.8221074443564672E-4</c:v>
                </c:pt>
                <c:pt idx="2">
                  <c:v>-2.8289405194003675E-4</c:v>
                </c:pt>
                <c:pt idx="3">
                  <c:v>-2.8284788366095953E-4</c:v>
                </c:pt>
                <c:pt idx="4">
                  <c:v>-2.8205346337823622E-4</c:v>
                </c:pt>
                <c:pt idx="5">
                  <c:v>-2.8100721243140981E-4</c:v>
                </c:pt>
                <c:pt idx="6">
                  <c:v>-2.8047074328086118E-4</c:v>
                </c:pt>
                <c:pt idx="7">
                  <c:v>-2.8090826007487842E-4</c:v>
                </c:pt>
                <c:pt idx="8">
                  <c:v>-2.820631671746097E-4</c:v>
                </c:pt>
                <c:pt idx="9">
                  <c:v>-2.832238286147283E-4</c:v>
                </c:pt>
                <c:pt idx="10">
                  <c:v>-2.8346285110599141E-4</c:v>
                </c:pt>
                <c:pt idx="11">
                  <c:v>-2.8251803377988611E-4</c:v>
                </c:pt>
                <c:pt idx="12">
                  <c:v>-2.809739219992917E-4</c:v>
                </c:pt>
                <c:pt idx="13">
                  <c:v>-2.7988642911045791E-4</c:v>
                </c:pt>
                <c:pt idx="14">
                  <c:v>-2.8017754269624471E-4</c:v>
                </c:pt>
                <c:pt idx="15">
                  <c:v>-2.8171115775635965E-4</c:v>
                </c:pt>
                <c:pt idx="16">
                  <c:v>-2.8352704196771603E-4</c:v>
                </c:pt>
                <c:pt idx="17">
                  <c:v>-2.8429925021995111E-4</c:v>
                </c:pt>
                <c:pt idx="18">
                  <c:v>-2.833101999151858E-4</c:v>
                </c:pt>
                <c:pt idx="19">
                  <c:v>-2.8110799447531438E-4</c:v>
                </c:pt>
                <c:pt idx="20">
                  <c:v>-2.7922339189783048E-4</c:v>
                </c:pt>
                <c:pt idx="21">
                  <c:v>-2.7907257649316608E-4</c:v>
                </c:pt>
                <c:pt idx="22">
                  <c:v>-2.8097085812201584E-4</c:v>
                </c:pt>
                <c:pt idx="23">
                  <c:v>-2.8375799046635996E-4</c:v>
                </c:pt>
                <c:pt idx="24">
                  <c:v>-2.8552459715727247E-4</c:v>
                </c:pt>
                <c:pt idx="25">
                  <c:v>-2.8478926886754669E-4</c:v>
                </c:pt>
                <c:pt idx="26">
                  <c:v>-2.8173624256005634E-4</c:v>
                </c:pt>
                <c:pt idx="27">
                  <c:v>-2.7831420883109434E-4</c:v>
                </c:pt>
                <c:pt idx="28">
                  <c:v>-2.7690612740501757E-4</c:v>
                </c:pt>
                <c:pt idx="29">
                  <c:v>-2.7874043394690546E-4</c:v>
                </c:pt>
                <c:pt idx="30">
                  <c:v>-2.829344533570324E-4</c:v>
                </c:pt>
                <c:pt idx="31">
                  <c:v>-2.8651240818001659E-4</c:v>
                </c:pt>
                <c:pt idx="32">
                  <c:v>-2.850887903362948E-4</c:v>
                </c:pt>
                <c:pt idx="33">
                  <c:v>-2.7282638740657296E-4</c:v>
                </c:pt>
                <c:pt idx="34">
                  <c:v>-2.405133143260599E-4</c:v>
                </c:pt>
                <c:pt idx="35">
                  <c:v>-1.7144539807734647E-4</c:v>
                </c:pt>
                <c:pt idx="36">
                  <c:v>-3.6762320313680871E-5</c:v>
                </c:pt>
                <c:pt idx="37">
                  <c:v>2.0707534157114868E-4</c:v>
                </c:pt>
                <c:pt idx="38">
                  <c:v>6.1598211985183749E-4</c:v>
                </c:pt>
                <c:pt idx="39">
                  <c:v>1.2504616925068199E-3</c:v>
                </c:pt>
                <c:pt idx="40">
                  <c:v>2.16546803761359E-3</c:v>
                </c:pt>
                <c:pt idx="41">
                  <c:v>3.401851043186542E-3</c:v>
                </c:pt>
                <c:pt idx="42">
                  <c:v>4.9837472058226109E-3</c:v>
                </c:pt>
                <c:pt idx="43">
                  <c:v>6.9205686721966128E-3</c:v>
                </c:pt>
                <c:pt idx="44">
                  <c:v>9.2107559231446624E-3</c:v>
                </c:pt>
                <c:pt idx="45">
                  <c:v>1.1843351798857173E-2</c:v>
                </c:pt>
                <c:pt idx="46">
                  <c:v>1.4799551450723408E-2</c:v>
                </c:pt>
                <c:pt idx="47">
                  <c:v>1.805714387907351E-2</c:v>
                </c:pt>
                <c:pt idx="48">
                  <c:v>2.1598018359172078E-2</c:v>
                </c:pt>
                <c:pt idx="49">
                  <c:v>2.5413600227672188E-2</c:v>
                </c:pt>
                <c:pt idx="50">
                  <c:v>2.950739703744595E-2</c:v>
                </c:pt>
                <c:pt idx="51">
                  <c:v>3.3897762904004383E-2</c:v>
                </c:pt>
                <c:pt idx="52">
                  <c:v>3.8626698048593991E-2</c:v>
                </c:pt>
                <c:pt idx="53">
                  <c:v>4.3777181529861764E-2</c:v>
                </c:pt>
                <c:pt idx="54">
                  <c:v>4.9498233811491633E-2</c:v>
                </c:pt>
                <c:pt idx="55">
                  <c:v>5.6049650541003915E-2</c:v>
                </c:pt>
                <c:pt idx="56">
                  <c:v>6.3896962856468884E-2</c:v>
                </c:pt>
                <c:pt idx="57">
                  <c:v>7.3910893015548346E-2</c:v>
                </c:pt>
                <c:pt idx="58">
                  <c:v>8.7816143327671486E-2</c:v>
                </c:pt>
                <c:pt idx="59">
                  <c:v>0.10944351208162441</c:v>
                </c:pt>
                <c:pt idx="60">
                  <c:v>0.14922146828386537</c:v>
                </c:pt>
                <c:pt idx="61">
                  <c:v>0.24789896308813741</c:v>
                </c:pt>
                <c:pt idx="62">
                  <c:v>0.84660261275724957</c:v>
                </c:pt>
                <c:pt idx="63">
                  <c:v>-0.61042254049227862</c:v>
                </c:pt>
                <c:pt idx="64">
                  <c:v>-0.24860750995941336</c:v>
                </c:pt>
                <c:pt idx="65">
                  <c:v>-0.18098363048782548</c:v>
                </c:pt>
                <c:pt idx="66">
                  <c:v>-0.16899108307296692</c:v>
                </c:pt>
                <c:pt idx="67">
                  <c:v>-0.18653785071998844</c:v>
                </c:pt>
                <c:pt idx="68">
                  <c:v>-0.23299175475789918</c:v>
                </c:pt>
                <c:pt idx="69">
                  <c:v>-0.31953299997697371</c:v>
                </c:pt>
                <c:pt idx="70">
                  <c:v>-0.47465164575941948</c:v>
                </c:pt>
                <c:pt idx="71">
                  <c:v>-0.77297722474228903</c:v>
                </c:pt>
                <c:pt idx="72">
                  <c:v>-1.4678688851628396</c:v>
                </c:pt>
                <c:pt idx="73">
                  <c:v>-4.1963852767365193</c:v>
                </c:pt>
                <c:pt idx="74">
                  <c:v>14.549063734444101</c:v>
                </c:pt>
                <c:pt idx="75">
                  <c:v>3.6664868513993456</c:v>
                </c:pt>
                <c:pt idx="76">
                  <c:v>2.4751953832523399</c:v>
                </c:pt>
                <c:pt idx="77">
                  <c:v>2.0555607464893333</c:v>
                </c:pt>
                <c:pt idx="78">
                  <c:v>1.8631176458448104</c:v>
                </c:pt>
                <c:pt idx="79">
                  <c:v>1.765761394307606</c:v>
                </c:pt>
                <c:pt idx="80">
                  <c:v>1.7131024012846756</c:v>
                </c:pt>
                <c:pt idx="81">
                  <c:v>1.6825443629219643</c:v>
                </c:pt>
                <c:pt idx="82">
                  <c:v>1.6646938109800715</c:v>
                </c:pt>
                <c:pt idx="83">
                  <c:v>1.6559204837256387</c:v>
                </c:pt>
              </c:numCache>
            </c:numRef>
          </c:yVal>
        </c:ser>
        <c:ser>
          <c:idx val="1"/>
          <c:order val="1"/>
          <c:tx>
            <c:strRef>
              <c:f>'2000 250 200 D PP'!$AJ$1</c:f>
              <c:strCache>
                <c:ptCount val="1"/>
                <c:pt idx="0">
                  <c:v>Δ5U23456,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PP'!$AJ$3:$AJ$86</c:f>
              <c:numCache>
                <c:formatCode>General</c:formatCode>
                <c:ptCount val="84"/>
                <c:pt idx="0">
                  <c:v>-6.0076810255785674E-4</c:v>
                </c:pt>
                <c:pt idx="1">
                  <c:v>-6.0193471214621899E-4</c:v>
                </c:pt>
                <c:pt idx="2">
                  <c:v>-6.0273651022498009E-4</c:v>
                </c:pt>
                <c:pt idx="3">
                  <c:v>-6.0266534946259813E-4</c:v>
                </c:pt>
                <c:pt idx="4">
                  <c:v>-6.0161214873465487E-4</c:v>
                </c:pt>
                <c:pt idx="5">
                  <c:v>-6.0030821308916375E-4</c:v>
                </c:pt>
                <c:pt idx="6">
                  <c:v>-5.9962550519046748E-4</c:v>
                </c:pt>
                <c:pt idx="7">
                  <c:v>-6.0016811026107641E-4</c:v>
                </c:pt>
                <c:pt idx="8">
                  <c:v>-6.0174484016039772E-4</c:v>
                </c:pt>
                <c:pt idx="9">
                  <c:v>-6.0315390694673922E-4</c:v>
                </c:pt>
                <c:pt idx="10">
                  <c:v>-6.0343970331468123E-4</c:v>
                </c:pt>
                <c:pt idx="11">
                  <c:v>-6.0225890532525556E-4</c:v>
                </c:pt>
                <c:pt idx="12">
                  <c:v>-6.0025711771299981E-4</c:v>
                </c:pt>
                <c:pt idx="13">
                  <c:v>-5.9892159379430288E-4</c:v>
                </c:pt>
                <c:pt idx="14">
                  <c:v>-5.9920586793608542E-4</c:v>
                </c:pt>
                <c:pt idx="15">
                  <c:v>-6.0125020328541336E-4</c:v>
                </c:pt>
                <c:pt idx="16">
                  <c:v>-6.0353025636930558E-4</c:v>
                </c:pt>
                <c:pt idx="17">
                  <c:v>-6.0449280990395053E-4</c:v>
                </c:pt>
                <c:pt idx="18">
                  <c:v>-6.0325801966781899E-4</c:v>
                </c:pt>
                <c:pt idx="19">
                  <c:v>-6.0048122151049824E-4</c:v>
                </c:pt>
                <c:pt idx="20">
                  <c:v>-5.9804746912410327E-4</c:v>
                </c:pt>
                <c:pt idx="21">
                  <c:v>-5.9784512893162423E-4</c:v>
                </c:pt>
                <c:pt idx="22">
                  <c:v>-6.0024752334940671E-4</c:v>
                </c:pt>
                <c:pt idx="23">
                  <c:v>-6.0372595593175698E-4</c:v>
                </c:pt>
                <c:pt idx="24">
                  <c:v>-6.0575162512325315E-4</c:v>
                </c:pt>
                <c:pt idx="25">
                  <c:v>-6.0469876451338205E-4</c:v>
                </c:pt>
                <c:pt idx="26">
                  <c:v>-6.011344700567712E-4</c:v>
                </c:pt>
                <c:pt idx="27">
                  <c:v>-5.9746082682226632E-4</c:v>
                </c:pt>
                <c:pt idx="28">
                  <c:v>-5.9652840166460395E-4</c:v>
                </c:pt>
                <c:pt idx="29">
                  <c:v>-5.993760092877715E-4</c:v>
                </c:pt>
                <c:pt idx="30">
                  <c:v>-6.041491568313719E-4</c:v>
                </c:pt>
                <c:pt idx="31">
                  <c:v>-6.0711658832796316E-4</c:v>
                </c:pt>
                <c:pt idx="32">
                  <c:v>-6.0553846977451711E-4</c:v>
                </c:pt>
                <c:pt idx="33">
                  <c:v>-5.9990680569804201E-4</c:v>
                </c:pt>
                <c:pt idx="34">
                  <c:v>-5.9427683602432662E-4</c:v>
                </c:pt>
                <c:pt idx="35">
                  <c:v>-5.9341063397976891E-4</c:v>
                </c:pt>
                <c:pt idx="36">
                  <c:v>-5.9871020164610847E-4</c:v>
                </c:pt>
                <c:pt idx="37">
                  <c:v>-6.0575801204134912E-4</c:v>
                </c:pt>
                <c:pt idx="38">
                  <c:v>-6.0569740634684028E-4</c:v>
                </c:pt>
                <c:pt idx="39">
                  <c:v>-5.8973695887981929E-4</c:v>
                </c:pt>
                <c:pt idx="40">
                  <c:v>-5.5445714717576589E-4</c:v>
                </c:pt>
                <c:pt idx="41">
                  <c:v>-5.0094835976333856E-4</c:v>
                </c:pt>
                <c:pt idx="42">
                  <c:v>-4.2684643701223969E-4</c:v>
                </c:pt>
                <c:pt idx="43">
                  <c:v>-3.1159072366507772E-4</c:v>
                </c:pt>
                <c:pt idx="44">
                  <c:v>-1.0274290659595572E-4</c:v>
                </c:pt>
                <c:pt idx="45">
                  <c:v>2.8968638691393171E-4</c:v>
                </c:pt>
                <c:pt idx="46">
                  <c:v>9.8687550173890012E-4</c:v>
                </c:pt>
                <c:pt idx="47">
                  <c:v>2.1259360932933758E-3</c:v>
                </c:pt>
                <c:pt idx="48">
                  <c:v>3.8433233165610591E-3</c:v>
                </c:pt>
                <c:pt idx="49">
                  <c:v>6.263237328054839E-3</c:v>
                </c:pt>
                <c:pt idx="50">
                  <c:v>9.4896685249107205E-3</c:v>
                </c:pt>
                <c:pt idx="51">
                  <c:v>1.3599590121385945E-2</c:v>
                </c:pt>
                <c:pt idx="52">
                  <c:v>1.8635415104599561E-2</c:v>
                </c:pt>
                <c:pt idx="53">
                  <c:v>2.460150580750111E-2</c:v>
                </c:pt>
                <c:pt idx="54">
                  <c:v>3.1471390749383529E-2</c:v>
                </c:pt>
                <c:pt idx="55">
                  <c:v>3.9205733542514991E-2</c:v>
                </c:pt>
                <c:pt idx="56">
                  <c:v>4.7779445778023101E-2</c:v>
                </c:pt>
                <c:pt idx="57">
                  <c:v>5.7226383329406161E-2</c:v>
                </c:pt>
                <c:pt idx="58">
                  <c:v>6.7724332586890187E-2</c:v>
                </c:pt>
                <c:pt idx="59">
                  <c:v>7.974486153230799E-2</c:v>
                </c:pt>
                <c:pt idx="60">
                  <c:v>9.4308938070944301E-2</c:v>
                </c:pt>
                <c:pt idx="61">
                  <c:v>0.11350210274377232</c:v>
                </c:pt>
                <c:pt idx="62">
                  <c:v>0.14182632762891989</c:v>
                </c:pt>
                <c:pt idx="63">
                  <c:v>0.19075342067754317</c:v>
                </c:pt>
                <c:pt idx="64">
                  <c:v>0.29973567936056289</c:v>
                </c:pt>
                <c:pt idx="65">
                  <c:v>0.73941561106438736</c:v>
                </c:pt>
                <c:pt idx="66">
                  <c:v>-1.7430596311260611</c:v>
                </c:pt>
                <c:pt idx="67">
                  <c:v>-0.45556073924312296</c:v>
                </c:pt>
                <c:pt idx="68">
                  <c:v>-0.30702945159284789</c:v>
                </c:pt>
                <c:pt idx="69">
                  <c:v>-0.27483329655371896</c:v>
                </c:pt>
                <c:pt idx="70">
                  <c:v>-0.29274795889483302</c:v>
                </c:pt>
                <c:pt idx="71">
                  <c:v>-0.35580030055886186</c:v>
                </c:pt>
                <c:pt idx="72">
                  <c:v>-0.48240957462341183</c:v>
                </c:pt>
                <c:pt idx="73">
                  <c:v>-0.72375133023844407</c:v>
                </c:pt>
                <c:pt idx="74">
                  <c:v>-1.2257365245926473</c:v>
                </c:pt>
                <c:pt idx="75">
                  <c:v>-2.5986732400143548</c:v>
                </c:pt>
                <c:pt idx="76">
                  <c:v>-14.400233440963575</c:v>
                </c:pt>
                <c:pt idx="77">
                  <c:v>6.5008351617232218</c:v>
                </c:pt>
                <c:pt idx="78">
                  <c:v>3.2655521916685415</c:v>
                </c:pt>
                <c:pt idx="79">
                  <c:v>2.456196567606221</c:v>
                </c:pt>
                <c:pt idx="80">
                  <c:v>2.1129566740136054</c:v>
                </c:pt>
                <c:pt idx="81">
                  <c:v>1.9359842310980289</c:v>
                </c:pt>
                <c:pt idx="82">
                  <c:v>1.8380951921690951</c:v>
                </c:pt>
                <c:pt idx="83">
                  <c:v>1.7846910422673334</c:v>
                </c:pt>
              </c:numCache>
            </c:numRef>
          </c:yVal>
        </c:ser>
        <c:ser>
          <c:idx val="2"/>
          <c:order val="2"/>
          <c:tx>
            <c:strRef>
              <c:f>'2000 250 200 D PP'!$AK$1</c:f>
              <c:strCache>
                <c:ptCount val="1"/>
                <c:pt idx="0">
                  <c:v>Δ5U34567,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PP'!$AK$3:$AK$86</c:f>
              <c:numCache>
                <c:formatCode>General</c:formatCode>
                <c:ptCount val="84"/>
                <c:pt idx="0">
                  <c:v>-8.0947683760520281E-4</c:v>
                </c:pt>
                <c:pt idx="1">
                  <c:v>-8.058887706671842E-4</c:v>
                </c:pt>
                <c:pt idx="2">
                  <c:v>-8.0319100765497147E-4</c:v>
                </c:pt>
                <c:pt idx="3">
                  <c:v>-8.0344575926590998E-4</c:v>
                </c:pt>
                <c:pt idx="4">
                  <c:v>-8.0676733139851237E-4</c:v>
                </c:pt>
                <c:pt idx="5">
                  <c:v>-8.1095033192691657E-4</c:v>
                </c:pt>
                <c:pt idx="6">
                  <c:v>-8.1322244034943319E-4</c:v>
                </c:pt>
                <c:pt idx="7">
                  <c:v>-8.1134869012202684E-4</c:v>
                </c:pt>
                <c:pt idx="8">
                  <c:v>-8.0644196403697533E-4</c:v>
                </c:pt>
                <c:pt idx="9">
                  <c:v>-8.0184608984934654E-4</c:v>
                </c:pt>
                <c:pt idx="10">
                  <c:v>-8.0085139426914207E-4</c:v>
                </c:pt>
                <c:pt idx="11">
                  <c:v>-8.0468653058279481E-4</c:v>
                </c:pt>
                <c:pt idx="12">
                  <c:v>-8.1117427756341681E-4</c:v>
                </c:pt>
                <c:pt idx="13">
                  <c:v>-8.1550784605256149E-4</c:v>
                </c:pt>
                <c:pt idx="14">
                  <c:v>-8.1453301290815479E-4</c:v>
                </c:pt>
                <c:pt idx="15">
                  <c:v>-8.0800145117203282E-4</c:v>
                </c:pt>
                <c:pt idx="16">
                  <c:v>-8.0067718006251109E-4</c:v>
                </c:pt>
                <c:pt idx="17">
                  <c:v>-7.9748669773541169E-4</c:v>
                </c:pt>
                <c:pt idx="18">
                  <c:v>-8.0148006848455703E-4</c:v>
                </c:pt>
                <c:pt idx="19">
                  <c:v>-8.1048725384837638E-4</c:v>
                </c:pt>
                <c:pt idx="20">
                  <c:v>-8.1814652244799042E-4</c:v>
                </c:pt>
                <c:pt idx="21">
                  <c:v>-8.1881628016438062E-4</c:v>
                </c:pt>
                <c:pt idx="22">
                  <c:v>-8.1113163844695848E-4</c:v>
                </c:pt>
                <c:pt idx="23">
                  <c:v>-8.0007701018859785E-4</c:v>
                </c:pt>
                <c:pt idx="24">
                  <c:v>-7.9333556424161192E-4</c:v>
                </c:pt>
                <c:pt idx="25">
                  <c:v>-7.9671210105203662E-4</c:v>
                </c:pt>
                <c:pt idx="26">
                  <c:v>-8.0834534798435251E-4</c:v>
                </c:pt>
                <c:pt idx="27">
                  <c:v>-8.2048027988973146E-4</c:v>
                </c:pt>
                <c:pt idx="28">
                  <c:v>-8.2374973243580822E-4</c:v>
                </c:pt>
                <c:pt idx="29">
                  <c:v>-8.1485788442096213E-4</c:v>
                </c:pt>
                <c:pt idx="30">
                  <c:v>-7.9928928241817772E-4</c:v>
                </c:pt>
                <c:pt idx="31">
                  <c:v>-7.8892517388301172E-4</c:v>
                </c:pt>
                <c:pt idx="32">
                  <c:v>-7.9273880518635658E-4</c:v>
                </c:pt>
                <c:pt idx="33">
                  <c:v>-8.1000577653710061E-4</c:v>
                </c:pt>
                <c:pt idx="34">
                  <c:v>-8.2853522671038488E-4</c:v>
                </c:pt>
                <c:pt idx="35">
                  <c:v>-8.3261270585245335E-4</c:v>
                </c:pt>
                <c:pt idx="36">
                  <c:v>-8.14824013614113E-4</c:v>
                </c:pt>
                <c:pt idx="37">
                  <c:v>-7.8339285607632056E-4</c:v>
                </c:pt>
                <c:pt idx="38">
                  <c:v>-7.5827017314779907E-4</c:v>
                </c:pt>
                <c:pt idx="39">
                  <c:v>-7.5796000950815545E-4</c:v>
                </c:pt>
                <c:pt idx="40">
                  <c:v>-7.8194860169808879E-4</c:v>
                </c:pt>
                <c:pt idx="41">
                  <c:v>-8.0607625180742428E-4</c:v>
                </c:pt>
                <c:pt idx="42">
                  <c:v>-7.9296945601532341E-4</c:v>
                </c:pt>
                <c:pt idx="43">
                  <c:v>-7.155194418898464E-4</c:v>
                </c:pt>
                <c:pt idx="44">
                  <c:v>-5.7726158854207892E-4</c:v>
                </c:pt>
                <c:pt idx="45">
                  <c:v>-4.1354702326057576E-4</c:v>
                </c:pt>
                <c:pt idx="46">
                  <c:v>-2.6766579404099414E-4</c:v>
                </c:pt>
                <c:pt idx="47">
                  <c:v>-1.545623994206474E-4</c:v>
                </c:pt>
                <c:pt idx="48">
                  <c:v>-3.1231340261319601E-5</c:v>
                </c:pt>
                <c:pt idx="49">
                  <c:v>2.0976829015802059E-4</c:v>
                </c:pt>
                <c:pt idx="50">
                  <c:v>7.2329577833256191E-4</c:v>
                </c:pt>
                <c:pt idx="51">
                  <c:v>1.68416317354476E-3</c:v>
                </c:pt>
                <c:pt idx="52">
                  <c:v>3.2689219792855989E-3</c:v>
                </c:pt>
                <c:pt idx="53">
                  <c:v>5.653243529592759E-3</c:v>
                </c:pt>
                <c:pt idx="54">
                  <c:v>9.0142371521891099E-3</c:v>
                </c:pt>
                <c:pt idx="55">
                  <c:v>1.3526263069432054E-2</c:v>
                </c:pt>
                <c:pt idx="56">
                  <c:v>1.9341646805397867E-2</c:v>
                </c:pt>
                <c:pt idx="57">
                  <c:v>2.6565599280086408E-2</c:v>
                </c:pt>
                <c:pt idx="58">
                  <c:v>3.5238488818057905E-2</c:v>
                </c:pt>
                <c:pt idx="59">
                  <c:v>4.5346550066216712E-2</c:v>
                </c:pt>
                <c:pt idx="60">
                  <c:v>5.6883242180927523E-2</c:v>
                </c:pt>
                <c:pt idx="61">
                  <c:v>6.9986377506345177E-2</c:v>
                </c:pt>
                <c:pt idx="62">
                  <c:v>8.5181756078048204E-2</c:v>
                </c:pt>
                <c:pt idx="63">
                  <c:v>0.10377988269979652</c:v>
                </c:pt>
                <c:pt idx="64">
                  <c:v>0.12867536005622632</c:v>
                </c:pt>
                <c:pt idx="65">
                  <c:v>0.16654114369441758</c:v>
                </c:pt>
                <c:pt idx="66">
                  <c:v>0.23599878801675644</c:v>
                </c:pt>
                <c:pt idx="67">
                  <c:v>0.41441067587269026</c:v>
                </c:pt>
                <c:pt idx="68">
                  <c:v>1.8212535787445987</c:v>
                </c:pt>
                <c:pt idx="69">
                  <c:v>-0.8331285759062107</c:v>
                </c:pt>
                <c:pt idx="70">
                  <c:v>-0.39220394142102166</c:v>
                </c:pt>
                <c:pt idx="71">
                  <c:v>-0.30669030530538627</c:v>
                </c:pt>
                <c:pt idx="72">
                  <c:v>-0.29996539086621399</c:v>
                </c:pt>
                <c:pt idx="73">
                  <c:v>-0.33708807518672201</c:v>
                </c:pt>
                <c:pt idx="74">
                  <c:v>-0.42019916898479448</c:v>
                </c:pt>
                <c:pt idx="75">
                  <c:v>-0.57736247731477242</c:v>
                </c:pt>
                <c:pt idx="76">
                  <c:v>-0.89068280751124884</c:v>
                </c:pt>
                <c:pt idx="77">
                  <c:v>-1.6453034825923962</c:v>
                </c:pt>
                <c:pt idx="78">
                  <c:v>-4.7900317119890525</c:v>
                </c:pt>
                <c:pt idx="79">
                  <c:v>13.134892209697583</c:v>
                </c:pt>
                <c:pt idx="80">
                  <c:v>3.8229858913059585</c:v>
                </c:pt>
                <c:pt idx="81">
                  <c:v>2.7072005056291886</c:v>
                </c:pt>
                <c:pt idx="82">
                  <c:v>2.3457463889483785</c:v>
                </c:pt>
                <c:pt idx="83">
                  <c:v>2.1752253149575758</c:v>
                </c:pt>
              </c:numCache>
            </c:numRef>
          </c:yVal>
        </c:ser>
        <c:ser>
          <c:idx val="3"/>
          <c:order val="3"/>
          <c:tx>
            <c:strRef>
              <c:f>'2000 250 200 D PP'!$AL$1</c:f>
              <c:strCache>
                <c:ptCount val="1"/>
                <c:pt idx="0">
                  <c:v>Δ5U45678,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PP'!$AL$3:$AL$86</c:f>
              <c:numCache>
                <c:formatCode>General</c:formatCode>
                <c:ptCount val="84"/>
                <c:pt idx="0">
                  <c:v>-9.1163004863513159E-4</c:v>
                </c:pt>
                <c:pt idx="1">
                  <c:v>-9.2116053786334758E-4</c:v>
                </c:pt>
                <c:pt idx="2">
                  <c:v>-9.2898166852309555E-4</c:v>
                </c:pt>
                <c:pt idx="3">
                  <c:v>-9.2830225018779051E-4</c:v>
                </c:pt>
                <c:pt idx="4">
                  <c:v>-9.1932773323495523E-4</c:v>
                </c:pt>
                <c:pt idx="5">
                  <c:v>-9.0794513760719957E-4</c:v>
                </c:pt>
                <c:pt idx="6">
                  <c:v>-9.0156210068339105E-4</c:v>
                </c:pt>
                <c:pt idx="7">
                  <c:v>-9.0682050986886709E-4</c:v>
                </c:pt>
                <c:pt idx="8">
                  <c:v>-9.1971185410733556E-4</c:v>
                </c:pt>
                <c:pt idx="9">
                  <c:v>-9.3225604546608133E-4</c:v>
                </c:pt>
                <c:pt idx="10">
                  <c:v>-9.3514245255888373E-4</c:v>
                </c:pt>
                <c:pt idx="11">
                  <c:v>-9.247595882362976E-4</c:v>
                </c:pt>
                <c:pt idx="12">
                  <c:v>-9.0716790976771587E-4</c:v>
                </c:pt>
                <c:pt idx="13">
                  <c:v>-8.955081365913895E-4</c:v>
                </c:pt>
                <c:pt idx="14">
                  <c:v>-8.9821707205007325E-4</c:v>
                </c:pt>
                <c:pt idx="15">
                  <c:v>-9.1570032601799903E-4</c:v>
                </c:pt>
                <c:pt idx="16">
                  <c:v>-9.35715468938525E-4</c:v>
                </c:pt>
                <c:pt idx="17">
                  <c:v>-9.4425466641719611E-4</c:v>
                </c:pt>
                <c:pt idx="18">
                  <c:v>-9.3325472195263353E-4</c:v>
                </c:pt>
                <c:pt idx="19">
                  <c:v>-9.0889934320174243E-4</c:v>
                </c:pt>
                <c:pt idx="20">
                  <c:v>-8.8836889337084481E-4</c:v>
                </c:pt>
                <c:pt idx="21">
                  <c:v>-8.8668626685211834E-4</c:v>
                </c:pt>
                <c:pt idx="22">
                  <c:v>-9.0776462217817219E-4</c:v>
                </c:pt>
                <c:pt idx="23">
                  <c:v>-9.3786546366986148E-4</c:v>
                </c:pt>
                <c:pt idx="24">
                  <c:v>-9.5617265953151873E-4</c:v>
                </c:pt>
                <c:pt idx="25">
                  <c:v>-9.4655426866580114E-4</c:v>
                </c:pt>
                <c:pt idx="26">
                  <c:v>-9.1393367340874675E-4</c:v>
                </c:pt>
                <c:pt idx="27">
                  <c:v>-8.8001942832338599E-4</c:v>
                </c:pt>
                <c:pt idx="28">
                  <c:v>-8.7016531492949622E-4</c:v>
                </c:pt>
                <c:pt idx="29">
                  <c:v>-8.9452670934057942E-4</c:v>
                </c:pt>
                <c:pt idx="30">
                  <c:v>-9.3936871595004881E-4</c:v>
                </c:pt>
                <c:pt idx="31">
                  <c:v>-9.7241431585255028E-4</c:v>
                </c:pt>
                <c:pt idx="32">
                  <c:v>-9.6756878128335369E-4</c:v>
                </c:pt>
                <c:pt idx="33">
                  <c:v>-9.2320794232564612E-4</c:v>
                </c:pt>
                <c:pt idx="34">
                  <c:v>-8.6827078695011183E-4</c:v>
                </c:pt>
                <c:pt idx="35">
                  <c:v>-8.4312150622699051E-4</c:v>
                </c:pt>
                <c:pt idx="36">
                  <c:v>-8.7082372003113656E-4</c:v>
                </c:pt>
                <c:pt idx="37">
                  <c:v>-9.3678822520684235E-4</c:v>
                </c:pt>
                <c:pt idx="38">
                  <c:v>-9.9539383902493158E-4</c:v>
                </c:pt>
                <c:pt idx="39">
                  <c:v>-9.9652932097317459E-4</c:v>
                </c:pt>
                <c:pt idx="40">
                  <c:v>-9.2377469782424352E-4</c:v>
                </c:pt>
                <c:pt idx="41">
                  <c:v>-8.0786532012819593E-4</c:v>
                </c:pt>
                <c:pt idx="42">
                  <c:v>-7.101052612370339E-4</c:v>
                </c:pt>
                <c:pt idx="43">
                  <c:v>-6.802940412562789E-4</c:v>
                </c:pt>
                <c:pt idx="44">
                  <c:v>-7.1995812379183673E-4</c:v>
                </c:pt>
                <c:pt idx="45">
                  <c:v>-7.7132095722134281E-4</c:v>
                </c:pt>
                <c:pt idx="46">
                  <c:v>-7.5246514863354689E-4</c:v>
                </c:pt>
                <c:pt idx="47">
                  <c:v>-6.0422164872911595E-4</c:v>
                </c:pt>
                <c:pt idx="48">
                  <c:v>-3.2837218345390995E-4</c:v>
                </c:pt>
                <c:pt idx="49">
                  <c:v>1.420312261481222E-5</c:v>
                </c:pt>
                <c:pt idx="50">
                  <c:v>3.4066161863489838E-4</c:v>
                </c:pt>
                <c:pt idx="51">
                  <c:v>6.0044236884943425E-4</c:v>
                </c:pt>
                <c:pt idx="52">
                  <c:v>8.1695724123832423E-4</c:v>
                </c:pt>
                <c:pt idx="53">
                  <c:v>1.1046601008464416E-3</c:v>
                </c:pt>
                <c:pt idx="54">
                  <c:v>1.6680406261766869E-3</c:v>
                </c:pt>
                <c:pt idx="55">
                  <c:v>2.7832250078488074E-3</c:v>
                </c:pt>
                <c:pt idx="56">
                  <c:v>4.7694975385302266E-3</c:v>
                </c:pt>
                <c:pt idx="57">
                  <c:v>7.9381912086531978E-3</c:v>
                </c:pt>
                <c:pt idx="58">
                  <c:v>1.2534251477365138E-2</c:v>
                </c:pt>
                <c:pt idx="59">
                  <c:v>1.8692485588738979E-2</c:v>
                </c:pt>
                <c:pt idx="60">
                  <c:v>2.6437536214611732E-2</c:v>
                </c:pt>
                <c:pt idx="61">
                  <c:v>3.5736589416790143E-2</c:v>
                </c:pt>
                <c:pt idx="62">
                  <c:v>4.6582525488175035E-2</c:v>
                </c:pt>
                <c:pt idx="63">
                  <c:v>5.9092749798483953E-2</c:v>
                </c:pt>
                <c:pt idx="64">
                  <c:v>7.3656415536623707E-2</c:v>
                </c:pt>
                <c:pt idx="65">
                  <c:v>9.1231933862200409E-2</c:v>
                </c:pt>
                <c:pt idx="66">
                  <c:v>0.11406588608934871</c:v>
                </c:pt>
                <c:pt idx="67">
                  <c:v>0.14751365223701615</c:v>
                </c:pt>
                <c:pt idx="68">
                  <c:v>0.20611341722837023</c:v>
                </c:pt>
                <c:pt idx="69">
                  <c:v>0.3439638617113831</c:v>
                </c:pt>
                <c:pt idx="70">
                  <c:v>1.0574844944371884</c:v>
                </c:pt>
                <c:pt idx="71">
                  <c:v>-1.0705253136345465</c:v>
                </c:pt>
                <c:pt idx="72">
                  <c:v>-0.39930810374518688</c:v>
                </c:pt>
                <c:pt idx="73">
                  <c:v>-0.28890245691408595</c:v>
                </c:pt>
                <c:pt idx="74">
                  <c:v>-0.2739550533148063</c:v>
                </c:pt>
                <c:pt idx="75">
                  <c:v>-0.30863239889501498</c:v>
                </c:pt>
                <c:pt idx="76">
                  <c:v>-0.38864789621758805</c:v>
                </c:pt>
                <c:pt idx="77">
                  <c:v>-0.52489077367741244</c:v>
                </c:pt>
                <c:pt idx="78">
                  <c:v>-0.75080644814696407</c:v>
                </c:pt>
                <c:pt idx="79">
                  <c:v>-1.1716895214730767</c:v>
                </c:pt>
                <c:pt idx="80">
                  <c:v>-2.2302002593036208</c:v>
                </c:pt>
                <c:pt idx="81">
                  <c:v>-9.2679915433503126</c:v>
                </c:pt>
                <c:pt idx="82">
                  <c:v>6.1634169672584784</c:v>
                </c:pt>
                <c:pt idx="83">
                  <c:v>2.8290235307333544</c:v>
                </c:pt>
              </c:numCache>
            </c:numRef>
          </c:yVal>
        </c:ser>
        <c:ser>
          <c:idx val="4"/>
          <c:order val="4"/>
          <c:tx>
            <c:strRef>
              <c:f>'2000 250 200 D PP'!$AM$1</c:f>
              <c:strCache>
                <c:ptCount val="1"/>
                <c:pt idx="0">
                  <c:v>Δ5U56789,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PP'!$AM$3:$AM$86</c:f>
              <c:numCache>
                <c:formatCode>General</c:formatCode>
                <c:ptCount val="84"/>
                <c:pt idx="0">
                  <c:v>-9.6509490111623642E-4</c:v>
                </c:pt>
                <c:pt idx="1">
                  <c:v>-9.6114823745652612E-4</c:v>
                </c:pt>
                <c:pt idx="2">
                  <c:v>-9.5613351240994408E-4</c:v>
                </c:pt>
                <c:pt idx="3">
                  <c:v>-9.5695848602488879E-4</c:v>
                </c:pt>
                <c:pt idx="4">
                  <c:v>-9.6142916106311833E-4</c:v>
                </c:pt>
                <c:pt idx="5">
                  <c:v>-9.6705875622296123E-4</c:v>
                </c:pt>
                <c:pt idx="6">
                  <c:v>-9.7070213609364161E-4</c:v>
                </c:pt>
                <c:pt idx="7">
                  <c:v>-9.6696744836973349E-4</c:v>
                </c:pt>
                <c:pt idx="8">
                  <c:v>-9.6129176946571583E-4</c:v>
                </c:pt>
                <c:pt idx="9">
                  <c:v>-9.5537135354719195E-4</c:v>
                </c:pt>
                <c:pt idx="10">
                  <c:v>-9.5321437481007477E-4</c:v>
                </c:pt>
                <c:pt idx="11">
                  <c:v>-9.5842262448123821E-4</c:v>
                </c:pt>
                <c:pt idx="12">
                  <c:v>-9.6779990356640115E-4</c:v>
                </c:pt>
                <c:pt idx="13">
                  <c:v>-9.7359707612774851E-4</c:v>
                </c:pt>
                <c:pt idx="14">
                  <c:v>-9.7207625089620214E-4</c:v>
                </c:pt>
                <c:pt idx="15">
                  <c:v>-9.6335562626912233E-4</c:v>
                </c:pt>
                <c:pt idx="16">
                  <c:v>-9.5313620885260127E-4</c:v>
                </c:pt>
                <c:pt idx="17">
                  <c:v>-9.4886897479598239E-4</c:v>
                </c:pt>
                <c:pt idx="18">
                  <c:v>-9.5467418455709462E-4</c:v>
                </c:pt>
                <c:pt idx="19">
                  <c:v>-9.6673945647018629E-4</c:v>
                </c:pt>
                <c:pt idx="20">
                  <c:v>-9.7649500520951172E-4</c:v>
                </c:pt>
                <c:pt idx="21">
                  <c:v>-9.7748565170867872E-4</c:v>
                </c:pt>
                <c:pt idx="22">
                  <c:v>-9.6639665801519291E-4</c:v>
                </c:pt>
                <c:pt idx="23">
                  <c:v>-9.5156584680055137E-4</c:v>
                </c:pt>
                <c:pt idx="24">
                  <c:v>-9.4222698268397131E-4</c:v>
                </c:pt>
                <c:pt idx="25">
                  <c:v>-9.4782276075761106E-4</c:v>
                </c:pt>
                <c:pt idx="26">
                  <c:v>-9.653660041536832E-4</c:v>
                </c:pt>
                <c:pt idx="27">
                  <c:v>-9.8266802202655475E-4</c:v>
                </c:pt>
                <c:pt idx="28">
                  <c:v>-9.87908498467318E-4</c:v>
                </c:pt>
                <c:pt idx="29">
                  <c:v>-9.754608208333525E-4</c:v>
                </c:pt>
                <c:pt idx="30">
                  <c:v>-9.5083038760205565E-4</c:v>
                </c:pt>
                <c:pt idx="31">
                  <c:v>-9.3079009827997002E-4</c:v>
                </c:pt>
                <c:pt idx="32">
                  <c:v>-9.3005566395069233E-4</c:v>
                </c:pt>
                <c:pt idx="33">
                  <c:v>-9.5312285913016484E-4</c:v>
                </c:pt>
                <c:pt idx="34">
                  <c:v>-9.8471722995568836E-4</c:v>
                </c:pt>
                <c:pt idx="35">
                  <c:v>-1.006489741565367E-3</c:v>
                </c:pt>
                <c:pt idx="36">
                  <c:v>-1.0020911593224802E-3</c:v>
                </c:pt>
                <c:pt idx="37">
                  <c:v>-9.7217263404785858E-4</c:v>
                </c:pt>
                <c:pt idx="38">
                  <c:v>-9.2985496033015354E-4</c:v>
                </c:pt>
                <c:pt idx="39">
                  <c:v>-8.968062591873839E-4</c:v>
                </c:pt>
                <c:pt idx="40">
                  <c:v>-8.8660784139219764E-4</c:v>
                </c:pt>
                <c:pt idx="41">
                  <c:v>-8.9848477888687932E-4</c:v>
                </c:pt>
                <c:pt idx="42">
                  <c:v>-9.1703396873753196E-4</c:v>
                </c:pt>
                <c:pt idx="43">
                  <c:v>-9.1959240047768834E-4</c:v>
                </c:pt>
                <c:pt idx="44">
                  <c:v>-8.7981495487007171E-4</c:v>
                </c:pt>
                <c:pt idx="45">
                  <c:v>-7.8673676775815199E-4</c:v>
                </c:pt>
                <c:pt idx="46">
                  <c:v>-6.3980170682406191E-4</c:v>
                </c:pt>
                <c:pt idx="47">
                  <c:v>-4.585519952748368E-4</c:v>
                </c:pt>
                <c:pt idx="48">
                  <c:v>-2.7788625553272668E-4</c:v>
                </c:pt>
                <c:pt idx="49">
                  <c:v>-1.3465476247696143E-4</c:v>
                </c:pt>
                <c:pt idx="50">
                  <c:v>-4.0630763704721894E-5</c:v>
                </c:pt>
                <c:pt idx="51">
                  <c:v>3.5737324858788477E-5</c:v>
                </c:pt>
                <c:pt idx="52">
                  <c:v>1.7073947236114097E-4</c:v>
                </c:pt>
                <c:pt idx="53">
                  <c:v>4.4954120065756253E-4</c:v>
                </c:pt>
                <c:pt idx="54">
                  <c:v>9.1806022805903829E-4</c:v>
                </c:pt>
                <c:pt idx="55">
                  <c:v>1.5524565437779101E-3</c:v>
                </c:pt>
                <c:pt idx="56">
                  <c:v>2.2875935691377171E-3</c:v>
                </c:pt>
                <c:pt idx="57">
                  <c:v>3.1215573988706787E-3</c:v>
                </c:pt>
                <c:pt idx="58">
                  <c:v>4.2315772648067887E-3</c:v>
                </c:pt>
                <c:pt idx="59">
                  <c:v>6.02565456466388E-3</c:v>
                </c:pt>
                <c:pt idx="60">
                  <c:v>9.0589657605064152E-3</c:v>
                </c:pt>
                <c:pt idx="61">
                  <c:v>1.3842912811535161E-2</c:v>
                </c:pt>
                <c:pt idx="62">
                  <c:v>2.0638155224476686E-2</c:v>
                </c:pt>
                <c:pt idx="63">
                  <c:v>2.9412210637836042E-2</c:v>
                </c:pt>
                <c:pt idx="64">
                  <c:v>3.9970621274838976E-2</c:v>
                </c:pt>
                <c:pt idx="65">
                  <c:v>5.2226913672739586E-2</c:v>
                </c:pt>
                <c:pt idx="66">
                  <c:v>6.645844397343989E-2</c:v>
                </c:pt>
                <c:pt idx="67">
                  <c:v>8.3579432616133209E-2</c:v>
                </c:pt>
                <c:pt idx="68">
                  <c:v>0.10559865355867364</c:v>
                </c:pt>
                <c:pt idx="69">
                  <c:v>0.13716287757764878</c:v>
                </c:pt>
                <c:pt idx="70">
                  <c:v>0.19123815514128167</c:v>
                </c:pt>
                <c:pt idx="71">
                  <c:v>0.31854453768282021</c:v>
                </c:pt>
                <c:pt idx="72">
                  <c:v>1.0218552896004933</c:v>
                </c:pt>
                <c:pt idx="73">
                  <c:v>-0.90817813291776472</c:v>
                </c:pt>
                <c:pt idx="74">
                  <c:v>-0.36178279807849445</c:v>
                </c:pt>
                <c:pt idx="75">
                  <c:v>-0.26909009488291036</c:v>
                </c:pt>
                <c:pt idx="76">
                  <c:v>-0.2543249955856447</c:v>
                </c:pt>
                <c:pt idx="77">
                  <c:v>-0.27720315720407906</c:v>
                </c:pt>
                <c:pt idx="78">
                  <c:v>-0.33520493138837476</c:v>
                </c:pt>
                <c:pt idx="79">
                  <c:v>-0.44399908077612033</c:v>
                </c:pt>
                <c:pt idx="80">
                  <c:v>-0.64717803521106276</c:v>
                </c:pt>
                <c:pt idx="81">
                  <c:v>-1.0701724972690947</c:v>
                </c:pt>
                <c:pt idx="82">
                  <c:v>-2.2321107589292799</c:v>
                </c:pt>
                <c:pt idx="83">
                  <c:v>-11.310507349367816</c:v>
                </c:pt>
              </c:numCache>
            </c:numRef>
          </c:yVal>
        </c:ser>
        <c:axId val="119944320"/>
        <c:axId val="119945856"/>
      </c:scatterChart>
      <c:valAx>
        <c:axId val="11994432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945856"/>
        <c:crosses val="autoZero"/>
        <c:crossBetween val="midCat"/>
      </c:valAx>
      <c:valAx>
        <c:axId val="119945856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94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6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PP'!$AN$1</c:f>
              <c:strCache>
                <c:ptCount val="1"/>
                <c:pt idx="0">
                  <c:v>Δ6U123456,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PP'!$AN$3:$AN$86</c:f>
              <c:numCache>
                <c:formatCode>General</c:formatCode>
                <c:ptCount val="84"/>
                <c:pt idx="0">
                  <c:v>-2.0767938978602675E-4</c:v>
                </c:pt>
                <c:pt idx="1">
                  <c:v>-2.0843311897936082E-4</c:v>
                </c:pt>
                <c:pt idx="2">
                  <c:v>-2.0908712438493188E-4</c:v>
                </c:pt>
                <c:pt idx="3">
                  <c:v>-2.0904388193726303E-4</c:v>
                </c:pt>
                <c:pt idx="4">
                  <c:v>-2.0830659928495714E-4</c:v>
                </c:pt>
                <c:pt idx="5">
                  <c:v>-2.0731863940134828E-4</c:v>
                </c:pt>
                <c:pt idx="6">
                  <c:v>-2.0681687105592324E-4</c:v>
                </c:pt>
                <c:pt idx="7">
                  <c:v>-2.072330711796392E-4</c:v>
                </c:pt>
                <c:pt idx="8">
                  <c:v>-2.082943645250092E-4</c:v>
                </c:pt>
                <c:pt idx="9">
                  <c:v>-2.0940033485571544E-4</c:v>
                </c:pt>
                <c:pt idx="10">
                  <c:v>-2.0962847675293117E-4</c:v>
                </c:pt>
                <c:pt idx="11">
                  <c:v>-2.0873501594978212E-4</c:v>
                </c:pt>
                <c:pt idx="12">
                  <c:v>-2.072919100922013E-4</c:v>
                </c:pt>
                <c:pt idx="13">
                  <c:v>-2.0625810929723922E-4</c:v>
                </c:pt>
                <c:pt idx="14">
                  <c:v>-2.065504484036929E-4</c:v>
                </c:pt>
                <c:pt idx="15">
                  <c:v>-2.0796933824699667E-4</c:v>
                </c:pt>
                <c:pt idx="16">
                  <c:v>-2.0968293812011608E-4</c:v>
                </c:pt>
                <c:pt idx="17">
                  <c:v>-2.1041492415070599E-4</c:v>
                </c:pt>
                <c:pt idx="18">
                  <c:v>-2.0948306222610516E-4</c:v>
                </c:pt>
                <c:pt idx="19">
                  <c:v>-2.0741064640956741E-4</c:v>
                </c:pt>
                <c:pt idx="20">
                  <c:v>-2.0564852814329592E-4</c:v>
                </c:pt>
                <c:pt idx="21">
                  <c:v>-2.0550641768136329E-4</c:v>
                </c:pt>
                <c:pt idx="22">
                  <c:v>-2.072877971806564E-4</c:v>
                </c:pt>
                <c:pt idx="23">
                  <c:v>-2.0991736481633448E-4</c:v>
                </c:pt>
                <c:pt idx="24">
                  <c:v>-2.1162725978202831E-4</c:v>
                </c:pt>
                <c:pt idx="25">
                  <c:v>-2.1096762160382636E-4</c:v>
                </c:pt>
                <c:pt idx="26">
                  <c:v>-2.0803330415432417E-4</c:v>
                </c:pt>
                <c:pt idx="27">
                  <c:v>-2.0466835141724681E-4</c:v>
                </c:pt>
                <c:pt idx="28">
                  <c:v>-2.0314843772594021E-4</c:v>
                </c:pt>
                <c:pt idx="29">
                  <c:v>-2.0474643201414135E-4</c:v>
                </c:pt>
                <c:pt idx="30">
                  <c:v>-2.0880413544573296E-4</c:v>
                </c:pt>
                <c:pt idx="31">
                  <c:v>-2.1251964526968755E-4</c:v>
                </c:pt>
                <c:pt idx="32">
                  <c:v>-2.1112632377608313E-4</c:v>
                </c:pt>
                <c:pt idx="33">
                  <c:v>-1.9732337164615052E-4</c:v>
                </c:pt>
                <c:pt idx="34">
                  <c:v>-1.5882979138849503E-4</c:v>
                </c:pt>
                <c:pt idx="35">
                  <c:v>-7.3966974679231628E-5</c:v>
                </c:pt>
                <c:pt idx="36">
                  <c:v>9.3167685197734378E-5</c:v>
                </c:pt>
                <c:pt idx="37">
                  <c:v>3.9529959780747718E-4</c:v>
                </c:pt>
                <c:pt idx="38">
                  <c:v>8.9959078503658188E-4</c:v>
                </c:pt>
                <c:pt idx="39">
                  <c:v>1.6793387085080839E-3</c:v>
                </c:pt>
                <c:pt idx="40">
                  <c:v>2.803112509539686E-3</c:v>
                </c:pt>
                <c:pt idx="41">
                  <c:v>4.3245598572428622E-3</c:v>
                </c:pt>
                <c:pt idx="42">
                  <c:v>6.2779723487644398E-3</c:v>
                </c:pt>
                <c:pt idx="43">
                  <c:v>8.677845908892319E-3</c:v>
                </c:pt>
                <c:pt idx="44">
                  <c:v>1.1520485930571884E-2</c:v>
                </c:pt>
                <c:pt idx="45">
                  <c:v>1.4784119114487753E-2</c:v>
                </c:pt>
                <c:pt idx="46">
                  <c:v>1.8431049514829757E-2</c:v>
                </c:pt>
                <c:pt idx="47">
                  <c:v>2.2415057353244224E-2</c:v>
                </c:pt>
                <c:pt idx="48">
                  <c:v>2.6692966756404923E-2</c:v>
                </c:pt>
                <c:pt idx="49">
                  <c:v>3.123268706336026E-2</c:v>
                </c:pt>
                <c:pt idx="50">
                  <c:v>3.6017149204995678E-2</c:v>
                </c:pt>
                <c:pt idx="51">
                  <c:v>4.1049216429516221E-2</c:v>
                </c:pt>
                <c:pt idx="52">
                  <c:v>4.6367268668215694E-2</c:v>
                </c:pt>
                <c:pt idx="53">
                  <c:v>5.2077096929815457E-2</c:v>
                </c:pt>
                <c:pt idx="54">
                  <c:v>5.8404496892733804E-2</c:v>
                </c:pt>
                <c:pt idx="55">
                  <c:v>6.5805068797762031E-2</c:v>
                </c:pt>
                <c:pt idx="56">
                  <c:v>7.5243430843158238E-2</c:v>
                </c:pt>
                <c:pt idx="57">
                  <c:v>8.898008253318139E-2</c:v>
                </c:pt>
                <c:pt idx="58">
                  <c:v>0.11336171929685712</c:v>
                </c:pt>
                <c:pt idx="59">
                  <c:v>0.17472103879992729</c:v>
                </c:pt>
                <c:pt idx="60">
                  <c:v>0.68109118339099206</c:v>
                </c:pt>
                <c:pt idx="61">
                  <c:v>-0.21814393016803865</c:v>
                </c:pt>
                <c:pt idx="62">
                  <c:v>-7.8521453539221658E-2</c:v>
                </c:pt>
                <c:pt idx="63">
                  <c:v>-4.7350831411884904E-2</c:v>
                </c:pt>
                <c:pt idx="64">
                  <c:v>-4.0581118236545241E-2</c:v>
                </c:pt>
                <c:pt idx="65">
                  <c:v>-4.7367919537896874E-2</c:v>
                </c:pt>
                <c:pt idx="66">
                  <c:v>-6.8027594396363078E-2</c:v>
                </c:pt>
                <c:pt idx="67">
                  <c:v>-0.10967349926988525</c:v>
                </c:pt>
                <c:pt idx="68">
                  <c:v>-0.19115921838791097</c:v>
                </c:pt>
                <c:pt idx="69">
                  <c:v>-0.3640537625650126</c:v>
                </c:pt>
                <c:pt idx="70">
                  <c:v>-0.8162297603038382</c:v>
                </c:pt>
                <c:pt idx="71">
                  <c:v>-3.112563922355966</c:v>
                </c:pt>
                <c:pt idx="72">
                  <c:v>4.9690536934137652</c:v>
                </c:pt>
                <c:pt idx="73">
                  <c:v>2.0288715734910769</c:v>
                </c:pt>
                <c:pt idx="74">
                  <c:v>1.5546740943014863</c:v>
                </c:pt>
                <c:pt idx="75">
                  <c:v>1.4149676825090662</c:v>
                </c:pt>
                <c:pt idx="76">
                  <c:v>1.3874524304106599</c:v>
                </c:pt>
                <c:pt idx="77">
                  <c:v>1.4061717298910317</c:v>
                </c:pt>
                <c:pt idx="78">
                  <c:v>1.4424822492463469</c:v>
                </c:pt>
                <c:pt idx="79">
                  <c:v>1.4822317117676511</c:v>
                </c:pt>
                <c:pt idx="80">
                  <c:v>1.5176179731774808</c:v>
                </c:pt>
                <c:pt idx="81">
                  <c:v>1.5449835034406383</c:v>
                </c:pt>
                <c:pt idx="82">
                  <c:v>1.5644423724883842</c:v>
                </c:pt>
                <c:pt idx="83">
                  <c:v>1.5786625909244349</c:v>
                </c:pt>
              </c:numCache>
            </c:numRef>
          </c:yVal>
        </c:ser>
        <c:ser>
          <c:idx val="1"/>
          <c:order val="1"/>
          <c:tx>
            <c:strRef>
              <c:f>'2000 250 200 D PP'!$AO$1</c:f>
              <c:strCache>
                <c:ptCount val="1"/>
                <c:pt idx="0">
                  <c:v>Δ6U234567,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PP'!$AO$3:$AO$86</c:f>
              <c:numCache>
                <c:formatCode>General</c:formatCode>
                <c:ptCount val="84"/>
                <c:pt idx="0">
                  <c:v>-5.1815674384251317E-4</c:v>
                </c:pt>
                <c:pt idx="1">
                  <c:v>-5.2120512008717681E-4</c:v>
                </c:pt>
                <c:pt idx="2">
                  <c:v>-5.2339728344228981E-4</c:v>
                </c:pt>
                <c:pt idx="3">
                  <c:v>-5.2320595712064251E-4</c:v>
                </c:pt>
                <c:pt idx="4">
                  <c:v>-5.2043067863556452E-4</c:v>
                </c:pt>
                <c:pt idx="5">
                  <c:v>-5.1696080333679879E-4</c:v>
                </c:pt>
                <c:pt idx="6">
                  <c:v>-5.1510657163721888E-4</c:v>
                </c:pt>
                <c:pt idx="7">
                  <c:v>-5.1659514019200851E-4</c:v>
                </c:pt>
                <c:pt idx="8">
                  <c:v>-5.2072428024800424E-4</c:v>
                </c:pt>
                <c:pt idx="9">
                  <c:v>-5.2450058486968449E-4</c:v>
                </c:pt>
                <c:pt idx="10">
                  <c:v>-5.2529322876147312E-4</c:v>
                </c:pt>
                <c:pt idx="11">
                  <c:v>-5.2213777042248079E-4</c:v>
                </c:pt>
                <c:pt idx="12">
                  <c:v>-5.1679297207841198E-4</c:v>
                </c:pt>
                <c:pt idx="13">
                  <c:v>-5.1322746517321939E-4</c:v>
                </c:pt>
                <c:pt idx="14">
                  <c:v>-5.1401072775881184E-4</c:v>
                </c:pt>
                <c:pt idx="15">
                  <c:v>-5.1943602890631535E-4</c:v>
                </c:pt>
                <c:pt idx="16">
                  <c:v>-5.2549957920497708E-4</c:v>
                </c:pt>
                <c:pt idx="17">
                  <c:v>-5.2809392017025758E-4</c:v>
                </c:pt>
                <c:pt idx="18">
                  <c:v>-5.2478930174842367E-4</c:v>
                </c:pt>
                <c:pt idx="19">
                  <c:v>-5.1735975305579947E-4</c:v>
                </c:pt>
                <c:pt idx="20">
                  <c:v>-5.1094828795129074E-4</c:v>
                </c:pt>
                <c:pt idx="21">
                  <c:v>-5.1041197857634084E-4</c:v>
                </c:pt>
                <c:pt idx="22">
                  <c:v>-5.168047857008304E-4</c:v>
                </c:pt>
                <c:pt idx="23">
                  <c:v>-5.2602413592696287E-4</c:v>
                </c:pt>
                <c:pt idx="24">
                  <c:v>-5.3150827335577138E-4</c:v>
                </c:pt>
                <c:pt idx="25">
                  <c:v>-5.2869610625607332E-4</c:v>
                </c:pt>
                <c:pt idx="26">
                  <c:v>-5.1911783908276294E-4</c:v>
                </c:pt>
                <c:pt idx="27">
                  <c:v>-5.0919448655981634E-4</c:v>
                </c:pt>
                <c:pt idx="28">
                  <c:v>-5.0660658099933701E-4</c:v>
                </c:pt>
                <c:pt idx="29">
                  <c:v>-5.1410243001716945E-4</c:v>
                </c:pt>
                <c:pt idx="30">
                  <c:v>-5.269227710177969E-4</c:v>
                </c:pt>
                <c:pt idx="31">
                  <c:v>-5.3516125339213066E-4</c:v>
                </c:pt>
                <c:pt idx="32">
                  <c:v>-5.3144445416881947E-4</c:v>
                </c:pt>
                <c:pt idx="33">
                  <c:v>-5.1674500015256599E-4</c:v>
                </c:pt>
                <c:pt idx="34">
                  <c:v>-5.0154506442101165E-4</c:v>
                </c:pt>
                <c:pt idx="35">
                  <c:v>-4.9870736108660737E-4</c:v>
                </c:pt>
                <c:pt idx="36">
                  <c:v>-5.1312482569327417E-4</c:v>
                </c:pt>
                <c:pt idx="37">
                  <c:v>-5.3538378547538022E-4</c:v>
                </c:pt>
                <c:pt idx="38">
                  <c:v>-5.4522302967875593E-4</c:v>
                </c:pt>
                <c:pt idx="39">
                  <c:v>-5.2302214876953992E-4</c:v>
                </c:pt>
                <c:pt idx="40">
                  <c:v>-4.6417685468044394E-4</c:v>
                </c:pt>
                <c:pt idx="41">
                  <c:v>-3.7975117086445556E-4</c:v>
                </c:pt>
                <c:pt idx="42">
                  <c:v>-2.8124340666282058E-4</c:v>
                </c:pt>
                <c:pt idx="43">
                  <c:v>-1.5068127470209912E-4</c:v>
                </c:pt>
                <c:pt idx="44">
                  <c:v>8.6708073597068243E-5</c:v>
                </c:pt>
                <c:pt idx="45">
                  <c:v>5.7125302500322624E-4</c:v>
                </c:pt>
                <c:pt idx="46">
                  <c:v>1.4910542045802107E-3</c:v>
                </c:pt>
                <c:pt idx="47">
                  <c:v>3.0472023675560751E-3</c:v>
                </c:pt>
                <c:pt idx="48">
                  <c:v>5.4206882737237996E-3</c:v>
                </c:pt>
                <c:pt idx="49">
                  <c:v>8.7567738302176644E-3</c:v>
                </c:pt>
                <c:pt idx="50">
                  <c:v>1.3164398342027133E-2</c:v>
                </c:pt>
                <c:pt idx="51">
                  <c:v>1.8720448332007436E-2</c:v>
                </c:pt>
                <c:pt idx="52">
                  <c:v>2.5467425891689818E-2</c:v>
                </c:pt>
                <c:pt idx="53">
                  <c:v>3.3409126780486798E-2</c:v>
                </c:pt>
                <c:pt idx="54">
                  <c:v>4.2519810460505118E-2</c:v>
                </c:pt>
                <c:pt idx="55">
                  <c:v>5.2774360415890911E-2</c:v>
                </c:pt>
                <c:pt idx="56">
                  <c:v>6.4206308325750527E-2</c:v>
                </c:pt>
                <c:pt idx="57">
                  <c:v>7.701737922697259E-2</c:v>
                </c:pt>
                <c:pt idx="58">
                  <c:v>9.1813445820531886E-2</c:v>
                </c:pt>
                <c:pt idx="59">
                  <c:v>0.1101332719646549</c:v>
                </c:pt>
                <c:pt idx="60">
                  <c:v>0.1357889998690755</c:v>
                </c:pt>
                <c:pt idx="61">
                  <c:v>0.17933966862353337</c:v>
                </c:pt>
                <c:pt idx="62">
                  <c:v>0.28138768939534387</c:v>
                </c:pt>
                <c:pt idx="63">
                  <c:v>0.87000897865281968</c:v>
                </c:pt>
                <c:pt idx="64">
                  <c:v>-0.58432406769483658</c:v>
                </c:pt>
                <c:pt idx="65">
                  <c:v>-0.20739800193201477</c:v>
                </c:pt>
                <c:pt idx="66">
                  <c:v>-0.13478902183459818</c:v>
                </c:pt>
                <c:pt idx="67">
                  <c:v>-0.11801748605821952</c:v>
                </c:pt>
                <c:pt idx="68">
                  <c:v>-0.12913843853306362</c:v>
                </c:pt>
                <c:pt idx="69">
                  <c:v>-0.16655848134783738</c:v>
                </c:pt>
                <c:pt idx="70">
                  <c:v>-0.24319726076407847</c:v>
                </c:pt>
                <c:pt idx="71">
                  <c:v>-0.40022527938141456</c:v>
                </c:pt>
                <c:pt idx="72">
                  <c:v>-0.78085187316418114</c:v>
                </c:pt>
                <c:pt idx="73">
                  <c:v>-2.2760742024083802</c:v>
                </c:pt>
                <c:pt idx="74">
                  <c:v>10.802918254513417</c:v>
                </c:pt>
                <c:pt idx="75">
                  <c:v>2.5242972690197831</c:v>
                </c:pt>
                <c:pt idx="76">
                  <c:v>1.8262934588851663</c:v>
                </c:pt>
                <c:pt idx="77">
                  <c:v>1.647184751149064</c:v>
                </c:pt>
                <c:pt idx="78">
                  <c:v>1.6186795199706348</c:v>
                </c:pt>
                <c:pt idx="79">
                  <c:v>1.638907458630515</c:v>
                </c:pt>
                <c:pt idx="80">
                  <c:v>1.6546966705437651</c:v>
                </c:pt>
                <c:pt idx="81">
                  <c:v>1.644577235813991</c:v>
                </c:pt>
                <c:pt idx="82">
                  <c:v>1.6198764233335963</c:v>
                </c:pt>
                <c:pt idx="83">
                  <c:v>1.605505922001311</c:v>
                </c:pt>
              </c:numCache>
            </c:numRef>
          </c:yVal>
        </c:ser>
        <c:ser>
          <c:idx val="2"/>
          <c:order val="2"/>
          <c:tx>
            <c:strRef>
              <c:f>'2000 250 200 D PP'!$AP$1</c:f>
              <c:strCache>
                <c:ptCount val="1"/>
                <c:pt idx="0">
                  <c:v>Δ6U345678,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PP'!$AP$3:$AP$86</c:f>
              <c:numCache>
                <c:formatCode>General</c:formatCode>
                <c:ptCount val="84"/>
                <c:pt idx="0">
                  <c:v>-7.5298335026323913E-4</c:v>
                </c:pt>
                <c:pt idx="1">
                  <c:v>-7.4214260593482933E-4</c:v>
                </c:pt>
                <c:pt idx="2">
                  <c:v>-7.3362996438055563E-4</c:v>
                </c:pt>
                <c:pt idx="3">
                  <c:v>-7.3440163403493369E-4</c:v>
                </c:pt>
                <c:pt idx="4">
                  <c:v>-7.4452114903438081E-4</c:v>
                </c:pt>
                <c:pt idx="5">
                  <c:v>-7.5730988681250544E-4</c:v>
                </c:pt>
                <c:pt idx="6">
                  <c:v>-7.6436733535889393E-4</c:v>
                </c:pt>
                <c:pt idx="7">
                  <c:v>-7.5854979508641529E-4</c:v>
                </c:pt>
                <c:pt idx="8">
                  <c:v>-7.4380256654198E-4</c:v>
                </c:pt>
                <c:pt idx="9">
                  <c:v>-7.2973090085302005E-4</c:v>
                </c:pt>
                <c:pt idx="10">
                  <c:v>-7.2659072116464747E-4</c:v>
                </c:pt>
                <c:pt idx="11">
                  <c:v>-7.3828617680588818E-4</c:v>
                </c:pt>
                <c:pt idx="12">
                  <c:v>-7.5808713032270766E-4</c:v>
                </c:pt>
                <c:pt idx="13">
                  <c:v>-7.7126396135143802E-4</c:v>
                </c:pt>
                <c:pt idx="14">
                  <c:v>-7.6825235721794173E-4</c:v>
                </c:pt>
                <c:pt idx="15">
                  <c:v>-7.4844284824085016E-4</c:v>
                </c:pt>
                <c:pt idx="16">
                  <c:v>-7.2600416040188571E-4</c:v>
                </c:pt>
                <c:pt idx="17">
                  <c:v>-7.1632919822800034E-4</c:v>
                </c:pt>
                <c:pt idx="18">
                  <c:v>-7.2861036947978995E-4</c:v>
                </c:pt>
                <c:pt idx="19">
                  <c:v>-7.5606225393897418E-4</c:v>
                </c:pt>
                <c:pt idx="20">
                  <c:v>-7.7930879856034408E-4</c:v>
                </c:pt>
                <c:pt idx="21">
                  <c:v>-7.8127964201193381E-4</c:v>
                </c:pt>
                <c:pt idx="22">
                  <c:v>-7.5769130301083182E-4</c:v>
                </c:pt>
                <c:pt idx="23">
                  <c:v>-7.2388472881702252E-4</c:v>
                </c:pt>
                <c:pt idx="24">
                  <c:v>-7.032974638692506E-4</c:v>
                </c:pt>
                <c:pt idx="25">
                  <c:v>-7.1385615025325083E-4</c:v>
                </c:pt>
                <c:pt idx="26">
                  <c:v>-7.4995279747551468E-4</c:v>
                </c:pt>
                <c:pt idx="27">
                  <c:v>-7.8754987081137789E-4</c:v>
                </c:pt>
                <c:pt idx="28">
                  <c:v>-7.9807690338245445E-4</c:v>
                </c:pt>
                <c:pt idx="29">
                  <c:v>-7.7079619597369021E-4</c:v>
                </c:pt>
                <c:pt idx="30">
                  <c:v>-7.2182869949724299E-4</c:v>
                </c:pt>
                <c:pt idx="31">
                  <c:v>-6.8747074448261339E-4</c:v>
                </c:pt>
                <c:pt idx="32">
                  <c:v>-6.9606839525338611E-4</c:v>
                </c:pt>
                <c:pt idx="33">
                  <c:v>-7.473997345059329E-4</c:v>
                </c:pt>
                <c:pt idx="34">
                  <c:v>-8.0655403661450311E-4</c:v>
                </c:pt>
                <c:pt idx="35">
                  <c:v>-8.2679830022376057E-4</c:v>
                </c:pt>
                <c:pt idx="36">
                  <c:v>-7.8383832653820492E-4</c:v>
                </c:pt>
                <c:pt idx="37">
                  <c:v>-6.9851679822101234E-4</c:v>
                </c:pt>
                <c:pt idx="38">
                  <c:v>-6.2705067519042764E-4</c:v>
                </c:pt>
                <c:pt idx="39">
                  <c:v>-6.258860107304431E-4</c:v>
                </c:pt>
                <c:pt idx="40">
                  <c:v>-7.0337422133559188E-4</c:v>
                </c:pt>
                <c:pt idx="41">
                  <c:v>-8.0508416190520459E-4</c:v>
                </c:pt>
                <c:pt idx="42">
                  <c:v>-8.3895928280895953E-4</c:v>
                </c:pt>
                <c:pt idx="43">
                  <c:v>-7.350822026950957E-4</c:v>
                </c:pt>
                <c:pt idx="44">
                  <c:v>-4.979705947427412E-4</c:v>
                </c:pt>
                <c:pt idx="45">
                  <c:v>-2.1458641599782349E-4</c:v>
                </c:pt>
                <c:pt idx="46">
                  <c:v>2.3257407296013615E-6</c:v>
                </c:pt>
                <c:pt idx="47">
                  <c:v>9.6421329351846472E-5</c:v>
                </c:pt>
                <c:pt idx="48">
                  <c:v>1.3508397587760714E-4</c:v>
                </c:pt>
                <c:pt idx="49">
                  <c:v>3.1954078704911294E-4</c:v>
                </c:pt>
                <c:pt idx="50">
                  <c:v>9.3864034682873318E-4</c:v>
                </c:pt>
                <c:pt idx="51">
                  <c:v>2.295879990180238E-3</c:v>
                </c:pt>
                <c:pt idx="52">
                  <c:v>4.6595791038288809E-3</c:v>
                </c:pt>
                <c:pt idx="53">
                  <c:v>8.2560726662230695E-3</c:v>
                </c:pt>
                <c:pt idx="54">
                  <c:v>1.3283950446177584E-2</c:v>
                </c:pt>
                <c:pt idx="55">
                  <c:v>1.9925611800317291E-2</c:v>
                </c:pt>
                <c:pt idx="56">
                  <c:v>2.8335532537032714E-2</c:v>
                </c:pt>
                <c:pt idx="57">
                  <c:v>3.8631377179340148E-2</c:v>
                </c:pt>
                <c:pt idx="58">
                  <c:v>5.0910650215349254E-2</c:v>
                </c:pt>
                <c:pt idx="59">
                  <c:v>6.532937783016679E-2</c:v>
                </c:pt>
                <c:pt idx="60">
                  <c:v>8.22907168116878E-2</c:v>
                </c:pt>
                <c:pt idx="61">
                  <c:v>0.10286603672549824</c:v>
                </c:pt>
                <c:pt idx="62">
                  <c:v>0.12982259255156289</c:v>
                </c:pt>
                <c:pt idx="63">
                  <c:v>0.1705775495694872</c:v>
                </c:pt>
                <c:pt idx="64">
                  <c:v>0.24924047610622263</c:v>
                </c:pt>
                <c:pt idx="65">
                  <c:v>0.50041471659924464</c:v>
                </c:pt>
                <c:pt idx="66">
                  <c:v>-3.472011459123364</c:v>
                </c:pt>
                <c:pt idx="67">
                  <c:v>-0.35143182143932244</c:v>
                </c:pt>
                <c:pt idx="68">
                  <c:v>-0.18640341828112109</c:v>
                </c:pt>
                <c:pt idx="69">
                  <c:v>-0.1420956877364847</c:v>
                </c:pt>
                <c:pt idx="70">
                  <c:v>-0.14127447772713911</c:v>
                </c:pt>
                <c:pt idx="71">
                  <c:v>-0.17362719477558938</c:v>
                </c:pt>
                <c:pt idx="72">
                  <c:v>-0.24650416398803113</c:v>
                </c:pt>
                <c:pt idx="73">
                  <c:v>-0.38454972125360143</c:v>
                </c:pt>
                <c:pt idx="74">
                  <c:v>-0.65672936433390483</c:v>
                </c:pt>
                <c:pt idx="75">
                  <c:v>-1.3386738401006204</c:v>
                </c:pt>
                <c:pt idx="76">
                  <c:v>-5.6698778796032858</c:v>
                </c:pt>
                <c:pt idx="77">
                  <c:v>4.0834469986028754</c:v>
                </c:pt>
                <c:pt idx="78">
                  <c:v>1.8742828086438574</c:v>
                </c:pt>
                <c:pt idx="79">
                  <c:v>1.4432952827189944</c:v>
                </c:pt>
                <c:pt idx="80">
                  <c:v>1.3610323478521975</c:v>
                </c:pt>
                <c:pt idx="81">
                  <c:v>1.4501327444605829</c:v>
                </c:pt>
                <c:pt idx="82">
                  <c:v>1.6532187705765116</c:v>
                </c:pt>
                <c:pt idx="83">
                  <c:v>1.8792748993606752</c:v>
                </c:pt>
              </c:numCache>
            </c:numRef>
          </c:yVal>
        </c:ser>
        <c:ser>
          <c:idx val="3"/>
          <c:order val="3"/>
          <c:tx>
            <c:strRef>
              <c:f>'2000 250 200 D PP'!$AQ$1</c:f>
              <c:strCache>
                <c:ptCount val="1"/>
                <c:pt idx="0">
                  <c:v>Δ6U456789,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PP'!$AQ$3:$AQ$86</c:f>
              <c:numCache>
                <c:formatCode>General</c:formatCode>
                <c:ptCount val="84"/>
                <c:pt idx="0">
                  <c:v>-8.7392788419303024E-4</c:v>
                </c:pt>
                <c:pt idx="1">
                  <c:v>-8.9296143436986685E-4</c:v>
                </c:pt>
                <c:pt idx="2">
                  <c:v>-9.0982886040487235E-4</c:v>
                </c:pt>
                <c:pt idx="3">
                  <c:v>-9.0807936075671324E-4</c:v>
                </c:pt>
                <c:pt idx="4">
                  <c:v>-8.8960406608561387E-4</c:v>
                </c:pt>
                <c:pt idx="5">
                  <c:v>-8.6620212844778436E-4</c:v>
                </c:pt>
                <c:pt idx="6">
                  <c:v>-8.5274547833229079E-4</c:v>
                </c:pt>
                <c:pt idx="7">
                  <c:v>-8.6437326166565549E-4</c:v>
                </c:pt>
                <c:pt idx="8">
                  <c:v>-8.9038563942176038E-4</c:v>
                </c:pt>
                <c:pt idx="9">
                  <c:v>-9.1595996718601524E-4</c:v>
                </c:pt>
                <c:pt idx="10">
                  <c:v>-9.2240181545776012E-4</c:v>
                </c:pt>
                <c:pt idx="11">
                  <c:v>-9.010153169924668E-4</c:v>
                </c:pt>
                <c:pt idx="12">
                  <c:v>-8.6436889233269104E-4</c:v>
                </c:pt>
                <c:pt idx="13">
                  <c:v>-8.4035476544317095E-4</c:v>
                </c:pt>
                <c:pt idx="14">
                  <c:v>-8.460485755823838E-4</c:v>
                </c:pt>
                <c:pt idx="15">
                  <c:v>-8.8205791993232617E-4</c:v>
                </c:pt>
                <c:pt idx="16">
                  <c:v>-9.2342698499397232E-4</c:v>
                </c:pt>
                <c:pt idx="17">
                  <c:v>-9.4100168542157563E-4</c:v>
                </c:pt>
                <c:pt idx="18">
                  <c:v>-9.1815530055349207E-4</c:v>
                </c:pt>
                <c:pt idx="19">
                  <c:v>-8.6810574916090094E-4</c:v>
                </c:pt>
                <c:pt idx="20">
                  <c:v>-8.2617140454806139E-4</c:v>
                </c:pt>
                <c:pt idx="21">
                  <c:v>-8.2256992886049036E-4</c:v>
                </c:pt>
                <c:pt idx="22">
                  <c:v>-8.6636076477423899E-4</c:v>
                </c:pt>
                <c:pt idx="23">
                  <c:v>-9.2819432766859616E-4</c:v>
                </c:pt>
                <c:pt idx="24">
                  <c:v>-9.6601185639067345E-4</c:v>
                </c:pt>
                <c:pt idx="25">
                  <c:v>-9.4565962241035043E-4</c:v>
                </c:pt>
                <c:pt idx="26">
                  <c:v>-8.7766121011855305E-4</c:v>
                </c:pt>
                <c:pt idx="27">
                  <c:v>-8.0761162469265878E-4</c:v>
                </c:pt>
                <c:pt idx="28">
                  <c:v>-7.8708469522770468E-4</c:v>
                </c:pt>
                <c:pt idx="29">
                  <c:v>-8.3740599046837219E-4</c:v>
                </c:pt>
                <c:pt idx="30">
                  <c:v>-9.3127883806113558E-4</c:v>
                </c:pt>
                <c:pt idx="31">
                  <c:v>-1.0017918857141226E-3</c:v>
                </c:pt>
                <c:pt idx="32">
                  <c:v>-9.9404201604914931E-4</c:v>
                </c:pt>
                <c:pt idx="33">
                  <c:v>-9.020985446702574E-4</c:v>
                </c:pt>
                <c:pt idx="34">
                  <c:v>-7.8610195362841082E-4</c:v>
                </c:pt>
                <c:pt idx="35">
                  <c:v>-7.2783603630945082E-4</c:v>
                </c:pt>
                <c:pt idx="36">
                  <c:v>-7.7817902996317012E-4</c:v>
                </c:pt>
                <c:pt idx="37">
                  <c:v>-9.1181021483185303E-4</c:v>
                </c:pt>
                <c:pt idx="38">
                  <c:v>-1.0416693537546474E-3</c:v>
                </c:pt>
                <c:pt idx="39">
                  <c:v>-1.0669623979361852E-3</c:v>
                </c:pt>
                <c:pt idx="40">
                  <c:v>-9.5003468191821481E-4</c:v>
                </c:pt>
                <c:pt idx="41">
                  <c:v>-7.4381014127454005E-4</c:v>
                </c:pt>
                <c:pt idx="42">
                  <c:v>-5.6375501234651832E-4</c:v>
                </c:pt>
                <c:pt idx="43">
                  <c:v>-5.1093730573322047E-4</c:v>
                </c:pt>
                <c:pt idx="44">
                  <c:v>-6.0673666267024168E-4</c:v>
                </c:pt>
                <c:pt idx="45">
                  <c:v>-7.6039318244524321E-4</c:v>
                </c:pt>
                <c:pt idx="46">
                  <c:v>-8.3240110058486149E-4</c:v>
                </c:pt>
                <c:pt idx="47">
                  <c:v>-7.0767701121771738E-4</c:v>
                </c:pt>
                <c:pt idx="48">
                  <c:v>-3.6426734219238726E-4</c:v>
                </c:pt>
                <c:pt idx="49">
                  <c:v>1.201814780269116E-4</c:v>
                </c:pt>
                <c:pt idx="50">
                  <c:v>6.1256779423244636E-4</c:v>
                </c:pt>
                <c:pt idx="51">
                  <c:v>1.0039528346295302E-3</c:v>
                </c:pt>
                <c:pt idx="52">
                  <c:v>1.2798098207827146E-3</c:v>
                </c:pt>
                <c:pt idx="53">
                  <c:v>1.5751995437447773E-3</c:v>
                </c:pt>
                <c:pt idx="54">
                  <c:v>2.208584643419859E-3</c:v>
                </c:pt>
                <c:pt idx="55">
                  <c:v>3.6745754323550019E-3</c:v>
                </c:pt>
                <c:pt idx="56">
                  <c:v>6.5804530975690856E-3</c:v>
                </c:pt>
                <c:pt idx="57">
                  <c:v>1.1496261470839512E-2</c:v>
                </c:pt>
                <c:pt idx="58">
                  <c:v>1.8793000599510681E-2</c:v>
                </c:pt>
                <c:pt idx="59">
                  <c:v>2.8553709870727466E-2</c:v>
                </c:pt>
                <c:pt idx="60">
                  <c:v>4.0644022555780888E-2</c:v>
                </c:pt>
                <c:pt idx="61">
                  <c:v>5.4938433373606599E-2</c:v>
                </c:pt>
                <c:pt idx="62">
                  <c:v>7.1649340132691211E-2</c:v>
                </c:pt>
                <c:pt idx="63">
                  <c:v>9.1713016970164402E-2</c:v>
                </c:pt>
                <c:pt idx="64">
                  <c:v>0.11753006721625787</c:v>
                </c:pt>
                <c:pt idx="65">
                  <c:v>0.15512427679920163</c:v>
                </c:pt>
                <c:pt idx="66">
                  <c:v>0.22308178018073535</c:v>
                </c:pt>
                <c:pt idx="67">
                  <c:v>0.41263147682642959</c:v>
                </c:pt>
                <c:pt idx="68">
                  <c:v>8.179901688677063</c:v>
                </c:pt>
                <c:pt idx="69">
                  <c:v>-0.4112093438768033</c:v>
                </c:pt>
                <c:pt idx="70">
                  <c:v>-0.20171687298380245</c:v>
                </c:pt>
                <c:pt idx="71">
                  <c:v>-0.14701457828655046</c:v>
                </c:pt>
                <c:pt idx="72">
                  <c:v>-0.13758788804581829</c:v>
                </c:pt>
                <c:pt idx="73">
                  <c:v>-0.15912384284599587</c:v>
                </c:pt>
                <c:pt idx="74">
                  <c:v>-0.22003563427432488</c:v>
                </c:pt>
                <c:pt idx="75">
                  <c:v>-0.35360694309803636</c:v>
                </c:pt>
                <c:pt idx="76">
                  <c:v>-0.65920064786184984</c:v>
                </c:pt>
                <c:pt idx="77">
                  <c:v>-1.5273793353579828</c:v>
                </c:pt>
                <c:pt idx="78">
                  <c:v>-7.2713375273713279</c:v>
                </c:pt>
                <c:pt idx="79">
                  <c:v>5.9905515433383361</c:v>
                </c:pt>
                <c:pt idx="80">
                  <c:v>2.7363185213201868</c:v>
                </c:pt>
                <c:pt idx="81">
                  <c:v>1.9413262546040551</c:v>
                </c:pt>
                <c:pt idx="82">
                  <c:v>1.5940371404479659</c:v>
                </c:pt>
                <c:pt idx="83">
                  <c:v>1.4439612042558436</c:v>
                </c:pt>
              </c:numCache>
            </c:numRef>
          </c:yVal>
        </c:ser>
        <c:axId val="120004608"/>
        <c:axId val="120006144"/>
      </c:scatterChart>
      <c:valAx>
        <c:axId val="12000460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006144"/>
        <c:crosses val="autoZero"/>
        <c:crossBetween val="midCat"/>
      </c:valAx>
      <c:valAx>
        <c:axId val="12000614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004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7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PP'!$AR$1</c:f>
              <c:strCache>
                <c:ptCount val="1"/>
                <c:pt idx="0">
                  <c:v>Δ7U1234567,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PP'!$AR$3:$AR$86</c:f>
              <c:numCache>
                <c:formatCode>General</c:formatCode>
                <c:ptCount val="84"/>
                <c:pt idx="0">
                  <c:v>-1.4618629746356628E-4</c:v>
                </c:pt>
                <c:pt idx="1">
                  <c:v>-1.4648530866574186E-4</c:v>
                </c:pt>
                <c:pt idx="2">
                  <c:v>-1.4683130939298889E-4</c:v>
                </c:pt>
                <c:pt idx="3">
                  <c:v>-1.4681217869885337E-4</c:v>
                </c:pt>
                <c:pt idx="4">
                  <c:v>-1.4647361259335155E-4</c:v>
                </c:pt>
                <c:pt idx="5">
                  <c:v>-1.4597483548177265E-4</c:v>
                </c:pt>
                <c:pt idx="6">
                  <c:v>-1.4574252969876594E-4</c:v>
                </c:pt>
                <c:pt idx="7">
                  <c:v>-1.4595174560379272E-4</c:v>
                </c:pt>
                <c:pt idx="8">
                  <c:v>-1.464125478779829E-4</c:v>
                </c:pt>
                <c:pt idx="9">
                  <c:v>-1.4699485623221139E-4</c:v>
                </c:pt>
                <c:pt idx="10">
                  <c:v>-1.4711112127031297E-4</c:v>
                </c:pt>
                <c:pt idx="11">
                  <c:v>-1.4665965322682814E-4</c:v>
                </c:pt>
                <c:pt idx="12">
                  <c:v>-1.4598047794919211E-4</c:v>
                </c:pt>
                <c:pt idx="13">
                  <c:v>-1.454414647067393E-4</c:v>
                </c:pt>
                <c:pt idx="14">
                  <c:v>-1.4563599514530703E-4</c:v>
                </c:pt>
                <c:pt idx="15">
                  <c:v>-1.4626738549975164E-4</c:v>
                </c:pt>
                <c:pt idx="16">
                  <c:v>-1.4712880811610103E-4</c:v>
                </c:pt>
                <c:pt idx="17">
                  <c:v>-1.4749904546390442E-4</c:v>
                </c:pt>
                <c:pt idx="18">
                  <c:v>-1.4703764916631598E-4</c:v>
                </c:pt>
                <c:pt idx="19">
                  <c:v>-1.4602037317830609E-4</c:v>
                </c:pt>
                <c:pt idx="20">
                  <c:v>-1.451709136444498E-4</c:v>
                </c:pt>
                <c:pt idx="21">
                  <c:v>-1.4510114258982389E-4</c:v>
                </c:pt>
                <c:pt idx="22">
                  <c:v>-1.4596858195919246E-4</c:v>
                </c:pt>
                <c:pt idx="23">
                  <c:v>-1.4729724629332551E-4</c:v>
                </c:pt>
                <c:pt idx="24">
                  <c:v>-1.4826579911710912E-4</c:v>
                </c:pt>
                <c:pt idx="25">
                  <c:v>-1.4803674234386009E-4</c:v>
                </c:pt>
                <c:pt idx="26">
                  <c:v>-1.4641870312328203E-4</c:v>
                </c:pt>
                <c:pt idx="27">
                  <c:v>-1.4435002552729063E-4</c:v>
                </c:pt>
                <c:pt idx="28">
                  <c:v>-1.430379197925306E-4</c:v>
                </c:pt>
                <c:pt idx="29">
                  <c:v>-1.434645918546603E-4</c:v>
                </c:pt>
                <c:pt idx="30">
                  <c:v>-1.4578450159440212E-4</c:v>
                </c:pt>
                <c:pt idx="31">
                  <c:v>-1.4860202058562401E-4</c:v>
                </c:pt>
                <c:pt idx="32">
                  <c:v>-1.4766487042803056E-4</c:v>
                </c:pt>
                <c:pt idx="33">
                  <c:v>-1.3403053217141652E-4</c:v>
                </c:pt>
                <c:pt idx="34">
                  <c:v>-9.090221022995869E-5</c:v>
                </c:pt>
                <c:pt idx="35">
                  <c:v>1.0262817013200647E-5</c:v>
                </c:pt>
                <c:pt idx="36">
                  <c:v>2.1351652562275324E-4</c:v>
                </c:pt>
                <c:pt idx="37">
                  <c:v>5.8035266577525352E-4</c:v>
                </c:pt>
                <c:pt idx="38">
                  <c:v>1.1876885668652346E-3</c:v>
                </c:pt>
                <c:pt idx="39">
                  <c:v>2.1204830680769341E-3</c:v>
                </c:pt>
                <c:pt idx="40">
                  <c:v>3.4620547734771946E-3</c:v>
                </c:pt>
                <c:pt idx="41">
                  <c:v>5.2827130092237004E-3</c:v>
                </c:pt>
                <c:pt idx="42">
                  <c:v>7.6323062742247507E-3</c:v>
                </c:pt>
                <c:pt idx="43">
                  <c:v>1.0534520105646546E-2</c:v>
                </c:pt>
                <c:pt idx="44">
                  <c:v>1.3983507539695728E-2</c:v>
                </c:pt>
                <c:pt idx="45">
                  <c:v>1.7941245262846735E-2</c:v>
                </c:pt>
                <c:pt idx="46">
                  <c:v>2.2341331625998873E-2</c:v>
                </c:pt>
                <c:pt idx="47">
                  <c:v>2.7101763268828041E-2</c:v>
                </c:pt>
                <c:pt idx="48">
                  <c:v>3.2142586915934052E-2</c:v>
                </c:pt>
                <c:pt idx="49">
                  <c:v>3.7396275408587892E-2</c:v>
                </c:pt>
                <c:pt idx="50">
                  <c:v>4.2810383823246576E-2</c:v>
                </c:pt>
                <c:pt idx="51">
                  <c:v>4.8350617703111172E-2</c:v>
                </c:pt>
                <c:pt idx="52">
                  <c:v>5.4020293033548834E-2</c:v>
                </c:pt>
                <c:pt idx="53">
                  <c:v>5.9906794161545297E-2</c:v>
                </c:pt>
                <c:pt idx="54">
                  <c:v>6.626875641239284E-2</c:v>
                </c:pt>
                <c:pt idx="55">
                  <c:v>7.375575487725447E-2</c:v>
                </c:pt>
                <c:pt idx="56">
                  <c:v>8.4137015588110695E-2</c:v>
                </c:pt>
                <c:pt idx="57">
                  <c:v>0.10353559569736262</c:v>
                </c:pt>
                <c:pt idx="58">
                  <c:v>0.17164357499941299</c:v>
                </c:pt>
                <c:pt idx="59">
                  <c:v>-0.27657478789019285</c:v>
                </c:pt>
                <c:pt idx="60">
                  <c:v>-1.5934916179486443E-2</c:v>
                </c:pt>
                <c:pt idx="61">
                  <c:v>1.2323520443574713E-2</c:v>
                </c:pt>
                <c:pt idx="62">
                  <c:v>2.0387511888986701E-2</c:v>
                </c:pt>
                <c:pt idx="63">
                  <c:v>2.0424386463900584E-2</c:v>
                </c:pt>
                <c:pt idx="64">
                  <c:v>1.3864673039457829E-2</c:v>
                </c:pt>
                <c:pt idx="65">
                  <c:v>-1.5973175520775543E-3</c:v>
                </c:pt>
                <c:pt idx="66">
                  <c:v>-3.3273457531167276E-2</c:v>
                </c:pt>
                <c:pt idx="67">
                  <c:v>-0.10236705727751529</c:v>
                </c:pt>
                <c:pt idx="68">
                  <c:v>-0.29088283013762672</c:v>
                </c:pt>
                <c:pt idx="69">
                  <c:v>-1.3578056270639194</c:v>
                </c:pt>
                <c:pt idx="70">
                  <c:v>2.0185897536991306</c:v>
                </c:pt>
                <c:pt idx="71">
                  <c:v>0.99463647119352938</c:v>
                </c:pt>
                <c:pt idx="72">
                  <c:v>0.87230015802323579</c:v>
                </c:pt>
                <c:pt idx="73">
                  <c:v>0.89519421763716089</c:v>
                </c:pt>
                <c:pt idx="74">
                  <c:v>0.97352025014997023</c:v>
                </c:pt>
                <c:pt idx="75">
                  <c:v>1.0757126688577017</c:v>
                </c:pt>
                <c:pt idx="76">
                  <c:v>1.1804651930060459</c:v>
                </c:pt>
                <c:pt idx="77">
                  <c:v>1.2697538072274337</c:v>
                </c:pt>
                <c:pt idx="78">
                  <c:v>1.3358556344274004</c:v>
                </c:pt>
                <c:pt idx="79">
                  <c:v>1.3856086480699532</c:v>
                </c:pt>
                <c:pt idx="80">
                  <c:v>1.4315997966771805</c:v>
                </c:pt>
                <c:pt idx="81">
                  <c:v>1.480250676795509</c:v>
                </c:pt>
                <c:pt idx="82">
                  <c:v>1.5268134806089473</c:v>
                </c:pt>
                <c:pt idx="83">
                  <c:v>1.5599107956586589</c:v>
                </c:pt>
              </c:numCache>
            </c:numRef>
          </c:yVal>
        </c:ser>
        <c:ser>
          <c:idx val="1"/>
          <c:order val="1"/>
          <c:tx>
            <c:strRef>
              <c:f>'2000 250 200 D PP'!$AS$1</c:f>
              <c:strCache>
                <c:ptCount val="1"/>
                <c:pt idx="0">
                  <c:v>Δ7U2345678,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PP'!$AS$3:$AS$86</c:f>
              <c:numCache>
                <c:formatCode>General</c:formatCode>
                <c:ptCount val="84"/>
                <c:pt idx="0">
                  <c:v>-4.3783449546029016E-4</c:v>
                </c:pt>
                <c:pt idx="1">
                  <c:v>-4.4563206977892228E-4</c:v>
                </c:pt>
                <c:pt idx="2">
                  <c:v>-4.5149109347043277E-4</c:v>
                </c:pt>
                <c:pt idx="3">
                  <c:v>-4.5098099742954095E-4</c:v>
                </c:pt>
                <c:pt idx="4">
                  <c:v>-4.4380862613785328E-4</c:v>
                </c:pt>
                <c:pt idx="5">
                  <c:v>-4.3478803965865551E-4</c:v>
                </c:pt>
                <c:pt idx="6">
                  <c:v>-4.2988478320545026E-4</c:v>
                </c:pt>
                <c:pt idx="7">
                  <c:v>-4.3385736422928253E-4</c:v>
                </c:pt>
                <c:pt idx="8">
                  <c:v>-4.4442310865809738E-4</c:v>
                </c:pt>
                <c:pt idx="9">
                  <c:v>-4.5429131811940528E-4</c:v>
                </c:pt>
                <c:pt idx="10">
                  <c:v>-4.5642901171492775E-4</c:v>
                </c:pt>
                <c:pt idx="11">
                  <c:v>-4.4820761946003909E-4</c:v>
                </c:pt>
                <c:pt idx="12">
                  <c:v>-4.3428688747924475E-4</c:v>
                </c:pt>
                <c:pt idx="13">
                  <c:v>-4.2501657324965061E-4</c:v>
                </c:pt>
                <c:pt idx="14">
                  <c:v>-4.2709776876594238E-4</c:v>
                </c:pt>
                <c:pt idx="15">
                  <c:v>-4.4113204385540943E-4</c:v>
                </c:pt>
                <c:pt idx="16">
                  <c:v>-4.5691920208442067E-4</c:v>
                </c:pt>
                <c:pt idx="17">
                  <c:v>-4.6369590071767256E-4</c:v>
                </c:pt>
                <c:pt idx="18">
                  <c:v>-4.5506027918923285E-4</c:v>
                </c:pt>
                <c:pt idx="19">
                  <c:v>-4.357165498177393E-4</c:v>
                </c:pt>
                <c:pt idx="20">
                  <c:v>-4.1918829714496616E-4</c:v>
                </c:pt>
                <c:pt idx="21">
                  <c:v>-4.1781049137654483E-4</c:v>
                </c:pt>
                <c:pt idx="22">
                  <c:v>-4.3444883315700133E-4</c:v>
                </c:pt>
                <c:pt idx="23">
                  <c:v>-4.5836365074892809E-4</c:v>
                </c:pt>
                <c:pt idx="24">
                  <c:v>-4.7274993510725119E-4</c:v>
                </c:pt>
                <c:pt idx="25">
                  <c:v>-4.6535865578138273E-4</c:v>
                </c:pt>
                <c:pt idx="26">
                  <c:v>-4.4016289428693635E-4</c:v>
                </c:pt>
                <c:pt idx="27">
                  <c:v>-4.1400205675917929E-4</c:v>
                </c:pt>
                <c:pt idx="28">
                  <c:v>-4.0694197888433033E-4</c:v>
                </c:pt>
                <c:pt idx="29">
                  <c:v>-4.2632896127924491E-4</c:v>
                </c:pt>
                <c:pt idx="30">
                  <c:v>-4.602689063767619E-4</c:v>
                </c:pt>
                <c:pt idx="31">
                  <c:v>-4.8306713735676577E-4</c:v>
                </c:pt>
                <c:pt idx="32">
                  <c:v>-4.7513465095133363E-4</c:v>
                </c:pt>
                <c:pt idx="33">
                  <c:v>-4.3785084636777495E-4</c:v>
                </c:pt>
                <c:pt idx="34">
                  <c:v>-3.9722035834506716E-4</c:v>
                </c:pt>
                <c:pt idx="35">
                  <c:v>-3.8647454895117292E-4</c:v>
                </c:pt>
                <c:pt idx="36">
                  <c:v>-4.2048847334938058E-4</c:v>
                </c:pt>
                <c:pt idx="37">
                  <c:v>-4.7953153992239092E-4</c:v>
                </c:pt>
                <c:pt idx="38">
                  <c:v>-5.1719096260799445E-4</c:v>
                </c:pt>
                <c:pt idx="39">
                  <c:v>-4.8776415838426346E-4</c:v>
                </c:pt>
                <c:pt idx="40">
                  <c:v>-3.8214398433797212E-4</c:v>
                </c:pt>
                <c:pt idx="41">
                  <c:v>-2.3377450927493504E-4</c:v>
                </c:pt>
                <c:pt idx="42">
                  <c:v>-8.9594945307902007E-5</c:v>
                </c:pt>
                <c:pt idx="43">
                  <c:v>5.0531207533537326E-5</c:v>
                </c:pt>
                <c:pt idx="44">
                  <c:v>2.885669494131003E-4</c:v>
                </c:pt>
                <c:pt idx="45">
                  <c:v>8.4350025756306588E-4</c:v>
                </c:pt>
                <c:pt idx="46">
                  <c:v>2.0090441878693058E-3</c:v>
                </c:pt>
                <c:pt idx="47">
                  <c:v>4.0800009798461724E-3</c:v>
                </c:pt>
                <c:pt idx="48">
                  <c:v>7.2875950299945745E-3</c:v>
                </c:pt>
                <c:pt idx="49">
                  <c:v>1.1780509817333983E-2</c:v>
                </c:pt>
                <c:pt idx="50">
                  <c:v>1.7645690527334799E-2</c:v>
                </c:pt>
                <c:pt idx="51">
                  <c:v>2.4941285615348783E-2</c:v>
                </c:pt>
                <c:pt idx="52">
                  <c:v>3.3708673060872399E-2</c:v>
                </c:pt>
                <c:pt idx="53">
                  <c:v>4.3966939475414989E-2</c:v>
                </c:pt>
                <c:pt idx="54">
                  <c:v>5.5724834100561192E-2</c:v>
                </c:pt>
                <c:pt idx="55">
                  <c:v>6.9036822706484854E-2</c:v>
                </c:pt>
                <c:pt idx="56">
                  <c:v>8.4138355463733078E-2</c:v>
                </c:pt>
                <c:pt idx="57">
                  <c:v>0.10173897487472507</c:v>
                </c:pt>
                <c:pt idx="58">
                  <c:v>0.1237824171285645</c:v>
                </c:pt>
                <c:pt idx="59">
                  <c:v>0.15582387108278062</c:v>
                </c:pt>
                <c:pt idx="60">
                  <c:v>0.21743994669478214</c:v>
                </c:pt>
                <c:pt idx="61">
                  <c:v>0.43815922307692778</c:v>
                </c:pt>
                <c:pt idx="62">
                  <c:v>-0.93385260553510174</c:v>
                </c:pt>
                <c:pt idx="63">
                  <c:v>-0.15771784989285784</c:v>
                </c:pt>
                <c:pt idx="64">
                  <c:v>-6.8984373854341294E-2</c:v>
                </c:pt>
                <c:pt idx="65">
                  <c:v>-4.2310042092645501E-2</c:v>
                </c:pt>
                <c:pt idx="66">
                  <c:v>-3.9956791280158513E-2</c:v>
                </c:pt>
                <c:pt idx="67">
                  <c:v>-5.6885466253761299E-2</c:v>
                </c:pt>
                <c:pt idx="68">
                  <c:v>-9.9117871572306462E-2</c:v>
                </c:pt>
                <c:pt idx="69">
                  <c:v>-0.188222406550629</c:v>
                </c:pt>
                <c:pt idx="70">
                  <c:v>-0.39768812768579948</c:v>
                </c:pt>
                <c:pt idx="71">
                  <c:v>-1.1605336586902646</c:v>
                </c:pt>
                <c:pt idx="72">
                  <c:v>8.1702630438122341</c:v>
                </c:pt>
                <c:pt idx="73">
                  <c:v>1.4653055797042243</c:v>
                </c:pt>
                <c:pt idx="74">
                  <c:v>1.0523523544306808</c:v>
                </c:pt>
                <c:pt idx="75">
                  <c:v>0.98669886643836735</c:v>
                </c:pt>
                <c:pt idx="76">
                  <c:v>1.058104033463642</c:v>
                </c:pt>
                <c:pt idx="77">
                  <c:v>1.2344818135546063</c:v>
                </c:pt>
                <c:pt idx="78">
                  <c:v>1.5013735310175786</c:v>
                </c:pt>
                <c:pt idx="79">
                  <c:v>1.7798152745796987</c:v>
                </c:pt>
                <c:pt idx="80">
                  <c:v>1.8966217499825098</c:v>
                </c:pt>
                <c:pt idx="81">
                  <c:v>1.7866409382277579</c:v>
                </c:pt>
                <c:pt idx="82">
                  <c:v>1.600805565507742</c:v>
                </c:pt>
                <c:pt idx="83">
                  <c:v>1.4791169025213082</c:v>
                </c:pt>
              </c:numCache>
            </c:numRef>
          </c:yVal>
        </c:ser>
        <c:ser>
          <c:idx val="2"/>
          <c:order val="2"/>
          <c:tx>
            <c:strRef>
              <c:f>'2000 250 200 D PP'!$AT$1</c:f>
              <c:strCache>
                <c:ptCount val="1"/>
                <c:pt idx="0">
                  <c:v>Δ7U3456789,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PP'!$AT$3:$AT$86</c:f>
              <c:numCache>
                <c:formatCode>General</c:formatCode>
                <c:ptCount val="84"/>
                <c:pt idx="0">
                  <c:v>-6.949304748785388E-4</c:v>
                </c:pt>
                <c:pt idx="1">
                  <c:v>-6.6975507468118123E-4</c:v>
                </c:pt>
                <c:pt idx="2">
                  <c:v>-6.4907960192480156E-4</c:v>
                </c:pt>
                <c:pt idx="3">
                  <c:v>-6.5108409105681055E-4</c:v>
                </c:pt>
                <c:pt idx="4">
                  <c:v>-6.7493633572907226E-4</c:v>
                </c:pt>
                <c:pt idx="5">
                  <c:v>-7.0508656505549681E-4</c:v>
                </c:pt>
                <c:pt idx="6">
                  <c:v>-7.2197734907193634E-4</c:v>
                </c:pt>
                <c:pt idx="7">
                  <c:v>-7.077786046351017E-4</c:v>
                </c:pt>
                <c:pt idx="8">
                  <c:v>-6.7345386660152726E-4</c:v>
                </c:pt>
                <c:pt idx="9">
                  <c:v>-6.4033654659020715E-4</c:v>
                </c:pt>
                <c:pt idx="10">
                  <c:v>-6.3259856478129059E-4</c:v>
                </c:pt>
                <c:pt idx="11">
                  <c:v>-6.6019444497050805E-4</c:v>
                </c:pt>
                <c:pt idx="12">
                  <c:v>-7.0710342208461752E-4</c:v>
                </c:pt>
                <c:pt idx="13">
                  <c:v>-7.381309235305896E-4</c:v>
                </c:pt>
                <c:pt idx="14">
                  <c:v>-7.3094631613310863E-4</c:v>
                </c:pt>
                <c:pt idx="15">
                  <c:v>-6.8435420387697398E-4</c:v>
                </c:pt>
                <c:pt idx="16">
                  <c:v>-6.3127266563859806E-4</c:v>
                </c:pt>
                <c:pt idx="17">
                  <c:v>-6.0848664608740264E-4</c:v>
                </c:pt>
                <c:pt idx="18">
                  <c:v>-6.3762054116500461E-4</c:v>
                </c:pt>
                <c:pt idx="19">
                  <c:v>-7.0228609708981686E-4</c:v>
                </c:pt>
                <c:pt idx="20">
                  <c:v>-7.5682423511237403E-4</c:v>
                </c:pt>
                <c:pt idx="21">
                  <c:v>-7.6147478508813171E-4</c:v>
                </c:pt>
                <c:pt idx="22">
                  <c:v>-7.0557555026802533E-4</c:v>
                </c:pt>
                <c:pt idx="23">
                  <c:v>-6.2589481730376503E-4</c:v>
                </c:pt>
                <c:pt idx="24">
                  <c:v>-5.772666370588358E-4</c:v>
                </c:pt>
                <c:pt idx="25">
                  <c:v>-6.0262323491729172E-4</c:v>
                </c:pt>
                <c:pt idx="26">
                  <c:v>-6.8865800394505368E-4</c:v>
                </c:pt>
                <c:pt idx="27">
                  <c:v>-7.7792055705167311E-4</c:v>
                </c:pt>
                <c:pt idx="28">
                  <c:v>-8.0335228211872336E-4</c:v>
                </c:pt>
                <c:pt idx="29">
                  <c:v>-7.3883730666637882E-4</c:v>
                </c:pt>
                <c:pt idx="30">
                  <c:v>-6.2136330042471396E-4</c:v>
                </c:pt>
                <c:pt idx="31">
                  <c:v>-5.3672099384699957E-4</c:v>
                </c:pt>
                <c:pt idx="32">
                  <c:v>-5.531414446983072E-4</c:v>
                </c:pt>
                <c:pt idx="33">
                  <c:v>-6.7317147374064347E-4</c:v>
                </c:pt>
                <c:pt idx="34">
                  <c:v>-8.1637123443498519E-4</c:v>
                </c:pt>
                <c:pt idx="35">
                  <c:v>-8.7431240355335677E-4</c:v>
                </c:pt>
                <c:pt idx="36">
                  <c:v>-7.8655548564481417E-4</c:v>
                </c:pt>
                <c:pt idx="37">
                  <c:v>-5.9612244191583372E-4</c:v>
                </c:pt>
                <c:pt idx="38">
                  <c:v>-4.2800302119787721E-4</c:v>
                </c:pt>
                <c:pt idx="39">
                  <c:v>-4.1404577002706157E-4</c:v>
                </c:pt>
                <c:pt idx="40">
                  <c:v>-5.8480432697625919E-4</c:v>
                </c:pt>
                <c:pt idx="41">
                  <c:v>-8.3457068361902009E-4</c:v>
                </c:pt>
                <c:pt idx="42">
                  <c:v>-9.7151679975436913E-4</c:v>
                </c:pt>
                <c:pt idx="43">
                  <c:v>-8.4310462378633184E-4</c:v>
                </c:pt>
                <c:pt idx="44">
                  <c:v>-4.4553539854722213E-4</c:v>
                </c:pt>
                <c:pt idx="45">
                  <c:v>4.8717950299423538E-5</c:v>
                </c:pt>
                <c:pt idx="46">
                  <c:v>4.0565060486525372E-4</c:v>
                </c:pt>
                <c:pt idx="47">
                  <c:v>4.8600724727115792E-4</c:v>
                </c:pt>
                <c:pt idx="48">
                  <c:v>3.7785519134825573E-4</c:v>
                </c:pt>
                <c:pt idx="49">
                  <c:v>4.1679340595097042E-4</c:v>
                </c:pt>
                <c:pt idx="50">
                  <c:v>1.0981712715693128E-3</c:v>
                </c:pt>
                <c:pt idx="51">
                  <c:v>2.9299523327778704E-3</c:v>
                </c:pt>
                <c:pt idx="52">
                  <c:v>6.3277460166420363E-3</c:v>
                </c:pt>
                <c:pt idx="53">
                  <c:v>1.1591947826862101E-2</c:v>
                </c:pt>
                <c:pt idx="54">
                  <c:v>1.893291001965804E-2</c:v>
                </c:pt>
                <c:pt idx="55">
                  <c:v>2.8503283924716946E-2</c:v>
                </c:pt>
                <c:pt idx="56">
                  <c:v>4.0405256220056127E-2</c:v>
                </c:pt>
                <c:pt idx="57">
                  <c:v>5.4742475699947689E-2</c:v>
                </c:pt>
                <c:pt idx="58">
                  <c:v>7.17559629253572E-2</c:v>
                </c:pt>
                <c:pt idx="59">
                  <c:v>9.2128728415151462E-2</c:v>
                </c:pt>
                <c:pt idx="60">
                  <c:v>0.11764831758103841</c:v>
                </c:pt>
                <c:pt idx="61">
                  <c:v>0.1530379112515261</c:v>
                </c:pt>
                <c:pt idx="62">
                  <c:v>0.21291809368449108</c:v>
                </c:pt>
                <c:pt idx="63">
                  <c:v>0.36566817666553902</c:v>
                </c:pt>
                <c:pt idx="64">
                  <c:v>2.8471086668394143</c:v>
                </c:pt>
                <c:pt idx="65">
                  <c:v>-0.35224893715996408</c:v>
                </c:pt>
                <c:pt idx="66">
                  <c:v>-0.13764241423196161</c:v>
                </c:pt>
                <c:pt idx="67">
                  <c:v>-7.7930920074958263E-2</c:v>
                </c:pt>
                <c:pt idx="68">
                  <c:v>-5.8915514968351179E-2</c:v>
                </c:pt>
                <c:pt idx="69">
                  <c:v>-6.5574247161140589E-2</c:v>
                </c:pt>
                <c:pt idx="70">
                  <c:v>-0.10398146406286221</c:v>
                </c:pt>
                <c:pt idx="71">
                  <c:v>-0.20243044438242058</c:v>
                </c:pt>
                <c:pt idx="72">
                  <c:v>-0.45757743410170654</c:v>
                </c:pt>
                <c:pt idx="73">
                  <c:v>-1.3731917120259958</c:v>
                </c:pt>
                <c:pt idx="74">
                  <c:v>204.47241567527743</c:v>
                </c:pt>
                <c:pt idx="75">
                  <c:v>2.6731385576771562</c:v>
                </c:pt>
                <c:pt idx="76">
                  <c:v>1.6624168948029991</c:v>
                </c:pt>
                <c:pt idx="77">
                  <c:v>1.2598986148114402</c:v>
                </c:pt>
                <c:pt idx="78">
                  <c:v>1.0514942137423144</c:v>
                </c:pt>
                <c:pt idx="79">
                  <c:v>0.9802420087416549</c:v>
                </c:pt>
                <c:pt idx="80">
                  <c:v>1.03782521495784</c:v>
                </c:pt>
                <c:pt idx="81">
                  <c:v>1.2536174057202005</c:v>
                </c:pt>
                <c:pt idx="82">
                  <c:v>1.69235175566531</c:v>
                </c:pt>
                <c:pt idx="83">
                  <c:v>2.3177690336003245</c:v>
                </c:pt>
              </c:numCache>
            </c:numRef>
          </c:yVal>
        </c:ser>
        <c:axId val="120049024"/>
        <c:axId val="120063104"/>
      </c:scatterChart>
      <c:valAx>
        <c:axId val="12004902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063104"/>
        <c:crosses val="autoZero"/>
        <c:crossBetween val="midCat"/>
      </c:valAx>
      <c:valAx>
        <c:axId val="12006310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04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4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 PP'!$AC$1</c:f>
              <c:strCache>
                <c:ptCount val="1"/>
                <c:pt idx="0">
                  <c:v>Δ4U1234,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PP'!$AC$3:$AC$86</c:f>
              <c:numCache>
                <c:formatCode>General</c:formatCode>
                <c:ptCount val="84"/>
                <c:pt idx="0">
                  <c:v>-3.6787837266037503E-4</c:v>
                </c:pt>
                <c:pt idx="1">
                  <c:v>-3.6865234946847198E-4</c:v>
                </c:pt>
                <c:pt idx="2">
                  <c:v>-3.6927204243622616E-4</c:v>
                </c:pt>
                <c:pt idx="3">
                  <c:v>-3.6923011693723156E-4</c:v>
                </c:pt>
                <c:pt idx="4">
                  <c:v>-3.6849839878423847E-4</c:v>
                </c:pt>
                <c:pt idx="5">
                  <c:v>-3.6754223904829402E-4</c:v>
                </c:pt>
                <c:pt idx="6">
                  <c:v>-3.6705114152330368E-4</c:v>
                </c:pt>
                <c:pt idx="7">
                  <c:v>-3.6744809327731728E-4</c:v>
                </c:pt>
                <c:pt idx="8">
                  <c:v>-3.6851618625867411E-4</c:v>
                </c:pt>
                <c:pt idx="9">
                  <c:v>-3.695717108268065E-4</c:v>
                </c:pt>
                <c:pt idx="10">
                  <c:v>-3.6978828822722493E-4</c:v>
                </c:pt>
                <c:pt idx="11">
                  <c:v>-3.689263783568317E-4</c:v>
                </c:pt>
                <c:pt idx="12">
                  <c:v>-3.6751096189003841E-4</c:v>
                </c:pt>
                <c:pt idx="13">
                  <c:v>-3.6652153828010253E-4</c:v>
                </c:pt>
                <c:pt idx="14">
                  <c:v>-3.6677892658415153E-4</c:v>
                </c:pt>
                <c:pt idx="15">
                  <c:v>-3.6819070517463728E-4</c:v>
                </c:pt>
                <c:pt idx="16">
                  <c:v>-3.6985112385650457E-4</c:v>
                </c:pt>
                <c:pt idx="17">
                  <c:v>-3.7055333695221551E-4</c:v>
                </c:pt>
                <c:pt idx="18">
                  <c:v>-3.6964966139816838E-4</c:v>
                </c:pt>
                <c:pt idx="19">
                  <c:v>-3.6763769342099687E-4</c:v>
                </c:pt>
                <c:pt idx="20">
                  <c:v>-3.6590784619466718E-4</c:v>
                </c:pt>
                <c:pt idx="21">
                  <c:v>-3.6577026176663004E-4</c:v>
                </c:pt>
                <c:pt idx="22">
                  <c:v>-3.6750896169394372E-4</c:v>
                </c:pt>
                <c:pt idx="23">
                  <c:v>-3.7005681181182009E-4</c:v>
                </c:pt>
                <c:pt idx="24">
                  <c:v>-3.7164789352906943E-4</c:v>
                </c:pt>
                <c:pt idx="25">
                  <c:v>-3.7095970674446663E-4</c:v>
                </c:pt>
                <c:pt idx="26">
                  <c:v>-3.6819298745853469E-4</c:v>
                </c:pt>
                <c:pt idx="27">
                  <c:v>-3.6512626721446465E-4</c:v>
                </c:pt>
                <c:pt idx="28">
                  <c:v>-3.6392174599010374E-4</c:v>
                </c:pt>
                <c:pt idx="29">
                  <c:v>-3.6565989324215792E-4</c:v>
                </c:pt>
                <c:pt idx="30">
                  <c:v>-3.6945871325594917E-4</c:v>
                </c:pt>
                <c:pt idx="31">
                  <c:v>-3.7260086770568129E-4</c:v>
                </c:pt>
                <c:pt idx="32">
                  <c:v>-3.7135489157206125E-4</c:v>
                </c:pt>
                <c:pt idx="33">
                  <c:v>-3.6118322123696234E-4</c:v>
                </c:pt>
                <c:pt idx="34">
                  <c:v>-3.3526035847387774E-4</c:v>
                </c:pt>
                <c:pt idx="35">
                  <c:v>-2.8096671893325766E-4</c:v>
                </c:pt>
                <c:pt idx="36">
                  <c:v>-1.7582647911546873E-4</c:v>
                </c:pt>
                <c:pt idx="37">
                  <c:v>1.469244433051536E-5</c:v>
                </c:pt>
                <c:pt idx="38">
                  <c:v>3.3517761374340113E-4</c:v>
                </c:pt>
                <c:pt idx="39">
                  <c:v>8.3359392167781207E-4</c:v>
                </c:pt>
                <c:pt idx="40">
                  <c:v>1.5526397722245061E-3</c:v>
                </c:pt>
                <c:pt idx="41">
                  <c:v>2.5229148790581143E-3</c:v>
                </c:pt>
                <c:pt idx="42">
                  <c:v>3.761479167941307E-3</c:v>
                </c:pt>
                <c:pt idx="43">
                  <c:v>5.2748102361284115E-3</c:v>
                </c:pt>
                <c:pt idx="44">
                  <c:v>7.0632093322189815E-3</c:v>
                </c:pt>
                <c:pt idx="45">
                  <c:v>9.1230287166204696E-3</c:v>
                </c:pt>
                <c:pt idx="46">
                  <c:v>1.1447904663531735E-2</c:v>
                </c:pt>
                <c:pt idx="47">
                  <c:v>1.4031381981811293E-2</c:v>
                </c:pt>
                <c:pt idx="48">
                  <c:v>1.6871485494433576E-2</c:v>
                </c:pt>
                <c:pt idx="49">
                  <c:v>1.9973781674015714E-2</c:v>
                </c:pt>
                <c:pt idx="50">
                  <c:v>2.3351994354050082E-2</c:v>
                </c:pt>
                <c:pt idx="51">
                  <c:v>2.702816441364286E-2</c:v>
                </c:pt>
                <c:pt idx="52">
                  <c:v>3.1036059452985341E-2</c:v>
                </c:pt>
                <c:pt idx="53">
                  <c:v>3.5429057797803663E-2</c:v>
                </c:pt>
                <c:pt idx="54">
                  <c:v>4.0290460878612946E-2</c:v>
                </c:pt>
                <c:pt idx="55">
                  <c:v>4.5749612582401553E-2</c:v>
                </c:pt>
                <c:pt idx="56">
                  <c:v>5.2012012792101693E-2</c:v>
                </c:pt>
                <c:pt idx="57">
                  <c:v>5.9409587635780366E-2</c:v>
                </c:pt>
                <c:pt idx="58">
                  <c:v>6.8481745987758011E-2</c:v>
                </c:pt>
                <c:pt idx="59">
                  <c:v>8.0136621687642712E-2</c:v>
                </c:pt>
                <c:pt idx="60">
                  <c:v>9.6014300574868316E-2</c:v>
                </c:pt>
                <c:pt idx="61">
                  <c:v>0.11930697315635599</c:v>
                </c:pt>
                <c:pt idx="62">
                  <c:v>0.15681359929944247</c:v>
                </c:pt>
                <c:pt idx="63">
                  <c:v>0.22540629722853403</c:v>
                </c:pt>
                <c:pt idx="64">
                  <c:v>0.380297177327858</c:v>
                </c:pt>
                <c:pt idx="65">
                  <c:v>0.95026121457255752</c:v>
                </c:pt>
                <c:pt idx="66">
                  <c:v>-5.3318721712486585</c:v>
                </c:pt>
                <c:pt idx="67">
                  <c:v>-0.98626263499240385</c:v>
                </c:pt>
                <c:pt idx="68">
                  <c:v>-0.69865042722738546</c:v>
                </c:pt>
                <c:pt idx="69">
                  <c:v>-0.6568685620726693</c:v>
                </c:pt>
                <c:pt idx="70">
                  <c:v>-0.71609891015842608</c:v>
                </c:pt>
                <c:pt idx="71">
                  <c:v>-0.86932965343981439</c:v>
                </c:pt>
                <c:pt idx="72">
                  <c:v>-1.164391483805574</c:v>
                </c:pt>
                <c:pt idx="73">
                  <c:v>-1.7433151378790648</c:v>
                </c:pt>
                <c:pt idx="74">
                  <c:v>-3.1042496735646514</c:v>
                </c:pt>
                <c:pt idx="75">
                  <c:v>-8.8704905748453537</c:v>
                </c:pt>
                <c:pt idx="76">
                  <c:v>17.845747295185106</c:v>
                </c:pt>
                <c:pt idx="77">
                  <c:v>5.3010013830377352</c:v>
                </c:pt>
                <c:pt idx="78">
                  <c:v>3.4431570819526591</c:v>
                </c:pt>
                <c:pt idx="79">
                  <c:v>2.7216512193638365</c:v>
                </c:pt>
                <c:pt idx="80">
                  <c:v>2.3502011054613234</c:v>
                </c:pt>
                <c:pt idx="81">
                  <c:v>2.1313392407362599</c:v>
                </c:pt>
                <c:pt idx="82">
                  <c:v>1.9933373271015742</c:v>
                </c:pt>
                <c:pt idx="83">
                  <c:v>1.9031725538840512</c:v>
                </c:pt>
              </c:numCache>
            </c:numRef>
          </c:yVal>
        </c:ser>
        <c:ser>
          <c:idx val="1"/>
          <c:order val="1"/>
          <c:tx>
            <c:strRef>
              <c:f>'2000 250 200 D PP'!$AD$1</c:f>
              <c:strCache>
                <c:ptCount val="1"/>
                <c:pt idx="0">
                  <c:v>Δ4U2345,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PP'!$AD$3:$AD$86</c:f>
              <c:numCache>
                <c:formatCode>General</c:formatCode>
                <c:ptCount val="84"/>
                <c:pt idx="0">
                  <c:v>-6.8212322015317626E-4</c:v>
                </c:pt>
                <c:pt idx="1">
                  <c:v>-6.826879240250769E-4</c:v>
                </c:pt>
                <c:pt idx="2">
                  <c:v>-6.8307343376607273E-4</c:v>
                </c:pt>
                <c:pt idx="3">
                  <c:v>-6.830427747148665E-4</c:v>
                </c:pt>
                <c:pt idx="4">
                  <c:v>-6.8253531489299716E-4</c:v>
                </c:pt>
                <c:pt idx="5">
                  <c:v>-6.8190504326980203E-4</c:v>
                </c:pt>
                <c:pt idx="6">
                  <c:v>-6.8158034681646551E-4</c:v>
                </c:pt>
                <c:pt idx="7">
                  <c:v>-6.8183410022184165E-4</c:v>
                </c:pt>
                <c:pt idx="8">
                  <c:v>-6.82591895847316E-4</c:v>
                </c:pt>
                <c:pt idx="9">
                  <c:v>-6.8326894459296342E-4</c:v>
                </c:pt>
                <c:pt idx="10">
                  <c:v>-6.8340377973081265E-4</c:v>
                </c:pt>
                <c:pt idx="11">
                  <c:v>-6.8283884192731309E-4</c:v>
                </c:pt>
                <c:pt idx="12">
                  <c:v>-6.8188469824426504E-4</c:v>
                </c:pt>
                <c:pt idx="13">
                  <c:v>-6.8124667275810242E-4</c:v>
                </c:pt>
                <c:pt idx="14">
                  <c:v>-6.813809525783802E-4</c:v>
                </c:pt>
                <c:pt idx="15">
                  <c:v>-6.8235424061729175E-4</c:v>
                </c:pt>
                <c:pt idx="16">
                  <c:v>-6.8345635721775368E-4</c:v>
                </c:pt>
                <c:pt idx="17">
                  <c:v>-6.839094310441611E-4</c:v>
                </c:pt>
                <c:pt idx="18">
                  <c:v>-6.8331692099906044E-4</c:v>
                </c:pt>
                <c:pt idx="19">
                  <c:v>-6.8199266193375366E-4</c:v>
                </c:pt>
                <c:pt idx="20">
                  <c:v>-6.8081939635272423E-4</c:v>
                </c:pt>
                <c:pt idx="21">
                  <c:v>-6.8072526690172758E-4</c:v>
                </c:pt>
                <c:pt idx="22">
                  <c:v>-6.8188283610855617E-4</c:v>
                </c:pt>
                <c:pt idx="23">
                  <c:v>-6.8356345214501749E-4</c:v>
                </c:pt>
                <c:pt idx="24">
                  <c:v>-6.8452082412946453E-4</c:v>
                </c:pt>
                <c:pt idx="25">
                  <c:v>-6.8400759850788782E-4</c:v>
                </c:pt>
                <c:pt idx="26">
                  <c:v>-6.8228286590690833E-4</c:v>
                </c:pt>
                <c:pt idx="27">
                  <c:v>-6.8050621903790445E-4</c:v>
                </c:pt>
                <c:pt idx="28">
                  <c:v>-6.800376999555514E-4</c:v>
                </c:pt>
                <c:pt idx="29">
                  <c:v>-6.8142030845309203E-4</c:v>
                </c:pt>
                <c:pt idx="30">
                  <c:v>-6.8377410880339224E-4</c:v>
                </c:pt>
                <c:pt idx="31">
                  <c:v>-6.8531889307732702E-4</c:v>
                </c:pt>
                <c:pt idx="32">
                  <c:v>-6.8469460808484063E-4</c:v>
                </c:pt>
                <c:pt idx="33">
                  <c:v>-6.8207415809873665E-4</c:v>
                </c:pt>
                <c:pt idx="34">
                  <c:v>-6.7927483082848056E-4</c:v>
                </c:pt>
                <c:pt idx="35">
                  <c:v>-6.7844752385936137E-4</c:v>
                </c:pt>
                <c:pt idx="36">
                  <c:v>-6.8012830858978351E-4</c:v>
                </c:pt>
                <c:pt idx="37">
                  <c:v>-6.8203206034758018E-4</c:v>
                </c:pt>
                <c:pt idx="38">
                  <c:v>-6.7956670365678545E-4</c:v>
                </c:pt>
                <c:pt idx="39">
                  <c:v>-6.6778506920155622E-4</c:v>
                </c:pt>
                <c:pt idx="40">
                  <c:v>-6.4350998348067733E-4</c:v>
                </c:pt>
                <c:pt idx="41">
                  <c:v>-6.0449486960971867E-4</c:v>
                </c:pt>
                <c:pt idx="42">
                  <c:v>-5.4506850132802012E-4</c:v>
                </c:pt>
                <c:pt idx="43">
                  <c:v>-4.4835721812080568E-4</c:v>
                </c:pt>
                <c:pt idx="44">
                  <c:v>-2.7895489506188267E-4</c:v>
                </c:pt>
                <c:pt idx="45">
                  <c:v>2.0938559404448841E-5</c:v>
                </c:pt>
                <c:pt idx="46">
                  <c:v>5.2954111208482462E-4</c:v>
                </c:pt>
                <c:pt idx="47">
                  <c:v>1.3388439457987058E-3</c:v>
                </c:pt>
                <c:pt idx="48">
                  <c:v>2.5461537768614005E-3</c:v>
                </c:pt>
                <c:pt idx="49">
                  <c:v>4.2464983180351959E-3</c:v>
                </c:pt>
                <c:pt idx="50">
                  <c:v>6.5248880882457548E-3</c:v>
                </c:pt>
                <c:pt idx="51">
                  <c:v>9.4482854869308245E-3</c:v>
                </c:pt>
                <c:pt idx="52">
                  <c:v>1.3058166158973551E-2</c:v>
                </c:pt>
                <c:pt idx="53">
                  <c:v>1.7367265822236216E-2</c:v>
                </c:pt>
                <c:pt idx="54">
                  <c:v>2.2363636762385255E-2</c:v>
                </c:pt>
                <c:pt idx="55">
                  <c:v>2.8020184354864041E-2</c:v>
                </c:pt>
                <c:pt idx="56">
                  <c:v>3.4306791188558027E-2</c:v>
                </c:pt>
                <c:pt idx="57">
                  <c:v>4.1208165732618623E-2</c:v>
                </c:pt>
                <c:pt idx="58">
                  <c:v>4.875554261863109E-2</c:v>
                </c:pt>
                <c:pt idx="59">
                  <c:v>5.7073883099262812E-2</c:v>
                </c:pt>
                <c:pt idx="60">
                  <c:v>6.6438762590877512E-2</c:v>
                </c:pt>
                <c:pt idx="61">
                  <c:v>7.735118455828574E-2</c:v>
                </c:pt>
                <c:pt idx="62">
                  <c:v>9.067714798414675E-2</c:v>
                </c:pt>
                <c:pt idx="63">
                  <c:v>0.10796548352367978</c:v>
                </c:pt>
                <c:pt idx="64">
                  <c:v>0.13215664981852746</c:v>
                </c:pt>
                <c:pt idx="65">
                  <c:v>0.16922816536238722</c:v>
                </c:pt>
                <c:pt idx="66">
                  <c:v>0.23277391485261623</c:v>
                </c:pt>
                <c:pt idx="67">
                  <c:v>0.36080588213321257</c:v>
                </c:pt>
                <c:pt idx="68">
                  <c:v>0.71051465177372231</c:v>
                </c:pt>
                <c:pt idx="69">
                  <c:v>3.4490213722162122</c:v>
                </c:pt>
                <c:pt idx="70">
                  <c:v>-1.9794152170888841</c:v>
                </c:pt>
                <c:pt idx="71">
                  <c:v>-1.0463550589470869</c:v>
                </c:pt>
                <c:pt idx="72">
                  <c:v>-0.89877050731260033</c:v>
                </c:pt>
                <c:pt idx="73">
                  <c:v>-0.9365803626992838</c:v>
                </c:pt>
                <c:pt idx="74">
                  <c:v>-1.1030246756378614</c:v>
                </c:pt>
                <c:pt idx="75">
                  <c:v>-1.4458334530575887</c:v>
                </c:pt>
                <c:pt idx="76">
                  <c:v>-2.1463702987190749</c:v>
                </c:pt>
                <c:pt idx="77">
                  <c:v>-3.8973043065346245</c:v>
                </c:pt>
                <c:pt idx="78">
                  <c:v>-13.08188735897404</c:v>
                </c:pt>
                <c:pt idx="79">
                  <c:v>13.885316280154054</c:v>
                </c:pt>
                <c:pt idx="80">
                  <c:v>5.2370097242602256</c:v>
                </c:pt>
                <c:pt idx="81">
                  <c:v>3.52265045138265</c:v>
                </c:pt>
                <c:pt idx="82">
                  <c:v>2.8165125722542053</c:v>
                </c:pt>
                <c:pt idx="83">
                  <c:v>2.443514967594175</c:v>
                </c:pt>
              </c:numCache>
            </c:numRef>
          </c:yVal>
        </c:ser>
        <c:ser>
          <c:idx val="2"/>
          <c:order val="2"/>
          <c:tx>
            <c:strRef>
              <c:f>'2000 250 200 D PP'!$AE$1</c:f>
              <c:strCache>
                <c:ptCount val="1"/>
                <c:pt idx="0">
                  <c:v>Δ4U3456,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PP'!$AE$3:$AE$86</c:f>
              <c:numCache>
                <c:formatCode>General</c:formatCode>
                <c:ptCount val="84"/>
                <c:pt idx="0">
                  <c:v>-8.5590850140936331E-4</c:v>
                </c:pt>
                <c:pt idx="1">
                  <c:v>-8.5518800778365545E-4</c:v>
                </c:pt>
                <c:pt idx="2">
                  <c:v>-8.5469060349954739E-4</c:v>
                </c:pt>
                <c:pt idx="3">
                  <c:v>-8.547561943397675E-4</c:v>
                </c:pt>
                <c:pt idx="4">
                  <c:v>-8.5542394843877848E-4</c:v>
                </c:pt>
                <c:pt idx="5">
                  <c:v>-8.5623759694571457E-4</c:v>
                </c:pt>
                <c:pt idx="6">
                  <c:v>-8.5667478207669971E-4</c:v>
                </c:pt>
                <c:pt idx="7">
                  <c:v>-8.5630094913312577E-4</c:v>
                </c:pt>
                <c:pt idx="8">
                  <c:v>-8.552957361987137E-4</c:v>
                </c:pt>
                <c:pt idx="9">
                  <c:v>-8.5439947473831413E-4</c:v>
                </c:pt>
                <c:pt idx="10">
                  <c:v>-8.5421202147651363E-4</c:v>
                </c:pt>
                <c:pt idx="11">
                  <c:v>-8.5497373565347344E-4</c:v>
                </c:pt>
                <c:pt idx="12">
                  <c:v>-8.5627445634589572E-4</c:v>
                </c:pt>
                <c:pt idx="13">
                  <c:v>-8.5713962735855273E-4</c:v>
                </c:pt>
                <c:pt idx="14">
                  <c:v>-8.56954542160367E-4</c:v>
                </c:pt>
                <c:pt idx="15">
                  <c:v>-8.5562775421668289E-4</c:v>
                </c:pt>
                <c:pt idx="16">
                  <c:v>-8.541958561383555E-4</c:v>
                </c:pt>
                <c:pt idx="17">
                  <c:v>-8.535476473860358E-4</c:v>
                </c:pt>
                <c:pt idx="18">
                  <c:v>-8.5432594172813912E-4</c:v>
                </c:pt>
                <c:pt idx="19">
                  <c:v>-8.5611526621937127E-4</c:v>
                </c:pt>
                <c:pt idx="20">
                  <c:v>-8.5765064204600626E-4</c:v>
                </c:pt>
                <c:pt idx="21">
                  <c:v>-8.5779909830026866E-4</c:v>
                </c:pt>
                <c:pt idx="22">
                  <c:v>-8.562980485636181E-4</c:v>
                </c:pt>
                <c:pt idx="23">
                  <c:v>-8.5412943349277598E-4</c:v>
                </c:pt>
                <c:pt idx="24">
                  <c:v>-8.5279328827968898E-4</c:v>
                </c:pt>
                <c:pt idx="25">
                  <c:v>-8.5342503473812242E-4</c:v>
                </c:pt>
                <c:pt idx="26">
                  <c:v>-8.5562877912785792E-4</c:v>
                </c:pt>
                <c:pt idx="27">
                  <c:v>-8.5790910749994754E-4</c:v>
                </c:pt>
                <c:pt idx="28">
                  <c:v>-8.5843813588711373E-4</c:v>
                </c:pt>
                <c:pt idx="29">
                  <c:v>-8.5669522853505924E-4</c:v>
                </c:pt>
                <c:pt idx="30">
                  <c:v>-8.538802187827892E-4</c:v>
                </c:pt>
                <c:pt idx="31">
                  <c:v>-8.5238110612525055E-4</c:v>
                </c:pt>
                <c:pt idx="32">
                  <c:v>-8.5378577784189509E-4</c:v>
                </c:pt>
                <c:pt idx="33">
                  <c:v>-8.5758426970860072E-4</c:v>
                </c:pt>
                <c:pt idx="34">
                  <c:v>-8.6081083446752367E-4</c:v>
                </c:pt>
                <c:pt idx="35">
                  <c:v>-8.6003693777814583E-4</c:v>
                </c:pt>
                <c:pt idx="36">
                  <c:v>-8.5394969682920264E-4</c:v>
                </c:pt>
                <c:pt idx="37">
                  <c:v>-8.4481934575039459E-4</c:v>
                </c:pt>
                <c:pt idx="38">
                  <c:v>-8.3715485170930855E-4</c:v>
                </c:pt>
                <c:pt idx="39">
                  <c:v>-8.3419607499746955E-4</c:v>
                </c:pt>
                <c:pt idx="40">
                  <c:v>-8.332492242053896E-4</c:v>
                </c:pt>
                <c:pt idx="41">
                  <c:v>-8.2491198021152708E-4</c:v>
                </c:pt>
                <c:pt idx="42">
                  <c:v>-7.9642906399438279E-4</c:v>
                </c:pt>
                <c:pt idx="43">
                  <c:v>-7.3871282243168199E-4</c:v>
                </c:pt>
                <c:pt idx="44">
                  <c:v>-6.5234902719071863E-4</c:v>
                </c:pt>
                <c:pt idx="45">
                  <c:v>-5.4716873203846956E-4</c:v>
                </c:pt>
                <c:pt idx="46">
                  <c:v>-4.3414125505615152E-4</c:v>
                </c:pt>
                <c:pt idx="47">
                  <c:v>-3.123774189854741E-4</c:v>
                </c:pt>
                <c:pt idx="48">
                  <c:v>-1.5789681402374536E-4</c:v>
                </c:pt>
                <c:pt idx="49">
                  <c:v>8.1180126495771288E-5</c:v>
                </c:pt>
                <c:pt idx="50">
                  <c:v>4.8245397793866216E-4</c:v>
                </c:pt>
                <c:pt idx="51">
                  <c:v>1.1437448707687725E-3</c:v>
                </c:pt>
                <c:pt idx="52">
                  <c:v>2.1794296624774814E-3</c:v>
                </c:pt>
                <c:pt idx="53">
                  <c:v>3.7186627187455082E-3</c:v>
                </c:pt>
                <c:pt idx="54">
                  <c:v>5.9014467179611552E-3</c:v>
                </c:pt>
                <c:pt idx="55">
                  <c:v>8.8684981989658913E-3</c:v>
                </c:pt>
                <c:pt idx="56">
                  <c:v>1.2743507570269539E-2</c:v>
                </c:pt>
                <c:pt idx="57">
                  <c:v>1.7611294762731679E-2</c:v>
                </c:pt>
                <c:pt idx="58">
                  <c:v>2.3498321231572441E-2</c:v>
                </c:pt>
                <c:pt idx="59">
                  <c:v>3.0367105271881228E-2</c:v>
                </c:pt>
                <c:pt idx="60">
                  <c:v>3.813742894932428E-2</c:v>
                </c:pt>
                <c:pt idx="61">
                  <c:v>4.6742743054923701E-2</c:v>
                </c:pt>
                <c:pt idx="62">
                  <c:v>5.6214362267648879E-2</c:v>
                </c:pt>
                <c:pt idx="63">
                  <c:v>6.6768257442723702E-2</c:v>
                </c:pt>
                <c:pt idx="64">
                  <c:v>7.889299920936084E-2</c:v>
                </c:pt>
                <c:pt idx="65">
                  <c:v>9.3493400200485091E-2</c:v>
                </c:pt>
                <c:pt idx="66">
                  <c:v>0.11224222751642687</c:v>
                </c:pt>
                <c:pt idx="67">
                  <c:v>0.13845550196189879</c:v>
                </c:pt>
                <c:pt idx="68">
                  <c:v>0.17924328271038634</c:v>
                </c:pt>
                <c:pt idx="69">
                  <c:v>0.25161378016380659</c:v>
                </c:pt>
                <c:pt idx="70">
                  <c:v>0.40592075469028938</c:v>
                </c:pt>
                <c:pt idx="71">
                  <c:v>0.87901235047652537</c:v>
                </c:pt>
                <c:pt idx="72">
                  <c:v>11.954467481729093</c:v>
                </c:pt>
                <c:pt idx="73">
                  <c:v>-1.554328015708355</c:v>
                </c:pt>
                <c:pt idx="74">
                  <c:v>-0.96475536971095943</c:v>
                </c:pt>
                <c:pt idx="75">
                  <c:v>-0.87230666018940795</c:v>
                </c:pt>
                <c:pt idx="76">
                  <c:v>-0.9401553182125244</c:v>
                </c:pt>
                <c:pt idx="77">
                  <c:v>-1.1377612545047247</c:v>
                </c:pt>
                <c:pt idx="78">
                  <c:v>-1.5240495346439735</c:v>
                </c:pt>
                <c:pt idx="79">
                  <c:v>-2.3063205503034503</c:v>
                </c:pt>
                <c:pt idx="80">
                  <c:v>-4.2907518711984531</c:v>
                </c:pt>
                <c:pt idx="81">
                  <c:v>-15.563202518148273</c:v>
                </c:pt>
                <c:pt idx="82">
                  <c:v>13.713467024576845</c:v>
                </c:pt>
                <c:pt idx="83">
                  <c:v>5.4345257742432302</c:v>
                </c:pt>
              </c:numCache>
            </c:numRef>
          </c:yVal>
        </c:ser>
        <c:ser>
          <c:idx val="3"/>
          <c:order val="3"/>
          <c:tx>
            <c:strRef>
              <c:f>'2000 250 200 D PP'!$AF$1</c:f>
              <c:strCache>
                <c:ptCount val="1"/>
                <c:pt idx="0">
                  <c:v>Δ4U4567,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PP'!$AF$3:$AF$86</c:f>
              <c:numCache>
                <c:formatCode>General</c:formatCode>
                <c:ptCount val="84"/>
                <c:pt idx="0">
                  <c:v>-9.2725064451951687E-4</c:v>
                </c:pt>
                <c:pt idx="1">
                  <c:v>-9.3093718769689823E-4</c:v>
                </c:pt>
                <c:pt idx="2">
                  <c:v>-9.338187321910555E-4</c:v>
                </c:pt>
                <c:pt idx="3">
                  <c:v>-9.3358909317737193E-4</c:v>
                </c:pt>
                <c:pt idx="4">
                  <c:v>-9.3017429473744449E-4</c:v>
                </c:pt>
                <c:pt idx="5">
                  <c:v>-9.2580837573941047E-4</c:v>
                </c:pt>
                <c:pt idx="6">
                  <c:v>-9.2342719732938059E-4</c:v>
                </c:pt>
                <c:pt idx="7">
                  <c:v>-9.2536234274827594E-4</c:v>
                </c:pt>
                <c:pt idx="8">
                  <c:v>-9.3035877153658305E-4</c:v>
                </c:pt>
                <c:pt idx="9">
                  <c:v>-9.3515326679090185E-4</c:v>
                </c:pt>
                <c:pt idx="10">
                  <c:v>-9.3620651747506765E-4</c:v>
                </c:pt>
                <c:pt idx="11">
                  <c:v>-9.3223911599116466E-4</c:v>
                </c:pt>
                <c:pt idx="12">
                  <c:v>-9.2556120047405162E-4</c:v>
                </c:pt>
                <c:pt idx="13">
                  <c:v>-9.2109180475717753E-4</c:v>
                </c:pt>
                <c:pt idx="14">
                  <c:v>-9.2211979533704438E-4</c:v>
                </c:pt>
                <c:pt idx="15">
                  <c:v>-9.2879542891069814E-4</c:v>
                </c:pt>
                <c:pt idx="16">
                  <c:v>-9.3642728936497598E-4</c:v>
                </c:pt>
                <c:pt idx="17">
                  <c:v>-9.396931920699227E-4</c:v>
                </c:pt>
                <c:pt idx="18">
                  <c:v>-9.3553006946200826E-4</c:v>
                </c:pt>
                <c:pt idx="19">
                  <c:v>-9.2622087703416562E-4</c:v>
                </c:pt>
                <c:pt idx="20">
                  <c:v>-9.1833936322640718E-4</c:v>
                </c:pt>
                <c:pt idx="21">
                  <c:v>-9.1768287963311804E-4</c:v>
                </c:pt>
                <c:pt idx="22">
                  <c:v>-9.2568296962518444E-4</c:v>
                </c:pt>
                <c:pt idx="23">
                  <c:v>-9.3717353227661267E-4</c:v>
                </c:pt>
                <c:pt idx="24">
                  <c:v>-9.4415092719284349E-4</c:v>
                </c:pt>
                <c:pt idx="25">
                  <c:v>-9.4056797526036184E-4</c:v>
                </c:pt>
                <c:pt idx="26">
                  <c:v>-9.2827904925772589E-4</c:v>
                </c:pt>
                <c:pt idx="27">
                  <c:v>-9.1541288147099081E-4</c:v>
                </c:pt>
                <c:pt idx="28">
                  <c:v>-9.117285053741529E-4</c:v>
                </c:pt>
                <c:pt idx="29">
                  <c:v>-9.209687914927189E-4</c:v>
                </c:pt>
                <c:pt idx="30">
                  <c:v>-9.3775186124537559E-4</c:v>
                </c:pt>
                <c:pt idx="31">
                  <c:v>-9.4987778828339875E-4</c:v>
                </c:pt>
                <c:pt idx="32">
                  <c:v>-9.4757992843211769E-4</c:v>
                </c:pt>
                <c:pt idx="33">
                  <c:v>-9.3067798610335607E-4</c:v>
                </c:pt>
                <c:pt idx="34">
                  <c:v>-9.1038790316550801E-4</c:v>
                </c:pt>
                <c:pt idx="35">
                  <c:v>-9.0215633002640636E-4</c:v>
                </c:pt>
                <c:pt idx="36">
                  <c:v>-9.1403470041984884E-4</c:v>
                </c:pt>
                <c:pt idx="37">
                  <c:v>-9.3914167421565618E-4</c:v>
                </c:pt>
                <c:pt idx="38">
                  <c:v>-9.5826040133799957E-4</c:v>
                </c:pt>
                <c:pt idx="39">
                  <c:v>-9.5119008094571148E-4</c:v>
                </c:pt>
                <c:pt idx="40">
                  <c:v>-9.1192983900803613E-4</c:v>
                </c:pt>
                <c:pt idx="41">
                  <c:v>-8.5377949716647686E-4</c:v>
                </c:pt>
                <c:pt idx="42">
                  <c:v>-8.0172721953554753E-4</c:v>
                </c:pt>
                <c:pt idx="43">
                  <c:v>-7.7420636554967706E-4</c:v>
                </c:pt>
                <c:pt idx="44">
                  <c:v>-7.6717243138992475E-4</c:v>
                </c:pt>
                <c:pt idx="45">
                  <c:v>-7.5130972768564321E-4</c:v>
                </c:pt>
                <c:pt idx="46">
                  <c:v>-6.8813355337596653E-4</c:v>
                </c:pt>
                <c:pt idx="47">
                  <c:v>-5.5271966630412669E-4</c:v>
                </c:pt>
                <c:pt idx="48">
                  <c:v>-3.5038116333557069E-4</c:v>
                </c:pt>
                <c:pt idx="49">
                  <c:v>-1.137727032382141E-4</c:v>
                </c:pt>
                <c:pt idx="50">
                  <c:v>1.1818788393696373E-4</c:v>
                </c:pt>
                <c:pt idx="51">
                  <c:v>3.2867616504168227E-4</c:v>
                </c:pt>
                <c:pt idx="52">
                  <c:v>5.4300619073873097E-4</c:v>
                </c:pt>
                <c:pt idx="53">
                  <c:v>8.3263127604945924E-4</c:v>
                </c:pt>
                <c:pt idx="54">
                  <c:v>1.3089656037442552E-3</c:v>
                </c:pt>
                <c:pt idx="55">
                  <c:v>2.1122589173496846E-3</c:v>
                </c:pt>
                <c:pt idx="56">
                  <c:v>3.4033679566301926E-3</c:v>
                </c:pt>
                <c:pt idx="57">
                  <c:v>5.3533201151011837E-3</c:v>
                </c:pt>
                <c:pt idx="58">
                  <c:v>8.1282510780680949E-3</c:v>
                </c:pt>
                <c:pt idx="59">
                  <c:v>1.1869035331988582E-2</c:v>
                </c:pt>
                <c:pt idx="60">
                  <c:v>1.667138335320624E-2</c:v>
                </c:pt>
                <c:pt idx="61">
                  <c:v>2.2573834079825137E-2</c:v>
                </c:pt>
                <c:pt idx="62">
                  <c:v>2.9555147678961242E-2</c:v>
                </c:pt>
                <c:pt idx="63">
                  <c:v>3.7552991519023346E-2</c:v>
                </c:pt>
                <c:pt idx="64">
                  <c:v>4.6513028898171258E-2</c:v>
                </c:pt>
                <c:pt idx="65">
                  <c:v>5.6477915460351129E-2</c:v>
                </c:pt>
                <c:pt idx="66">
                  <c:v>6.7714834929409273E-2</c:v>
                </c:pt>
                <c:pt idx="67">
                  <c:v>8.0860912531277709E-2</c:v>
                </c:pt>
                <c:pt idx="68">
                  <c:v>9.713987731498272E-2</c:v>
                </c:pt>
                <c:pt idx="69">
                  <c:v>0.11884075205502043</c:v>
                </c:pt>
                <c:pt idx="70">
                  <c:v>0.15063156400037939</c:v>
                </c:pt>
                <c:pt idx="71">
                  <c:v>0.20345475644481512</c:v>
                </c:pt>
                <c:pt idx="72">
                  <c:v>0.307940103686143</c:v>
                </c:pt>
                <c:pt idx="73">
                  <c:v>0.58245781296746491</c:v>
                </c:pt>
                <c:pt idx="74">
                  <c:v>2.2022107991698068</c:v>
                </c:pt>
                <c:pt idx="75">
                  <c:v>-2.2315497151974597</c:v>
                </c:pt>
                <c:pt idx="76">
                  <c:v>-1.0107278315652366</c:v>
                </c:pt>
                <c:pt idx="77">
                  <c:v>-0.81159377809582334</c:v>
                </c:pt>
                <c:pt idx="78">
                  <c:v>-0.79893129265575824</c:v>
                </c:pt>
                <c:pt idx="79">
                  <c:v>-0.89341605795198331</c:v>
                </c:pt>
                <c:pt idx="80">
                  <c:v>-1.1106798883387978</c:v>
                </c:pt>
                <c:pt idx="81">
                  <c:v>-1.5429866284120282</c:v>
                </c:pt>
                <c:pt idx="82">
                  <c:v>-2.4952441259012916</c:v>
                </c:pt>
                <c:pt idx="83">
                  <c:v>-5.4422242770600375</c:v>
                </c:pt>
              </c:numCache>
            </c:numRef>
          </c:yVal>
        </c:ser>
        <c:ser>
          <c:idx val="4"/>
          <c:order val="4"/>
          <c:tx>
            <c:strRef>
              <c:f>'2000 250 200 D PP'!$AG$1</c:f>
              <c:strCache>
                <c:ptCount val="1"/>
                <c:pt idx="0">
                  <c:v>Δ4U5678,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PP'!$AG$3:$AG$86</c:f>
              <c:numCache>
                <c:formatCode>General</c:formatCode>
                <c:ptCount val="84"/>
                <c:pt idx="0">
                  <c:v>-9.4612333576442158E-4</c:v>
                </c:pt>
                <c:pt idx="1">
                  <c:v>-9.4274902586490754E-4</c:v>
                </c:pt>
                <c:pt idx="2">
                  <c:v>-9.3966214550003592E-4</c:v>
                </c:pt>
                <c:pt idx="3">
                  <c:v>-9.3997499810634475E-4</c:v>
                </c:pt>
                <c:pt idx="4">
                  <c:v>-9.4327416812935909E-4</c:v>
                </c:pt>
                <c:pt idx="5">
                  <c:v>-9.4738153655845485E-4</c:v>
                </c:pt>
                <c:pt idx="6">
                  <c:v>-9.4983464091657783E-4</c:v>
                </c:pt>
                <c:pt idx="7">
                  <c:v>-9.4775921479211774E-4</c:v>
                </c:pt>
                <c:pt idx="8">
                  <c:v>-9.4322148741658339E-4</c:v>
                </c:pt>
                <c:pt idx="9">
                  <c:v>-9.3865386047548233E-4</c:v>
                </c:pt>
                <c:pt idx="10">
                  <c:v>-9.3749217581637367E-4</c:v>
                </c:pt>
                <c:pt idx="11">
                  <c:v>-9.4127498548303564E-4</c:v>
                </c:pt>
                <c:pt idx="12">
                  <c:v>-9.4777710571900334E-4</c:v>
                </c:pt>
                <c:pt idx="13">
                  <c:v>-9.5198740215944263E-4</c:v>
                </c:pt>
                <c:pt idx="14">
                  <c:v>-9.5098488430363053E-4</c:v>
                </c:pt>
                <c:pt idx="15">
                  <c:v>-9.4461137613764548E-4</c:v>
                </c:pt>
                <c:pt idx="16">
                  <c:v>-9.372871968381291E-4</c:v>
                </c:pt>
                <c:pt idx="17">
                  <c:v>-9.3418180166608439E-4</c:v>
                </c:pt>
                <c:pt idx="18">
                  <c:v>-9.3827933740874632E-4</c:v>
                </c:pt>
                <c:pt idx="19">
                  <c:v>-9.4714774123442244E-4</c:v>
                </c:pt>
                <c:pt idx="20">
                  <c:v>-9.5454104639791778E-4</c:v>
                </c:pt>
                <c:pt idx="21">
                  <c:v>-9.5511833416332302E-4</c:v>
                </c:pt>
                <c:pt idx="22">
                  <c:v>-9.4732254023480406E-4</c:v>
                </c:pt>
                <c:pt idx="23">
                  <c:v>-9.363378404213384E-4</c:v>
                </c:pt>
                <c:pt idx="24">
                  <c:v>-9.2962950047704388E-4</c:v>
                </c:pt>
                <c:pt idx="25">
                  <c:v>-9.3333605242936076E-4</c:v>
                </c:pt>
                <c:pt idx="26">
                  <c:v>-9.4561043326324803E-4</c:v>
                </c:pt>
                <c:pt idx="27">
                  <c:v>-9.5817265233858482E-4</c:v>
                </c:pt>
                <c:pt idx="28">
                  <c:v>-9.6193807174130795E-4</c:v>
                </c:pt>
                <c:pt idx="29">
                  <c:v>-9.5290834601279397E-4</c:v>
                </c:pt>
                <c:pt idx="30">
                  <c:v>-9.3579901508435322E-4</c:v>
                </c:pt>
                <c:pt idx="31">
                  <c:v>-9.2265893670958829E-4</c:v>
                </c:pt>
                <c:pt idx="32">
                  <c:v>-9.2343746126486944E-4</c:v>
                </c:pt>
                <c:pt idx="33">
                  <c:v>-9.3970081712708541E-4</c:v>
                </c:pt>
                <c:pt idx="34">
                  <c:v>-9.6126194011574267E-4</c:v>
                </c:pt>
                <c:pt idx="35">
                  <c:v>-9.7346300890504059E-4</c:v>
                </c:pt>
                <c:pt idx="36">
                  <c:v>-9.6622058726670364E-4</c:v>
                </c:pt>
                <c:pt idx="37">
                  <c:v>-9.4198325622850073E-4</c:v>
                </c:pt>
                <c:pt idx="38">
                  <c:v>-9.1343756188329241E-4</c:v>
                </c:pt>
                <c:pt idx="39">
                  <c:v>-8.9647691794178205E-4</c:v>
                </c:pt>
                <c:pt idx="40">
                  <c:v>-8.9763973192627554E-4</c:v>
                </c:pt>
                <c:pt idx="41">
                  <c:v>-9.0915496052534287E-4</c:v>
                </c:pt>
                <c:pt idx="42">
                  <c:v>-9.1217830805499572E-4</c:v>
                </c:pt>
                <c:pt idx="43">
                  <c:v>-8.8734214684851062E-4</c:v>
                </c:pt>
                <c:pt idx="44">
                  <c:v>-8.240021662824108E-4</c:v>
                </c:pt>
                <c:pt idx="45">
                  <c:v>-7.2724586168091874E-4</c:v>
                </c:pt>
                <c:pt idx="46">
                  <c:v>-6.1084355544893947E-4</c:v>
                </c:pt>
                <c:pt idx="47">
                  <c:v>-4.9089473603031208E-4</c:v>
                </c:pt>
                <c:pt idx="48">
                  <c:v>-3.7677885881070964E-4</c:v>
                </c:pt>
                <c:pt idx="49">
                  <c:v>-2.6709750643527576E-4</c:v>
                </c:pt>
                <c:pt idx="50">
                  <c:v>-1.479394502183661E-4</c:v>
                </c:pt>
                <c:pt idx="51">
                  <c:v>4.2445696187686575E-6</c:v>
                </c:pt>
                <c:pt idx="52">
                  <c:v>2.1673944389701032E-4</c:v>
                </c:pt>
                <c:pt idx="53">
                  <c:v>5.09462845773499E-4</c:v>
                </c:pt>
                <c:pt idx="54">
                  <c:v>8.8351292883364577E-4</c:v>
                </c:pt>
                <c:pt idx="55">
                  <c:v>1.319857050536076E-3</c:v>
                </c:pt>
                <c:pt idx="56">
                  <c:v>1.7980520679544273E-3</c:v>
                </c:pt>
                <c:pt idx="57">
                  <c:v>2.3414619900351472E-3</c:v>
                </c:pt>
                <c:pt idx="58">
                  <c:v>3.0661920223895448E-3</c:v>
                </c:pt>
                <c:pt idx="59">
                  <c:v>4.2014931876098232E-3</c:v>
                </c:pt>
                <c:pt idx="60">
                  <c:v>6.0528067143980442E-3</c:v>
                </c:pt>
                <c:pt idx="61">
                  <c:v>8.9125563051418132E-3</c:v>
                </c:pt>
                <c:pt idx="62">
                  <c:v>1.2960977898829792E-2</c:v>
                </c:pt>
                <c:pt idx="63">
                  <c:v>1.8224043923653545E-2</c:v>
                </c:pt>
                <c:pt idx="64">
                  <c:v>2.4606296457898993E-2</c:v>
                </c:pt>
                <c:pt idx="65">
                  <c:v>3.1978583607711476E-2</c:v>
                </c:pt>
                <c:pt idx="66">
                  <c:v>4.0254717661241793E-2</c:v>
                </c:pt>
                <c:pt idx="67">
                  <c:v>4.9443930508188391E-2</c:v>
                </c:pt>
                <c:pt idx="68">
                  <c:v>5.9692704019702447E-2</c:v>
                </c:pt>
                <c:pt idx="69">
                  <c:v>7.1412006063756667E-2</c:v>
                </c:pt>
                <c:pt idx="70">
                  <c:v>8.5556347052278076E-2</c:v>
                </c:pt>
                <c:pt idx="71">
                  <c:v>0.10416076521505983</c:v>
                </c:pt>
                <c:pt idx="72">
                  <c:v>0.13145491623248592</c:v>
                </c:pt>
                <c:pt idx="73">
                  <c:v>0.17679813884769738</c:v>
                </c:pt>
                <c:pt idx="74">
                  <c:v>0.26507748959198291</c:v>
                </c:pt>
                <c:pt idx="75">
                  <c:v>0.49053233347686798</c:v>
                </c:pt>
                <c:pt idx="76">
                  <c:v>1.7498468998594376</c:v>
                </c:pt>
                <c:pt idx="77">
                  <c:v>-1.9504557518534704</c:v>
                </c:pt>
                <c:pt idx="78">
                  <c:v>-0.86109498629136216</c:v>
                </c:pt>
                <c:pt idx="79">
                  <c:v>-0.70075301024015046</c:v>
                </c:pt>
                <c:pt idx="80">
                  <c:v>-0.69935680456490468</c:v>
                </c:pt>
                <c:pt idx="81">
                  <c:v>-0.77896749014627775</c:v>
                </c:pt>
                <c:pt idx="82">
                  <c:v>-0.94004318500630801</c:v>
                </c:pt>
                <c:pt idx="83">
                  <c:v>-1.2257396431684526</c:v>
                </c:pt>
              </c:numCache>
            </c:numRef>
          </c:yVal>
        </c:ser>
        <c:ser>
          <c:idx val="5"/>
          <c:order val="5"/>
          <c:tx>
            <c:strRef>
              <c:f>'2000 250 200 D PP'!$AH$1</c:f>
              <c:strCache>
                <c:ptCount val="1"/>
                <c:pt idx="0">
                  <c:v>Δ4U6789,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 PP'!$AH$3:$AH$86</c:f>
              <c:numCache>
                <c:formatCode>General</c:formatCode>
                <c:ptCount val="84"/>
                <c:pt idx="0">
                  <c:v>-9.2717840921272855E-4</c:v>
                </c:pt>
                <c:pt idx="1">
                  <c:v>-9.2437585038864759E-4</c:v>
                </c:pt>
                <c:pt idx="2">
                  <c:v>-9.2321179796422026E-4</c:v>
                </c:pt>
                <c:pt idx="3">
                  <c:v>-9.2300903064858125E-4</c:v>
                </c:pt>
                <c:pt idx="4">
                  <c:v>-9.2513328052330052E-4</c:v>
                </c:pt>
                <c:pt idx="5">
                  <c:v>-9.2771673469610927E-4</c:v>
                </c:pt>
                <c:pt idx="6">
                  <c:v>-9.2898153157929648E-4</c:v>
                </c:pt>
                <c:pt idx="7">
                  <c:v>-9.2856941215587146E-4</c:v>
                </c:pt>
                <c:pt idx="8">
                  <c:v>-9.2517522994268477E-4</c:v>
                </c:pt>
                <c:pt idx="9">
                  <c:v>-9.2196317143208536E-4</c:v>
                </c:pt>
                <c:pt idx="10">
                  <c:v>-9.2179522838479989E-4</c:v>
                </c:pt>
                <c:pt idx="11">
                  <c:v>-9.2414963832552479E-4</c:v>
                </c:pt>
                <c:pt idx="12">
                  <c:v>-9.2777111582107818E-4</c:v>
                </c:pt>
                <c:pt idx="13">
                  <c:v>-9.303883042130458E-4</c:v>
                </c:pt>
                <c:pt idx="14">
                  <c:v>-9.2990343043311942E-4</c:v>
                </c:pt>
                <c:pt idx="15">
                  <c:v>-9.258822191978755E-4</c:v>
                </c:pt>
                <c:pt idx="16">
                  <c:v>-9.2145872721134865E-4</c:v>
                </c:pt>
                <c:pt idx="17">
                  <c:v>-9.1951878987714245E-4</c:v>
                </c:pt>
                <c:pt idx="18">
                  <c:v>-9.2191147588896818E-4</c:v>
                </c:pt>
                <c:pt idx="19">
                  <c:v>-9.2758176672056499E-4</c:v>
                </c:pt>
                <c:pt idx="20">
                  <c:v>-9.3260619464322601E-4</c:v>
                </c:pt>
                <c:pt idx="21">
                  <c:v>-9.3276418721888394E-4</c:v>
                </c:pt>
                <c:pt idx="22">
                  <c:v>-9.2826021987611708E-4</c:v>
                </c:pt>
                <c:pt idx="23">
                  <c:v>-9.2112359227445261E-4</c:v>
                </c:pt>
                <c:pt idx="24">
                  <c:v>-9.1704760773678759E-4</c:v>
                </c:pt>
                <c:pt idx="25">
                  <c:v>-9.1886981509380387E-4</c:v>
                </c:pt>
                <c:pt idx="26">
                  <c:v>-9.2588167110274719E-4</c:v>
                </c:pt>
                <c:pt idx="27">
                  <c:v>-9.3370548037044888E-4</c:v>
                </c:pt>
                <c:pt idx="28">
                  <c:v>-9.3599248818897857E-4</c:v>
                </c:pt>
                <c:pt idx="29">
                  <c:v>-9.3037608314063751E-4</c:v>
                </c:pt>
                <c:pt idx="30">
                  <c:v>-9.2078231942020077E-4</c:v>
                </c:pt>
                <c:pt idx="31">
                  <c:v>-9.1453677783302789E-4</c:v>
                </c:pt>
                <c:pt idx="32">
                  <c:v>-9.1682707126686366E-4</c:v>
                </c:pt>
                <c:pt idx="33">
                  <c:v>-9.2629431718791637E-4</c:v>
                </c:pt>
                <c:pt idx="34">
                  <c:v>-9.3783233238312817E-4</c:v>
                </c:pt>
                <c:pt idx="35">
                  <c:v>-9.4047249251615896E-4</c:v>
                </c:pt>
                <c:pt idx="36">
                  <c:v>-9.303942688101255E-4</c:v>
                </c:pt>
                <c:pt idx="37">
                  <c:v>-9.1183878925637889E-4</c:v>
                </c:pt>
                <c:pt idx="38">
                  <c:v>-8.9704902530782541E-4</c:v>
                </c:pt>
                <c:pt idx="39">
                  <c:v>-8.9614821788748229E-4</c:v>
                </c:pt>
                <c:pt idx="40">
                  <c:v>-9.0864914930850196E-4</c:v>
                </c:pt>
                <c:pt idx="41">
                  <c:v>-9.1980236418098815E-4</c:v>
                </c:pt>
                <c:pt idx="42">
                  <c:v>-9.0733434070532201E-4</c:v>
                </c:pt>
                <c:pt idx="43">
                  <c:v>-8.5518777846669408E-4</c:v>
                </c:pt>
                <c:pt idx="44">
                  <c:v>-7.6840118623540887E-4</c:v>
                </c:pt>
                <c:pt idx="45">
                  <c:v>-6.6803383380059937E-4</c:v>
                </c:pt>
                <c:pt idx="46">
                  <c:v>-5.820426286231357E-4</c:v>
                </c:pt>
                <c:pt idx="47">
                  <c:v>-5.2304550546839986E-4</c:v>
                </c:pt>
                <c:pt idx="48">
                  <c:v>-4.7504295093385803E-4</c:v>
                </c:pt>
                <c:pt idx="49">
                  <c:v>-3.9861225288784197E-4</c:v>
                </c:pt>
                <c:pt idx="50">
                  <c:v>-2.5437123990083849E-4</c:v>
                </c:pt>
                <c:pt idx="51">
                  <c:v>-2.6937307762212711E-5</c:v>
                </c:pt>
                <c:pt idx="52">
                  <c:v>2.621963362003787E-4</c:v>
                </c:pt>
                <c:pt idx="53">
                  <c:v>5.6857417585538675E-4</c:v>
                </c:pt>
                <c:pt idx="54">
                  <c:v>8.4947525470228751E-4</c:v>
                </c:pt>
                <c:pt idx="55">
                  <c:v>1.0909056769079543E-3</c:v>
                </c:pt>
                <c:pt idx="56">
                  <c:v>1.3168351450330718E-3</c:v>
                </c:pt>
                <c:pt idx="57">
                  <c:v>1.5766903289416516E-3</c:v>
                </c:pt>
                <c:pt idx="58">
                  <c:v>1.9292751937622433E-3</c:v>
                </c:pt>
                <c:pt idx="59">
                  <c:v>2.4356328660298451E-3</c:v>
                </c:pt>
                <c:pt idx="60">
                  <c:v>3.1755664471973264E-3</c:v>
                </c:pt>
                <c:pt idx="61">
                  <c:v>4.2704174349630199E-3</c:v>
                </c:pt>
                <c:pt idx="62">
                  <c:v>5.9056220653524354E-3</c:v>
                </c:pt>
                <c:pt idx="63">
                  <c:v>8.3083488286705628E-3</c:v>
                </c:pt>
                <c:pt idx="64">
                  <c:v>1.1699104708474399E-2</c:v>
                </c:pt>
                <c:pt idx="65">
                  <c:v>1.6215966469237571E-2</c:v>
                </c:pt>
                <c:pt idx="66">
                  <c:v>2.1867010105212779E-2</c:v>
                </c:pt>
                <c:pt idx="67">
                  <c:v>2.8542577348733243E-2</c:v>
                </c:pt>
                <c:pt idx="68">
                  <c:v>3.6111813750191783E-2</c:v>
                </c:pt>
                <c:pt idx="69">
                  <c:v>4.4539052604618656E-2</c:v>
                </c:pt>
                <c:pt idx="70">
                  <c:v>5.3998183750610669E-2</c:v>
                </c:pt>
                <c:pt idx="71">
                  <c:v>6.4954055538069863E-2</c:v>
                </c:pt>
                <c:pt idx="72">
                  <c:v>7.830672829461352E-2</c:v>
                </c:pt>
                <c:pt idx="73">
                  <c:v>9.5816715819629791E-2</c:v>
                </c:pt>
                <c:pt idx="74">
                  <c:v>0.12131498007218088</c:v>
                </c:pt>
                <c:pt idx="75">
                  <c:v>0.1641645396233524</c:v>
                </c:pt>
                <c:pt idx="76">
                  <c:v>0.25108953270333428</c:v>
                </c:pt>
                <c:pt idx="77">
                  <c:v>0.48849082159137347</c:v>
                </c:pt>
                <c:pt idx="78">
                  <c:v>2.1185590470302484</c:v>
                </c:pt>
                <c:pt idx="79">
                  <c:v>-1.5634856793645229</c:v>
                </c:pt>
                <c:pt idx="80">
                  <c:v>-0.76043992945919181</c:v>
                </c:pt>
                <c:pt idx="81">
                  <c:v>-0.60930981536294704</c:v>
                </c:pt>
                <c:pt idx="82">
                  <c:v>-0.58720839552953308</c:v>
                </c:pt>
                <c:pt idx="83">
                  <c:v>-0.63474241877898696</c:v>
                </c:pt>
              </c:numCache>
            </c:numRef>
          </c:yVal>
        </c:ser>
        <c:axId val="120137216"/>
        <c:axId val="120138752"/>
      </c:scatterChart>
      <c:valAx>
        <c:axId val="1201372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38752"/>
        <c:crosses val="autoZero"/>
        <c:crossBetween val="midCat"/>
      </c:valAx>
      <c:valAx>
        <c:axId val="12013875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3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'[1]50 50 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'[1]50 50 0 15 PP'!$CG$3:$CG$86</c:f>
              <c:numCache>
                <c:formatCode>General</c:formatCode>
                <c:ptCount val="84"/>
                <c:pt idx="0">
                  <c:v>4.1719772642397297E-2</c:v>
                </c:pt>
                <c:pt idx="1">
                  <c:v>2.7659849784186698E-2</c:v>
                </c:pt>
                <c:pt idx="2">
                  <c:v>1.45699218146616E-2</c:v>
                </c:pt>
                <c:pt idx="3">
                  <c:v>3.13988288938064E-3</c:v>
                </c:pt>
                <c:pt idx="4">
                  <c:v>-6.01966755705178E-3</c:v>
                </c:pt>
                <c:pt idx="5">
                  <c:v>-1.24774510741004E-2</c:v>
                </c:pt>
                <c:pt idx="6">
                  <c:v>-1.6068402546522201E-2</c:v>
                </c:pt>
                <c:pt idx="7">
                  <c:v>-1.6931681379957E-2</c:v>
                </c:pt>
                <c:pt idx="8">
                  <c:v>-1.5509740914367E-2</c:v>
                </c:pt>
                <c:pt idx="9">
                  <c:v>-1.2521321392612601E-2</c:v>
                </c:pt>
                <c:pt idx="10">
                  <c:v>-8.8551013524293207E-3</c:v>
                </c:pt>
                <c:pt idx="11">
                  <c:v>-5.3475180000946802E-3</c:v>
                </c:pt>
                <c:pt idx="12">
                  <c:v>-2.5496798563323102E-3</c:v>
                </c:pt>
                <c:pt idx="13">
                  <c:v>-6.4696850871142795E-4</c:v>
                </c:pt>
                <c:pt idx="14">
                  <c:v>4.4213428094103899E-4</c:v>
                </c:pt>
                <c:pt idx="15">
                  <c:v>9.1154537015928705E-4</c:v>
                </c:pt>
                <c:pt idx="16">
                  <c:v>9.7172268015572802E-4</c:v>
                </c:pt>
                <c:pt idx="17">
                  <c:v>8.2277329397377897E-4</c:v>
                </c:pt>
                <c:pt idx="18">
                  <c:v>6.38492926678842E-4</c:v>
                </c:pt>
                <c:pt idx="19">
                  <c:v>5.2981924687389497E-4</c:v>
                </c:pt>
                <c:pt idx="20">
                  <c:v>5.2028748776276001E-4</c:v>
                </c:pt>
                <c:pt idx="21">
                  <c:v>5.6617964396655899E-4</c:v>
                </c:pt>
                <c:pt idx="22">
                  <c:v>6.0893580784194103E-4</c:v>
                </c:pt>
                <c:pt idx="23">
                  <c:v>6.2315538603813496E-4</c:v>
                </c:pt>
                <c:pt idx="24">
                  <c:v>6.3164990387740898E-4</c:v>
                </c:pt>
                <c:pt idx="25">
                  <c:v>6.8403686088062802E-4</c:v>
                </c:pt>
                <c:pt idx="26">
                  <c:v>8.1654311981407997E-4</c:v>
                </c:pt>
                <c:pt idx="27">
                  <c:v>1.0216108658761801E-3</c:v>
                </c:pt>
                <c:pt idx="28">
                  <c:v>1.24590536622861E-3</c:v>
                </c:pt>
                <c:pt idx="29">
                  <c:v>1.4238030789050101E-3</c:v>
                </c:pt>
                <c:pt idx="30">
                  <c:v>1.52618547127505E-3</c:v>
                </c:pt>
                <c:pt idx="31">
                  <c:v>1.59331868982042E-3</c:v>
                </c:pt>
                <c:pt idx="32">
                  <c:v>1.7242363399971E-3</c:v>
                </c:pt>
                <c:pt idx="33">
                  <c:v>2.02041120257529E-3</c:v>
                </c:pt>
                <c:pt idx="34">
                  <c:v>2.5165124170096901E-3</c:v>
                </c:pt>
                <c:pt idx="35">
                  <c:v>3.1461187592013201E-3</c:v>
                </c:pt>
                <c:pt idx="36">
                  <c:v>3.77563615738064E-3</c:v>
                </c:pt>
                <c:pt idx="37">
                  <c:v>4.2907623223871101E-3</c:v>
                </c:pt>
                <c:pt idx="38">
                  <c:v>4.6817969477078898E-3</c:v>
                </c:pt>
                <c:pt idx="39">
                  <c:v>5.0674295755331897E-3</c:v>
                </c:pt>
                <c:pt idx="40">
                  <c:v>5.63366776168054E-3</c:v>
                </c:pt>
                <c:pt idx="41">
                  <c:v>6.5224464858049001E-3</c:v>
                </c:pt>
                <c:pt idx="42">
                  <c:v>7.74738810492914E-3</c:v>
                </c:pt>
                <c:pt idx="43">
                  <c:v>9.1926113949277796E-3</c:v>
                </c:pt>
                <c:pt idx="44">
                  <c:v>1.06831582657568E-2</c:v>
                </c:pt>
                <c:pt idx="45">
                  <c:v>1.2073511518255401E-2</c:v>
                </c:pt>
                <c:pt idx="46">
                  <c:v>1.3305842453731301E-2</c:v>
                </c:pt>
                <c:pt idx="47">
                  <c:v>1.44231345849988E-2</c:v>
                </c:pt>
                <c:pt idx="48">
                  <c:v>1.55469717957449E-2</c:v>
                </c:pt>
                <c:pt idx="49">
                  <c:v>1.68401102386255E-2</c:v>
                </c:pt>
                <c:pt idx="50">
                  <c:v>1.8453753267739601E-2</c:v>
                </c:pt>
                <c:pt idx="51">
                  <c:v>2.0442996649794699E-2</c:v>
                </c:pt>
                <c:pt idx="52">
                  <c:v>2.2683257937855E-2</c:v>
                </c:pt>
                <c:pt idx="53">
                  <c:v>2.4873830081489998E-2</c:v>
                </c:pt>
                <c:pt idx="54">
                  <c:v>2.6674417725624799E-2</c:v>
                </c:pt>
                <c:pt idx="55">
                  <c:v>2.7908486600512001E-2</c:v>
                </c:pt>
                <c:pt idx="56">
                  <c:v>2.8695530396342001E-2</c:v>
                </c:pt>
                <c:pt idx="57">
                  <c:v>2.9403228129466701E-2</c:v>
                </c:pt>
                <c:pt idx="58">
                  <c:v>3.04229785810873E-2</c:v>
                </c:pt>
                <c:pt idx="59">
                  <c:v>3.1912834759428597E-2</c:v>
                </c:pt>
                <c:pt idx="60">
                  <c:v>3.3697468622337599E-2</c:v>
                </c:pt>
                <c:pt idx="61">
                  <c:v>3.5393819878085299E-2</c:v>
                </c:pt>
                <c:pt idx="62">
                  <c:v>3.6657933105391803E-2</c:v>
                </c:pt>
                <c:pt idx="63">
                  <c:v>3.7377194092953703E-2</c:v>
                </c:pt>
                <c:pt idx="64">
                  <c:v>3.7696927829831098E-2</c:v>
                </c:pt>
                <c:pt idx="65">
                  <c:v>3.7895732859973101E-2</c:v>
                </c:pt>
                <c:pt idx="66">
                  <c:v>3.8216233897999601E-2</c:v>
                </c:pt>
                <c:pt idx="67">
                  <c:v>3.8763675127293298E-2</c:v>
                </c:pt>
                <c:pt idx="68">
                  <c:v>3.9506039096335002E-2</c:v>
                </c:pt>
                <c:pt idx="69">
                  <c:v>4.0328622337735903E-2</c:v>
                </c:pt>
                <c:pt idx="70">
                  <c:v>4.1088008754043198E-2</c:v>
                </c:pt>
                <c:pt idx="71">
                  <c:v>4.1654570139873497E-2</c:v>
                </c:pt>
                <c:pt idx="72">
                  <c:v>4.1949522358848197E-2</c:v>
                </c:pt>
                <c:pt idx="73">
                  <c:v>4.1984833197329097E-2</c:v>
                </c:pt>
                <c:pt idx="74">
                  <c:v>4.1877961660924203E-2</c:v>
                </c:pt>
                <c:pt idx="75">
                  <c:v>4.1813785835368697E-2</c:v>
                </c:pt>
                <c:pt idx="76">
                  <c:v>4.1953197345924301E-2</c:v>
                </c:pt>
                <c:pt idx="77">
                  <c:v>4.2336942170704002E-2</c:v>
                </c:pt>
                <c:pt idx="78">
                  <c:v>4.2856513416732397E-2</c:v>
                </c:pt>
                <c:pt idx="79">
                  <c:v>4.3316783835032097E-2</c:v>
                </c:pt>
                <c:pt idx="80">
                  <c:v>4.3555195291685798E-2</c:v>
                </c:pt>
                <c:pt idx="81">
                  <c:v>4.3536045170912099E-2</c:v>
                </c:pt>
                <c:pt idx="82">
                  <c:v>4.3360756292196198E-2</c:v>
                </c:pt>
                <c:pt idx="83">
                  <c:v>4.3194724149459102E-2</c:v>
                </c:pt>
              </c:numCache>
            </c:numRef>
          </c:yVal>
        </c:ser>
        <c:axId val="120167808"/>
        <c:axId val="120185984"/>
      </c:scatterChart>
      <c:valAx>
        <c:axId val="12016780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85984"/>
        <c:crosses val="autoZero"/>
        <c:crossBetween val="midCat"/>
      </c:valAx>
      <c:valAx>
        <c:axId val="12018598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6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'[1]50 50 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'[1]50 50 0 15 PP'!$CG$3:$CG$86</c:f>
              <c:numCache>
                <c:formatCode>General</c:formatCode>
                <c:ptCount val="84"/>
                <c:pt idx="0">
                  <c:v>4.1719772642397297E-2</c:v>
                </c:pt>
                <c:pt idx="1">
                  <c:v>2.7659849784186698E-2</c:v>
                </c:pt>
                <c:pt idx="2">
                  <c:v>1.45699218146616E-2</c:v>
                </c:pt>
                <c:pt idx="3">
                  <c:v>3.13988288938064E-3</c:v>
                </c:pt>
                <c:pt idx="4">
                  <c:v>-6.01966755705178E-3</c:v>
                </c:pt>
                <c:pt idx="5">
                  <c:v>-1.24774510741004E-2</c:v>
                </c:pt>
                <c:pt idx="6">
                  <c:v>-1.6068402546522201E-2</c:v>
                </c:pt>
                <c:pt idx="7">
                  <c:v>-1.6931681379957E-2</c:v>
                </c:pt>
                <c:pt idx="8">
                  <c:v>-1.5509740914367E-2</c:v>
                </c:pt>
                <c:pt idx="9">
                  <c:v>-1.2521321392612601E-2</c:v>
                </c:pt>
                <c:pt idx="10">
                  <c:v>-8.8551013524293207E-3</c:v>
                </c:pt>
                <c:pt idx="11">
                  <c:v>-5.3475180000946802E-3</c:v>
                </c:pt>
                <c:pt idx="12">
                  <c:v>-2.5496798563323102E-3</c:v>
                </c:pt>
                <c:pt idx="13">
                  <c:v>-6.4696850871142795E-4</c:v>
                </c:pt>
                <c:pt idx="14">
                  <c:v>4.4213428094103899E-4</c:v>
                </c:pt>
                <c:pt idx="15">
                  <c:v>9.1154537015928705E-4</c:v>
                </c:pt>
                <c:pt idx="16">
                  <c:v>9.7172268015572802E-4</c:v>
                </c:pt>
                <c:pt idx="17">
                  <c:v>8.2277329397377897E-4</c:v>
                </c:pt>
                <c:pt idx="18">
                  <c:v>6.38492926678842E-4</c:v>
                </c:pt>
                <c:pt idx="19">
                  <c:v>5.2981924687389497E-4</c:v>
                </c:pt>
                <c:pt idx="20">
                  <c:v>5.2028748776276001E-4</c:v>
                </c:pt>
                <c:pt idx="21">
                  <c:v>5.6617964396655899E-4</c:v>
                </c:pt>
                <c:pt idx="22">
                  <c:v>6.0893580784194103E-4</c:v>
                </c:pt>
                <c:pt idx="23">
                  <c:v>6.2315538603813496E-4</c:v>
                </c:pt>
                <c:pt idx="24">
                  <c:v>6.3164990387740898E-4</c:v>
                </c:pt>
                <c:pt idx="25">
                  <c:v>6.8403686088062802E-4</c:v>
                </c:pt>
                <c:pt idx="26">
                  <c:v>8.1654311981407997E-4</c:v>
                </c:pt>
                <c:pt idx="27">
                  <c:v>1.0216108658761801E-3</c:v>
                </c:pt>
                <c:pt idx="28">
                  <c:v>1.24590536622861E-3</c:v>
                </c:pt>
                <c:pt idx="29">
                  <c:v>1.4238030789050101E-3</c:v>
                </c:pt>
                <c:pt idx="30">
                  <c:v>1.52618547127505E-3</c:v>
                </c:pt>
                <c:pt idx="31">
                  <c:v>1.59331868982042E-3</c:v>
                </c:pt>
                <c:pt idx="32">
                  <c:v>1.7242363399971E-3</c:v>
                </c:pt>
                <c:pt idx="33">
                  <c:v>2.02041120257529E-3</c:v>
                </c:pt>
                <c:pt idx="34">
                  <c:v>2.5165124170096901E-3</c:v>
                </c:pt>
                <c:pt idx="35">
                  <c:v>3.1461187592013201E-3</c:v>
                </c:pt>
                <c:pt idx="36">
                  <c:v>3.77563615738064E-3</c:v>
                </c:pt>
                <c:pt idx="37">
                  <c:v>4.2907623223871101E-3</c:v>
                </c:pt>
                <c:pt idx="38">
                  <c:v>4.6817969477078898E-3</c:v>
                </c:pt>
                <c:pt idx="39">
                  <c:v>5.0674295755331897E-3</c:v>
                </c:pt>
                <c:pt idx="40">
                  <c:v>5.63366776168054E-3</c:v>
                </c:pt>
                <c:pt idx="41">
                  <c:v>6.5224464858049001E-3</c:v>
                </c:pt>
                <c:pt idx="42">
                  <c:v>7.74738810492914E-3</c:v>
                </c:pt>
                <c:pt idx="43">
                  <c:v>9.1926113949277796E-3</c:v>
                </c:pt>
                <c:pt idx="44">
                  <c:v>1.06831582657568E-2</c:v>
                </c:pt>
                <c:pt idx="45">
                  <c:v>1.2073511518255401E-2</c:v>
                </c:pt>
                <c:pt idx="46">
                  <c:v>1.3305842453731301E-2</c:v>
                </c:pt>
                <c:pt idx="47">
                  <c:v>1.44231345849988E-2</c:v>
                </c:pt>
                <c:pt idx="48">
                  <c:v>1.55469717957449E-2</c:v>
                </c:pt>
                <c:pt idx="49">
                  <c:v>1.68401102386255E-2</c:v>
                </c:pt>
                <c:pt idx="50">
                  <c:v>1.8453753267739601E-2</c:v>
                </c:pt>
                <c:pt idx="51">
                  <c:v>2.0442996649794699E-2</c:v>
                </c:pt>
                <c:pt idx="52">
                  <c:v>2.2683257937855E-2</c:v>
                </c:pt>
                <c:pt idx="53">
                  <c:v>2.4873830081489998E-2</c:v>
                </c:pt>
                <c:pt idx="54">
                  <c:v>2.6674417725624799E-2</c:v>
                </c:pt>
                <c:pt idx="55">
                  <c:v>2.7908486600512001E-2</c:v>
                </c:pt>
                <c:pt idx="56">
                  <c:v>2.8695530396342001E-2</c:v>
                </c:pt>
                <c:pt idx="57">
                  <c:v>2.9403228129466701E-2</c:v>
                </c:pt>
                <c:pt idx="58">
                  <c:v>3.04229785810873E-2</c:v>
                </c:pt>
                <c:pt idx="59">
                  <c:v>3.1912834759428597E-2</c:v>
                </c:pt>
                <c:pt idx="60">
                  <c:v>3.3697468622337599E-2</c:v>
                </c:pt>
                <c:pt idx="61">
                  <c:v>3.5393819878085299E-2</c:v>
                </c:pt>
                <c:pt idx="62">
                  <c:v>3.6657933105391803E-2</c:v>
                </c:pt>
                <c:pt idx="63">
                  <c:v>3.7377194092953703E-2</c:v>
                </c:pt>
                <c:pt idx="64">
                  <c:v>3.7696927829831098E-2</c:v>
                </c:pt>
                <c:pt idx="65">
                  <c:v>3.7895732859973101E-2</c:v>
                </c:pt>
                <c:pt idx="66">
                  <c:v>3.8216233897999601E-2</c:v>
                </c:pt>
                <c:pt idx="67">
                  <c:v>3.8763675127293298E-2</c:v>
                </c:pt>
                <c:pt idx="68">
                  <c:v>3.9506039096335002E-2</c:v>
                </c:pt>
                <c:pt idx="69">
                  <c:v>4.0328622337735903E-2</c:v>
                </c:pt>
                <c:pt idx="70">
                  <c:v>4.1088008754043198E-2</c:v>
                </c:pt>
                <c:pt idx="71">
                  <c:v>4.1654570139873497E-2</c:v>
                </c:pt>
                <c:pt idx="72">
                  <c:v>4.1949522358848197E-2</c:v>
                </c:pt>
                <c:pt idx="73">
                  <c:v>4.1984833197329097E-2</c:v>
                </c:pt>
                <c:pt idx="74">
                  <c:v>4.1877961660924203E-2</c:v>
                </c:pt>
                <c:pt idx="75">
                  <c:v>4.1813785835368697E-2</c:v>
                </c:pt>
                <c:pt idx="76">
                  <c:v>4.1953197345924301E-2</c:v>
                </c:pt>
                <c:pt idx="77">
                  <c:v>4.2336942170704002E-2</c:v>
                </c:pt>
                <c:pt idx="78">
                  <c:v>4.2856513416732397E-2</c:v>
                </c:pt>
                <c:pt idx="79">
                  <c:v>4.3316783835032097E-2</c:v>
                </c:pt>
                <c:pt idx="80">
                  <c:v>4.3555195291685798E-2</c:v>
                </c:pt>
                <c:pt idx="81">
                  <c:v>4.3536045170912099E-2</c:v>
                </c:pt>
                <c:pt idx="82">
                  <c:v>4.3360756292196198E-2</c:v>
                </c:pt>
                <c:pt idx="83">
                  <c:v>4.3194724149459102E-2</c:v>
                </c:pt>
              </c:numCache>
            </c:numRef>
          </c:yVal>
        </c:ser>
        <c:axId val="120284288"/>
        <c:axId val="120285824"/>
      </c:scatterChart>
      <c:valAx>
        <c:axId val="12028428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285824"/>
        <c:crosses val="autoZero"/>
        <c:crossBetween val="midCat"/>
      </c:valAx>
      <c:valAx>
        <c:axId val="12028582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28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Среднее</a:t>
            </a:r>
            <a:r>
              <a:rPr lang="ru-RU" baseline="0"/>
              <a:t> значение </a:t>
            </a:r>
            <a:r>
              <a:rPr lang="el-GR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δ</a:t>
            </a:r>
            <a:r>
              <a:rPr lang="en-US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P1</a:t>
            </a:r>
            <a:r>
              <a:rPr lang="ru-RU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, у.е.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yVal>
            <c:numRef>
              <c:f>'2000 250 200 INT D'!$AX$3:$CG$3</c:f>
              <c:numCache>
                <c:formatCode>General</c:formatCode>
                <c:ptCount val="36"/>
                <c:pt idx="0">
                  <c:v>7.1304492989505246E-3</c:v>
                </c:pt>
                <c:pt idx="1">
                  <c:v>3.6553936190399372E-3</c:v>
                </c:pt>
                <c:pt idx="2">
                  <c:v>1.9146347249340845E-3</c:v>
                </c:pt>
                <c:pt idx="3">
                  <c:v>1.0629229638723973E-3</c:v>
                </c:pt>
                <c:pt idx="4">
                  <c:v>6.2315031770841236E-4</c:v>
                </c:pt>
                <c:pt idx="5">
                  <c:v>3.816415188636395E-4</c:v>
                </c:pt>
                <c:pt idx="6">
                  <c:v>2.4147638335941652E-4</c:v>
                </c:pt>
                <c:pt idx="7">
                  <c:v>1.562496051615396E-4</c:v>
                </c:pt>
                <c:pt idx="8">
                  <c:v>3.9891565706811532E-3</c:v>
                </c:pt>
                <c:pt idx="9">
                  <c:v>2.0271741081192883E-3</c:v>
                </c:pt>
                <c:pt idx="10">
                  <c:v>1.0297644468929682E-3</c:v>
                </c:pt>
                <c:pt idx="11">
                  <c:v>5.5116644503314376E-4</c:v>
                </c:pt>
                <c:pt idx="12">
                  <c:v>3.110754295582083E-4</c:v>
                </c:pt>
                <c:pt idx="13">
                  <c:v>1.8360086078667367E-4</c:v>
                </c:pt>
                <c:pt idx="14">
                  <c:v>1.1229498881502478E-4</c:v>
                </c:pt>
                <c:pt idx="15">
                  <c:v>2.2464121426343116E-3</c:v>
                </c:pt>
                <c:pt idx="16">
                  <c:v>1.1243252153852047E-3</c:v>
                </c:pt>
                <c:pt idx="17">
                  <c:v>5.4696002149331026E-4</c:v>
                </c:pt>
                <c:pt idx="18">
                  <c:v>2.7905650800374868E-4</c:v>
                </c:pt>
                <c:pt idx="19">
                  <c:v>1.5022647457030433E-4</c:v>
                </c:pt>
                <c:pt idx="20">
                  <c:v>8.4792337512296849E-5</c:v>
                </c:pt>
                <c:pt idx="21">
                  <c:v>1.3553273229535861E-3</c:v>
                </c:pt>
                <c:pt idx="22">
                  <c:v>6.685077090100779E-4</c:v>
                </c:pt>
                <c:pt idx="23">
                  <c:v>3.1002075881939603E-4</c:v>
                </c:pt>
                <c:pt idx="24">
                  <c:v>1.500317424431175E-4</c:v>
                </c:pt>
                <c:pt idx="25">
                  <c:v>7.6684833982187495E-5</c:v>
                </c:pt>
                <c:pt idx="26">
                  <c:v>8.6573313306109831E-4</c:v>
                </c:pt>
                <c:pt idx="27">
                  <c:v>4.2317990873721897E-4</c:v>
                </c:pt>
                <c:pt idx="28">
                  <c:v>1.8720121806738456E-4</c:v>
                </c:pt>
                <c:pt idx="29">
                  <c:v>8.5909184617706397E-5</c:v>
                </c:pt>
                <c:pt idx="30">
                  <c:v>5.7588287640199264E-4</c:v>
                </c:pt>
                <c:pt idx="31">
                  <c:v>2.8122279496079475E-4</c:v>
                </c:pt>
                <c:pt idx="32">
                  <c:v>1.1901478654012244E-4</c:v>
                </c:pt>
                <c:pt idx="33">
                  <c:v>3.9390289054691042E-4</c:v>
                </c:pt>
                <c:pt idx="34">
                  <c:v>1.9398630887556905E-4</c:v>
                </c:pt>
                <c:pt idx="35">
                  <c:v>2.7448060466946881E-4</c:v>
                </c:pt>
              </c:numCache>
            </c:numRef>
          </c:yVal>
        </c:ser>
        <c:axId val="120310400"/>
        <c:axId val="120349056"/>
      </c:scatterChart>
      <c:valAx>
        <c:axId val="12031040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349056"/>
        <c:crosses val="autoZero"/>
        <c:crossBetween val="midCat"/>
      </c:valAx>
      <c:valAx>
        <c:axId val="1203490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310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Среднее значение </a:t>
            </a:r>
            <a:r>
              <a:rPr lang="el-GR">
                <a:latin typeface="Times New Roman" panose="02020603050405020304" pitchFamily="18" charset="0"/>
                <a:cs typeface="Times New Roman" panose="02020603050405020304" pitchFamily="18" charset="0"/>
              </a:rPr>
              <a:t>δΔ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,</a:t>
            </a:r>
            <a:r>
              <a:rPr lang="ru-RU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%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yVal>
            <c:numRef>
              <c:f>'2000 250 200 INT D'!$E$3:$AW$3</c:f>
              <c:numCache>
                <c:formatCode>General</c:formatCode>
                <c:ptCount val="45"/>
                <c:pt idx="0">
                  <c:v>3.2444571277102416</c:v>
                </c:pt>
                <c:pt idx="1">
                  <c:v>1.7842604267111744</c:v>
                </c:pt>
                <c:pt idx="2">
                  <c:v>1.037782975639375</c:v>
                </c:pt>
                <c:pt idx="3">
                  <c:v>0.64767383361044495</c:v>
                </c:pt>
                <c:pt idx="4">
                  <c:v>0.43151988244366546</c:v>
                </c:pt>
                <c:pt idx="5">
                  <c:v>0.30501044220072199</c:v>
                </c:pt>
                <c:pt idx="6">
                  <c:v>0.22764593323283006</c:v>
                </c:pt>
                <c:pt idx="7">
                  <c:v>0.17875896365046046</c:v>
                </c:pt>
                <c:pt idx="8">
                  <c:v>0.14716256915919135</c:v>
                </c:pt>
                <c:pt idx="9">
                  <c:v>10.916390822745596</c:v>
                </c:pt>
                <c:pt idx="10">
                  <c:v>5.8072250941933969</c:v>
                </c:pt>
                <c:pt idx="11">
                  <c:v>3.0296366087228592</c:v>
                </c:pt>
                <c:pt idx="12">
                  <c:v>1.6798975986933096</c:v>
                </c:pt>
                <c:pt idx="13">
                  <c:v>1.008153998370984</c:v>
                </c:pt>
                <c:pt idx="14">
                  <c:v>0.65052071870603145</c:v>
                </c:pt>
                <c:pt idx="15">
                  <c:v>0.44632542645688239</c:v>
                </c:pt>
                <c:pt idx="16">
                  <c:v>0.3225792195739885</c:v>
                </c:pt>
                <c:pt idx="17">
                  <c:v>51.549932583410381</c:v>
                </c:pt>
                <c:pt idx="18">
                  <c:v>37.378227757052272</c:v>
                </c:pt>
                <c:pt idx="19">
                  <c:v>25.217543178349146</c:v>
                </c:pt>
                <c:pt idx="20">
                  <c:v>12.229173565790484</c:v>
                </c:pt>
                <c:pt idx="21">
                  <c:v>4.7991613266331914</c:v>
                </c:pt>
                <c:pt idx="22">
                  <c:v>2.1558099942939837</c:v>
                </c:pt>
                <c:pt idx="23">
                  <c:v>1.1647623577794595</c:v>
                </c:pt>
                <c:pt idx="24">
                  <c:v>19.06976010028259</c:v>
                </c:pt>
                <c:pt idx="25">
                  <c:v>8.361203667568839</c:v>
                </c:pt>
                <c:pt idx="26">
                  <c:v>5.1936750914176324</c:v>
                </c:pt>
                <c:pt idx="27">
                  <c:v>-14.674435861266483</c:v>
                </c:pt>
                <c:pt idx="28">
                  <c:v>-4.5950886568458396</c:v>
                </c:pt>
                <c:pt idx="29">
                  <c:v>-0.68105774757867832</c:v>
                </c:pt>
                <c:pt idx="30">
                  <c:v>31.157245614177892</c:v>
                </c:pt>
                <c:pt idx="31">
                  <c:v>-1.2011100934790242</c:v>
                </c:pt>
                <c:pt idx="32">
                  <c:v>20.118960598852698</c:v>
                </c:pt>
                <c:pt idx="33">
                  <c:v>-6.5155212287730659</c:v>
                </c:pt>
                <c:pt idx="34">
                  <c:v>-19.103185605230458</c:v>
                </c:pt>
                <c:pt idx="35">
                  <c:v>21.8737909997485</c:v>
                </c:pt>
                <c:pt idx="36">
                  <c:v>28.018338537384167</c:v>
                </c:pt>
                <c:pt idx="37">
                  <c:v>2.8766136016012207</c:v>
                </c:pt>
                <c:pt idx="38">
                  <c:v>14.28509158340294</c:v>
                </c:pt>
                <c:pt idx="39">
                  <c:v>20.083431311146313</c:v>
                </c:pt>
                <c:pt idx="40">
                  <c:v>26.476524794715505</c:v>
                </c:pt>
                <c:pt idx="41">
                  <c:v>261.39008301518396</c:v>
                </c:pt>
                <c:pt idx="42">
                  <c:v>23.330733720782916</c:v>
                </c:pt>
                <c:pt idx="43">
                  <c:v>19.491558700031785</c:v>
                </c:pt>
                <c:pt idx="44">
                  <c:v>27.090615269884168</c:v>
                </c:pt>
              </c:numCache>
            </c:numRef>
          </c:yVal>
        </c:ser>
        <c:axId val="120401920"/>
        <c:axId val="120403456"/>
      </c:scatterChart>
      <c:valAx>
        <c:axId val="12040192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403456"/>
        <c:crosses val="autoZero"/>
        <c:crossBetween val="midCat"/>
      </c:valAx>
      <c:valAx>
        <c:axId val="12040345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40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P1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DD PP'!$AX$2</c:f>
              <c:strCache>
                <c:ptCount val="1"/>
                <c:pt idx="0">
                  <c:v>δP1_12,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PP'!$AX$3:$AX$86</c:f>
              <c:numCache>
                <c:formatCode>General</c:formatCode>
                <c:ptCount val="84"/>
                <c:pt idx="0">
                  <c:v>3.1910935973067548E-9</c:v>
                </c:pt>
                <c:pt idx="1">
                  <c:v>3.1796652936666608E-9</c:v>
                </c:pt>
                <c:pt idx="2">
                  <c:v>3.170620067862586E-9</c:v>
                </c:pt>
                <c:pt idx="3">
                  <c:v>3.1712392010641902E-9</c:v>
                </c:pt>
                <c:pt idx="4">
                  <c:v>3.1819886957860769E-9</c:v>
                </c:pt>
                <c:pt idx="5">
                  <c:v>3.1960238108211746E-9</c:v>
                </c:pt>
                <c:pt idx="6">
                  <c:v>3.2032209567908661E-9</c:v>
                </c:pt>
                <c:pt idx="7">
                  <c:v>3.1974163463108803E-9</c:v>
                </c:pt>
                <c:pt idx="8">
                  <c:v>3.1816708101073895E-9</c:v>
                </c:pt>
                <c:pt idx="9">
                  <c:v>3.1662250175443504E-9</c:v>
                </c:pt>
                <c:pt idx="10">
                  <c:v>3.163073738988584E-9</c:v>
                </c:pt>
                <c:pt idx="11">
                  <c:v>3.1756825363901363E-9</c:v>
                </c:pt>
                <c:pt idx="12">
                  <c:v>3.1964571970010053E-9</c:v>
                </c:pt>
                <c:pt idx="13">
                  <c:v>3.2110161229385558E-9</c:v>
                </c:pt>
                <c:pt idx="14">
                  <c:v>3.207247609743411E-9</c:v>
                </c:pt>
                <c:pt idx="15">
                  <c:v>3.1864352950305476E-9</c:v>
                </c:pt>
                <c:pt idx="16">
                  <c:v>3.1621160359765041E-9</c:v>
                </c:pt>
                <c:pt idx="17">
                  <c:v>3.151860507824014E-9</c:v>
                </c:pt>
                <c:pt idx="18">
                  <c:v>3.165076335678944E-9</c:v>
                </c:pt>
                <c:pt idx="19">
                  <c:v>3.1945527237297892E-9</c:v>
                </c:pt>
                <c:pt idx="20">
                  <c:v>3.2200568065049086E-9</c:v>
                </c:pt>
                <c:pt idx="21">
                  <c:v>3.2220722354778589E-9</c:v>
                </c:pt>
                <c:pt idx="22">
                  <c:v>3.1964537020095021E-9</c:v>
                </c:pt>
                <c:pt idx="23">
                  <c:v>3.1590909481217636E-9</c:v>
                </c:pt>
                <c:pt idx="24">
                  <c:v>3.1359515114775518E-9</c:v>
                </c:pt>
                <c:pt idx="25">
                  <c:v>3.1459934544407109E-9</c:v>
                </c:pt>
                <c:pt idx="26">
                  <c:v>3.1863763587188666E-9</c:v>
                </c:pt>
                <c:pt idx="27">
                  <c:v>3.2313228510157063E-9</c:v>
                </c:pt>
                <c:pt idx="28">
                  <c:v>3.2489441638493897E-9</c:v>
                </c:pt>
                <c:pt idx="29">
                  <c:v>3.2231478099270236E-9</c:v>
                </c:pt>
                <c:pt idx="30">
                  <c:v>3.1677125511716149E-9</c:v>
                </c:pt>
                <c:pt idx="31">
                  <c:v>3.1229296338991659E-9</c:v>
                </c:pt>
                <c:pt idx="32">
                  <c:v>3.1423985076228723E-9</c:v>
                </c:pt>
                <c:pt idx="33">
                  <c:v>3.2926473417773418E-9</c:v>
                </c:pt>
                <c:pt idx="34">
                  <c:v>3.6867224822802757E-9</c:v>
                </c:pt>
                <c:pt idx="35">
                  <c:v>4.5786054564908986E-9</c:v>
                </c:pt>
                <c:pt idx="36">
                  <c:v>6.5732148891861953E-9</c:v>
                </c:pt>
                <c:pt idx="37">
                  <c:v>1.1093333279086236E-8</c:v>
                </c:pt>
                <c:pt idx="38">
                  <c:v>2.1321009404862792E-8</c:v>
                </c:pt>
                <c:pt idx="39">
                  <c:v>4.3706996385554999E-8</c:v>
                </c:pt>
                <c:pt idx="40">
                  <c:v>8.9692631293104217E-8</c:v>
                </c:pt>
                <c:pt idx="41">
                  <c:v>1.7681819702410046E-7</c:v>
                </c:pt>
                <c:pt idx="42">
                  <c:v>3.2863139118105183E-7</c:v>
                </c:pt>
                <c:pt idx="43">
                  <c:v>5.7353079521980018E-7</c:v>
                </c:pt>
                <c:pt idx="44">
                  <c:v>9.4314314944964453E-7</c:v>
                </c:pt>
                <c:pt idx="45">
                  <c:v>1.4702580450381191E-6</c:v>
                </c:pt>
                <c:pt idx="46">
                  <c:v>2.186397214338342E-6</c:v>
                </c:pt>
                <c:pt idx="47">
                  <c:v>3.1197228214179562E-6</c:v>
                </c:pt>
                <c:pt idx="48">
                  <c:v>4.2942092502376095E-6</c:v>
                </c:pt>
                <c:pt idx="49">
                  <c:v>5.729128967601753E-6</c:v>
                </c:pt>
                <c:pt idx="50">
                  <c:v>7.4373866005344149E-6</c:v>
                </c:pt>
                <c:pt idx="51">
                  <c:v>9.4226012915284689E-6</c:v>
                </c:pt>
                <c:pt idx="52">
                  <c:v>1.167715871859806E-5</c:v>
                </c:pt>
                <c:pt idx="53">
                  <c:v>1.4183294682372873E-5</c:v>
                </c:pt>
                <c:pt idx="54">
                  <c:v>1.6916253055116838E-5</c:v>
                </c:pt>
                <c:pt idx="55">
                  <c:v>1.9849895265569956E-5</c:v>
                </c:pt>
                <c:pt idx="56">
                  <c:v>2.2966379057065267E-5</c:v>
                </c:pt>
                <c:pt idx="57">
                  <c:v>2.62669317000585E-5</c:v>
                </c:pt>
                <c:pt idx="58">
                  <c:v>2.9778414636579982E-5</c:v>
                </c:pt>
                <c:pt idx="59">
                  <c:v>3.3561795302833395E-5</c:v>
                </c:pt>
                <c:pt idx="60">
                  <c:v>3.7730681074829468E-5</c:v>
                </c:pt>
                <c:pt idx="61">
                  <c:v>4.2464940751478154E-5</c:v>
                </c:pt>
                <c:pt idx="62">
                  <c:v>4.8006829560987565E-5</c:v>
                </c:pt>
                <c:pt idx="63">
                  <c:v>5.4668709250860156E-5</c:v>
                </c:pt>
                <c:pt idx="64">
                  <c:v>6.2883206403256372E-5</c:v>
                </c:pt>
                <c:pt idx="65">
                  <c:v>7.3249906063247707E-5</c:v>
                </c:pt>
                <c:pt idx="66">
                  <c:v>8.6529804767655373E-5</c:v>
                </c:pt>
                <c:pt idx="67">
                  <c:v>1.0365957015826663E-4</c:v>
                </c:pt>
                <c:pt idx="68">
                  <c:v>1.2587112253354454E-4</c:v>
                </c:pt>
                <c:pt idx="69">
                  <c:v>1.5481150054690867E-4</c:v>
                </c:pt>
                <c:pt idx="70">
                  <c:v>1.925255019075178E-4</c:v>
                </c:pt>
                <c:pt idx="71">
                  <c:v>2.4146172021233673E-4</c:v>
                </c:pt>
                <c:pt idx="72">
                  <c:v>3.0467916361506933E-4</c:v>
                </c:pt>
                <c:pt idx="73">
                  <c:v>3.8598606380905884E-4</c:v>
                </c:pt>
                <c:pt idx="74">
                  <c:v>4.8980608083505704E-4</c:v>
                </c:pt>
                <c:pt idx="75">
                  <c:v>6.2124017098166406E-4</c:v>
                </c:pt>
                <c:pt idx="76">
                  <c:v>7.8646814667323206E-4</c:v>
                </c:pt>
                <c:pt idx="77">
                  <c:v>9.9265562579647438E-4</c:v>
                </c:pt>
                <c:pt idx="78">
                  <c:v>1.2474707923504959E-3</c:v>
                </c:pt>
                <c:pt idx="79">
                  <c:v>1.559545316496365E-3</c:v>
                </c:pt>
                <c:pt idx="80">
                  <c:v>1.9391095372787875E-3</c:v>
                </c:pt>
                <c:pt idx="81">
                  <c:v>2.3969023450592613E-3</c:v>
                </c:pt>
                <c:pt idx="82">
                  <c:v>2.9432753287670444E-3</c:v>
                </c:pt>
                <c:pt idx="83">
                  <c:v>3.5896525191630589E-3</c:v>
                </c:pt>
              </c:numCache>
            </c:numRef>
          </c:yVal>
        </c:ser>
        <c:ser>
          <c:idx val="1"/>
          <c:order val="1"/>
          <c:tx>
            <c:strRef>
              <c:f>'2000 250 200 DD PP'!$AY$2</c:f>
              <c:strCache>
                <c:ptCount val="1"/>
                <c:pt idx="0">
                  <c:v>δP1_23,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PP'!$AY$3:$AY$86</c:f>
              <c:numCache>
                <c:formatCode>General</c:formatCode>
                <c:ptCount val="84"/>
                <c:pt idx="0">
                  <c:v>6.4285935964414672E-12</c:v>
                </c:pt>
                <c:pt idx="1">
                  <c:v>6.6915067441248622E-12</c:v>
                </c:pt>
                <c:pt idx="2">
                  <c:v>6.8833963555685167E-12</c:v>
                </c:pt>
                <c:pt idx="3">
                  <c:v>6.8728575666706011E-12</c:v>
                </c:pt>
                <c:pt idx="4">
                  <c:v>6.6334294100298319E-12</c:v>
                </c:pt>
                <c:pt idx="5">
                  <c:v>6.3327448166483801E-12</c:v>
                </c:pt>
                <c:pt idx="6">
                  <c:v>6.1823212542569644E-12</c:v>
                </c:pt>
                <c:pt idx="7">
                  <c:v>6.2984434388827733E-12</c:v>
                </c:pt>
                <c:pt idx="8">
                  <c:v>6.6461019922496477E-12</c:v>
                </c:pt>
                <c:pt idx="9">
                  <c:v>6.9757298205338258E-12</c:v>
                </c:pt>
                <c:pt idx="10">
                  <c:v>7.0443275249642514E-12</c:v>
                </c:pt>
                <c:pt idx="11">
                  <c:v>6.7696167460325265E-12</c:v>
                </c:pt>
                <c:pt idx="12">
                  <c:v>6.3247085360322076E-12</c:v>
                </c:pt>
                <c:pt idx="13">
                  <c:v>6.0314539232612413E-12</c:v>
                </c:pt>
                <c:pt idx="14">
                  <c:v>6.0952660674882237E-12</c:v>
                </c:pt>
                <c:pt idx="15">
                  <c:v>6.5377160887895886E-12</c:v>
                </c:pt>
                <c:pt idx="16">
                  <c:v>7.0723630101076576E-12</c:v>
                </c:pt>
                <c:pt idx="17">
                  <c:v>7.2941121659284519E-12</c:v>
                </c:pt>
                <c:pt idx="18">
                  <c:v>7.0003509834368972E-12</c:v>
                </c:pt>
                <c:pt idx="19">
                  <c:v>6.3711458121400827E-12</c:v>
                </c:pt>
                <c:pt idx="20">
                  <c:v>5.8415639775608711E-12</c:v>
                </c:pt>
                <c:pt idx="21">
                  <c:v>5.8019358925456509E-12</c:v>
                </c:pt>
                <c:pt idx="22">
                  <c:v>6.3302903043046433E-12</c:v>
                </c:pt>
                <c:pt idx="23">
                  <c:v>7.136544907702923E-12</c:v>
                </c:pt>
                <c:pt idx="24">
                  <c:v>7.6173576904505117E-12</c:v>
                </c:pt>
                <c:pt idx="25">
                  <c:v>7.3533589762780299E-12</c:v>
                </c:pt>
                <c:pt idx="26">
                  <c:v>6.4975519373721265E-12</c:v>
                </c:pt>
                <c:pt idx="27">
                  <c:v>5.6632726722172742E-12</c:v>
                </c:pt>
                <c:pt idx="28">
                  <c:v>5.4332450259644773E-12</c:v>
                </c:pt>
                <c:pt idx="29">
                  <c:v>6.0376168681320124E-12</c:v>
                </c:pt>
                <c:pt idx="30">
                  <c:v>7.1962658074344243E-12</c:v>
                </c:pt>
                <c:pt idx="31">
                  <c:v>8.0977580567830326E-12</c:v>
                </c:pt>
                <c:pt idx="32">
                  <c:v>7.9111739493330945E-12</c:v>
                </c:pt>
                <c:pt idx="33">
                  <c:v>6.6865123980036381E-12</c:v>
                </c:pt>
                <c:pt idx="34">
                  <c:v>5.3526769642949997E-12</c:v>
                </c:pt>
                <c:pt idx="35">
                  <c:v>4.8207137771605611E-12</c:v>
                </c:pt>
                <c:pt idx="36">
                  <c:v>5.3927452644596342E-12</c:v>
                </c:pt>
                <c:pt idx="37">
                  <c:v>6.6151428360139725E-12</c:v>
                </c:pt>
                <c:pt idx="38">
                  <c:v>6.975213261927337E-12</c:v>
                </c:pt>
                <c:pt idx="39">
                  <c:v>4.8022290538070726E-12</c:v>
                </c:pt>
                <c:pt idx="40">
                  <c:v>1.0003720067681092E-12</c:v>
                </c:pt>
                <c:pt idx="41">
                  <c:v>1.2087332189408413E-12</c:v>
                </c:pt>
                <c:pt idx="42">
                  <c:v>2.0658049458069098E-11</c:v>
                </c:pt>
                <c:pt idx="43">
                  <c:v>1.1293021179163319E-10</c:v>
                </c:pt>
                <c:pt idx="44">
                  <c:v>4.8573582112297286E-10</c:v>
                </c:pt>
                <c:pt idx="45">
                  <c:v>1.8674744181666843E-9</c:v>
                </c:pt>
                <c:pt idx="46">
                  <c:v>6.4362854980680888E-9</c:v>
                </c:pt>
                <c:pt idx="47">
                  <c:v>1.970184286195992E-8</c:v>
                </c:pt>
                <c:pt idx="48">
                  <c:v>5.3588546319774021E-8</c:v>
                </c:pt>
                <c:pt idx="49">
                  <c:v>1.3060408424178916E-7</c:v>
                </c:pt>
                <c:pt idx="50">
                  <c:v>2.8828904030934348E-7</c:v>
                </c:pt>
                <c:pt idx="51">
                  <c:v>5.8227139767638294E-7</c:v>
                </c:pt>
                <c:pt idx="52">
                  <c:v>1.0856251702065798E-6</c:v>
                </c:pt>
                <c:pt idx="53">
                  <c:v>1.8826885253239642E-6</c:v>
                </c:pt>
                <c:pt idx="54">
                  <c:v>3.0573931772544236E-6</c:v>
                </c:pt>
                <c:pt idx="55">
                  <c:v>4.677635114780795E-6</c:v>
                </c:pt>
                <c:pt idx="56">
                  <c:v>6.7781711937903569E-6</c:v>
                </c:pt>
                <c:pt idx="57">
                  <c:v>9.346629484137699E-6</c:v>
                </c:pt>
                <c:pt idx="58">
                  <c:v>1.2319810004635831E-5</c:v>
                </c:pt>
                <c:pt idx="59">
                  <c:v>1.5594139404968268E-5</c:v>
                </c:pt>
                <c:pt idx="60">
                  <c:v>1.9045303735898318E-5</c:v>
                </c:pt>
                <c:pt idx="61">
                  <c:v>2.2550865519161678E-5</c:v>
                </c:pt>
                <c:pt idx="62">
                  <c:v>2.6015541849257677E-5</c:v>
                </c:pt>
                <c:pt idx="63">
                  <c:v>2.9400955348166424E-5</c:v>
                </c:pt>
                <c:pt idx="64">
                  <c:v>3.2746569811657793E-5</c:v>
                </c:pt>
                <c:pt idx="65">
                  <c:v>3.6163774418929583E-5</c:v>
                </c:pt>
                <c:pt idx="66">
                  <c:v>3.9818225303543648E-5</c:v>
                </c:pt>
                <c:pt idx="67">
                  <c:v>4.3941036467635821E-5</c:v>
                </c:pt>
                <c:pt idx="68">
                  <c:v>4.8861649459004119E-5</c:v>
                </c:pt>
                <c:pt idx="69">
                  <c:v>5.5006476600733483E-5</c:v>
                </c:pt>
                <c:pt idx="70">
                  <c:v>6.2865725713497571E-5</c:v>
                </c:pt>
                <c:pt idx="71">
                  <c:v>7.3009755701535791E-5</c:v>
                </c:pt>
                <c:pt idx="72">
                  <c:v>8.6168146674435E-5</c:v>
                </c:pt>
                <c:pt idx="73">
                  <c:v>1.0327162941633125E-4</c:v>
                </c:pt>
                <c:pt idx="74">
                  <c:v>1.254290782750223E-4</c:v>
                </c:pt>
                <c:pt idx="75">
                  <c:v>1.5395434396579843E-4</c:v>
                </c:pt>
                <c:pt idx="76">
                  <c:v>1.9046104464833882E-4</c:v>
                </c:pt>
                <c:pt idx="77">
                  <c:v>2.368773280268225E-4</c:v>
                </c:pt>
                <c:pt idx="78">
                  <c:v>2.9541523112739488E-4</c:v>
                </c:pt>
                <c:pt idx="79">
                  <c:v>3.6870445725027001E-4</c:v>
                </c:pt>
                <c:pt idx="80">
                  <c:v>4.5993215863815787E-4</c:v>
                </c:pt>
                <c:pt idx="81">
                  <c:v>5.726816884867379E-4</c:v>
                </c:pt>
                <c:pt idx="82">
                  <c:v>7.1088991463680675E-4</c:v>
                </c:pt>
                <c:pt idx="83">
                  <c:v>8.7927301438428713E-4</c:v>
                </c:pt>
              </c:numCache>
            </c:numRef>
          </c:yVal>
        </c:ser>
        <c:ser>
          <c:idx val="2"/>
          <c:order val="2"/>
          <c:tx>
            <c:strRef>
              <c:f>'2000 250 200 DD PP'!$AZ$2</c:f>
              <c:strCache>
                <c:ptCount val="1"/>
                <c:pt idx="0">
                  <c:v>δP1_34,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PP'!$AZ$3:$AZ$86</c:f>
              <c:numCache>
                <c:formatCode>General</c:formatCode>
                <c:ptCount val="84"/>
                <c:pt idx="0">
                  <c:v>7.0097309011193048E-10</c:v>
                </c:pt>
                <c:pt idx="1">
                  <c:v>7.0205761404977418E-10</c:v>
                </c:pt>
                <c:pt idx="2">
                  <c:v>7.0300421694985879E-10</c:v>
                </c:pt>
                <c:pt idx="3">
                  <c:v>7.030128962595806E-10</c:v>
                </c:pt>
                <c:pt idx="4">
                  <c:v>7.0201726516631297E-10</c:v>
                </c:pt>
                <c:pt idx="5">
                  <c:v>7.0060246698111593E-10</c:v>
                </c:pt>
                <c:pt idx="6">
                  <c:v>6.9988235272441757E-10</c:v>
                </c:pt>
                <c:pt idx="7">
                  <c:v>7.0044104598573564E-10</c:v>
                </c:pt>
                <c:pt idx="8">
                  <c:v>7.0188019018404436E-10</c:v>
                </c:pt>
                <c:pt idx="9">
                  <c:v>7.0338649960047353E-10</c:v>
                </c:pt>
                <c:pt idx="10">
                  <c:v>7.0373854761516286E-10</c:v>
                </c:pt>
                <c:pt idx="11">
                  <c:v>7.025083702073608E-10</c:v>
                </c:pt>
                <c:pt idx="12">
                  <c:v>7.0056244761968301E-10</c:v>
                </c:pt>
                <c:pt idx="13">
                  <c:v>6.9918081170940332E-10</c:v>
                </c:pt>
                <c:pt idx="14">
                  <c:v>6.9953548320191055E-10</c:v>
                </c:pt>
                <c:pt idx="15">
                  <c:v>7.0144138257148248E-10</c:v>
                </c:pt>
                <c:pt idx="16">
                  <c:v>7.0383869421207862E-10</c:v>
                </c:pt>
                <c:pt idx="17">
                  <c:v>7.0479122827254848E-10</c:v>
                </c:pt>
                <c:pt idx="18">
                  <c:v>7.0351194680511227E-10</c:v>
                </c:pt>
                <c:pt idx="19">
                  <c:v>7.0070107710923498E-10</c:v>
                </c:pt>
                <c:pt idx="20">
                  <c:v>6.9832292960116323E-10</c:v>
                </c:pt>
                <c:pt idx="21">
                  <c:v>6.9814733153339962E-10</c:v>
                </c:pt>
                <c:pt idx="22">
                  <c:v>7.0064067398098284E-10</c:v>
                </c:pt>
                <c:pt idx="23">
                  <c:v>7.0421579636405687E-10</c:v>
                </c:pt>
                <c:pt idx="24">
                  <c:v>7.0634863949586359E-10</c:v>
                </c:pt>
                <c:pt idx="25">
                  <c:v>7.0520337646750314E-10</c:v>
                </c:pt>
                <c:pt idx="26">
                  <c:v>7.0121150762670447E-10</c:v>
                </c:pt>
                <c:pt idx="27">
                  <c:v>6.969007341509963E-10</c:v>
                </c:pt>
                <c:pt idx="28">
                  <c:v>6.9539889830124953E-10</c:v>
                </c:pt>
                <c:pt idx="29">
                  <c:v>6.9814423904885479E-10</c:v>
                </c:pt>
                <c:pt idx="30">
                  <c:v>7.0392917891565704E-10</c:v>
                </c:pt>
                <c:pt idx="31">
                  <c:v>7.0929359854463294E-10</c:v>
                </c:pt>
                <c:pt idx="32">
                  <c:v>7.1066613741663208E-10</c:v>
                </c:pt>
                <c:pt idx="33">
                  <c:v>7.0696976947104364E-10</c:v>
                </c:pt>
                <c:pt idx="34">
                  <c:v>6.9997366033313146E-10</c:v>
                </c:pt>
                <c:pt idx="35">
                  <c:v>6.9350074505603305E-10</c:v>
                </c:pt>
                <c:pt idx="36">
                  <c:v>6.9075080564932767E-10</c:v>
                </c:pt>
                <c:pt idx="37">
                  <c:v>6.9232789733616439E-10</c:v>
                </c:pt>
                <c:pt idx="38">
                  <c:v>6.9525199441460381E-10</c:v>
                </c:pt>
                <c:pt idx="39">
                  <c:v>6.9393712528621907E-10</c:v>
                </c:pt>
                <c:pt idx="40">
                  <c:v>6.8117950400926302E-10</c:v>
                </c:pt>
                <c:pt idx="41">
                  <c:v>6.5028031696084726E-10</c:v>
                </c:pt>
                <c:pt idx="42">
                  <c:v>5.970599735526859E-10</c:v>
                </c:pt>
                <c:pt idx="43">
                  <c:v>5.2155897016470507E-10</c:v>
                </c:pt>
                <c:pt idx="44">
                  <c:v>4.2866929512501619E-10</c:v>
                </c:pt>
                <c:pt idx="45">
                  <c:v>3.2531440004582296E-10</c:v>
                </c:pt>
                <c:pt idx="46">
                  <c:v>2.1714433034555557E-10</c:v>
                </c:pt>
                <c:pt idx="47">
                  <c:v>1.0789922358973212E-10</c:v>
                </c:pt>
                <c:pt idx="48">
                  <c:v>1.5826535189664487E-11</c:v>
                </c:pt>
                <c:pt idx="49">
                  <c:v>4.171875528388576E-11</c:v>
                </c:pt>
                <c:pt idx="50">
                  <c:v>5.8723073081126792E-10</c:v>
                </c:pt>
                <c:pt idx="51">
                  <c:v>2.9525673934084172E-9</c:v>
                </c:pt>
                <c:pt idx="52">
                  <c:v>1.074065341811426E-8</c:v>
                </c:pt>
                <c:pt idx="53">
                  <c:v>3.2639164001371053E-8</c:v>
                </c:pt>
                <c:pt idx="54">
                  <c:v>8.6983497776956993E-8</c:v>
                </c:pt>
                <c:pt idx="55">
                  <c:v>2.0768424459939853E-7</c:v>
                </c:pt>
                <c:pt idx="56">
                  <c:v>4.4959810996404565E-7</c:v>
                </c:pt>
                <c:pt idx="57">
                  <c:v>8.8955089466759641E-7</c:v>
                </c:pt>
                <c:pt idx="58">
                  <c:v>1.6181210119027937E-6</c:v>
                </c:pt>
                <c:pt idx="59">
                  <c:v>2.7192918699114905E-6</c:v>
                </c:pt>
                <c:pt idx="60">
                  <c:v>4.2420404449999749E-6</c:v>
                </c:pt>
                <c:pt idx="61">
                  <c:v>6.1766995306317369E-6</c:v>
                </c:pt>
                <c:pt idx="62">
                  <c:v>8.4491915293660449E-6</c:v>
                </c:pt>
                <c:pt idx="63">
                  <c:v>1.0934649382560649E-5</c:v>
                </c:pt>
                <c:pt idx="64">
                  <c:v>1.3482215435923062E-5</c:v>
                </c:pt>
                <c:pt idx="65">
                  <c:v>1.5946146909764409E-5</c:v>
                </c:pt>
                <c:pt idx="66">
                  <c:v>1.8223445467501416E-5</c:v>
                </c:pt>
                <c:pt idx="67">
                  <c:v>2.028705209362063E-5</c:v>
                </c:pt>
                <c:pt idx="68">
                  <c:v>2.2191658324599639E-5</c:v>
                </c:pt>
                <c:pt idx="69">
                  <c:v>2.4047759528539287E-5</c:v>
                </c:pt>
                <c:pt idx="70">
                  <c:v>2.5998610761012407E-5</c:v>
                </c:pt>
                <c:pt idx="71">
                  <c:v>2.8230336415729014E-5</c:v>
                </c:pt>
                <c:pt idx="72">
                  <c:v>3.0989877563551521E-5</c:v>
                </c:pt>
                <c:pt idx="73">
                  <c:v>3.4569414042036354E-5</c:v>
                </c:pt>
                <c:pt idx="74">
                  <c:v>3.927885380403403E-5</c:v>
                </c:pt>
                <c:pt idx="75">
                  <c:v>4.5459499315036318E-5</c:v>
                </c:pt>
                <c:pt idx="76">
                  <c:v>5.3527690544101973E-5</c:v>
                </c:pt>
                <c:pt idx="77">
                  <c:v>6.3991602369199366E-5</c:v>
                </c:pt>
                <c:pt idx="78">
                  <c:v>7.7445662897694935E-5</c:v>
                </c:pt>
                <c:pt idx="79">
                  <c:v>9.4592445633256335E-5</c:v>
                </c:pt>
                <c:pt idx="80">
                  <c:v>1.1627278589975752E-4</c:v>
                </c:pt>
                <c:pt idx="81">
                  <c:v>1.4346053288706383E-4</c:v>
                </c:pt>
                <c:pt idx="82">
                  <c:v>1.7728764243413609E-4</c:v>
                </c:pt>
                <c:pt idx="83">
                  <c:v>2.1914660723681102E-4</c:v>
                </c:pt>
              </c:numCache>
            </c:numRef>
          </c:yVal>
        </c:ser>
        <c:ser>
          <c:idx val="3"/>
          <c:order val="3"/>
          <c:tx>
            <c:strRef>
              <c:f>'2000 250 200 DD PP'!$BA$2</c:f>
              <c:strCache>
                <c:ptCount val="1"/>
                <c:pt idx="0">
                  <c:v>δP1_45,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PP'!$BA$3:$BA$86</c:f>
              <c:numCache>
                <c:formatCode>General</c:formatCode>
                <c:ptCount val="84"/>
                <c:pt idx="0">
                  <c:v>1.1320770603792266E-9</c:v>
                </c:pt>
                <c:pt idx="1">
                  <c:v>1.134892470112063E-9</c:v>
                </c:pt>
                <c:pt idx="2">
                  <c:v>1.1369589365707164E-9</c:v>
                </c:pt>
                <c:pt idx="3">
                  <c:v>1.1367961223398269E-9</c:v>
                </c:pt>
                <c:pt idx="4">
                  <c:v>1.1341742877947951E-9</c:v>
                </c:pt>
                <c:pt idx="5">
                  <c:v>1.1308517659441611E-9</c:v>
                </c:pt>
                <c:pt idx="6">
                  <c:v>1.1291032193029244E-9</c:v>
                </c:pt>
                <c:pt idx="7">
                  <c:v>1.1305695357386709E-9</c:v>
                </c:pt>
                <c:pt idx="8">
                  <c:v>1.1344742951657332E-9</c:v>
                </c:pt>
                <c:pt idx="9">
                  <c:v>1.1380844246089903E-9</c:v>
                </c:pt>
                <c:pt idx="10">
                  <c:v>1.1388827404897647E-9</c:v>
                </c:pt>
                <c:pt idx="11">
                  <c:v>1.1358086293672099E-9</c:v>
                </c:pt>
                <c:pt idx="12">
                  <c:v>1.130727335781998E-9</c:v>
                </c:pt>
                <c:pt idx="13">
                  <c:v>1.1272570327837681E-9</c:v>
                </c:pt>
                <c:pt idx="14">
                  <c:v>1.1280465782389696E-9</c:v>
                </c:pt>
                <c:pt idx="15">
                  <c:v>1.1331988805737403E-9</c:v>
                </c:pt>
                <c:pt idx="16">
                  <c:v>1.1389575959131469E-9</c:v>
                </c:pt>
                <c:pt idx="17">
                  <c:v>1.1415001954265977E-9</c:v>
                </c:pt>
                <c:pt idx="18">
                  <c:v>1.1383867118961803E-9</c:v>
                </c:pt>
                <c:pt idx="19">
                  <c:v>1.131273900658779E-9</c:v>
                </c:pt>
                <c:pt idx="20">
                  <c:v>1.1251621000032832E-9</c:v>
                </c:pt>
                <c:pt idx="21">
                  <c:v>1.1245952077473206E-9</c:v>
                </c:pt>
                <c:pt idx="22">
                  <c:v>1.1306501497286753E-9</c:v>
                </c:pt>
                <c:pt idx="23">
                  <c:v>1.1393858814269068E-9</c:v>
                </c:pt>
                <c:pt idx="24">
                  <c:v>1.1447504253783269E-9</c:v>
                </c:pt>
                <c:pt idx="25">
                  <c:v>1.1421796830847355E-9</c:v>
                </c:pt>
                <c:pt idx="26">
                  <c:v>1.133116356554125E-9</c:v>
                </c:pt>
                <c:pt idx="27">
                  <c:v>1.1236230227729151E-9</c:v>
                </c:pt>
                <c:pt idx="28">
                  <c:v>1.1211655947912693E-9</c:v>
                </c:pt>
                <c:pt idx="29">
                  <c:v>1.1280240942401878E-9</c:v>
                </c:pt>
                <c:pt idx="30">
                  <c:v>1.1400192386941416E-9</c:v>
                </c:pt>
                <c:pt idx="31">
                  <c:v>1.1478821342205774E-9</c:v>
                </c:pt>
                <c:pt idx="32">
                  <c:v>1.1447082936304915E-9</c:v>
                </c:pt>
                <c:pt idx="33">
                  <c:v>1.13150938698228E-9</c:v>
                </c:pt>
                <c:pt idx="34">
                  <c:v>1.1183404956028498E-9</c:v>
                </c:pt>
                <c:pt idx="35">
                  <c:v>1.117110036485344E-9</c:v>
                </c:pt>
                <c:pt idx="36">
                  <c:v>1.1323000947591503E-9</c:v>
                </c:pt>
                <c:pt idx="37">
                  <c:v>1.1552280791818175E-9</c:v>
                </c:pt>
                <c:pt idx="38">
                  <c:v>1.1666874582276083E-9</c:v>
                </c:pt>
                <c:pt idx="39">
                  <c:v>1.1483497760230897E-9</c:v>
                </c:pt>
                <c:pt idx="40">
                  <c:v>1.0991917137536215E-9</c:v>
                </c:pt>
                <c:pt idx="41">
                  <c:v>1.0377874414159415E-9</c:v>
                </c:pt>
                <c:pt idx="42">
                  <c:v>9.9032767335677771E-10</c:v>
                </c:pt>
                <c:pt idx="43">
                  <c:v>9.7017982396468627E-10</c:v>
                </c:pt>
                <c:pt idx="44">
                  <c:v>9.6375205250973085E-10</c:v>
                </c:pt>
                <c:pt idx="45">
                  <c:v>9.3172156437209754E-10</c:v>
                </c:pt>
                <c:pt idx="46">
                  <c:v>8.3184034890856052E-10</c:v>
                </c:pt>
                <c:pt idx="47">
                  <c:v>6.5564162627141085E-10</c:v>
                </c:pt>
                <c:pt idx="48">
                  <c:v>4.4367932397068581E-10</c:v>
                </c:pt>
                <c:pt idx="49">
                  <c:v>2.5541852084279717E-10</c:v>
                </c:pt>
                <c:pt idx="50">
                  <c:v>1.2334307054156984E-10</c:v>
                </c:pt>
                <c:pt idx="51">
                  <c:v>4.1801162443790644E-11</c:v>
                </c:pt>
                <c:pt idx="52">
                  <c:v>7.7865434593122217E-13</c:v>
                </c:pt>
                <c:pt idx="53">
                  <c:v>6.6439098259298751E-11</c:v>
                </c:pt>
                <c:pt idx="54">
                  <c:v>5.9464187272756994E-10</c:v>
                </c:pt>
                <c:pt idx="55">
                  <c:v>2.7822611527718423E-9</c:v>
                </c:pt>
                <c:pt idx="56">
                  <c:v>9.8924322421813878E-9</c:v>
                </c:pt>
                <c:pt idx="57">
                  <c:v>2.9647796086431847E-8</c:v>
                </c:pt>
                <c:pt idx="58">
                  <c:v>7.8280318319276707E-8</c:v>
                </c:pt>
                <c:pt idx="59">
                  <c:v>1.8600175408320292E-7</c:v>
                </c:pt>
                <c:pt idx="60">
                  <c:v>4.0171081749977857E-7</c:v>
                </c:pt>
                <c:pt idx="61">
                  <c:v>7.919423563777929E-7</c:v>
                </c:pt>
                <c:pt idx="62">
                  <c:v>1.4279620547900199E-6</c:v>
                </c:pt>
                <c:pt idx="63">
                  <c:v>2.3603135263775652E-6</c:v>
                </c:pt>
                <c:pt idx="64">
                  <c:v>3.5911838540663258E-6</c:v>
                </c:pt>
                <c:pt idx="65">
                  <c:v>5.0623806440414619E-6</c:v>
                </c:pt>
                <c:pt idx="66">
                  <c:v>6.6679074326549352E-6</c:v>
                </c:pt>
                <c:pt idx="67">
                  <c:v>8.2813351884038365E-6</c:v>
                </c:pt>
                <c:pt idx="68">
                  <c:v>9.7838393050812889E-6</c:v>
                </c:pt>
                <c:pt idx="69">
                  <c:v>1.1090198170086307E-5</c:v>
                </c:pt>
                <c:pt idx="70">
                  <c:v>1.217448933939689E-5</c:v>
                </c:pt>
                <c:pt idx="71">
                  <c:v>1.3084353324044581E-5</c:v>
                </c:pt>
                <c:pt idx="72">
                  <c:v>1.3924902395743129E-5</c:v>
                </c:pt>
                <c:pt idx="73">
                  <c:v>1.4820765205591677E-5</c:v>
                </c:pt>
                <c:pt idx="74">
                  <c:v>1.589265375832054E-5</c:v>
                </c:pt>
                <c:pt idx="75">
                  <c:v>1.7268005565786054E-5</c:v>
                </c:pt>
                <c:pt idx="76">
                  <c:v>1.909862133088629E-5</c:v>
                </c:pt>
                <c:pt idx="77">
                  <c:v>2.1557360574271379E-5</c:v>
                </c:pt>
                <c:pt idx="78">
                  <c:v>2.4827397846366136E-5</c:v>
                </c:pt>
                <c:pt idx="79">
                  <c:v>2.9110151073257556E-5</c:v>
                </c:pt>
                <c:pt idx="80">
                  <c:v>3.4643621693719854E-5</c:v>
                </c:pt>
                <c:pt idx="81">
                  <c:v>4.1710487449528826E-5</c:v>
                </c:pt>
                <c:pt idx="82">
                  <c:v>5.0645281442130743E-5</c:v>
                </c:pt>
                <c:pt idx="83">
                  <c:v>6.1850897337609124E-5</c:v>
                </c:pt>
              </c:numCache>
            </c:numRef>
          </c:yVal>
        </c:ser>
        <c:ser>
          <c:idx val="4"/>
          <c:order val="4"/>
          <c:tx>
            <c:strRef>
              <c:f>'2000 250 200 DD PP'!$BB$2</c:f>
              <c:strCache>
                <c:ptCount val="1"/>
                <c:pt idx="0">
                  <c:v>δP1_56,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PP'!$BB$3:$BB$86</c:f>
              <c:numCache>
                <c:formatCode>General</c:formatCode>
                <c:ptCount val="84"/>
                <c:pt idx="0">
                  <c:v>1.153984791645784E-9</c:v>
                </c:pt>
                <c:pt idx="1">
                  <c:v>1.1465547910249928E-9</c:v>
                </c:pt>
                <c:pt idx="2">
                  <c:v>1.1408130344809788E-9</c:v>
                </c:pt>
                <c:pt idx="3">
                  <c:v>1.1412292364506558E-9</c:v>
                </c:pt>
                <c:pt idx="4">
                  <c:v>1.1479762678944601E-9</c:v>
                </c:pt>
                <c:pt idx="5">
                  <c:v>1.1568162974527682E-9</c:v>
                </c:pt>
                <c:pt idx="6">
                  <c:v>1.1615569815707315E-9</c:v>
                </c:pt>
                <c:pt idx="7">
                  <c:v>1.1577624171436115E-9</c:v>
                </c:pt>
                <c:pt idx="8">
                  <c:v>1.1477411176463037E-9</c:v>
                </c:pt>
                <c:pt idx="9">
                  <c:v>1.1381348186443575E-9</c:v>
                </c:pt>
                <c:pt idx="10">
                  <c:v>1.1360856639612272E-9</c:v>
                </c:pt>
                <c:pt idx="11">
                  <c:v>1.1439498679434919E-9</c:v>
                </c:pt>
                <c:pt idx="12">
                  <c:v>1.157264653280388E-9</c:v>
                </c:pt>
                <c:pt idx="13">
                  <c:v>1.1662363715204575E-9</c:v>
                </c:pt>
                <c:pt idx="14">
                  <c:v>1.164160284365088E-9</c:v>
                </c:pt>
                <c:pt idx="15">
                  <c:v>1.150851688377714E-9</c:v>
                </c:pt>
                <c:pt idx="16">
                  <c:v>1.1355267265134091E-9</c:v>
                </c:pt>
                <c:pt idx="17">
                  <c:v>1.1290914489879186E-9</c:v>
                </c:pt>
                <c:pt idx="18">
                  <c:v>1.1373824202833975E-9</c:v>
                </c:pt>
                <c:pt idx="19">
                  <c:v>1.1559900833938397E-9</c:v>
                </c:pt>
                <c:pt idx="20">
                  <c:v>1.1717842219272341E-9</c:v>
                </c:pt>
                <c:pt idx="21">
                  <c:v>1.1730800924828056E-9</c:v>
                </c:pt>
                <c:pt idx="22">
                  <c:v>1.1569786020409669E-9</c:v>
                </c:pt>
                <c:pt idx="23">
                  <c:v>1.133992614275332E-9</c:v>
                </c:pt>
                <c:pt idx="24">
                  <c:v>1.1202154904347041E-9</c:v>
                </c:pt>
                <c:pt idx="25">
                  <c:v>1.1273569919689378E-9</c:v>
                </c:pt>
                <c:pt idx="26">
                  <c:v>1.1519199519242823E-9</c:v>
                </c:pt>
                <c:pt idx="27">
                  <c:v>1.1780587549588214E-9</c:v>
                </c:pt>
                <c:pt idx="28">
                  <c:v>1.1858138171364524E-9</c:v>
                </c:pt>
                <c:pt idx="29">
                  <c:v>1.1670850206627715E-9</c:v>
                </c:pt>
                <c:pt idx="30">
                  <c:v>1.1332641081906321E-9</c:v>
                </c:pt>
                <c:pt idx="31">
                  <c:v>1.1086174211962123E-9</c:v>
                </c:pt>
                <c:pt idx="32">
                  <c:v>1.112492363914196E-9</c:v>
                </c:pt>
                <c:pt idx="33">
                  <c:v>1.145864997916703E-9</c:v>
                </c:pt>
                <c:pt idx="34">
                  <c:v>1.1882100944740644E-9</c:v>
                </c:pt>
                <c:pt idx="35">
                  <c:v>1.2079771036866221E-9</c:v>
                </c:pt>
                <c:pt idx="36">
                  <c:v>1.1864847935779156E-9</c:v>
                </c:pt>
                <c:pt idx="37">
                  <c:v>1.1347495682669468E-9</c:v>
                </c:pt>
                <c:pt idx="38">
                  <c:v>1.0872674810028507E-9</c:v>
                </c:pt>
                <c:pt idx="39">
                  <c:v>1.0775250007128086E-9</c:v>
                </c:pt>
                <c:pt idx="40">
                  <c:v>1.1141551576524242E-9</c:v>
                </c:pt>
                <c:pt idx="41">
                  <c:v>1.1714114760646731E-9</c:v>
                </c:pt>
                <c:pt idx="42">
                  <c:v>1.1981908843831552E-9</c:v>
                </c:pt>
                <c:pt idx="43">
                  <c:v>1.1512605644301064E-9</c:v>
                </c:pt>
                <c:pt idx="44">
                  <c:v>1.0315366575921398E-9</c:v>
                </c:pt>
                <c:pt idx="45">
                  <c:v>8.8645658563738479E-10</c:v>
                </c:pt>
                <c:pt idx="46">
                  <c:v>7.7011974028767347E-10</c:v>
                </c:pt>
                <c:pt idx="47">
                  <c:v>7.0768799065854424E-10</c:v>
                </c:pt>
                <c:pt idx="48">
                  <c:v>6.8405129155788435E-10</c:v>
                </c:pt>
                <c:pt idx="49">
                  <c:v>6.5341688887370819E-10</c:v>
                </c:pt>
                <c:pt idx="50">
                  <c:v>5.6503430272758122E-10</c:v>
                </c:pt>
                <c:pt idx="51">
                  <c:v>4.0396456787801037E-10</c:v>
                </c:pt>
                <c:pt idx="52">
                  <c:v>2.1264310715929063E-10</c:v>
                </c:pt>
                <c:pt idx="53">
                  <c:v>6.1435270132753628E-11</c:v>
                </c:pt>
                <c:pt idx="54">
                  <c:v>4.0470283564775778E-13</c:v>
                </c:pt>
                <c:pt idx="55">
                  <c:v>4.5410777604707425E-11</c:v>
                </c:pt>
                <c:pt idx="56">
                  <c:v>2.2702600086571928E-10</c:v>
                </c:pt>
                <c:pt idx="57">
                  <c:v>7.1720965991559116E-10</c:v>
                </c:pt>
                <c:pt idx="58">
                  <c:v>2.1585974509190345E-9</c:v>
                </c:pt>
                <c:pt idx="59">
                  <c:v>6.5632045196086262E-9</c:v>
                </c:pt>
                <c:pt idx="60">
                  <c:v>1.9378963068408686E-8</c:v>
                </c:pt>
                <c:pt idx="61">
                  <c:v>5.3042508782646362E-8</c:v>
                </c:pt>
                <c:pt idx="62">
                  <c:v>1.3114380056595649E-7</c:v>
                </c:pt>
                <c:pt idx="63">
                  <c:v>2.9053138416461422E-7</c:v>
                </c:pt>
                <c:pt idx="64">
                  <c:v>5.7781584236087974E-7</c:v>
                </c:pt>
                <c:pt idx="65">
                  <c:v>1.0377406945616439E-6</c:v>
                </c:pt>
                <c:pt idx="66">
                  <c:v>1.6941693664643937E-6</c:v>
                </c:pt>
                <c:pt idx="67">
                  <c:v>2.531115238789595E-6</c:v>
                </c:pt>
                <c:pt idx="68">
                  <c:v>3.4865113334052213E-6</c:v>
                </c:pt>
                <c:pt idx="69">
                  <c:v>4.4682653136455119E-6</c:v>
                </c:pt>
                <c:pt idx="70">
                  <c:v>5.3858612574460746E-6</c:v>
                </c:pt>
                <c:pt idx="71">
                  <c:v>6.176265300167098E-6</c:v>
                </c:pt>
                <c:pt idx="72">
                  <c:v>6.8121798308990624E-6</c:v>
                </c:pt>
                <c:pt idx="73">
                  <c:v>7.299791326109341E-6</c:v>
                </c:pt>
                <c:pt idx="74">
                  <c:v>7.6798469258732304E-6</c:v>
                </c:pt>
                <c:pt idx="75">
                  <c:v>8.0277096106595644E-6</c:v>
                </c:pt>
                <c:pt idx="76">
                  <c:v>8.4391853317356725E-6</c:v>
                </c:pt>
                <c:pt idx="77">
                  <c:v>9.0063103253695678E-6</c:v>
                </c:pt>
                <c:pt idx="78">
                  <c:v>9.8054031281123467E-6</c:v>
                </c:pt>
                <c:pt idx="79">
                  <c:v>1.0907155075064896E-5</c:v>
                </c:pt>
                <c:pt idx="80">
                  <c:v>1.2391857224485566E-5</c:v>
                </c:pt>
                <c:pt idx="81">
                  <c:v>1.4353917472430126E-5</c:v>
                </c:pt>
                <c:pt idx="82">
                  <c:v>1.6900621245626249E-5</c:v>
                </c:pt>
                <c:pt idx="83">
                  <c:v>2.0154513604691932E-5</c:v>
                </c:pt>
              </c:numCache>
            </c:numRef>
          </c:yVal>
        </c:ser>
        <c:ser>
          <c:idx val="5"/>
          <c:order val="5"/>
          <c:tx>
            <c:strRef>
              <c:f>'2000 250 200 DD PP'!$BC$2</c:f>
              <c:strCache>
                <c:ptCount val="1"/>
                <c:pt idx="0">
                  <c:v>δP1_67,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PP'!$BC$3:$BC$86</c:f>
              <c:numCache>
                <c:formatCode>General</c:formatCode>
                <c:ptCount val="84"/>
                <c:pt idx="0">
                  <c:v>9.9004895946770662E-10</c:v>
                </c:pt>
                <c:pt idx="1">
                  <c:v>9.9093720845656212E-10</c:v>
                </c:pt>
                <c:pt idx="2">
                  <c:v>9.921930675164664E-10</c:v>
                </c:pt>
                <c:pt idx="3">
                  <c:v>9.9195609372857111E-10</c:v>
                </c:pt>
                <c:pt idx="4">
                  <c:v>9.9078702444782233E-10</c:v>
                </c:pt>
                <c:pt idx="5">
                  <c:v>9.8976195098726767E-10</c:v>
                </c:pt>
                <c:pt idx="6">
                  <c:v>9.8876863912223009E-10</c:v>
                </c:pt>
                <c:pt idx="7">
                  <c:v>9.896497433546722E-10</c:v>
                </c:pt>
                <c:pt idx="8">
                  <c:v>9.907868646124895E-10</c:v>
                </c:pt>
                <c:pt idx="9">
                  <c:v>9.9223357873600869E-10</c:v>
                </c:pt>
                <c:pt idx="10">
                  <c:v>9.9271139475415891E-10</c:v>
                </c:pt>
                <c:pt idx="11">
                  <c:v>9.915340634206897E-10</c:v>
                </c:pt>
                <c:pt idx="12">
                  <c:v>9.8940070037861911E-10</c:v>
                </c:pt>
                <c:pt idx="13">
                  <c:v>9.8821564865266587E-10</c:v>
                </c:pt>
                <c:pt idx="14">
                  <c:v>9.8848161638053522E-10</c:v>
                </c:pt>
                <c:pt idx="15">
                  <c:v>9.9049658260464959E-10</c:v>
                </c:pt>
                <c:pt idx="16">
                  <c:v>9.9266647944330153E-10</c:v>
                </c:pt>
                <c:pt idx="17">
                  <c:v>9.9365819788700115E-10</c:v>
                </c:pt>
                <c:pt idx="18">
                  <c:v>9.9230882547189237E-10</c:v>
                </c:pt>
                <c:pt idx="19">
                  <c:v>9.896609256009444E-10</c:v>
                </c:pt>
                <c:pt idx="20">
                  <c:v>9.8748128173703307E-10</c:v>
                </c:pt>
                <c:pt idx="21">
                  <c:v>9.8738502656944215E-10</c:v>
                </c:pt>
                <c:pt idx="22">
                  <c:v>9.898305503711134E-10</c:v>
                </c:pt>
                <c:pt idx="23">
                  <c:v>9.93166352717295E-10</c:v>
                </c:pt>
                <c:pt idx="24">
                  <c:v>9.9527367598349536E-10</c:v>
                </c:pt>
                <c:pt idx="25">
                  <c:v>9.9389702570785643E-10</c:v>
                </c:pt>
                <c:pt idx="26">
                  <c:v>9.8958629475819012E-10</c:v>
                </c:pt>
                <c:pt idx="27">
                  <c:v>9.8558863953985229E-10</c:v>
                </c:pt>
                <c:pt idx="28">
                  <c:v>9.842443290516682E-10</c:v>
                </c:pt>
                <c:pt idx="29">
                  <c:v>9.8723609101498985E-10</c:v>
                </c:pt>
                <c:pt idx="30">
                  <c:v>9.9376821595659197E-10</c:v>
                </c:pt>
                <c:pt idx="31">
                  <c:v>9.9944492544037972E-10</c:v>
                </c:pt>
                <c:pt idx="32">
                  <c:v>1.0009354007442711E-9</c:v>
                </c:pt>
                <c:pt idx="33">
                  <c:v>9.9624204098872139E-10</c:v>
                </c:pt>
                <c:pt idx="34">
                  <c:v>9.877572525363544E-10</c:v>
                </c:pt>
                <c:pt idx="35">
                  <c:v>9.7981384997893495E-10</c:v>
                </c:pt>
                <c:pt idx="36">
                  <c:v>9.7698709919588373E-10</c:v>
                </c:pt>
                <c:pt idx="37">
                  <c:v>9.8111746850867165E-10</c:v>
                </c:pt>
                <c:pt idx="38">
                  <c:v>9.9199457873613331E-10</c:v>
                </c:pt>
                <c:pt idx="39">
                  <c:v>1.0043930233968909E-9</c:v>
                </c:pt>
                <c:pt idx="40">
                  <c:v>1.0106668190658069E-9</c:v>
                </c:pt>
                <c:pt idx="41">
                  <c:v>1.0019008084617269E-9</c:v>
                </c:pt>
                <c:pt idx="42">
                  <c:v>9.7221669392778992E-10</c:v>
                </c:pt>
                <c:pt idx="43">
                  <c:v>9.2362096015092861E-10</c:v>
                </c:pt>
                <c:pt idx="44">
                  <c:v>8.6861709198137964E-10</c:v>
                </c:pt>
                <c:pt idx="45">
                  <c:v>8.2246211749352488E-10</c:v>
                </c:pt>
                <c:pt idx="46">
                  <c:v>7.9594134075963461E-10</c:v>
                </c:pt>
                <c:pt idx="47">
                  <c:v>7.8325242505004195E-10</c:v>
                </c:pt>
                <c:pt idx="48">
                  <c:v>7.5951994186543013E-10</c:v>
                </c:pt>
                <c:pt idx="49">
                  <c:v>6.9110976440160616E-10</c:v>
                </c:pt>
                <c:pt idx="50">
                  <c:v>5.629292587541823E-10</c:v>
                </c:pt>
                <c:pt idx="51">
                  <c:v>3.9916798160276845E-10</c:v>
                </c:pt>
                <c:pt idx="52">
                  <c:v>2.4961049027143693E-10</c:v>
                </c:pt>
                <c:pt idx="53">
                  <c:v>1.480180408616337E-10</c:v>
                </c:pt>
                <c:pt idx="54">
                  <c:v>9.2738550644658503E-11</c:v>
                </c:pt>
                <c:pt idx="55">
                  <c:v>6.0248426303965761E-11</c:v>
                </c:pt>
                <c:pt idx="56">
                  <c:v>2.6828337989714047E-11</c:v>
                </c:pt>
                <c:pt idx="57">
                  <c:v>5.7631643455409392E-14</c:v>
                </c:pt>
                <c:pt idx="58">
                  <c:v>6.6356530400779131E-11</c:v>
                </c:pt>
                <c:pt idx="59">
                  <c:v>4.1206900776411404E-10</c:v>
                </c:pt>
                <c:pt idx="60">
                  <c:v>1.3455462692351339E-9</c:v>
                </c:pt>
                <c:pt idx="61">
                  <c:v>3.553099442280274E-9</c:v>
                </c:pt>
                <c:pt idx="62">
                  <c:v>8.991021192792553E-9</c:v>
                </c:pt>
                <c:pt idx="63">
                  <c:v>2.2923846131145606E-8</c:v>
                </c:pt>
                <c:pt idx="64">
                  <c:v>5.7416611240448119E-8</c:v>
                </c:pt>
                <c:pt idx="65">
                  <c:v>1.3474057456509879E-7</c:v>
                </c:pt>
                <c:pt idx="66">
                  <c:v>2.8647974180295073E-7</c:v>
                </c:pt>
                <c:pt idx="67">
                  <c:v>5.4463542473439875E-7</c:v>
                </c:pt>
                <c:pt idx="68">
                  <c:v>9.2737003206410942E-7</c:v>
                </c:pt>
                <c:pt idx="69">
                  <c:v>1.4268976411247435E-6</c:v>
                </c:pt>
                <c:pt idx="70">
                  <c:v>2.0058735333359372E-6</c:v>
                </c:pt>
                <c:pt idx="71">
                  <c:v>2.6034265300887998E-6</c:v>
                </c:pt>
                <c:pt idx="72">
                  <c:v>3.1508775515954173E-6</c:v>
                </c:pt>
                <c:pt idx="73">
                  <c:v>3.5949047945443846E-6</c:v>
                </c:pt>
                <c:pt idx="74">
                  <c:v>3.9176861267164514E-6</c:v>
                </c:pt>
                <c:pt idx="75">
                  <c:v>4.1400933413069756E-6</c:v>
                </c:pt>
                <c:pt idx="76">
                  <c:v>4.3054746959819423E-6</c:v>
                </c:pt>
                <c:pt idx="77">
                  <c:v>4.4597525529014894E-6</c:v>
                </c:pt>
                <c:pt idx="78">
                  <c:v>4.6447853146758017E-6</c:v>
                </c:pt>
                <c:pt idx="79">
                  <c:v>4.9031191396858686E-6</c:v>
                </c:pt>
                <c:pt idx="80">
                  <c:v>5.2807021877132141E-6</c:v>
                </c:pt>
                <c:pt idx="81">
                  <c:v>5.822724969134721E-6</c:v>
                </c:pt>
                <c:pt idx="82">
                  <c:v>6.5705897481064855E-6</c:v>
                </c:pt>
                <c:pt idx="83">
                  <c:v>7.565710944771288E-6</c:v>
                </c:pt>
              </c:numCache>
            </c:numRef>
          </c:yVal>
        </c:ser>
        <c:ser>
          <c:idx val="6"/>
          <c:order val="6"/>
          <c:tx>
            <c:strRef>
              <c:f>'2000 250 200 DD PP'!$BD$2</c:f>
              <c:strCache>
                <c:ptCount val="1"/>
                <c:pt idx="0">
                  <c:v>δP1_78,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PP'!$BD$3:$BD$86</c:f>
              <c:numCache>
                <c:formatCode>General</c:formatCode>
                <c:ptCount val="84"/>
                <c:pt idx="0">
                  <c:v>7.9264503580214615E-10</c:v>
                </c:pt>
                <c:pt idx="1">
                  <c:v>7.9661340630867218E-10</c:v>
                </c:pt>
                <c:pt idx="2">
                  <c:v>7.990706634431073E-10</c:v>
                </c:pt>
                <c:pt idx="3">
                  <c:v>7.9907362910234003E-10</c:v>
                </c:pt>
                <c:pt idx="4">
                  <c:v>7.9569005948422024E-10</c:v>
                </c:pt>
                <c:pt idx="5">
                  <c:v>7.9160267736216475E-10</c:v>
                </c:pt>
                <c:pt idx="6">
                  <c:v>7.8935376773743522E-10</c:v>
                </c:pt>
                <c:pt idx="7">
                  <c:v>7.9067001342167299E-10</c:v>
                </c:pt>
                <c:pt idx="8">
                  <c:v>7.9568295503608401E-10</c:v>
                </c:pt>
                <c:pt idx="9">
                  <c:v>8.0059009494708612E-10</c:v>
                </c:pt>
                <c:pt idx="10">
                  <c:v>8.0125467857333964E-10</c:v>
                </c:pt>
                <c:pt idx="11">
                  <c:v>7.9747409868821676E-10</c:v>
                </c:pt>
                <c:pt idx="12">
                  <c:v>7.9133115158811972E-10</c:v>
                </c:pt>
                <c:pt idx="13">
                  <c:v>7.871845112866722E-10</c:v>
                </c:pt>
                <c:pt idx="14">
                  <c:v>7.8803879574216455E-10</c:v>
                </c:pt>
                <c:pt idx="15">
                  <c:v>7.9443976853624374E-10</c:v>
                </c:pt>
                <c:pt idx="16">
                  <c:v>8.0165221904624161E-10</c:v>
                </c:pt>
                <c:pt idx="17">
                  <c:v>8.0477596699007196E-10</c:v>
                </c:pt>
                <c:pt idx="18">
                  <c:v>8.0078644534735668E-10</c:v>
                </c:pt>
                <c:pt idx="19">
                  <c:v>7.917897234418549E-10</c:v>
                </c:pt>
                <c:pt idx="20">
                  <c:v>7.8408606628415052E-10</c:v>
                </c:pt>
                <c:pt idx="21">
                  <c:v>7.8370018757464483E-10</c:v>
                </c:pt>
                <c:pt idx="22">
                  <c:v>7.911388343793393E-10</c:v>
                </c:pt>
                <c:pt idx="23">
                  <c:v>8.0239604432608448E-10</c:v>
                </c:pt>
                <c:pt idx="24">
                  <c:v>8.0905319909152025E-10</c:v>
                </c:pt>
                <c:pt idx="25">
                  <c:v>8.0571701170572387E-10</c:v>
                </c:pt>
                <c:pt idx="26">
                  <c:v>7.9389515507714942E-10</c:v>
                </c:pt>
                <c:pt idx="27">
                  <c:v>7.8138726901150031E-10</c:v>
                </c:pt>
                <c:pt idx="28">
                  <c:v>7.7766035716504745E-10</c:v>
                </c:pt>
                <c:pt idx="29">
                  <c:v>7.8667364407881645E-10</c:v>
                </c:pt>
                <c:pt idx="30">
                  <c:v>8.0308291977121359E-10</c:v>
                </c:pt>
                <c:pt idx="31">
                  <c:v>8.1500642277129259E-10</c:v>
                </c:pt>
                <c:pt idx="32">
                  <c:v>8.1312244686515137E-10</c:v>
                </c:pt>
                <c:pt idx="33">
                  <c:v>7.9770886282878111E-10</c:v>
                </c:pt>
                <c:pt idx="34">
                  <c:v>7.7790212163275331E-10</c:v>
                </c:pt>
                <c:pt idx="35">
                  <c:v>7.6959932794495375E-10</c:v>
                </c:pt>
                <c:pt idx="36">
                  <c:v>7.8026202384292485E-10</c:v>
                </c:pt>
                <c:pt idx="37">
                  <c:v>8.0512303085398433E-10</c:v>
                </c:pt>
                <c:pt idx="38">
                  <c:v>8.2730829979155916E-10</c:v>
                </c:pt>
                <c:pt idx="39">
                  <c:v>8.2845111344248795E-10</c:v>
                </c:pt>
                <c:pt idx="40">
                  <c:v>8.0262734078843226E-10</c:v>
                </c:pt>
                <c:pt idx="41">
                  <c:v>7.6256410590015323E-10</c:v>
                </c:pt>
                <c:pt idx="42">
                  <c:v>7.3093497181962042E-10</c:v>
                </c:pt>
                <c:pt idx="43">
                  <c:v>7.2463152284789895E-10</c:v>
                </c:pt>
                <c:pt idx="44">
                  <c:v>7.415197484403535E-10</c:v>
                </c:pt>
                <c:pt idx="45">
                  <c:v>7.6154277355243134E-10</c:v>
                </c:pt>
                <c:pt idx="46">
                  <c:v>7.5436174897263331E-10</c:v>
                </c:pt>
                <c:pt idx="47">
                  <c:v>7.0018618247118252E-10</c:v>
                </c:pt>
                <c:pt idx="48">
                  <c:v>6.0663689819786526E-10</c:v>
                </c:pt>
                <c:pt idx="49">
                  <c:v>5.0262481316843426E-10</c:v>
                </c:pt>
                <c:pt idx="50">
                  <c:v>4.1596186721556136E-10</c:v>
                </c:pt>
                <c:pt idx="51">
                  <c:v>3.5807091584185136E-10</c:v>
                </c:pt>
                <c:pt idx="52">
                  <c:v>3.2211422274651888E-10</c:v>
                </c:pt>
                <c:pt idx="53">
                  <c:v>2.9077417646593507E-10</c:v>
                </c:pt>
                <c:pt idx="54">
                  <c:v>2.4420746231861123E-10</c:v>
                </c:pt>
                <c:pt idx="55">
                  <c:v>1.7254675254526239E-10</c:v>
                </c:pt>
                <c:pt idx="56">
                  <c:v>8.6464218299103272E-11</c:v>
                </c:pt>
                <c:pt idx="57">
                  <c:v>1.753756636963859E-11</c:v>
                </c:pt>
                <c:pt idx="58">
                  <c:v>3.0269739032536913E-12</c:v>
                </c:pt>
                <c:pt idx="59">
                  <c:v>6.0939161793024708E-11</c:v>
                </c:pt>
                <c:pt idx="60">
                  <c:v>1.8252701581441104E-10</c:v>
                </c:pt>
                <c:pt idx="61">
                  <c:v>3.7170135409146065E-10</c:v>
                </c:pt>
                <c:pt idx="62">
                  <c:v>7.3881198737493305E-10</c:v>
                </c:pt>
                <c:pt idx="63">
                  <c:v>1.7170540603387543E-9</c:v>
                </c:pt>
                <c:pt idx="64">
                  <c:v>4.6454977742119713E-9</c:v>
                </c:pt>
                <c:pt idx="65">
                  <c:v>1.3100903256671509E-8</c:v>
                </c:pt>
                <c:pt idx="66">
                  <c:v>3.4993886120412886E-8</c:v>
                </c:pt>
                <c:pt idx="67">
                  <c:v>8.4490224990287662E-8</c:v>
                </c:pt>
                <c:pt idx="68">
                  <c:v>1.8157270169364312E-7</c:v>
                </c:pt>
                <c:pt idx="69">
                  <c:v>3.4684165468488926E-7</c:v>
                </c:pt>
                <c:pt idx="70">
                  <c:v>5.9118546461261748E-7</c:v>
                </c:pt>
                <c:pt idx="71">
                  <c:v>9.0541831307367999E-7</c:v>
                </c:pt>
                <c:pt idx="72">
                  <c:v>1.2583800161319904E-6</c:v>
                </c:pt>
                <c:pt idx="73">
                  <c:v>1.6074378332355931E-6</c:v>
                </c:pt>
                <c:pt idx="74">
                  <c:v>1.9143740367821537E-6</c:v>
                </c:pt>
                <c:pt idx="75">
                  <c:v>2.1555377349954977E-6</c:v>
                </c:pt>
                <c:pt idx="76">
                  <c:v>2.3235206701188536E-6</c:v>
                </c:pt>
                <c:pt idx="77">
                  <c:v>2.4259699248132328E-6</c:v>
                </c:pt>
                <c:pt idx="78">
                  <c:v>2.4852547957946446E-6</c:v>
                </c:pt>
                <c:pt idx="79">
                  <c:v>2.5351881918057764E-6</c:v>
                </c:pt>
                <c:pt idx="80">
                  <c:v>2.6118840797112577E-6</c:v>
                </c:pt>
                <c:pt idx="81">
                  <c:v>2.7445165076626915E-6</c:v>
                </c:pt>
                <c:pt idx="82">
                  <c:v>2.9537175120957166E-6</c:v>
                </c:pt>
                <c:pt idx="83">
                  <c:v>3.2568469324616227E-6</c:v>
                </c:pt>
              </c:numCache>
            </c:numRef>
          </c:yVal>
        </c:ser>
        <c:ser>
          <c:idx val="7"/>
          <c:order val="7"/>
          <c:tx>
            <c:strRef>
              <c:f>'2000 250 200 DD PP'!$BE$2</c:f>
              <c:strCache>
                <c:ptCount val="1"/>
                <c:pt idx="0">
                  <c:v>δP1_89, у.е.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PP'!$BE$3:$BE$86</c:f>
              <c:numCache>
                <c:formatCode>General</c:formatCode>
                <c:ptCount val="84"/>
                <c:pt idx="0">
                  <c:v>6.1672527178516487E-10</c:v>
                </c:pt>
                <c:pt idx="1">
                  <c:v>6.1711166144035296E-10</c:v>
                </c:pt>
                <c:pt idx="2">
                  <c:v>6.175058830975353E-10</c:v>
                </c:pt>
                <c:pt idx="3">
                  <c:v>6.174043978458666E-10</c:v>
                </c:pt>
                <c:pt idx="4">
                  <c:v>6.171394092099338E-10</c:v>
                </c:pt>
                <c:pt idx="5">
                  <c:v>6.1611231266507513E-10</c:v>
                </c:pt>
                <c:pt idx="6">
                  <c:v>6.1596047002557305E-10</c:v>
                </c:pt>
                <c:pt idx="7">
                  <c:v>6.1638484301829628E-10</c:v>
                </c:pt>
                <c:pt idx="8">
                  <c:v>6.1728853311588712E-10</c:v>
                </c:pt>
                <c:pt idx="9">
                  <c:v>6.1778029063917193E-10</c:v>
                </c:pt>
                <c:pt idx="10">
                  <c:v>6.1802000967805815E-10</c:v>
                </c:pt>
                <c:pt idx="11">
                  <c:v>6.1742870396754824E-10</c:v>
                </c:pt>
                <c:pt idx="12">
                  <c:v>6.1631895101762838E-10</c:v>
                </c:pt>
                <c:pt idx="13">
                  <c:v>6.1549885671624732E-10</c:v>
                </c:pt>
                <c:pt idx="14">
                  <c:v>6.1576657856168367E-10</c:v>
                </c:pt>
                <c:pt idx="15">
                  <c:v>6.1668174158010655E-10</c:v>
                </c:pt>
                <c:pt idx="16">
                  <c:v>6.1813144766034017E-10</c:v>
                </c:pt>
                <c:pt idx="17">
                  <c:v>6.1858611210377649E-10</c:v>
                </c:pt>
                <c:pt idx="18">
                  <c:v>6.1797805922885365E-10</c:v>
                </c:pt>
                <c:pt idx="19">
                  <c:v>6.1647232765090454E-10</c:v>
                </c:pt>
                <c:pt idx="20">
                  <c:v>6.1534881054516437E-10</c:v>
                </c:pt>
                <c:pt idx="21">
                  <c:v>6.1498751959335199E-10</c:v>
                </c:pt>
                <c:pt idx="22">
                  <c:v>6.1631672246047403E-10</c:v>
                </c:pt>
                <c:pt idx="23">
                  <c:v>6.180398291442697E-10</c:v>
                </c:pt>
                <c:pt idx="24">
                  <c:v>6.1911582932483219E-10</c:v>
                </c:pt>
                <c:pt idx="25">
                  <c:v>6.1864691396852298E-10</c:v>
                </c:pt>
                <c:pt idx="26">
                  <c:v>6.1718084154431286E-10</c:v>
                </c:pt>
                <c:pt idx="27">
                  <c:v>6.1540856153618818E-10</c:v>
                </c:pt>
                <c:pt idx="28">
                  <c:v>6.1500010393927218E-10</c:v>
                </c:pt>
                <c:pt idx="29">
                  <c:v>6.1615537216235478E-10</c:v>
                </c:pt>
                <c:pt idx="30">
                  <c:v>6.1757886172732832E-10</c:v>
                </c:pt>
                <c:pt idx="31">
                  <c:v>6.185112198334136E-10</c:v>
                </c:pt>
                <c:pt idx="32">
                  <c:v>6.1719553001727664E-10</c:v>
                </c:pt>
                <c:pt idx="33">
                  <c:v>6.1441983606497294E-10</c:v>
                </c:pt>
                <c:pt idx="34">
                  <c:v>6.1363496849594875E-10</c:v>
                </c:pt>
                <c:pt idx="35">
                  <c:v>6.1635910327349588E-10</c:v>
                </c:pt>
                <c:pt idx="36">
                  <c:v>6.2282134585934286E-10</c:v>
                </c:pt>
                <c:pt idx="37">
                  <c:v>6.2935859650752202E-10</c:v>
                </c:pt>
                <c:pt idx="38">
                  <c:v>6.2928384566399472E-10</c:v>
                </c:pt>
                <c:pt idx="39">
                  <c:v>6.1906494586857142E-10</c:v>
                </c:pt>
                <c:pt idx="40">
                  <c:v>6.0112458563945202E-10</c:v>
                </c:pt>
                <c:pt idx="41">
                  <c:v>5.8519900508096353E-10</c:v>
                </c:pt>
                <c:pt idx="42">
                  <c:v>5.8225217178805396E-10</c:v>
                </c:pt>
                <c:pt idx="43">
                  <c:v>5.9593596532075141E-10</c:v>
                </c:pt>
                <c:pt idx="44">
                  <c:v>6.1715222906017899E-10</c:v>
                </c:pt>
                <c:pt idx="45">
                  <c:v>6.2350787154563616E-10</c:v>
                </c:pt>
                <c:pt idx="46">
                  <c:v>5.9308652164961018E-10</c:v>
                </c:pt>
                <c:pt idx="47">
                  <c:v>5.2437357037311284E-10</c:v>
                </c:pt>
                <c:pt idx="48">
                  <c:v>4.4187820571000251E-10</c:v>
                </c:pt>
                <c:pt idx="49">
                  <c:v>3.7902631881632318E-10</c:v>
                </c:pt>
                <c:pt idx="50">
                  <c:v>3.5549762120767285E-10</c:v>
                </c:pt>
                <c:pt idx="51">
                  <c:v>3.6645949794683684E-10</c:v>
                </c:pt>
                <c:pt idx="52">
                  <c:v>3.80790587265996E-10</c:v>
                </c:pt>
                <c:pt idx="53">
                  <c:v>3.5278508587605903E-10</c:v>
                </c:pt>
                <c:pt idx="54">
                  <c:v>2.614548030807618E-10</c:v>
                </c:pt>
                <c:pt idx="55">
                  <c:v>1.4216654319814997E-10</c:v>
                </c:pt>
                <c:pt idx="56">
                  <c:v>5.3183119217798447E-11</c:v>
                </c:pt>
                <c:pt idx="57">
                  <c:v>1.4234769969736424E-11</c:v>
                </c:pt>
                <c:pt idx="58">
                  <c:v>4.2983576610377948E-12</c:v>
                </c:pt>
                <c:pt idx="59">
                  <c:v>2.3562935995999551E-12</c:v>
                </c:pt>
                <c:pt idx="60">
                  <c:v>2.0385213378000531E-13</c:v>
                </c:pt>
                <c:pt idx="61">
                  <c:v>8.1804633138693248E-12</c:v>
                </c:pt>
                <c:pt idx="62">
                  <c:v>8.1845561137213635E-11</c:v>
                </c:pt>
                <c:pt idx="63">
                  <c:v>3.1107147203679332E-10</c:v>
                </c:pt>
                <c:pt idx="64">
                  <c:v>7.9662775928306728E-10</c:v>
                </c:pt>
                <c:pt idx="65">
                  <c:v>1.7892165046414652E-9</c:v>
                </c:pt>
                <c:pt idx="66">
                  <c:v>4.1607362168233253E-9</c:v>
                </c:pt>
                <c:pt idx="67">
                  <c:v>1.0435319560822259E-8</c:v>
                </c:pt>
                <c:pt idx="68">
                  <c:v>2.6512571969124653E-8</c:v>
                </c:pt>
                <c:pt idx="69">
                  <c:v>6.304816559417368E-8</c:v>
                </c:pt>
                <c:pt idx="70">
                  <c:v>1.3404294463572288E-7</c:v>
                </c:pt>
                <c:pt idx="71">
                  <c:v>2.5141114131331141E-7</c:v>
                </c:pt>
                <c:pt idx="72">
                  <c:v>4.1805766186116337E-7</c:v>
                </c:pt>
                <c:pt idx="73">
                  <c:v>6.2376585250901129E-7</c:v>
                </c:pt>
                <c:pt idx="74">
                  <c:v>8.459374384088665E-7</c:v>
                </c:pt>
                <c:pt idx="75">
                  <c:v>1.0549411240248095E-6</c:v>
                </c:pt>
                <c:pt idx="76">
                  <c:v>1.223287120589557E-6</c:v>
                </c:pt>
                <c:pt idx="77">
                  <c:v>1.3361916320980241E-6</c:v>
                </c:pt>
                <c:pt idx="78">
                  <c:v>1.3973166599322378E-6</c:v>
                </c:pt>
                <c:pt idx="79">
                  <c:v>1.4250120728193895E-6</c:v>
                </c:pt>
                <c:pt idx="80">
                  <c:v>1.4418951869113575E-6</c:v>
                </c:pt>
                <c:pt idx="81">
                  <c:v>1.4666490007719214E-6</c:v>
                </c:pt>
                <c:pt idx="82">
                  <c:v>1.5130870916525803E-6</c:v>
                </c:pt>
                <c:pt idx="83">
                  <c:v>1.5933287670272142E-6</c:v>
                </c:pt>
              </c:numCache>
            </c:numRef>
          </c:yVal>
        </c:ser>
        <c:axId val="120194560"/>
        <c:axId val="120196096"/>
      </c:scatterChart>
      <c:valAx>
        <c:axId val="12019456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96096"/>
        <c:crosses val="autoZero"/>
        <c:crossBetween val="midCat"/>
      </c:valAx>
      <c:valAx>
        <c:axId val="1201960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194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P3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DD PP'!$BF$2</c:f>
              <c:strCache>
                <c:ptCount val="1"/>
                <c:pt idx="0">
                  <c:v>δP3_123,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PP'!$BF$3:$BF$86</c:f>
              <c:numCache>
                <c:formatCode>General</c:formatCode>
                <c:ptCount val="84"/>
                <c:pt idx="0">
                  <c:v>4.3919424331980927E-9</c:v>
                </c:pt>
                <c:pt idx="1">
                  <c:v>4.3776467771334724E-9</c:v>
                </c:pt>
                <c:pt idx="2">
                  <c:v>4.3662310297339311E-9</c:v>
                </c:pt>
                <c:pt idx="3">
                  <c:v>4.367024704546149E-9</c:v>
                </c:pt>
                <c:pt idx="4">
                  <c:v>4.3805303183715595E-9</c:v>
                </c:pt>
                <c:pt idx="5">
                  <c:v>4.3981868896880281E-9</c:v>
                </c:pt>
                <c:pt idx="6">
                  <c:v>4.4072444749652542E-9</c:v>
                </c:pt>
                <c:pt idx="7">
                  <c:v>4.3999147762292394E-9</c:v>
                </c:pt>
                <c:pt idx="8">
                  <c:v>4.380161048627423E-9</c:v>
                </c:pt>
                <c:pt idx="9">
                  <c:v>4.3606754311261274E-9</c:v>
                </c:pt>
                <c:pt idx="10">
                  <c:v>4.3567005449776135E-9</c:v>
                </c:pt>
                <c:pt idx="11">
                  <c:v>4.3725905923182093E-9</c:v>
                </c:pt>
                <c:pt idx="12">
                  <c:v>4.3987385684320677E-9</c:v>
                </c:pt>
                <c:pt idx="13">
                  <c:v>4.4171043230602306E-9</c:v>
                </c:pt>
                <c:pt idx="14">
                  <c:v>4.4122911554748175E-9</c:v>
                </c:pt>
                <c:pt idx="15">
                  <c:v>4.3861267880420589E-9</c:v>
                </c:pt>
                <c:pt idx="16">
                  <c:v>4.3555256352027947E-9</c:v>
                </c:pt>
                <c:pt idx="17">
                  <c:v>4.342568107175523E-9</c:v>
                </c:pt>
                <c:pt idx="18">
                  <c:v>4.359225031552396E-9</c:v>
                </c:pt>
                <c:pt idx="19">
                  <c:v>4.3963756125440425E-9</c:v>
                </c:pt>
                <c:pt idx="20">
                  <c:v>4.4284473808877441E-9</c:v>
                </c:pt>
                <c:pt idx="21">
                  <c:v>4.4309866606806462E-9</c:v>
                </c:pt>
                <c:pt idx="22">
                  <c:v>4.3987615626712046E-9</c:v>
                </c:pt>
                <c:pt idx="23">
                  <c:v>4.3516979789426563E-9</c:v>
                </c:pt>
                <c:pt idx="24">
                  <c:v>4.3223304077561906E-9</c:v>
                </c:pt>
                <c:pt idx="25">
                  <c:v>4.3348272913870058E-9</c:v>
                </c:pt>
                <c:pt idx="26">
                  <c:v>4.3858454815954282E-9</c:v>
                </c:pt>
                <c:pt idx="27">
                  <c:v>4.4428697698739393E-9</c:v>
                </c:pt>
                <c:pt idx="28">
                  <c:v>4.4656591859908665E-9</c:v>
                </c:pt>
                <c:pt idx="29">
                  <c:v>4.4336884846044352E-9</c:v>
                </c:pt>
                <c:pt idx="30">
                  <c:v>4.3637252946417981E-9</c:v>
                </c:pt>
                <c:pt idx="31">
                  <c:v>4.3066214032615494E-9</c:v>
                </c:pt>
                <c:pt idx="32">
                  <c:v>4.3323179276906361E-9</c:v>
                </c:pt>
                <c:pt idx="33">
                  <c:v>4.5316463607266733E-9</c:v>
                </c:pt>
                <c:pt idx="34">
                  <c:v>5.0620497886858983E-9</c:v>
                </c:pt>
                <c:pt idx="35">
                  <c:v>6.2742973328770049E-9</c:v>
                </c:pt>
                <c:pt idx="36">
                  <c:v>8.9949273508929279E-9</c:v>
                </c:pt>
                <c:pt idx="37">
                  <c:v>1.5155647469725413E-8</c:v>
                </c:pt>
                <c:pt idx="38">
                  <c:v>2.9057464590875003E-8</c:v>
                </c:pt>
                <c:pt idx="39">
                  <c:v>5.9385931468857328E-8</c:v>
                </c:pt>
                <c:pt idx="40">
                  <c:v>1.2149155336845537E-7</c:v>
                </c:pt>
                <c:pt idx="41">
                  <c:v>2.3879746961084382E-7</c:v>
                </c:pt>
                <c:pt idx="42">
                  <c:v>4.4246427150370105E-7</c:v>
                </c:pt>
                <c:pt idx="43">
                  <c:v>7.6932082768002859E-7</c:v>
                </c:pt>
                <c:pt idx="44">
                  <c:v>1.2587141613281212E-6</c:v>
                </c:pt>
                <c:pt idx="45">
                  <c:v>1.9482716483939742E-6</c:v>
                </c:pt>
                <c:pt idx="46">
                  <c:v>2.868887645953985E-6</c:v>
                </c:pt>
                <c:pt idx="47">
                  <c:v>4.0401707487467147E-6</c:v>
                </c:pt>
                <c:pt idx="48">
                  <c:v>5.4678280315520056E-6</c:v>
                </c:pt>
                <c:pt idx="49">
                  <c:v>7.1418320491231023E-6</c:v>
                </c:pt>
                <c:pt idx="50">
                  <c:v>9.0338607198570579E-6</c:v>
                </c:pt>
                <c:pt idx="51">
                  <c:v>1.1094470934167691E-5</c:v>
                </c:pt>
                <c:pt idx="52">
                  <c:v>1.3253278826838097E-5</c:v>
                </c:pt>
                <c:pt idx="53">
                  <c:v>1.5424433380169645E-5</c:v>
                </c:pt>
                <c:pt idx="54">
                  <c:v>1.7515225961624429E-5</c:v>
                </c:pt>
                <c:pt idx="55">
                  <c:v>1.9437624872996781E-5</c:v>
                </c:pt>
                <c:pt idx="56">
                  <c:v>2.1123573801185339E-5</c:v>
                </c:pt>
                <c:pt idx="57">
                  <c:v>2.2538542759960406E-5</c:v>
                </c:pt>
                <c:pt idx="58">
                  <c:v>2.3685574314707354E-5</c:v>
                </c:pt>
                <c:pt idx="59">
                  <c:v>2.4605947851578983E-5</c:v>
                </c:pt>
                <c:pt idx="60">
                  <c:v>2.5384654225520403E-5</c:v>
                </c:pt>
                <c:pt idx="61">
                  <c:v>2.6146703331377222E-5</c:v>
                </c:pt>
                <c:pt idx="62">
                  <c:v>2.703611124172959E-5</c:v>
                </c:pt>
                <c:pt idx="63">
                  <c:v>2.8202634874892006E-5</c:v>
                </c:pt>
                <c:pt idx="64">
                  <c:v>2.9817602679419719E-5</c:v>
                </c:pt>
                <c:pt idx="65">
                  <c:v>3.2087730021270356E-5</c:v>
                </c:pt>
                <c:pt idx="66">
                  <c:v>3.5237930119005743E-5</c:v>
                </c:pt>
                <c:pt idx="67">
                  <c:v>3.9496987281707914E-5</c:v>
                </c:pt>
                <c:pt idx="68">
                  <c:v>4.5126470213133107E-5</c:v>
                </c:pt>
                <c:pt idx="69">
                  <c:v>5.2457551974576759E-5</c:v>
                </c:pt>
                <c:pt idx="70">
                  <c:v>6.188167177351713E-5</c:v>
                </c:pt>
                <c:pt idx="71">
                  <c:v>7.3831132156827506E-5</c:v>
                </c:pt>
                <c:pt idx="72">
                  <c:v>8.8804411754058786E-5</c:v>
                </c:pt>
                <c:pt idx="73">
                  <c:v>1.0739668726788648E-4</c:v>
                </c:pt>
                <c:pt idx="74">
                  <c:v>1.3029532926571961E-4</c:v>
                </c:pt>
                <c:pt idx="75">
                  <c:v>1.583031755718424E-4</c:v>
                </c:pt>
                <c:pt idx="76">
                  <c:v>1.9239593005277586E-4</c:v>
                </c:pt>
                <c:pt idx="77">
                  <c:v>2.3370435923346047E-4</c:v>
                </c:pt>
                <c:pt idx="78">
                  <c:v>2.8347887629132356E-4</c:v>
                </c:pt>
                <c:pt idx="79">
                  <c:v>3.4320087985470233E-4</c:v>
                </c:pt>
                <c:pt idx="80">
                  <c:v>4.1465654133806179E-4</c:v>
                </c:pt>
                <c:pt idx="81">
                  <c:v>4.9976655753793207E-4</c:v>
                </c:pt>
                <c:pt idx="82">
                  <c:v>6.0052123067373263E-4</c:v>
                </c:pt>
                <c:pt idx="83">
                  <c:v>7.1923283020190341E-4</c:v>
                </c:pt>
              </c:numCache>
            </c:numRef>
          </c:yVal>
        </c:ser>
        <c:ser>
          <c:idx val="1"/>
          <c:order val="1"/>
          <c:tx>
            <c:strRef>
              <c:f>'2000 250 200 DD PP'!$BG$2</c:f>
              <c:strCache>
                <c:ptCount val="1"/>
                <c:pt idx="0">
                  <c:v>δP3_234,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PP'!$BG$3:$BG$86</c:f>
              <c:numCache>
                <c:formatCode>General</c:formatCode>
                <c:ptCount val="84"/>
                <c:pt idx="0">
                  <c:v>2.4018361950689117E-11</c:v>
                </c:pt>
                <c:pt idx="1">
                  <c:v>2.3544370120230601E-11</c:v>
                </c:pt>
                <c:pt idx="2">
                  <c:v>2.3215992265713734E-11</c:v>
                </c:pt>
                <c:pt idx="3">
                  <c:v>2.3237089962042342E-11</c:v>
                </c:pt>
                <c:pt idx="4">
                  <c:v>2.3658494078300631E-11</c:v>
                </c:pt>
                <c:pt idx="5">
                  <c:v>2.4196661872794621E-11</c:v>
                </c:pt>
                <c:pt idx="6">
                  <c:v>2.4472946512487634E-11</c:v>
                </c:pt>
                <c:pt idx="7">
                  <c:v>2.4259222353899036E-11</c:v>
                </c:pt>
                <c:pt idx="8">
                  <c:v>2.3625692098001992E-11</c:v>
                </c:pt>
                <c:pt idx="9">
                  <c:v>2.3056707188372356E-11</c:v>
                </c:pt>
                <c:pt idx="10">
                  <c:v>2.2943097416295857E-11</c:v>
                </c:pt>
                <c:pt idx="11">
                  <c:v>2.3413228781772732E-11</c:v>
                </c:pt>
                <c:pt idx="12">
                  <c:v>2.4211126589862954E-11</c:v>
                </c:pt>
                <c:pt idx="13">
                  <c:v>2.4756723182374764E-11</c:v>
                </c:pt>
                <c:pt idx="14">
                  <c:v>2.463917066723076E-11</c:v>
                </c:pt>
                <c:pt idx="15">
                  <c:v>2.3820960405910761E-11</c:v>
                </c:pt>
                <c:pt idx="16">
                  <c:v>2.2894787115734512E-11</c:v>
                </c:pt>
                <c:pt idx="17">
                  <c:v>2.2525270083555121E-11</c:v>
                </c:pt>
                <c:pt idx="18">
                  <c:v>2.3015760809528527E-11</c:v>
                </c:pt>
                <c:pt idx="19">
                  <c:v>2.4122172814024337E-11</c:v>
                </c:pt>
                <c:pt idx="20">
                  <c:v>2.5123143149533001E-11</c:v>
                </c:pt>
                <c:pt idx="21">
                  <c:v>2.5201123817729541E-11</c:v>
                </c:pt>
                <c:pt idx="22">
                  <c:v>2.4203796129741882E-11</c:v>
                </c:pt>
                <c:pt idx="23">
                  <c:v>2.2792283202926325E-11</c:v>
                </c:pt>
                <c:pt idx="24">
                  <c:v>2.2011899856447252E-11</c:v>
                </c:pt>
                <c:pt idx="25">
                  <c:v>2.2436309111146673E-11</c:v>
                </c:pt>
                <c:pt idx="26">
                  <c:v>2.3890146885165878E-11</c:v>
                </c:pt>
                <c:pt idx="27">
                  <c:v>2.5442117882803031E-11</c:v>
                </c:pt>
                <c:pt idx="28">
                  <c:v>2.5884629863819678E-11</c:v>
                </c:pt>
                <c:pt idx="29">
                  <c:v>2.4687779678278759E-11</c:v>
                </c:pt>
                <c:pt idx="30">
                  <c:v>2.2665428027894296E-11</c:v>
                </c:pt>
                <c:pt idx="31">
                  <c:v>2.1314774119246585E-11</c:v>
                </c:pt>
                <c:pt idx="32">
                  <c:v>2.1709428967293112E-11</c:v>
                </c:pt>
                <c:pt idx="33">
                  <c:v>2.3818832511746614E-11</c:v>
                </c:pt>
                <c:pt idx="34">
                  <c:v>2.6337382037479822E-11</c:v>
                </c:pt>
                <c:pt idx="35">
                  <c:v>2.727681542729546E-11</c:v>
                </c:pt>
                <c:pt idx="36">
                  <c:v>2.5749488643833377E-11</c:v>
                </c:pt>
                <c:pt idx="37">
                  <c:v>2.3226779636203937E-11</c:v>
                </c:pt>
                <c:pt idx="38">
                  <c:v>2.2695874953077592E-11</c:v>
                </c:pt>
                <c:pt idx="39">
                  <c:v>2.7420716948292114E-11</c:v>
                </c:pt>
                <c:pt idx="40">
                  <c:v>4.138930978529189E-11</c:v>
                </c:pt>
                <c:pt idx="41">
                  <c:v>7.2115720513425167E-11</c:v>
                </c:pt>
                <c:pt idx="42">
                  <c:v>1.402752208545314E-10</c:v>
                </c:pt>
                <c:pt idx="43">
                  <c:v>3.1813277435730891E-10</c:v>
                </c:pt>
                <c:pt idx="44">
                  <c:v>8.5975843314082254E-10</c:v>
                </c:pt>
                <c:pt idx="45">
                  <c:v>2.5999756775820325E-9</c:v>
                </c:pt>
                <c:pt idx="46">
                  <c:v>7.9628536735665183E-9</c:v>
                </c:pt>
                <c:pt idx="47">
                  <c:v>2.2990527248419082E-8</c:v>
                </c:pt>
                <c:pt idx="48">
                  <c:v>6.05887627428496E-8</c:v>
                </c:pt>
                <c:pt idx="49">
                  <c:v>1.4467926179448725E-7</c:v>
                </c:pt>
                <c:pt idx="50">
                  <c:v>3.140682302067539E-7</c:v>
                </c:pt>
                <c:pt idx="51">
                  <c:v>6.2382352480310853E-7</c:v>
                </c:pt>
                <c:pt idx="52">
                  <c:v>1.1413979093797339E-6</c:v>
                </c:pt>
                <c:pt idx="53">
                  <c:v>1.9357450854186582E-6</c:v>
                </c:pt>
                <c:pt idx="54">
                  <c:v>3.060489746410047E-6</c:v>
                </c:pt>
                <c:pt idx="55">
                  <c:v>4.5345878403566217E-6</c:v>
                </c:pt>
                <c:pt idx="56">
                  <c:v>6.3252675700875079E-6</c:v>
                </c:pt>
                <c:pt idx="57">
                  <c:v>8.3400366927480896E-6</c:v>
                </c:pt>
                <c:pt idx="58">
                  <c:v>1.0435682996097705E-5</c:v>
                </c:pt>
                <c:pt idx="59">
                  <c:v>1.2445461515997326E-5</c:v>
                </c:pt>
                <c:pt idx="60">
                  <c:v>1.4213434302448582E-5</c:v>
                </c:pt>
                <c:pt idx="61">
                  <c:v>1.5623270592747793E-5</c:v>
                </c:pt>
                <c:pt idx="62">
                  <c:v>1.6618055672965254E-5</c:v>
                </c:pt>
                <c:pt idx="63">
                  <c:v>1.7213744844507367E-5</c:v>
                </c:pt>
                <c:pt idx="64">
                  <c:v>1.74976603928342E-5</c:v>
                </c:pt>
                <c:pt idx="65">
                  <c:v>1.7601635060189097E-5</c:v>
                </c:pt>
                <c:pt idx="66">
                  <c:v>1.7666343523739382E-5</c:v>
                </c:pt>
                <c:pt idx="67">
                  <c:v>1.7829022939846835E-5</c:v>
                </c:pt>
                <c:pt idx="68">
                  <c:v>1.82319232458581E-5</c:v>
                </c:pt>
                <c:pt idx="69">
                  <c:v>1.9019531212168334E-5</c:v>
                </c:pt>
                <c:pt idx="70">
                  <c:v>2.0320554484620018E-5</c:v>
                </c:pt>
                <c:pt idx="71">
                  <c:v>2.2245652811585772E-5</c:v>
                </c:pt>
                <c:pt idx="72">
                  <c:v>2.491009489838447E-5</c:v>
                </c:pt>
                <c:pt idx="73">
                  <c:v>2.8453419048059152E-5</c:v>
                </c:pt>
                <c:pt idx="74">
                  <c:v>3.3038954468285845E-5</c:v>
                </c:pt>
                <c:pt idx="75">
                  <c:v>3.8850884668110262E-5</c:v>
                </c:pt>
                <c:pt idx="76">
                  <c:v>4.6102097012595236E-5</c:v>
                </c:pt>
                <c:pt idx="77">
                  <c:v>5.5041520087635282E-5</c:v>
                </c:pt>
                <c:pt idx="78">
                  <c:v>6.5964039792343175E-5</c:v>
                </c:pt>
                <c:pt idx="79">
                  <c:v>7.9236342654043064E-5</c:v>
                </c:pt>
                <c:pt idx="80">
                  <c:v>9.5309937502050483E-5</c:v>
                </c:pt>
                <c:pt idx="81">
                  <c:v>1.1469730399680921E-4</c:v>
                </c:pt>
                <c:pt idx="82">
                  <c:v>1.3798370328259955E-4</c:v>
                </c:pt>
                <c:pt idx="83">
                  <c:v>1.6588967467219835E-4</c:v>
                </c:pt>
              </c:numCache>
            </c:numRef>
          </c:yVal>
        </c:ser>
        <c:ser>
          <c:idx val="2"/>
          <c:order val="2"/>
          <c:tx>
            <c:strRef>
              <c:f>'2000 250 200 DD PP'!$BH$2</c:f>
              <c:strCache>
                <c:ptCount val="1"/>
                <c:pt idx="0">
                  <c:v>δP3_345,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PP'!$BH$3:$BH$86</c:f>
              <c:numCache>
                <c:formatCode>General</c:formatCode>
                <c:ptCount val="84"/>
                <c:pt idx="0">
                  <c:v>2.1517102397361052E-10</c:v>
                </c:pt>
                <c:pt idx="1">
                  <c:v>2.1534251188373364E-10</c:v>
                </c:pt>
                <c:pt idx="2">
                  <c:v>2.1555144006843684E-10</c:v>
                </c:pt>
                <c:pt idx="3">
                  <c:v>2.1558082065241314E-10</c:v>
                </c:pt>
                <c:pt idx="4">
                  <c:v>2.1542892041546617E-10</c:v>
                </c:pt>
                <c:pt idx="5">
                  <c:v>2.1515217849893839E-10</c:v>
                </c:pt>
                <c:pt idx="6">
                  <c:v>2.150201135527513E-10</c:v>
                </c:pt>
                <c:pt idx="7">
                  <c:v>2.1510600742434068E-10</c:v>
                </c:pt>
                <c:pt idx="8">
                  <c:v>2.1530800818393273E-10</c:v>
                </c:pt>
                <c:pt idx="9">
                  <c:v>2.1559188229639186E-10</c:v>
                </c:pt>
                <c:pt idx="10">
                  <c:v>2.1566511735001825E-10</c:v>
                </c:pt>
                <c:pt idx="11">
                  <c:v>2.1545226541727666E-10</c:v>
                </c:pt>
                <c:pt idx="12">
                  <c:v>2.1514902109622923E-10</c:v>
                </c:pt>
                <c:pt idx="13">
                  <c:v>2.1491310367499683E-10</c:v>
                </c:pt>
                <c:pt idx="14">
                  <c:v>2.1498899271846061E-10</c:v>
                </c:pt>
                <c:pt idx="15">
                  <c:v>2.1525913456392683E-10</c:v>
                </c:pt>
                <c:pt idx="16">
                  <c:v>2.1570890032076925E-10</c:v>
                </c:pt>
                <c:pt idx="17">
                  <c:v>2.1584928688395462E-10</c:v>
                </c:pt>
                <c:pt idx="18">
                  <c:v>2.1561529285569629E-10</c:v>
                </c:pt>
                <c:pt idx="19">
                  <c:v>2.1514272357177515E-10</c:v>
                </c:pt>
                <c:pt idx="20">
                  <c:v>2.1475776870551058E-10</c:v>
                </c:pt>
                <c:pt idx="21">
                  <c:v>2.1474687104757771E-10</c:v>
                </c:pt>
                <c:pt idx="22">
                  <c:v>2.1520383257374654E-10</c:v>
                </c:pt>
                <c:pt idx="23">
                  <c:v>2.1585183052343867E-10</c:v>
                </c:pt>
                <c:pt idx="24">
                  <c:v>2.1621583130666897E-10</c:v>
                </c:pt>
                <c:pt idx="25">
                  <c:v>2.1597353853174056E-10</c:v>
                </c:pt>
                <c:pt idx="26">
                  <c:v>2.1514494007874227E-10</c:v>
                </c:pt>
                <c:pt idx="27">
                  <c:v>2.1420628933484336E-10</c:v>
                </c:pt>
                <c:pt idx="28">
                  <c:v>2.1375005266686305E-10</c:v>
                </c:pt>
                <c:pt idx="29">
                  <c:v>2.1422361354896663E-10</c:v>
                </c:pt>
                <c:pt idx="30">
                  <c:v>2.1559494774132497E-10</c:v>
                </c:pt>
                <c:pt idx="31">
                  <c:v>2.1735810266522368E-10</c:v>
                </c:pt>
                <c:pt idx="32">
                  <c:v>2.1859001774593237E-10</c:v>
                </c:pt>
                <c:pt idx="33">
                  <c:v>2.1854683487890244E-10</c:v>
                </c:pt>
                <c:pt idx="34">
                  <c:v>2.1666953142676102E-10</c:v>
                </c:pt>
                <c:pt idx="35">
                  <c:v>2.1325124719179867E-10</c:v>
                </c:pt>
                <c:pt idx="36">
                  <c:v>2.0941003666154519E-10</c:v>
                </c:pt>
                <c:pt idx="37">
                  <c:v>2.0681541380435609E-10</c:v>
                </c:pt>
                <c:pt idx="38">
                  <c:v>2.066480375697778E-10</c:v>
                </c:pt>
                <c:pt idx="39">
                  <c:v>2.0853575452178892E-10</c:v>
                </c:pt>
                <c:pt idx="40">
                  <c:v>2.0878596157902387E-10</c:v>
                </c:pt>
                <c:pt idx="41">
                  <c:v>2.0093246508662674E-10</c:v>
                </c:pt>
                <c:pt idx="42">
                  <c:v>1.786927916951304E-10</c:v>
                </c:pt>
                <c:pt idx="43">
                  <c:v>1.4121032019964157E-10</c:v>
                </c:pt>
                <c:pt idx="44">
                  <c:v>9.581620847264664E-11</c:v>
                </c:pt>
                <c:pt idx="45">
                  <c:v>5.3393154553463395E-11</c:v>
                </c:pt>
                <c:pt idx="46">
                  <c:v>2.1173409958031079E-11</c:v>
                </c:pt>
                <c:pt idx="47">
                  <c:v>1.9517661502059717E-12</c:v>
                </c:pt>
                <c:pt idx="48">
                  <c:v>1.1545180431095612E-11</c:v>
                </c:pt>
                <c:pt idx="49">
                  <c:v>1.4406408359353544E-10</c:v>
                </c:pt>
                <c:pt idx="50">
                  <c:v>7.81792719845144E-10</c:v>
                </c:pt>
                <c:pt idx="51">
                  <c:v>3.1621371867837316E-9</c:v>
                </c:pt>
                <c:pt idx="52">
                  <c:v>1.0650971655906935E-8</c:v>
                </c:pt>
                <c:pt idx="53">
                  <c:v>3.1124666511475467E-8</c:v>
                </c:pt>
                <c:pt idx="54">
                  <c:v>8.0617175733707853E-8</c:v>
                </c:pt>
                <c:pt idx="55">
                  <c:v>1.8753784272923666E-7</c:v>
                </c:pt>
                <c:pt idx="56">
                  <c:v>3.9529081403054737E-7</c:v>
                </c:pt>
                <c:pt idx="57">
                  <c:v>7.59518564995051E-7</c:v>
                </c:pt>
                <c:pt idx="58">
                  <c:v>1.3358975247157332E-6</c:v>
                </c:pt>
                <c:pt idx="59">
                  <c:v>2.1578762586836837E-6</c:v>
                </c:pt>
                <c:pt idx="60">
                  <c:v>3.2118036342588661E-6</c:v>
                </c:pt>
                <c:pt idx="61">
                  <c:v>4.4246706004090918E-6</c:v>
                </c:pt>
                <c:pt idx="62">
                  <c:v>5.6761032151363614E-6</c:v>
                </c:pt>
                <c:pt idx="63">
                  <c:v>6.8295976422549259E-6</c:v>
                </c:pt>
                <c:pt idx="64">
                  <c:v>7.7664232702805786E-6</c:v>
                </c:pt>
                <c:pt idx="65">
                  <c:v>8.410951755740079E-6</c:v>
                </c:pt>
                <c:pt idx="66">
                  <c:v>8.7470551187895369E-6</c:v>
                </c:pt>
                <c:pt idx="67">
                  <c:v>8.82263862633773E-6</c:v>
                </c:pt>
                <c:pt idx="68">
                  <c:v>8.7327322033434146E-6</c:v>
                </c:pt>
                <c:pt idx="69">
                  <c:v>8.5845359116742646E-6</c:v>
                </c:pt>
                <c:pt idx="70">
                  <c:v>8.4697870107508463E-6</c:v>
                </c:pt>
                <c:pt idx="71">
                  <c:v>8.4625084450382824E-6</c:v>
                </c:pt>
                <c:pt idx="72">
                  <c:v>8.6298011390244809E-6</c:v>
                </c:pt>
                <c:pt idx="73">
                  <c:v>9.0336343113498761E-6</c:v>
                </c:pt>
                <c:pt idx="74">
                  <c:v>9.7249444552377942E-6</c:v>
                </c:pt>
                <c:pt idx="75">
                  <c:v>1.0744645824828651E-5</c:v>
                </c:pt>
                <c:pt idx="76">
                  <c:v>1.2134054719473921E-5</c:v>
                </c:pt>
                <c:pt idx="77">
                  <c:v>1.3944057377614269E-5</c:v>
                </c:pt>
                <c:pt idx="78">
                  <c:v>1.6238032363565657E-5</c:v>
                </c:pt>
                <c:pt idx="79">
                  <c:v>1.9092317940705169E-5</c:v>
                </c:pt>
                <c:pt idx="80">
                  <c:v>2.2596929998988943E-5</c:v>
                </c:pt>
                <c:pt idx="81">
                  <c:v>2.6857943598689921E-5</c:v>
                </c:pt>
                <c:pt idx="82">
                  <c:v>3.2006372914608242E-5</c:v>
                </c:pt>
                <c:pt idx="83">
                  <c:v>3.821194871182615E-5</c:v>
                </c:pt>
              </c:numCache>
            </c:numRef>
          </c:yVal>
        </c:ser>
        <c:ser>
          <c:idx val="3"/>
          <c:order val="3"/>
          <c:tx>
            <c:strRef>
              <c:f>'2000 250 200 DD PP'!$BI$2</c:f>
              <c:strCache>
                <c:ptCount val="1"/>
                <c:pt idx="0">
                  <c:v>δP3_456,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PP'!$BI$3:$BI$86</c:f>
              <c:numCache>
                <c:formatCode>General</c:formatCode>
                <c:ptCount val="84"/>
                <c:pt idx="0">
                  <c:v>3.4859635740443957E-10</c:v>
                </c:pt>
                <c:pt idx="1">
                  <c:v>3.5168524798692269E-10</c:v>
                </c:pt>
                <c:pt idx="2">
                  <c:v>3.5402759514866571E-10</c:v>
                </c:pt>
                <c:pt idx="3">
                  <c:v>3.5385324633967582E-10</c:v>
                </c:pt>
                <c:pt idx="4">
                  <c:v>3.5100477328123537E-10</c:v>
                </c:pt>
                <c:pt idx="5">
                  <c:v>3.4735146252097285E-10</c:v>
                </c:pt>
                <c:pt idx="6">
                  <c:v>3.4541813044617029E-10</c:v>
                </c:pt>
                <c:pt idx="7">
                  <c:v>3.4699689073193794E-10</c:v>
                </c:pt>
                <c:pt idx="8">
                  <c:v>3.5120835564443024E-10</c:v>
                </c:pt>
                <c:pt idx="9">
                  <c:v>3.552051800278599E-10</c:v>
                </c:pt>
                <c:pt idx="10">
                  <c:v>3.5607701055964139E-10</c:v>
                </c:pt>
                <c:pt idx="11">
                  <c:v>3.5273593241700549E-10</c:v>
                </c:pt>
                <c:pt idx="12">
                  <c:v>3.471877645553779E-10</c:v>
                </c:pt>
                <c:pt idx="13">
                  <c:v>3.4345603740037235E-10</c:v>
                </c:pt>
                <c:pt idx="14">
                  <c:v>3.4431134134402482E-10</c:v>
                </c:pt>
                <c:pt idx="15">
                  <c:v>3.4986861940711861E-10</c:v>
                </c:pt>
                <c:pt idx="16">
                  <c:v>3.562424129993285E-10</c:v>
                </c:pt>
                <c:pt idx="17">
                  <c:v>3.590052345905304E-10</c:v>
                </c:pt>
                <c:pt idx="18">
                  <c:v>3.5552956205398357E-10</c:v>
                </c:pt>
                <c:pt idx="19">
                  <c:v>3.4774369325453744E-10</c:v>
                </c:pt>
                <c:pt idx="20">
                  <c:v>3.4118129026781504E-10</c:v>
                </c:pt>
                <c:pt idx="21">
                  <c:v>3.4061459303345639E-10</c:v>
                </c:pt>
                <c:pt idx="22">
                  <c:v>3.472107051278443E-10</c:v>
                </c:pt>
                <c:pt idx="23">
                  <c:v>3.5681033816348057E-10</c:v>
                </c:pt>
                <c:pt idx="24">
                  <c:v>3.6270982470995013E-10</c:v>
                </c:pt>
                <c:pt idx="25">
                  <c:v>3.597524991292844E-10</c:v>
                </c:pt>
                <c:pt idx="26">
                  <c:v>3.4958904605157431E-10</c:v>
                </c:pt>
                <c:pt idx="27">
                  <c:v>3.3905423163228719E-10</c:v>
                </c:pt>
                <c:pt idx="28">
                  <c:v>3.3615522734033191E-10</c:v>
                </c:pt>
                <c:pt idx="29">
                  <c:v>3.4367248025889874E-10</c:v>
                </c:pt>
                <c:pt idx="30">
                  <c:v>3.5730304755990409E-10</c:v>
                </c:pt>
                <c:pt idx="31">
                  <c:v>3.6697766361498388E-10</c:v>
                </c:pt>
                <c:pt idx="32">
                  <c:v>3.6439899386572664E-10</c:v>
                </c:pt>
                <c:pt idx="33">
                  <c:v>3.5002721104205371E-10</c:v>
                </c:pt>
                <c:pt idx="34">
                  <c:v>3.3415063177749362E-10</c:v>
                </c:pt>
                <c:pt idx="35">
                  <c:v>3.294213591059867E-10</c:v>
                </c:pt>
                <c:pt idx="36">
                  <c:v>3.4171201354202694E-10</c:v>
                </c:pt>
                <c:pt idx="37">
                  <c:v>3.6491928096048807E-10</c:v>
                </c:pt>
                <c:pt idx="38">
                  <c:v>3.8178009373148256E-10</c:v>
                </c:pt>
                <c:pt idx="39">
                  <c:v>3.7398656970607733E-10</c:v>
                </c:pt>
                <c:pt idx="40">
                  <c:v>3.3940610976847319E-10</c:v>
                </c:pt>
                <c:pt idx="41">
                  <c:v>2.9570041655430888E-10</c:v>
                </c:pt>
                <c:pt idx="42">
                  <c:v>2.6671975981588604E-10</c:v>
                </c:pt>
                <c:pt idx="43">
                  <c:v>2.6531643956709873E-10</c:v>
                </c:pt>
                <c:pt idx="44">
                  <c:v>2.8539665482122942E-10</c:v>
                </c:pt>
                <c:pt idx="45">
                  <c:v>2.9966372579896122E-10</c:v>
                </c:pt>
                <c:pt idx="46">
                  <c:v>2.7221151773146486E-10</c:v>
                </c:pt>
                <c:pt idx="47">
                  <c:v>1.9239234571202802E-10</c:v>
                </c:pt>
                <c:pt idx="48">
                  <c:v>9.4664702419789843E-11</c:v>
                </c:pt>
                <c:pt idx="49">
                  <c:v>2.6356242417169881E-11</c:v>
                </c:pt>
                <c:pt idx="50">
                  <c:v>1.4527249442504355E-12</c:v>
                </c:pt>
                <c:pt idx="51">
                  <c:v>3.098601119366194E-12</c:v>
                </c:pt>
                <c:pt idx="52">
                  <c:v>2.3924408050146359E-11</c:v>
                </c:pt>
                <c:pt idx="53">
                  <c:v>1.167309427814297E-10</c:v>
                </c:pt>
                <c:pt idx="54">
                  <c:v>5.4521192306736179E-10</c:v>
                </c:pt>
                <c:pt idx="55">
                  <c:v>2.2369402201106496E-9</c:v>
                </c:pt>
                <c:pt idx="56">
                  <c:v>7.781017604245752E-9</c:v>
                </c:pt>
                <c:pt idx="57">
                  <c:v>2.3208581237807661E-8</c:v>
                </c:pt>
                <c:pt idx="58">
                  <c:v>6.0613113629725905E-8</c:v>
                </c:pt>
                <c:pt idx="59">
                  <c:v>1.4093026227391333E-7</c:v>
                </c:pt>
                <c:pt idx="60">
                  <c:v>2.9477501339920923E-7</c:v>
                </c:pt>
                <c:pt idx="61">
                  <c:v>5.5786526308084218E-7</c:v>
                </c:pt>
                <c:pt idx="62">
                  <c:v>9.5811731341766093E-7</c:v>
                </c:pt>
                <c:pt idx="63">
                  <c:v>1.4969497289301533E-6</c:v>
                </c:pt>
                <c:pt idx="64">
                  <c:v>2.1352058732365212E-6</c:v>
                </c:pt>
                <c:pt idx="65">
                  <c:v>2.7968136943435917E-6</c:v>
                </c:pt>
                <c:pt idx="66">
                  <c:v>3.3924277055870332E-6</c:v>
                </c:pt>
                <c:pt idx="67">
                  <c:v>3.8482946672412649E-6</c:v>
                </c:pt>
                <c:pt idx="68">
                  <c:v>4.1244267694667099E-6</c:v>
                </c:pt>
                <c:pt idx="69">
                  <c:v>4.2192854181334109E-6</c:v>
                </c:pt>
                <c:pt idx="70">
                  <c:v>4.1672400471826074E-6</c:v>
                </c:pt>
                <c:pt idx="71">
                  <c:v>4.0303679792369706E-6</c:v>
                </c:pt>
                <c:pt idx="72">
                  <c:v>3.8800391149777982E-6</c:v>
                </c:pt>
                <c:pt idx="73">
                  <c:v>3.7751378765324083E-6</c:v>
                </c:pt>
                <c:pt idx="74">
                  <c:v>3.7515414854251335E-6</c:v>
                </c:pt>
                <c:pt idx="75">
                  <c:v>3.8284207666965387E-6</c:v>
                </c:pt>
                <c:pt idx="76">
                  <c:v>4.0199495137867807E-6</c:v>
                </c:pt>
                <c:pt idx="77">
                  <c:v>4.3411523929585407E-6</c:v>
                </c:pt>
                <c:pt idx="78">
                  <c:v>4.8076626222762351E-6</c:v>
                </c:pt>
                <c:pt idx="79">
                  <c:v>5.435100031695218E-6</c:v>
                </c:pt>
                <c:pt idx="80">
                  <c:v>6.2409415571563891E-6</c:v>
                </c:pt>
                <c:pt idx="81">
                  <c:v>7.2476049543403377E-6</c:v>
                </c:pt>
                <c:pt idx="82">
                  <c:v>8.4851972091627091E-6</c:v>
                </c:pt>
                <c:pt idx="83">
                  <c:v>9.9928435967565491E-6</c:v>
                </c:pt>
              </c:numCache>
            </c:numRef>
          </c:yVal>
        </c:ser>
        <c:ser>
          <c:idx val="4"/>
          <c:order val="4"/>
          <c:tx>
            <c:strRef>
              <c:f>'2000 250 200 DD PP'!$BJ$2</c:f>
              <c:strCache>
                <c:ptCount val="1"/>
                <c:pt idx="0">
                  <c:v>δP3_567,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PP'!$BJ$3:$BJ$86</c:f>
              <c:numCache>
                <c:formatCode>General</c:formatCode>
                <c:ptCount val="84"/>
                <c:pt idx="0">
                  <c:v>3.1528980608668812E-10</c:v>
                </c:pt>
                <c:pt idx="1">
                  <c:v>3.115292051988634E-10</c:v>
                </c:pt>
                <c:pt idx="2">
                  <c:v>3.084950616851116E-10</c:v>
                </c:pt>
                <c:pt idx="3">
                  <c:v>3.0874726135059842E-10</c:v>
                </c:pt>
                <c:pt idx="4">
                  <c:v>3.1223814562510898E-10</c:v>
                </c:pt>
                <c:pt idx="5">
                  <c:v>3.1670747482955536E-10</c:v>
                </c:pt>
                <c:pt idx="6">
                  <c:v>3.1921856297522903E-10</c:v>
                </c:pt>
                <c:pt idx="7">
                  <c:v>3.171900452126894E-10</c:v>
                </c:pt>
                <c:pt idx="8">
                  <c:v>3.1213026233191071E-10</c:v>
                </c:pt>
                <c:pt idx="9">
                  <c:v>3.0721415277923881E-10</c:v>
                </c:pt>
                <c:pt idx="10">
                  <c:v>3.0612782624717556E-10</c:v>
                </c:pt>
                <c:pt idx="11">
                  <c:v>3.1014482677647285E-10</c:v>
                </c:pt>
                <c:pt idx="12">
                  <c:v>3.170104411821714E-10</c:v>
                </c:pt>
                <c:pt idx="13">
                  <c:v>3.2159704528972334E-10</c:v>
                </c:pt>
                <c:pt idx="14">
                  <c:v>3.2053542935237954E-10</c:v>
                </c:pt>
                <c:pt idx="15">
                  <c:v>3.1368051515922324E-10</c:v>
                </c:pt>
                <c:pt idx="16">
                  <c:v>3.0587054163740653E-10</c:v>
                </c:pt>
                <c:pt idx="17">
                  <c:v>3.0258821803932668E-10</c:v>
                </c:pt>
                <c:pt idx="18">
                  <c:v>3.0683908064598332E-10</c:v>
                </c:pt>
                <c:pt idx="19">
                  <c:v>3.1634150643225155E-10</c:v>
                </c:pt>
                <c:pt idx="20">
                  <c:v>3.2444662769941393E-10</c:v>
                </c:pt>
                <c:pt idx="21">
                  <c:v>3.2509187722283768E-10</c:v>
                </c:pt>
                <c:pt idx="22">
                  <c:v>3.1676864130341085E-10</c:v>
                </c:pt>
                <c:pt idx="23">
                  <c:v>3.0502173289380364E-10</c:v>
                </c:pt>
                <c:pt idx="24">
                  <c:v>2.980119702483746E-10</c:v>
                </c:pt>
                <c:pt idx="25">
                  <c:v>3.0170931161400372E-10</c:v>
                </c:pt>
                <c:pt idx="26">
                  <c:v>3.1441257990522337E-10</c:v>
                </c:pt>
                <c:pt idx="27">
                  <c:v>3.2793521706577066E-10</c:v>
                </c:pt>
                <c:pt idx="28">
                  <c:v>3.3201267449133448E-10</c:v>
                </c:pt>
                <c:pt idx="29">
                  <c:v>3.2224421036560499E-10</c:v>
                </c:pt>
                <c:pt idx="30">
                  <c:v>3.0453329915086581E-10</c:v>
                </c:pt>
                <c:pt idx="31">
                  <c:v>2.9158736811466114E-10</c:v>
                </c:pt>
                <c:pt idx="32">
                  <c:v>2.9306190829493576E-10</c:v>
                </c:pt>
                <c:pt idx="33">
                  <c:v>3.0992656079065915E-10</c:v>
                </c:pt>
                <c:pt idx="34">
                  <c:v>3.3228319918523351E-10</c:v>
                </c:pt>
                <c:pt idx="35">
                  <c:v>3.4384650815586294E-10</c:v>
                </c:pt>
                <c:pt idx="36">
                  <c:v>3.3406232064408287E-10</c:v>
                </c:pt>
                <c:pt idx="37">
                  <c:v>3.0813002677528615E-10</c:v>
                </c:pt>
                <c:pt idx="38">
                  <c:v>2.8315474180375994E-10</c:v>
                </c:pt>
                <c:pt idx="39">
                  <c:v>2.757881679852991E-10</c:v>
                </c:pt>
                <c:pt idx="40">
                  <c:v>2.913519092007505E-10</c:v>
                </c:pt>
                <c:pt idx="41">
                  <c:v>3.2040070573631378E-10</c:v>
                </c:pt>
                <c:pt idx="42">
                  <c:v>3.4049906299922431E-10</c:v>
                </c:pt>
                <c:pt idx="43">
                  <c:v>3.2967974119888412E-10</c:v>
                </c:pt>
                <c:pt idx="44">
                  <c:v>2.8507704874791635E-10</c:v>
                </c:pt>
                <c:pt idx="45">
                  <c:v>2.271629871508782E-10</c:v>
                </c:pt>
                <c:pt idx="46">
                  <c:v>1.799551434876289E-10</c:v>
                </c:pt>
                <c:pt idx="47">
                  <c:v>1.5511137311208929E-10</c:v>
                </c:pt>
                <c:pt idx="48">
                  <c:v>1.4932358487449321E-10</c:v>
                </c:pt>
                <c:pt idx="49">
                  <c:v>1.4910713152936614E-10</c:v>
                </c:pt>
                <c:pt idx="50">
                  <c:v>1.3583259869198127E-10</c:v>
                </c:pt>
                <c:pt idx="51">
                  <c:v>9.7691285406221703E-11</c:v>
                </c:pt>
                <c:pt idx="52">
                  <c:v>4.3726883950162127E-11</c:v>
                </c:pt>
                <c:pt idx="53">
                  <c:v>3.9579882962349247E-12</c:v>
                </c:pt>
                <c:pt idx="54">
                  <c:v>1.235488827641012E-11</c:v>
                </c:pt>
                <c:pt idx="55">
                  <c:v>8.9452837984656816E-11</c:v>
                </c:pt>
                <c:pt idx="56">
                  <c:v>2.5483203616957435E-10</c:v>
                </c:pt>
                <c:pt idx="57">
                  <c:v>6.02645038364541E-10</c:v>
                </c:pt>
                <c:pt idx="58">
                  <c:v>1.5151656998601094E-9</c:v>
                </c:pt>
                <c:pt idx="59">
                  <c:v>4.2565494796252767E-9</c:v>
                </c:pt>
                <c:pt idx="60">
                  <c:v>1.2380884563658637E-8</c:v>
                </c:pt>
                <c:pt idx="61">
                  <c:v>3.4001742795179264E-8</c:v>
                </c:pt>
                <c:pt idx="62">
                  <c:v>8.3605890899455312E-8</c:v>
                </c:pt>
                <c:pt idx="63">
                  <c:v>1.8085781248952326E-7</c:v>
                </c:pt>
                <c:pt idx="64">
                  <c:v>3.4471281303312826E-7</c:v>
                </c:pt>
                <c:pt idx="65">
                  <c:v>5.8411506440535795E-7</c:v>
                </c:pt>
                <c:pt idx="66">
                  <c:v>8.8890943589374057E-7</c:v>
                </c:pt>
                <c:pt idx="67">
                  <c:v>1.2261506024841047E-6</c:v>
                </c:pt>
                <c:pt idx="68">
                  <c:v>1.5461186145037606E-6</c:v>
                </c:pt>
                <c:pt idx="69">
                  <c:v>1.7990230544841571E-6</c:v>
                </c:pt>
                <c:pt idx="70">
                  <c:v>1.9543722705738977E-6</c:v>
                </c:pt>
                <c:pt idx="71">
                  <c:v>2.0099745088460687E-6</c:v>
                </c:pt>
                <c:pt idx="72">
                  <c:v>1.9859881837922826E-6</c:v>
                </c:pt>
                <c:pt idx="73">
                  <c:v>1.9120048660010801E-6</c:v>
                </c:pt>
                <c:pt idx="74">
                  <c:v>1.8186923448821874E-6</c:v>
                </c:pt>
                <c:pt idx="75">
                  <c:v>1.7349781528920806E-6</c:v>
                </c:pt>
                <c:pt idx="76">
                  <c:v>1.6855554852988535E-6</c:v>
                </c:pt>
                <c:pt idx="77">
                  <c:v>1.6872200335089673E-6</c:v>
                </c:pt>
                <c:pt idx="78">
                  <c:v>1.7476963512124202E-6</c:v>
                </c:pt>
                <c:pt idx="79">
                  <c:v>1.8690276600146354E-6</c:v>
                </c:pt>
                <c:pt idx="80">
                  <c:v>2.0524343083879804E-6</c:v>
                </c:pt>
                <c:pt idx="81">
                  <c:v>2.3013247363804604E-6</c:v>
                </c:pt>
                <c:pt idx="82">
                  <c:v>2.6218238678196584E-6</c:v>
                </c:pt>
                <c:pt idx="83">
                  <c:v>3.0220300346103706E-6</c:v>
                </c:pt>
              </c:numCache>
            </c:numRef>
          </c:yVal>
        </c:ser>
        <c:ser>
          <c:idx val="5"/>
          <c:order val="5"/>
          <c:tx>
            <c:strRef>
              <c:f>'2000 250 200 DD PP'!$BK$2</c:f>
              <c:strCache>
                <c:ptCount val="1"/>
                <c:pt idx="0">
                  <c:v>δP3_678,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PP'!$BK$3:$BK$86</c:f>
              <c:numCache>
                <c:formatCode>General</c:formatCode>
                <c:ptCount val="84"/>
                <c:pt idx="0">
                  <c:v>2.3403216492346537E-10</c:v>
                </c:pt>
                <c:pt idx="1">
                  <c:v>2.3344814224562656E-10</c:v>
                </c:pt>
                <c:pt idx="2">
                  <c:v>2.3339052374734081E-10</c:v>
                </c:pt>
                <c:pt idx="3">
                  <c:v>2.3328519193523061E-10</c:v>
                </c:pt>
                <c:pt idx="4">
                  <c:v>2.3360156318187877E-10</c:v>
                </c:pt>
                <c:pt idx="5">
                  <c:v>2.3415494330329692E-10</c:v>
                </c:pt>
                <c:pt idx="6">
                  <c:v>2.3427646904599433E-10</c:v>
                </c:pt>
                <c:pt idx="7">
                  <c:v>2.3433794627683593E-10</c:v>
                </c:pt>
                <c:pt idx="8">
                  <c:v>2.3360892806243826E-10</c:v>
                </c:pt>
                <c:pt idx="9">
                  <c:v>2.3304255367690989E-10</c:v>
                </c:pt>
                <c:pt idx="10">
                  <c:v>2.3308710272830618E-10</c:v>
                </c:pt>
                <c:pt idx="11">
                  <c:v>2.334948664764797E-10</c:v>
                </c:pt>
                <c:pt idx="12">
                  <c:v>2.3406737818864042E-10</c:v>
                </c:pt>
                <c:pt idx="13">
                  <c:v>2.3456694656016597E-10</c:v>
                </c:pt>
                <c:pt idx="14">
                  <c:v>2.3447227543844168E-10</c:v>
                </c:pt>
                <c:pt idx="15">
                  <c:v>2.3378124443143509E-10</c:v>
                </c:pt>
                <c:pt idx="16">
                  <c:v>2.3296821552219724E-10</c:v>
                </c:pt>
                <c:pt idx="17">
                  <c:v>2.326424047447537E-10</c:v>
                </c:pt>
                <c:pt idx="18">
                  <c:v>2.3302776643826178E-10</c:v>
                </c:pt>
                <c:pt idx="19">
                  <c:v>2.340726072198718E-10</c:v>
                </c:pt>
                <c:pt idx="20">
                  <c:v>2.3501422594746043E-10</c:v>
                </c:pt>
                <c:pt idx="21">
                  <c:v>2.3506459611772626E-10</c:v>
                </c:pt>
                <c:pt idx="22">
                  <c:v>2.3429786931165238E-10</c:v>
                </c:pt>
                <c:pt idx="23">
                  <c:v>2.3299903663414924E-10</c:v>
                </c:pt>
                <c:pt idx="24">
                  <c:v>2.3230001857447294E-10</c:v>
                </c:pt>
                <c:pt idx="25">
                  <c:v>2.3251527678041738E-10</c:v>
                </c:pt>
                <c:pt idx="26">
                  <c:v>2.3352685904493493E-10</c:v>
                </c:pt>
                <c:pt idx="27">
                  <c:v>2.3486120778159038E-10</c:v>
                </c:pt>
                <c:pt idx="28">
                  <c:v>2.3519562350562691E-10</c:v>
                </c:pt>
                <c:pt idx="29">
                  <c:v>2.342720445580157E-10</c:v>
                </c:pt>
                <c:pt idx="30">
                  <c:v>2.3309122168343344E-10</c:v>
                </c:pt>
                <c:pt idx="31">
                  <c:v>2.3265328387082631E-10</c:v>
                </c:pt>
                <c:pt idx="32">
                  <c:v>2.337441816167968E-10</c:v>
                </c:pt>
                <c:pt idx="33">
                  <c:v>2.354584474383799E-10</c:v>
                </c:pt>
                <c:pt idx="34">
                  <c:v>2.3664816848960426E-10</c:v>
                </c:pt>
                <c:pt idx="35">
                  <c:v>2.3524346201851086E-10</c:v>
                </c:pt>
                <c:pt idx="36">
                  <c:v>2.3137404231126832E-10</c:v>
                </c:pt>
                <c:pt idx="37">
                  <c:v>2.2712131580245497E-10</c:v>
                </c:pt>
                <c:pt idx="38">
                  <c:v>2.2647160049717123E-10</c:v>
                </c:pt>
                <c:pt idx="39">
                  <c:v>2.3144103589201546E-10</c:v>
                </c:pt>
                <c:pt idx="40">
                  <c:v>2.4033470228681187E-10</c:v>
                </c:pt>
                <c:pt idx="41">
                  <c:v>2.4649350061295601E-10</c:v>
                </c:pt>
                <c:pt idx="42">
                  <c:v>2.4144684217242037E-10</c:v>
                </c:pt>
                <c:pt idx="43">
                  <c:v>2.216422255946221E-10</c:v>
                </c:pt>
                <c:pt idx="44">
                  <c:v>1.9400632631970243E-10</c:v>
                </c:pt>
                <c:pt idx="45">
                  <c:v>1.7046862266340593E-10</c:v>
                </c:pt>
                <c:pt idx="46">
                  <c:v>1.6122656400772995E-10</c:v>
                </c:pt>
                <c:pt idx="47">
                  <c:v>1.6757241692651727E-10</c:v>
                </c:pt>
                <c:pt idx="48">
                  <c:v>1.7916289311096686E-10</c:v>
                </c:pt>
                <c:pt idx="49">
                  <c:v>1.7550200858717251E-10</c:v>
                </c:pt>
                <c:pt idx="50">
                  <c:v>1.4111940407302182E-10</c:v>
                </c:pt>
                <c:pt idx="51">
                  <c:v>8.4865164985341837E-11</c:v>
                </c:pt>
                <c:pt idx="52">
                  <c:v>3.5254647723152351E-11</c:v>
                </c:pt>
                <c:pt idx="53">
                  <c:v>9.6935207750040132E-12</c:v>
                </c:pt>
                <c:pt idx="54">
                  <c:v>2.254784041505453E-12</c:v>
                </c:pt>
                <c:pt idx="55">
                  <c:v>9.2898855845480896E-13</c:v>
                </c:pt>
                <c:pt idx="56">
                  <c:v>1.6041447477410548E-13</c:v>
                </c:pt>
                <c:pt idx="57">
                  <c:v>2.8097693266369655E-12</c:v>
                </c:pt>
                <c:pt idx="58">
                  <c:v>4.1421270588829301E-11</c:v>
                </c:pt>
                <c:pt idx="59">
                  <c:v>2.092612160465352E-10</c:v>
                </c:pt>
                <c:pt idx="60">
                  <c:v>6.9680816931450737E-10</c:v>
                </c:pt>
                <c:pt idx="61">
                  <c:v>1.9431684190449183E-9</c:v>
                </c:pt>
                <c:pt idx="62">
                  <c:v>5.134789833024263E-9</c:v>
                </c:pt>
                <c:pt idx="63">
                  <c:v>1.3277070389520984E-8</c:v>
                </c:pt>
                <c:pt idx="64">
                  <c:v>3.2767257608556092E-8</c:v>
                </c:pt>
                <c:pt idx="65">
                  <c:v>7.4182451075085835E-8</c:v>
                </c:pt>
                <c:pt idx="66">
                  <c:v>1.4989235977969749E-7</c:v>
                </c:pt>
                <c:pt idx="67">
                  <c:v>2.675042953362284E-7</c:v>
                </c:pt>
                <c:pt idx="68">
                  <c:v>4.2279381917321588E-7</c:v>
                </c:pt>
                <c:pt idx="69">
                  <c:v>5.9758508592628824E-7</c:v>
                </c:pt>
                <c:pt idx="70">
                  <c:v>7.6478952322047735E-7</c:v>
                </c:pt>
                <c:pt idx="71">
                  <c:v>8.9703801608516958E-7</c:v>
                </c:pt>
                <c:pt idx="72">
                  <c:v>9.7509182485999401E-7</c:v>
                </c:pt>
                <c:pt idx="73">
                  <c:v>9.9401909975111183E-7</c:v>
                </c:pt>
                <c:pt idx="74">
                  <c:v>9.6486718593267469E-7</c:v>
                </c:pt>
                <c:pt idx="75">
                  <c:v>9.0964608517882383E-7</c:v>
                </c:pt>
                <c:pt idx="76">
                  <c:v>8.5139093027529761E-7</c:v>
                </c:pt>
                <c:pt idx="77">
                  <c:v>8.0614575207275309E-7</c:v>
                </c:pt>
                <c:pt idx="78">
                  <c:v>7.8169353398712194E-7</c:v>
                </c:pt>
                <c:pt idx="79">
                  <c:v>7.8101964607484841E-7</c:v>
                </c:pt>
                <c:pt idx="80">
                  <c:v>8.0582051537425416E-7</c:v>
                </c:pt>
                <c:pt idx="81">
                  <c:v>8.577179901987891E-7</c:v>
                </c:pt>
                <c:pt idx="82">
                  <c:v>9.380315434100292E-7</c:v>
                </c:pt>
                <c:pt idx="83">
                  <c:v>1.0477737757898396E-6</c:v>
                </c:pt>
              </c:numCache>
            </c:numRef>
          </c:yVal>
        </c:ser>
        <c:ser>
          <c:idx val="6"/>
          <c:order val="6"/>
          <c:tx>
            <c:strRef>
              <c:f>'2000 250 200 DD PP'!$BL$2</c:f>
              <c:strCache>
                <c:ptCount val="1"/>
                <c:pt idx="0">
                  <c:v>δP3_789,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PP'!$BL$3:$BL$86</c:f>
              <c:numCache>
                <c:formatCode>General</c:formatCode>
                <c:ptCount val="84"/>
                <c:pt idx="0">
                  <c:v>1.6197006038946017E-10</c:v>
                </c:pt>
                <c:pt idx="1">
                  <c:v>1.6343290648596996E-10</c:v>
                </c:pt>
                <c:pt idx="2">
                  <c:v>1.6430315739136657E-10</c:v>
                </c:pt>
                <c:pt idx="3">
                  <c:v>1.6433012812320386E-10</c:v>
                </c:pt>
                <c:pt idx="4">
                  <c:v>1.6306690351681246E-10</c:v>
                </c:pt>
                <c:pt idx="5">
                  <c:v>1.6171312791007081E-10</c:v>
                </c:pt>
                <c:pt idx="6">
                  <c:v>1.6086900691455993E-10</c:v>
                </c:pt>
                <c:pt idx="7">
                  <c:v>1.6128075116151483E-10</c:v>
                </c:pt>
                <c:pt idx="8">
                  <c:v>1.6302541988730856E-10</c:v>
                </c:pt>
                <c:pt idx="9">
                  <c:v>1.6483228217384576E-10</c:v>
                </c:pt>
                <c:pt idx="10">
                  <c:v>1.650353795624327E-10</c:v>
                </c:pt>
                <c:pt idx="11">
                  <c:v>1.6369460248262234E-10</c:v>
                </c:pt>
                <c:pt idx="12">
                  <c:v>1.615560288728563E-10</c:v>
                </c:pt>
                <c:pt idx="13">
                  <c:v>1.6013247797564709E-10</c:v>
                </c:pt>
                <c:pt idx="14">
                  <c:v>1.6040229943481584E-10</c:v>
                </c:pt>
                <c:pt idx="15">
                  <c:v>1.6268691579951454E-10</c:v>
                </c:pt>
                <c:pt idx="16">
                  <c:v>1.6516617380434323E-10</c:v>
                </c:pt>
                <c:pt idx="17">
                  <c:v>1.6628346803197855E-10</c:v>
                </c:pt>
                <c:pt idx="18">
                  <c:v>1.6486124489479504E-10</c:v>
                </c:pt>
                <c:pt idx="19">
                  <c:v>1.6169640579013443E-10</c:v>
                </c:pt>
                <c:pt idx="20">
                  <c:v>1.5895651187517916E-10</c:v>
                </c:pt>
                <c:pt idx="21">
                  <c:v>1.5889361403868578E-10</c:v>
                </c:pt>
                <c:pt idx="22">
                  <c:v>1.6148229459186356E-10</c:v>
                </c:pt>
                <c:pt idx="23">
                  <c:v>1.6548301432787144E-10</c:v>
                </c:pt>
                <c:pt idx="24">
                  <c:v>1.6784266901240318E-10</c:v>
                </c:pt>
                <c:pt idx="25">
                  <c:v>1.6664054551241717E-10</c:v>
                </c:pt>
                <c:pt idx="26">
                  <c:v>1.6235029441626757E-10</c:v>
                </c:pt>
                <c:pt idx="27">
                  <c:v>1.5788869706549642E-10</c:v>
                </c:pt>
                <c:pt idx="28">
                  <c:v>1.5653615643335291E-10</c:v>
                </c:pt>
                <c:pt idx="29">
                  <c:v>1.5977339424205015E-10</c:v>
                </c:pt>
                <c:pt idx="30">
                  <c:v>1.6586477496688642E-10</c:v>
                </c:pt>
                <c:pt idx="31">
                  <c:v>1.7034492537568997E-10</c:v>
                </c:pt>
                <c:pt idx="32">
                  <c:v>1.6992147634719186E-10</c:v>
                </c:pt>
                <c:pt idx="33">
                  <c:v>1.6451319710171089E-10</c:v>
                </c:pt>
                <c:pt idx="34">
                  <c:v>1.5694614168276705E-10</c:v>
                </c:pt>
                <c:pt idx="35">
                  <c:v>1.5307771229392798E-10</c:v>
                </c:pt>
                <c:pt idx="36">
                  <c:v>1.5567768630077936E-10</c:v>
                </c:pt>
                <c:pt idx="37">
                  <c:v>1.6378466045298696E-10</c:v>
                </c:pt>
                <c:pt idx="38">
                  <c:v>1.7251280305240642E-10</c:v>
                </c:pt>
                <c:pt idx="39">
                  <c:v>1.754835279585745E-10</c:v>
                </c:pt>
                <c:pt idx="40">
                  <c:v>1.6965136807602203E-10</c:v>
                </c:pt>
                <c:pt idx="41">
                  <c:v>1.5767992787191064E-10</c:v>
                </c:pt>
                <c:pt idx="42">
                  <c:v>1.4599459790046263E-10</c:v>
                </c:pt>
                <c:pt idx="43">
                  <c:v>1.4035862002609804E-10</c:v>
                </c:pt>
                <c:pt idx="44">
                  <c:v>1.4191752445856218E-10</c:v>
                </c:pt>
                <c:pt idx="45">
                  <c:v>1.4803588701043855E-10</c:v>
                </c:pt>
                <c:pt idx="46">
                  <c:v>1.523152453733365E-10</c:v>
                </c:pt>
                <c:pt idx="47">
                  <c:v>1.4768856567021327E-10</c:v>
                </c:pt>
                <c:pt idx="48">
                  <c:v>1.3104496670367573E-10</c:v>
                </c:pt>
                <c:pt idx="49">
                  <c:v>1.0526801487816085E-10</c:v>
                </c:pt>
                <c:pt idx="50">
                  <c:v>7.7309157136083619E-11</c:v>
                </c:pt>
                <c:pt idx="51">
                  <c:v>5.4437464038094638E-11</c:v>
                </c:pt>
                <c:pt idx="52">
                  <c:v>4.0392813629934488E-11</c:v>
                </c:pt>
                <c:pt idx="53">
                  <c:v>3.5057368855802166E-11</c:v>
                </c:pt>
                <c:pt idx="54">
                  <c:v>3.4980675812789732E-11</c:v>
                </c:pt>
                <c:pt idx="55">
                  <c:v>3.3117881675842939E-11</c:v>
                </c:pt>
                <c:pt idx="56">
                  <c:v>2.1276849825325925E-11</c:v>
                </c:pt>
                <c:pt idx="57">
                  <c:v>3.4083249085886888E-12</c:v>
                </c:pt>
                <c:pt idx="58">
                  <c:v>6.1663936298030885E-12</c:v>
                </c:pt>
                <c:pt idx="59">
                  <c:v>5.592409153830188E-11</c:v>
                </c:pt>
                <c:pt idx="60">
                  <c:v>1.4160654866044803E-10</c:v>
                </c:pt>
                <c:pt idx="61">
                  <c:v>2.3481123926581256E-10</c:v>
                </c:pt>
                <c:pt idx="62">
                  <c:v>3.6976213839714472E-10</c:v>
                </c:pt>
                <c:pt idx="63">
                  <c:v>7.55433682423043E-10</c:v>
                </c:pt>
                <c:pt idx="64">
                  <c:v>2.0750811730669858E-9</c:v>
                </c:pt>
                <c:pt idx="65">
                  <c:v>6.2175115971023314E-9</c:v>
                </c:pt>
                <c:pt idx="66">
                  <c:v>1.7142921170116619E-8</c:v>
                </c:pt>
                <c:pt idx="67">
                  <c:v>4.0903144194507536E-8</c:v>
                </c:pt>
                <c:pt idx="68">
                  <c:v>8.3897854466365569E-8</c:v>
                </c:pt>
                <c:pt idx="69">
                  <c:v>1.4949025362637545E-7</c:v>
                </c:pt>
                <c:pt idx="70">
                  <c:v>2.3426110982917522E-7</c:v>
                </c:pt>
                <c:pt idx="71">
                  <c:v>3.2649302406783952E-7</c:v>
                </c:pt>
                <c:pt idx="72">
                  <c:v>4.0924529590143286E-7</c:v>
                </c:pt>
                <c:pt idx="73">
                  <c:v>4.6751076302506788E-7</c:v>
                </c:pt>
                <c:pt idx="74">
                  <c:v>4.9475160519046712E-7</c:v>
                </c:pt>
                <c:pt idx="75">
                  <c:v>4.9398009717535008E-7</c:v>
                </c:pt>
                <c:pt idx="76">
                  <c:v>4.7381837714589066E-7</c:v>
                </c:pt>
                <c:pt idx="77">
                  <c:v>4.4390425772340334E-7</c:v>
                </c:pt>
                <c:pt idx="78">
                  <c:v>4.1280720244813063E-7</c:v>
                </c:pt>
                <c:pt idx="79">
                  <c:v>3.8761368584992206E-7</c:v>
                </c:pt>
                <c:pt idx="80">
                  <c:v>3.7346551944584714E-7</c:v>
                </c:pt>
                <c:pt idx="81">
                  <c:v>3.7303290577661365E-7</c:v>
                </c:pt>
                <c:pt idx="82">
                  <c:v>3.8680684320288095E-7</c:v>
                </c:pt>
                <c:pt idx="83">
                  <c:v>4.1419367373547814E-7</c:v>
                </c:pt>
              </c:numCache>
            </c:numRef>
          </c:yVal>
        </c:ser>
        <c:axId val="121267328"/>
        <c:axId val="121268864"/>
      </c:scatterChart>
      <c:valAx>
        <c:axId val="12126732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268864"/>
        <c:crosses val="autoZero"/>
        <c:crossBetween val="midCat"/>
      </c:valAx>
      <c:valAx>
        <c:axId val="1212688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26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P4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DD PP'!$BM$2</c:f>
              <c:strCache>
                <c:ptCount val="1"/>
                <c:pt idx="0">
                  <c:v>δP4_1234,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PP'!$BM$3:$BM$86</c:f>
              <c:numCache>
                <c:formatCode>General</c:formatCode>
                <c:ptCount val="84"/>
                <c:pt idx="0">
                  <c:v>4.3239974442090553E-9</c:v>
                </c:pt>
                <c:pt idx="1">
                  <c:v>4.3109662065168553E-9</c:v>
                </c:pt>
                <c:pt idx="2">
                  <c:v>4.3003430382637032E-9</c:v>
                </c:pt>
                <c:pt idx="3">
                  <c:v>4.3010743649478788E-9</c:v>
                </c:pt>
                <c:pt idx="4">
                  <c:v>4.3134808095996938E-9</c:v>
                </c:pt>
                <c:pt idx="5">
                  <c:v>4.3297934852867615E-9</c:v>
                </c:pt>
                <c:pt idx="6">
                  <c:v>4.3381675770333214E-9</c:v>
                </c:pt>
                <c:pt idx="7">
                  <c:v>4.3313546902644893E-9</c:v>
                </c:pt>
                <c:pt idx="8">
                  <c:v>4.3132629141333582E-9</c:v>
                </c:pt>
                <c:pt idx="9">
                  <c:v>4.2951890750647857E-9</c:v>
                </c:pt>
                <c:pt idx="10">
                  <c:v>4.2914861002056409E-9</c:v>
                </c:pt>
                <c:pt idx="11">
                  <c:v>4.3061935921109331E-9</c:v>
                </c:pt>
                <c:pt idx="12">
                  <c:v>4.3303130354906749E-9</c:v>
                </c:pt>
                <c:pt idx="13">
                  <c:v>4.3473433852196815E-9</c:v>
                </c:pt>
                <c:pt idx="14">
                  <c:v>4.3427739508405788E-9</c:v>
                </c:pt>
                <c:pt idx="15">
                  <c:v>4.3187070667340282E-9</c:v>
                </c:pt>
                <c:pt idx="16">
                  <c:v>4.2904546779369962E-9</c:v>
                </c:pt>
                <c:pt idx="17">
                  <c:v>4.2784244920268176E-9</c:v>
                </c:pt>
                <c:pt idx="18">
                  <c:v>4.2938362611680378E-9</c:v>
                </c:pt>
                <c:pt idx="19">
                  <c:v>4.3282100531076232E-9</c:v>
                </c:pt>
                <c:pt idx="20">
                  <c:v>4.3577522925877186E-9</c:v>
                </c:pt>
                <c:pt idx="21">
                  <c:v>4.3600962905395683E-9</c:v>
                </c:pt>
                <c:pt idx="22">
                  <c:v>4.330352474009864E-9</c:v>
                </c:pt>
                <c:pt idx="23">
                  <c:v>4.2868525984853545E-9</c:v>
                </c:pt>
                <c:pt idx="24">
                  <c:v>4.2593628886097198E-9</c:v>
                </c:pt>
                <c:pt idx="25">
                  <c:v>4.2707011658292364E-9</c:v>
                </c:pt>
                <c:pt idx="26">
                  <c:v>4.3181678756600863E-9</c:v>
                </c:pt>
                <c:pt idx="27">
                  <c:v>4.3716594331460172E-9</c:v>
                </c:pt>
                <c:pt idx="28">
                  <c:v>4.3937558317037643E-9</c:v>
                </c:pt>
                <c:pt idx="29">
                  <c:v>4.3650063114850497E-9</c:v>
                </c:pt>
                <c:pt idx="30">
                  <c:v>4.2998964511891587E-9</c:v>
                </c:pt>
                <c:pt idx="31">
                  <c:v>4.245511859857601E-9</c:v>
                </c:pt>
                <c:pt idx="32">
                  <c:v>4.2701288117690257E-9</c:v>
                </c:pt>
                <c:pt idx="33">
                  <c:v>4.4684134918817461E-9</c:v>
                </c:pt>
                <c:pt idx="34">
                  <c:v>5.0097162530974634E-9</c:v>
                </c:pt>
                <c:pt idx="35">
                  <c:v>6.2700247689161951E-9</c:v>
                </c:pt>
                <c:pt idx="36">
                  <c:v>9.132581446178847E-9</c:v>
                </c:pt>
                <c:pt idx="37">
                  <c:v>1.5668060295504226E-8</c:v>
                </c:pt>
                <c:pt idx="38">
                  <c:v>3.0502537165217052E-8</c:v>
                </c:pt>
                <c:pt idx="39">
                  <c:v>6.2991148186126986E-8</c:v>
                </c:pt>
                <c:pt idx="40">
                  <c:v>1.2967281711812695E-7</c:v>
                </c:pt>
                <c:pt idx="41">
                  <c:v>2.5574022824619279E-7</c:v>
                </c:pt>
                <c:pt idx="42">
                  <c:v>4.7444737583314115E-7</c:v>
                </c:pt>
                <c:pt idx="43">
                  <c:v>8.2416686182846561E-7</c:v>
                </c:pt>
                <c:pt idx="44">
                  <c:v>1.3435610489469046E-6</c:v>
                </c:pt>
                <c:pt idx="45">
                  <c:v>2.0648888597087204E-6</c:v>
                </c:pt>
                <c:pt idx="46">
                  <c:v>3.0063087520195575E-6</c:v>
                </c:pt>
                <c:pt idx="47">
                  <c:v>4.1652863695857654E-6</c:v>
                </c:pt>
                <c:pt idx="48">
                  <c:v>5.5153755132512225E-6</c:v>
                </c:pt>
                <c:pt idx="49">
                  <c:v>7.0055183316469839E-6</c:v>
                </c:pt>
                <c:pt idx="50">
                  <c:v>8.5608856105310386E-6</c:v>
                </c:pt>
                <c:pt idx="51">
                  <c:v>1.008616632769545E-5</c:v>
                </c:pt>
                <c:pt idx="52">
                  <c:v>1.147428780194876E-5</c:v>
                </c:pt>
                <c:pt idx="53">
                  <c:v>1.2620877804393822E-5</c:v>
                </c:pt>
                <c:pt idx="54">
                  <c:v>1.34395411217693E-5</c:v>
                </c:pt>
                <c:pt idx="55">
                  <c:v>1.3875985663046572E-5</c:v>
                </c:pt>
                <c:pt idx="56">
                  <c:v>1.3920506375021279E-5</c:v>
                </c:pt>
                <c:pt idx="57">
                  <c:v>1.3612290183377386E-5</c:v>
                </c:pt>
                <c:pt idx="58">
                  <c:v>1.3029063097109975E-5</c:v>
                </c:pt>
                <c:pt idx="59">
                  <c:v>1.227109777554379E-5</c:v>
                </c:pt>
                <c:pt idx="60">
                  <c:v>1.1450856187254696E-5</c:v>
                </c:pt>
                <c:pt idx="61">
                  <c:v>1.0680705017216473E-5</c:v>
                </c:pt>
                <c:pt idx="62">
                  <c:v>1.0054657075172171E-5</c:v>
                </c:pt>
                <c:pt idx="63">
                  <c:v>9.6389812143463274E-6</c:v>
                </c:pt>
                <c:pt idx="64">
                  <c:v>9.4826672412196161E-6</c:v>
                </c:pt>
                <c:pt idx="65">
                  <c:v>9.6310113468093324E-6</c:v>
                </c:pt>
                <c:pt idx="66">
                  <c:v>1.0125408921906679E-5</c:v>
                </c:pt>
                <c:pt idx="67">
                  <c:v>1.099704877119088E-5</c:v>
                </c:pt>
                <c:pt idx="68">
                  <c:v>1.2271667878809965E-5</c:v>
                </c:pt>
                <c:pt idx="69">
                  <c:v>1.3983444583741095E-5</c:v>
                </c:pt>
                <c:pt idx="70">
                  <c:v>1.6181366592616062E-5</c:v>
                </c:pt>
                <c:pt idx="71">
                  <c:v>1.8925927403827754E-5</c:v>
                </c:pt>
                <c:pt idx="72">
                  <c:v>2.2288338284442824E-5</c:v>
                </c:pt>
                <c:pt idx="73">
                  <c:v>2.6357333051798666E-5</c:v>
                </c:pt>
                <c:pt idx="74">
                  <c:v>3.1250003193620634E-5</c:v>
                </c:pt>
                <c:pt idx="75">
                  <c:v>3.7124351316397657E-5</c:v>
                </c:pt>
                <c:pt idx="76">
                  <c:v>4.4185402864651298E-5</c:v>
                </c:pt>
                <c:pt idx="77">
                  <c:v>5.2677802481342035E-5</c:v>
                </c:pt>
                <c:pt idx="78">
                  <c:v>6.2885791054156009E-5</c:v>
                </c:pt>
                <c:pt idx="79">
                  <c:v>7.5157376991272589E-5</c:v>
                </c:pt>
                <c:pt idx="80">
                  <c:v>8.9910029772792086E-5</c:v>
                </c:pt>
                <c:pt idx="81">
                  <c:v>1.0760161103468769E-4</c:v>
                </c:pt>
                <c:pt idx="82">
                  <c:v>1.2873016751338266E-4</c:v>
                </c:pt>
                <c:pt idx="83">
                  <c:v>1.5388706575238727E-4</c:v>
                </c:pt>
              </c:numCache>
            </c:numRef>
          </c:yVal>
        </c:ser>
        <c:ser>
          <c:idx val="1"/>
          <c:order val="1"/>
          <c:tx>
            <c:strRef>
              <c:f>'2000 250 200 DD PP'!$BN$2</c:f>
              <c:strCache>
                <c:ptCount val="1"/>
                <c:pt idx="0">
                  <c:v>δP4_2345,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PP'!$BN$3:$BN$86</c:f>
              <c:numCache>
                <c:formatCode>General</c:formatCode>
                <c:ptCount val="84"/>
                <c:pt idx="0">
                  <c:v>7.4996288205299845E-11</c:v>
                </c:pt>
                <c:pt idx="1">
                  <c:v>7.4163286692296008E-11</c:v>
                </c:pt>
                <c:pt idx="2">
                  <c:v>7.3604028208389397E-11</c:v>
                </c:pt>
                <c:pt idx="3">
                  <c:v>7.3651136552617145E-11</c:v>
                </c:pt>
                <c:pt idx="4">
                  <c:v>7.4396550996290433E-11</c:v>
                </c:pt>
                <c:pt idx="5">
                  <c:v>7.5323603723169937E-11</c:v>
                </c:pt>
                <c:pt idx="6">
                  <c:v>7.5800727704054674E-11</c:v>
                </c:pt>
                <c:pt idx="7">
                  <c:v>7.542546591631115E-11</c:v>
                </c:pt>
                <c:pt idx="8">
                  <c:v>7.4304230266572682E-11</c:v>
                </c:pt>
                <c:pt idx="9">
                  <c:v>7.3314887894409174E-11</c:v>
                </c:pt>
                <c:pt idx="10">
                  <c:v>7.3119426350404855E-11</c:v>
                </c:pt>
                <c:pt idx="11">
                  <c:v>7.3945068751277767E-11</c:v>
                </c:pt>
                <c:pt idx="12">
                  <c:v>7.5349847751961318E-11</c:v>
                </c:pt>
                <c:pt idx="13">
                  <c:v>7.6297753645188508E-11</c:v>
                </c:pt>
                <c:pt idx="14">
                  <c:v>7.6099448640664121E-11</c:v>
                </c:pt>
                <c:pt idx="15">
                  <c:v>7.4655426463400964E-11</c:v>
                </c:pt>
                <c:pt idx="16">
                  <c:v>7.3044055055026674E-11</c:v>
                </c:pt>
                <c:pt idx="17">
                  <c:v>7.2383477624069861E-11</c:v>
                </c:pt>
                <c:pt idx="18">
                  <c:v>7.324345765116937E-11</c:v>
                </c:pt>
                <c:pt idx="19">
                  <c:v>7.5183788125463726E-11</c:v>
                </c:pt>
                <c:pt idx="20">
                  <c:v>7.6927808455501907E-11</c:v>
                </c:pt>
                <c:pt idx="21">
                  <c:v>7.7069629247649188E-11</c:v>
                </c:pt>
                <c:pt idx="22">
                  <c:v>7.5352055239754689E-11</c:v>
                </c:pt>
                <c:pt idx="23">
                  <c:v>7.2891149238932559E-11</c:v>
                </c:pt>
                <c:pt idx="24">
                  <c:v>7.1508282736537124E-11</c:v>
                </c:pt>
                <c:pt idx="25">
                  <c:v>7.2244933177853666E-11</c:v>
                </c:pt>
                <c:pt idx="26">
                  <c:v>7.4749065628190991E-11</c:v>
                </c:pt>
                <c:pt idx="27">
                  <c:v>7.7366685707267308E-11</c:v>
                </c:pt>
                <c:pt idx="28">
                  <c:v>7.8054937187602758E-11</c:v>
                </c:pt>
                <c:pt idx="29">
                  <c:v>7.5995931975383338E-11</c:v>
                </c:pt>
                <c:pt idx="30">
                  <c:v>7.2596285491453006E-11</c:v>
                </c:pt>
                <c:pt idx="31">
                  <c:v>7.0485017292510884E-11</c:v>
                </c:pt>
                <c:pt idx="32">
                  <c:v>7.1535136601357775E-11</c:v>
                </c:pt>
                <c:pt idx="33">
                  <c:v>7.5484208428005111E-11</c:v>
                </c:pt>
                <c:pt idx="34">
                  <c:v>7.9619458129574744E-11</c:v>
                </c:pt>
                <c:pt idx="35">
                  <c:v>8.0387697119020823E-11</c:v>
                </c:pt>
                <c:pt idx="36">
                  <c:v>7.6579707489784679E-11</c:v>
                </c:pt>
                <c:pt idx="37">
                  <c:v>7.1254035066657971E-11</c:v>
                </c:pt>
                <c:pt idx="38">
                  <c:v>7.0129290770167911E-11</c:v>
                </c:pt>
                <c:pt idx="39">
                  <c:v>7.8961906248455839E-11</c:v>
                </c:pt>
                <c:pt idx="40">
                  <c:v>1.0239116875842701E-10</c:v>
                </c:pt>
                <c:pt idx="41">
                  <c:v>1.4634302861508589E-10</c:v>
                </c:pt>
                <c:pt idx="42">
                  <c:v>2.2848950840820966E-10</c:v>
                </c:pt>
                <c:pt idx="43">
                  <c:v>4.1723680433503352E-10</c:v>
                </c:pt>
                <c:pt idx="44">
                  <c:v>9.5331504540849438E-10</c:v>
                </c:pt>
                <c:pt idx="45">
                  <c:v>2.62256068415108E-9</c:v>
                </c:pt>
                <c:pt idx="46">
                  <c:v>7.7144967392741334E-9</c:v>
                </c:pt>
                <c:pt idx="47">
                  <c:v>2.1928820408823065E-8</c:v>
                </c:pt>
                <c:pt idx="48">
                  <c:v>5.7274107339993895E-8</c:v>
                </c:pt>
                <c:pt idx="49">
                  <c:v>1.3539255174575413E-7</c:v>
                </c:pt>
                <c:pt idx="50">
                  <c:v>2.8988254308727797E-7</c:v>
                </c:pt>
                <c:pt idx="51">
                  <c:v>5.6535587390987277E-7</c:v>
                </c:pt>
                <c:pt idx="52">
                  <c:v>1.010731806553667E-6</c:v>
                </c:pt>
                <c:pt idx="53">
                  <c:v>1.6658410324102752E-6</c:v>
                </c:pt>
                <c:pt idx="54">
                  <c:v>2.5438786344560782E-6</c:v>
                </c:pt>
                <c:pt idx="55">
                  <c:v>3.6151890099164964E-6</c:v>
                </c:pt>
                <c:pt idx="56">
                  <c:v>4.7989744247923228E-6</c:v>
                </c:pt>
                <c:pt idx="57">
                  <c:v>5.9697990137858709E-6</c:v>
                </c:pt>
                <c:pt idx="58">
                  <c:v>6.9832749022771165E-6</c:v>
                </c:pt>
                <c:pt idx="59">
                  <c:v>7.7147199739769631E-6</c:v>
                </c:pt>
                <c:pt idx="60">
                  <c:v>8.092288366128915E-6</c:v>
                </c:pt>
                <c:pt idx="61">
                  <c:v>8.1090717245417431E-6</c:v>
                </c:pt>
                <c:pt idx="62">
                  <c:v>7.8154270063011817E-6</c:v>
                </c:pt>
                <c:pt idx="63">
                  <c:v>7.3039437981674757E-6</c:v>
                </c:pt>
                <c:pt idx="64">
                  <c:v>6.6896876655545272E-6</c:v>
                </c:pt>
                <c:pt idx="65">
                  <c:v>6.082972497333142E-6</c:v>
                </c:pt>
                <c:pt idx="66">
                  <c:v>5.5652911324807754E-6</c:v>
                </c:pt>
                <c:pt idx="67">
                  <c:v>5.1852802772912883E-6</c:v>
                </c:pt>
                <c:pt idx="68">
                  <c:v>4.9713873915910995E-6</c:v>
                </c:pt>
                <c:pt idx="69">
                  <c:v>4.9428759053937652E-6</c:v>
                </c:pt>
                <c:pt idx="70">
                  <c:v>5.1111246193686047E-6</c:v>
                </c:pt>
                <c:pt idx="71">
                  <c:v>5.4789900369595353E-6</c:v>
                </c:pt>
                <c:pt idx="72">
                  <c:v>6.0453211512897155E-6</c:v>
                </c:pt>
                <c:pt idx="73">
                  <c:v>6.8131693841514666E-6</c:v>
                </c:pt>
                <c:pt idx="74">
                  <c:v>7.7951514191563568E-6</c:v>
                </c:pt>
                <c:pt idx="75">
                  <c:v>9.0135193617685134E-6</c:v>
                </c:pt>
                <c:pt idx="76">
                  <c:v>1.049838169706076E-5</c:v>
                </c:pt>
                <c:pt idx="77">
                  <c:v>1.2288706930857269E-5</c:v>
                </c:pt>
                <c:pt idx="78">
                  <c:v>1.4437577299212878E-5</c:v>
                </c:pt>
                <c:pt idx="79">
                  <c:v>1.7018404617069059E-5</c:v>
                </c:pt>
                <c:pt idx="80">
                  <c:v>2.0125125230155664E-5</c:v>
                </c:pt>
                <c:pt idx="81">
                  <c:v>2.3866129714503473E-5</c:v>
                </c:pt>
                <c:pt idx="82">
                  <c:v>2.8368039095440251E-5</c:v>
                </c:pt>
                <c:pt idx="83">
                  <c:v>3.3785382292468985E-5</c:v>
                </c:pt>
              </c:numCache>
            </c:numRef>
          </c:yVal>
        </c:ser>
        <c:ser>
          <c:idx val="2"/>
          <c:order val="2"/>
          <c:tx>
            <c:strRef>
              <c:f>'2000 250 200 DD PP'!$BO$2</c:f>
              <c:strCache>
                <c:ptCount val="1"/>
                <c:pt idx="0">
                  <c:v>δP4_3456,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PP'!$BO$3:$BO$86</c:f>
              <c:numCache>
                <c:formatCode>General</c:formatCode>
                <c:ptCount val="84"/>
                <c:pt idx="0">
                  <c:v>4.7836169989516383E-11</c:v>
                </c:pt>
                <c:pt idx="1">
                  <c:v>4.7286647955119916E-11</c:v>
                </c:pt>
                <c:pt idx="2">
                  <c:v>4.6906978661640514E-11</c:v>
                </c:pt>
                <c:pt idx="3">
                  <c:v>4.6954798256472558E-11</c:v>
                </c:pt>
                <c:pt idx="4">
                  <c:v>4.7459789852991302E-11</c:v>
                </c:pt>
                <c:pt idx="5">
                  <c:v>4.8079566874797541E-11</c:v>
                </c:pt>
                <c:pt idx="6">
                  <c:v>4.8417572455478771E-11</c:v>
                </c:pt>
                <c:pt idx="7">
                  <c:v>4.8132537558691147E-11</c:v>
                </c:pt>
                <c:pt idx="8">
                  <c:v>4.7368013214218902E-11</c:v>
                </c:pt>
                <c:pt idx="9">
                  <c:v>4.6691131176170015E-11</c:v>
                </c:pt>
                <c:pt idx="10">
                  <c:v>4.6550060794152124E-11</c:v>
                </c:pt>
                <c:pt idx="11">
                  <c:v>4.7122763637472562E-11</c:v>
                </c:pt>
                <c:pt idx="12">
                  <c:v>4.811228392247606E-11</c:v>
                </c:pt>
                <c:pt idx="13">
                  <c:v>4.8773275217385586E-11</c:v>
                </c:pt>
                <c:pt idx="14">
                  <c:v>4.8630664839515769E-11</c:v>
                </c:pt>
                <c:pt idx="15">
                  <c:v>4.76159972702988E-11</c:v>
                </c:pt>
                <c:pt idx="16">
                  <c:v>4.6534463657512037E-11</c:v>
                </c:pt>
                <c:pt idx="17">
                  <c:v>4.6050669341894404E-11</c:v>
                </c:pt>
                <c:pt idx="18">
                  <c:v>4.6637035587129872E-11</c:v>
                </c:pt>
                <c:pt idx="19">
                  <c:v>4.7996754884758493E-11</c:v>
                </c:pt>
                <c:pt idx="20">
                  <c:v>4.9175805443311824E-11</c:v>
                </c:pt>
                <c:pt idx="21">
                  <c:v>4.9288041914653565E-11</c:v>
                </c:pt>
                <c:pt idx="22">
                  <c:v>4.8129421065603734E-11</c:v>
                </c:pt>
                <c:pt idx="23">
                  <c:v>4.6482241619719151E-11</c:v>
                </c:pt>
                <c:pt idx="24">
                  <c:v>4.5482745747064683E-11</c:v>
                </c:pt>
                <c:pt idx="25">
                  <c:v>4.595815723606241E-11</c:v>
                </c:pt>
                <c:pt idx="26">
                  <c:v>4.7626506536378832E-11</c:v>
                </c:pt>
                <c:pt idx="27">
                  <c:v>4.9382604591255292E-11</c:v>
                </c:pt>
                <c:pt idx="28">
                  <c:v>4.9791807017975946E-11</c:v>
                </c:pt>
                <c:pt idx="29">
                  <c:v>4.8433590463031996E-11</c:v>
                </c:pt>
                <c:pt idx="30">
                  <c:v>4.6276093201432697E-11</c:v>
                </c:pt>
                <c:pt idx="31">
                  <c:v>4.5129063175614269E-11</c:v>
                </c:pt>
                <c:pt idx="32">
                  <c:v>4.613759602540756E-11</c:v>
                </c:pt>
                <c:pt idx="33">
                  <c:v>4.8992009559951295E-11</c:v>
                </c:pt>
                <c:pt idx="34">
                  <c:v>5.1518689410987155E-11</c:v>
                </c:pt>
                <c:pt idx="35">
                  <c:v>5.1044860017185291E-11</c:v>
                </c:pt>
                <c:pt idx="36">
                  <c:v>4.6812339937291785E-11</c:v>
                </c:pt>
                <c:pt idx="37">
                  <c:v>4.1213279347095549E-11</c:v>
                </c:pt>
                <c:pt idx="38">
                  <c:v>3.8012324720416415E-11</c:v>
                </c:pt>
                <c:pt idx="39">
                  <c:v>3.984662034239841E-11</c:v>
                </c:pt>
                <c:pt idx="40">
                  <c:v>4.6030054546834699E-11</c:v>
                </c:pt>
                <c:pt idx="41">
                  <c:v>5.1165055750070472E-11</c:v>
                </c:pt>
                <c:pt idx="42">
                  <c:v>4.6493686494982747E-11</c:v>
                </c:pt>
                <c:pt idx="43">
                  <c:v>2.9082029290963808E-11</c:v>
                </c:pt>
                <c:pt idx="44">
                  <c:v>9.1075036133297084E-12</c:v>
                </c:pt>
                <c:pt idx="45">
                  <c:v>1.1325896068789113E-13</c:v>
                </c:pt>
                <c:pt idx="46">
                  <c:v>3.8159437707628212E-12</c:v>
                </c:pt>
                <c:pt idx="47">
                  <c:v>1.44421134990538E-11</c:v>
                </c:pt>
                <c:pt idx="48">
                  <c:v>4.0816132073302514E-11</c:v>
                </c:pt>
                <c:pt idx="49">
                  <c:v>1.5291820164946346E-10</c:v>
                </c:pt>
                <c:pt idx="50">
                  <c:v>6.5900039170788351E-10</c:v>
                </c:pt>
                <c:pt idx="51">
                  <c:v>2.6178215388283216E-9</c:v>
                </c:pt>
                <c:pt idx="52">
                  <c:v>8.897190453182209E-9</c:v>
                </c:pt>
                <c:pt idx="53">
                  <c:v>2.5912350362587193E-8</c:v>
                </c:pt>
                <c:pt idx="54">
                  <c:v>6.593234770878952E-8</c:v>
                </c:pt>
                <c:pt idx="55">
                  <c:v>1.4918728322176807E-7</c:v>
                </c:pt>
                <c:pt idx="56">
                  <c:v>3.0387490642340794E-7</c:v>
                </c:pt>
                <c:pt idx="57">
                  <c:v>5.6121081702096002E-7</c:v>
                </c:pt>
                <c:pt idx="58">
                  <c:v>9.4331205599859884E-7</c:v>
                </c:pt>
                <c:pt idx="59">
                  <c:v>1.4458405573164884E-6</c:v>
                </c:pt>
                <c:pt idx="60">
                  <c:v>2.0243024320584387E-6</c:v>
                </c:pt>
                <c:pt idx="61">
                  <c:v>2.5969179828264669E-6</c:v>
                </c:pt>
                <c:pt idx="62">
                  <c:v>3.069219654719273E-6</c:v>
                </c:pt>
                <c:pt idx="63">
                  <c:v>3.3675469294957297E-6</c:v>
                </c:pt>
                <c:pt idx="64">
                  <c:v>3.4612324243837731E-6</c:v>
                </c:pt>
                <c:pt idx="65">
                  <c:v>3.3645778758722401E-6</c:v>
                </c:pt>
                <c:pt idx="66">
                  <c:v>3.1260112716437104E-6</c:v>
                </c:pt>
                <c:pt idx="67">
                  <c:v>2.8134026696841077E-6</c:v>
                </c:pt>
                <c:pt idx="68">
                  <c:v>2.4960636499590203E-6</c:v>
                </c:pt>
                <c:pt idx="69">
                  <c:v>2.2263504080443914E-6</c:v>
                </c:pt>
                <c:pt idx="70">
                  <c:v>2.0310227772356162E-6</c:v>
                </c:pt>
                <c:pt idx="71">
                  <c:v>1.9165820833699966E-6</c:v>
                </c:pt>
                <c:pt idx="72">
                  <c:v>1.8812026847971417E-6</c:v>
                </c:pt>
                <c:pt idx="73">
                  <c:v>1.9225484084542897E-6</c:v>
                </c:pt>
                <c:pt idx="74">
                  <c:v>2.0393826645069337E-6</c:v>
                </c:pt>
                <c:pt idx="75">
                  <c:v>2.2304085864502097E-6</c:v>
                </c:pt>
                <c:pt idx="76">
                  <c:v>2.4945195298814801E-6</c:v>
                </c:pt>
                <c:pt idx="77">
                  <c:v>2.8329443474446915E-6</c:v>
                </c:pt>
                <c:pt idx="78">
                  <c:v>3.251249092304652E-6</c:v>
                </c:pt>
                <c:pt idx="79">
                  <c:v>3.7594885763925056E-6</c:v>
                </c:pt>
                <c:pt idx="80">
                  <c:v>4.3713228363673864E-6</c:v>
                </c:pt>
                <c:pt idx="81">
                  <c:v>5.1042397998609262E-6</c:v>
                </c:pt>
                <c:pt idx="82">
                  <c:v>5.9812602422326573E-6</c:v>
                </c:pt>
                <c:pt idx="83">
                  <c:v>7.0329543764309635E-6</c:v>
                </c:pt>
              </c:numCache>
            </c:numRef>
          </c:yVal>
        </c:ser>
        <c:ser>
          <c:idx val="3"/>
          <c:order val="3"/>
          <c:tx>
            <c:strRef>
              <c:f>'2000 250 200 DD PP'!$BP$2</c:f>
              <c:strCache>
                <c:ptCount val="1"/>
                <c:pt idx="0">
                  <c:v>δP4_4567,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PP'!$BP$3:$BP$86</c:f>
              <c:numCache>
                <c:formatCode>General</c:formatCode>
                <c:ptCount val="84"/>
                <c:pt idx="0">
                  <c:v>8.9140940484840725E-11</c:v>
                </c:pt>
                <c:pt idx="1">
                  <c:v>9.1642568682526216E-11</c:v>
                </c:pt>
                <c:pt idx="2">
                  <c:v>9.362404182988019E-11</c:v>
                </c:pt>
                <c:pt idx="3">
                  <c:v>9.346741406070289E-11</c:v>
                </c:pt>
                <c:pt idx="4">
                  <c:v>9.1125684559746376E-11</c:v>
                </c:pt>
                <c:pt idx="5">
                  <c:v>8.8173911066229747E-11</c:v>
                </c:pt>
                <c:pt idx="6">
                  <c:v>8.6584977494163098E-11</c:v>
                </c:pt>
                <c:pt idx="7">
                  <c:v>8.7874885692527782E-11</c:v>
                </c:pt>
                <c:pt idx="8">
                  <c:v>9.12485590096872E-11</c:v>
                </c:pt>
                <c:pt idx="9">
                  <c:v>9.454740343357634E-11</c:v>
                </c:pt>
                <c:pt idx="10">
                  <c:v>9.5281560808695596E-11</c:v>
                </c:pt>
                <c:pt idx="11">
                  <c:v>9.2536057170099977E-11</c:v>
                </c:pt>
                <c:pt idx="12">
                  <c:v>8.8009203995335484E-11</c:v>
                </c:pt>
                <c:pt idx="13">
                  <c:v>8.5040251417695843E-11</c:v>
                </c:pt>
                <c:pt idx="14">
                  <c:v>8.5719436133127223E-11</c:v>
                </c:pt>
                <c:pt idx="15">
                  <c:v>9.018797936381663E-11</c:v>
                </c:pt>
                <c:pt idx="16">
                  <c:v>9.5435508766987313E-11</c:v>
                </c:pt>
                <c:pt idx="17">
                  <c:v>9.772639201179732E-11</c:v>
                </c:pt>
                <c:pt idx="18">
                  <c:v>9.4810109662990171E-11</c:v>
                </c:pt>
                <c:pt idx="19">
                  <c:v>8.845109438905993E-11</c:v>
                </c:pt>
                <c:pt idx="20">
                  <c:v>8.3238196856882956E-11</c:v>
                </c:pt>
                <c:pt idx="21">
                  <c:v>8.2812092288460228E-11</c:v>
                </c:pt>
                <c:pt idx="22">
                  <c:v>8.8093088835368875E-11</c:v>
                </c:pt>
                <c:pt idx="23">
                  <c:v>9.5961505534401205E-11</c:v>
                </c:pt>
                <c:pt idx="24">
                  <c:v>1.0090264828865655E-10</c:v>
                </c:pt>
                <c:pt idx="25">
                  <c:v>9.8349253921797011E-11</c:v>
                </c:pt>
                <c:pt idx="26">
                  <c:v>8.9838676940131539E-11</c:v>
                </c:pt>
                <c:pt idx="27">
                  <c:v>8.1341055570772803E-11</c:v>
                </c:pt>
                <c:pt idx="28">
                  <c:v>7.8983803173750347E-11</c:v>
                </c:pt>
                <c:pt idx="29">
                  <c:v>8.495067669084631E-11</c:v>
                </c:pt>
                <c:pt idx="30">
                  <c:v>9.634638739086455E-11</c:v>
                </c:pt>
                <c:pt idx="31">
                  <c:v>1.0501694175706528E-10</c:v>
                </c:pt>
                <c:pt idx="32">
                  <c:v>1.0331738549506519E-10</c:v>
                </c:pt>
                <c:pt idx="33">
                  <c:v>9.1388267178350876E-11</c:v>
                </c:pt>
                <c:pt idx="34">
                  <c:v>7.8061791204956996E-11</c:v>
                </c:pt>
                <c:pt idx="35">
                  <c:v>7.3042980368398575E-11</c:v>
                </c:pt>
                <c:pt idx="36">
                  <c:v>8.0815535015611715E-11</c:v>
                </c:pt>
                <c:pt idx="37">
                  <c:v>9.8695200576814355E-11</c:v>
                </c:pt>
                <c:pt idx="38">
                  <c:v>1.1490405525418297E-10</c:v>
                </c:pt>
                <c:pt idx="39">
                  <c:v>1.1358482861354309E-10</c:v>
                </c:pt>
                <c:pt idx="40">
                  <c:v>9.1776499722342508E-11</c:v>
                </c:pt>
                <c:pt idx="41">
                  <c:v>6.4218341022557969E-11</c:v>
                </c:pt>
                <c:pt idx="42">
                  <c:v>4.7720927037025434E-11</c:v>
                </c:pt>
                <c:pt idx="43">
                  <c:v>4.8739099471105016E-11</c:v>
                </c:pt>
                <c:pt idx="44">
                  <c:v>6.6430772745635264E-11</c:v>
                </c:pt>
                <c:pt idx="45">
                  <c:v>8.897904146988276E-11</c:v>
                </c:pt>
                <c:pt idx="46">
                  <c:v>9.0668694283942661E-11</c:v>
                </c:pt>
                <c:pt idx="47">
                  <c:v>5.766332949529935E-11</c:v>
                </c:pt>
                <c:pt idx="48">
                  <c:v>1.5136555945739987E-11</c:v>
                </c:pt>
                <c:pt idx="49">
                  <c:v>1.4953421969683441E-13</c:v>
                </c:pt>
                <c:pt idx="50">
                  <c:v>1.4652246871654227E-11</c:v>
                </c:pt>
                <c:pt idx="51">
                  <c:v>3.3742324015240876E-11</c:v>
                </c:pt>
                <c:pt idx="52">
                  <c:v>5.1545724463588766E-11</c:v>
                </c:pt>
                <c:pt idx="53">
                  <c:v>1.0751830526938308E-10</c:v>
                </c:pt>
                <c:pt idx="54">
                  <c:v>3.6575615935466883E-10</c:v>
                </c:pt>
                <c:pt idx="55">
                  <c:v>1.4488373492261052E-9</c:v>
                </c:pt>
                <c:pt idx="56">
                  <c:v>5.2240853307822469E-9</c:v>
                </c:pt>
                <c:pt idx="57">
                  <c:v>1.606866457985779E-8</c:v>
                </c:pt>
                <c:pt idx="58">
                  <c:v>4.2247959314286088E-8</c:v>
                </c:pt>
                <c:pt idx="59">
                  <c:v>9.6406730281915128E-8</c:v>
                </c:pt>
                <c:pt idx="60">
                  <c:v>1.9369034291797154E-7</c:v>
                </c:pt>
                <c:pt idx="61">
                  <c:v>3.4639451156540987E-7</c:v>
                </c:pt>
                <c:pt idx="62">
                  <c:v>5.5559358035647702E-7</c:v>
                </c:pt>
                <c:pt idx="63">
                  <c:v>8.033705177655327E-7</c:v>
                </c:pt>
                <c:pt idx="64">
                  <c:v>1.0518514036261736E-6</c:v>
                </c:pt>
                <c:pt idx="65">
                  <c:v>1.253814732051113E-6</c:v>
                </c:pt>
                <c:pt idx="66">
                  <c:v>1.3716261370540265E-6</c:v>
                </c:pt>
                <c:pt idx="67">
                  <c:v>1.391843941750356E-6</c:v>
                </c:pt>
                <c:pt idx="68">
                  <c:v>1.3265833535402865E-6</c:v>
                </c:pt>
                <c:pt idx="69">
                  <c:v>1.2038539126069564E-6</c:v>
                </c:pt>
                <c:pt idx="70">
                  <c:v>1.0564342138516045E-6</c:v>
                </c:pt>
                <c:pt idx="71">
                  <c:v>9.1457847093293875E-7</c:v>
                </c:pt>
                <c:pt idx="72">
                  <c:v>8.0070441756569852E-7</c:v>
                </c:pt>
                <c:pt idx="73">
                  <c:v>7.2624603367748548E-7</c:v>
                </c:pt>
                <c:pt idx="74">
                  <c:v>6.9224485728617072E-7</c:v>
                </c:pt>
                <c:pt idx="75">
                  <c:v>6.9370200433006692E-7</c:v>
                </c:pt>
                <c:pt idx="76">
                  <c:v>7.2439108383932172E-7</c:v>
                </c:pt>
                <c:pt idx="77">
                  <c:v>7.799372208288146E-7</c:v>
                </c:pt>
                <c:pt idx="78">
                  <c:v>8.5869854518225041E-7</c:v>
                </c:pt>
                <c:pt idx="79">
                  <c:v>9.609890958605386E-7</c:v>
                </c:pt>
                <c:pt idx="80">
                  <c:v>1.0882564048307829E-6</c:v>
                </c:pt>
                <c:pt idx="81">
                  <c:v>1.2431265758187035E-6</c:v>
                </c:pt>
                <c:pt idx="82">
                  <c:v>1.4299000571412209E-6</c:v>
                </c:pt>
                <c:pt idx="83">
                  <c:v>1.6547783223446577E-6</c:v>
                </c:pt>
              </c:numCache>
            </c:numRef>
          </c:yVal>
        </c:ser>
        <c:ser>
          <c:idx val="4"/>
          <c:order val="4"/>
          <c:tx>
            <c:strRef>
              <c:f>'2000 250 200 DD PP'!$BQ$2</c:f>
              <c:strCache>
                <c:ptCount val="1"/>
                <c:pt idx="0">
                  <c:v>δP4_5678,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PP'!$BQ$3:$BQ$86</c:f>
              <c:numCache>
                <c:formatCode>General</c:formatCode>
                <c:ptCount val="84"/>
                <c:pt idx="0">
                  <c:v>7.5057717042822627E-11</c:v>
                </c:pt>
                <c:pt idx="1">
                  <c:v>7.3645083314598963E-11</c:v>
                </c:pt>
                <c:pt idx="2">
                  <c:v>7.2371598166383073E-11</c:v>
                </c:pt>
                <c:pt idx="3">
                  <c:v>7.2513138901271715E-11</c:v>
                </c:pt>
                <c:pt idx="4">
                  <c:v>7.3894231963210409E-11</c:v>
                </c:pt>
                <c:pt idx="5">
                  <c:v>7.5625849996832839E-11</c:v>
                </c:pt>
                <c:pt idx="6">
                  <c:v>7.6662009471296843E-11</c:v>
                </c:pt>
                <c:pt idx="7">
                  <c:v>7.5769046817907665E-11</c:v>
                </c:pt>
                <c:pt idx="8">
                  <c:v>7.3845865378478848E-11</c:v>
                </c:pt>
                <c:pt idx="9">
                  <c:v>7.1941011478776282E-11</c:v>
                </c:pt>
                <c:pt idx="10">
                  <c:v>7.1464143704727934E-11</c:v>
                </c:pt>
                <c:pt idx="11">
                  <c:v>7.3037635443589652E-11</c:v>
                </c:pt>
                <c:pt idx="12">
                  <c:v>7.5783163732409708E-11</c:v>
                </c:pt>
                <c:pt idx="13">
                  <c:v>7.7589282585709996E-11</c:v>
                </c:pt>
                <c:pt idx="14">
                  <c:v>7.7162457043698709E-11</c:v>
                </c:pt>
                <c:pt idx="15">
                  <c:v>7.4453063109895497E-11</c:v>
                </c:pt>
                <c:pt idx="16">
                  <c:v>7.1393101362854329E-11</c:v>
                </c:pt>
                <c:pt idx="17">
                  <c:v>7.011014275016102E-11</c:v>
                </c:pt>
                <c:pt idx="18">
                  <c:v>7.1785177334309678E-11</c:v>
                </c:pt>
                <c:pt idx="19">
                  <c:v>7.5494896887006384E-11</c:v>
                </c:pt>
                <c:pt idx="20">
                  <c:v>7.8665612510862544E-11</c:v>
                </c:pt>
                <c:pt idx="21">
                  <c:v>7.8929182999234243E-11</c:v>
                </c:pt>
                <c:pt idx="22">
                  <c:v>7.5602044444899034E-11</c:v>
                </c:pt>
                <c:pt idx="23">
                  <c:v>7.1024234644488241E-11</c:v>
                </c:pt>
                <c:pt idx="24">
                  <c:v>6.8292106860791253E-11</c:v>
                </c:pt>
                <c:pt idx="25">
                  <c:v>6.9779963075520286E-11</c:v>
                </c:pt>
                <c:pt idx="26">
                  <c:v>7.4846839517845019E-11</c:v>
                </c:pt>
                <c:pt idx="27">
                  <c:v>8.0225044570685694E-11</c:v>
                </c:pt>
                <c:pt idx="28">
                  <c:v>8.1880745367188062E-11</c:v>
                </c:pt>
                <c:pt idx="29">
                  <c:v>7.796234506003307E-11</c:v>
                </c:pt>
                <c:pt idx="30">
                  <c:v>7.0792795272840562E-11</c:v>
                </c:pt>
                <c:pt idx="31">
                  <c:v>6.5509949772501678E-11</c:v>
                </c:pt>
                <c:pt idx="32">
                  <c:v>6.5795602167396621E-11</c:v>
                </c:pt>
                <c:pt idx="33">
                  <c:v>7.233968416516927E-11</c:v>
                </c:pt>
                <c:pt idx="34">
                  <c:v>8.1527360597430903E-11</c:v>
                </c:pt>
                <c:pt idx="35">
                  <c:v>8.7054382050863603E-11</c:v>
                </c:pt>
                <c:pt idx="36">
                  <c:v>8.4072464323449088E-11</c:v>
                </c:pt>
                <c:pt idx="37">
                  <c:v>7.4211138594962327E-11</c:v>
                </c:pt>
                <c:pt idx="38">
                  <c:v>6.3837574704307577E-11</c:v>
                </c:pt>
                <c:pt idx="39">
                  <c:v>5.9315266168645289E-11</c:v>
                </c:pt>
                <c:pt idx="40">
                  <c:v>6.3000390647258962E-11</c:v>
                </c:pt>
                <c:pt idx="41">
                  <c:v>7.298828486224201E-11</c:v>
                </c:pt>
                <c:pt idx="42">
                  <c:v>8.2867276266145916E-11</c:v>
                </c:pt>
                <c:pt idx="43">
                  <c:v>8.4456187599599872E-11</c:v>
                </c:pt>
                <c:pt idx="44">
                  <c:v>7.3738595367518187E-11</c:v>
                </c:pt>
                <c:pt idx="45">
                  <c:v>5.5569359403762108E-11</c:v>
                </c:pt>
                <c:pt idx="46">
                  <c:v>3.7917081386588855E-11</c:v>
                </c:pt>
                <c:pt idx="47">
                  <c:v>2.6172532277290645E-11</c:v>
                </c:pt>
                <c:pt idx="48">
                  <c:v>2.1022421690559986E-11</c:v>
                </c:pt>
                <c:pt idx="49">
                  <c:v>2.078948764804334E-11</c:v>
                </c:pt>
                <c:pt idx="50">
                  <c:v>2.2371568619195831E-11</c:v>
                </c:pt>
                <c:pt idx="51">
                  <c:v>2.0706767163114853E-11</c:v>
                </c:pt>
                <c:pt idx="52">
                  <c:v>1.1438328461662343E-11</c:v>
                </c:pt>
                <c:pt idx="53">
                  <c:v>5.7361458683182693E-13</c:v>
                </c:pt>
                <c:pt idx="54">
                  <c:v>1.1199835081117878E-11</c:v>
                </c:pt>
                <c:pt idx="55">
                  <c:v>7.188341615720023E-11</c:v>
                </c:pt>
                <c:pt idx="56">
                  <c:v>2.002929749790073E-10</c:v>
                </c:pt>
                <c:pt idx="57">
                  <c:v>4.3689316643434464E-10</c:v>
                </c:pt>
                <c:pt idx="58">
                  <c:v>9.8491176073524408E-10</c:v>
                </c:pt>
                <c:pt idx="59">
                  <c:v>2.5751066837979302E-9</c:v>
                </c:pt>
                <c:pt idx="60">
                  <c:v>7.3205491950018158E-9</c:v>
                </c:pt>
                <c:pt idx="61">
                  <c:v>1.9993247402366496E-8</c:v>
                </c:pt>
                <c:pt idx="62">
                  <c:v>4.8407882146259926E-8</c:v>
                </c:pt>
                <c:pt idx="63">
                  <c:v>1.0101103880671116E-7</c:v>
                </c:pt>
                <c:pt idx="64">
                  <c:v>1.8167761445940028E-7</c:v>
                </c:pt>
                <c:pt idx="65">
                  <c:v>2.8501125007866169E-7</c:v>
                </c:pt>
                <c:pt idx="66">
                  <c:v>3.9558823457140642E-7</c:v>
                </c:pt>
                <c:pt idx="67">
                  <c:v>4.9214095549550901E-7</c:v>
                </c:pt>
                <c:pt idx="68">
                  <c:v>5.5461581833638923E-7</c:v>
                </c:pt>
                <c:pt idx="69">
                  <c:v>5.7198608037020337E-7</c:v>
                </c:pt>
                <c:pt idx="70">
                  <c:v>5.4684793923161856E-7</c:v>
                </c:pt>
                <c:pt idx="71">
                  <c:v>4.9339862095476779E-7</c:v>
                </c:pt>
                <c:pt idx="72">
                  <c:v>4.2970420671330984E-7</c:v>
                </c:pt>
                <c:pt idx="73">
                  <c:v>3.6991889804534511E-7</c:v>
                </c:pt>
                <c:pt idx="74">
                  <c:v>3.2164559661330282E-7</c:v>
                </c:pt>
                <c:pt idx="75">
                  <c:v>2.8762097718805696E-7</c:v>
                </c:pt>
                <c:pt idx="76">
                  <c:v>2.682910132313212E-7</c:v>
                </c:pt>
                <c:pt idx="77">
                  <c:v>2.6312012687114133E-7</c:v>
                </c:pt>
                <c:pt idx="78">
                  <c:v>2.7082348839947602E-7</c:v>
                </c:pt>
                <c:pt idx="79">
                  <c:v>2.8961285026327052E-7</c:v>
                </c:pt>
                <c:pt idx="80">
                  <c:v>3.1774814349000219E-7</c:v>
                </c:pt>
                <c:pt idx="81">
                  <c:v>3.5420777646313154E-7</c:v>
                </c:pt>
                <c:pt idx="82">
                  <c:v>3.9902806679309518E-7</c:v>
                </c:pt>
                <c:pt idx="83">
                  <c:v>4.5307233632084567E-7</c:v>
                </c:pt>
              </c:numCache>
            </c:numRef>
          </c:yVal>
        </c:ser>
        <c:ser>
          <c:idx val="5"/>
          <c:order val="5"/>
          <c:tx>
            <c:strRef>
              <c:f>'2000 250 200 DD PP'!$BR$2</c:f>
              <c:strCache>
                <c:ptCount val="1"/>
                <c:pt idx="0">
                  <c:v>δP4_6789,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PP'!$BR$3:$BR$86</c:f>
              <c:numCache>
                <c:formatCode>General</c:formatCode>
                <c:ptCount val="84"/>
                <c:pt idx="0">
                  <c:v>4.9502400660836071E-11</c:v>
                </c:pt>
                <c:pt idx="1">
                  <c:v>4.8807557296753619E-11</c:v>
                </c:pt>
                <c:pt idx="2">
                  <c:v>4.8514890508630839E-11</c:v>
                </c:pt>
                <c:pt idx="3">
                  <c:v>4.8462305770574607E-11</c:v>
                </c:pt>
                <c:pt idx="4">
                  <c:v>4.8982782856108681E-11</c:v>
                </c:pt>
                <c:pt idx="5">
                  <c:v>4.962520799543841E-11</c:v>
                </c:pt>
                <c:pt idx="6">
                  <c:v>4.9943150593985641E-11</c:v>
                </c:pt>
                <c:pt idx="7">
                  <c:v>4.9841469333958075E-11</c:v>
                </c:pt>
                <c:pt idx="8">
                  <c:v>4.9002223897000837E-11</c:v>
                </c:pt>
                <c:pt idx="9">
                  <c:v>4.8214005910724154E-11</c:v>
                </c:pt>
                <c:pt idx="10">
                  <c:v>4.8171049817508827E-11</c:v>
                </c:pt>
                <c:pt idx="11">
                  <c:v>4.8746888685263051E-11</c:v>
                </c:pt>
                <c:pt idx="12">
                  <c:v>4.9642569012190787E-11</c:v>
                </c:pt>
                <c:pt idx="13">
                  <c:v>5.0293021650148562E-11</c:v>
                </c:pt>
                <c:pt idx="14">
                  <c:v>5.0170111311830637E-11</c:v>
                </c:pt>
                <c:pt idx="15">
                  <c:v>4.9170915701922231E-11</c:v>
                </c:pt>
                <c:pt idx="16">
                  <c:v>4.8082843015371165E-11</c:v>
                </c:pt>
                <c:pt idx="17">
                  <c:v>4.7612842573624536E-11</c:v>
                </c:pt>
                <c:pt idx="18">
                  <c:v>4.8201164275947458E-11</c:v>
                </c:pt>
                <c:pt idx="19">
                  <c:v>4.9603101635880583E-11</c:v>
                </c:pt>
                <c:pt idx="20">
                  <c:v>5.0856791264712719E-11</c:v>
                </c:pt>
                <c:pt idx="21">
                  <c:v>5.0893270471255424E-11</c:v>
                </c:pt>
                <c:pt idx="22">
                  <c:v>4.9758893281018941E-11</c:v>
                </c:pt>
                <c:pt idx="23">
                  <c:v>4.7994642265750524E-11</c:v>
                </c:pt>
                <c:pt idx="24">
                  <c:v>4.7003025998696216E-11</c:v>
                </c:pt>
                <c:pt idx="25">
                  <c:v>4.7452189451015497E-11</c:v>
                </c:pt>
                <c:pt idx="26">
                  <c:v>4.9181513365962545E-11</c:v>
                </c:pt>
                <c:pt idx="27">
                  <c:v>5.1144211419428765E-11</c:v>
                </c:pt>
                <c:pt idx="28">
                  <c:v>5.1722409341812172E-11</c:v>
                </c:pt>
                <c:pt idx="29">
                  <c:v>5.029646074033973E-11</c:v>
                </c:pt>
                <c:pt idx="30">
                  <c:v>4.7908748581591794E-11</c:v>
                </c:pt>
                <c:pt idx="31">
                  <c:v>4.6378977931809929E-11</c:v>
                </c:pt>
                <c:pt idx="32">
                  <c:v>4.6923500840092568E-11</c:v>
                </c:pt>
                <c:pt idx="33">
                  <c:v>4.9247991311108511E-11</c:v>
                </c:pt>
                <c:pt idx="34">
                  <c:v>5.2170225120006342E-11</c:v>
                </c:pt>
                <c:pt idx="35">
                  <c:v>5.2908171150850303E-11</c:v>
                </c:pt>
                <c:pt idx="36">
                  <c:v>5.0500411655902254E-11</c:v>
                </c:pt>
                <c:pt idx="37">
                  <c:v>4.6272226041718161E-11</c:v>
                </c:pt>
                <c:pt idx="38">
                  <c:v>4.3417925387055795E-11</c:v>
                </c:pt>
                <c:pt idx="39">
                  <c:v>4.4373723526571657E-11</c:v>
                </c:pt>
                <c:pt idx="40">
                  <c:v>4.9431107752377503E-11</c:v>
                </c:pt>
                <c:pt idx="41">
                  <c:v>5.567512630345292E-11</c:v>
                </c:pt>
                <c:pt idx="42">
                  <c:v>5.7593786741260444E-11</c:v>
                </c:pt>
                <c:pt idx="43">
                  <c:v>5.1265044741395944E-11</c:v>
                </c:pt>
                <c:pt idx="44">
                  <c:v>3.9578930360068448E-11</c:v>
                </c:pt>
                <c:pt idx="45">
                  <c:v>2.8939033823870446E-11</c:v>
                </c:pt>
                <c:pt idx="46">
                  <c:v>2.4397902816721523E-11</c:v>
                </c:pt>
                <c:pt idx="47">
                  <c:v>2.71761785693541E-11</c:v>
                </c:pt>
                <c:pt idx="48">
                  <c:v>3.5269208221548268E-11</c:v>
                </c:pt>
                <c:pt idx="49">
                  <c:v>4.1537026409851264E-11</c:v>
                </c:pt>
                <c:pt idx="50">
                  <c:v>3.6740542226408429E-11</c:v>
                </c:pt>
                <c:pt idx="51">
                  <c:v>2.0570731104387242E-11</c:v>
                </c:pt>
                <c:pt idx="52">
                  <c:v>5.0722167228040868E-12</c:v>
                </c:pt>
                <c:pt idx="53">
                  <c:v>1.3534978557313361E-16</c:v>
                </c:pt>
                <c:pt idx="54">
                  <c:v>2.3119957831568153E-12</c:v>
                </c:pt>
                <c:pt idx="55">
                  <c:v>4.2123613645320177E-12</c:v>
                </c:pt>
                <c:pt idx="56">
                  <c:v>4.2151231312460716E-12</c:v>
                </c:pt>
                <c:pt idx="57">
                  <c:v>5.8025401701895842E-12</c:v>
                </c:pt>
                <c:pt idx="58">
                  <c:v>1.7292428595046722E-11</c:v>
                </c:pt>
                <c:pt idx="59">
                  <c:v>6.9851269954334893E-11</c:v>
                </c:pt>
                <c:pt idx="60">
                  <c:v>2.6682666649405288E-10</c:v>
                </c:pt>
                <c:pt idx="61">
                  <c:v>9.0117312519931968E-10</c:v>
                </c:pt>
                <c:pt idx="62">
                  <c:v>2.7262020084520849E-9</c:v>
                </c:pt>
                <c:pt idx="63">
                  <c:v>7.3978478562896835E-9</c:v>
                </c:pt>
                <c:pt idx="64">
                  <c:v>1.7868933645430322E-8</c:v>
                </c:pt>
                <c:pt idx="65">
                  <c:v>3.8008012217225539E-8</c:v>
                </c:pt>
                <c:pt idx="66">
                  <c:v>7.0710652901815516E-8</c:v>
                </c:pt>
                <c:pt idx="67">
                  <c:v>1.149212104080918E-7</c:v>
                </c:pt>
                <c:pt idx="68">
                  <c:v>1.6401659354271088E-7</c:v>
                </c:pt>
                <c:pt idx="69">
                  <c:v>2.0757245430589643E-7</c:v>
                </c:pt>
                <c:pt idx="70">
                  <c:v>2.3597455507031069E-7</c:v>
                </c:pt>
                <c:pt idx="71">
                  <c:v>2.443278093183737E-7</c:v>
                </c:pt>
                <c:pt idx="72">
                  <c:v>2.3353362492192804E-7</c:v>
                </c:pt>
                <c:pt idx="73">
                  <c:v>2.0901217355901952E-7</c:v>
                </c:pt>
                <c:pt idx="74">
                  <c:v>1.78454669831462E-7</c:v>
                </c:pt>
                <c:pt idx="75">
                  <c:v>1.4934269612265566E-7</c:v>
                </c:pt>
                <c:pt idx="76">
                  <c:v>1.2673350332306268E-7</c:v>
                </c:pt>
                <c:pt idx="77">
                  <c:v>1.1245157925798161E-7</c:v>
                </c:pt>
                <c:pt idx="78">
                  <c:v>1.0589892602552283E-7</c:v>
                </c:pt>
                <c:pt idx="79">
                  <c:v>1.0546576565644234E-7</c:v>
                </c:pt>
                <c:pt idx="80">
                  <c:v>1.0960726699805782E-7</c:v>
                </c:pt>
                <c:pt idx="81">
                  <c:v>1.1732674461397285E-7</c:v>
                </c:pt>
                <c:pt idx="82">
                  <c:v>1.2816399159756211E-7</c:v>
                </c:pt>
                <c:pt idx="83">
                  <c:v>1.4198736895779343E-7</c:v>
                </c:pt>
              </c:numCache>
            </c:numRef>
          </c:yVal>
        </c:ser>
        <c:axId val="121400704"/>
        <c:axId val="121418880"/>
      </c:scatterChart>
      <c:valAx>
        <c:axId val="121400704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418880"/>
        <c:crosses val="autoZero"/>
        <c:crossBetween val="midCat"/>
      </c:valAx>
      <c:valAx>
        <c:axId val="1214188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400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P5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DD PP'!$BS$2</c:f>
              <c:strCache>
                <c:ptCount val="1"/>
                <c:pt idx="0">
                  <c:v>δP5_12345,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PP'!$BS$3:$BS$86</c:f>
              <c:numCache>
                <c:formatCode>General</c:formatCode>
                <c:ptCount val="84"/>
                <c:pt idx="0">
                  <c:v>3.8509421329297126E-9</c:v>
                </c:pt>
                <c:pt idx="1">
                  <c:v>3.8403535446490383E-9</c:v>
                </c:pt>
                <c:pt idx="2">
                  <c:v>3.8314139126262843E-9</c:v>
                </c:pt>
                <c:pt idx="3">
                  <c:v>3.8319992275809294E-9</c:v>
                </c:pt>
                <c:pt idx="4">
                  <c:v>3.8421942569065913E-9</c:v>
                </c:pt>
                <c:pt idx="5">
                  <c:v>3.8557560274560013E-9</c:v>
                </c:pt>
                <c:pt idx="6">
                  <c:v>3.8627164448641838E-9</c:v>
                </c:pt>
                <c:pt idx="7">
                  <c:v>3.8570206203682185E-9</c:v>
                </c:pt>
                <c:pt idx="8">
                  <c:v>3.8422323165137322E-9</c:v>
                </c:pt>
                <c:pt idx="9">
                  <c:v>3.8271295448805486E-9</c:v>
                </c:pt>
                <c:pt idx="10">
                  <c:v>3.8240115332218709E-9</c:v>
                </c:pt>
                <c:pt idx="11">
                  <c:v>3.8362489681256948E-9</c:v>
                </c:pt>
                <c:pt idx="12">
                  <c:v>3.8561935660945702E-9</c:v>
                </c:pt>
                <c:pt idx="13">
                  <c:v>3.8704006594903172E-9</c:v>
                </c:pt>
                <c:pt idx="14">
                  <c:v>3.8664505388288665E-9</c:v>
                </c:pt>
                <c:pt idx="15">
                  <c:v>3.8466520900793901E-9</c:v>
                </c:pt>
                <c:pt idx="16">
                  <c:v>3.8232017097335214E-9</c:v>
                </c:pt>
                <c:pt idx="17">
                  <c:v>3.8131664127138422E-9</c:v>
                </c:pt>
                <c:pt idx="18">
                  <c:v>3.825990335848863E-9</c:v>
                </c:pt>
                <c:pt idx="19">
                  <c:v>3.8545636691816065E-9</c:v>
                </c:pt>
                <c:pt idx="20">
                  <c:v>3.8789552915757529E-9</c:v>
                </c:pt>
                <c:pt idx="21">
                  <c:v>3.8808849315482689E-9</c:v>
                </c:pt>
                <c:pt idx="22">
                  <c:v>3.8562175343396295E-9</c:v>
                </c:pt>
                <c:pt idx="23">
                  <c:v>3.820075922917923E-9</c:v>
                </c:pt>
                <c:pt idx="24">
                  <c:v>3.7968412374054496E-9</c:v>
                </c:pt>
                <c:pt idx="25">
                  <c:v>3.8060305514638575E-9</c:v>
                </c:pt>
                <c:pt idx="26">
                  <c:v>3.8459223541793253E-9</c:v>
                </c:pt>
                <c:pt idx="27">
                  <c:v>3.8914379185029257E-9</c:v>
                </c:pt>
                <c:pt idx="28">
                  <c:v>3.9111918234586761E-9</c:v>
                </c:pt>
                <c:pt idx="29">
                  <c:v>3.8882849439618227E-9</c:v>
                </c:pt>
                <c:pt idx="30">
                  <c:v>3.8333999322106616E-9</c:v>
                </c:pt>
                <c:pt idx="31">
                  <c:v>3.7856760953669036E-9</c:v>
                </c:pt>
                <c:pt idx="32">
                  <c:v>3.806412164210643E-9</c:v>
                </c:pt>
                <c:pt idx="33">
                  <c:v>3.9875786925852386E-9</c:v>
                </c:pt>
                <c:pt idx="34">
                  <c:v>4.4996720645324924E-9</c:v>
                </c:pt>
                <c:pt idx="35">
                  <c:v>5.7204333576124829E-9</c:v>
                </c:pt>
                <c:pt idx="36">
                  <c:v>8.5377337650209915E-9</c:v>
                </c:pt>
                <c:pt idx="37">
                  <c:v>1.5047236841222604E-8</c:v>
                </c:pt>
                <c:pt idx="38">
                  <c:v>2.995819049223313E-8</c:v>
                </c:pt>
                <c:pt idx="39">
                  <c:v>6.2822460376608655E-8</c:v>
                </c:pt>
                <c:pt idx="40">
                  <c:v>1.305624602798882E-7</c:v>
                </c:pt>
                <c:pt idx="41">
                  <c:v>2.5896624487569948E-7</c:v>
                </c:pt>
                <c:pt idx="42">
                  <c:v>4.8188020176970176E-7</c:v>
                </c:pt>
                <c:pt idx="43">
                  <c:v>8.3743056706083258E-7</c:v>
                </c:pt>
                <c:pt idx="44">
                  <c:v>1.3614622374382666E-6</c:v>
                </c:pt>
                <c:pt idx="45">
                  <c:v>2.0783533278389578E-6</c:v>
                </c:pt>
                <c:pt idx="46">
                  <c:v>2.9909074926846086E-6</c:v>
                </c:pt>
                <c:pt idx="47">
                  <c:v>4.0726555145378365E-6</c:v>
                </c:pt>
                <c:pt idx="48">
                  <c:v>5.2657780752278585E-6</c:v>
                </c:pt>
                <c:pt idx="49">
                  <c:v>6.484082018123323E-6</c:v>
                </c:pt>
                <c:pt idx="50">
                  <c:v>7.6202810493036824E-6</c:v>
                </c:pt>
                <c:pt idx="51">
                  <c:v>8.5581752260226058E-6</c:v>
                </c:pt>
                <c:pt idx="52">
                  <c:v>9.1911333297757518E-6</c:v>
                </c:pt>
                <c:pt idx="53">
                  <c:v>9.4437174778646729E-6</c:v>
                </c:pt>
                <c:pt idx="54">
                  <c:v>9.2880209855960004E-6</c:v>
                </c:pt>
                <c:pt idx="55">
                  <c:v>8.7511703320813979E-6</c:v>
                </c:pt>
                <c:pt idx="56">
                  <c:v>7.9135956691450605E-6</c:v>
                </c:pt>
                <c:pt idx="57">
                  <c:v>6.8939090831203085E-6</c:v>
                </c:pt>
                <c:pt idx="58">
                  <c:v>5.8200574167218831E-6</c:v>
                </c:pt>
                <c:pt idx="59">
                  <c:v>4.8019341242623306E-6</c:v>
                </c:pt>
                <c:pt idx="60">
                  <c:v>3.9191609562563816E-6</c:v>
                </c:pt>
                <c:pt idx="61">
                  <c:v>3.2185871714985887E-6</c:v>
                </c:pt>
                <c:pt idx="62">
                  <c:v>2.7153158910200957E-6</c:v>
                </c:pt>
                <c:pt idx="63">
                  <c:v>2.4000016361618247E-6</c:v>
                </c:pt>
                <c:pt idx="64">
                  <c:v>2.2536057133596148E-6</c:v>
                </c:pt>
                <c:pt idx="65">
                  <c:v>2.2603588827719656E-6</c:v>
                </c:pt>
                <c:pt idx="66">
                  <c:v>2.4113333166579666E-6</c:v>
                </c:pt>
                <c:pt idx="67">
                  <c:v>2.6997590148730163E-6</c:v>
                </c:pt>
                <c:pt idx="68">
                  <c:v>3.1162064489927574E-6</c:v>
                </c:pt>
                <c:pt idx="69">
                  <c:v>3.6502845616496542E-6</c:v>
                </c:pt>
                <c:pt idx="70">
                  <c:v>4.2968483232302008E-6</c:v>
                </c:pt>
                <c:pt idx="71">
                  <c:v>5.0597904728014181E-6</c:v>
                </c:pt>
                <c:pt idx="72">
                  <c:v>5.9513253630295105E-6</c:v>
                </c:pt>
                <c:pt idx="73">
                  <c:v>6.9909330983605597E-6</c:v>
                </c:pt>
                <c:pt idx="74">
                  <c:v>8.2079907080887654E-6</c:v>
                </c:pt>
                <c:pt idx="75">
                  <c:v>9.6462259577550334E-6</c:v>
                </c:pt>
                <c:pt idx="76">
                  <c:v>1.1364427415991856E-5</c:v>
                </c:pt>
                <c:pt idx="77">
                  <c:v>1.3432090215051839E-5</c:v>
                </c:pt>
                <c:pt idx="78">
                  <c:v>1.5927719106924708E-5</c:v>
                </c:pt>
                <c:pt idx="79">
                  <c:v>1.8944164368240403E-5</c:v>
                </c:pt>
                <c:pt idx="80">
                  <c:v>2.2589700306949732E-5</c:v>
                </c:pt>
                <c:pt idx="81">
                  <c:v>2.6983688511261577E-5</c:v>
                </c:pt>
                <c:pt idx="82">
                  <c:v>3.2257970248527937E-5</c:v>
                </c:pt>
                <c:pt idx="83">
                  <c:v>3.857247665235956E-5</c:v>
                </c:pt>
              </c:numCache>
            </c:numRef>
          </c:yVal>
        </c:ser>
        <c:ser>
          <c:idx val="1"/>
          <c:order val="1"/>
          <c:tx>
            <c:strRef>
              <c:f>'2000 250 200 DD PP'!$BT$2</c:f>
              <c:strCache>
                <c:ptCount val="1"/>
                <c:pt idx="0">
                  <c:v>δP5_23456,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PP'!$BT$3:$BT$86</c:f>
              <c:numCache>
                <c:formatCode>General</c:formatCode>
                <c:ptCount val="84"/>
                <c:pt idx="0">
                  <c:v>9.8481491905033411E-11</c:v>
                </c:pt>
                <c:pt idx="1">
                  <c:v>9.7141571816092213E-11</c:v>
                </c:pt>
                <c:pt idx="2">
                  <c:v>9.6233763216197968E-11</c:v>
                </c:pt>
                <c:pt idx="3">
                  <c:v>9.6320992527333587E-11</c:v>
                </c:pt>
                <c:pt idx="4">
                  <c:v>9.7529586698022698E-11</c:v>
                </c:pt>
                <c:pt idx="5">
                  <c:v>9.9029878262199181E-11</c:v>
                </c:pt>
                <c:pt idx="6">
                  <c:v>9.9815980683396721E-11</c:v>
                </c:pt>
                <c:pt idx="7">
                  <c:v>9.9182991318236959E-11</c:v>
                </c:pt>
                <c:pt idx="8">
                  <c:v>9.7359692909578119E-11</c:v>
                </c:pt>
                <c:pt idx="9">
                  <c:v>9.5750194153345819E-11</c:v>
                </c:pt>
                <c:pt idx="10">
                  <c:v>9.5426530440131211E-11</c:v>
                </c:pt>
                <c:pt idx="11">
                  <c:v>9.6775334282271968E-11</c:v>
                </c:pt>
                <c:pt idx="12">
                  <c:v>9.9082568224471697E-11</c:v>
                </c:pt>
                <c:pt idx="13">
                  <c:v>1.0063884312615147E-10</c:v>
                </c:pt>
                <c:pt idx="14">
                  <c:v>1.0030940563003978E-10</c:v>
                </c:pt>
                <c:pt idx="15">
                  <c:v>9.7937524315993132E-11</c:v>
                </c:pt>
                <c:pt idx="16">
                  <c:v>9.5331431572387336E-11</c:v>
                </c:pt>
                <c:pt idx="17">
                  <c:v>9.4235503461272471E-11</c:v>
                </c:pt>
                <c:pt idx="18">
                  <c:v>9.5629987079052251E-11</c:v>
                </c:pt>
                <c:pt idx="19">
                  <c:v>9.8810557355382586E-11</c:v>
                </c:pt>
                <c:pt idx="20">
                  <c:v>1.0164598555668179E-10</c:v>
                </c:pt>
                <c:pt idx="21">
                  <c:v>1.0188931920809725E-10</c:v>
                </c:pt>
                <c:pt idx="22">
                  <c:v>9.9098092897518284E-11</c:v>
                </c:pt>
                <c:pt idx="23">
                  <c:v>9.5120501676445469E-11</c:v>
                </c:pt>
                <c:pt idx="24">
                  <c:v>9.2837312096421212E-11</c:v>
                </c:pt>
                <c:pt idx="25">
                  <c:v>9.4010223567211511E-11</c:v>
                </c:pt>
                <c:pt idx="26">
                  <c:v>9.8049531644548563E-11</c:v>
                </c:pt>
                <c:pt idx="27">
                  <c:v>1.0229932942116337E-10</c:v>
                </c:pt>
                <c:pt idx="28">
                  <c:v>1.0338406424099432E-10</c:v>
                </c:pt>
                <c:pt idx="29">
                  <c:v>1.0006046951055059E-10</c:v>
                </c:pt>
                <c:pt idx="30">
                  <c:v>9.4645270899215973E-11</c:v>
                </c:pt>
                <c:pt idx="31">
                  <c:v>9.1421930633039082E-11</c:v>
                </c:pt>
                <c:pt idx="32">
                  <c:v>9.33072387302837E-11</c:v>
                </c:pt>
                <c:pt idx="33">
                  <c:v>9.98156014358582E-11</c:v>
                </c:pt>
                <c:pt idx="34">
                  <c:v>1.0635770000618016E-10</c:v>
                </c:pt>
                <c:pt idx="35">
                  <c:v>1.0692684266854168E-10</c:v>
                </c:pt>
                <c:pt idx="36">
                  <c:v>9.9573522888155381E-11</c:v>
                </c:pt>
                <c:pt idx="37">
                  <c:v>8.9552935659631132E-11</c:v>
                </c:pt>
                <c:pt idx="38">
                  <c:v>8.5978798188437328E-11</c:v>
                </c:pt>
                <c:pt idx="39">
                  <c:v>9.7153508533413639E-11</c:v>
                </c:pt>
                <c:pt idx="40">
                  <c:v>1.2816386325609722E-10</c:v>
                </c:pt>
                <c:pt idx="41">
                  <c:v>1.8163101231548057E-10</c:v>
                </c:pt>
                <c:pt idx="42">
                  <c:v>2.6616321311297891E-10</c:v>
                </c:pt>
                <c:pt idx="43">
                  <c:v>4.3534832468981454E-10</c:v>
                </c:pt>
                <c:pt idx="44">
                  <c:v>8.9934333132353216E-10</c:v>
                </c:pt>
                <c:pt idx="45">
                  <c:v>2.3676284822888781E-9</c:v>
                </c:pt>
                <c:pt idx="46">
                  <c:v>6.97055083966671E-9</c:v>
                </c:pt>
                <c:pt idx="47">
                  <c:v>2.0078676147187314E-8</c:v>
                </c:pt>
                <c:pt idx="48">
                  <c:v>5.2850603421831047E-8</c:v>
                </c:pt>
                <c:pt idx="49">
                  <c:v>1.2463141471204522E-7</c:v>
                </c:pt>
                <c:pt idx="50">
                  <c:v>2.6366687709031847E-7</c:v>
                </c:pt>
                <c:pt idx="51">
                  <c:v>5.0418928877705074E-7</c:v>
                </c:pt>
                <c:pt idx="52">
                  <c:v>8.7804399445000587E-7</c:v>
                </c:pt>
                <c:pt idx="53">
                  <c:v>1.4008704189160018E-6</c:v>
                </c:pt>
                <c:pt idx="54">
                  <c:v>2.0566058472217927E-6</c:v>
                </c:pt>
                <c:pt idx="55">
                  <c:v>2.7871541746440125E-6</c:v>
                </c:pt>
                <c:pt idx="56">
                  <c:v>3.4944972403182319E-6</c:v>
                </c:pt>
                <c:pt idx="57">
                  <c:v>4.0602634733276373E-6</c:v>
                </c:pt>
                <c:pt idx="58">
                  <c:v>4.3813853595389231E-6</c:v>
                </c:pt>
                <c:pt idx="59">
                  <c:v>4.4076580971482207E-6</c:v>
                </c:pt>
                <c:pt idx="60">
                  <c:v>4.1587412122614626E-6</c:v>
                </c:pt>
                <c:pt idx="61">
                  <c:v>3.7098701728173763E-6</c:v>
                </c:pt>
                <c:pt idx="62">
                  <c:v>3.1591460139519472E-6</c:v>
                </c:pt>
                <c:pt idx="63">
                  <c:v>2.5994747439165153E-6</c:v>
                </c:pt>
                <c:pt idx="64">
                  <c:v>2.1025573396270737E-6</c:v>
                </c:pt>
                <c:pt idx="65">
                  <c:v>1.7106288316637315E-6</c:v>
                </c:pt>
                <c:pt idx="66">
                  <c:v>1.4356627265676632E-6</c:v>
                </c:pt>
                <c:pt idx="67">
                  <c:v>1.2685212455315768E-6</c:v>
                </c:pt>
                <c:pt idx="68">
                  <c:v>1.1928228141913441E-6</c:v>
                </c:pt>
                <c:pt idx="69">
                  <c:v>1.1946131200296723E-6</c:v>
                </c:pt>
                <c:pt idx="70">
                  <c:v>1.2644135239817276E-6</c:v>
                </c:pt>
                <c:pt idx="71">
                  <c:v>1.3948193990031272E-6</c:v>
                </c:pt>
                <c:pt idx="72">
                  <c:v>1.5782055813505329E-6</c:v>
                </c:pt>
                <c:pt idx="73">
                  <c:v>1.8079707558861352E-6</c:v>
                </c:pt>
                <c:pt idx="74">
                  <c:v>2.081618379677498E-6</c:v>
                </c:pt>
                <c:pt idx="75">
                  <c:v>2.4022400277274832E-6</c:v>
                </c:pt>
                <c:pt idx="76">
                  <c:v>2.7773884177278466E-6</c:v>
                </c:pt>
                <c:pt idx="77">
                  <c:v>3.2179451091428171E-6</c:v>
                </c:pt>
                <c:pt idx="78">
                  <c:v>3.7388268362904697E-6</c:v>
                </c:pt>
                <c:pt idx="79">
                  <c:v>4.3605426097690618E-6</c:v>
                </c:pt>
                <c:pt idx="80">
                  <c:v>5.1090521623372418E-6</c:v>
                </c:pt>
                <c:pt idx="81">
                  <c:v>6.0135547667339226E-6</c:v>
                </c:pt>
                <c:pt idx="82">
                  <c:v>7.1075449986370815E-6</c:v>
                </c:pt>
                <c:pt idx="83">
                  <c:v>8.4309361022600052E-6</c:v>
                </c:pt>
              </c:numCache>
            </c:numRef>
          </c:yVal>
        </c:ser>
        <c:ser>
          <c:idx val="2"/>
          <c:order val="2"/>
          <c:tx>
            <c:strRef>
              <c:f>'2000 250 200 DD PP'!$BU$2</c:f>
              <c:strCache>
                <c:ptCount val="1"/>
                <c:pt idx="0">
                  <c:v>δP5_34567,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PP'!$BU$3:$BU$86</c:f>
              <c:numCache>
                <c:formatCode>General</c:formatCode>
                <c:ptCount val="84"/>
                <c:pt idx="0">
                  <c:v>8.401474449297959E-12</c:v>
                </c:pt>
                <c:pt idx="1">
                  <c:v>7.7633125078721036E-12</c:v>
                </c:pt>
                <c:pt idx="2">
                  <c:v>7.2996820958362853E-12</c:v>
                </c:pt>
                <c:pt idx="3">
                  <c:v>7.3421668048122744E-12</c:v>
                </c:pt>
                <c:pt idx="4">
                  <c:v>7.9151830012687819E-12</c:v>
                </c:pt>
                <c:pt idx="5">
                  <c:v>8.6679989467276889E-12</c:v>
                </c:pt>
                <c:pt idx="6">
                  <c:v>9.0919877764534878E-12</c:v>
                </c:pt>
                <c:pt idx="7">
                  <c:v>8.7429322584494043E-12</c:v>
                </c:pt>
                <c:pt idx="8">
                  <c:v>7.8598741442151779E-12</c:v>
                </c:pt>
                <c:pt idx="9">
                  <c:v>7.0751658296744429E-12</c:v>
                </c:pt>
                <c:pt idx="10">
                  <c:v>6.910767128863093E-12</c:v>
                </c:pt>
                <c:pt idx="11">
                  <c:v>7.5548716092752233E-12</c:v>
                </c:pt>
                <c:pt idx="12">
                  <c:v>8.7104453070973777E-12</c:v>
                </c:pt>
                <c:pt idx="13">
                  <c:v>9.5272985974897068E-12</c:v>
                </c:pt>
                <c:pt idx="14">
                  <c:v>9.340032067691924E-12</c:v>
                </c:pt>
                <c:pt idx="15">
                  <c:v>8.1342206133828554E-12</c:v>
                </c:pt>
                <c:pt idx="16">
                  <c:v>6.8811362777072658E-12</c:v>
                </c:pt>
                <c:pt idx="17">
                  <c:v>6.3684836614990497E-12</c:v>
                </c:pt>
                <c:pt idx="18">
                  <c:v>7.0147135815027137E-12</c:v>
                </c:pt>
                <c:pt idx="19">
                  <c:v>8.5861082622413993E-12</c:v>
                </c:pt>
                <c:pt idx="20">
                  <c:v>1.0045879925607153E-11</c:v>
                </c:pt>
                <c:pt idx="21">
                  <c:v>1.0177988320935341E-11</c:v>
                </c:pt>
                <c:pt idx="22">
                  <c:v>8.7022073481542539E-12</c:v>
                </c:pt>
                <c:pt idx="23">
                  <c:v>6.7823701114392337E-12</c:v>
                </c:pt>
                <c:pt idx="24">
                  <c:v>5.729103184387038E-12</c:v>
                </c:pt>
                <c:pt idx="25">
                  <c:v>6.2465639119991553E-12</c:v>
                </c:pt>
                <c:pt idx="26">
                  <c:v>8.1982725517124523E-12</c:v>
                </c:pt>
                <c:pt idx="27">
                  <c:v>1.0516005278886636E-11</c:v>
                </c:pt>
                <c:pt idx="28">
                  <c:v>1.1188892291199964E-11</c:v>
                </c:pt>
                <c:pt idx="29">
                  <c:v>9.403724392018506E-12</c:v>
                </c:pt>
                <c:pt idx="30">
                  <c:v>6.6511600997394213E-12</c:v>
                </c:pt>
                <c:pt idx="31">
                  <c:v>5.0790855236903976E-12</c:v>
                </c:pt>
                <c:pt idx="32">
                  <c:v>5.6228826538590115E-12</c:v>
                </c:pt>
                <c:pt idx="33">
                  <c:v>8.4657068182649081E-12</c:v>
                </c:pt>
                <c:pt idx="34">
                  <c:v>1.2173433832260188E-11</c:v>
                </c:pt>
                <c:pt idx="35">
                  <c:v>1.3120389476709668E-11</c:v>
                </c:pt>
                <c:pt idx="36">
                  <c:v>9.5209129203258069E-12</c:v>
                </c:pt>
                <c:pt idx="37">
                  <c:v>4.6236497905543441E-12</c:v>
                </c:pt>
                <c:pt idx="38">
                  <c:v>2.1355925792755189E-12</c:v>
                </c:pt>
                <c:pt idx="39">
                  <c:v>2.6468122708834757E-12</c:v>
                </c:pt>
                <c:pt idx="40">
                  <c:v>7.1288748940684838E-12</c:v>
                </c:pt>
                <c:pt idx="41">
                  <c:v>1.5100707195242137E-11</c:v>
                </c:pt>
                <c:pt idx="42">
                  <c:v>1.7385158487819237E-11</c:v>
                </c:pt>
                <c:pt idx="43">
                  <c:v>7.5296160881168349E-12</c:v>
                </c:pt>
                <c:pt idx="44">
                  <c:v>4.5502583484380132E-14</c:v>
                </c:pt>
                <c:pt idx="45">
                  <c:v>1.2560970908674142E-11</c:v>
                </c:pt>
                <c:pt idx="46">
                  <c:v>3.4277208569573862E-11</c:v>
                </c:pt>
                <c:pt idx="47">
                  <c:v>4.4007144520131076E-11</c:v>
                </c:pt>
                <c:pt idx="48">
                  <c:v>5.1034016243520326E-11</c:v>
                </c:pt>
                <c:pt idx="49">
                  <c:v>1.1183711432082134E-10</c:v>
                </c:pt>
                <c:pt idx="50">
                  <c:v>4.6087428857653654E-10</c:v>
                </c:pt>
                <c:pt idx="51">
                  <c:v>2.0073435344836308E-9</c:v>
                </c:pt>
                <c:pt idx="52">
                  <c:v>7.281477594140313E-9</c:v>
                </c:pt>
                <c:pt idx="53">
                  <c:v>2.1683820593056173E-8</c:v>
                </c:pt>
                <c:pt idx="54">
                  <c:v>5.4707101459476454E-8</c:v>
                </c:pt>
                <c:pt idx="55">
                  <c:v>1.2042003607728878E-7</c:v>
                </c:pt>
                <c:pt idx="56">
                  <c:v>2.3577204261757471E-7</c:v>
                </c:pt>
                <c:pt idx="57">
                  <c:v>4.1504399589112639E-7</c:v>
                </c:pt>
                <c:pt idx="58">
                  <c:v>6.6007579620370847E-7</c:v>
                </c:pt>
                <c:pt idx="59">
                  <c:v>9.4970780836574135E-7</c:v>
                </c:pt>
                <c:pt idx="60">
                  <c:v>1.2363700187036472E-6</c:v>
                </c:pt>
                <c:pt idx="61">
                  <c:v>1.4578307527358343E-6</c:v>
                </c:pt>
                <c:pt idx="62">
                  <c:v>1.5627377369409826E-6</c:v>
                </c:pt>
                <c:pt idx="63">
                  <c:v>1.5339436259272254E-6</c:v>
                </c:pt>
                <c:pt idx="64">
                  <c:v>1.3930925208647989E-6</c:v>
                </c:pt>
                <c:pt idx="65">
                  <c:v>1.1855502779997421E-6</c:v>
                </c:pt>
                <c:pt idx="66">
                  <c:v>9.5998916513719911E-7</c:v>
                </c:pt>
                <c:pt idx="67">
                  <c:v>7.5533771511675535E-7</c:v>
                </c:pt>
                <c:pt idx="68">
                  <c:v>5.95208615785441E-7</c:v>
                </c:pt>
                <c:pt idx="69">
                  <c:v>4.8728948534849704E-7</c:v>
                </c:pt>
                <c:pt idx="70">
                  <c:v>4.2720508800187818E-7</c:v>
                </c:pt>
                <c:pt idx="71">
                  <c:v>4.0478005861574758E-7</c:v>
                </c:pt>
                <c:pt idx="72">
                  <c:v>4.0962300207411546E-7</c:v>
                </c:pt>
                <c:pt idx="73">
                  <c:v>4.3399007755320955E-7</c:v>
                </c:pt>
                <c:pt idx="74">
                  <c:v>4.7361989076298282E-7</c:v>
                </c:pt>
                <c:pt idx="75">
                  <c:v>5.2684952991300545E-7</c:v>
                </c:pt>
                <c:pt idx="76">
                  <c:v>5.933955969305339E-7</c:v>
                </c:pt>
                <c:pt idx="77">
                  <c:v>6.7382838375051995E-7</c:v>
                </c:pt>
                <c:pt idx="78">
                  <c:v>7.6963970069362578E-7</c:v>
                </c:pt>
                <c:pt idx="79">
                  <c:v>8.8332498376036207E-7</c:v>
                </c:pt>
                <c:pt idx="80">
                  <c:v>1.0182366708735064E-6</c:v>
                </c:pt>
                <c:pt idx="81">
                  <c:v>1.1786038340049831E-6</c:v>
                </c:pt>
                <c:pt idx="82">
                  <c:v>1.3697572438332589E-6</c:v>
                </c:pt>
                <c:pt idx="83">
                  <c:v>1.598445778321905E-6</c:v>
                </c:pt>
              </c:numCache>
            </c:numRef>
          </c:yVal>
        </c:ser>
        <c:ser>
          <c:idx val="3"/>
          <c:order val="3"/>
          <c:tx>
            <c:strRef>
              <c:f>'2000 250 200 DD PP'!$BV$2</c:f>
              <c:strCache>
                <c:ptCount val="1"/>
                <c:pt idx="0">
                  <c:v>δP5_45678,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PP'!$BV$3:$BV$86</c:f>
              <c:numCache>
                <c:formatCode>General</c:formatCode>
                <c:ptCount val="84"/>
                <c:pt idx="0">
                  <c:v>2.251798042090186E-11</c:v>
                </c:pt>
                <c:pt idx="1">
                  <c:v>2.41640231476885E-11</c:v>
                </c:pt>
                <c:pt idx="2">
                  <c:v>2.5556605607928874E-11</c:v>
                </c:pt>
                <c:pt idx="3">
                  <c:v>2.5431371770977098E-11</c:v>
                </c:pt>
                <c:pt idx="4">
                  <c:v>2.3836110933556355E-11</c:v>
                </c:pt>
                <c:pt idx="5">
                  <c:v>2.188937967831299E-11</c:v>
                </c:pt>
                <c:pt idx="6">
                  <c:v>2.0835430363592687E-11</c:v>
                </c:pt>
                <c:pt idx="7">
                  <c:v>2.1705016183744435E-11</c:v>
                </c:pt>
                <c:pt idx="8">
                  <c:v>2.3909117223420561E-11</c:v>
                </c:pt>
                <c:pt idx="9">
                  <c:v>2.6155929105510066E-11</c:v>
                </c:pt>
                <c:pt idx="10">
                  <c:v>2.6686685043808709E-11</c:v>
                </c:pt>
                <c:pt idx="11">
                  <c:v>2.4799473098829989E-11</c:v>
                </c:pt>
                <c:pt idx="12">
                  <c:v>2.1761982598646385E-11</c:v>
                </c:pt>
                <c:pt idx="13">
                  <c:v>1.9857268697534281E-11</c:v>
                </c:pt>
                <c:pt idx="14">
                  <c:v>2.0291084731055693E-11</c:v>
                </c:pt>
                <c:pt idx="15">
                  <c:v>2.3207624391669185E-11</c:v>
                </c:pt>
                <c:pt idx="16">
                  <c:v>2.6788417162017808E-11</c:v>
                </c:pt>
                <c:pt idx="17">
                  <c:v>2.8396564611295353E-11</c:v>
                </c:pt>
                <c:pt idx="18">
                  <c:v>2.6339568493868678E-11</c:v>
                </c:pt>
                <c:pt idx="19">
                  <c:v>2.2056828549914231E-11</c:v>
                </c:pt>
                <c:pt idx="20">
                  <c:v>1.8739843265176809E-11</c:v>
                </c:pt>
                <c:pt idx="21">
                  <c:v>1.8478036626024716E-11</c:v>
                </c:pt>
                <c:pt idx="22">
                  <c:v>2.1859654668793797E-11</c:v>
                </c:pt>
                <c:pt idx="23">
                  <c:v>2.7183625479863851E-11</c:v>
                </c:pt>
                <c:pt idx="24">
                  <c:v>3.0707384923530376E-11</c:v>
                </c:pt>
                <c:pt idx="25">
                  <c:v>2.8834171992506574E-11</c:v>
                </c:pt>
                <c:pt idx="26">
                  <c:v>2.2910680517714952E-11</c:v>
                </c:pt>
                <c:pt idx="27">
                  <c:v>1.7471940692805304E-11</c:v>
                </c:pt>
                <c:pt idx="28">
                  <c:v>1.6028144076899821E-11</c:v>
                </c:pt>
                <c:pt idx="29">
                  <c:v>1.970312212608229E-11</c:v>
                </c:pt>
                <c:pt idx="30">
                  <c:v>2.7460442918096061E-11</c:v>
                </c:pt>
                <c:pt idx="31">
                  <c:v>3.3996545605533233E-11</c:v>
                </c:pt>
                <c:pt idx="32">
                  <c:v>3.2987638827038461E-11</c:v>
                </c:pt>
                <c:pt idx="33">
                  <c:v>2.4500892539637614E-11</c:v>
                </c:pt>
                <c:pt idx="34">
                  <c:v>1.5742093448336644E-11</c:v>
                </c:pt>
                <c:pt idx="35">
                  <c:v>1.2394475810649305E-11</c:v>
                </c:pt>
                <c:pt idx="36">
                  <c:v>1.6202731539087382E-11</c:v>
                </c:pt>
                <c:pt idx="37">
                  <c:v>2.7331208415595451E-11</c:v>
                </c:pt>
                <c:pt idx="38">
                  <c:v>4.0005873008677107E-11</c:v>
                </c:pt>
                <c:pt idx="39">
                  <c:v>4.1460881297653469E-11</c:v>
                </c:pt>
                <c:pt idx="40">
                  <c:v>2.8091540831408857E-11</c:v>
                </c:pt>
                <c:pt idx="41">
                  <c:v>1.2140068179366668E-11</c:v>
                </c:pt>
                <c:pt idx="42">
                  <c:v>4.4701537463071297E-12</c:v>
                </c:pt>
                <c:pt idx="43">
                  <c:v>4.4381967338402399E-12</c:v>
                </c:pt>
                <c:pt idx="44">
                  <c:v>1.2355574590254043E-11</c:v>
                </c:pt>
                <c:pt idx="45">
                  <c:v>2.8499586233230762E-11</c:v>
                </c:pt>
                <c:pt idx="46">
                  <c:v>3.787409730259485E-11</c:v>
                </c:pt>
                <c:pt idx="47">
                  <c:v>2.4492952196050024E-11</c:v>
                </c:pt>
                <c:pt idx="48">
                  <c:v>3.1980955998395441E-12</c:v>
                </c:pt>
                <c:pt idx="49">
                  <c:v>4.9509820017188719E-12</c:v>
                </c:pt>
                <c:pt idx="50">
                  <c:v>3.1485077785559522E-11</c:v>
                </c:pt>
                <c:pt idx="51">
                  <c:v>5.579544997468684E-11</c:v>
                </c:pt>
                <c:pt idx="52">
                  <c:v>6.7240294771942002E-11</c:v>
                </c:pt>
                <c:pt idx="53">
                  <c:v>9.5371009394333745E-11</c:v>
                </c:pt>
                <c:pt idx="54">
                  <c:v>2.4424396407960467E-10</c:v>
                </c:pt>
                <c:pt idx="55">
                  <c:v>9.2187871902192387E-10</c:v>
                </c:pt>
                <c:pt idx="56">
                  <c:v>3.484732702735652E-9</c:v>
                </c:pt>
                <c:pt idx="57">
                  <c:v>1.1240073572405679E-8</c:v>
                </c:pt>
                <c:pt idx="58">
                  <c:v>3.0117231503002855E-8</c:v>
                </c:pt>
                <c:pt idx="59">
                  <c:v>6.7763815571490722E-8</c:v>
                </c:pt>
                <c:pt idx="60">
                  <c:v>1.303263456850617E-7</c:v>
                </c:pt>
                <c:pt idx="61">
                  <c:v>2.179219377849986E-7</c:v>
                </c:pt>
                <c:pt idx="62">
                  <c:v>3.2125686597894368E-7</c:v>
                </c:pt>
                <c:pt idx="63">
                  <c:v>4.2180215646639277E-7</c:v>
                </c:pt>
                <c:pt idx="64">
                  <c:v>4.9674158457771725E-7</c:v>
                </c:pt>
                <c:pt idx="65">
                  <c:v>5.2768496855270937E-7</c:v>
                </c:pt>
                <c:pt idx="66">
                  <c:v>5.0937599620903906E-7</c:v>
                </c:pt>
                <c:pt idx="67">
                  <c:v>4.5181088699103332E-7</c:v>
                </c:pt>
                <c:pt idx="68">
                  <c:v>3.7428655259164927E-7</c:v>
                </c:pt>
                <c:pt idx="69">
                  <c:v>2.9572965992538598E-7</c:v>
                </c:pt>
                <c:pt idx="70">
                  <c:v>2.2862084222037884E-7</c:v>
                </c:pt>
                <c:pt idx="71">
                  <c:v>1.7857409558387722E-7</c:v>
                </c:pt>
                <c:pt idx="72">
                  <c:v>1.4640882246371979E-7</c:v>
                </c:pt>
                <c:pt idx="73">
                  <c:v>1.3033528115985009E-7</c:v>
                </c:pt>
                <c:pt idx="74">
                  <c:v>1.2731414762106539E-7</c:v>
                </c:pt>
                <c:pt idx="75">
                  <c:v>1.3390017241219314E-7</c:v>
                </c:pt>
                <c:pt idx="76">
                  <c:v>1.467261867956626E-7</c:v>
                </c:pt>
                <c:pt idx="77">
                  <c:v>1.6316181878073003E-7</c:v>
                </c:pt>
                <c:pt idx="78">
                  <c:v>1.8200049098271952E-7</c:v>
                </c:pt>
                <c:pt idx="79">
                  <c:v>2.0338866152902804E-7</c:v>
                </c:pt>
                <c:pt idx="80">
                  <c:v>2.2823228824955225E-7</c:v>
                </c:pt>
                <c:pt idx="81">
                  <c:v>2.5770903123529085E-7</c:v>
                </c:pt>
                <c:pt idx="82">
                  <c:v>2.9310487017768965E-7</c:v>
                </c:pt>
                <c:pt idx="83">
                  <c:v>3.3589961277508724E-7</c:v>
                </c:pt>
              </c:numCache>
            </c:numRef>
          </c:yVal>
        </c:ser>
        <c:ser>
          <c:idx val="4"/>
          <c:order val="4"/>
          <c:tx>
            <c:strRef>
              <c:f>'2000 250 200 DD PP'!$BW$2</c:f>
              <c:strCache>
                <c:ptCount val="1"/>
                <c:pt idx="0">
                  <c:v>δP5_56789,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PP'!$BW$3:$BW$86</c:f>
              <c:numCache>
                <c:formatCode>General</c:formatCode>
                <c:ptCount val="84"/>
                <c:pt idx="0">
                  <c:v>1.859182583741359E-11</c:v>
                </c:pt>
                <c:pt idx="1">
                  <c:v>1.8219686947502242E-11</c:v>
                </c:pt>
                <c:pt idx="2">
                  <c:v>1.7756136483736616E-11</c:v>
                </c:pt>
                <c:pt idx="3">
                  <c:v>1.7840132059479083E-11</c:v>
                </c:pt>
                <c:pt idx="4">
                  <c:v>1.8265031227520473E-11</c:v>
                </c:pt>
                <c:pt idx="5">
                  <c:v>1.8802414329239801E-11</c:v>
                </c:pt>
                <c:pt idx="6">
                  <c:v>1.9149667890835603E-11</c:v>
                </c:pt>
                <c:pt idx="7">
                  <c:v>1.8783277184244856E-11</c:v>
                </c:pt>
                <c:pt idx="8">
                  <c:v>1.8235504556478134E-11</c:v>
                </c:pt>
                <c:pt idx="9">
                  <c:v>1.7676421712264051E-11</c:v>
                </c:pt>
                <c:pt idx="10">
                  <c:v>1.7477577597131307E-11</c:v>
                </c:pt>
                <c:pt idx="11">
                  <c:v>1.7968013663192486E-11</c:v>
                </c:pt>
                <c:pt idx="12">
                  <c:v>1.8866872516495183E-11</c:v>
                </c:pt>
                <c:pt idx="13">
                  <c:v>1.9435475936777253E-11</c:v>
                </c:pt>
                <c:pt idx="14">
                  <c:v>1.9288955509844616E-11</c:v>
                </c:pt>
                <c:pt idx="15">
                  <c:v>1.8445885841273299E-11</c:v>
                </c:pt>
                <c:pt idx="16">
                  <c:v>1.7479150756393208E-11</c:v>
                </c:pt>
                <c:pt idx="17">
                  <c:v>1.7079596515408168E-11</c:v>
                </c:pt>
                <c:pt idx="18">
                  <c:v>1.7610832984537294E-11</c:v>
                </c:pt>
                <c:pt idx="19">
                  <c:v>1.8751141878377634E-11</c:v>
                </c:pt>
                <c:pt idx="20">
                  <c:v>1.9704794946740935E-11</c:v>
                </c:pt>
                <c:pt idx="21">
                  <c:v>1.9810921678487555E-11</c:v>
                </c:pt>
                <c:pt idx="22">
                  <c:v>1.8739620304105244E-11</c:v>
                </c:pt>
                <c:pt idx="23">
                  <c:v>1.7346678075530891E-11</c:v>
                </c:pt>
                <c:pt idx="24">
                  <c:v>1.6493112758477275E-11</c:v>
                </c:pt>
                <c:pt idx="25">
                  <c:v>1.6991848330438138E-11</c:v>
                </c:pt>
                <c:pt idx="26">
                  <c:v>1.8619918522205451E-11</c:v>
                </c:pt>
                <c:pt idx="27">
                  <c:v>2.0303589236771898E-11</c:v>
                </c:pt>
                <c:pt idx="28">
                  <c:v>2.0832608739080805E-11</c:v>
                </c:pt>
                <c:pt idx="29">
                  <c:v>1.9603591557635503E-11</c:v>
                </c:pt>
                <c:pt idx="30">
                  <c:v>1.7275505528425597E-11</c:v>
                </c:pt>
                <c:pt idx="31">
                  <c:v>1.5486136433545013E-11</c:v>
                </c:pt>
                <c:pt idx="32">
                  <c:v>1.5416294386298206E-11</c:v>
                </c:pt>
                <c:pt idx="33">
                  <c:v>1.7468622249749616E-11</c:v>
                </c:pt>
                <c:pt idx="34">
                  <c:v>2.0496877910860585E-11</c:v>
                </c:pt>
                <c:pt idx="35">
                  <c:v>2.2744478345184186E-11</c:v>
                </c:pt>
                <c:pt idx="36">
                  <c:v>2.2347376327034786E-11</c:v>
                </c:pt>
                <c:pt idx="37">
                  <c:v>1.9477148671143341E-11</c:v>
                </c:pt>
                <c:pt idx="38">
                  <c:v>1.5826299939786853E-11</c:v>
                </c:pt>
                <c:pt idx="39">
                  <c:v>1.346774957721935E-11</c:v>
                </c:pt>
                <c:pt idx="40">
                  <c:v>1.3324842887630168E-11</c:v>
                </c:pt>
                <c:pt idx="41">
                  <c:v>1.5421706352692416E-11</c:v>
                </c:pt>
                <c:pt idx="42">
                  <c:v>1.8913543524937537E-11</c:v>
                </c:pt>
                <c:pt idx="43">
                  <c:v>2.1959804126273186E-11</c:v>
                </c:pt>
                <c:pt idx="44">
                  <c:v>2.1787355663750905E-11</c:v>
                </c:pt>
                <c:pt idx="45">
                  <c:v>1.7560266792347023E-11</c:v>
                </c:pt>
                <c:pt idx="46">
                  <c:v>1.0654699674692389E-11</c:v>
                </c:pt>
                <c:pt idx="47">
                  <c:v>4.4818377249401454E-12</c:v>
                </c:pt>
                <c:pt idx="48">
                  <c:v>1.3090650648567942E-12</c:v>
                </c:pt>
                <c:pt idx="49">
                  <c:v>5.7712669725170251E-13</c:v>
                </c:pt>
                <c:pt idx="50">
                  <c:v>1.2119874684350939E-12</c:v>
                </c:pt>
                <c:pt idx="51">
                  <c:v>3.3495821193841965E-12</c:v>
                </c:pt>
                <c:pt idx="52">
                  <c:v>4.5193431077682718E-12</c:v>
                </c:pt>
                <c:pt idx="53">
                  <c:v>1.1596042237192236E-12</c:v>
                </c:pt>
                <c:pt idx="54">
                  <c:v>3.2403916099791382E-12</c:v>
                </c:pt>
                <c:pt idx="55">
                  <c:v>3.8928441053972507E-11</c:v>
                </c:pt>
                <c:pt idx="56">
                  <c:v>1.3296795904830016E-10</c:v>
                </c:pt>
                <c:pt idx="57">
                  <c:v>3.1060328005948822E-10</c:v>
                </c:pt>
                <c:pt idx="58">
                  <c:v>6.921990841831515E-10</c:v>
                </c:pt>
                <c:pt idx="59">
                  <c:v>1.7344767862498741E-9</c:v>
                </c:pt>
                <c:pt idx="60">
                  <c:v>4.7374217293125769E-9</c:v>
                </c:pt>
                <c:pt idx="61">
                  <c:v>1.2492131227357069E-8</c:v>
                </c:pt>
                <c:pt idx="62">
                  <c:v>2.9022881689489405E-8</c:v>
                </c:pt>
                <c:pt idx="63">
                  <c:v>5.7316779800034757E-8</c:v>
                </c:pt>
                <c:pt idx="64">
                  <c:v>9.5869276770608465E-8</c:v>
                </c:pt>
                <c:pt idx="65">
                  <c:v>1.373434211721522E-7</c:v>
                </c:pt>
                <c:pt idx="66">
                  <c:v>1.7117287062061844E-7</c:v>
                </c:pt>
                <c:pt idx="67">
                  <c:v>1.8849666071056523E-7</c:v>
                </c:pt>
                <c:pt idx="68">
                  <c:v>1.8570640261224599E-7</c:v>
                </c:pt>
                <c:pt idx="69">
                  <c:v>1.6553697343047402E-7</c:v>
                </c:pt>
                <c:pt idx="70">
                  <c:v>1.3546426187012306E-7</c:v>
                </c:pt>
                <c:pt idx="71">
                  <c:v>1.0432865958178901E-7</c:v>
                </c:pt>
                <c:pt idx="72">
                  <c:v>7.8672605806207563E-8</c:v>
                </c:pt>
                <c:pt idx="73">
                  <c:v>6.0979304169322254E-8</c:v>
                </c:pt>
                <c:pt idx="74">
                  <c:v>5.0594261876887011E-8</c:v>
                </c:pt>
                <c:pt idx="75">
                  <c:v>4.5634182284607407E-8</c:v>
                </c:pt>
                <c:pt idx="76">
                  <c:v>4.4354127555183324E-8</c:v>
                </c:pt>
                <c:pt idx="77">
                  <c:v>4.5598491843702066E-8</c:v>
                </c:pt>
                <c:pt idx="78">
                  <c:v>4.869312253995672E-8</c:v>
                </c:pt>
                <c:pt idx="79">
                  <c:v>5.3227143969247493E-8</c:v>
                </c:pt>
                <c:pt idx="80">
                  <c:v>5.8920970247385123E-8</c:v>
                </c:pt>
                <c:pt idx="81">
                  <c:v>6.5643909678822543E-8</c:v>
                </c:pt>
                <c:pt idx="82">
                  <c:v>7.3482807167736768E-8</c:v>
                </c:pt>
                <c:pt idx="83">
                  <c:v>8.2700845244983105E-8</c:v>
                </c:pt>
              </c:numCache>
            </c:numRef>
          </c:yVal>
        </c:ser>
        <c:axId val="121478528"/>
        <c:axId val="121492608"/>
      </c:scatterChart>
      <c:valAx>
        <c:axId val="12147852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492608"/>
        <c:crosses val="autoZero"/>
        <c:crossBetween val="midCat"/>
      </c:valAx>
      <c:valAx>
        <c:axId val="1214926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47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P6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DD PP'!$BX$2</c:f>
              <c:strCache>
                <c:ptCount val="1"/>
                <c:pt idx="0">
                  <c:v>δP6_123456,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PP'!$BX$3:$BX$86</c:f>
              <c:numCache>
                <c:formatCode>General</c:formatCode>
                <c:ptCount val="84"/>
                <c:pt idx="0">
                  <c:v>3.2970384391375266E-9</c:v>
                </c:pt>
                <c:pt idx="1">
                  <c:v>3.2902621717548224E-9</c:v>
                </c:pt>
                <c:pt idx="2">
                  <c:v>3.2840274548877572E-9</c:v>
                </c:pt>
                <c:pt idx="3">
                  <c:v>3.2843674874474481E-9</c:v>
                </c:pt>
                <c:pt idx="4">
                  <c:v>3.2910771468494962E-9</c:v>
                </c:pt>
                <c:pt idx="5">
                  <c:v>3.3002742333592783E-9</c:v>
                </c:pt>
                <c:pt idx="6">
                  <c:v>3.304955219465257E-9</c:v>
                </c:pt>
                <c:pt idx="7">
                  <c:v>3.301097921181151E-9</c:v>
                </c:pt>
                <c:pt idx="8">
                  <c:v>3.2915130808972929E-9</c:v>
                </c:pt>
                <c:pt idx="9">
                  <c:v>3.2811539200183904E-9</c:v>
                </c:pt>
                <c:pt idx="10">
                  <c:v>3.2789976048043725E-9</c:v>
                </c:pt>
                <c:pt idx="11">
                  <c:v>3.2872830033350412E-9</c:v>
                </c:pt>
                <c:pt idx="12">
                  <c:v>3.3005517279386847E-9</c:v>
                </c:pt>
                <c:pt idx="13">
                  <c:v>3.31023742172041E-9</c:v>
                </c:pt>
                <c:pt idx="14">
                  <c:v>3.3073053187483538E-9</c:v>
                </c:pt>
                <c:pt idx="15">
                  <c:v>3.2943051405402799E-9</c:v>
                </c:pt>
                <c:pt idx="16">
                  <c:v>3.2784640674930381E-9</c:v>
                </c:pt>
                <c:pt idx="17">
                  <c:v>3.2716638177770029E-9</c:v>
                </c:pt>
                <c:pt idx="18">
                  <c:v>3.280370350428621E-9</c:v>
                </c:pt>
                <c:pt idx="19">
                  <c:v>3.2996531184263047E-9</c:v>
                </c:pt>
                <c:pt idx="20">
                  <c:v>3.3159116212623783E-9</c:v>
                </c:pt>
                <c:pt idx="21">
                  <c:v>3.3171583840544419E-9</c:v>
                </c:pt>
                <c:pt idx="22">
                  <c:v>3.3005390273036148E-9</c:v>
                </c:pt>
                <c:pt idx="23">
                  <c:v>3.276027412824549E-9</c:v>
                </c:pt>
                <c:pt idx="24">
                  <c:v>3.2596966629274226E-9</c:v>
                </c:pt>
                <c:pt idx="25">
                  <c:v>3.2655151542057624E-9</c:v>
                </c:pt>
                <c:pt idx="26">
                  <c:v>3.2933623294061051E-9</c:v>
                </c:pt>
                <c:pt idx="27">
                  <c:v>3.3261074634240245E-9</c:v>
                </c:pt>
                <c:pt idx="28">
                  <c:v>3.3421055028032026E-9</c:v>
                </c:pt>
                <c:pt idx="29">
                  <c:v>3.3283439262552512E-9</c:v>
                </c:pt>
                <c:pt idx="30">
                  <c:v>3.2896223240826534E-9</c:v>
                </c:pt>
                <c:pt idx="31">
                  <c:v>3.2524643008666531E-9</c:v>
                </c:pt>
                <c:pt idx="32">
                  <c:v>3.2671692442789738E-9</c:v>
                </c:pt>
                <c:pt idx="33">
                  <c:v>3.4211157609979516E-9</c:v>
                </c:pt>
                <c:pt idx="34">
                  <c:v>3.8853230302956075E-9</c:v>
                </c:pt>
                <c:pt idx="35">
                  <c:v>5.0356601128858258E-9</c:v>
                </c:pt>
                <c:pt idx="36">
                  <c:v>7.7517883662782908E-9</c:v>
                </c:pt>
                <c:pt idx="37">
                  <c:v>1.4118648224746798E-8</c:v>
                </c:pt>
                <c:pt idx="38">
                  <c:v>2.8836829181279358E-8</c:v>
                </c:pt>
                <c:pt idx="39">
                  <c:v>6.1452590206740807E-8</c:v>
                </c:pt>
                <c:pt idx="40">
                  <c:v>1.2892950091282405E-7</c:v>
                </c:pt>
                <c:pt idx="41">
                  <c:v>2.5721808862169976E-7</c:v>
                </c:pt>
                <c:pt idx="42">
                  <c:v>4.8034996625972282E-7</c:v>
                </c:pt>
                <c:pt idx="43">
                  <c:v>8.3585579647520165E-7</c:v>
                </c:pt>
                <c:pt idx="44">
                  <c:v>1.3562927926780318E-6</c:v>
                </c:pt>
                <c:pt idx="45">
                  <c:v>2.0573551798265844E-6</c:v>
                </c:pt>
                <c:pt idx="46">
                  <c:v>2.9256217568699618E-6</c:v>
                </c:pt>
                <c:pt idx="47">
                  <c:v>3.9110039969321682E-6</c:v>
                </c:pt>
                <c:pt idx="48">
                  <c:v>4.9280114950036388E-6</c:v>
                </c:pt>
                <c:pt idx="49">
                  <c:v>5.8648811083761276E-6</c:v>
                </c:pt>
                <c:pt idx="50">
                  <c:v>6.5990402386412221E-6</c:v>
                </c:pt>
                <c:pt idx="51">
                  <c:v>7.0182120084520635E-6</c:v>
                </c:pt>
                <c:pt idx="52">
                  <c:v>7.046215258243093E-6</c:v>
                </c:pt>
                <c:pt idx="53">
                  <c:v>6.6662577121864565E-6</c:v>
                </c:pt>
                <c:pt idx="54">
                  <c:v>5.9300100546106356E-6</c:v>
                </c:pt>
                <c:pt idx="55">
                  <c:v>4.9488324916334961E-6</c:v>
                </c:pt>
                <c:pt idx="56">
                  <c:v>3.8699180183763028E-6</c:v>
                </c:pt>
                <c:pt idx="57">
                  <c:v>2.8402843616057557E-6</c:v>
                </c:pt>
                <c:pt idx="58">
                  <c:v>1.9684582870180772E-6</c:v>
                </c:pt>
                <c:pt idx="59">
                  <c:v>1.3043489220209251E-6</c:v>
                </c:pt>
                <c:pt idx="60">
                  <c:v>8.4609761445008256E-7</c:v>
                </c:pt>
                <c:pt idx="61">
                  <c:v>5.6065183755427377E-7</c:v>
                </c:pt>
                <c:pt idx="62">
                  <c:v>4.0428426395814919E-7</c:v>
                </c:pt>
                <c:pt idx="63">
                  <c:v>3.378711412699521E-7</c:v>
                </c:pt>
                <c:pt idx="64">
                  <c:v>3.3533726763998821E-7</c:v>
                </c:pt>
                <c:pt idx="65">
                  <c:v>3.8405103202554242E-7</c:v>
                </c:pt>
                <c:pt idx="66">
                  <c:v>4.7987451493927572E-7</c:v>
                </c:pt>
                <c:pt idx="67">
                  <c:v>6.2041145414919698E-7</c:v>
                </c:pt>
                <c:pt idx="68">
                  <c:v>7.9954143605604668E-7</c:v>
                </c:pt>
                <c:pt idx="69">
                  <c:v>1.006908135325667E-6</c:v>
                </c:pt>
                <c:pt idx="70">
                  <c:v>1.2330258046539184E-6</c:v>
                </c:pt>
                <c:pt idx="71">
                  <c:v>1.4747085318279078E-6</c:v>
                </c:pt>
                <c:pt idx="72">
                  <c:v>1.7361107852395715E-6</c:v>
                </c:pt>
                <c:pt idx="73">
                  <c:v>2.0260640323242573E-6</c:v>
                </c:pt>
                <c:pt idx="74">
                  <c:v>2.3562968261757914E-6</c:v>
                </c:pt>
                <c:pt idx="75">
                  <c:v>2.7419507746776078E-6</c:v>
                </c:pt>
                <c:pt idx="76">
                  <c:v>3.2021268834368763E-6</c:v>
                </c:pt>
                <c:pt idx="77">
                  <c:v>3.7583585302896133E-6</c:v>
                </c:pt>
                <c:pt idx="78">
                  <c:v>4.4332502661078851E-6</c:v>
                </c:pt>
                <c:pt idx="79">
                  <c:v>5.2515989458926682E-6</c:v>
                </c:pt>
                <c:pt idx="80">
                  <c:v>6.2411210131565124E-6</c:v>
                </c:pt>
                <c:pt idx="81">
                  <c:v>7.4330404573666047E-6</c:v>
                </c:pt>
                <c:pt idx="82">
                  <c:v>8.8622001579750426E-6</c:v>
                </c:pt>
                <c:pt idx="83">
                  <c:v>1.057201729356899E-5</c:v>
                </c:pt>
              </c:numCache>
            </c:numRef>
          </c:yVal>
        </c:ser>
        <c:ser>
          <c:idx val="1"/>
          <c:order val="1"/>
          <c:tx>
            <c:strRef>
              <c:f>'2000 250 200 DD PP'!$BY$2</c:f>
              <c:strCache>
                <c:ptCount val="1"/>
                <c:pt idx="0">
                  <c:v>δP6_234567,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PP'!$BY$3:$BY$86</c:f>
              <c:numCache>
                <c:formatCode>General</c:formatCode>
                <c:ptCount val="84"/>
                <c:pt idx="0">
                  <c:v>9.8993330166948295E-11</c:v>
                </c:pt>
                <c:pt idx="1">
                  <c:v>9.6496617039272075E-11</c:v>
                </c:pt>
                <c:pt idx="2">
                  <c:v>9.4728613456673077E-11</c:v>
                </c:pt>
                <c:pt idx="3">
                  <c:v>9.4894838188006659E-11</c:v>
                </c:pt>
                <c:pt idx="4">
                  <c:v>9.7159502136256629E-11</c:v>
                </c:pt>
                <c:pt idx="5">
                  <c:v>1.0001868865599328E-10</c:v>
                </c:pt>
                <c:pt idx="6">
                  <c:v>1.0155741559774492E-10</c:v>
                </c:pt>
                <c:pt idx="7">
                  <c:v>1.0030496865234207E-10</c:v>
                </c:pt>
                <c:pt idx="8">
                  <c:v>9.689116911590691E-11</c:v>
                </c:pt>
                <c:pt idx="9">
                  <c:v>9.3825445471385262E-11</c:v>
                </c:pt>
                <c:pt idx="10">
                  <c:v>9.3190044206319062E-11</c:v>
                </c:pt>
                <c:pt idx="11">
                  <c:v>9.574423883473064E-11</c:v>
                </c:pt>
                <c:pt idx="12">
                  <c:v>1.0014741763328223E-10</c:v>
                </c:pt>
                <c:pt idx="13">
                  <c:v>1.0314282439522325E-10</c:v>
                </c:pt>
                <c:pt idx="14">
                  <c:v>1.0248581293002841E-10</c:v>
                </c:pt>
                <c:pt idx="15">
                  <c:v>9.7967984581947073E-11</c:v>
                </c:pt>
                <c:pt idx="16">
                  <c:v>9.3040272745101288E-11</c:v>
                </c:pt>
                <c:pt idx="17">
                  <c:v>9.0962063177509299E-11</c:v>
                </c:pt>
                <c:pt idx="18">
                  <c:v>9.3591072907810568E-11</c:v>
                </c:pt>
                <c:pt idx="19">
                  <c:v>9.9653842363951477E-11</c:v>
                </c:pt>
                <c:pt idx="20">
                  <c:v>1.0504674974467307E-10</c:v>
                </c:pt>
                <c:pt idx="21">
                  <c:v>1.0551681448950487E-10</c:v>
                </c:pt>
                <c:pt idx="22">
                  <c:v>1.0014695505326172E-10</c:v>
                </c:pt>
                <c:pt idx="23">
                  <c:v>9.2640117910404571E-11</c:v>
                </c:pt>
                <c:pt idx="24">
                  <c:v>8.8304279624174996E-11</c:v>
                </c:pt>
                <c:pt idx="25">
                  <c:v>9.049713214499182E-11</c:v>
                </c:pt>
                <c:pt idx="26">
                  <c:v>9.819782908558414E-11</c:v>
                </c:pt>
                <c:pt idx="27">
                  <c:v>1.0651130179386678E-10</c:v>
                </c:pt>
                <c:pt idx="28">
                  <c:v>1.0873504888861347E-10</c:v>
                </c:pt>
                <c:pt idx="29">
                  <c:v>1.0236412590983207E-10</c:v>
                </c:pt>
                <c:pt idx="30">
                  <c:v>9.1925124953414852E-11</c:v>
                </c:pt>
                <c:pt idx="31">
                  <c:v>8.5548717712106949E-11</c:v>
                </c:pt>
                <c:pt idx="32">
                  <c:v>8.8488509866059079E-11</c:v>
                </c:pt>
                <c:pt idx="33">
                  <c:v>1.0036046166053783E-10</c:v>
                </c:pt>
                <c:pt idx="34">
                  <c:v>1.132912572450898E-10</c:v>
                </c:pt>
                <c:pt idx="35">
                  <c:v>1.1544999688279557E-10</c:v>
                </c:pt>
                <c:pt idx="36">
                  <c:v>1.0217400688412116E-10</c:v>
                </c:pt>
                <c:pt idx="37">
                  <c:v>8.2960461955539648E-11</c:v>
                </c:pt>
                <c:pt idx="38">
                  <c:v>7.3216948342763124E-11</c:v>
                </c:pt>
                <c:pt idx="39">
                  <c:v>8.5004145420051452E-11</c:v>
                </c:pt>
                <c:pt idx="40">
                  <c:v>1.2583092284983484E-10</c:v>
                </c:pt>
                <c:pt idx="41">
                  <c:v>1.9592703695207776E-10</c:v>
                </c:pt>
                <c:pt idx="42">
                  <c:v>2.8794872367575749E-10</c:v>
                </c:pt>
                <c:pt idx="43">
                  <c:v>4.2996234815851341E-10</c:v>
                </c:pt>
                <c:pt idx="44">
                  <c:v>7.9497918434649802E-10</c:v>
                </c:pt>
                <c:pt idx="45">
                  <c:v>2.0102219561965373E-9</c:v>
                </c:pt>
                <c:pt idx="46">
                  <c:v>6.0657444537612357E-9</c:v>
                </c:pt>
                <c:pt idx="47">
                  <c:v>1.8141555766054971E-8</c:v>
                </c:pt>
                <c:pt idx="48">
                  <c:v>4.8878701959545549E-8</c:v>
                </c:pt>
                <c:pt idx="49">
                  <c:v>1.1578568799744303E-7</c:v>
                </c:pt>
                <c:pt idx="50">
                  <c:v>2.4227397548611213E-7</c:v>
                </c:pt>
                <c:pt idx="51">
                  <c:v>4.531266325261793E-7</c:v>
                </c:pt>
                <c:pt idx="52">
                  <c:v>7.6557673712185397E-7</c:v>
                </c:pt>
                <c:pt idx="53">
                  <c:v>1.1768305348312927E-6</c:v>
                </c:pt>
                <c:pt idx="54">
                  <c:v>1.6524848061364646E-6</c:v>
                </c:pt>
                <c:pt idx="55">
                  <c:v>2.1230216432935199E-6</c:v>
                </c:pt>
                <c:pt idx="56">
                  <c:v>2.4950752602297273E-6</c:v>
                </c:pt>
                <c:pt idx="57">
                  <c:v>2.6790988813833556E-6</c:v>
                </c:pt>
                <c:pt idx="58">
                  <c:v>2.6259093817184086E-6</c:v>
                </c:pt>
                <c:pt idx="59">
                  <c:v>2.3524143265405203E-6</c:v>
                </c:pt>
                <c:pt idx="60">
                  <c:v>1.9359755030778164E-6</c:v>
                </c:pt>
                <c:pt idx="61">
                  <c:v>1.477885785417254E-6</c:v>
                </c:pt>
                <c:pt idx="62">
                  <c:v>1.0617052713242233E-6</c:v>
                </c:pt>
                <c:pt idx="63">
                  <c:v>7.3333323611486466E-7</c:v>
                </c:pt>
                <c:pt idx="64">
                  <c:v>5.039720093353475E-7</c:v>
                </c:pt>
                <c:pt idx="65">
                  <c:v>3.6268876444317292E-7</c:v>
                </c:pt>
                <c:pt idx="66">
                  <c:v>2.8925517603816477E-7</c:v>
                </c:pt>
                <c:pt idx="67">
                  <c:v>2.6378267376432225E-7</c:v>
                </c:pt>
                <c:pt idx="68">
                  <c:v>2.7132707440490939E-7</c:v>
                </c:pt>
                <c:pt idx="69">
                  <c:v>3.0205962131531876E-7</c:v>
                </c:pt>
                <c:pt idx="70">
                  <c:v>3.4989922834880185E-7</c:v>
                </c:pt>
                <c:pt idx="71">
                  <c:v>4.1125077737251444E-7</c:v>
                </c:pt>
                <c:pt idx="72">
                  <c:v>4.835623689297295E-7</c:v>
                </c:pt>
                <c:pt idx="73">
                  <c:v>5.6492668830461043E-7</c:v>
                </c:pt>
                <c:pt idx="74">
                  <c:v>6.5459215933407052E-7</c:v>
                </c:pt>
                <c:pt idx="75">
                  <c:v>7.5362705339499588E-7</c:v>
                </c:pt>
                <c:pt idx="76">
                  <c:v>8.6468243013514438E-7</c:v>
                </c:pt>
                <c:pt idx="77">
                  <c:v>9.914956776569768E-7</c:v>
                </c:pt>
                <c:pt idx="78">
                  <c:v>1.1389784369569913E-6</c:v>
                </c:pt>
                <c:pt idx="79">
                  <c:v>1.313682636531919E-6</c:v>
                </c:pt>
                <c:pt idx="80">
                  <c:v>1.5237583051801416E-6</c:v>
                </c:pt>
                <c:pt idx="81">
                  <c:v>1.7780562330406594E-6</c:v>
                </c:pt>
                <c:pt idx="82">
                  <c:v>2.0866777113947639E-6</c:v>
                </c:pt>
                <c:pt idx="83">
                  <c:v>2.461743723505339E-6</c:v>
                </c:pt>
              </c:numCache>
            </c:numRef>
          </c:yVal>
        </c:ser>
        <c:ser>
          <c:idx val="2"/>
          <c:order val="2"/>
          <c:tx>
            <c:strRef>
              <c:f>'2000 250 200 DD PP'!$BZ$2</c:f>
              <c:strCache>
                <c:ptCount val="1"/>
                <c:pt idx="0">
                  <c:v>δP6_345678,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PP'!$BZ$3:$BZ$86</c:f>
              <c:numCache>
                <c:formatCode>General</c:formatCode>
                <c:ptCount val="84"/>
                <c:pt idx="0">
                  <c:v>8.6188819401927934E-13</c:v>
                </c:pt>
                <c:pt idx="1">
                  <c:v>5.1973356611338511E-13</c:v>
                </c:pt>
                <c:pt idx="2">
                  <c:v>3.1136748689188147E-13</c:v>
                </c:pt>
                <c:pt idx="3">
                  <c:v>3.2805551337053333E-13</c:v>
                </c:pt>
                <c:pt idx="4">
                  <c:v>5.8729902298860672E-13</c:v>
                </c:pt>
                <c:pt idx="5">
                  <c:v>1.0221893406096734E-12</c:v>
                </c:pt>
                <c:pt idx="6">
                  <c:v>1.3135272111460915E-12</c:v>
                </c:pt>
                <c:pt idx="7">
                  <c:v>1.070868688773607E-12</c:v>
                </c:pt>
                <c:pt idx="8">
                  <c:v>5.6652674927149748E-13</c:v>
                </c:pt>
                <c:pt idx="9">
                  <c:v>2.3369941097048147E-13</c:v>
                </c:pt>
                <c:pt idx="10">
                  <c:v>1.7921868665740453E-13</c:v>
                </c:pt>
                <c:pt idx="11">
                  <c:v>4.1875785972448007E-13</c:v>
                </c:pt>
                <c:pt idx="12">
                  <c:v>1.0526302899036135E-12</c:v>
                </c:pt>
                <c:pt idx="13">
                  <c:v>1.6332505653892892E-12</c:v>
                </c:pt>
                <c:pt idx="14">
                  <c:v>1.4893075681874001E-12</c:v>
                </c:pt>
                <c:pt idx="15">
                  <c:v>7.080022820861532E-13</c:v>
                </c:pt>
                <c:pt idx="16">
                  <c:v>1.6981081215512241E-13</c:v>
                </c:pt>
                <c:pt idx="17">
                  <c:v>5.1506537190605681E-14</c:v>
                </c:pt>
                <c:pt idx="18">
                  <c:v>2.1344489411526087E-13</c:v>
                </c:pt>
                <c:pt idx="19">
                  <c:v>9.7487220852109962E-13</c:v>
                </c:pt>
                <c:pt idx="20">
                  <c:v>2.0507726172775489E-12</c:v>
                </c:pt>
                <c:pt idx="21">
                  <c:v>2.1600014467027774E-12</c:v>
                </c:pt>
                <c:pt idx="22">
                  <c:v>1.0371466141813665E-12</c:v>
                </c:pt>
                <c:pt idx="23">
                  <c:v>1.3805964828065983E-13</c:v>
                </c:pt>
                <c:pt idx="24">
                  <c:v>5.0293174879017703E-16</c:v>
                </c:pt>
                <c:pt idx="25">
                  <c:v>3.2281327787453461E-14</c:v>
                </c:pt>
                <c:pt idx="26">
                  <c:v>7.5770988463200138E-13</c:v>
                </c:pt>
                <c:pt idx="27">
                  <c:v>2.5276793667222033E-12</c:v>
                </c:pt>
                <c:pt idx="28">
                  <c:v>3.2083928999814614E-12</c:v>
                </c:pt>
                <c:pt idx="29">
                  <c:v>1.6106018017648307E-12</c:v>
                </c:pt>
                <c:pt idx="30">
                  <c:v>1.101169750158912E-13</c:v>
                </c:pt>
                <c:pt idx="31">
                  <c:v>1.064470466456544E-13</c:v>
                </c:pt>
                <c:pt idx="32">
                  <c:v>2.6451409517068967E-14</c:v>
                </c:pt>
                <c:pt idx="33">
                  <c:v>6.7016133613798806E-13</c:v>
                </c:pt>
                <c:pt idx="34">
                  <c:v>3.8031209884616361E-12</c:v>
                </c:pt>
                <c:pt idx="35">
                  <c:v>5.4781387330021549E-12</c:v>
                </c:pt>
                <c:pt idx="36">
                  <c:v>2.3436942164069955E-12</c:v>
                </c:pt>
                <c:pt idx="37">
                  <c:v>5.0397902493552732E-15</c:v>
                </c:pt>
                <c:pt idx="38">
                  <c:v>1.8955097875022264E-12</c:v>
                </c:pt>
                <c:pt idx="39">
                  <c:v>1.6643425328279197E-12</c:v>
                </c:pt>
                <c:pt idx="40">
                  <c:v>1.3632966557696962E-13</c:v>
                </c:pt>
                <c:pt idx="41">
                  <c:v>6.700069329185692E-12</c:v>
                </c:pt>
                <c:pt idx="42">
                  <c:v>1.3321841455370253E-11</c:v>
                </c:pt>
                <c:pt idx="43">
                  <c:v>5.1553792701787735E-12</c:v>
                </c:pt>
                <c:pt idx="44">
                  <c:v>2.0001922097368155E-12</c:v>
                </c:pt>
                <c:pt idx="45">
                  <c:v>3.262495455045551E-11</c:v>
                </c:pt>
                <c:pt idx="46">
                  <c:v>7.1502305444498031E-11</c:v>
                </c:pt>
                <c:pt idx="47">
                  <c:v>7.3355083400275042E-11</c:v>
                </c:pt>
                <c:pt idx="48">
                  <c:v>5.310281441446247E-11</c:v>
                </c:pt>
                <c:pt idx="49">
                  <c:v>6.9380328868667254E-11</c:v>
                </c:pt>
                <c:pt idx="50">
                  <c:v>2.8621630435560381E-10</c:v>
                </c:pt>
                <c:pt idx="51">
                  <c:v>1.4724270968102327E-9</c:v>
                </c:pt>
                <c:pt idx="52">
                  <c:v>5.9351287370060393E-9</c:v>
                </c:pt>
                <c:pt idx="53">
                  <c:v>1.8451135650630982E-8</c:v>
                </c:pt>
                <c:pt idx="54">
                  <c:v>4.6636745686667578E-8</c:v>
                </c:pt>
                <c:pt idx="55">
                  <c:v>1.0013353176117202E-7</c:v>
                </c:pt>
                <c:pt idx="56">
                  <c:v>1.8776030333092327E-7</c:v>
                </c:pt>
                <c:pt idx="57">
                  <c:v>3.1234603869714304E-7</c:v>
                </c:pt>
                <c:pt idx="58">
                  <c:v>4.6450656959302578E-7</c:v>
                </c:pt>
                <c:pt idx="59">
                  <c:v>6.1905237674525597E-7</c:v>
                </c:pt>
                <c:pt idx="60">
                  <c:v>7.3889253551796896E-7</c:v>
                </c:pt>
                <c:pt idx="61">
                  <c:v>7.886951267733547E-7</c:v>
                </c:pt>
                <c:pt idx="62">
                  <c:v>7.5303434215714292E-7</c:v>
                </c:pt>
                <c:pt idx="63">
                  <c:v>6.4578485538148271E-7</c:v>
                </c:pt>
                <c:pt idx="64">
                  <c:v>5.0221495510118727E-7</c:v>
                </c:pt>
                <c:pt idx="65">
                  <c:v>3.5993361732910741E-7</c:v>
                </c:pt>
                <c:pt idx="66">
                  <c:v>2.4360300830439976E-7</c:v>
                </c:pt>
                <c:pt idx="67">
                  <c:v>1.6201171657041963E-7</c:v>
                </c:pt>
                <c:pt idx="68">
                  <c:v>1.1280801261344743E-7</c:v>
                </c:pt>
                <c:pt idx="69">
                  <c:v>8.8883794581233768E-8</c:v>
                </c:pt>
                <c:pt idx="70">
                  <c:v>8.3007578863228947E-8</c:v>
                </c:pt>
                <c:pt idx="71">
                  <c:v>8.93708800901719E-8</c:v>
                </c:pt>
                <c:pt idx="72">
                  <c:v>1.0303967387306738E-7</c:v>
                </c:pt>
                <c:pt idx="73">
                  <c:v>1.1960134726049712E-7</c:v>
                </c:pt>
                <c:pt idx="74">
                  <c:v>1.3633822804899503E-7</c:v>
                </c:pt>
                <c:pt idx="75">
                  <c:v>1.5292193357666529E-7</c:v>
                </c:pt>
                <c:pt idx="76">
                  <c:v>1.7071407894041541E-7</c:v>
                </c:pt>
                <c:pt idx="77">
                  <c:v>1.9150301687130885E-7</c:v>
                </c:pt>
                <c:pt idx="78">
                  <c:v>2.1664022062641122E-7</c:v>
                </c:pt>
                <c:pt idx="79">
                  <c:v>2.4697229501298947E-7</c:v>
                </c:pt>
                <c:pt idx="80">
                  <c:v>2.8314115736800738E-7</c:v>
                </c:pt>
                <c:pt idx="81">
                  <c:v>3.2592927891941523E-7</c:v>
                </c:pt>
                <c:pt idx="82">
                  <c:v>3.7645099898278716E-7</c:v>
                </c:pt>
                <c:pt idx="83">
                  <c:v>4.3618266759014174E-7</c:v>
                </c:pt>
              </c:numCache>
            </c:numRef>
          </c:yVal>
        </c:ser>
        <c:ser>
          <c:idx val="3"/>
          <c:order val="3"/>
          <c:tx>
            <c:strRef>
              <c:f>'2000 250 200 DD PP'!$CA$2</c:f>
              <c:strCache>
                <c:ptCount val="1"/>
                <c:pt idx="0">
                  <c:v>δP6_456789,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PP'!$CA$3:$CA$86</c:f>
              <c:numCache>
                <c:formatCode>General</c:formatCode>
                <c:ptCount val="84"/>
                <c:pt idx="0">
                  <c:v>5.6652031291156645E-12</c:v>
                </c:pt>
                <c:pt idx="1">
                  <c:v>6.5941062713691048E-12</c:v>
                </c:pt>
                <c:pt idx="2">
                  <c:v>7.4740068919988457E-12</c:v>
                </c:pt>
                <c:pt idx="3">
                  <c:v>7.3765463998901268E-12</c:v>
                </c:pt>
                <c:pt idx="4">
                  <c:v>6.4171792042794802E-12</c:v>
                </c:pt>
                <c:pt idx="5">
                  <c:v>5.3003052793228004E-12</c:v>
                </c:pt>
                <c:pt idx="6">
                  <c:v>4.7078206016813936E-12</c:v>
                </c:pt>
                <c:pt idx="7">
                  <c:v>5.2209933300707236E-12</c:v>
                </c:pt>
                <c:pt idx="8">
                  <c:v>6.4632051155216079E-12</c:v>
                </c:pt>
                <c:pt idx="9">
                  <c:v>7.8132457961941562E-12</c:v>
                </c:pt>
                <c:pt idx="10">
                  <c:v>8.1725626318458109E-12</c:v>
                </c:pt>
                <c:pt idx="11">
                  <c:v>7.0067448221701756E-12</c:v>
                </c:pt>
                <c:pt idx="12">
                  <c:v>5.2196580109151915E-12</c:v>
                </c:pt>
                <c:pt idx="13">
                  <c:v>4.191100190447988E-12</c:v>
                </c:pt>
                <c:pt idx="14">
                  <c:v>4.4238370272286299E-12</c:v>
                </c:pt>
                <c:pt idx="15">
                  <c:v>6.0462740856866135E-12</c:v>
                </c:pt>
                <c:pt idx="16">
                  <c:v>8.225373951454667E-12</c:v>
                </c:pt>
                <c:pt idx="17">
                  <c:v>9.2556532390536753E-12</c:v>
                </c:pt>
                <c:pt idx="18">
                  <c:v>7.9354735659526934E-12</c:v>
                </c:pt>
                <c:pt idx="19">
                  <c:v>5.3944021382158212E-12</c:v>
                </c:pt>
                <c:pt idx="20">
                  <c:v>3.6411131948442247E-12</c:v>
                </c:pt>
                <c:pt idx="21">
                  <c:v>3.5049680133123639E-12</c:v>
                </c:pt>
                <c:pt idx="22">
                  <c:v>5.3075128671817727E-12</c:v>
                </c:pt>
                <c:pt idx="23">
                  <c:v>8.4908867990551135E-12</c:v>
                </c:pt>
                <c:pt idx="24">
                  <c:v>1.0808729190294051E-11</c:v>
                </c:pt>
                <c:pt idx="25">
                  <c:v>9.5331859275071293E-12</c:v>
                </c:pt>
                <c:pt idx="26">
                  <c:v>5.841497403351963E-12</c:v>
                </c:pt>
                <c:pt idx="27">
                  <c:v>2.9779236983186956E-12</c:v>
                </c:pt>
                <c:pt idx="28">
                  <c:v>2.3192111109982778E-12</c:v>
                </c:pt>
                <c:pt idx="29">
                  <c:v>4.075810188693031E-12</c:v>
                </c:pt>
                <c:pt idx="30">
                  <c:v>8.6686056346145558E-12</c:v>
                </c:pt>
                <c:pt idx="31">
                  <c:v>1.3244477598284028E-11</c:v>
                </c:pt>
                <c:pt idx="32">
                  <c:v>1.2692927258160987E-11</c:v>
                </c:pt>
                <c:pt idx="33">
                  <c:v>7.0540529973551186E-12</c:v>
                </c:pt>
                <c:pt idx="34">
                  <c:v>2.2868874449351367E-12</c:v>
                </c:pt>
                <c:pt idx="35">
                  <c:v>8.824168320487816E-13</c:v>
                </c:pt>
                <c:pt idx="36">
                  <c:v>2.0770630510876643E-12</c:v>
                </c:pt>
                <c:pt idx="37">
                  <c:v>7.6798131960290597E-12</c:v>
                </c:pt>
                <c:pt idx="38">
                  <c:v>1.6624038937187932E-11</c:v>
                </c:pt>
                <c:pt idx="39">
                  <c:v>1.9153539502087669E-11</c:v>
                </c:pt>
                <c:pt idx="40">
                  <c:v>1.0973121727981833E-11</c:v>
                </c:pt>
                <c:pt idx="41">
                  <c:v>2.0251224934570793E-12</c:v>
                </c:pt>
                <c:pt idx="42">
                  <c:v>1.9502011354362591E-14</c:v>
                </c:pt>
                <c:pt idx="43">
                  <c:v>1.3563814114398983E-13</c:v>
                </c:pt>
                <c:pt idx="44">
                  <c:v>9.157060463330228E-13</c:v>
                </c:pt>
                <c:pt idx="45">
                  <c:v>8.7432853081154384E-12</c:v>
                </c:pt>
                <c:pt idx="46">
                  <c:v>1.8354521206806284E-11</c:v>
                </c:pt>
                <c:pt idx="47">
                  <c:v>1.4746807291941564E-11</c:v>
                </c:pt>
                <c:pt idx="48">
                  <c:v>2.0658813578267434E-12</c:v>
                </c:pt>
                <c:pt idx="49">
                  <c:v>4.6070270697447369E-12</c:v>
                </c:pt>
                <c:pt idx="50">
                  <c:v>3.1404606734950813E-11</c:v>
                </c:pt>
                <c:pt idx="51">
                  <c:v>6.204595066611359E-11</c:v>
                </c:pt>
                <c:pt idx="52">
                  <c:v>7.794039550128393E-11</c:v>
                </c:pt>
                <c:pt idx="53">
                  <c:v>9.4907927061183161E-11</c:v>
                </c:pt>
                <c:pt idx="54">
                  <c:v>1.8462941368187163E-10</c:v>
                </c:pt>
                <c:pt idx="55">
                  <c:v>6.182747038110552E-10</c:v>
                </c:pt>
                <c:pt idx="56">
                  <c:v>2.3837626431257383E-9</c:v>
                </c:pt>
                <c:pt idx="57">
                  <c:v>8.0404119634467334E-9</c:v>
                </c:pt>
                <c:pt idx="58">
                  <c:v>2.2023782210296009E-8</c:v>
                </c:pt>
                <c:pt idx="59">
                  <c:v>4.8970154299674331E-8</c:v>
                </c:pt>
                <c:pt idx="60">
                  <c:v>9.0021335252475091E-8</c:v>
                </c:pt>
                <c:pt idx="61">
                  <c:v>1.3972556025090393E-7</c:v>
                </c:pt>
                <c:pt idx="62">
                  <c:v>1.8673823946753715E-7</c:v>
                </c:pt>
                <c:pt idx="63">
                  <c:v>2.1827356925909701E-7</c:v>
                </c:pt>
                <c:pt idx="64">
                  <c:v>2.2563301433488733E-7</c:v>
                </c:pt>
                <c:pt idx="65">
                  <c:v>2.0770043793762107E-7</c:v>
                </c:pt>
                <c:pt idx="66">
                  <c:v>1.7140791981194169E-7</c:v>
                </c:pt>
                <c:pt idx="67">
                  <c:v>1.282660482065189E-7</c:v>
                </c:pt>
                <c:pt idx="68">
                  <c:v>8.9109486574988739E-8</c:v>
                </c:pt>
                <c:pt idx="69">
                  <c:v>5.9807441942027361E-8</c:v>
                </c:pt>
                <c:pt idx="70">
                  <c:v>4.0963102737110901E-8</c:v>
                </c:pt>
                <c:pt idx="71">
                  <c:v>3.042413015546322E-8</c:v>
                </c:pt>
                <c:pt idx="72">
                  <c:v>2.5704118172041187E-8</c:v>
                </c:pt>
                <c:pt idx="73">
                  <c:v>2.5056401330111214E-8</c:v>
                </c:pt>
                <c:pt idx="74">
                  <c:v>2.7357428073711043E-8</c:v>
                </c:pt>
                <c:pt idx="75">
                  <c:v>3.1677569744398275E-8</c:v>
                </c:pt>
                <c:pt idx="76">
                  <c:v>3.7001262893735967E-8</c:v>
                </c:pt>
                <c:pt idx="77">
                  <c:v>4.2407655171137763E-8</c:v>
                </c:pt>
                <c:pt idx="78">
                  <c:v>4.7509256380386E-8</c:v>
                </c:pt>
                <c:pt idx="79">
                  <c:v>5.2526100096372797E-8</c:v>
                </c:pt>
                <c:pt idx="80">
                  <c:v>5.8009837238795653E-8</c:v>
                </c:pt>
                <c:pt idx="81">
                  <c:v>6.4535779895682756E-8</c:v>
                </c:pt>
                <c:pt idx="82">
                  <c:v>7.2545402961959788E-8</c:v>
                </c:pt>
                <c:pt idx="83">
                  <c:v>8.2401921955791677E-8</c:v>
                </c:pt>
              </c:numCache>
            </c:numRef>
          </c:yVal>
        </c:ser>
        <c:axId val="121354880"/>
        <c:axId val="121360768"/>
      </c:scatterChart>
      <c:valAx>
        <c:axId val="12135488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360768"/>
        <c:crosses val="autoZero"/>
        <c:crossBetween val="midCat"/>
      </c:valAx>
      <c:valAx>
        <c:axId val="12136076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354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P7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DD PP'!$CB$2</c:f>
              <c:strCache>
                <c:ptCount val="1"/>
                <c:pt idx="0">
                  <c:v>δP7_1234567,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PP'!$CB$3:$CB$86</c:f>
              <c:numCache>
                <c:formatCode>General</c:formatCode>
                <c:ptCount val="84"/>
                <c:pt idx="0">
                  <c:v>2.7766242772382511E-9</c:v>
                </c:pt>
                <c:pt idx="1">
                  <c:v>2.7760657493929381E-9</c:v>
                </c:pt>
                <c:pt idx="2">
                  <c:v>2.7743872272468586E-9</c:v>
                </c:pt>
                <c:pt idx="3">
                  <c:v>2.7743187031778385E-9</c:v>
                </c:pt>
                <c:pt idx="4">
                  <c:v>2.7753107162545712E-9</c:v>
                </c:pt>
                <c:pt idx="5">
                  <c:v>2.7773050540230809E-9</c:v>
                </c:pt>
                <c:pt idx="6">
                  <c:v>2.7781581209819479E-9</c:v>
                </c:pt>
                <c:pt idx="7">
                  <c:v>2.7774136103937735E-9</c:v>
                </c:pt>
                <c:pt idx="8">
                  <c:v>2.7763204062111928E-9</c:v>
                </c:pt>
                <c:pt idx="9">
                  <c:v>2.7738265845597713E-9</c:v>
                </c:pt>
                <c:pt idx="10">
                  <c:v>2.7733152154990078E-9</c:v>
                </c:pt>
                <c:pt idx="11">
                  <c:v>2.7750512655093559E-9</c:v>
                </c:pt>
                <c:pt idx="12">
                  <c:v>2.7772623513700633E-9</c:v>
                </c:pt>
                <c:pt idx="13">
                  <c:v>2.7794899880211164E-9</c:v>
                </c:pt>
                <c:pt idx="14">
                  <c:v>2.7782524567055177E-9</c:v>
                </c:pt>
                <c:pt idx="15">
                  <c:v>2.7764470140236559E-9</c:v>
                </c:pt>
                <c:pt idx="16">
                  <c:v>2.7731737610892435E-9</c:v>
                </c:pt>
                <c:pt idx="17">
                  <c:v>2.7717677136622522E-9</c:v>
                </c:pt>
                <c:pt idx="18">
                  <c:v>2.7736483952136258E-9</c:v>
                </c:pt>
                <c:pt idx="19">
                  <c:v>2.7775363511351863E-9</c:v>
                </c:pt>
                <c:pt idx="20">
                  <c:v>2.7804990366694701E-9</c:v>
                </c:pt>
                <c:pt idx="21">
                  <c:v>2.7806161558674347E-9</c:v>
                </c:pt>
                <c:pt idx="22">
                  <c:v>2.7772540783762135E-9</c:v>
                </c:pt>
                <c:pt idx="23">
                  <c:v>2.7718528768683592E-9</c:v>
                </c:pt>
                <c:pt idx="24">
                  <c:v>2.7670151081184037E-9</c:v>
                </c:pt>
                <c:pt idx="25">
                  <c:v>2.7671779002020137E-9</c:v>
                </c:pt>
                <c:pt idx="26">
                  <c:v>2.7750504176250971E-9</c:v>
                </c:pt>
                <c:pt idx="27">
                  <c:v>2.7866808160196421E-9</c:v>
                </c:pt>
                <c:pt idx="28">
                  <c:v>2.7965693778016279E-9</c:v>
                </c:pt>
                <c:pt idx="29">
                  <c:v>2.7979389594175903E-9</c:v>
                </c:pt>
                <c:pt idx="30">
                  <c:v>2.7861028051382861E-9</c:v>
                </c:pt>
                <c:pt idx="31">
                  <c:v>2.7668646160990667E-9</c:v>
                </c:pt>
                <c:pt idx="32">
                  <c:v>2.7732939854004914E-9</c:v>
                </c:pt>
                <c:pt idx="33">
                  <c:v>2.8878339088207376E-9</c:v>
                </c:pt>
                <c:pt idx="34">
                  <c:v>3.2873710514391767E-9</c:v>
                </c:pt>
                <c:pt idx="35">
                  <c:v>4.3528013049620477E-9</c:v>
                </c:pt>
                <c:pt idx="36">
                  <c:v>6.9616255189685893E-9</c:v>
                </c:pt>
                <c:pt idx="37">
                  <c:v>1.3186389864366546E-8</c:v>
                </c:pt>
                <c:pt idx="38">
                  <c:v>2.7679387088291819E-8</c:v>
                </c:pt>
                <c:pt idx="39">
                  <c:v>5.9848458159554711E-8</c:v>
                </c:pt>
                <c:pt idx="40">
                  <c:v>1.2646324866043517E-7</c:v>
                </c:pt>
                <c:pt idx="41">
                  <c:v>2.534118822961091E-7</c:v>
                </c:pt>
                <c:pt idx="42">
                  <c:v>4.7490256126215698E-7</c:v>
                </c:pt>
                <c:pt idx="43">
                  <c:v>8.2812674716823461E-7</c:v>
                </c:pt>
                <c:pt idx="44">
                  <c:v>1.3425421686019651E-6</c:v>
                </c:pt>
                <c:pt idx="45">
                  <c:v>2.0247939415154467E-6</c:v>
                </c:pt>
                <c:pt idx="46">
                  <c:v>2.8444961182851174E-6</c:v>
                </c:pt>
                <c:pt idx="47">
                  <c:v>3.7283692054499144E-6</c:v>
                </c:pt>
                <c:pt idx="48">
                  <c:v>4.5674910910448918E-6</c:v>
                </c:pt>
                <c:pt idx="49">
                  <c:v>5.2349030056802634E-6</c:v>
                </c:pt>
                <c:pt idx="50">
                  <c:v>5.6096817041289374E-6</c:v>
                </c:pt>
                <c:pt idx="51">
                  <c:v>5.6046625467812009E-6</c:v>
                </c:pt>
                <c:pt idx="52">
                  <c:v>5.1945997661275627E-6</c:v>
                </c:pt>
                <c:pt idx="53">
                  <c:v>4.4340269780220742E-6</c:v>
                </c:pt>
                <c:pt idx="54">
                  <c:v>3.4509853396832582E-6</c:v>
                </c:pt>
                <c:pt idx="55">
                  <c:v>2.4155109819598428E-6</c:v>
                </c:pt>
                <c:pt idx="56">
                  <c:v>1.492717870983157E-6</c:v>
                </c:pt>
                <c:pt idx="57">
                  <c:v>7.9473845770952461E-7</c:v>
                </c:pt>
                <c:pt idx="58">
                  <c:v>3.5197868071005928E-7</c:v>
                </c:pt>
                <c:pt idx="59">
                  <c:v>1.2237174830688095E-7</c:v>
                </c:pt>
                <c:pt idx="60">
                  <c:v>3.015379066751052E-8</c:v>
                </c:pt>
                <c:pt idx="61">
                  <c:v>4.6380184586639294E-9</c:v>
                </c:pt>
                <c:pt idx="62">
                  <c:v>8.5970059003334301E-10</c:v>
                </c:pt>
                <c:pt idx="63">
                  <c:v>2.2269693837807803E-9</c:v>
                </c:pt>
                <c:pt idx="64">
                  <c:v>1.1384910730708359E-8</c:v>
                </c:pt>
                <c:pt idx="65">
                  <c:v>3.6535404099340506E-8</c:v>
                </c:pt>
                <c:pt idx="66">
                  <c:v>8.1846475496878824E-8</c:v>
                </c:pt>
                <c:pt idx="67">
                  <c:v>1.4541120619394107E-7</c:v>
                </c:pt>
                <c:pt idx="68">
                  <c:v>2.2111701132129089E-7</c:v>
                </c:pt>
                <c:pt idx="69">
                  <c:v>3.012615152214974E-7</c:v>
                </c:pt>
                <c:pt idx="70">
                  <c:v>3.7976894403049927E-7</c:v>
                </c:pt>
                <c:pt idx="71">
                  <c:v>4.5465300625719828E-7</c:v>
                </c:pt>
                <c:pt idx="72">
                  <c:v>5.2831086215660464E-7</c:v>
                </c:pt>
                <c:pt idx="73">
                  <c:v>6.0544794337556807E-7</c:v>
                </c:pt>
                <c:pt idx="74">
                  <c:v>6.9137900180472409E-7</c:v>
                </c:pt>
                <c:pt idx="75">
                  <c:v>7.9177455065203918E-7</c:v>
                </c:pt>
                <c:pt idx="76">
                  <c:v>9.1314280857100466E-7</c:v>
                </c:pt>
                <c:pt idx="77">
                  <c:v>1.0624372994855041E-6</c:v>
                </c:pt>
                <c:pt idx="78">
                  <c:v>1.2462952241103636E-6</c:v>
                </c:pt>
                <c:pt idx="79">
                  <c:v>1.471190599677071E-6</c:v>
                </c:pt>
                <c:pt idx="80">
                  <c:v>1.7438486133017536E-6</c:v>
                </c:pt>
                <c:pt idx="81">
                  <c:v>2.0722692606695414E-6</c:v>
                </c:pt>
                <c:pt idx="82">
                  <c:v>2.4649152538156343E-6</c:v>
                </c:pt>
                <c:pt idx="83">
                  <c:v>2.931803024307971E-6</c:v>
                </c:pt>
              </c:numCache>
            </c:numRef>
          </c:yVal>
        </c:ser>
        <c:ser>
          <c:idx val="1"/>
          <c:order val="1"/>
          <c:tx>
            <c:strRef>
              <c:f>'2000 250 200 DD PP'!$CC$2</c:f>
              <c:strCache>
                <c:ptCount val="1"/>
                <c:pt idx="0">
                  <c:v>δP7_2345678,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PP'!$CC$3:$CC$86</c:f>
              <c:numCache>
                <c:formatCode>General</c:formatCode>
                <c:ptCount val="84"/>
                <c:pt idx="0">
                  <c:v>8.9107514064748909E-11</c:v>
                </c:pt>
                <c:pt idx="1">
                  <c:v>8.4682203062287925E-11</c:v>
                </c:pt>
                <c:pt idx="2">
                  <c:v>8.1440257652326992E-11</c:v>
                </c:pt>
                <c:pt idx="3">
                  <c:v>8.1736909674152897E-11</c:v>
                </c:pt>
                <c:pt idx="4">
                  <c:v>8.5750239141160107E-11</c:v>
                </c:pt>
                <c:pt idx="5">
                  <c:v>9.0921581337651284E-11</c:v>
                </c:pt>
                <c:pt idx="6">
                  <c:v>9.3787101273174969E-11</c:v>
                </c:pt>
                <c:pt idx="7">
                  <c:v>9.1438760050480033E-11</c:v>
                </c:pt>
                <c:pt idx="8">
                  <c:v>8.5365948156511838E-11</c:v>
                </c:pt>
                <c:pt idx="9">
                  <c:v>7.9888094455759088E-11</c:v>
                </c:pt>
                <c:pt idx="10">
                  <c:v>7.8728416734702375E-11</c:v>
                </c:pt>
                <c:pt idx="11">
                  <c:v>8.3252093507626121E-11</c:v>
                </c:pt>
                <c:pt idx="12">
                  <c:v>9.1198159633042792E-11</c:v>
                </c:pt>
                <c:pt idx="13">
                  <c:v>9.6695684186725453E-11</c:v>
                </c:pt>
                <c:pt idx="14">
                  <c:v>9.5454551439499039E-11</c:v>
                </c:pt>
                <c:pt idx="15">
                  <c:v>8.72619349472318E-11</c:v>
                </c:pt>
                <c:pt idx="16">
                  <c:v>7.8483919539289451E-11</c:v>
                </c:pt>
                <c:pt idx="17">
                  <c:v>7.4849435404615366E-11</c:v>
                </c:pt>
                <c:pt idx="18">
                  <c:v>7.9466948125637239E-11</c:v>
                </c:pt>
                <c:pt idx="19">
                  <c:v>9.0334324419202793E-11</c:v>
                </c:pt>
                <c:pt idx="20">
                  <c:v>1.001853492713562E-10</c:v>
                </c:pt>
                <c:pt idx="21">
                  <c:v>1.0104886066347696E-10</c:v>
                </c:pt>
                <c:pt idx="22">
                  <c:v>9.1118193076136665E-11</c:v>
                </c:pt>
                <c:pt idx="23">
                  <c:v>7.7730635756626343E-11</c:v>
                </c:pt>
                <c:pt idx="24">
                  <c:v>7.0179471523660615E-11</c:v>
                </c:pt>
                <c:pt idx="25">
                  <c:v>7.3989113188767378E-11</c:v>
                </c:pt>
                <c:pt idx="26">
                  <c:v>8.7773657449646497E-11</c:v>
                </c:pt>
                <c:pt idx="27">
                  <c:v>1.0334137287480422E-10</c:v>
                </c:pt>
                <c:pt idx="28">
                  <c:v>1.0776844968097737E-10</c:v>
                </c:pt>
                <c:pt idx="29">
                  <c:v>9.5868746242379146E-11</c:v>
                </c:pt>
                <c:pt idx="30">
                  <c:v>7.6708987127106178E-11</c:v>
                </c:pt>
                <c:pt idx="31">
                  <c:v>6.5052152712328807E-11</c:v>
                </c:pt>
                <c:pt idx="32">
                  <c:v>6.9035671250206797E-11</c:v>
                </c:pt>
                <c:pt idx="33">
                  <c:v>8.920335061929788E-11</c:v>
                </c:pt>
                <c:pt idx="34">
                  <c:v>1.1402800216674122E-10</c:v>
                </c:pt>
                <c:pt idx="35">
                  <c:v>1.2084495577247401E-10</c:v>
                </c:pt>
                <c:pt idx="36">
                  <c:v>9.8573266640820646E-11</c:v>
                </c:pt>
                <c:pt idx="37">
                  <c:v>6.5191329277774663E-11</c:v>
                </c:pt>
                <c:pt idx="38">
                  <c:v>4.652329204735192E-11</c:v>
                </c:pt>
                <c:pt idx="39">
                  <c:v>5.656229335390376E-11</c:v>
                </c:pt>
                <c:pt idx="40">
                  <c:v>1.0803341034985535E-10</c:v>
                </c:pt>
                <c:pt idx="41">
                  <c:v>2.0594345251706571E-10</c:v>
                </c:pt>
                <c:pt idx="42">
                  <c:v>3.196980689279419E-10</c:v>
                </c:pt>
                <c:pt idx="43">
                  <c:v>4.3595015066722288E-10</c:v>
                </c:pt>
                <c:pt idx="44">
                  <c:v>6.902792197129627E-10</c:v>
                </c:pt>
                <c:pt idx="45">
                  <c:v>1.6304711256378303E-9</c:v>
                </c:pt>
                <c:pt idx="46">
                  <c:v>5.110452304388415E-9</c:v>
                </c:pt>
                <c:pt idx="47">
                  <c:v>1.6238319573835869E-8</c:v>
                </c:pt>
                <c:pt idx="48">
                  <c:v>4.54869573837638E-8</c:v>
                </c:pt>
                <c:pt idx="49">
                  <c:v>1.090270687135937E-7</c:v>
                </c:pt>
                <c:pt idx="50">
                  <c:v>2.2593271703307504E-7</c:v>
                </c:pt>
                <c:pt idx="51">
                  <c:v>4.1229330724823875E-7</c:v>
                </c:pt>
                <c:pt idx="52">
                  <c:v>6.7270328239523497E-7</c:v>
                </c:pt>
                <c:pt idx="53">
                  <c:v>9.9055784960413013E-7</c:v>
                </c:pt>
                <c:pt idx="54">
                  <c:v>1.3216491515112357E-6</c:v>
                </c:pt>
                <c:pt idx="55">
                  <c:v>1.5974790737170025E-6</c:v>
                </c:pt>
                <c:pt idx="56">
                  <c:v>1.7430700796942232E-6</c:v>
                </c:pt>
                <c:pt idx="57">
                  <c:v>1.7065170533945765E-6</c:v>
                </c:pt>
                <c:pt idx="58">
                  <c:v>1.4880405333555384E-6</c:v>
                </c:pt>
                <c:pt idx="59">
                  <c:v>1.148000231906642E-6</c:v>
                </c:pt>
                <c:pt idx="60">
                  <c:v>7.8106183283119265E-7</c:v>
                </c:pt>
                <c:pt idx="61">
                  <c:v>4.7023201910572116E-7</c:v>
                </c:pt>
                <c:pt idx="62">
                  <c:v>2.5418919732505686E-7</c:v>
                </c:pt>
                <c:pt idx="63">
                  <c:v>1.2828203663198715E-7</c:v>
                </c:pt>
                <c:pt idx="64">
                  <c:v>6.6456754196517975E-8</c:v>
                </c:pt>
                <c:pt idx="65">
                  <c:v>4.2187780679433697E-8</c:v>
                </c:pt>
                <c:pt idx="66">
                  <c:v>3.8640991154710279E-8</c:v>
                </c:pt>
                <c:pt idx="67">
                  <c:v>4.8630337021418655E-8</c:v>
                </c:pt>
                <c:pt idx="68">
                  <c:v>6.8924848173737755E-8</c:v>
                </c:pt>
                <c:pt idx="69">
                  <c:v>9.5355187663147957E-8</c:v>
                </c:pt>
                <c:pt idx="70">
                  <c:v>1.2305660507596894E-7</c:v>
                </c:pt>
                <c:pt idx="71">
                  <c:v>1.495090640087447E-7</c:v>
                </c:pt>
                <c:pt idx="72">
                  <c:v>1.7525820613086E-7</c:v>
                </c:pt>
                <c:pt idx="73">
                  <c:v>2.0237433755745468E-7</c:v>
                </c:pt>
                <c:pt idx="74">
                  <c:v>2.3251938150207015E-7</c:v>
                </c:pt>
                <c:pt idx="75">
                  <c:v>2.6638944732005304E-7</c:v>
                </c:pt>
                <c:pt idx="76">
                  <c:v>3.0402812111978768E-7</c:v>
                </c:pt>
                <c:pt idx="77">
                  <c:v>3.4554803958315767E-7</c:v>
                </c:pt>
                <c:pt idx="78">
                  <c:v>3.9194523546264875E-7</c:v>
                </c:pt>
                <c:pt idx="79">
                  <c:v>4.4540752956224978E-7</c:v>
                </c:pt>
                <c:pt idx="80">
                  <c:v>5.0902583845103916E-7</c:v>
                </c:pt>
                <c:pt idx="81">
                  <c:v>5.8609989262239506E-7</c:v>
                </c:pt>
                <c:pt idx="82">
                  <c:v>6.8039066823303328E-7</c:v>
                </c:pt>
                <c:pt idx="83">
                  <c:v>7.9655661167960891E-7</c:v>
                </c:pt>
              </c:numCache>
            </c:numRef>
          </c:yVal>
        </c:ser>
        <c:ser>
          <c:idx val="2"/>
          <c:order val="2"/>
          <c:tx>
            <c:strRef>
              <c:f>'2000 250 200 DD PP'!$CD$2</c:f>
              <c:strCache>
                <c:ptCount val="1"/>
                <c:pt idx="0">
                  <c:v>δP7_3456789,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DD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DD PP'!$CD$3:$CD$86</c:f>
              <c:numCache>
                <c:formatCode>General</c:formatCode>
                <c:ptCount val="84"/>
                <c:pt idx="0">
                  <c:v>8.0339064385408648E-17</c:v>
                </c:pt>
                <c:pt idx="1">
                  <c:v>9.2985270232167756E-14</c:v>
                </c:pt>
                <c:pt idx="2">
                  <c:v>3.1669647846559893E-13</c:v>
                </c:pt>
                <c:pt idx="3">
                  <c:v>2.891968077527569E-13</c:v>
                </c:pt>
                <c:pt idx="4">
                  <c:v>5.7766870521883577E-14</c:v>
                </c:pt>
                <c:pt idx="5">
                  <c:v>1.839227725067156E-14</c:v>
                </c:pt>
                <c:pt idx="6">
                  <c:v>1.1987783437278539E-13</c:v>
                </c:pt>
                <c:pt idx="7">
                  <c:v>2.8620308437453377E-14</c:v>
                </c:pt>
                <c:pt idx="8">
                  <c:v>6.6986535463312978E-14</c:v>
                </c:pt>
                <c:pt idx="9">
                  <c:v>4.5124212981660745E-13</c:v>
                </c:pt>
                <c:pt idx="10">
                  <c:v>5.9017415062152422E-13</c:v>
                </c:pt>
                <c:pt idx="11">
                  <c:v>1.7990594313622118E-13</c:v>
                </c:pt>
                <c:pt idx="12">
                  <c:v>2.5850370094671896E-14</c:v>
                </c:pt>
                <c:pt idx="13">
                  <c:v>2.9992300563480039E-13</c:v>
                </c:pt>
                <c:pt idx="14">
                  <c:v>2.0983647084820761E-13</c:v>
                </c:pt>
                <c:pt idx="15">
                  <c:v>1.5101507099668164E-14</c:v>
                </c:pt>
                <c:pt idx="16">
                  <c:v>6.1592303896924897E-13</c:v>
                </c:pt>
                <c:pt idx="17">
                  <c:v>1.1425693805579205E-12</c:v>
                </c:pt>
                <c:pt idx="18">
                  <c:v>4.9786763397651293E-13</c:v>
                </c:pt>
                <c:pt idx="19">
                  <c:v>1.0144998094047086E-14</c:v>
                </c:pt>
                <c:pt idx="20">
                  <c:v>6.0947733810025102E-13</c:v>
                </c:pt>
                <c:pt idx="21">
                  <c:v>7.0344783506441239E-13</c:v>
                </c:pt>
                <c:pt idx="22">
                  <c:v>2.0096609304936517E-14</c:v>
                </c:pt>
                <c:pt idx="23">
                  <c:v>7.2570631728687849E-13</c:v>
                </c:pt>
                <c:pt idx="24">
                  <c:v>2.1267737630876343E-12</c:v>
                </c:pt>
                <c:pt idx="25">
                  <c:v>1.3042566098880447E-12</c:v>
                </c:pt>
                <c:pt idx="26">
                  <c:v>4.7862149388840853E-15</c:v>
                </c:pt>
                <c:pt idx="27">
                  <c:v>1.0892463200878361E-12</c:v>
                </c:pt>
                <c:pt idx="28">
                  <c:v>1.8514899571536698E-12</c:v>
                </c:pt>
                <c:pt idx="29">
                  <c:v>3.095727764934385E-13</c:v>
                </c:pt>
                <c:pt idx="30">
                  <c:v>8.2554097971344405E-13</c:v>
                </c:pt>
                <c:pt idx="31">
                  <c:v>3.8597669954186421E-12</c:v>
                </c:pt>
                <c:pt idx="32">
                  <c:v>3.0985800762473176E-12</c:v>
                </c:pt>
                <c:pt idx="33">
                  <c:v>6.9693718058795889E-14</c:v>
                </c:pt>
                <c:pt idx="34">
                  <c:v>2.312772710572901E-12</c:v>
                </c:pt>
                <c:pt idx="35">
                  <c:v>5.0379350514489537E-12</c:v>
                </c:pt>
                <c:pt idx="36">
                  <c:v>1.3434446350150531E-12</c:v>
                </c:pt>
                <c:pt idx="37">
                  <c:v>1.4234405841120588E-12</c:v>
                </c:pt>
                <c:pt idx="38">
                  <c:v>1.0534817755287557E-11</c:v>
                </c:pt>
                <c:pt idx="39">
                  <c:v>1.1195516892967709E-11</c:v>
                </c:pt>
                <c:pt idx="40">
                  <c:v>1.2197041494539856E-12</c:v>
                </c:pt>
                <c:pt idx="41">
                  <c:v>4.7330657346532479E-12</c:v>
                </c:pt>
                <c:pt idx="42">
                  <c:v>1.7118400982617636E-11</c:v>
                </c:pt>
                <c:pt idx="43">
                  <c:v>8.593842925907597E-12</c:v>
                </c:pt>
                <c:pt idx="44">
                  <c:v>2.0922416198439988E-12</c:v>
                </c:pt>
                <c:pt idx="45">
                  <c:v>4.667665093703675E-11</c:v>
                </c:pt>
                <c:pt idx="46">
                  <c:v>1.0649881633409017E-10</c:v>
                </c:pt>
                <c:pt idx="47">
                  <c:v>1.040729357342773E-10</c:v>
                </c:pt>
                <c:pt idx="48">
                  <c:v>5.7331947264840307E-11</c:v>
                </c:pt>
                <c:pt idx="49">
                  <c:v>4.2059204419874779E-11</c:v>
                </c:pt>
                <c:pt idx="50">
                  <c:v>1.63630776222485E-10</c:v>
                </c:pt>
                <c:pt idx="51">
                  <c:v>1.0426770673275957E-9</c:v>
                </c:pt>
                <c:pt idx="52">
                  <c:v>4.8016411263831832E-9</c:v>
                </c:pt>
                <c:pt idx="53">
                  <c:v>1.5844995241893842E-8</c:v>
                </c:pt>
                <c:pt idx="54">
                  <c:v>4.0575501896099179E-8</c:v>
                </c:pt>
                <c:pt idx="55">
                  <c:v>8.5456444677413346E-8</c:v>
                </c:pt>
                <c:pt idx="56">
                  <c:v>1.5329736857269783E-7</c:v>
                </c:pt>
                <c:pt idx="57">
                  <c:v>2.3910490714343696E-7</c:v>
                </c:pt>
                <c:pt idx="58">
                  <c:v>3.2801247582028583E-7</c:v>
                </c:pt>
                <c:pt idx="59">
                  <c:v>3.9784411238662539E-7</c:v>
                </c:pt>
                <c:pt idx="60">
                  <c:v>4.2672067424817992E-7</c:v>
                </c:pt>
                <c:pt idx="61">
                  <c:v>4.0323624211497872E-7</c:v>
                </c:pt>
                <c:pt idx="62">
                  <c:v>3.3384885542245849E-7</c:v>
                </c:pt>
                <c:pt idx="63">
                  <c:v>2.4116707374275065E-7</c:v>
                </c:pt>
                <c:pt idx="64">
                  <c:v>1.5223533332564362E-7</c:v>
                </c:pt>
                <c:pt idx="65">
                  <c:v>8.5182622194646551E-8</c:v>
                </c:pt>
                <c:pt idx="66">
                  <c:v>4.3938140525447807E-8</c:v>
                </c:pt>
                <c:pt idx="67">
                  <c:v>2.297013631872571E-8</c:v>
                </c:pt>
                <c:pt idx="68">
                  <c:v>1.4519717530409994E-8</c:v>
                </c:pt>
                <c:pt idx="69">
                  <c:v>1.3217346184948464E-8</c:v>
                </c:pt>
                <c:pt idx="70">
                  <c:v>1.6824795193570329E-8</c:v>
                </c:pt>
                <c:pt idx="71">
                  <c:v>2.4371757772655993E-8</c:v>
                </c:pt>
                <c:pt idx="72">
                  <c:v>3.4046446516503581E-8</c:v>
                </c:pt>
                <c:pt idx="73">
                  <c:v>4.3041239327209186E-8</c:v>
                </c:pt>
                <c:pt idx="74">
                  <c:v>4.9492228531277875E-8</c:v>
                </c:pt>
                <c:pt idx="75">
                  <c:v>5.3661663433648082E-8</c:v>
                </c:pt>
                <c:pt idx="76">
                  <c:v>5.7260961468176772E-8</c:v>
                </c:pt>
                <c:pt idx="77">
                  <c:v>6.2066581850244338E-8</c:v>
                </c:pt>
                <c:pt idx="78">
                  <c:v>6.9041058299478651E-8</c:v>
                </c:pt>
                <c:pt idx="79">
                  <c:v>7.836206738209892E-8</c:v>
                </c:pt>
                <c:pt idx="80">
                  <c:v>8.9818894422483905E-8</c:v>
                </c:pt>
                <c:pt idx="81">
                  <c:v>1.0321859437975208E-7</c:v>
                </c:pt>
                <c:pt idx="82">
                  <c:v>1.1862134293966129E-7</c:v>
                </c:pt>
                <c:pt idx="83">
                  <c:v>1.3631604273025604E-7</c:v>
                </c:pt>
              </c:numCache>
            </c:numRef>
          </c:yVal>
        </c:ser>
        <c:axId val="121548800"/>
        <c:axId val="121550336"/>
      </c:scatterChart>
      <c:valAx>
        <c:axId val="121548800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550336"/>
        <c:crosses val="autoZero"/>
        <c:crossBetween val="midCat"/>
      </c:valAx>
      <c:valAx>
        <c:axId val="12155033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54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Σ</a:t>
            </a: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P1</a:t>
            </a:r>
            <a:r>
              <a:rPr lang="ru-RU">
                <a:latin typeface="Calibri" panose="020F0502020204030204" pitchFamily="34" charset="0"/>
                <a:cs typeface="Calibri" panose="020F0502020204030204" pitchFamily="34" charset="0"/>
              </a:rPr>
              <a:t>, у.е.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yVal>
            <c:numRef>
              <c:f>'2000 250 200 INT DD'!$AX$3:$CG$3</c:f>
              <c:numCache>
                <c:formatCode>General</c:formatCode>
                <c:ptCount val="36"/>
                <c:pt idx="0">
                  <c:v>1.5006755721441806E-2</c:v>
                </c:pt>
                <c:pt idx="1">
                  <c:v>7.5476874682204763E-3</c:v>
                </c:pt>
                <c:pt idx="2">
                  <c:v>3.9580361969969559E-3</c:v>
                </c:pt>
                <c:pt idx="3">
                  <c:v>2.2506458767793218E-3</c:v>
                </c:pt>
                <c:pt idx="4">
                  <c:v>1.3783898987173044E-3</c:v>
                </c:pt>
                <c:pt idx="5">
                  <c:v>8.9463154360869626E-4</c:v>
                </c:pt>
                <c:pt idx="6">
                  <c:v>6.0598211874347569E-4</c:v>
                </c:pt>
                <c:pt idx="7">
                  <c:v>4.2318712032652343E-4</c:v>
                </c:pt>
                <c:pt idx="8">
                  <c:v>7.3228042782639592E-3</c:v>
                </c:pt>
                <c:pt idx="9">
                  <c:v>3.7205981071957816E-3</c:v>
                </c:pt>
                <c:pt idx="10">
                  <c:v>1.9398347793123368E-3</c:v>
                </c:pt>
                <c:pt idx="11">
                  <c:v>1.087049824776945E-3</c:v>
                </c:pt>
                <c:pt idx="12">
                  <c:v>6.5053205399249114E-4</c:v>
                </c:pt>
                <c:pt idx="13">
                  <c:v>4.1000565388338007E-4</c:v>
                </c:pt>
                <c:pt idx="14">
                  <c:v>2.688986703702213E-4</c:v>
                </c:pt>
                <c:pt idx="15">
                  <c:v>3.6790372309243396E-3</c:v>
                </c:pt>
                <c:pt idx="16">
                  <c:v>1.9036764166322298E-3</c:v>
                </c:pt>
                <c:pt idx="17">
                  <c:v>9.7501605491758393E-4</c:v>
                </c:pt>
                <c:pt idx="18">
                  <c:v>5.2970565801999656E-4</c:v>
                </c:pt>
                <c:pt idx="19">
                  <c:v>3.0518862178823339E-4</c:v>
                </c:pt>
                <c:pt idx="20">
                  <c:v>1.8449555159797291E-4</c:v>
                </c:pt>
                <c:pt idx="21">
                  <c:v>2.0575206463686133E-3</c:v>
                </c:pt>
                <c:pt idx="22">
                  <c:v>1.088074154419875E-3</c:v>
                </c:pt>
                <c:pt idx="23">
                  <c:v>5.4215575025175883E-4</c:v>
                </c:pt>
                <c:pt idx="24">
                  <c:v>2.8236236313822948E-4</c:v>
                </c:pt>
                <c:pt idx="25">
                  <c:v>1.55221269855128E-4</c:v>
                </c:pt>
                <c:pt idx="26">
                  <c:v>1.2906856616733834E-3</c:v>
                </c:pt>
                <c:pt idx="27">
                  <c:v>6.8847070320363979E-4</c:v>
                </c:pt>
                <c:pt idx="28">
                  <c:v>3.3083731679685964E-4</c:v>
                </c:pt>
                <c:pt idx="29">
                  <c:v>1.6419312346826096E-4</c:v>
                </c:pt>
                <c:pt idx="30">
                  <c:v>9.137457128061728E-4</c:v>
                </c:pt>
                <c:pt idx="31">
                  <c:v>4.7454476584422899E-4</c:v>
                </c:pt>
                <c:pt idx="32">
                  <c:v>2.1786940497701458E-4</c:v>
                </c:pt>
                <c:pt idx="33">
                  <c:v>7.2705633728669923E-4</c:v>
                </c:pt>
                <c:pt idx="34">
                  <c:v>3.5167328132996366E-4</c:v>
                </c:pt>
                <c:pt idx="35">
                  <c:v>6.3397996667581612E-4</c:v>
                </c:pt>
              </c:numCache>
            </c:numRef>
          </c:yVal>
        </c:ser>
        <c:axId val="121628160"/>
        <c:axId val="121629696"/>
      </c:scatterChart>
      <c:valAx>
        <c:axId val="12162816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629696"/>
        <c:crosses val="autoZero"/>
        <c:crossBetween val="midCat"/>
      </c:valAx>
      <c:valAx>
        <c:axId val="1216296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62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∑</a:t>
            </a:r>
            <a:r>
              <a:rPr lang="el-GR"/>
              <a:t>δ</a:t>
            </a:r>
            <a:r>
              <a:rPr lang="el-GR">
                <a:latin typeface="Times New Roman" panose="02020603050405020304" pitchFamily="18" charset="0"/>
                <a:cs typeface="Times New Roman" panose="02020603050405020304" pitchFamily="18" charset="0"/>
              </a:rPr>
              <a:t>Δ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U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, %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yVal>
            <c:numRef>
              <c:f>'2000 250 200 INT DD'!$E$3:$AW$3</c:f>
              <c:numCache>
                <c:formatCode>General</c:formatCode>
                <c:ptCount val="45"/>
                <c:pt idx="0">
                  <c:v>6.7367077397986943</c:v>
                </c:pt>
                <c:pt idx="1">
                  <c:v>3.7460380964074345</c:v>
                </c:pt>
                <c:pt idx="2">
                  <c:v>2.236739757488408</c:v>
                </c:pt>
                <c:pt idx="3">
                  <c:v>1.4431934189015294</c:v>
                </c:pt>
                <c:pt idx="4">
                  <c:v>0.99097645242145105</c:v>
                </c:pt>
                <c:pt idx="5">
                  <c:v>0.71396719003135256</c:v>
                </c:pt>
                <c:pt idx="6">
                  <c:v>0.53485623373562696</c:v>
                </c:pt>
                <c:pt idx="7">
                  <c:v>0.41482545064740672</c:v>
                </c:pt>
                <c:pt idx="8">
                  <c:v>0.33281889846463636</c:v>
                </c:pt>
                <c:pt idx="9">
                  <c:v>26.87906015001532</c:v>
                </c:pt>
                <c:pt idx="10">
                  <c:v>14.709643750604235</c:v>
                </c:pt>
                <c:pt idx="11">
                  <c:v>7.605792613352234</c:v>
                </c:pt>
                <c:pt idx="12">
                  <c:v>4.1448591899255973</c:v>
                </c:pt>
                <c:pt idx="13">
                  <c:v>2.4715476843871405</c:v>
                </c:pt>
                <c:pt idx="14">
                  <c:v>1.6040076494179198</c:v>
                </c:pt>
                <c:pt idx="15">
                  <c:v>1.1123026789402524</c:v>
                </c:pt>
                <c:pt idx="16">
                  <c:v>0.80986771397460133</c:v>
                </c:pt>
                <c:pt idx="17">
                  <c:v>127.84760317085018</c:v>
                </c:pt>
                <c:pt idx="18">
                  <c:v>104.98421203858746</c:v>
                </c:pt>
                <c:pt idx="19">
                  <c:v>84.863609474405166</c:v>
                </c:pt>
                <c:pt idx="20">
                  <c:v>46.619489237647343</c:v>
                </c:pt>
                <c:pt idx="21">
                  <c:v>17.326095731158706</c:v>
                </c:pt>
                <c:pt idx="22">
                  <c:v>6.8791249870701874</c:v>
                </c:pt>
                <c:pt idx="23">
                  <c:v>3.3923993317552767</c:v>
                </c:pt>
                <c:pt idx="24">
                  <c:v>247.63322840145884</c:v>
                </c:pt>
                <c:pt idx="25">
                  <c:v>235.45631131120081</c:v>
                </c:pt>
                <c:pt idx="26">
                  <c:v>276.84695935024916</c:v>
                </c:pt>
                <c:pt idx="27">
                  <c:v>79.869110150792082</c:v>
                </c:pt>
                <c:pt idx="28">
                  <c:v>37.981348455051666</c:v>
                </c:pt>
                <c:pt idx="29">
                  <c:v>32.931055085569497</c:v>
                </c:pt>
                <c:pt idx="30">
                  <c:v>182.17397341559072</c:v>
                </c:pt>
                <c:pt idx="31">
                  <c:v>188.35873079551479</c:v>
                </c:pt>
                <c:pt idx="32">
                  <c:v>168.77428381398164</c:v>
                </c:pt>
                <c:pt idx="33">
                  <c:v>130.8539043608495</c:v>
                </c:pt>
                <c:pt idx="34">
                  <c:v>128.56141496980644</c:v>
                </c:pt>
                <c:pt idx="35">
                  <c:v>86.551204902976821</c:v>
                </c:pt>
                <c:pt idx="36">
                  <c:v>135.53507615770781</c:v>
                </c:pt>
                <c:pt idx="37">
                  <c:v>98.016027385440125</c:v>
                </c:pt>
                <c:pt idx="38">
                  <c:v>145.22358070398073</c:v>
                </c:pt>
                <c:pt idx="39">
                  <c:v>56.543417150999986</c:v>
                </c:pt>
                <c:pt idx="40">
                  <c:v>106.05371121787705</c:v>
                </c:pt>
                <c:pt idx="41">
                  <c:v>2245.318083242008</c:v>
                </c:pt>
                <c:pt idx="42">
                  <c:v>59.524899403622513</c:v>
                </c:pt>
                <c:pt idx="43">
                  <c:v>90.200799670057862</c:v>
                </c:pt>
                <c:pt idx="44">
                  <c:v>83.381916749041167</c:v>
                </c:pt>
              </c:numCache>
            </c:numRef>
          </c:yVal>
        </c:ser>
        <c:axId val="121662080"/>
        <c:axId val="121663872"/>
      </c:scatterChart>
      <c:valAx>
        <c:axId val="121662080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663872"/>
        <c:crosses val="autoZero"/>
        <c:crossBetween val="midCat"/>
      </c:valAx>
      <c:valAx>
        <c:axId val="12166387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66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PP'!$AX$2</c:f>
              <c:strCache>
                <c:ptCount val="1"/>
                <c:pt idx="0">
                  <c:v>P1_12,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PP'!$AX$3:$AX$86</c:f>
              <c:numCache>
                <c:formatCode>General</c:formatCode>
                <c:ptCount val="84"/>
                <c:pt idx="0">
                  <c:v>0.45420138566737212</c:v>
                </c:pt>
                <c:pt idx="1">
                  <c:v>0.45420146625402319</c:v>
                </c:pt>
                <c:pt idx="2">
                  <c:v>0.45420144101174326</c:v>
                </c:pt>
                <c:pt idx="3">
                  <c:v>0.45420128984071934</c:v>
                </c:pt>
                <c:pt idx="4">
                  <c:v>0.45420106713388486</c:v>
                </c:pt>
                <c:pt idx="5">
                  <c:v>0.45420088919913676</c:v>
                </c:pt>
                <c:pt idx="6">
                  <c:v>0.45420087874490017</c:v>
                </c:pt>
                <c:pt idx="7">
                  <c:v>0.45420107548581412</c:v>
                </c:pt>
                <c:pt idx="8">
                  <c:v>0.45420139814885696</c:v>
                </c:pt>
                <c:pt idx="9">
                  <c:v>0.45420165766026283</c:v>
                </c:pt>
                <c:pt idx="10">
                  <c:v>0.4542016801416997</c:v>
                </c:pt>
                <c:pt idx="11">
                  <c:v>0.45420141884848858</c:v>
                </c:pt>
                <c:pt idx="12">
                  <c:v>0.45420101289230047</c:v>
                </c:pt>
                <c:pt idx="13">
                  <c:v>0.45420071593679678</c:v>
                </c:pt>
                <c:pt idx="14">
                  <c:v>0.45420072993052085</c:v>
                </c:pt>
                <c:pt idx="15">
                  <c:v>0.4542010627794652</c:v>
                </c:pt>
                <c:pt idx="16">
                  <c:v>0.45420150788650998</c:v>
                </c:pt>
                <c:pt idx="17">
                  <c:v>0.45420177477039969</c:v>
                </c:pt>
                <c:pt idx="18">
                  <c:v>0.45420168368714187</c:v>
                </c:pt>
                <c:pt idx="19">
                  <c:v>0.45420129537460929</c:v>
                </c:pt>
                <c:pt idx="20">
                  <c:v>0.45420087162743078</c:v>
                </c:pt>
                <c:pt idx="21">
                  <c:v>0.45420070377367283</c:v>
                </c:pt>
                <c:pt idx="22">
                  <c:v>0.45420089648081663</c:v>
                </c:pt>
                <c:pt idx="23">
                  <c:v>0.45420130547050258</c:v>
                </c:pt>
                <c:pt idx="24">
                  <c:v>0.4542016272087645</c:v>
                </c:pt>
                <c:pt idx="25">
                  <c:v>0.45420161214249011</c:v>
                </c:pt>
                <c:pt idx="26">
                  <c:v>0.45420121714777711</c:v>
                </c:pt>
                <c:pt idx="27">
                  <c:v>0.4542005400486791</c:v>
                </c:pt>
                <c:pt idx="28">
                  <c:v>0.45419955890774333</c:v>
                </c:pt>
                <c:pt idx="29">
                  <c:v>0.45419777654985721</c:v>
                </c:pt>
                <c:pt idx="30">
                  <c:v>0.4541939233014326</c:v>
                </c:pt>
                <c:pt idx="31">
                  <c:v>0.4541858260010892</c:v>
                </c:pt>
                <c:pt idx="32">
                  <c:v>0.45417032757030668</c:v>
                </c:pt>
                <c:pt idx="33">
                  <c:v>0.45414296753457506</c:v>
                </c:pt>
                <c:pt idx="34">
                  <c:v>0.45409709181870928</c:v>
                </c:pt>
                <c:pt idx="35">
                  <c:v>0.45402237052926581</c:v>
                </c:pt>
                <c:pt idx="36">
                  <c:v>0.45390293259595077</c:v>
                </c:pt>
                <c:pt idx="37">
                  <c:v>0.45371570944210338</c:v>
                </c:pt>
                <c:pt idx="38">
                  <c:v>0.45342960975999425</c:v>
                </c:pt>
                <c:pt idx="39">
                  <c:v>0.45300575739539067</c:v>
                </c:pt>
                <c:pt idx="40">
                  <c:v>0.452398555523706</c:v>
                </c:pt>
                <c:pt idx="41">
                  <c:v>0.45155700049263403</c:v>
                </c:pt>
                <c:pt idx="42">
                  <c:v>0.45042575898798964</c:v>
                </c:pt>
                <c:pt idx="43">
                  <c:v>0.44894593858553278</c:v>
                </c:pt>
                <c:pt idx="44">
                  <c:v>0.44705549127075628</c:v>
                </c:pt>
                <c:pt idx="45">
                  <c:v>0.44468853485050103</c:v>
                </c:pt>
                <c:pt idx="46">
                  <c:v>0.44177276574981872</c:v>
                </c:pt>
                <c:pt idx="47">
                  <c:v>0.43822528614982309</c:v>
                </c:pt>
                <c:pt idx="48">
                  <c:v>0.43394958217848517</c:v>
                </c:pt>
                <c:pt idx="49">
                  <c:v>0.42883656430153955</c:v>
                </c:pt>
                <c:pt idx="50">
                  <c:v>0.4227700535907471</c:v>
                </c:pt>
                <c:pt idx="51">
                  <c:v>0.41563461350399811</c:v>
                </c:pt>
                <c:pt idx="52">
                  <c:v>0.40732385976725083</c:v>
                </c:pt>
                <c:pt idx="53">
                  <c:v>0.39774901436730276</c:v>
                </c:pt>
                <c:pt idx="54">
                  <c:v>0.38684786905867019</c:v>
                </c:pt>
                <c:pt idx="55">
                  <c:v>0.37459379091801631</c:v>
                </c:pt>
                <c:pt idx="56">
                  <c:v>0.36100366540628592</c:v>
                </c:pt>
                <c:pt idx="57">
                  <c:v>0.34614379163640913</c:v>
                </c:pt>
                <c:pt idx="58">
                  <c:v>0.33013188321702625</c:v>
                </c:pt>
                <c:pt idx="59">
                  <c:v>0.31313276455483363</c:v>
                </c:pt>
                <c:pt idx="60">
                  <c:v>0.29535098304230295</c:v>
                </c:pt>
                <c:pt idx="61">
                  <c:v>0.27702817354904435</c:v>
                </c:pt>
                <c:pt idx="62">
                  <c:v>0.25843970679149741</c:v>
                </c:pt>
                <c:pt idx="63">
                  <c:v>0.2398727126892429</c:v>
                </c:pt>
                <c:pt idx="64">
                  <c:v>0.2215965224073857</c:v>
                </c:pt>
                <c:pt idx="65">
                  <c:v>0.20386457059928922</c:v>
                </c:pt>
                <c:pt idx="66">
                  <c:v>0.18693401315550093</c:v>
                </c:pt>
                <c:pt idx="67">
                  <c:v>0.17103722870709526</c:v>
                </c:pt>
                <c:pt idx="68">
                  <c:v>0.15632645110213689</c:v>
                </c:pt>
                <c:pt idx="69">
                  <c:v>0.14289329405958948</c:v>
                </c:pt>
                <c:pt idx="70">
                  <c:v>0.13083521700470754</c:v>
                </c:pt>
                <c:pt idx="71">
                  <c:v>0.12023393987803527</c:v>
                </c:pt>
                <c:pt idx="72">
                  <c:v>0.11108306604330273</c:v>
                </c:pt>
                <c:pt idx="73">
                  <c:v>0.10332151161751928</c:v>
                </c:pt>
                <c:pt idx="74">
                  <c:v>9.6920222883397522E-2</c:v>
                </c:pt>
                <c:pt idx="75">
                  <c:v>9.1860084339979095E-2</c:v>
                </c:pt>
                <c:pt idx="76">
                  <c:v>8.806680991526207E-2</c:v>
                </c:pt>
                <c:pt idx="77">
                  <c:v>8.5446648708799075E-2</c:v>
                </c:pt>
                <c:pt idx="78">
                  <c:v>8.3945191968310795E-2</c:v>
                </c:pt>
                <c:pt idx="79">
                  <c:v>8.3518237007464427E-2</c:v>
                </c:pt>
                <c:pt idx="80">
                  <c:v>8.4094857189144737E-2</c:v>
                </c:pt>
                <c:pt idx="81">
                  <c:v>8.5605885092510339E-2</c:v>
                </c:pt>
                <c:pt idx="82">
                  <c:v>8.8007280500554966E-2</c:v>
                </c:pt>
                <c:pt idx="83">
                  <c:v>9.1258786833869676E-2</c:v>
                </c:pt>
              </c:numCache>
            </c:numRef>
          </c:yVal>
        </c:ser>
        <c:ser>
          <c:idx val="1"/>
          <c:order val="1"/>
          <c:tx>
            <c:strRef>
              <c:f>'2000 250 200 15 ABS PP'!$AY$2</c:f>
              <c:strCache>
                <c:ptCount val="1"/>
                <c:pt idx="0">
                  <c:v>P1_23,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PP'!$AY$3:$AY$86</c:f>
              <c:numCache>
                <c:formatCode>General</c:formatCode>
                <c:ptCount val="84"/>
                <c:pt idx="0">
                  <c:v>0.33821440633947109</c:v>
                </c:pt>
                <c:pt idx="1">
                  <c:v>0.33821451768933719</c:v>
                </c:pt>
                <c:pt idx="2">
                  <c:v>0.33821455860593003</c:v>
                </c:pt>
                <c:pt idx="3">
                  <c:v>0.33821447741783217</c:v>
                </c:pt>
                <c:pt idx="4">
                  <c:v>0.33821429801223579</c:v>
                </c:pt>
                <c:pt idx="5">
                  <c:v>0.33821412073632362</c:v>
                </c:pt>
                <c:pt idx="6">
                  <c:v>0.33821406941862214</c:v>
                </c:pt>
                <c:pt idx="7">
                  <c:v>0.33821420913837913</c:v>
                </c:pt>
                <c:pt idx="8">
                  <c:v>0.33821447262839965</c:v>
                </c:pt>
                <c:pt idx="9">
                  <c:v>0.33821470328082409</c:v>
                </c:pt>
                <c:pt idx="10">
                  <c:v>0.33821473323131357</c:v>
                </c:pt>
                <c:pt idx="11">
                  <c:v>0.3382145182782556</c:v>
                </c:pt>
                <c:pt idx="12">
                  <c:v>0.33821417930779879</c:v>
                </c:pt>
                <c:pt idx="13">
                  <c:v>0.33821393500814995</c:v>
                </c:pt>
                <c:pt idx="14">
                  <c:v>0.3382139615903122</c:v>
                </c:pt>
                <c:pt idx="15">
                  <c:v>0.33821426028802459</c:v>
                </c:pt>
                <c:pt idx="16">
                  <c:v>0.33821464351771552</c:v>
                </c:pt>
                <c:pt idx="17">
                  <c:v>0.33821484994009082</c:v>
                </c:pt>
                <c:pt idx="18">
                  <c:v>0.33821472788828022</c:v>
                </c:pt>
                <c:pt idx="19">
                  <c:v>0.33821434919877702</c:v>
                </c:pt>
                <c:pt idx="20">
                  <c:v>0.338213974725043</c:v>
                </c:pt>
                <c:pt idx="21">
                  <c:v>0.3382138641331402</c:v>
                </c:pt>
                <c:pt idx="22">
                  <c:v>0.33821410885818126</c:v>
                </c:pt>
                <c:pt idx="23">
                  <c:v>0.33821454038811649</c:v>
                </c:pt>
                <c:pt idx="24">
                  <c:v>0.3382148498447044</c:v>
                </c:pt>
                <c:pt idx="25">
                  <c:v>0.33821479821801614</c:v>
                </c:pt>
                <c:pt idx="26">
                  <c:v>0.33821437273898652</c:v>
                </c:pt>
                <c:pt idx="27">
                  <c:v>0.33821378182703343</c:v>
                </c:pt>
                <c:pt idx="28">
                  <c:v>0.33821323007552734</c:v>
                </c:pt>
                <c:pt idx="29">
                  <c:v>0.33821260229501643</c:v>
                </c:pt>
                <c:pt idx="30">
                  <c:v>0.33821126765667364</c:v>
                </c:pt>
                <c:pt idx="31">
                  <c:v>0.33820807204487718</c:v>
                </c:pt>
                <c:pt idx="32">
                  <c:v>0.33820148700371733</c:v>
                </c:pt>
                <c:pt idx="33">
                  <c:v>0.33818976116475657</c:v>
                </c:pt>
                <c:pt idx="34">
                  <c:v>0.33817094575622136</c:v>
                </c:pt>
                <c:pt idx="35">
                  <c:v>0.33814270011936304</c:v>
                </c:pt>
                <c:pt idx="36">
                  <c:v>0.33810205199665966</c:v>
                </c:pt>
                <c:pt idx="37">
                  <c:v>0.3380453183333284</c:v>
                </c:pt>
                <c:pt idx="38">
                  <c:v>0.33796826977994865</c:v>
                </c:pt>
                <c:pt idx="39">
                  <c:v>0.33786656179476121</c:v>
                </c:pt>
                <c:pt idx="40">
                  <c:v>0.33773622542394804</c:v>
                </c:pt>
                <c:pt idx="41">
                  <c:v>0.33757388612240019</c:v>
                </c:pt>
                <c:pt idx="42">
                  <c:v>0.33737648274849186</c:v>
                </c:pt>
                <c:pt idx="43">
                  <c:v>0.33714035913432649</c:v>
                </c:pt>
                <c:pt idx="44">
                  <c:v>0.33685987066761203</c:v>
                </c:pt>
                <c:pt idx="45">
                  <c:v>0.33652573373285394</c:v>
                </c:pt>
                <c:pt idx="46">
                  <c:v>0.33612301000513073</c:v>
                </c:pt>
                <c:pt idx="47">
                  <c:v>0.33562864888017979</c:v>
                </c:pt>
                <c:pt idx="48">
                  <c:v>0.33500864588492341</c:v>
                </c:pt>
                <c:pt idx="49">
                  <c:v>0.33421537094672654</c:v>
                </c:pt>
                <c:pt idx="50">
                  <c:v>0.33318549887523641</c:v>
                </c:pt>
                <c:pt idx="51">
                  <c:v>0.33183865308619204</c:v>
                </c:pt>
                <c:pt idx="52">
                  <c:v>0.3300767468262536</c:v>
                </c:pt>
                <c:pt idx="53">
                  <c:v>0.32778444164754383</c:v>
                </c:pt>
                <c:pt idx="54">
                  <c:v>0.32483181832445607</c:v>
                </c:pt>
                <c:pt idx="55">
                  <c:v>0.32107970539129294</c:v>
                </c:pt>
                <c:pt idx="56">
                  <c:v>0.31638723588785311</c:v>
                </c:pt>
                <c:pt idx="57">
                  <c:v>0.31062122422566368</c:v>
                </c:pt>
                <c:pt idx="58">
                  <c:v>0.30366771320083191</c:v>
                </c:pt>
                <c:pt idx="59">
                  <c:v>0.29544547398570054</c:v>
                </c:pt>
                <c:pt idx="60">
                  <c:v>0.28591896239866843</c:v>
                </c:pt>
                <c:pt idx="61">
                  <c:v>0.27510752178626247</c:v>
                </c:pt>
                <c:pt idx="62">
                  <c:v>0.26309038999689138</c:v>
                </c:pt>
                <c:pt idx="63">
                  <c:v>0.25000945479816111</c:v>
                </c:pt>
                <c:pt idx="64">
                  <c:v>0.23606827500180808</c:v>
                </c:pt>
                <c:pt idx="65">
                  <c:v>0.22152040700451034</c:v>
                </c:pt>
                <c:pt idx="66">
                  <c:v>0.20664320577778816</c:v>
                </c:pt>
                <c:pt idx="67">
                  <c:v>0.19170929842245932</c:v>
                </c:pt>
                <c:pt idx="68">
                  <c:v>0.176978323618803</c:v>
                </c:pt>
                <c:pt idx="69">
                  <c:v>0.16270717924509898</c:v>
                </c:pt>
                <c:pt idx="70">
                  <c:v>0.1491380653143061</c:v>
                </c:pt>
                <c:pt idx="71">
                  <c:v>0.13645054832734621</c:v>
                </c:pt>
                <c:pt idx="72">
                  <c:v>0.12474345883215801</c:v>
                </c:pt>
                <c:pt idx="73">
                  <c:v>0.11408714591133956</c:v>
                </c:pt>
                <c:pt idx="74">
                  <c:v>0.10455831441766941</c:v>
                </c:pt>
                <c:pt idx="75">
                  <c:v>9.6190124177510744E-2</c:v>
                </c:pt>
                <c:pt idx="76">
                  <c:v>8.8939652135651623E-2</c:v>
                </c:pt>
                <c:pt idx="77">
                  <c:v>8.2751437665780539E-2</c:v>
                </c:pt>
                <c:pt idx="78">
                  <c:v>7.7603318961521964E-2</c:v>
                </c:pt>
                <c:pt idx="79">
                  <c:v>7.3458599495834401E-2</c:v>
                </c:pt>
                <c:pt idx="80">
                  <c:v>7.0240153623830404E-2</c:v>
                </c:pt>
                <c:pt idx="81">
                  <c:v>6.7883417905119259E-2</c:v>
                </c:pt>
                <c:pt idx="82">
                  <c:v>6.6358872448594758E-2</c:v>
                </c:pt>
                <c:pt idx="83">
                  <c:v>6.563147428346193E-2</c:v>
                </c:pt>
              </c:numCache>
            </c:numRef>
          </c:yVal>
        </c:ser>
        <c:ser>
          <c:idx val="2"/>
          <c:order val="2"/>
          <c:tx>
            <c:strRef>
              <c:f>'2000 250 200 15 ABS PP'!$AZ$2</c:f>
              <c:strCache>
                <c:ptCount val="1"/>
                <c:pt idx="0">
                  <c:v>P1_34,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PP'!$AZ$3:$AZ$86</c:f>
              <c:numCache>
                <c:formatCode>General</c:formatCode>
                <c:ptCount val="84"/>
                <c:pt idx="0">
                  <c:v>0.2731219849934744</c:v>
                </c:pt>
                <c:pt idx="1">
                  <c:v>0.27312182471459467</c:v>
                </c:pt>
                <c:pt idx="2">
                  <c:v>0.2731211286968887</c:v>
                </c:pt>
                <c:pt idx="3">
                  <c:v>0.27312019402295534</c:v>
                </c:pt>
                <c:pt idx="4">
                  <c:v>0.27311939995440893</c:v>
                </c:pt>
                <c:pt idx="5">
                  <c:v>0.27311908683407771</c:v>
                </c:pt>
                <c:pt idx="6">
                  <c:v>0.27311943937375016</c:v>
                </c:pt>
                <c:pt idx="7">
                  <c:v>0.27312037970789477</c:v>
                </c:pt>
                <c:pt idx="8">
                  <c:v>0.27312152759946595</c:v>
                </c:pt>
                <c:pt idx="9">
                  <c:v>0.27312231425386363</c:v>
                </c:pt>
                <c:pt idx="10">
                  <c:v>0.27312226720108257</c:v>
                </c:pt>
                <c:pt idx="11">
                  <c:v>0.27312131156656533</c:v>
                </c:pt>
                <c:pt idx="12">
                  <c:v>0.27311989806324977</c:v>
                </c:pt>
                <c:pt idx="13">
                  <c:v>0.27311879971904046</c:v>
                </c:pt>
                <c:pt idx="14">
                  <c:v>0.27311866170507593</c:v>
                </c:pt>
                <c:pt idx="15">
                  <c:v>0.27311958956865046</c:v>
                </c:pt>
                <c:pt idx="16">
                  <c:v>0.27312105606542803</c:v>
                </c:pt>
                <c:pt idx="17">
                  <c:v>0.27312222499220618</c:v>
                </c:pt>
                <c:pt idx="18">
                  <c:v>0.27312245902576582</c:v>
                </c:pt>
                <c:pt idx="19">
                  <c:v>0.27312169199928188</c:v>
                </c:pt>
                <c:pt idx="20">
                  <c:v>0.27312042407481218</c:v>
                </c:pt>
                <c:pt idx="21">
                  <c:v>0.27311937338893238</c:v>
                </c:pt>
                <c:pt idx="22">
                  <c:v>0.27311904472253151</c:v>
                </c:pt>
                <c:pt idx="23">
                  <c:v>0.27311949485458931</c:v>
                </c:pt>
                <c:pt idx="24">
                  <c:v>0.27312039067567001</c:v>
                </c:pt>
                <c:pt idx="25">
                  <c:v>0.27312125312537827</c:v>
                </c:pt>
                <c:pt idx="26">
                  <c:v>0.27312170294606325</c:v>
                </c:pt>
                <c:pt idx="27">
                  <c:v>0.27312156594271014</c:v>
                </c:pt>
                <c:pt idx="28">
                  <c:v>0.27312084286009508</c:v>
                </c:pt>
                <c:pt idx="29">
                  <c:v>0.27311961988779065</c:v>
                </c:pt>
                <c:pt idx="30">
                  <c:v>0.27311793539927465</c:v>
                </c:pt>
                <c:pt idx="31">
                  <c:v>0.27311563896141589</c:v>
                </c:pt>
                <c:pt idx="32">
                  <c:v>0.27311220984183326</c:v>
                </c:pt>
                <c:pt idx="33">
                  <c:v>0.27310660368368928</c:v>
                </c:pt>
                <c:pt idx="34">
                  <c:v>0.27309722672318204</c:v>
                </c:pt>
                <c:pt idx="35">
                  <c:v>0.27308209624374657</c:v>
                </c:pt>
                <c:pt idx="36">
                  <c:v>0.27305913339387183</c:v>
                </c:pt>
                <c:pt idx="37">
                  <c:v>0.27302641734654998</c:v>
                </c:pt>
                <c:pt idx="38">
                  <c:v>0.27298225671476933</c:v>
                </c:pt>
                <c:pt idx="39">
                  <c:v>0.27292504806747314</c:v>
                </c:pt>
                <c:pt idx="40">
                  <c:v>0.27285309083931819</c:v>
                </c:pt>
                <c:pt idx="41">
                  <c:v>0.27276451112585931</c:v>
                </c:pt>
                <c:pt idx="42">
                  <c:v>0.27265738982653631</c:v>
                </c:pt>
                <c:pt idx="43">
                  <c:v>0.2725299779807846</c:v>
                </c:pt>
                <c:pt idx="44">
                  <c:v>0.27238088548461498</c:v>
                </c:pt>
                <c:pt idx="45">
                  <c:v>0.27220915773236581</c:v>
                </c:pt>
                <c:pt idx="46">
                  <c:v>0.27201416267366679</c:v>
                </c:pt>
                <c:pt idx="47">
                  <c:v>0.27179523849806569</c:v>
                </c:pt>
                <c:pt idx="48">
                  <c:v>0.27155105890894382</c:v>
                </c:pt>
                <c:pt idx="49">
                  <c:v>0.27127866686736818</c:v>
                </c:pt>
                <c:pt idx="50">
                  <c:v>0.27097205167007216</c:v>
                </c:pt>
                <c:pt idx="51">
                  <c:v>0.27061999716439955</c:v>
                </c:pt>
                <c:pt idx="52">
                  <c:v>0.2702030995219295</c:v>
                </c:pt>
                <c:pt idx="53">
                  <c:v>0.26969003062731167</c:v>
                </c:pt>
                <c:pt idx="54">
                  <c:v>0.26903337014584222</c:v>
                </c:pt>
                <c:pt idx="55">
                  <c:v>0.26816540546851458</c:v>
                </c:pt>
                <c:pt idx="56">
                  <c:v>0.26699473243296679</c:v>
                </c:pt>
                <c:pt idx="57">
                  <c:v>0.26540507569705468</c:v>
                </c:pt>
                <c:pt idx="58">
                  <c:v>0.26325765273858726</c:v>
                </c:pt>
                <c:pt idx="59">
                  <c:v>0.26039761265292094</c:v>
                </c:pt>
                <c:pt idx="60">
                  <c:v>0.2566647747313065</c:v>
                </c:pt>
                <c:pt idx="61">
                  <c:v>0.25190916803643809</c:v>
                </c:pt>
                <c:pt idx="62">
                  <c:v>0.24601031154824129</c:v>
                </c:pt>
                <c:pt idx="63">
                  <c:v>0.23889572924225075</c:v>
                </c:pt>
                <c:pt idx="64">
                  <c:v>0.23055293801775201</c:v>
                </c:pt>
                <c:pt idx="65">
                  <c:v>0.22103359168884398</c:v>
                </c:pt>
                <c:pt idx="66">
                  <c:v>0.21045445849442554</c:v>
                </c:pt>
                <c:pt idx="67">
                  <c:v>0.19899779333502943</c:v>
                </c:pt>
                <c:pt idx="68">
                  <c:v>0.1869037562967869</c:v>
                </c:pt>
                <c:pt idx="69">
                  <c:v>0.17444500625945086</c:v>
                </c:pt>
                <c:pt idx="70">
                  <c:v>0.16188936843972168</c:v>
                </c:pt>
                <c:pt idx="71">
                  <c:v>0.14947564842147334</c:v>
                </c:pt>
                <c:pt idx="72">
                  <c:v>0.13741987941556677</c:v>
                </c:pt>
                <c:pt idx="73">
                  <c:v>0.12592815043069064</c:v>
                </c:pt>
                <c:pt idx="74">
                  <c:v>0.11517316912289467</c:v>
                </c:pt>
                <c:pt idx="75">
                  <c:v>0.10525119269318618</c:v>
                </c:pt>
                <c:pt idx="76">
                  <c:v>9.6192329397604193E-2</c:v>
                </c:pt>
                <c:pt idx="77">
                  <c:v>8.8021543617480477E-2</c:v>
                </c:pt>
                <c:pt idx="78">
                  <c:v>8.0770215846078547E-2</c:v>
                </c:pt>
                <c:pt idx="79">
                  <c:v>7.4425475127883861E-2</c:v>
                </c:pt>
                <c:pt idx="80">
                  <c:v>6.8928523457815069E-2</c:v>
                </c:pt>
                <c:pt idx="81">
                  <c:v>6.4234713341886462E-2</c:v>
                </c:pt>
                <c:pt idx="82">
                  <c:v>6.0321896543047065E-2</c:v>
                </c:pt>
                <c:pt idx="83">
                  <c:v>5.7144544648333434E-2</c:v>
                </c:pt>
              </c:numCache>
            </c:numRef>
          </c:yVal>
        </c:ser>
        <c:ser>
          <c:idx val="3"/>
          <c:order val="3"/>
          <c:tx>
            <c:strRef>
              <c:f>'2000 250 200 15 ABS PP'!$BA$2</c:f>
              <c:strCache>
                <c:ptCount val="1"/>
                <c:pt idx="0">
                  <c:v>P1_45,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PP'!$BA$3:$BA$86</c:f>
              <c:numCache>
                <c:formatCode>General</c:formatCode>
                <c:ptCount val="84"/>
                <c:pt idx="0">
                  <c:v>0.23028210463626117</c:v>
                </c:pt>
                <c:pt idx="1">
                  <c:v>0.23028196504095153</c:v>
                </c:pt>
                <c:pt idx="2">
                  <c:v>0.2302825608432178</c:v>
                </c:pt>
                <c:pt idx="3">
                  <c:v>0.23028372696410102</c:v>
                </c:pt>
                <c:pt idx="4">
                  <c:v>0.23028501791426897</c:v>
                </c:pt>
                <c:pt idx="5">
                  <c:v>0.23028581189506914</c:v>
                </c:pt>
                <c:pt idx="6">
                  <c:v>0.23028558905824109</c:v>
                </c:pt>
                <c:pt idx="7">
                  <c:v>0.23028426236238583</c:v>
                </c:pt>
                <c:pt idx="8">
                  <c:v>0.23028238861289801</c:v>
                </c:pt>
                <c:pt idx="9">
                  <c:v>0.23028097511725454</c:v>
                </c:pt>
                <c:pt idx="10">
                  <c:v>0.23028094007507616</c:v>
                </c:pt>
                <c:pt idx="11">
                  <c:v>0.23028248370286036</c:v>
                </c:pt>
                <c:pt idx="12">
                  <c:v>0.23028482691129093</c:v>
                </c:pt>
                <c:pt idx="13">
                  <c:v>0.23028659423828954</c:v>
                </c:pt>
                <c:pt idx="14">
                  <c:v>0.23028666150211205</c:v>
                </c:pt>
                <c:pt idx="15">
                  <c:v>0.23028491653731395</c:v>
                </c:pt>
                <c:pt idx="16">
                  <c:v>0.23028240405792658</c:v>
                </c:pt>
                <c:pt idx="17">
                  <c:v>0.23028066840821829</c:v>
                </c:pt>
                <c:pt idx="18">
                  <c:v>0.23028076382820384</c:v>
                </c:pt>
                <c:pt idx="19">
                  <c:v>0.23028255776318587</c:v>
                </c:pt>
                <c:pt idx="20">
                  <c:v>0.2302848532098237</c:v>
                </c:pt>
                <c:pt idx="21">
                  <c:v>0.23028620558124635</c:v>
                </c:pt>
                <c:pt idx="22">
                  <c:v>0.23028587063298508</c:v>
                </c:pt>
                <c:pt idx="23">
                  <c:v>0.23028424493782873</c:v>
                </c:pt>
                <c:pt idx="24">
                  <c:v>0.23028249741094103</c:v>
                </c:pt>
                <c:pt idx="25">
                  <c:v>0.23028173928708096</c:v>
                </c:pt>
                <c:pt idx="26">
                  <c:v>0.23028228173043264</c:v>
                </c:pt>
                <c:pt idx="27">
                  <c:v>0.23028351819532789</c:v>
                </c:pt>
                <c:pt idx="28">
                  <c:v>0.23028440491206081</c:v>
                </c:pt>
                <c:pt idx="29">
                  <c:v>0.23028418163910924</c:v>
                </c:pt>
                <c:pt idx="30">
                  <c:v>0.23028277568052652</c:v>
                </c:pt>
                <c:pt idx="31">
                  <c:v>0.23028062791902529</c:v>
                </c:pt>
                <c:pt idx="32">
                  <c:v>0.23027806526112787</c:v>
                </c:pt>
                <c:pt idx="33">
                  <c:v>0.23027468791135261</c:v>
                </c:pt>
                <c:pt idx="34">
                  <c:v>0.23026919494166204</c:v>
                </c:pt>
                <c:pt idx="35">
                  <c:v>0.23025978189480731</c:v>
                </c:pt>
                <c:pt idx="36">
                  <c:v>0.23024483779993418</c:v>
                </c:pt>
                <c:pt idx="37">
                  <c:v>0.23022343458132002</c:v>
                </c:pt>
                <c:pt idx="38">
                  <c:v>0.23019523879499221</c:v>
                </c:pt>
                <c:pt idx="39">
                  <c:v>0.23015988140640162</c:v>
                </c:pt>
                <c:pt idx="40">
                  <c:v>0.23011621554598924</c:v>
                </c:pt>
                <c:pt idx="41">
                  <c:v>0.23006213665478201</c:v>
                </c:pt>
                <c:pt idx="42">
                  <c:v>0.22999517217869903</c:v>
                </c:pt>
                <c:pt idx="43">
                  <c:v>0.22991362553043687</c:v>
                </c:pt>
                <c:pt idx="44">
                  <c:v>0.22981746394855476</c:v>
                </c:pt>
                <c:pt idx="45">
                  <c:v>0.22970822973089691</c:v>
                </c:pt>
                <c:pt idx="46">
                  <c:v>0.22958775485762523</c:v>
                </c:pt>
                <c:pt idx="47">
                  <c:v>0.22945636597039221</c:v>
                </c:pt>
                <c:pt idx="48">
                  <c:v>0.22931178687824189</c:v>
                </c:pt>
                <c:pt idx="49">
                  <c:v>0.22914977494025432</c:v>
                </c:pt>
                <c:pt idx="50">
                  <c:v>0.22896629662628362</c:v>
                </c:pt>
                <c:pt idx="51">
                  <c:v>0.22875981060477685</c:v>
                </c:pt>
                <c:pt idx="52">
                  <c:v>0.22853168777778679</c:v>
                </c:pt>
                <c:pt idx="53">
                  <c:v>0.2282837505261511</c:v>
                </c:pt>
                <c:pt idx="54">
                  <c:v>0.22801362119648247</c:v>
                </c:pt>
                <c:pt idx="55">
                  <c:v>0.22770968716663459</c:v>
                </c:pt>
                <c:pt idx="56">
                  <c:v>0.22734742188165849</c:v>
                </c:pt>
                <c:pt idx="57">
                  <c:v>0.22688744900616725</c:v>
                </c:pt>
                <c:pt idx="58">
                  <c:v>0.22627407932372501</c:v>
                </c:pt>
                <c:pt idx="59">
                  <c:v>0.22543247471075153</c:v>
                </c:pt>
                <c:pt idx="60">
                  <c:v>0.22426414540652509</c:v>
                </c:pt>
                <c:pt idx="61">
                  <c:v>0.22264317758449717</c:v>
                </c:pt>
                <c:pt idx="62">
                  <c:v>0.22041728267582908</c:v>
                </c:pt>
                <c:pt idx="63">
                  <c:v>0.2174174247595681</c:v>
                </c:pt>
                <c:pt idx="64">
                  <c:v>0.21347778164093342</c:v>
                </c:pt>
                <c:pt idx="65">
                  <c:v>0.20846399504595997</c:v>
                </c:pt>
                <c:pt idx="66">
                  <c:v>0.20230175145705606</c:v>
                </c:pt>
                <c:pt idx="67">
                  <c:v>0.19499383910834794</c:v>
                </c:pt>
                <c:pt idx="68">
                  <c:v>0.18661848616711504</c:v>
                </c:pt>
                <c:pt idx="69">
                  <c:v>0.17731461271372895</c:v>
                </c:pt>
                <c:pt idx="70">
                  <c:v>0.16726847243951543</c:v>
                </c:pt>
                <c:pt idx="71">
                  <c:v>0.15670776958029903</c:v>
                </c:pt>
                <c:pt idx="72">
                  <c:v>0.14589103064355327</c:v>
                </c:pt>
                <c:pt idx="73">
                  <c:v>0.13507757357538561</c:v>
                </c:pt>
                <c:pt idx="74">
                  <c:v>0.12448733898988391</c:v>
                </c:pt>
                <c:pt idx="75">
                  <c:v>0.11428421466617197</c:v>
                </c:pt>
                <c:pt idx="76">
                  <c:v>0.10459914617344238</c:v>
                </c:pt>
                <c:pt idx="77">
                  <c:v>9.555427805358252E-2</c:v>
                </c:pt>
                <c:pt idx="78">
                  <c:v>8.7240775204438403E-2</c:v>
                </c:pt>
                <c:pt idx="79">
                  <c:v>7.9684061759201341E-2</c:v>
                </c:pt>
                <c:pt idx="80">
                  <c:v>7.2867891242028485E-2</c:v>
                </c:pt>
                <c:pt idx="81">
                  <c:v>6.6786352476444044E-2</c:v>
                </c:pt>
                <c:pt idx="82">
                  <c:v>6.143508135440634E-2</c:v>
                </c:pt>
                <c:pt idx="83">
                  <c:v>5.6771358374678865E-2</c:v>
                </c:pt>
              </c:numCache>
            </c:numRef>
          </c:yVal>
        </c:ser>
        <c:ser>
          <c:idx val="4"/>
          <c:order val="4"/>
          <c:tx>
            <c:strRef>
              <c:f>'2000 250 200 15 ABS PP'!$BB$2</c:f>
              <c:strCache>
                <c:ptCount val="1"/>
                <c:pt idx="0">
                  <c:v>P1_56,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PP'!$BB$3:$BB$86</c:f>
              <c:numCache>
                <c:formatCode>General</c:formatCode>
                <c:ptCount val="84"/>
                <c:pt idx="0">
                  <c:v>0.19956289461194221</c:v>
                </c:pt>
                <c:pt idx="1">
                  <c:v>0.19956320052674148</c:v>
                </c:pt>
                <c:pt idx="2">
                  <c:v>0.19956370250515396</c:v>
                </c:pt>
                <c:pt idx="3">
                  <c:v>0.19956412593429224</c:v>
                </c:pt>
                <c:pt idx="4">
                  <c:v>0.19956427939117655</c:v>
                </c:pt>
                <c:pt idx="5">
                  <c:v>0.19956414722178395</c:v>
                </c:pt>
                <c:pt idx="6">
                  <c:v>0.19956383750038678</c:v>
                </c:pt>
                <c:pt idx="7">
                  <c:v>0.19956351636768702</c:v>
                </c:pt>
                <c:pt idx="8">
                  <c:v>0.19956329613543222</c:v>
                </c:pt>
                <c:pt idx="9">
                  <c:v>0.19956323377870655</c:v>
                </c:pt>
                <c:pt idx="10">
                  <c:v>0.19956332003957877</c:v>
                </c:pt>
                <c:pt idx="11">
                  <c:v>0.19956351488791926</c:v>
                </c:pt>
                <c:pt idx="12">
                  <c:v>0.19956375883682242</c:v>
                </c:pt>
                <c:pt idx="13">
                  <c:v>0.19956398790931112</c:v>
                </c:pt>
                <c:pt idx="14">
                  <c:v>0.19956412123311798</c:v>
                </c:pt>
                <c:pt idx="15">
                  <c:v>0.19956410216632609</c:v>
                </c:pt>
                <c:pt idx="16">
                  <c:v>0.1995639030232251</c:v>
                </c:pt>
                <c:pt idx="17">
                  <c:v>0.19956356134100647</c:v>
                </c:pt>
                <c:pt idx="18">
                  <c:v>0.1995631875745319</c:v>
                </c:pt>
                <c:pt idx="19">
                  <c:v>0.19956296146245595</c:v>
                </c:pt>
                <c:pt idx="20">
                  <c:v>0.19956305131349047</c:v>
                </c:pt>
                <c:pt idx="21">
                  <c:v>0.19956350099744308</c:v>
                </c:pt>
                <c:pt idx="22">
                  <c:v>0.19956416236500041</c:v>
                </c:pt>
                <c:pt idx="23">
                  <c:v>0.19956468464669525</c:v>
                </c:pt>
                <c:pt idx="24">
                  <c:v>0.19956470309704671</c:v>
                </c:pt>
                <c:pt idx="25">
                  <c:v>0.19956407497031026</c:v>
                </c:pt>
                <c:pt idx="26">
                  <c:v>0.19956306030181187</c:v>
                </c:pt>
                <c:pt idx="27">
                  <c:v>0.19956223240925303</c:v>
                </c:pt>
                <c:pt idx="28">
                  <c:v>0.19956213406910578</c:v>
                </c:pt>
                <c:pt idx="29">
                  <c:v>0.1995628408161724</c:v>
                </c:pt>
                <c:pt idx="30">
                  <c:v>0.19956375108933164</c:v>
                </c:pt>
                <c:pt idx="31">
                  <c:v>0.19956379416502376</c:v>
                </c:pt>
                <c:pt idx="32">
                  <c:v>0.19956199509493594</c:v>
                </c:pt>
                <c:pt idx="33">
                  <c:v>0.19955797168777145</c:v>
                </c:pt>
                <c:pt idx="34">
                  <c:v>0.19955202423007001</c:v>
                </c:pt>
                <c:pt idx="35">
                  <c:v>0.19954463677861234</c:v>
                </c:pt>
                <c:pt idx="36">
                  <c:v>0.19953567372308981</c:v>
                </c:pt>
                <c:pt idx="37">
                  <c:v>0.19952387972965219</c:v>
                </c:pt>
                <c:pt idx="38">
                  <c:v>0.19950708346162485</c:v>
                </c:pt>
                <c:pt idx="39">
                  <c:v>0.19948309920249763</c:v>
                </c:pt>
                <c:pt idx="40">
                  <c:v>0.199450785328078</c:v>
                </c:pt>
                <c:pt idx="41">
                  <c:v>0.19941047249319688</c:v>
                </c:pt>
                <c:pt idx="42">
                  <c:v>0.19936339372302944</c:v>
                </c:pt>
                <c:pt idx="43">
                  <c:v>0.19931037970401599</c:v>
                </c:pt>
                <c:pt idx="44">
                  <c:v>0.19925071427109178</c:v>
                </c:pt>
                <c:pt idx="45">
                  <c:v>0.19918207197739163</c:v>
                </c:pt>
                <c:pt idx="46">
                  <c:v>0.19910176098057136</c:v>
                </c:pt>
                <c:pt idx="47">
                  <c:v>0.19900846177520082</c:v>
                </c:pt>
                <c:pt idx="48">
                  <c:v>0.19890325898145164</c:v>
                </c:pt>
                <c:pt idx="49">
                  <c:v>0.19878898614502202</c:v>
                </c:pt>
                <c:pt idx="50">
                  <c:v>0.19866811284474586</c:v>
                </c:pt>
                <c:pt idx="51">
                  <c:v>0.19854044610307892</c:v>
                </c:pt>
                <c:pt idx="52">
                  <c:v>0.19840226179844531</c:v>
                </c:pt>
                <c:pt idx="53">
                  <c:v>0.1982477625071884</c:v>
                </c:pt>
                <c:pt idx="54">
                  <c:v>0.19807203464616061</c:v>
                </c:pt>
                <c:pt idx="55">
                  <c:v>0.19787343719253461</c:v>
                </c:pt>
                <c:pt idx="56">
                  <c:v>0.19765327414380685</c:v>
                </c:pt>
                <c:pt idx="57">
                  <c:v>0.19741214640503574</c:v>
                </c:pt>
                <c:pt idx="58">
                  <c:v>0.19714416931789916</c:v>
                </c:pt>
                <c:pt idx="59">
                  <c:v>0.19683086616953552</c:v>
                </c:pt>
                <c:pt idx="60">
                  <c:v>0.19643607305872263</c:v>
                </c:pt>
                <c:pt idx="61">
                  <c:v>0.19590202979170568</c:v>
                </c:pt>
                <c:pt idx="62">
                  <c:v>0.19514630211945821</c:v>
                </c:pt>
                <c:pt idx="63">
                  <c:v>0.19405999082039721</c:v>
                </c:pt>
                <c:pt idx="64">
                  <c:v>0.19250911700840639</c:v>
                </c:pt>
                <c:pt idx="65">
                  <c:v>0.19034153772071949</c:v>
                </c:pt>
                <c:pt idx="66">
                  <c:v>0.18740006917375077</c:v>
                </c:pt>
                <c:pt idx="67">
                  <c:v>0.18354103965711982</c:v>
                </c:pt>
                <c:pt idx="68">
                  <c:v>0.1786570964488485</c:v>
                </c:pt>
                <c:pt idx="69">
                  <c:v>0.17270221836002461</c:v>
                </c:pt>
                <c:pt idx="70">
                  <c:v>0.16571179640033656</c:v>
                </c:pt>
                <c:pt idx="71">
                  <c:v>0.15780578111868279</c:v>
                </c:pt>
                <c:pt idx="72">
                  <c:v>0.14916818127219242</c:v>
                </c:pt>
                <c:pt idx="73">
                  <c:v>0.14001305732367794</c:v>
                </c:pt>
                <c:pt idx="74">
                  <c:v>0.13055950455306026</c:v>
                </c:pt>
                <c:pt idx="75">
                  <c:v>0.12102642778446367</c:v>
                </c:pt>
                <c:pt idx="76">
                  <c:v>0.11163110720171837</c:v>
                </c:pt>
                <c:pt idx="77">
                  <c:v>0.10256723136100249</c:v>
                </c:pt>
                <c:pt idx="78">
                  <c:v>9.3968376620186742E-2</c:v>
                </c:pt>
                <c:pt idx="79">
                  <c:v>8.5899764727332045E-2</c:v>
                </c:pt>
                <c:pt idx="80">
                  <c:v>7.8398215925708906E-2</c:v>
                </c:pt>
                <c:pt idx="81">
                  <c:v>7.1507577838687941E-2</c:v>
                </c:pt>
                <c:pt idx="82">
                  <c:v>6.5258538228683091E-2</c:v>
                </c:pt>
                <c:pt idx="83">
                  <c:v>5.9640191601731042E-2</c:v>
                </c:pt>
              </c:numCache>
            </c:numRef>
          </c:yVal>
        </c:ser>
        <c:ser>
          <c:idx val="5"/>
          <c:order val="5"/>
          <c:tx>
            <c:strRef>
              <c:f>'2000 250 200 15 ABS PP'!$BC$2</c:f>
              <c:strCache>
                <c:ptCount val="1"/>
                <c:pt idx="0">
                  <c:v>P1_67,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PP'!$BC$3:$BC$86</c:f>
              <c:numCache>
                <c:formatCode>General</c:formatCode>
                <c:ptCount val="84"/>
                <c:pt idx="0">
                  <c:v>0.17630239797750061</c:v>
                </c:pt>
                <c:pt idx="1">
                  <c:v>0.17630249353556188</c:v>
                </c:pt>
                <c:pt idx="2">
                  <c:v>0.17630142594512815</c:v>
                </c:pt>
                <c:pt idx="3">
                  <c:v>0.17629954659740915</c:v>
                </c:pt>
                <c:pt idx="4">
                  <c:v>0.17629758031482759</c:v>
                </c:pt>
                <c:pt idx="5">
                  <c:v>0.17629644862330704</c:v>
                </c:pt>
                <c:pt idx="6">
                  <c:v>0.17629689459081846</c:v>
                </c:pt>
                <c:pt idx="7">
                  <c:v>0.17629897341369372</c:v>
                </c:pt>
                <c:pt idx="8">
                  <c:v>0.17630183292510024</c:v>
                </c:pt>
                <c:pt idx="9">
                  <c:v>0.17630394967371923</c:v>
                </c:pt>
                <c:pt idx="10">
                  <c:v>0.1763039689889862</c:v>
                </c:pt>
                <c:pt idx="11">
                  <c:v>0.17630160924257909</c:v>
                </c:pt>
                <c:pt idx="12">
                  <c:v>0.17629805185507996</c:v>
                </c:pt>
                <c:pt idx="13">
                  <c:v>0.17629534799912985</c:v>
                </c:pt>
                <c:pt idx="14">
                  <c:v>0.17629519991396012</c:v>
                </c:pt>
                <c:pt idx="15">
                  <c:v>0.17629779156797104</c:v>
                </c:pt>
                <c:pt idx="16">
                  <c:v>0.17630158709594804</c:v>
                </c:pt>
                <c:pt idx="17">
                  <c:v>0.17630428165048334</c:v>
                </c:pt>
                <c:pt idx="18">
                  <c:v>0.17630427894447614</c:v>
                </c:pt>
                <c:pt idx="19">
                  <c:v>0.17630170423999542</c:v>
                </c:pt>
                <c:pt idx="20">
                  <c:v>0.17629827078258409</c:v>
                </c:pt>
                <c:pt idx="21">
                  <c:v>0.17629610254973666</c:v>
                </c:pt>
                <c:pt idx="22">
                  <c:v>0.1762963488771048</c:v>
                </c:pt>
                <c:pt idx="23">
                  <c:v>0.17629856562587876</c:v>
                </c:pt>
                <c:pt idx="24">
                  <c:v>0.17630114519114884</c:v>
                </c:pt>
                <c:pt idx="25">
                  <c:v>0.17630249234183532</c:v>
                </c:pt>
                <c:pt idx="26">
                  <c:v>0.17630203129891006</c:v>
                </c:pt>
                <c:pt idx="27">
                  <c:v>0.1763003934565672</c:v>
                </c:pt>
                <c:pt idx="28">
                  <c:v>0.1762988236998855</c:v>
                </c:pt>
                <c:pt idx="29">
                  <c:v>0.17629821189803199</c:v>
                </c:pt>
                <c:pt idx="30">
                  <c:v>0.1762985095158412</c:v>
                </c:pt>
                <c:pt idx="31">
                  <c:v>0.17629885395220529</c:v>
                </c:pt>
                <c:pt idx="32">
                  <c:v>0.17629817900327957</c:v>
                </c:pt>
                <c:pt idx="33">
                  <c:v>0.17629588358536202</c:v>
                </c:pt>
                <c:pt idx="34">
                  <c:v>0.17629200979627782</c:v>
                </c:pt>
                <c:pt idx="35">
                  <c:v>0.17628688312542132</c:v>
                </c:pt>
                <c:pt idx="36">
                  <c:v>0.1762804579848837</c:v>
                </c:pt>
                <c:pt idx="37">
                  <c:v>0.17627189730907916</c:v>
                </c:pt>
                <c:pt idx="38">
                  <c:v>0.1762596880595857</c:v>
                </c:pt>
                <c:pt idx="39">
                  <c:v>0.17624234127205213</c:v>
                </c:pt>
                <c:pt idx="40">
                  <c:v>0.17621912427698902</c:v>
                </c:pt>
                <c:pt idx="41">
                  <c:v>0.17619038297053952</c:v>
                </c:pt>
                <c:pt idx="42">
                  <c:v>0.17615707750468262</c:v>
                </c:pt>
                <c:pt idx="43">
                  <c:v>0.17611978092330524</c:v>
                </c:pt>
                <c:pt idx="44">
                  <c:v>0.17607783303484498</c:v>
                </c:pt>
                <c:pt idx="45">
                  <c:v>0.17602936270001948</c:v>
                </c:pt>
                <c:pt idx="46">
                  <c:v>0.17597228118043975</c:v>
                </c:pt>
                <c:pt idx="47">
                  <c:v>0.17590573587181813</c:v>
                </c:pt>
                <c:pt idx="48">
                  <c:v>0.17583087438525011</c:v>
                </c:pt>
                <c:pt idx="49">
                  <c:v>0.17575021162458543</c:v>
                </c:pt>
                <c:pt idx="50">
                  <c:v>0.17566577672794204</c:v>
                </c:pt>
                <c:pt idx="51">
                  <c:v>0.17557715163347179</c:v>
                </c:pt>
                <c:pt idx="52">
                  <c:v>0.17548091312883801</c:v>
                </c:pt>
                <c:pt idx="53">
                  <c:v>0.17537216972913613</c:v>
                </c:pt>
                <c:pt idx="54">
                  <c:v>0.17524748956809838</c:v>
                </c:pt>
                <c:pt idx="55">
                  <c:v>0.17510721637882334</c:v>
                </c:pt>
                <c:pt idx="56">
                  <c:v>0.17495520463887726</c:v>
                </c:pt>
                <c:pt idx="57">
                  <c:v>0.1747956362059247</c:v>
                </c:pt>
                <c:pt idx="58">
                  <c:v>0.17462862182084699</c:v>
                </c:pt>
                <c:pt idx="59">
                  <c:v>0.17444722456166892</c:v>
                </c:pt>
                <c:pt idx="60">
                  <c:v>0.17423744771850461</c:v>
                </c:pt>
                <c:pt idx="61">
                  <c:v>0.17398025406352832</c:v>
                </c:pt>
                <c:pt idx="62">
                  <c:v>0.17365217923276022</c:v>
                </c:pt>
                <c:pt idx="63">
                  <c:v>0.17322049321315255</c:v>
                </c:pt>
                <c:pt idx="64">
                  <c:v>0.1726321507204987</c:v>
                </c:pt>
                <c:pt idx="65">
                  <c:v>0.17180058697432182</c:v>
                </c:pt>
                <c:pt idx="66">
                  <c:v>0.17059856838928808</c:v>
                </c:pt>
                <c:pt idx="67">
                  <c:v>0.16886509925237483</c:v>
                </c:pt>
                <c:pt idx="68">
                  <c:v>0.16642903350936322</c:v>
                </c:pt>
                <c:pt idx="69">
                  <c:v>0.16314249064879779</c:v>
                </c:pt>
                <c:pt idx="70">
                  <c:v>0.1589103725550183</c:v>
                </c:pt>
                <c:pt idx="71">
                  <c:v>0.15370437749884491</c:v>
                </c:pt>
                <c:pt idx="72">
                  <c:v>0.14756163594958258</c:v>
                </c:pt>
                <c:pt idx="73">
                  <c:v>0.14057883128591131</c:v>
                </c:pt>
                <c:pt idx="74">
                  <c:v>0.13290905389404051</c:v>
                </c:pt>
                <c:pt idx="75">
                  <c:v>0.12475437417976769</c:v>
                </c:pt>
                <c:pt idx="76">
                  <c:v>0.11634110759986913</c:v>
                </c:pt>
                <c:pt idx="77">
                  <c:v>0.10788125565628666</c:v>
                </c:pt>
                <c:pt idx="78">
                  <c:v>9.9545244755687615E-2</c:v>
                </c:pt>
                <c:pt idx="79">
                  <c:v>9.1466373021836356E-2</c:v>
                </c:pt>
                <c:pt idx="80">
                  <c:v>8.3762378001448187E-2</c:v>
                </c:pt>
                <c:pt idx="81">
                  <c:v>7.6534853807190981E-2</c:v>
                </c:pt>
                <c:pt idx="82">
                  <c:v>6.9840840619498606E-2</c:v>
                </c:pt>
                <c:pt idx="83">
                  <c:v>6.3686266932217475E-2</c:v>
                </c:pt>
              </c:numCache>
            </c:numRef>
          </c:yVal>
        </c:ser>
        <c:ser>
          <c:idx val="6"/>
          <c:order val="6"/>
          <c:tx>
            <c:strRef>
              <c:f>'2000 250 200 15 ABS PP'!$BD$2</c:f>
              <c:strCache>
                <c:ptCount val="1"/>
                <c:pt idx="0">
                  <c:v>P1_78,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PP'!$BD$3:$BD$86</c:f>
              <c:numCache>
                <c:formatCode>General</c:formatCode>
                <c:ptCount val="84"/>
                <c:pt idx="0">
                  <c:v>0.15800330018370584</c:v>
                </c:pt>
                <c:pt idx="1">
                  <c:v>0.15800312351233436</c:v>
                </c:pt>
                <c:pt idx="2">
                  <c:v>0.15800284683705579</c:v>
                </c:pt>
                <c:pt idx="3">
                  <c:v>0.15800261780443731</c:v>
                </c:pt>
                <c:pt idx="4">
                  <c:v>0.15800254460718427</c:v>
                </c:pt>
                <c:pt idx="5">
                  <c:v>0.15800262823709091</c:v>
                </c:pt>
                <c:pt idx="6">
                  <c:v>0.15800280107355522</c:v>
                </c:pt>
                <c:pt idx="7">
                  <c:v>0.15800297326464266</c:v>
                </c:pt>
                <c:pt idx="8">
                  <c:v>0.15800307610420306</c:v>
                </c:pt>
                <c:pt idx="9">
                  <c:v>0.15800309375648772</c:v>
                </c:pt>
                <c:pt idx="10">
                  <c:v>0.15800304513832189</c:v>
                </c:pt>
                <c:pt idx="11">
                  <c:v>0.15800295408790596</c:v>
                </c:pt>
                <c:pt idx="12">
                  <c:v>0.15800283682753002</c:v>
                </c:pt>
                <c:pt idx="13">
                  <c:v>0.15800272402539839</c:v>
                </c:pt>
                <c:pt idx="14">
                  <c:v>0.15800264890414201</c:v>
                </c:pt>
                <c:pt idx="15">
                  <c:v>0.15800264057332356</c:v>
                </c:pt>
                <c:pt idx="16">
                  <c:v>0.15800272964766615</c:v>
                </c:pt>
                <c:pt idx="17">
                  <c:v>0.15800290756648472</c:v>
                </c:pt>
                <c:pt idx="18">
                  <c:v>0.15800311854530991</c:v>
                </c:pt>
                <c:pt idx="19">
                  <c:v>0.15800326709508014</c:v>
                </c:pt>
                <c:pt idx="20">
                  <c:v>0.15800323971176761</c:v>
                </c:pt>
                <c:pt idx="21">
                  <c:v>0.15800299588001127</c:v>
                </c:pt>
                <c:pt idx="22">
                  <c:v>0.1580026204087297</c:v>
                </c:pt>
                <c:pt idx="23">
                  <c:v>0.15800230424263945</c:v>
                </c:pt>
                <c:pt idx="24">
                  <c:v>0.15800227160162611</c:v>
                </c:pt>
                <c:pt idx="25">
                  <c:v>0.15800261735261173</c:v>
                </c:pt>
                <c:pt idx="26">
                  <c:v>0.15800318646705394</c:v>
                </c:pt>
                <c:pt idx="27">
                  <c:v>0.15800363311866256</c:v>
                </c:pt>
                <c:pt idx="28">
                  <c:v>0.15800360645893113</c:v>
                </c:pt>
                <c:pt idx="29">
                  <c:v>0.15800297541525471</c:v>
                </c:pt>
                <c:pt idx="30">
                  <c:v>0.15800196587353588</c:v>
                </c:pt>
                <c:pt idx="31">
                  <c:v>0.15800098413077271</c:v>
                </c:pt>
                <c:pt idx="32">
                  <c:v>0.158000278513661</c:v>
                </c:pt>
                <c:pt idx="33">
                  <c:v>0.15799961826145922</c:v>
                </c:pt>
                <c:pt idx="34">
                  <c:v>0.15799825940595294</c:v>
                </c:pt>
                <c:pt idx="35">
                  <c:v>0.15799518479463334</c:v>
                </c:pt>
                <c:pt idx="36">
                  <c:v>0.15798963677461414</c:v>
                </c:pt>
                <c:pt idx="37">
                  <c:v>0.15798140875182617</c:v>
                </c:pt>
                <c:pt idx="38">
                  <c:v>0.15797079801628794</c:v>
                </c:pt>
                <c:pt idx="39">
                  <c:v>0.15795808357467811</c:v>
                </c:pt>
                <c:pt idx="40">
                  <c:v>0.15794301951607381</c:v>
                </c:pt>
                <c:pt idx="41">
                  <c:v>0.15792459425304572</c:v>
                </c:pt>
                <c:pt idx="42">
                  <c:v>0.15790143285227534</c:v>
                </c:pt>
                <c:pt idx="43">
                  <c:v>0.15787253770657589</c:v>
                </c:pt>
                <c:pt idx="44">
                  <c:v>0.15783794939036722</c:v>
                </c:pt>
                <c:pt idx="45">
                  <c:v>0.15779871869905612</c:v>
                </c:pt>
                <c:pt idx="46">
                  <c:v>0.1577561930203889</c:v>
                </c:pt>
                <c:pt idx="47">
                  <c:v>0.15771089608456346</c:v>
                </c:pt>
                <c:pt idx="48">
                  <c:v>0.15766184760462243</c:v>
                </c:pt>
                <c:pt idx="49">
                  <c:v>0.15760690611419514</c:v>
                </c:pt>
                <c:pt idx="50">
                  <c:v>0.15754400665783624</c:v>
                </c:pt>
                <c:pt idx="51">
                  <c:v>0.15747252714595866</c:v>
                </c:pt>
                <c:pt idx="52">
                  <c:v>0.15739375802400443</c:v>
                </c:pt>
                <c:pt idx="53">
                  <c:v>0.15731001619377014</c:v>
                </c:pt>
                <c:pt idx="54">
                  <c:v>0.15722285889392901</c:v>
                </c:pt>
                <c:pt idx="55">
                  <c:v>0.15713154585567987</c:v>
                </c:pt>
                <c:pt idx="56">
                  <c:v>0.15703282490209478</c:v>
                </c:pt>
                <c:pt idx="57">
                  <c:v>0.15692227790001093</c:v>
                </c:pt>
                <c:pt idx="58">
                  <c:v>0.1567964149835839</c:v>
                </c:pt>
                <c:pt idx="59">
                  <c:v>0.15665410441442823</c:v>
                </c:pt>
                <c:pt idx="60">
                  <c:v>0.15649631529950275</c:v>
                </c:pt>
                <c:pt idx="61">
                  <c:v>0.15632412167056095</c:v>
                </c:pt>
                <c:pt idx="62">
                  <c:v>0.15613544227960841</c:v>
                </c:pt>
                <c:pt idx="63">
                  <c:v>0.15592097060346397</c:v>
                </c:pt>
                <c:pt idx="64">
                  <c:v>0.15565914804777295</c:v>
                </c:pt>
                <c:pt idx="65">
                  <c:v>0.15531036590711414</c:v>
                </c:pt>
                <c:pt idx="66">
                  <c:v>0.15481124771153365</c:v>
                </c:pt>
                <c:pt idx="67">
                  <c:v>0.15407091212850063</c:v>
                </c:pt>
                <c:pt idx="68">
                  <c:v>0.1529715907493148</c:v>
                </c:pt>
                <c:pt idx="69">
                  <c:v>0.15137525844063687</c:v>
                </c:pt>
                <c:pt idx="70">
                  <c:v>0.14913653698300322</c:v>
                </c:pt>
                <c:pt idx="71">
                  <c:v>0.14612193770423013</c:v>
                </c:pt>
                <c:pt idx="72">
                  <c:v>0.14223473608257733</c:v>
                </c:pt>
                <c:pt idx="73">
                  <c:v>0.13744058754728178</c:v>
                </c:pt>
                <c:pt idx="74">
                  <c:v>0.13178314180196626</c:v>
                </c:pt>
                <c:pt idx="75">
                  <c:v>0.12537850828316871</c:v>
                </c:pt>
                <c:pt idx="76">
                  <c:v>0.11838970352328976</c:v>
                </c:pt>
                <c:pt idx="77">
                  <c:v>0.11099804595621819</c:v>
                </c:pt>
                <c:pt idx="78">
                  <c:v>0.10338921056166492</c:v>
                </c:pt>
                <c:pt idx="79">
                  <c:v>9.5751396231431973E-2</c:v>
                </c:pt>
                <c:pt idx="80">
                  <c:v>8.8264961261971822E-2</c:v>
                </c:pt>
                <c:pt idx="81">
                  <c:v>8.1073432832667519E-2</c:v>
                </c:pt>
                <c:pt idx="82">
                  <c:v>7.4258687644337074E-2</c:v>
                </c:pt>
                <c:pt idx="83">
                  <c:v>6.7853834506747285E-2</c:v>
                </c:pt>
              </c:numCache>
            </c:numRef>
          </c:yVal>
        </c:ser>
        <c:ser>
          <c:idx val="7"/>
          <c:order val="7"/>
          <c:tx>
            <c:strRef>
              <c:f>'2000 250 200 15 ABS PP'!$BE$2</c:f>
              <c:strCache>
                <c:ptCount val="1"/>
                <c:pt idx="0">
                  <c:v>P1_89, у.е.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PP'!$BE$3:$BE$86</c:f>
              <c:numCache>
                <c:formatCode>General</c:formatCode>
                <c:ptCount val="84"/>
                <c:pt idx="0">
                  <c:v>0.14320229668567494</c:v>
                </c:pt>
                <c:pt idx="1">
                  <c:v>0.14320211520782747</c:v>
                </c:pt>
                <c:pt idx="2">
                  <c:v>0.14320297092302481</c:v>
                </c:pt>
                <c:pt idx="3">
                  <c:v>0.14320462266070103</c:v>
                </c:pt>
                <c:pt idx="4">
                  <c:v>0.14320643602757308</c:v>
                </c:pt>
                <c:pt idx="5">
                  <c:v>0.14320754719950063</c:v>
                </c:pt>
                <c:pt idx="6">
                  <c:v>0.14320721901867603</c:v>
                </c:pt>
                <c:pt idx="7">
                  <c:v>0.14320534618506611</c:v>
                </c:pt>
                <c:pt idx="8">
                  <c:v>0.14320270739010388</c:v>
                </c:pt>
                <c:pt idx="9">
                  <c:v>0.14320072570501027</c:v>
                </c:pt>
                <c:pt idx="10">
                  <c:v>0.14320068089319637</c:v>
                </c:pt>
                <c:pt idx="11">
                  <c:v>0.14320285162972765</c:v>
                </c:pt>
                <c:pt idx="12">
                  <c:v>0.1432061478876181</c:v>
                </c:pt>
                <c:pt idx="13">
                  <c:v>0.14320863853900803</c:v>
                </c:pt>
                <c:pt idx="14">
                  <c:v>0.14320873800630096</c:v>
                </c:pt>
                <c:pt idx="15">
                  <c:v>0.14320629113517805</c:v>
                </c:pt>
                <c:pt idx="16">
                  <c:v>0.14320275523346032</c:v>
                </c:pt>
                <c:pt idx="17">
                  <c:v>0.14320030618549379</c:v>
                </c:pt>
                <c:pt idx="18">
                  <c:v>0.14320042336998753</c:v>
                </c:pt>
                <c:pt idx="19">
                  <c:v>0.14320292822144953</c:v>
                </c:pt>
                <c:pt idx="20">
                  <c:v>0.14320615061246494</c:v>
                </c:pt>
                <c:pt idx="21">
                  <c:v>0.14320806724521587</c:v>
                </c:pt>
                <c:pt idx="22">
                  <c:v>0.1432076297333843</c:v>
                </c:pt>
                <c:pt idx="23">
                  <c:v>0.14320537309539938</c:v>
                </c:pt>
                <c:pt idx="24">
                  <c:v>0.14320292685795724</c:v>
                </c:pt>
                <c:pt idx="25">
                  <c:v>0.14320183670051839</c:v>
                </c:pt>
                <c:pt idx="26">
                  <c:v>0.14320256752477556</c:v>
                </c:pt>
                <c:pt idx="27">
                  <c:v>0.1432043237481733</c:v>
                </c:pt>
                <c:pt idx="28">
                  <c:v>0.14320571565568627</c:v>
                </c:pt>
                <c:pt idx="29">
                  <c:v>0.14320579503448627</c:v>
                </c:pt>
                <c:pt idx="30">
                  <c:v>0.14320462243259144</c:v>
                </c:pt>
                <c:pt idx="31">
                  <c:v>0.14320308093331177</c:v>
                </c:pt>
                <c:pt idx="32">
                  <c:v>0.14320208494065995</c:v>
                </c:pt>
                <c:pt idx="33">
                  <c:v>0.14320177866175024</c:v>
                </c:pt>
                <c:pt idx="34">
                  <c:v>0.14320128319934308</c:v>
                </c:pt>
                <c:pt idx="35">
                  <c:v>0.14319924758927804</c:v>
                </c:pt>
                <c:pt idx="36">
                  <c:v>0.14319468834106056</c:v>
                </c:pt>
                <c:pt idx="37">
                  <c:v>0.14318761713687536</c:v>
                </c:pt>
                <c:pt idx="38">
                  <c:v>0.14317890171984407</c:v>
                </c:pt>
                <c:pt idx="39">
                  <c:v>0.14316942766265681</c:v>
                </c:pt>
                <c:pt idx="40">
                  <c:v>0.14315910788787506</c:v>
                </c:pt>
                <c:pt idx="41">
                  <c:v>0.14314654707360847</c:v>
                </c:pt>
                <c:pt idx="42">
                  <c:v>0.14312966454296291</c:v>
                </c:pt>
                <c:pt idx="43">
                  <c:v>0.14310702995056185</c:v>
                </c:pt>
                <c:pt idx="44">
                  <c:v>0.14307895450220739</c:v>
                </c:pt>
                <c:pt idx="45">
                  <c:v>0.14304749260281663</c:v>
                </c:pt>
                <c:pt idx="46">
                  <c:v>0.14301508417835215</c:v>
                </c:pt>
                <c:pt idx="47">
                  <c:v>0.14298265417952025</c:v>
                </c:pt>
                <c:pt idx="48">
                  <c:v>0.14294849921497141</c:v>
                </c:pt>
                <c:pt idx="49">
                  <c:v>0.14290897694701987</c:v>
                </c:pt>
                <c:pt idx="50">
                  <c:v>0.14286082413932</c:v>
                </c:pt>
                <c:pt idx="51">
                  <c:v>0.14280361917703951</c:v>
                </c:pt>
                <c:pt idx="52">
                  <c:v>0.14274049992845583</c:v>
                </c:pt>
                <c:pt idx="53">
                  <c:v>0.14267624939457263</c:v>
                </c:pt>
                <c:pt idx="54">
                  <c:v>0.14261373723722776</c:v>
                </c:pt>
                <c:pt idx="55">
                  <c:v>0.14255110426854412</c:v>
                </c:pt>
                <c:pt idx="56">
                  <c:v>0.14248194947643281</c:v>
                </c:pt>
                <c:pt idx="57">
                  <c:v>0.14239890704162156</c:v>
                </c:pt>
                <c:pt idx="58">
                  <c:v>0.14229851017254155</c:v>
                </c:pt>
                <c:pt idx="59">
                  <c:v>0.14218386026678823</c:v>
                </c:pt>
                <c:pt idx="60">
                  <c:v>0.1420627361287673</c:v>
                </c:pt>
                <c:pt idx="61">
                  <c:v>0.14194182633184146</c:v>
                </c:pt>
                <c:pt idx="62">
                  <c:v>0.14182068294353847</c:v>
                </c:pt>
                <c:pt idx="63">
                  <c:v>0.14168937014238606</c:v>
                </c:pt>
                <c:pt idx="64">
                  <c:v>0.14153122529018333</c:v>
                </c:pt>
                <c:pt idx="65">
                  <c:v>0.14132786922944982</c:v>
                </c:pt>
                <c:pt idx="66">
                  <c:v>0.14106070163533915</c:v>
                </c:pt>
                <c:pt idx="67">
                  <c:v>0.14070410367558991</c:v>
                </c:pt>
                <c:pt idx="68">
                  <c:v>0.14021090847242643</c:v>
                </c:pt>
                <c:pt idx="69">
                  <c:v>0.13949735191233206</c:v>
                </c:pt>
                <c:pt idx="70">
                  <c:v>0.13843816489793617</c:v>
                </c:pt>
                <c:pt idx="71">
                  <c:v>0.13687955949034802</c:v>
                </c:pt>
                <c:pt idx="72">
                  <c:v>0.13466884978367796</c:v>
                </c:pt>
                <c:pt idx="73">
                  <c:v>0.13168897521878714</c:v>
                </c:pt>
                <c:pt idx="74">
                  <c:v>0.12788230518804289</c:v>
                </c:pt>
                <c:pt idx="75">
                  <c:v>0.12325571496193326</c:v>
                </c:pt>
                <c:pt idx="76">
                  <c:v>0.1178728923931595</c:v>
                </c:pt>
                <c:pt idx="77">
                  <c:v>0.11184639983082678</c:v>
                </c:pt>
                <c:pt idx="78">
                  <c:v>0.10533294175467242</c:v>
                </c:pt>
                <c:pt idx="79">
                  <c:v>9.8521195860583236E-2</c:v>
                </c:pt>
                <c:pt idx="80">
                  <c:v>9.1602968405342558E-2</c:v>
                </c:pt>
                <c:pt idx="81">
                  <c:v>8.4738878888866623E-2</c:v>
                </c:pt>
                <c:pt idx="82">
                  <c:v>7.8044111611821718E-2</c:v>
                </c:pt>
                <c:pt idx="83">
                  <c:v>7.160414003874177E-2</c:v>
                </c:pt>
              </c:numCache>
            </c:numRef>
          </c:yVal>
        </c:ser>
        <c:axId val="121802752"/>
        <c:axId val="121804288"/>
      </c:scatterChart>
      <c:valAx>
        <c:axId val="12180275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804288"/>
        <c:crosses val="autoZero"/>
        <c:crossBetween val="midCat"/>
      </c:valAx>
      <c:valAx>
        <c:axId val="1218042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80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P3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PP'!$BF$2</c:f>
              <c:strCache>
                <c:ptCount val="1"/>
                <c:pt idx="0">
                  <c:v>P3_123,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PP'!$BF$3:$BF$86</c:f>
              <c:numCache>
                <c:formatCode>General</c:formatCode>
                <c:ptCount val="84"/>
                <c:pt idx="0">
                  <c:v>0.27865264531537209</c:v>
                </c:pt>
                <c:pt idx="1">
                  <c:v>0.27865271758778931</c:v>
                </c:pt>
                <c:pt idx="2">
                  <c:v>0.27865268026776202</c:v>
                </c:pt>
                <c:pt idx="3">
                  <c:v>0.27865251995855572</c:v>
                </c:pt>
                <c:pt idx="4">
                  <c:v>0.27865229537270397</c:v>
                </c:pt>
                <c:pt idx="5">
                  <c:v>0.27865212251066462</c:v>
                </c:pt>
                <c:pt idx="6">
                  <c:v>0.27865212027753722</c:v>
                </c:pt>
                <c:pt idx="7">
                  <c:v>0.27865232231391723</c:v>
                </c:pt>
                <c:pt idx="8">
                  <c:v>0.2786526470091808</c:v>
                </c:pt>
                <c:pt idx="9">
                  <c:v>0.27865290452652874</c:v>
                </c:pt>
                <c:pt idx="10">
                  <c:v>0.27865292490413973</c:v>
                </c:pt>
                <c:pt idx="11">
                  <c:v>0.27865266227081625</c:v>
                </c:pt>
                <c:pt idx="12">
                  <c:v>0.27865225520332987</c:v>
                </c:pt>
                <c:pt idx="13">
                  <c:v>0.27865195672688864</c:v>
                </c:pt>
                <c:pt idx="14">
                  <c:v>0.27865196787314439</c:v>
                </c:pt>
                <c:pt idx="15">
                  <c:v>0.27865229760952936</c:v>
                </c:pt>
                <c:pt idx="16">
                  <c:v>0.27865274169419968</c:v>
                </c:pt>
                <c:pt idx="17">
                  <c:v>0.27865301249027308</c:v>
                </c:pt>
                <c:pt idx="18">
                  <c:v>0.27865293006772829</c:v>
                </c:pt>
                <c:pt idx="19">
                  <c:v>0.27865255123965854</c:v>
                </c:pt>
                <c:pt idx="20">
                  <c:v>0.27865213033226061</c:v>
                </c:pt>
                <c:pt idx="21">
                  <c:v>0.27865195629220896</c:v>
                </c:pt>
                <c:pt idx="22">
                  <c:v>0.27865213329093486</c:v>
                </c:pt>
                <c:pt idx="23">
                  <c:v>0.27865252596134421</c:v>
                </c:pt>
                <c:pt idx="24">
                  <c:v>0.27865284067582125</c:v>
                </c:pt>
                <c:pt idx="25">
                  <c:v>0.27865283313187095</c:v>
                </c:pt>
                <c:pt idx="26">
                  <c:v>0.27865245558601487</c:v>
                </c:pt>
                <c:pt idx="27">
                  <c:v>0.27865178158087883</c:v>
                </c:pt>
                <c:pt idx="28">
                  <c:v>0.27865074594006833</c:v>
                </c:pt>
                <c:pt idx="29">
                  <c:v>0.27864879202753162</c:v>
                </c:pt>
                <c:pt idx="30">
                  <c:v>0.2786445635405394</c:v>
                </c:pt>
                <c:pt idx="31">
                  <c:v>0.27863575349101005</c:v>
                </c:pt>
                <c:pt idx="32">
                  <c:v>0.27861898180333217</c:v>
                </c:pt>
                <c:pt idx="33">
                  <c:v>0.2785893942281556</c:v>
                </c:pt>
                <c:pt idx="34">
                  <c:v>0.27853962141498095</c:v>
                </c:pt>
                <c:pt idx="35">
                  <c:v>0.27845809207544475</c:v>
                </c:pt>
                <c:pt idx="36">
                  <c:v>0.27832691070481835</c:v>
                </c:pt>
                <c:pt idx="37">
                  <c:v>0.27811995156971592</c:v>
                </c:pt>
                <c:pt idx="38">
                  <c:v>0.27780188023033309</c:v>
                </c:pt>
                <c:pt idx="39">
                  <c:v>0.2773283719205572</c:v>
                </c:pt>
                <c:pt idx="40">
                  <c:v>0.27664729455775788</c:v>
                </c:pt>
                <c:pt idx="41">
                  <c:v>0.27570025222477051</c:v>
                </c:pt>
                <c:pt idx="42">
                  <c:v>0.27442397037617189</c:v>
                </c:pt>
                <c:pt idx="43">
                  <c:v>0.27275147126509447</c:v>
                </c:pt>
                <c:pt idx="44">
                  <c:v>0.27061295032120786</c:v>
                </c:pt>
                <c:pt idx="45">
                  <c:v>0.26793549420980306</c:v>
                </c:pt>
                <c:pt idx="46">
                  <c:v>0.26464073565420176</c:v>
                </c:pt>
                <c:pt idx="47">
                  <c:v>0.26064089449103311</c:v>
                </c:pt>
                <c:pt idx="48">
                  <c:v>0.25583643944906309</c:v>
                </c:pt>
                <c:pt idx="49">
                  <c:v>0.25011868256739067</c:v>
                </c:pt>
                <c:pt idx="50">
                  <c:v>0.24337766958158022</c:v>
                </c:pt>
                <c:pt idx="51">
                  <c:v>0.23551289266929662</c:v>
                </c:pt>
                <c:pt idx="52">
                  <c:v>0.22644463322448066</c:v>
                </c:pt>
                <c:pt idx="53">
                  <c:v>0.21612548795784911</c:v>
                </c:pt>
                <c:pt idx="54">
                  <c:v>0.20455183341342348</c:v>
                </c:pt>
                <c:pt idx="55">
                  <c:v>0.19177436597053563</c:v>
                </c:pt>
                <c:pt idx="56">
                  <c:v>0.17790610290761033</c:v>
                </c:pt>
                <c:pt idx="57">
                  <c:v>0.16312631861736523</c:v>
                </c:pt>
                <c:pt idx="58">
                  <c:v>0.14767777687683681</c:v>
                </c:pt>
                <c:pt idx="59">
                  <c:v>0.13185434390839812</c:v>
                </c:pt>
                <c:pt idx="60">
                  <c:v>0.11598313969995395</c:v>
                </c:pt>
                <c:pt idx="61">
                  <c:v>0.10041058314606349</c:v>
                </c:pt>
                <c:pt idx="62">
                  <c:v>8.5486855423194036E-2</c:v>
                </c:pt>
                <c:pt idx="63">
                  <c:v>7.1531150803368915E-2</c:v>
                </c:pt>
                <c:pt idx="64">
                  <c:v>5.8792582028476176E-2</c:v>
                </c:pt>
                <c:pt idx="65">
                  <c:v>4.7449464102990183E-2</c:v>
                </c:pt>
                <c:pt idx="66">
                  <c:v>3.76335761131898E-2</c:v>
                </c:pt>
                <c:pt idx="67">
                  <c:v>2.941368972250159E-2</c:v>
                </c:pt>
                <c:pt idx="68">
                  <c:v>2.2754129304303115E-2</c:v>
                </c:pt>
                <c:pt idx="69">
                  <c:v>1.7538669908194006E-2</c:v>
                </c:pt>
                <c:pt idx="70">
                  <c:v>1.364281334878847E-2</c:v>
                </c:pt>
                <c:pt idx="71">
                  <c:v>1.0944563707525634E-2</c:v>
                </c:pt>
                <c:pt idx="72">
                  <c:v>9.2837646622369752E-3</c:v>
                </c:pt>
                <c:pt idx="73">
                  <c:v>8.4760645836192642E-3</c:v>
                </c:pt>
                <c:pt idx="74">
                  <c:v>8.370108233264029E-3</c:v>
                </c:pt>
                <c:pt idx="75">
                  <c:v>8.8558185506836876E-3</c:v>
                </c:pt>
                <c:pt idx="76">
                  <c:v>9.8330798984727526E-3</c:v>
                </c:pt>
                <c:pt idx="77">
                  <c:v>1.1208237058365454E-2</c:v>
                </c:pt>
                <c:pt idx="78">
                  <c:v>1.2913073286966959E-2</c:v>
                </c:pt>
                <c:pt idx="79">
                  <c:v>1.4906101660775542E-2</c:v>
                </c:pt>
                <c:pt idx="80">
                  <c:v>1.7157705686754766E-2</c:v>
                </c:pt>
                <c:pt idx="81">
                  <c:v>1.9641255504742858E-2</c:v>
                </c:pt>
                <c:pt idx="82">
                  <c:v>2.233672612092517E-2</c:v>
                </c:pt>
                <c:pt idx="83">
                  <c:v>2.5236000374893007E-2</c:v>
                </c:pt>
              </c:numCache>
            </c:numRef>
          </c:yVal>
        </c:ser>
        <c:ser>
          <c:idx val="1"/>
          <c:order val="1"/>
          <c:tx>
            <c:strRef>
              <c:f>'2000 250 200 15 ABS PP'!$BG$2</c:f>
              <c:strCache>
                <c:ptCount val="1"/>
                <c:pt idx="0">
                  <c:v>P3_234,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PP'!$BG$3:$BG$86</c:f>
              <c:numCache>
                <c:formatCode>General</c:formatCode>
                <c:ptCount val="84"/>
                <c:pt idx="0">
                  <c:v>0.16505898920236431</c:v>
                </c:pt>
                <c:pt idx="1">
                  <c:v>0.16505915332121873</c:v>
                </c:pt>
                <c:pt idx="2">
                  <c:v>0.1650593963132104</c:v>
                </c:pt>
                <c:pt idx="3">
                  <c:v>0.16505957816247341</c:v>
                </c:pt>
                <c:pt idx="4">
                  <c:v>0.16505961547007514</c:v>
                </c:pt>
                <c:pt idx="5">
                  <c:v>0.16505951713297892</c:v>
                </c:pt>
                <c:pt idx="6">
                  <c:v>0.16505936159050061</c:v>
                </c:pt>
                <c:pt idx="7">
                  <c:v>0.16505924022980906</c:v>
                </c:pt>
                <c:pt idx="8">
                  <c:v>0.16505919069705849</c:v>
                </c:pt>
                <c:pt idx="9">
                  <c:v>0.16505920989788159</c:v>
                </c:pt>
                <c:pt idx="10">
                  <c:v>0.1650592551721605</c:v>
                </c:pt>
                <c:pt idx="11">
                  <c:v>0.165059301083534</c:v>
                </c:pt>
                <c:pt idx="12">
                  <c:v>0.16505934667902597</c:v>
                </c:pt>
                <c:pt idx="13">
                  <c:v>0.16505940237007369</c:v>
                </c:pt>
                <c:pt idx="14">
                  <c:v>0.16505947015180222</c:v>
                </c:pt>
                <c:pt idx="15">
                  <c:v>0.16505952106915137</c:v>
                </c:pt>
                <c:pt idx="16">
                  <c:v>0.16505950724512589</c:v>
                </c:pt>
                <c:pt idx="17">
                  <c:v>0.16505939112300747</c:v>
                </c:pt>
                <c:pt idx="18">
                  <c:v>0.16505919449954753</c:v>
                </c:pt>
                <c:pt idx="19">
                  <c:v>0.16505901257790309</c:v>
                </c:pt>
                <c:pt idx="20">
                  <c:v>0.16505897875572587</c:v>
                </c:pt>
                <c:pt idx="21">
                  <c:v>0.16505916266796608</c:v>
                </c:pt>
                <c:pt idx="22">
                  <c:v>0.16505951660313872</c:v>
                </c:pt>
                <c:pt idx="23">
                  <c:v>0.16505984546084645</c:v>
                </c:pt>
                <c:pt idx="24">
                  <c:v>0.16505991698375624</c:v>
                </c:pt>
                <c:pt idx="25">
                  <c:v>0.16505961490473012</c:v>
                </c:pt>
                <c:pt idx="26">
                  <c:v>0.1650590344192811</c:v>
                </c:pt>
                <c:pt idx="27">
                  <c:v>0.1650584466440802</c:v>
                </c:pt>
                <c:pt idx="28">
                  <c:v>0.16505806847500809</c:v>
                </c:pt>
                <c:pt idx="29">
                  <c:v>0.16505775296379743</c:v>
                </c:pt>
                <c:pt idx="30">
                  <c:v>0.16505681969375013</c:v>
                </c:pt>
                <c:pt idx="31">
                  <c:v>0.16505408709980487</c:v>
                </c:pt>
                <c:pt idx="32">
                  <c:v>0.16504808258939074</c:v>
                </c:pt>
                <c:pt idx="33">
                  <c:v>0.16503724725404847</c:v>
                </c:pt>
                <c:pt idx="34">
                  <c:v>0.16501997045504643</c:v>
                </c:pt>
                <c:pt idx="35">
                  <c:v>0.16499433766827917</c:v>
                </c:pt>
                <c:pt idx="36">
                  <c:v>0.16495779253996168</c:v>
                </c:pt>
                <c:pt idx="37">
                  <c:v>0.16490698055866235</c:v>
                </c:pt>
                <c:pt idx="38">
                  <c:v>0.16483790395092138</c:v>
                </c:pt>
                <c:pt idx="39">
                  <c:v>0.16474642070960932</c:v>
                </c:pt>
                <c:pt idx="40">
                  <c:v>0.16462881954041861</c:v>
                </c:pt>
                <c:pt idx="41">
                  <c:v>0.16448207502860701</c:v>
                </c:pt>
                <c:pt idx="42">
                  <c:v>0.16430351395955417</c:v>
                </c:pt>
                <c:pt idx="43">
                  <c:v>0.16408979153368572</c:v>
                </c:pt>
                <c:pt idx="44">
                  <c:v>0.16383536225150205</c:v>
                </c:pt>
                <c:pt idx="45">
                  <c:v>0.16353071316389031</c:v>
                </c:pt>
                <c:pt idx="46">
                  <c:v>0.16316026958789404</c:v>
                </c:pt>
                <c:pt idx="47">
                  <c:v>0.16269991021887154</c:v>
                </c:pt>
                <c:pt idx="48">
                  <c:v>0.16211417183361695</c:v>
                </c:pt>
                <c:pt idx="49">
                  <c:v>0.16135375462963641</c:v>
                </c:pt>
                <c:pt idx="50">
                  <c:v>0.16035383770368139</c:v>
                </c:pt>
                <c:pt idx="51">
                  <c:v>0.15903342608238985</c:v>
                </c:pt>
                <c:pt idx="52">
                  <c:v>0.1572957828607251</c:v>
                </c:pt>
                <c:pt idx="53">
                  <c:v>0.15503042919984703</c:v>
                </c:pt>
                <c:pt idx="54">
                  <c:v>0.15211785382088092</c:v>
                </c:pt>
                <c:pt idx="55">
                  <c:v>0.14843737092031634</c:v>
                </c:pt>
                <c:pt idx="56">
                  <c:v>0.14387750328326657</c:v>
                </c:pt>
                <c:pt idx="57">
                  <c:v>0.13834806175946576</c:v>
                </c:pt>
                <c:pt idx="58">
                  <c:v>0.13179378092013286</c:v>
                </c:pt>
                <c:pt idx="59">
                  <c:v>0.12420878930144302</c:v>
                </c:pt>
                <c:pt idx="60">
                  <c:v>0.11564865757415341</c:v>
                </c:pt>
                <c:pt idx="61">
                  <c:v>0.10623575605275339</c:v>
                </c:pt>
                <c:pt idx="62">
                  <c:v>9.6156920150107364E-2</c:v>
                </c:pt>
                <c:pt idx="63">
                  <c:v>8.5656087205495349E-2</c:v>
                </c:pt>
                <c:pt idx="64">
                  <c:v>7.5022071540919125E-2</c:v>
                </c:pt>
                <c:pt idx="65">
                  <c:v>6.456583366434096E-2</c:v>
                </c:pt>
                <c:pt idx="66">
                  <c:v>5.4583866879312035E-2</c:v>
                </c:pt>
                <c:pt idx="67">
                  <c:v>4.5320873218672141E-2</c:v>
                </c:pt>
                <c:pt idx="68">
                  <c:v>3.6957168862905163E-2</c:v>
                </c:pt>
                <c:pt idx="69">
                  <c:v>2.962321474293524E-2</c:v>
                </c:pt>
                <c:pt idx="70">
                  <c:v>2.340313332503936E-2</c:v>
                </c:pt>
                <c:pt idx="71">
                  <c:v>1.8307361262470401E-2</c:v>
                </c:pt>
                <c:pt idx="72">
                  <c:v>1.4263587390609643E-2</c:v>
                </c:pt>
                <c:pt idx="73">
                  <c:v>1.1164178543098313E-2</c:v>
                </c:pt>
                <c:pt idx="74">
                  <c:v>8.9125358313822071E-3</c:v>
                </c:pt>
                <c:pt idx="75">
                  <c:v>7.4107292902970681E-3</c:v>
                </c:pt>
                <c:pt idx="76">
                  <c:v>6.5375165803662344E-3</c:v>
                </c:pt>
                <c:pt idx="77">
                  <c:v>6.1726445807151319E-3</c:v>
                </c:pt>
                <c:pt idx="78">
                  <c:v>6.2265355241886179E-3</c:v>
                </c:pt>
                <c:pt idx="79">
                  <c:v>6.6307835035722476E-3</c:v>
                </c:pt>
                <c:pt idx="80">
                  <c:v>7.3212057896354073E-3</c:v>
                </c:pt>
                <c:pt idx="81">
                  <c:v>8.2444761789693278E-3</c:v>
                </c:pt>
                <c:pt idx="82">
                  <c:v>9.3681932155464526E-3</c:v>
                </c:pt>
                <c:pt idx="83">
                  <c:v>1.0675448612481608E-2</c:v>
                </c:pt>
              </c:numCache>
            </c:numRef>
          </c:yVal>
        </c:ser>
        <c:ser>
          <c:idx val="2"/>
          <c:order val="2"/>
          <c:tx>
            <c:strRef>
              <c:f>'2000 250 200 15 ABS PP'!$BH$2</c:f>
              <c:strCache>
                <c:ptCount val="1"/>
                <c:pt idx="0">
                  <c:v>P3_345,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PP'!$BH$3:$BH$86</c:f>
              <c:numCache>
                <c:formatCode>General</c:formatCode>
                <c:ptCount val="84"/>
                <c:pt idx="0">
                  <c:v>0.11167351511011471</c:v>
                </c:pt>
                <c:pt idx="1">
                  <c:v>0.11167340403897824</c:v>
                </c:pt>
                <c:pt idx="2">
                  <c:v>0.11167250392614991</c:v>
                </c:pt>
                <c:pt idx="3">
                  <c:v>0.11167116795447248</c:v>
                </c:pt>
                <c:pt idx="4">
                  <c:v>0.11166992859632008</c:v>
                </c:pt>
                <c:pt idx="5">
                  <c:v>0.11166934085404875</c:v>
                </c:pt>
                <c:pt idx="6">
                  <c:v>0.11166976933226927</c:v>
                </c:pt>
                <c:pt idx="7">
                  <c:v>0.1116711667523327</c:v>
                </c:pt>
                <c:pt idx="8">
                  <c:v>0.11167296097808584</c:v>
                </c:pt>
                <c:pt idx="9">
                  <c:v>0.11167423554537945</c:v>
                </c:pt>
                <c:pt idx="10">
                  <c:v>0.1116742008743794</c:v>
                </c:pt>
                <c:pt idx="11">
                  <c:v>0.11167271282232696</c:v>
                </c:pt>
                <c:pt idx="12">
                  <c:v>0.11167049095396409</c:v>
                </c:pt>
                <c:pt idx="13">
                  <c:v>0.11166878305019534</c:v>
                </c:pt>
                <c:pt idx="14">
                  <c:v>0.11166862224958676</c:v>
                </c:pt>
                <c:pt idx="15">
                  <c:v>0.11167015263232533</c:v>
                </c:pt>
                <c:pt idx="16">
                  <c:v>0.11167248610085788</c:v>
                </c:pt>
                <c:pt idx="17">
                  <c:v>0.11167425327059759</c:v>
                </c:pt>
                <c:pt idx="18">
                  <c:v>0.11167445313357385</c:v>
                </c:pt>
                <c:pt idx="19">
                  <c:v>0.11167306587999525</c:v>
                </c:pt>
                <c:pt idx="20">
                  <c:v>0.11167100556654574</c:v>
                </c:pt>
                <c:pt idx="21">
                  <c:v>0.1116694893441447</c:v>
                </c:pt>
                <c:pt idx="22">
                  <c:v>0.1116692785075783</c:v>
                </c:pt>
                <c:pt idx="23">
                  <c:v>0.1116702917547919</c:v>
                </c:pt>
                <c:pt idx="24">
                  <c:v>0.11167179112192095</c:v>
                </c:pt>
                <c:pt idx="25">
                  <c:v>0.11167291337048509</c:v>
                </c:pt>
                <c:pt idx="26">
                  <c:v>0.11167317272100709</c:v>
                </c:pt>
                <c:pt idx="27">
                  <c:v>0.111672606545564</c:v>
                </c:pt>
                <c:pt idx="28">
                  <c:v>0.11167157836968734</c:v>
                </c:pt>
                <c:pt idx="29">
                  <c:v>0.11167043825201764</c:v>
                </c:pt>
                <c:pt idx="30">
                  <c:v>0.11166924967303873</c:v>
                </c:pt>
                <c:pt idx="31">
                  <c:v>0.11166770961437854</c:v>
                </c:pt>
                <c:pt idx="32">
                  <c:v>0.11166518596845031</c:v>
                </c:pt>
                <c:pt idx="33">
                  <c:v>0.11166077785725635</c:v>
                </c:pt>
                <c:pt idx="34">
                  <c:v>0.11165335063980372</c:v>
                </c:pt>
                <c:pt idx="35">
                  <c:v>0.11164155758992876</c:v>
                </c:pt>
                <c:pt idx="36">
                  <c:v>0.11162388936118678</c:v>
                </c:pt>
                <c:pt idx="37">
                  <c:v>0.11159875712921836</c:v>
                </c:pt>
                <c:pt idx="38">
                  <c:v>0.11156459453391647</c:v>
                </c:pt>
                <c:pt idx="39">
                  <c:v>0.11151993607155694</c:v>
                </c:pt>
                <c:pt idx="40">
                  <c:v>0.11146349124083252</c:v>
                </c:pt>
                <c:pt idx="41">
                  <c:v>0.11139413188759062</c:v>
                </c:pt>
                <c:pt idx="42">
                  <c:v>0.11131081551879021</c:v>
                </c:pt>
                <c:pt idx="43">
                  <c:v>0.1112124022767173</c:v>
                </c:pt>
                <c:pt idx="44">
                  <c:v>0.11109753366266198</c:v>
                </c:pt>
                <c:pt idx="45">
                  <c:v>0.11096473875884366</c:v>
                </c:pt>
                <c:pt idx="46">
                  <c:v>0.11081276844304012</c:v>
                </c:pt>
                <c:pt idx="47">
                  <c:v>0.11064087046396312</c:v>
                </c:pt>
                <c:pt idx="48">
                  <c:v>0.11044854305085643</c:v>
                </c:pt>
                <c:pt idx="49">
                  <c:v>0.11023435652413935</c:v>
                </c:pt>
                <c:pt idx="50">
                  <c:v>0.10999378497670588</c:v>
                </c:pt>
                <c:pt idx="51">
                  <c:v>0.10971627694803449</c:v>
                </c:pt>
                <c:pt idx="52">
                  <c:v>0.10938215631848351</c:v>
                </c:pt>
                <c:pt idx="53">
                  <c:v>0.10895979470241045</c:v>
                </c:pt>
                <c:pt idx="54">
                  <c:v>0.10840315187945967</c:v>
                </c:pt>
                <c:pt idx="55">
                  <c:v>0.10764947442346526</c:v>
                </c:pt>
                <c:pt idx="56">
                  <c:v>0.1066174113367394</c:v>
                </c:pt>
                <c:pt idx="57">
                  <c:v>0.10520688127522987</c:v>
                </c:pt>
                <c:pt idx="58">
                  <c:v>0.10330253689925292</c:v>
                </c:pt>
                <c:pt idx="59">
                  <c:v>0.10078210995824859</c:v>
                </c:pt>
                <c:pt idx="60">
                  <c:v>9.7530073311992205E-2</c:v>
                </c:pt>
                <c:pt idx="61">
                  <c:v>9.3456308552780393E-2</c:v>
                </c:pt>
                <c:pt idx="62">
                  <c:v>8.8517114169311725E-2</c:v>
                </c:pt>
                <c:pt idx="63">
                  <c:v>8.2732270957705342E-2</c:v>
                </c:pt>
                <c:pt idx="64">
                  <c:v>7.619101376656999E-2</c:v>
                </c:pt>
                <c:pt idx="65">
                  <c:v>6.9045270051656643E-2</c:v>
                </c:pt>
                <c:pt idx="66">
                  <c:v>6.1496587979324731E-2</c:v>
                </c:pt>
                <c:pt idx="67">
                  <c:v>5.3783220006455378E-2</c:v>
                </c:pt>
                <c:pt idx="68">
                  <c:v>4.616410130413217E-2</c:v>
                </c:pt>
                <c:pt idx="69">
                  <c:v>3.8890939803318099E-2</c:v>
                </c:pt>
                <c:pt idx="70">
                  <c:v>3.2171175499743458E-2</c:v>
                </c:pt>
                <c:pt idx="71">
                  <c:v>2.6143427863817344E-2</c:v>
                </c:pt>
                <c:pt idx="72">
                  <c:v>2.0885125334876704E-2</c:v>
                </c:pt>
                <c:pt idx="73">
                  <c:v>1.6437147433802413E-2</c:v>
                </c:pt>
                <c:pt idx="74">
                  <c:v>1.2806390611256458E-2</c:v>
                </c:pt>
                <c:pt idx="75">
                  <c:v>9.9462241790318501E-3</c:v>
                </c:pt>
                <c:pt idx="76">
                  <c:v>7.7631782184669641E-3</c:v>
                </c:pt>
                <c:pt idx="77">
                  <c:v>6.1598869189256082E-3</c:v>
                </c:pt>
                <c:pt idx="78">
                  <c:v>5.0587755701126226E-3</c:v>
                </c:pt>
                <c:pt idx="79">
                  <c:v>4.3852853068078535E-3</c:v>
                </c:pt>
                <c:pt idx="80">
                  <c:v>4.0585320972655109E-3</c:v>
                </c:pt>
                <c:pt idx="81">
                  <c:v>4.009765725941564E-3</c:v>
                </c:pt>
                <c:pt idx="82">
                  <c:v>4.1923166051807412E-3</c:v>
                </c:pt>
                <c:pt idx="83">
                  <c:v>4.5699819604598773E-3</c:v>
                </c:pt>
              </c:numCache>
            </c:numRef>
          </c:yVal>
        </c:ser>
        <c:ser>
          <c:idx val="3"/>
          <c:order val="3"/>
          <c:tx>
            <c:strRef>
              <c:f>'2000 250 200 15 ABS PP'!$BI$2</c:f>
              <c:strCache>
                <c:ptCount val="1"/>
                <c:pt idx="0">
                  <c:v>P3_456,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PP'!$BI$3:$BI$86</c:f>
              <c:numCache>
                <c:formatCode>General</c:formatCode>
                <c:ptCount val="84"/>
                <c:pt idx="0">
                  <c:v>8.1340707179333172E-2</c:v>
                </c:pt>
                <c:pt idx="1">
                  <c:v>8.1340455004119488E-2</c:v>
                </c:pt>
                <c:pt idx="2">
                  <c:v>8.1340824525169358E-2</c:v>
                </c:pt>
                <c:pt idx="3">
                  <c:v>8.1341766352003519E-2</c:v>
                </c:pt>
                <c:pt idx="4">
                  <c:v>8.1342932279524702E-2</c:v>
                </c:pt>
                <c:pt idx="5">
                  <c:v>8.1343737947058417E-2</c:v>
                </c:pt>
                <c:pt idx="6">
                  <c:v>8.1343647432504884E-2</c:v>
                </c:pt>
                <c:pt idx="7">
                  <c:v>8.1342513119918511E-2</c:v>
                </c:pt>
                <c:pt idx="8">
                  <c:v>8.1340819858428157E-2</c:v>
                </c:pt>
                <c:pt idx="9">
                  <c:v>8.1339501941358541E-2</c:v>
                </c:pt>
                <c:pt idx="10">
                  <c:v>8.1339434936584035E-2</c:v>
                </c:pt>
                <c:pt idx="11">
                  <c:v>8.1340824627663427E-2</c:v>
                </c:pt>
                <c:pt idx="12">
                  <c:v>8.134295442986425E-2</c:v>
                </c:pt>
                <c:pt idx="13">
                  <c:v>8.1344543176022924E-2</c:v>
                </c:pt>
                <c:pt idx="14">
                  <c:v>8.134455492353948E-2</c:v>
                </c:pt>
                <c:pt idx="15">
                  <c:v>8.1342905302270327E-2</c:v>
                </c:pt>
                <c:pt idx="16">
                  <c:v>8.1340597235454073E-2</c:v>
                </c:pt>
                <c:pt idx="17">
                  <c:v>8.1339082605631108E-2</c:v>
                </c:pt>
                <c:pt idx="18">
                  <c:v>8.1339319360633017E-2</c:v>
                </c:pt>
                <c:pt idx="19">
                  <c:v>8.1341111344180553E-2</c:v>
                </c:pt>
                <c:pt idx="20">
                  <c:v>8.134325604047514E-2</c:v>
                </c:pt>
                <c:pt idx="21">
                  <c:v>8.134436447292169E-2</c:v>
                </c:pt>
                <c:pt idx="22">
                  <c:v>8.1343787805651879E-2</c:v>
                </c:pt>
                <c:pt idx="23">
                  <c:v>8.1342039783767306E-2</c:v>
                </c:pt>
                <c:pt idx="24">
                  <c:v>8.1340373061824595E-2</c:v>
                </c:pt>
                <c:pt idx="25">
                  <c:v>8.1339898717941811E-2</c:v>
                </c:pt>
                <c:pt idx="26">
                  <c:v>8.1340810569367525E-2</c:v>
                </c:pt>
                <c:pt idx="27">
                  <c:v>8.1342308455732856E-2</c:v>
                </c:pt>
                <c:pt idx="28">
                  <c:v>8.1343188959462895E-2</c:v>
                </c:pt>
                <c:pt idx="29">
                  <c:v>8.1342700598864032E-2</c:v>
                </c:pt>
                <c:pt idx="30">
                  <c:v>8.1341009545217322E-2</c:v>
                </c:pt>
                <c:pt idx="31">
                  <c:v>8.133895312254083E-2</c:v>
                </c:pt>
                <c:pt idx="32">
                  <c:v>8.1337222980891383E-2</c:v>
                </c:pt>
                <c:pt idx="33">
                  <c:v>8.1335588921270158E-2</c:v>
                </c:pt>
                <c:pt idx="34">
                  <c:v>8.1332698186962343E-2</c:v>
                </c:pt>
                <c:pt idx="35">
                  <c:v>8.1326648066804008E-2</c:v>
                </c:pt>
                <c:pt idx="36">
                  <c:v>8.1315961996467498E-2</c:v>
                </c:pt>
                <c:pt idx="37">
                  <c:v>8.1300249923315318E-2</c:v>
                </c:pt>
                <c:pt idx="38">
                  <c:v>8.1280044973697618E-2</c:v>
                </c:pt>
                <c:pt idx="39">
                  <c:v>8.1255852611936477E-2</c:v>
                </c:pt>
                <c:pt idx="40">
                  <c:v>8.1227032079105768E-2</c:v>
                </c:pt>
                <c:pt idx="41">
                  <c:v>8.1191458295034782E-2</c:v>
                </c:pt>
                <c:pt idx="42">
                  <c:v>8.1146304761158097E-2</c:v>
                </c:pt>
                <c:pt idx="43">
                  <c:v>8.1089640080611397E-2</c:v>
                </c:pt>
                <c:pt idx="44">
                  <c:v>8.1021718665187814E-2</c:v>
                </c:pt>
                <c:pt idx="45">
                  <c:v>8.0944920981909835E-2</c:v>
                </c:pt>
                <c:pt idx="46">
                  <c:v>8.0862047124606665E-2</c:v>
                </c:pt>
                <c:pt idx="47">
                  <c:v>8.0773932583630206E-2</c:v>
                </c:pt>
                <c:pt idx="48">
                  <c:v>8.0678002930522075E-2</c:v>
                </c:pt>
                <c:pt idx="49">
                  <c:v>8.0569134739731346E-2</c:v>
                </c:pt>
                <c:pt idx="50">
                  <c:v>8.0442547989337074E-2</c:v>
                </c:pt>
                <c:pt idx="51">
                  <c:v>8.0296873159416943E-2</c:v>
                </c:pt>
                <c:pt idx="52">
                  <c:v>8.013489093241373E-2</c:v>
                </c:pt>
                <c:pt idx="53">
                  <c:v>7.9960628651543644E-2</c:v>
                </c:pt>
                <c:pt idx="54">
                  <c:v>7.9773793663971776E-2</c:v>
                </c:pt>
                <c:pt idx="55">
                  <c:v>7.9564071154288374E-2</c:v>
                </c:pt>
                <c:pt idx="56">
                  <c:v>7.9307783386666136E-2</c:v>
                </c:pt>
                <c:pt idx="57">
                  <c:v>7.896752265877402E-2</c:v>
                </c:pt>
                <c:pt idx="58">
                  <c:v>7.8493103338296774E-2</c:v>
                </c:pt>
                <c:pt idx="59">
                  <c:v>7.7821404904512267E-2</c:v>
                </c:pt>
                <c:pt idx="60">
                  <c:v>7.6874364079207905E-2</c:v>
                </c:pt>
                <c:pt idx="61">
                  <c:v>7.5557419337741683E-2</c:v>
                </c:pt>
                <c:pt idx="62">
                  <c:v>7.3762563091755703E-2</c:v>
                </c:pt>
                <c:pt idx="63">
                  <c:v>7.1379519248580825E-2</c:v>
                </c:pt>
                <c:pt idx="64">
                  <c:v>6.8315986278531748E-2</c:v>
                </c:pt>
                <c:pt idx="65">
                  <c:v>6.4523803656646853E-2</c:v>
                </c:pt>
                <c:pt idx="66">
                  <c:v>6.0022571095002905E-2</c:v>
                </c:pt>
                <c:pt idx="67">
                  <c:v>5.4908930520124598E-2</c:v>
                </c:pt>
                <c:pt idx="68">
                  <c:v>4.9344439431222666E-2</c:v>
                </c:pt>
                <c:pt idx="69">
                  <c:v>4.3527710230859655E-2</c:v>
                </c:pt>
                <c:pt idx="70">
                  <c:v>3.7667117693907279E-2</c:v>
                </c:pt>
                <c:pt idx="71">
                  <c:v>3.1965321205868355E-2</c:v>
                </c:pt>
                <c:pt idx="72">
                  <c:v>2.6609536465364521E-2</c:v>
                </c:pt>
                <c:pt idx="73">
                  <c:v>2.175358231200265E-2</c:v>
                </c:pt>
                <c:pt idx="74">
                  <c:v>1.7492389829487424E-2</c:v>
                </c:pt>
                <c:pt idx="75">
                  <c:v>1.385207579529643E-2</c:v>
                </c:pt>
                <c:pt idx="76">
                  <c:v>1.0813283946959736E-2</c:v>
                </c:pt>
                <c:pt idx="77">
                  <c:v>8.3455748157259761E-3</c:v>
                </c:pt>
                <c:pt idx="78">
                  <c:v>6.4135227919332833E-3</c:v>
                </c:pt>
                <c:pt idx="79">
                  <c:v>4.9610561986397229E-3</c:v>
                </c:pt>
                <c:pt idx="80">
                  <c:v>3.9153934680638035E-3</c:v>
                </c:pt>
                <c:pt idx="81">
                  <c:v>3.2099950958340258E-3</c:v>
                </c:pt>
                <c:pt idx="82">
                  <c:v>2.7892977205308564E-3</c:v>
                </c:pt>
                <c:pt idx="83">
                  <c:v>2.596503995849762E-3</c:v>
                </c:pt>
              </c:numCache>
            </c:numRef>
          </c:yVal>
        </c:ser>
        <c:ser>
          <c:idx val="4"/>
          <c:order val="4"/>
          <c:tx>
            <c:strRef>
              <c:f>'2000 250 200 15 ABS PP'!$BJ$2</c:f>
              <c:strCache>
                <c:ptCount val="1"/>
                <c:pt idx="0">
                  <c:v>P3_567,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PP'!$BJ$3:$BJ$86</c:f>
              <c:numCache>
                <c:formatCode>General</c:formatCode>
                <c:ptCount val="84"/>
                <c:pt idx="0">
                  <c:v>6.2171133092630879E-2</c:v>
                </c:pt>
                <c:pt idx="1">
                  <c:v>6.2171372563056423E-2</c:v>
                </c:pt>
                <c:pt idx="2">
                  <c:v>6.2172284358030468E-2</c:v>
                </c:pt>
                <c:pt idx="3">
                  <c:v>6.2173468255350126E-2</c:v>
                </c:pt>
                <c:pt idx="4">
                  <c:v>6.2174441922519502E-2</c:v>
                </c:pt>
                <c:pt idx="5">
                  <c:v>6.2174800529854662E-2</c:v>
                </c:pt>
                <c:pt idx="6">
                  <c:v>6.2174328100810951E-2</c:v>
                </c:pt>
                <c:pt idx="7">
                  <c:v>6.2173153291307771E-2</c:v>
                </c:pt>
                <c:pt idx="8">
                  <c:v>6.2171740000071592E-2</c:v>
                </c:pt>
                <c:pt idx="9">
                  <c:v>6.2170785944782918E-2</c:v>
                </c:pt>
                <c:pt idx="10">
                  <c:v>6.2170856703240997E-2</c:v>
                </c:pt>
                <c:pt idx="11">
                  <c:v>6.2172034982822894E-2</c:v>
                </c:pt>
                <c:pt idx="12">
                  <c:v>6.217376570949143E-2</c:v>
                </c:pt>
                <c:pt idx="13">
                  <c:v>6.2175121132421636E-2</c:v>
                </c:pt>
                <c:pt idx="14">
                  <c:v>6.217530589808478E-2</c:v>
                </c:pt>
                <c:pt idx="15">
                  <c:v>6.2174190211997174E-2</c:v>
                </c:pt>
                <c:pt idx="16">
                  <c:v>6.2172399577098331E-2</c:v>
                </c:pt>
                <c:pt idx="17">
                  <c:v>6.2170945042838384E-2</c:v>
                </c:pt>
                <c:pt idx="18">
                  <c:v>6.2170604129201973E-2</c:v>
                </c:pt>
                <c:pt idx="19">
                  <c:v>6.217148824907956E-2</c:v>
                </c:pt>
                <c:pt idx="20">
                  <c:v>6.2173025435545384E-2</c:v>
                </c:pt>
                <c:pt idx="21">
                  <c:v>6.2174355779972559E-2</c:v>
                </c:pt>
                <c:pt idx="22">
                  <c:v>6.2174856656752896E-2</c:v>
                </c:pt>
                <c:pt idx="23">
                  <c:v>6.2174395265215177E-2</c:v>
                </c:pt>
                <c:pt idx="24">
                  <c:v>6.2173319040447497E-2</c:v>
                </c:pt>
                <c:pt idx="25">
                  <c:v>6.2172173333329944E-2</c:v>
                </c:pt>
                <c:pt idx="26">
                  <c:v>6.2171440109922316E-2</c:v>
                </c:pt>
                <c:pt idx="27">
                  <c:v>6.2171376498750826E-2</c:v>
                </c:pt>
                <c:pt idx="28">
                  <c:v>6.2171951700559107E-2</c:v>
                </c:pt>
                <c:pt idx="29">
                  <c:v>6.2172857748434923E-2</c:v>
                </c:pt>
                <c:pt idx="30">
                  <c:v>6.2173564681502126E-2</c:v>
                </c:pt>
                <c:pt idx="31">
                  <c:v>6.2173458145079109E-2</c:v>
                </c:pt>
                <c:pt idx="32">
                  <c:v>6.2172097712823782E-2</c:v>
                </c:pt>
                <c:pt idx="33">
                  <c:v>6.2169388348795034E-2</c:v>
                </c:pt>
                <c:pt idx="34">
                  <c:v>6.2165587068041095E-2</c:v>
                </c:pt>
                <c:pt idx="35">
                  <c:v>6.2160998983478648E-2</c:v>
                </c:pt>
                <c:pt idx="36">
                  <c:v>6.2155519376364397E-2</c:v>
                </c:pt>
                <c:pt idx="37">
                  <c:v>6.2148354290889919E-2</c:v>
                </c:pt>
                <c:pt idx="38">
                  <c:v>6.2138158164318939E-2</c:v>
                </c:pt>
                <c:pt idx="39">
                  <c:v>6.2123562451276836E-2</c:v>
                </c:pt>
                <c:pt idx="40">
                  <c:v>6.210383404117812E-2</c:v>
                </c:pt>
                <c:pt idx="41">
                  <c:v>6.2079130343025826E-2</c:v>
                </c:pt>
                <c:pt idx="42">
                  <c:v>6.2050174201408702E-2</c:v>
                </c:pt>
                <c:pt idx="43">
                  <c:v>6.2017484341847541E-2</c:v>
                </c:pt>
                <c:pt idx="44">
                  <c:v>6.1980687276082455E-2</c:v>
                </c:pt>
                <c:pt idx="45">
                  <c:v>6.1938451636217993E-2</c:v>
                </c:pt>
                <c:pt idx="46">
                  <c:v>6.1889204865579923E-2</c:v>
                </c:pt>
                <c:pt idx="47">
                  <c:v>6.1832107269011838E-2</c:v>
                </c:pt>
                <c:pt idx="48">
                  <c:v>6.1767670351768202E-2</c:v>
                </c:pt>
                <c:pt idx="49">
                  <c:v>6.1697423993284151E-2</c:v>
                </c:pt>
                <c:pt idx="50">
                  <c:v>6.1622769555184337E-2</c:v>
                </c:pt>
                <c:pt idx="51">
                  <c:v>6.1543712295615366E-2</c:v>
                </c:pt>
                <c:pt idx="52">
                  <c:v>6.1458308045160261E-2</c:v>
                </c:pt>
                <c:pt idx="53">
                  <c:v>6.1363347139861718E-2</c:v>
                </c:pt>
                <c:pt idx="54">
                  <c:v>6.1255814859643057E-2</c:v>
                </c:pt>
                <c:pt idx="55">
                  <c:v>6.1134087271113614E-2</c:v>
                </c:pt>
                <c:pt idx="56">
                  <c:v>6.0997738537403146E-2</c:v>
                </c:pt>
                <c:pt idx="57">
                  <c:v>6.0845559027593886E-2</c:v>
                </c:pt>
                <c:pt idx="58">
                  <c:v>6.0672152997446688E-2</c:v>
                </c:pt>
                <c:pt idx="59">
                  <c:v>6.0463652347489523E-2</c:v>
                </c:pt>
                <c:pt idx="60">
                  <c:v>6.0193111438208408E-2</c:v>
                </c:pt>
                <c:pt idx="61">
                  <c:v>5.9816149475706501E-2</c:v>
                </c:pt>
                <c:pt idx="62">
                  <c:v>5.9268010904540418E-2</c:v>
                </c:pt>
                <c:pt idx="63">
                  <c:v>5.846424819359769E-2</c:v>
                </c:pt>
                <c:pt idx="64">
                  <c:v>5.7307190782479624E-2</c:v>
                </c:pt>
                <c:pt idx="65">
                  <c:v>5.5698789111017971E-2</c:v>
                </c:pt>
                <c:pt idx="66">
                  <c:v>5.3557114917681871E-2</c:v>
                </c:pt>
                <c:pt idx="67">
                  <c:v>5.0832371709586488E-2</c:v>
                </c:pt>
                <c:pt idx="68">
                  <c:v>4.751972435734636E-2</c:v>
                </c:pt>
                <c:pt idx="69">
                  <c:v>4.3668941103273955E-2</c:v>
                </c:pt>
                <c:pt idx="70">
                  <c:v>3.938893340486431E-2</c:v>
                </c:pt>
                <c:pt idx="71">
                  <c:v>3.4840794014140863E-2</c:v>
                </c:pt>
                <c:pt idx="72">
                  <c:v>3.0214191616426064E-2</c:v>
                </c:pt>
                <c:pt idx="73">
                  <c:v>2.5693228944424332E-2</c:v>
                </c:pt>
                <c:pt idx="74">
                  <c:v>2.1429617991020004E-2</c:v>
                </c:pt>
                <c:pt idx="75">
                  <c:v>1.7536089550693093E-2</c:v>
                </c:pt>
                <c:pt idx="76">
                  <c:v>1.4093244542439664E-2</c:v>
                </c:pt>
                <c:pt idx="77">
                  <c:v>1.1149884368362839E-2</c:v>
                </c:pt>
                <c:pt idx="78">
                  <c:v>8.7108740340594518E-3</c:v>
                </c:pt>
                <c:pt idx="79">
                  <c:v>6.734713118953445E-3</c:v>
                </c:pt>
                <c:pt idx="80">
                  <c:v>5.1591354263709737E-3</c:v>
                </c:pt>
                <c:pt idx="81">
                  <c:v>3.9318172202949843E-3</c:v>
                </c:pt>
                <c:pt idx="82">
                  <c:v>3.0129006451952325E-3</c:v>
                </c:pt>
                <c:pt idx="83">
                  <c:v>2.3607917144584812E-3</c:v>
                </c:pt>
              </c:numCache>
            </c:numRef>
          </c:yVal>
        </c:ser>
        <c:ser>
          <c:idx val="5"/>
          <c:order val="5"/>
          <c:tx>
            <c:strRef>
              <c:f>'2000 250 200 15 ABS PP'!$BK$2</c:f>
              <c:strCache>
                <c:ptCount val="1"/>
                <c:pt idx="0">
                  <c:v>P3_678,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PP'!$BK$3:$BK$86</c:f>
              <c:numCache>
                <c:formatCode>General</c:formatCode>
                <c:ptCount val="84"/>
                <c:pt idx="0">
                  <c:v>4.9184523004259274E-2</c:v>
                </c:pt>
                <c:pt idx="1">
                  <c:v>4.918468729463666E-2</c:v>
                </c:pt>
                <c:pt idx="2">
                  <c:v>4.9183863293461201E-2</c:v>
                </c:pt>
                <c:pt idx="3">
                  <c:v>4.9182296787835214E-2</c:v>
                </c:pt>
                <c:pt idx="4">
                  <c:v>4.9180583018759862E-2</c:v>
                </c:pt>
                <c:pt idx="5">
                  <c:v>4.9179540139210123E-2</c:v>
                </c:pt>
                <c:pt idx="6">
                  <c:v>4.9179858613838993E-2</c:v>
                </c:pt>
                <c:pt idx="7">
                  <c:v>4.9181627860210096E-2</c:v>
                </c:pt>
                <c:pt idx="8">
                  <c:v>4.9184121774107623E-2</c:v>
                </c:pt>
                <c:pt idx="9">
                  <c:v>4.9185994174030107E-2</c:v>
                </c:pt>
                <c:pt idx="10">
                  <c:v>4.918603318341571E-2</c:v>
                </c:pt>
                <c:pt idx="11">
                  <c:v>4.9183977914663383E-2</c:v>
                </c:pt>
                <c:pt idx="12">
                  <c:v>4.9180870552703378E-2</c:v>
                </c:pt>
                <c:pt idx="13">
                  <c:v>4.9178519392845059E-2</c:v>
                </c:pt>
                <c:pt idx="14">
                  <c:v>4.9178421611317608E-2</c:v>
                </c:pt>
                <c:pt idx="15">
                  <c:v>4.9180727544472849E-2</c:v>
                </c:pt>
                <c:pt idx="16">
                  <c:v>4.9184059116468344E-2</c:v>
                </c:pt>
                <c:pt idx="17">
                  <c:v>4.9186372756132204E-2</c:v>
                </c:pt>
                <c:pt idx="18">
                  <c:v>4.9186275528176483E-2</c:v>
                </c:pt>
                <c:pt idx="19">
                  <c:v>4.9183921620606266E-2</c:v>
                </c:pt>
                <c:pt idx="20">
                  <c:v>4.91808839502711E-2</c:v>
                </c:pt>
                <c:pt idx="21">
                  <c:v>4.9179067479875729E-2</c:v>
                </c:pt>
                <c:pt idx="22">
                  <c:v>4.9179455052296955E-2</c:v>
                </c:pt>
                <c:pt idx="23">
                  <c:v>4.9181566312588951E-2</c:v>
                </c:pt>
                <c:pt idx="24">
                  <c:v>4.9183872437006511E-2</c:v>
                </c:pt>
                <c:pt idx="25">
                  <c:v>4.9184913727887844E-2</c:v>
                </c:pt>
                <c:pt idx="26">
                  <c:v>4.9184248389245962E-2</c:v>
                </c:pt>
                <c:pt idx="27">
                  <c:v>4.9182592726632876E-2</c:v>
                </c:pt>
                <c:pt idx="28">
                  <c:v>4.9181210276672931E-2</c:v>
                </c:pt>
                <c:pt idx="29">
                  <c:v>4.9180950431612476E-2</c:v>
                </c:pt>
                <c:pt idx="30">
                  <c:v>4.9181668550836645E-2</c:v>
                </c:pt>
                <c:pt idx="31">
                  <c:v>4.9182415764922903E-2</c:v>
                </c:pt>
                <c:pt idx="32">
                  <c:v>4.9182133345131551E-2</c:v>
                </c:pt>
                <c:pt idx="33">
                  <c:v>4.9180391064269906E-2</c:v>
                </c:pt>
                <c:pt idx="34">
                  <c:v>4.9177560710342565E-2</c:v>
                </c:pt>
                <c:pt idx="35">
                  <c:v>4.917438861283624E-2</c:v>
                </c:pt>
                <c:pt idx="36">
                  <c:v>4.9171174868230964E-2</c:v>
                </c:pt>
                <c:pt idx="37">
                  <c:v>4.9167268874447029E-2</c:v>
                </c:pt>
                <c:pt idx="38">
                  <c:v>4.9161193175667105E-2</c:v>
                </c:pt>
                <c:pt idx="39">
                  <c:v>4.9151500053262583E-2</c:v>
                </c:pt>
                <c:pt idx="40">
                  <c:v>4.913764969985851E-2</c:v>
                </c:pt>
                <c:pt idx="41">
                  <c:v>4.9120404719332822E-2</c:v>
                </c:pt>
                <c:pt idx="42">
                  <c:v>4.9101236858515807E-2</c:v>
                </c:pt>
                <c:pt idx="43">
                  <c:v>4.9081104624338824E-2</c:v>
                </c:pt>
                <c:pt idx="44">
                  <c:v>4.9059404705765974E-2</c:v>
                </c:pt>
                <c:pt idx="45">
                  <c:v>4.9034004431967836E-2</c:v>
                </c:pt>
                <c:pt idx="46">
                  <c:v>4.9002444929302891E-2</c:v>
                </c:pt>
                <c:pt idx="47">
                  <c:v>4.8963735855174939E-2</c:v>
                </c:pt>
                <c:pt idx="48">
                  <c:v>4.891933976154407E-2</c:v>
                </c:pt>
                <c:pt idx="49">
                  <c:v>4.8872455775224879E-2</c:v>
                </c:pt>
                <c:pt idx="50">
                  <c:v>4.8825817554410164E-2</c:v>
                </c:pt>
                <c:pt idx="51">
                  <c:v>4.8779337454707833E-2</c:v>
                </c:pt>
                <c:pt idx="52">
                  <c:v>4.8729400460622734E-2</c:v>
                </c:pt>
                <c:pt idx="53">
                  <c:v>4.8670627790925042E-2</c:v>
                </c:pt>
                <c:pt idx="54">
                  <c:v>4.8599279689202649E-2</c:v>
                </c:pt>
                <c:pt idx="55">
                  <c:v>4.8516002578886497E-2</c:v>
                </c:pt>
                <c:pt idx="56">
                  <c:v>4.8425689926053804E-2</c:v>
                </c:pt>
                <c:pt idx="57">
                  <c:v>4.8334051803857019E-2</c:v>
                </c:pt>
                <c:pt idx="58">
                  <c:v>4.824277133536635E-2</c:v>
                </c:pt>
                <c:pt idx="59">
                  <c:v>4.81462242783827E-2</c:v>
                </c:pt>
                <c:pt idx="60">
                  <c:v>4.803159052681847E-2</c:v>
                </c:pt>
                <c:pt idx="61">
                  <c:v>4.7881553326728034E-2</c:v>
                </c:pt>
                <c:pt idx="62">
                  <c:v>4.767632871914889E-2</c:v>
                </c:pt>
                <c:pt idx="63">
                  <c:v>4.7391248184234458E-2</c:v>
                </c:pt>
                <c:pt idx="64">
                  <c:v>4.6989320950979616E-2</c:v>
                </c:pt>
                <c:pt idx="65">
                  <c:v>4.6412348905227004E-2</c:v>
                </c:pt>
                <c:pt idx="66">
                  <c:v>4.5577589284031134E-2</c:v>
                </c:pt>
                <c:pt idx="67">
                  <c:v>4.4386341747520701E-2</c:v>
                </c:pt>
                <c:pt idx="68">
                  <c:v>4.2745842842556031E-2</c:v>
                </c:pt>
                <c:pt idx="69">
                  <c:v>4.059751533202096E-2</c:v>
                </c:pt>
                <c:pt idx="70">
                  <c:v>3.7938907743241254E-2</c:v>
                </c:pt>
                <c:pt idx="71">
                  <c:v>3.4828353047170163E-2</c:v>
                </c:pt>
                <c:pt idx="72">
                  <c:v>3.1372009561927795E-2</c:v>
                </c:pt>
                <c:pt idx="73">
                  <c:v>2.7704365528835529E-2</c:v>
                </c:pt>
                <c:pt idx="74">
                  <c:v>2.3973203960420731E-2</c:v>
                </c:pt>
                <c:pt idx="75">
                  <c:v>2.0329045324560563E-2</c:v>
                </c:pt>
                <c:pt idx="76">
                  <c:v>1.6909871327754091E-2</c:v>
                </c:pt>
                <c:pt idx="77">
                  <c:v>1.3818769709042208E-2</c:v>
                </c:pt>
                <c:pt idx="78">
                  <c:v>1.1107556829888166E-2</c:v>
                </c:pt>
                <c:pt idx="79">
                  <c:v>8.7825114968716669E-3</c:v>
                </c:pt>
                <c:pt idx="80">
                  <c:v>6.8289099590236151E-3</c:v>
                </c:pt>
                <c:pt idx="81">
                  <c:v>5.2288131320845652E-3</c:v>
                </c:pt>
                <c:pt idx="82">
                  <c:v>3.9571525306687652E-3</c:v>
                </c:pt>
                <c:pt idx="83">
                  <c:v>2.9750132844684209E-3</c:v>
                </c:pt>
              </c:numCache>
            </c:numRef>
          </c:yVal>
        </c:ser>
        <c:ser>
          <c:idx val="6"/>
          <c:order val="6"/>
          <c:tx>
            <c:strRef>
              <c:f>'2000 250 200 15 ABS PP'!$BL$2</c:f>
              <c:strCache>
                <c:ptCount val="1"/>
                <c:pt idx="0">
                  <c:v>P3_789, у.е.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PP'!$BL$3:$BL$86</c:f>
              <c:numCache>
                <c:formatCode>General</c:formatCode>
                <c:ptCount val="84"/>
                <c:pt idx="0">
                  <c:v>3.9931755214330997E-2</c:v>
                </c:pt>
                <c:pt idx="1">
                  <c:v>3.9931687412821888E-2</c:v>
                </c:pt>
                <c:pt idx="2">
                  <c:v>3.9931045262681486E-2</c:v>
                </c:pt>
                <c:pt idx="3">
                  <c:v>3.9930070130588136E-2</c:v>
                </c:pt>
                <c:pt idx="4">
                  <c:v>3.9929154073968916E-2</c:v>
                </c:pt>
                <c:pt idx="5">
                  <c:v>3.9928704107457212E-2</c:v>
                </c:pt>
                <c:pt idx="6">
                  <c:v>3.9929008218131265E-2</c:v>
                </c:pt>
                <c:pt idx="7">
                  <c:v>3.9930038036906847E-2</c:v>
                </c:pt>
                <c:pt idx="8">
                  <c:v>3.9931367887962227E-2</c:v>
                </c:pt>
                <c:pt idx="9">
                  <c:v>3.9932314943113778E-2</c:v>
                </c:pt>
                <c:pt idx="10">
                  <c:v>3.993229387333317E-2</c:v>
                </c:pt>
                <c:pt idx="11">
                  <c:v>3.9931194311706789E-2</c:v>
                </c:pt>
                <c:pt idx="12">
                  <c:v>3.9929542834073108E-2</c:v>
                </c:pt>
                <c:pt idx="13">
                  <c:v>3.9928274004696875E-2</c:v>
                </c:pt>
                <c:pt idx="14">
                  <c:v>3.992816212557862E-2</c:v>
                </c:pt>
                <c:pt idx="15">
                  <c:v>3.9929305378388145E-2</c:v>
                </c:pt>
                <c:pt idx="16">
                  <c:v>3.9931045102725132E-2</c:v>
                </c:pt>
                <c:pt idx="17">
                  <c:v>3.9932350815115876E-2</c:v>
                </c:pt>
                <c:pt idx="18">
                  <c:v>3.9932478581681724E-2</c:v>
                </c:pt>
                <c:pt idx="19">
                  <c:v>3.9931429597646173E-2</c:v>
                </c:pt>
                <c:pt idx="20">
                  <c:v>3.9929890752729721E-2</c:v>
                </c:pt>
                <c:pt idx="21">
                  <c:v>3.9928778246609564E-2</c:v>
                </c:pt>
                <c:pt idx="22">
                  <c:v>3.9928658516313734E-2</c:v>
                </c:pt>
                <c:pt idx="23">
                  <c:v>3.9929445510042134E-2</c:v>
                </c:pt>
                <c:pt idx="24">
                  <c:v>3.993056739784661E-2</c:v>
                </c:pt>
                <c:pt idx="25">
                  <c:v>3.9931379650313632E-2</c:v>
                </c:pt>
                <c:pt idx="26">
                  <c:v>3.9931529306896536E-2</c:v>
                </c:pt>
                <c:pt idx="27">
                  <c:v>3.9931090695932009E-2</c:v>
                </c:pt>
                <c:pt idx="28">
                  <c:v>3.993041313935574E-2</c:v>
                </c:pt>
                <c:pt idx="29">
                  <c:v>3.9929828860061051E-2</c:v>
                </c:pt>
                <c:pt idx="30">
                  <c:v>3.9929505177952525E-2</c:v>
                </c:pt>
                <c:pt idx="31">
                  <c:v>3.9929379043318045E-2</c:v>
                </c:pt>
                <c:pt idx="32">
                  <c:v>3.9929235753614359E-2</c:v>
                </c:pt>
                <c:pt idx="33">
                  <c:v>3.9928807491525893E-2</c:v>
                </c:pt>
                <c:pt idx="34">
                  <c:v>3.992786267176867E-2</c:v>
                </c:pt>
                <c:pt idx="35">
                  <c:v>3.9926154899776696E-2</c:v>
                </c:pt>
                <c:pt idx="36">
                  <c:v>3.992348995815026E-2</c:v>
                </c:pt>
                <c:pt idx="37">
                  <c:v>3.9919683391134879E-2</c:v>
                </c:pt>
                <c:pt idx="38">
                  <c:v>3.9914584986452416E-2</c:v>
                </c:pt>
                <c:pt idx="39">
                  <c:v>3.9908020282548258E-2</c:v>
                </c:pt>
                <c:pt idx="40">
                  <c:v>3.9899817224150369E-2</c:v>
                </c:pt>
                <c:pt idx="41">
                  <c:v>3.9889755440557957E-2</c:v>
                </c:pt>
                <c:pt idx="42">
                  <c:v>3.9877622231438703E-2</c:v>
                </c:pt>
                <c:pt idx="43">
                  <c:v>3.9863226499716777E-2</c:v>
                </c:pt>
                <c:pt idx="44">
                  <c:v>3.9846458165096466E-2</c:v>
                </c:pt>
                <c:pt idx="45">
                  <c:v>3.9827262680063966E-2</c:v>
                </c:pt>
                <c:pt idx="46">
                  <c:v>3.9805660712948741E-2</c:v>
                </c:pt>
                <c:pt idx="47">
                  <c:v>3.978167144756363E-2</c:v>
                </c:pt>
                <c:pt idx="48">
                  <c:v>3.9755247571736506E-2</c:v>
                </c:pt>
                <c:pt idx="49">
                  <c:v>3.9726248974958085E-2</c:v>
                </c:pt>
                <c:pt idx="50">
                  <c:v>3.9694424970831844E-2</c:v>
                </c:pt>
                <c:pt idx="51">
                  <c:v>3.9659438777846757E-2</c:v>
                </c:pt>
                <c:pt idx="52">
                  <c:v>3.9620934834871571E-2</c:v>
                </c:pt>
                <c:pt idx="53">
                  <c:v>3.9578670469628638E-2</c:v>
                </c:pt>
                <c:pt idx="54">
                  <c:v>3.9532644001639028E-2</c:v>
                </c:pt>
                <c:pt idx="55">
                  <c:v>3.9483090985646958E-2</c:v>
                </c:pt>
                <c:pt idx="56">
                  <c:v>3.9430213981738557E-2</c:v>
                </c:pt>
                <c:pt idx="57">
                  <c:v>3.9373665625610788E-2</c:v>
                </c:pt>
                <c:pt idx="58">
                  <c:v>3.9312070150871917E-2</c:v>
                </c:pt>
                <c:pt idx="59">
                  <c:v>3.9242999675364612E-2</c:v>
                </c:pt>
                <c:pt idx="60">
                  <c:v>3.9163637085678743E-2</c:v>
                </c:pt>
                <c:pt idx="61">
                  <c:v>3.9071765648021319E-2</c:v>
                </c:pt>
                <c:pt idx="62">
                  <c:v>3.8965805344747105E-2</c:v>
                </c:pt>
                <c:pt idx="63">
                  <c:v>3.8842415705501114E-2</c:v>
                </c:pt>
                <c:pt idx="64">
                  <c:v>3.8690867573667208E-2</c:v>
                </c:pt>
                <c:pt idx="65">
                  <c:v>3.8485700977765748E-2</c:v>
                </c:pt>
                <c:pt idx="66">
                  <c:v>3.8181148348025745E-2</c:v>
                </c:pt>
                <c:pt idx="67">
                  <c:v>3.7711271411143908E-2</c:v>
                </c:pt>
                <c:pt idx="68">
                  <c:v>3.6997695362095774E-2</c:v>
                </c:pt>
                <c:pt idx="69">
                  <c:v>3.5963119030309951E-2</c:v>
                </c:pt>
                <c:pt idx="70">
                  <c:v>3.4545947142250878E-2</c:v>
                </c:pt>
                <c:pt idx="71">
                  <c:v>3.2712412775866721E-2</c:v>
                </c:pt>
                <c:pt idx="72">
                  <c:v>3.0465689344201394E-2</c:v>
                </c:pt>
                <c:pt idx="73">
                  <c:v>2.7852316797073787E-2</c:v>
                </c:pt>
                <c:pt idx="74">
                  <c:v>2.496309389416133E-2</c:v>
                </c:pt>
                <c:pt idx="75">
                  <c:v>2.1922603660271604E-2</c:v>
                </c:pt>
                <c:pt idx="76">
                  <c:v>1.8866612495440582E-2</c:v>
                </c:pt>
                <c:pt idx="77">
                  <c:v>1.5917036846927256E-2</c:v>
                </c:pt>
                <c:pt idx="78">
                  <c:v>1.3168231676737483E-2</c:v>
                </c:pt>
                <c:pt idx="79">
                  <c:v>1.0688046369335352E-2</c:v>
                </c:pt>
                <c:pt idx="80">
                  <c:v>8.5226527957289848E-3</c:v>
                </c:pt>
                <c:pt idx="81">
                  <c:v>6.6929604356765395E-3</c:v>
                </c:pt>
                <c:pt idx="82">
                  <c:v>5.1870894746706853E-3</c:v>
                </c:pt>
                <c:pt idx="83">
                  <c:v>3.9665676470808011E-3</c:v>
                </c:pt>
              </c:numCache>
            </c:numRef>
          </c:yVal>
        </c:ser>
        <c:axId val="122723712"/>
        <c:axId val="122733696"/>
      </c:scatterChart>
      <c:valAx>
        <c:axId val="12272371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733696"/>
        <c:crosses val="autoZero"/>
        <c:crossBetween val="midCat"/>
      </c:valAx>
      <c:valAx>
        <c:axId val="1227336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72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P4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PP'!$BM$2</c:f>
              <c:strCache>
                <c:ptCount val="1"/>
                <c:pt idx="0">
                  <c:v>P4_1234,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PP'!$BM$3:$BM$86</c:f>
              <c:numCache>
                <c:formatCode>General</c:formatCode>
                <c:ptCount val="84"/>
                <c:pt idx="0">
                  <c:v>0.1948997287017232</c:v>
                </c:pt>
                <c:pt idx="1">
                  <c:v>0.19489974102487836</c:v>
                </c:pt>
                <c:pt idx="2">
                  <c:v>0.19489957419167844</c:v>
                </c:pt>
                <c:pt idx="3">
                  <c:v>0.19489928009671006</c:v>
                </c:pt>
                <c:pt idx="4">
                  <c:v>0.19489897445349566</c:v>
                </c:pt>
                <c:pt idx="5">
                  <c:v>0.1948988011240898</c:v>
                </c:pt>
                <c:pt idx="6">
                  <c:v>0.1948988736742856</c:v>
                </c:pt>
                <c:pt idx="7">
                  <c:v>0.19489919291412031</c:v>
                </c:pt>
                <c:pt idx="8">
                  <c:v>0.19489963341242977</c:v>
                </c:pt>
                <c:pt idx="9">
                  <c:v>0.19489995527439863</c:v>
                </c:pt>
                <c:pt idx="10">
                  <c:v>0.19489995892233314</c:v>
                </c:pt>
                <c:pt idx="11">
                  <c:v>0.19489959876852714</c:v>
                </c:pt>
                <c:pt idx="12">
                  <c:v>0.19489905358378154</c:v>
                </c:pt>
                <c:pt idx="13">
                  <c:v>0.19489864226284309</c:v>
                </c:pt>
                <c:pt idx="14">
                  <c:v>0.19489862244502401</c:v>
                </c:pt>
                <c:pt idx="15">
                  <c:v>0.19489902042234683</c:v>
                </c:pt>
                <c:pt idx="16">
                  <c:v>0.19489959832968387</c:v>
                </c:pt>
                <c:pt idx="17">
                  <c:v>0.19490000485913464</c:v>
                </c:pt>
                <c:pt idx="18">
                  <c:v>0.19489999758257209</c:v>
                </c:pt>
                <c:pt idx="19">
                  <c:v>0.19489960121074507</c:v>
                </c:pt>
                <c:pt idx="20">
                  <c:v>0.19489907722687252</c:v>
                </c:pt>
                <c:pt idx="21">
                  <c:v>0.19489875947798355</c:v>
                </c:pt>
                <c:pt idx="22">
                  <c:v>0.19489880941346324</c:v>
                </c:pt>
                <c:pt idx="23">
                  <c:v>0.19489915071688274</c:v>
                </c:pt>
                <c:pt idx="24">
                  <c:v>0.19489952416800313</c:v>
                </c:pt>
                <c:pt idx="25">
                  <c:v>0.19489967498476016</c:v>
                </c:pt>
                <c:pt idx="26">
                  <c:v>0.19489949523483935</c:v>
                </c:pt>
                <c:pt idx="27">
                  <c:v>0.19489896411852936</c:v>
                </c:pt>
                <c:pt idx="28">
                  <c:v>0.19489794584192399</c:v>
                </c:pt>
                <c:pt idx="29">
                  <c:v>0.19489591095830225</c:v>
                </c:pt>
                <c:pt idx="30">
                  <c:v>0.19489165727442009</c:v>
                </c:pt>
                <c:pt idx="31">
                  <c:v>0.19488313142268562</c:v>
                </c:pt>
                <c:pt idx="32">
                  <c:v>0.1948672218523548</c:v>
                </c:pt>
                <c:pt idx="33">
                  <c:v>0.19483926446416974</c:v>
                </c:pt>
                <c:pt idx="34">
                  <c:v>0.19479194240796191</c:v>
                </c:pt>
                <c:pt idx="35">
                  <c:v>0.19471361482362962</c:v>
                </c:pt>
                <c:pt idx="36">
                  <c:v>0.19458622844114523</c:v>
                </c:pt>
                <c:pt idx="37">
                  <c:v>0.19438339817211495</c:v>
                </c:pt>
                <c:pt idx="38">
                  <c:v>0.19406935065507566</c:v>
                </c:pt>
                <c:pt idx="39">
                  <c:v>0.19359900169485281</c:v>
                </c:pt>
                <c:pt idx="40">
                  <c:v>0.19291902292943355</c:v>
                </c:pt>
                <c:pt idx="41">
                  <c:v>0.19196940256639319</c:v>
                </c:pt>
                <c:pt idx="42">
                  <c:v>0.19068505105568551</c:v>
                </c:pt>
                <c:pt idx="43">
                  <c:v>0.18899742461604269</c:v>
                </c:pt>
                <c:pt idx="44">
                  <c:v>0.1868360143119478</c:v>
                </c:pt>
                <c:pt idx="45">
                  <c:v>0.18412872629662239</c:v>
                </c:pt>
                <c:pt idx="46">
                  <c:v>0.18080025637640981</c:v>
                </c:pt>
                <c:pt idx="47">
                  <c:v>0.17676898632720742</c:v>
                </c:pt>
                <c:pt idx="48">
                  <c:v>0.17194579934054699</c:v>
                </c:pt>
                <c:pt idx="49">
                  <c:v>0.16623811098337302</c:v>
                </c:pt>
                <c:pt idx="50">
                  <c:v>0.15955933888540597</c:v>
                </c:pt>
                <c:pt idx="51">
                  <c:v>0.15184113898860518</c:v>
                </c:pt>
                <c:pt idx="52">
                  <c:v>0.14304607468233491</c:v>
                </c:pt>
                <c:pt idx="53">
                  <c:v>0.13318002031379333</c:v>
                </c:pt>
                <c:pt idx="54">
                  <c:v>0.12230349756091745</c:v>
                </c:pt>
                <c:pt idx="55">
                  <c:v>0.11054059939753592</c:v>
                </c:pt>
                <c:pt idx="56">
                  <c:v>9.8083667029397456E-2</c:v>
                </c:pt>
                <c:pt idx="57">
                  <c:v>8.519205206723228E-2</c:v>
                </c:pt>
                <c:pt idx="58">
                  <c:v>7.218194518630662E-2</c:v>
                </c:pt>
                <c:pt idx="59">
                  <c:v>5.940433540442383E-2</c:v>
                </c:pt>
                <c:pt idx="60">
                  <c:v>4.7216627807682481E-2</c:v>
                </c:pt>
                <c:pt idx="61">
                  <c:v>3.5959385704041689E-2</c:v>
                </c:pt>
                <c:pt idx="62">
                  <c:v>2.5933910275524986E-2</c:v>
                </c:pt>
                <c:pt idx="63">
                  <c:v>1.7363803372220855E-2</c:v>
                </c:pt>
                <c:pt idx="64">
                  <c:v>1.0357161737284768E-2</c:v>
                </c:pt>
                <c:pt idx="65">
                  <c:v>4.9141148404988596E-3</c:v>
                </c:pt>
                <c:pt idx="66">
                  <c:v>9.6850482087636896E-4</c:v>
                </c:pt>
                <c:pt idx="67">
                  <c:v>1.6029259955055567E-3</c:v>
                </c:pt>
                <c:pt idx="68">
                  <c:v>3.0015417793124851E-3</c:v>
                </c:pt>
                <c:pt idx="69">
                  <c:v>3.4821233901692157E-3</c:v>
                </c:pt>
                <c:pt idx="70">
                  <c:v>3.282453557507154E-3</c:v>
                </c:pt>
                <c:pt idx="71">
                  <c:v>2.5906845914541879E-3</c:v>
                </c:pt>
                <c:pt idx="72">
                  <c:v>1.5666675516568898E-3</c:v>
                </c:pt>
                <c:pt idx="73">
                  <c:v>3.5358901797743781E-4</c:v>
                </c:pt>
                <c:pt idx="74">
                  <c:v>9.4090293976387715E-4</c:v>
                </c:pt>
                <c:pt idx="75">
                  <c:v>2.2568753942058101E-3</c:v>
                </c:pt>
                <c:pt idx="76">
                  <c:v>3.5690296941883843E-3</c:v>
                </c:pt>
                <c:pt idx="77">
                  <c:v>4.8666203306700429E-3</c:v>
                </c:pt>
                <c:pt idx="78">
                  <c:v>6.1467835125496402E-3</c:v>
                </c:pt>
                <c:pt idx="79">
                  <c:v>7.4190799168621091E-3</c:v>
                </c:pt>
                <c:pt idx="80">
                  <c:v>8.7029887166553323E-3</c:v>
                </c:pt>
                <c:pt idx="81">
                  <c:v>1.0015652748036282E-2</c:v>
                </c:pt>
                <c:pt idx="82">
                  <c:v>1.136745128820572E-2</c:v>
                </c:pt>
                <c:pt idx="83">
                  <c:v>1.2768787318204968E-2</c:v>
                </c:pt>
              </c:numCache>
            </c:numRef>
          </c:yVal>
        </c:ser>
        <c:ser>
          <c:idx val="1"/>
          <c:order val="1"/>
          <c:tx>
            <c:strRef>
              <c:f>'2000 250 200 15 ABS PP'!$BN$2</c:f>
              <c:strCache>
                <c:ptCount val="1"/>
                <c:pt idx="0">
                  <c:v>P4_2345,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PP'!$BN$3:$BN$86</c:f>
              <c:numCache>
                <c:formatCode>General</c:formatCode>
                <c:ptCount val="84"/>
                <c:pt idx="0">
                  <c:v>9.562507608470211E-2</c:v>
                </c:pt>
                <c:pt idx="1">
                  <c:v>9.5625274380600395E-2</c:v>
                </c:pt>
                <c:pt idx="2">
                  <c:v>9.5625924240510335E-2</c:v>
                </c:pt>
                <c:pt idx="3">
                  <c:v>9.5626731192080566E-2</c:v>
                </c:pt>
                <c:pt idx="4">
                  <c:v>9.5627364124916861E-2</c:v>
                </c:pt>
                <c:pt idx="5">
                  <c:v>9.5627561947834033E-2</c:v>
                </c:pt>
                <c:pt idx="6">
                  <c:v>9.5627217320179314E-2</c:v>
                </c:pt>
                <c:pt idx="7">
                  <c:v>9.5626434038623628E-2</c:v>
                </c:pt>
                <c:pt idx="8">
                  <c:v>9.5625521831965862E-2</c:v>
                </c:pt>
                <c:pt idx="9">
                  <c:v>9.5624921976889876E-2</c:v>
                </c:pt>
                <c:pt idx="10">
                  <c:v>9.5624978569989222E-2</c:v>
                </c:pt>
                <c:pt idx="11">
                  <c:v>9.5625739189117556E-2</c:v>
                </c:pt>
                <c:pt idx="12">
                  <c:v>9.5626854811414461E-2</c:v>
                </c:pt>
                <c:pt idx="13">
                  <c:v>9.5627730474734773E-2</c:v>
                </c:pt>
                <c:pt idx="14">
                  <c:v>9.5627867999392782E-2</c:v>
                </c:pt>
                <c:pt idx="15">
                  <c:v>9.5627172049045625E-2</c:v>
                </c:pt>
                <c:pt idx="16">
                  <c:v>9.5626030549735092E-2</c:v>
                </c:pt>
                <c:pt idx="17">
                  <c:v>9.5625072998407445E-2</c:v>
                </c:pt>
                <c:pt idx="18">
                  <c:v>9.5624803150715143E-2</c:v>
                </c:pt>
                <c:pt idx="19">
                  <c:v>9.5625314234752345E-2</c:v>
                </c:pt>
                <c:pt idx="20">
                  <c:v>9.5626281842619038E-2</c:v>
                </c:pt>
                <c:pt idx="21">
                  <c:v>9.5627177435593805E-2</c:v>
                </c:pt>
                <c:pt idx="22">
                  <c:v>9.5627591007921064E-2</c:v>
                </c:pt>
                <c:pt idx="23">
                  <c:v>9.5627390008605179E-2</c:v>
                </c:pt>
                <c:pt idx="24">
                  <c:v>9.562672698150973E-2</c:v>
                </c:pt>
                <c:pt idx="25">
                  <c:v>9.5625916604491976E-2</c:v>
                </c:pt>
                <c:pt idx="26">
                  <c:v>9.5625273500908228E-2</c:v>
                </c:pt>
                <c:pt idx="27">
                  <c:v>9.5625009390866725E-2</c:v>
                </c:pt>
                <c:pt idx="28">
                  <c:v>9.562511925943222E-2</c:v>
                </c:pt>
                <c:pt idx="29">
                  <c:v>9.5625263867535296E-2</c:v>
                </c:pt>
                <c:pt idx="30">
                  <c:v>9.5624741891299006E-2</c:v>
                </c:pt>
                <c:pt idx="31">
                  <c:v>9.5622543262858253E-2</c:v>
                </c:pt>
                <c:pt idx="32">
                  <c:v>9.5617499412593024E-2</c:v>
                </c:pt>
                <c:pt idx="33">
                  <c:v>9.5608419733419117E-2</c:v>
                </c:pt>
                <c:pt idx="34">
                  <c:v>9.5594099802630367E-2</c:v>
                </c:pt>
                <c:pt idx="35">
                  <c:v>9.557309037276758E-2</c:v>
                </c:pt>
                <c:pt idx="36">
                  <c:v>9.5543390221070668E-2</c:v>
                </c:pt>
                <c:pt idx="37">
                  <c:v>9.5502290497636241E-2</c:v>
                </c:pt>
                <c:pt idx="38">
                  <c:v>9.5446480021769003E-2</c:v>
                </c:pt>
                <c:pt idx="39">
                  <c:v>9.5372463724489612E-2</c:v>
                </c:pt>
                <c:pt idx="40">
                  <c:v>9.5277050268936542E-2</c:v>
                </c:pt>
                <c:pt idx="41">
                  <c:v>9.5157597464809882E-2</c:v>
                </c:pt>
                <c:pt idx="42">
                  <c:v>9.5011754771386681E-2</c:v>
                </c:pt>
                <c:pt idx="43">
                  <c:v>9.4836606834053677E-2</c:v>
                </c:pt>
                <c:pt idx="44">
                  <c:v>9.4627278023965269E-2</c:v>
                </c:pt>
                <c:pt idx="45">
                  <c:v>9.4375146602746054E-2</c:v>
                </c:pt>
                <c:pt idx="46">
                  <c:v>9.4065566417083551E-2</c:v>
                </c:pt>
                <c:pt idx="47">
                  <c:v>9.3675199837342543E-2</c:v>
                </c:pt>
                <c:pt idx="48">
                  <c:v>9.3169315123997176E-2</c:v>
                </c:pt>
                <c:pt idx="49">
                  <c:v>9.2499893879514697E-2</c:v>
                </c:pt>
                <c:pt idx="50">
                  <c:v>9.1605071179322192E-2</c:v>
                </c:pt>
                <c:pt idx="51">
                  <c:v>9.0409953883900551E-2</c:v>
                </c:pt>
                <c:pt idx="52">
                  <c:v>8.8828522002024068E-2</c:v>
                </c:pt>
                <c:pt idx="53">
                  <c:v>8.6766878019992333E-2</c:v>
                </c:pt>
                <c:pt idx="54">
                  <c:v>8.41290246642553E-2</c:v>
                </c:pt>
                <c:pt idx="55">
                  <c:v>8.0825869892572025E-2</c:v>
                </c:pt>
                <c:pt idx="56">
                  <c:v>7.6786909355866517E-2</c:v>
                </c:pt>
                <c:pt idx="57">
                  <c:v>7.1973253740710466E-2</c:v>
                </c:pt>
                <c:pt idx="58">
                  <c:v>6.6390910439418735E-2</c:v>
                </c:pt>
                <c:pt idx="59">
                  <c:v>6.0102675006437019E-2</c:v>
                </c:pt>
                <c:pt idx="60">
                  <c:v>5.3234753240307034E-2</c:v>
                </c:pt>
                <c:pt idx="61">
                  <c:v>4.5973559017815489E-2</c:v>
                </c:pt>
                <c:pt idx="62">
                  <c:v>3.8552387277904596E-2</c:v>
                </c:pt>
                <c:pt idx="63">
                  <c:v>3.1233021057892139E-2</c:v>
                </c:pt>
                <c:pt idx="64">
                  <c:v>2.4285900105905148E-2</c:v>
                </c:pt>
                <c:pt idx="65">
                  <c:v>1.7965263730859219E-2</c:v>
                </c:pt>
                <c:pt idx="66">
                  <c:v>1.2474603039823607E-2</c:v>
                </c:pt>
                <c:pt idx="67">
                  <c:v>7.9330115501496188E-3</c:v>
                </c:pt>
                <c:pt idx="68">
                  <c:v>4.3683864543067642E-3</c:v>
                </c:pt>
                <c:pt idx="69">
                  <c:v>1.744714742333211E-3</c:v>
                </c:pt>
                <c:pt idx="70">
                  <c:v>1.1369957562831113E-5</c:v>
                </c:pt>
                <c:pt idx="71">
                  <c:v>1.0135253786687111E-3</c:v>
                </c:pt>
                <c:pt idx="72">
                  <c:v>1.4186049332355079E-3</c:v>
                </c:pt>
                <c:pt idx="73">
                  <c:v>1.392985408555691E-3</c:v>
                </c:pt>
                <c:pt idx="74">
                  <c:v>1.0702635516681542E-3</c:v>
                </c:pt>
                <c:pt idx="75">
                  <c:v>5.4562494166143533E-4</c:v>
                </c:pt>
                <c:pt idx="76">
                  <c:v>1.0553302240222041E-4</c:v>
                </c:pt>
                <c:pt idx="77">
                  <c:v>8.2124127072145232E-4</c:v>
                </c:pt>
                <c:pt idx="78">
                  <c:v>1.5599568629371323E-3</c:v>
                </c:pt>
                <c:pt idx="79">
                  <c:v>2.3018688948427579E-3</c:v>
                </c:pt>
                <c:pt idx="80">
                  <c:v>3.0404066280614638E-3</c:v>
                </c:pt>
                <c:pt idx="81">
                  <c:v>3.7740628794467007E-3</c:v>
                </c:pt>
                <c:pt idx="82">
                  <c:v>4.5061603139249775E-3</c:v>
                </c:pt>
                <c:pt idx="83">
                  <c:v>5.2470664846350212E-3</c:v>
                </c:pt>
              </c:numCache>
            </c:numRef>
          </c:yVal>
        </c:ser>
        <c:ser>
          <c:idx val="2"/>
          <c:order val="2"/>
          <c:tx>
            <c:strRef>
              <c:f>'2000 250 200 15 ABS PP'!$BO$2</c:f>
              <c:strCache>
                <c:ptCount val="1"/>
                <c:pt idx="0">
                  <c:v>P4_3456,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PP'!$BO$3:$BO$86</c:f>
              <c:numCache>
                <c:formatCode>General</c:formatCode>
                <c:ptCount val="84"/>
                <c:pt idx="0">
                  <c:v>5.5591446511358646E-2</c:v>
                </c:pt>
                <c:pt idx="1">
                  <c:v>5.5591478401136679E-2</c:v>
                </c:pt>
                <c:pt idx="2">
                  <c:v>5.5590479367086582E-2</c:v>
                </c:pt>
                <c:pt idx="3">
                  <c:v>5.5588791626905339E-2</c:v>
                </c:pt>
                <c:pt idx="4">
                  <c:v>5.558707367296873E-2</c:v>
                </c:pt>
                <c:pt idx="5">
                  <c:v>5.5586127380217613E-2</c:v>
                </c:pt>
                <c:pt idx="6">
                  <c:v>5.5586558408282652E-2</c:v>
                </c:pt>
                <c:pt idx="7">
                  <c:v>5.558840148181593E-2</c:v>
                </c:pt>
                <c:pt idx="8">
                  <c:v>5.5590891218108666E-2</c:v>
                </c:pt>
                <c:pt idx="9">
                  <c:v>5.5592719808218942E-2</c:v>
                </c:pt>
                <c:pt idx="10">
                  <c:v>5.5592723680128443E-2</c:v>
                </c:pt>
                <c:pt idx="11">
                  <c:v>5.5590666436241713E-2</c:v>
                </c:pt>
                <c:pt idx="12">
                  <c:v>5.5587566010552501E-2</c:v>
                </c:pt>
                <c:pt idx="13">
                  <c:v>5.558520809879286E-2</c:v>
                </c:pt>
                <c:pt idx="14">
                  <c:v>5.5585057857790568E-2</c:v>
                </c:pt>
                <c:pt idx="15">
                  <c:v>5.5587288516159586E-2</c:v>
                </c:pt>
                <c:pt idx="16">
                  <c:v>5.5590581743028479E-2</c:v>
                </c:pt>
                <c:pt idx="17">
                  <c:v>5.5592954193643532E-2</c:v>
                </c:pt>
                <c:pt idx="18">
                  <c:v>5.5593009832399211E-2</c:v>
                </c:pt>
                <c:pt idx="19">
                  <c:v>5.5590833200478751E-2</c:v>
                </c:pt>
                <c:pt idx="20">
                  <c:v>5.5587869906352227E-2</c:v>
                </c:pt>
                <c:pt idx="21">
                  <c:v>5.5585933938168332E-2</c:v>
                </c:pt>
                <c:pt idx="22">
                  <c:v>5.5586045552453146E-2</c:v>
                </c:pt>
                <c:pt idx="23">
                  <c:v>5.5587864054485771E-2</c:v>
                </c:pt>
                <c:pt idx="24">
                  <c:v>5.559007559710482E-2</c:v>
                </c:pt>
                <c:pt idx="25">
                  <c:v>5.5591327527880575E-2</c:v>
                </c:pt>
                <c:pt idx="26">
                  <c:v>5.5591082735644441E-2</c:v>
                </c:pt>
                <c:pt idx="27">
                  <c:v>5.5589788921011046E-2</c:v>
                </c:pt>
                <c:pt idx="28">
                  <c:v>5.5588392249271472E-2</c:v>
                </c:pt>
                <c:pt idx="29">
                  <c:v>5.5587585200251859E-2</c:v>
                </c:pt>
                <c:pt idx="30">
                  <c:v>5.5587315121063421E-2</c:v>
                </c:pt>
                <c:pt idx="31">
                  <c:v>5.5586837390072925E-2</c:v>
                </c:pt>
                <c:pt idx="32">
                  <c:v>5.5585170598098622E-2</c:v>
                </c:pt>
                <c:pt idx="33">
                  <c:v>5.5581550289729512E-2</c:v>
                </c:pt>
                <c:pt idx="34">
                  <c:v>5.5575562513149823E-2</c:v>
                </c:pt>
                <c:pt idx="35">
                  <c:v>5.5566864363856369E-2</c:v>
                </c:pt>
                <c:pt idx="36">
                  <c:v>5.5554722047932825E-2</c:v>
                </c:pt>
                <c:pt idx="37">
                  <c:v>5.5537747837764419E-2</c:v>
                </c:pt>
                <c:pt idx="38">
                  <c:v>5.5514085620111994E-2</c:v>
                </c:pt>
                <c:pt idx="39">
                  <c:v>5.5481987528131653E-2</c:v>
                </c:pt>
                <c:pt idx="40">
                  <c:v>5.5440475251014074E-2</c:v>
                </c:pt>
                <c:pt idx="41">
                  <c:v>5.5389513262466994E-2</c:v>
                </c:pt>
                <c:pt idx="42">
                  <c:v>5.5329532832751147E-2</c:v>
                </c:pt>
                <c:pt idx="43">
                  <c:v>5.5260427174939002E-2</c:v>
                </c:pt>
                <c:pt idx="44">
                  <c:v>5.5180758612207226E-2</c:v>
                </c:pt>
                <c:pt idx="45">
                  <c:v>5.5087883031105296E-2</c:v>
                </c:pt>
                <c:pt idx="46">
                  <c:v>5.4979146463290406E-2</c:v>
                </c:pt>
                <c:pt idx="47">
                  <c:v>5.4853377399436895E-2</c:v>
                </c:pt>
                <c:pt idx="48">
                  <c:v>5.4711401662263834E-2</c:v>
                </c:pt>
                <c:pt idx="49">
                  <c:v>5.4554485152939508E-2</c:v>
                </c:pt>
                <c:pt idx="50">
                  <c:v>5.4380791704376909E-2</c:v>
                </c:pt>
                <c:pt idx="51">
                  <c:v>5.4181027490232472E-2</c:v>
                </c:pt>
                <c:pt idx="52">
                  <c:v>5.3935116205638248E-2</c:v>
                </c:pt>
                <c:pt idx="53">
                  <c:v>5.3611006636930782E-2</c:v>
                </c:pt>
                <c:pt idx="54">
                  <c:v>5.3165201457847117E-2</c:v>
                </c:pt>
                <c:pt idx="55">
                  <c:v>5.254350318029808E-2</c:v>
                </c:pt>
                <c:pt idx="56">
                  <c:v>5.1680933035803053E-2</c:v>
                </c:pt>
                <c:pt idx="57">
                  <c:v>5.0501792675973663E-2</c:v>
                </c:pt>
                <c:pt idx="58">
                  <c:v>4.8922520317427567E-2</c:v>
                </c:pt>
                <c:pt idx="59">
                  <c:v>4.6859883850463795E-2</c:v>
                </c:pt>
                <c:pt idx="60">
                  <c:v>4.424542310476335E-2</c:v>
                </c:pt>
                <c:pt idx="61">
                  <c:v>4.1044773799482931E-2</c:v>
                </c:pt>
                <c:pt idx="62">
                  <c:v>3.7277214526088565E-2</c:v>
                </c:pt>
                <c:pt idx="63">
                  <c:v>3.3027462707150054E-2</c:v>
                </c:pt>
                <c:pt idx="64">
                  <c:v>2.8441973553759083E-2</c:v>
                </c:pt>
                <c:pt idx="65">
                  <c:v>2.3709026704637082E-2</c:v>
                </c:pt>
                <c:pt idx="66">
                  <c:v>1.9032128543859536E-2</c:v>
                </c:pt>
                <c:pt idx="67">
                  <c:v>1.4608600270826087E-2</c:v>
                </c:pt>
                <c:pt idx="68">
                  <c:v>1.0615105556833541E-2</c:v>
                </c:pt>
                <c:pt idx="69">
                  <c:v>7.1913968697148566E-3</c:v>
                </c:pt>
                <c:pt idx="70">
                  <c:v>4.418171621043394E-3</c:v>
                </c:pt>
                <c:pt idx="71">
                  <c:v>2.3027018675241431E-3</c:v>
                </c:pt>
                <c:pt idx="72">
                  <c:v>7.9197834740634256E-4</c:v>
                </c:pt>
                <c:pt idx="73">
                  <c:v>1.9272000314407185E-4</c:v>
                </c:pt>
                <c:pt idx="74">
                  <c:v>7.3342745122115846E-4</c:v>
                </c:pt>
                <c:pt idx="75">
                  <c:v>9.190183519050463E-4</c:v>
                </c:pt>
                <c:pt idx="76">
                  <c:v>8.4761347649329869E-4</c:v>
                </c:pt>
                <c:pt idx="77">
                  <c:v>6.0941115134842795E-4</c:v>
                </c:pt>
                <c:pt idx="78">
                  <c:v>2.7047109297764142E-4</c:v>
                </c:pt>
                <c:pt idx="79">
                  <c:v>1.2443368921920777E-4</c:v>
                </c:pt>
                <c:pt idx="80">
                  <c:v>5.4248093159418723E-4</c:v>
                </c:pt>
                <c:pt idx="81">
                  <c:v>9.6187843748586545E-4</c:v>
                </c:pt>
                <c:pt idx="82">
                  <c:v>1.3751930055372393E-3</c:v>
                </c:pt>
                <c:pt idx="83">
                  <c:v>1.7872989434182846E-3</c:v>
                </c:pt>
              </c:numCache>
            </c:numRef>
          </c:yVal>
        </c:ser>
        <c:ser>
          <c:idx val="3"/>
          <c:order val="3"/>
          <c:tx>
            <c:strRef>
              <c:f>'2000 250 200 15 ABS PP'!$BP$2</c:f>
              <c:strCache>
                <c:ptCount val="1"/>
                <c:pt idx="0">
                  <c:v>P4_4567,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PP'!$BP$3:$BP$86</c:f>
              <c:numCache>
                <c:formatCode>General</c:formatCode>
                <c:ptCount val="84"/>
                <c:pt idx="0">
                  <c:v>3.5608544370519836E-2</c:v>
                </c:pt>
                <c:pt idx="1">
                  <c:v>3.5608193139707665E-2</c:v>
                </c:pt>
                <c:pt idx="2">
                  <c:v>3.5608008565688014E-2</c:v>
                </c:pt>
                <c:pt idx="3">
                  <c:v>3.5608169663542327E-2</c:v>
                </c:pt>
                <c:pt idx="4">
                  <c:v>3.5608641455470519E-2</c:v>
                </c:pt>
                <c:pt idx="5">
                  <c:v>3.5609141284930534E-2</c:v>
                </c:pt>
                <c:pt idx="6">
                  <c:v>3.5609324501725735E-2</c:v>
                </c:pt>
                <c:pt idx="7">
                  <c:v>3.5608991448014903E-2</c:v>
                </c:pt>
                <c:pt idx="8">
                  <c:v>3.5608306068013219E-2</c:v>
                </c:pt>
                <c:pt idx="9">
                  <c:v>3.560769171172895E-2</c:v>
                </c:pt>
                <c:pt idx="10">
                  <c:v>3.5607594398984095E-2</c:v>
                </c:pt>
                <c:pt idx="11">
                  <c:v>3.5608146761397071E-2</c:v>
                </c:pt>
                <c:pt idx="12">
                  <c:v>3.5609035058713552E-2</c:v>
                </c:pt>
                <c:pt idx="13">
                  <c:v>3.5609661907741209E-2</c:v>
                </c:pt>
                <c:pt idx="14">
                  <c:v>3.5609569788702673E-2</c:v>
                </c:pt>
                <c:pt idx="15">
                  <c:v>3.560875732850699E-2</c:v>
                </c:pt>
                <c:pt idx="16">
                  <c:v>3.5607747768659298E-2</c:v>
                </c:pt>
                <c:pt idx="17">
                  <c:v>3.5607239948294379E-2</c:v>
                </c:pt>
                <c:pt idx="18">
                  <c:v>3.5607634070164602E-2</c:v>
                </c:pt>
                <c:pt idx="19">
                  <c:v>3.5608698187097249E-2</c:v>
                </c:pt>
                <c:pt idx="20">
                  <c:v>3.5609706466464289E-2</c:v>
                </c:pt>
                <c:pt idx="21">
                  <c:v>3.5609930809110096E-2</c:v>
                </c:pt>
                <c:pt idx="22">
                  <c:v>3.5609153196328173E-2</c:v>
                </c:pt>
                <c:pt idx="23">
                  <c:v>3.5607893092369676E-2</c:v>
                </c:pt>
                <c:pt idx="24">
                  <c:v>3.5607043881541976E-2</c:v>
                </c:pt>
                <c:pt idx="25">
                  <c:v>3.560726686949886E-2</c:v>
                </c:pt>
                <c:pt idx="26">
                  <c:v>3.5608462559631876E-2</c:v>
                </c:pt>
                <c:pt idx="27">
                  <c:v>3.5609792909205525E-2</c:v>
                </c:pt>
                <c:pt idx="28">
                  <c:v>3.5610228191278674E-2</c:v>
                </c:pt>
                <c:pt idx="29">
                  <c:v>3.5609280520019562E-2</c:v>
                </c:pt>
                <c:pt idx="30">
                  <c:v>3.5607375054991376E-2</c:v>
                </c:pt>
                <c:pt idx="31">
                  <c:v>3.5605558197884052E-2</c:v>
                </c:pt>
                <c:pt idx="32">
                  <c:v>3.5604642632864364E-2</c:v>
                </c:pt>
                <c:pt idx="33">
                  <c:v>3.5604437531197554E-2</c:v>
                </c:pt>
                <c:pt idx="34">
                  <c:v>3.560356928726964E-2</c:v>
                </c:pt>
                <c:pt idx="35">
                  <c:v>3.5600147862949648E-2</c:v>
                </c:pt>
                <c:pt idx="36">
                  <c:v>3.5592869483743489E-2</c:v>
                </c:pt>
                <c:pt idx="37">
                  <c:v>3.5581747976346022E-2</c:v>
                </c:pt>
                <c:pt idx="38">
                  <c:v>3.5567898978936578E-2</c:v>
                </c:pt>
                <c:pt idx="39">
                  <c:v>3.5552426077292885E-2</c:v>
                </c:pt>
                <c:pt idx="40">
                  <c:v>3.5535087120589635E-2</c:v>
                </c:pt>
                <c:pt idx="41">
                  <c:v>3.5513866892847662E-2</c:v>
                </c:pt>
                <c:pt idx="42">
                  <c:v>3.5485842595719928E-2</c:v>
                </c:pt>
                <c:pt idx="43">
                  <c:v>3.5449001358099398E-2</c:v>
                </c:pt>
                <c:pt idx="44">
                  <c:v>3.5403742044275044E-2</c:v>
                </c:pt>
                <c:pt idx="45">
                  <c:v>3.5352855544195795E-2</c:v>
                </c:pt>
                <c:pt idx="46">
                  <c:v>3.5299633473903663E-2</c:v>
                </c:pt>
                <c:pt idx="47">
                  <c:v>3.5245242994225427E-2</c:v>
                </c:pt>
                <c:pt idx="48">
                  <c:v>3.5187115553812778E-2</c:v>
                </c:pt>
                <c:pt idx="49">
                  <c:v>3.5119880237956203E-2</c:v>
                </c:pt>
                <c:pt idx="50">
                  <c:v>3.5038526444192315E-2</c:v>
                </c:pt>
                <c:pt idx="51">
                  <c:v>3.4941784184225333E-2</c:v>
                </c:pt>
                <c:pt idx="52">
                  <c:v>3.4833064163606389E-2</c:v>
                </c:pt>
                <c:pt idx="53">
                  <c:v>3.4717511883732517E-2</c:v>
                </c:pt>
                <c:pt idx="54">
                  <c:v>3.459628209262175E-2</c:v>
                </c:pt>
                <c:pt idx="55">
                  <c:v>3.4460800601049217E-2</c:v>
                </c:pt>
                <c:pt idx="56">
                  <c:v>3.4289798081688722E-2</c:v>
                </c:pt>
                <c:pt idx="57">
                  <c:v>3.4049873783196266E-2</c:v>
                </c:pt>
                <c:pt idx="58">
                  <c:v>3.3697967964011991E-2</c:v>
                </c:pt>
                <c:pt idx="59">
                  <c:v>3.3183380200308837E-2</c:v>
                </c:pt>
                <c:pt idx="60">
                  <c:v>3.244846846381283E-2</c:v>
                </c:pt>
                <c:pt idx="61">
                  <c:v>3.1429861723001516E-2</c:v>
                </c:pt>
                <c:pt idx="62">
                  <c:v>3.0063305902659002E-2</c:v>
                </c:pt>
                <c:pt idx="63">
                  <c:v>2.8294106564057387E-2</c:v>
                </c:pt>
                <c:pt idx="64">
                  <c:v>2.6092862790577542E-2</c:v>
                </c:pt>
                <c:pt idx="65">
                  <c:v>2.3473286665501893E-2</c:v>
                </c:pt>
                <c:pt idx="66">
                  <c:v>2.0505670575169083E-2</c:v>
                </c:pt>
                <c:pt idx="67">
                  <c:v>1.7317117619173032E-2</c:v>
                </c:pt>
                <c:pt idx="68">
                  <c:v>1.4073110826516438E-2</c:v>
                </c:pt>
                <c:pt idx="69">
                  <c:v>1.0945155048044171E-2</c:v>
                </c:pt>
                <c:pt idx="70">
                  <c:v>8.0800461159021685E-3</c:v>
                </c:pt>
                <c:pt idx="71">
                  <c:v>5.5848531796599907E-3</c:v>
                </c:pt>
                <c:pt idx="72">
                  <c:v>3.5267752810423329E-3</c:v>
                </c:pt>
                <c:pt idx="73">
                  <c:v>1.9345487518684793E-3</c:v>
                </c:pt>
                <c:pt idx="74">
                  <c:v>7.930673911017436E-4</c:v>
                </c:pt>
                <c:pt idx="75">
                  <c:v>4.2341364461958545E-5</c:v>
                </c:pt>
                <c:pt idx="76">
                  <c:v>4.0288076530962431E-4</c:v>
                </c:pt>
                <c:pt idx="77">
                  <c:v>6.2104160915482057E-4</c:v>
                </c:pt>
                <c:pt idx="78">
                  <c:v>6.6762793214841321E-4</c:v>
                </c:pt>
                <c:pt idx="79">
                  <c:v>5.8283034614334608E-4</c:v>
                </c:pt>
                <c:pt idx="80">
                  <c:v>4.0255854560627274E-4</c:v>
                </c:pt>
                <c:pt idx="81">
                  <c:v>1.5999293935177643E-4</c:v>
                </c:pt>
                <c:pt idx="82">
                  <c:v>1.156268811164641E-4</c:v>
                </c:pt>
                <c:pt idx="83">
                  <c:v>3.9846723643426562E-4</c:v>
                </c:pt>
              </c:numCache>
            </c:numRef>
          </c:yVal>
        </c:ser>
        <c:ser>
          <c:idx val="4"/>
          <c:order val="4"/>
          <c:tx>
            <c:strRef>
              <c:f>'2000 250 200 15 ABS PP'!$BQ$2</c:f>
              <c:strCache>
                <c:ptCount val="1"/>
                <c:pt idx="0">
                  <c:v>P4_5678,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PP'!$BQ$3:$BQ$86</c:f>
              <c:numCache>
                <c:formatCode>General</c:formatCode>
                <c:ptCount val="84"/>
                <c:pt idx="0">
                  <c:v>2.4328188635116654E-2</c:v>
                </c:pt>
                <c:pt idx="1">
                  <c:v>2.4328305833964482E-2</c:v>
                </c:pt>
                <c:pt idx="2">
                  <c:v>2.4329566701962842E-2</c:v>
                </c:pt>
                <c:pt idx="3">
                  <c:v>2.4331482705500344E-2</c:v>
                </c:pt>
                <c:pt idx="4">
                  <c:v>2.433329752248363E-2</c:v>
                </c:pt>
                <c:pt idx="5">
                  <c:v>2.4334197218652397E-2</c:v>
                </c:pt>
                <c:pt idx="6">
                  <c:v>2.4333604875066583E-2</c:v>
                </c:pt>
                <c:pt idx="7">
                  <c:v>2.433158302887679E-2</c:v>
                </c:pt>
                <c:pt idx="8">
                  <c:v>2.4328945157277421E-2</c:v>
                </c:pt>
                <c:pt idx="9">
                  <c:v>2.4327058294150345E-2</c:v>
                </c:pt>
                <c:pt idx="10">
                  <c:v>2.4327098322687583E-2</c:v>
                </c:pt>
                <c:pt idx="11">
                  <c:v>2.4329284145948104E-2</c:v>
                </c:pt>
                <c:pt idx="12">
                  <c:v>2.4332544214014772E-2</c:v>
                </c:pt>
                <c:pt idx="13">
                  <c:v>2.4335051113031303E-2</c:v>
                </c:pt>
                <c:pt idx="14">
                  <c:v>2.4335267722018713E-2</c:v>
                </c:pt>
                <c:pt idx="15">
                  <c:v>2.4332995937235112E-2</c:v>
                </c:pt>
                <c:pt idx="16">
                  <c:v>2.4329557452597746E-2</c:v>
                </c:pt>
                <c:pt idx="17">
                  <c:v>2.4326984937289693E-2</c:v>
                </c:pt>
                <c:pt idx="18">
                  <c:v>2.4326741159395725E-2</c:v>
                </c:pt>
                <c:pt idx="19">
                  <c:v>2.4328837276623907E-2</c:v>
                </c:pt>
                <c:pt idx="20">
                  <c:v>2.4331888937811429E-2</c:v>
                </c:pt>
                <c:pt idx="21">
                  <c:v>2.433407345461723E-2</c:v>
                </c:pt>
                <c:pt idx="22">
                  <c:v>2.4334294138082042E-2</c:v>
                </c:pt>
                <c:pt idx="23">
                  <c:v>2.4332704203388237E-2</c:v>
                </c:pt>
                <c:pt idx="24">
                  <c:v>2.4330466737658457E-2</c:v>
                </c:pt>
                <c:pt idx="25">
                  <c:v>2.4328879079178686E-2</c:v>
                </c:pt>
                <c:pt idx="26">
                  <c:v>2.4328610785202365E-2</c:v>
                </c:pt>
                <c:pt idx="27">
                  <c:v>2.4329483927955527E-2</c:v>
                </c:pt>
                <c:pt idx="28">
                  <c:v>2.4330760538585374E-2</c:v>
                </c:pt>
                <c:pt idx="29">
                  <c:v>2.4331690998579167E-2</c:v>
                </c:pt>
                <c:pt idx="30">
                  <c:v>2.4331888587599684E-2</c:v>
                </c:pt>
                <c:pt idx="31">
                  <c:v>2.4331341202678065E-2</c:v>
                </c:pt>
                <c:pt idx="32">
                  <c:v>2.4330246882536061E-2</c:v>
                </c:pt>
                <c:pt idx="33">
                  <c:v>2.4328747864485713E-2</c:v>
                </c:pt>
                <c:pt idx="34">
                  <c:v>2.4326839596560505E-2</c:v>
                </c:pt>
                <c:pt idx="35">
                  <c:v>2.4324343209615816E-2</c:v>
                </c:pt>
                <c:pt idx="36">
                  <c:v>2.4320968428775708E-2</c:v>
                </c:pt>
                <c:pt idx="37">
                  <c:v>2.4316352654627414E-2</c:v>
                </c:pt>
                <c:pt idx="38">
                  <c:v>2.4310114420842389E-2</c:v>
                </c:pt>
                <c:pt idx="39">
                  <c:v>2.4301834718334997E-2</c:v>
                </c:pt>
                <c:pt idx="40">
                  <c:v>2.4291143483212974E-2</c:v>
                </c:pt>
                <c:pt idx="41">
                  <c:v>2.4277721238582021E-2</c:v>
                </c:pt>
                <c:pt idx="42">
                  <c:v>2.4261350395922261E-2</c:v>
                </c:pt>
                <c:pt idx="43">
                  <c:v>2.4241928285148241E-2</c:v>
                </c:pt>
                <c:pt idx="44">
                  <c:v>2.4219454704903127E-2</c:v>
                </c:pt>
                <c:pt idx="45">
                  <c:v>2.4193954542236388E-2</c:v>
                </c:pt>
                <c:pt idx="46">
                  <c:v>2.4165429191133486E-2</c:v>
                </c:pt>
                <c:pt idx="47">
                  <c:v>2.41336956036723E-2</c:v>
                </c:pt>
                <c:pt idx="48">
                  <c:v>2.4098369818467621E-2</c:v>
                </c:pt>
                <c:pt idx="49">
                  <c:v>2.4058975905731906E-2</c:v>
                </c:pt>
                <c:pt idx="50">
                  <c:v>2.4015181142821387E-2</c:v>
                </c:pt>
                <c:pt idx="51">
                  <c:v>2.396701497254217E-2</c:v>
                </c:pt>
                <c:pt idx="52">
                  <c:v>2.3914783765319431E-2</c:v>
                </c:pt>
                <c:pt idx="53">
                  <c:v>2.3858677557925451E-2</c:v>
                </c:pt>
                <c:pt idx="54">
                  <c:v>2.379813007691144E-2</c:v>
                </c:pt>
                <c:pt idx="55">
                  <c:v>2.3731310195876956E-2</c:v>
                </c:pt>
                <c:pt idx="56">
                  <c:v>2.3655013291822135E-2</c:v>
                </c:pt>
                <c:pt idx="57">
                  <c:v>2.3564831470695033E-2</c:v>
                </c:pt>
                <c:pt idx="58">
                  <c:v>2.3454868902292779E-2</c:v>
                </c:pt>
                <c:pt idx="59">
                  <c:v>2.331578430545601E-2</c:v>
                </c:pt>
                <c:pt idx="60">
                  <c:v>2.3130615287795496E-2</c:v>
                </c:pt>
                <c:pt idx="61">
                  <c:v>2.2869339287609779E-2</c:v>
                </c:pt>
                <c:pt idx="62">
                  <c:v>2.2485056011047333E-2</c:v>
                </c:pt>
                <c:pt idx="63">
                  <c:v>2.1915908363901743E-2</c:v>
                </c:pt>
                <c:pt idx="64">
                  <c:v>2.1095055215632371E-2</c:v>
                </c:pt>
                <c:pt idx="65">
                  <c:v>1.9967348612396713E-2</c:v>
                </c:pt>
                <c:pt idx="66">
                  <c:v>1.8506527861976766E-2</c:v>
                </c:pt>
                <c:pt idx="67">
                  <c:v>1.6725719072370731E-2</c:v>
                </c:pt>
                <c:pt idx="68">
                  <c:v>1.4677812131042585E-2</c:v>
                </c:pt>
                <c:pt idx="69">
                  <c:v>1.2448921374897852E-2</c:v>
                </c:pt>
                <c:pt idx="70">
                  <c:v>1.0149498451773238E-2</c:v>
                </c:pt>
                <c:pt idx="71">
                  <c:v>7.903340662511504E-3</c:v>
                </c:pt>
                <c:pt idx="72">
                  <c:v>5.8309379274799622E-3</c:v>
                </c:pt>
                <c:pt idx="73">
                  <c:v>4.027529563828995E-3</c:v>
                </c:pt>
                <c:pt idx="74">
                  <c:v>2.5459222331898632E-3</c:v>
                </c:pt>
                <c:pt idx="75">
                  <c:v>1.395274563333698E-3</c:v>
                </c:pt>
                <c:pt idx="76">
                  <c:v>5.5565332000130987E-4</c:v>
                </c:pt>
                <c:pt idx="77">
                  <c:v>6.4016669766514756E-6</c:v>
                </c:pt>
                <c:pt idx="78">
                  <c:v>3.3406777445236553E-4</c:v>
                </c:pt>
                <c:pt idx="79">
                  <c:v>4.814351334222574E-4</c:v>
                </c:pt>
                <c:pt idx="80">
                  <c:v>5.0522314661796263E-4</c:v>
                </c:pt>
                <c:pt idx="81">
                  <c:v>4.5034601564482638E-4</c:v>
                </c:pt>
                <c:pt idx="82">
                  <c:v>3.449623712319893E-4</c:v>
                </c:pt>
                <c:pt idx="83">
                  <c:v>2.067565864538651E-4</c:v>
                </c:pt>
              </c:numCache>
            </c:numRef>
          </c:yVal>
        </c:ser>
        <c:ser>
          <c:idx val="5"/>
          <c:order val="5"/>
          <c:tx>
            <c:strRef>
              <c:f>'2000 250 200 15 ABS PP'!$BR$2</c:f>
              <c:strCache>
                <c:ptCount val="1"/>
                <c:pt idx="0">
                  <c:v>P4_6789, у.е.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PP'!$BR$3:$BR$86</c:f>
              <c:numCache>
                <c:formatCode>General</c:formatCode>
                <c:ptCount val="84"/>
                <c:pt idx="0">
                  <c:v>1.7420715182450364E-2</c:v>
                </c:pt>
                <c:pt idx="1">
                  <c:v>1.7420892555246478E-2</c:v>
                </c:pt>
                <c:pt idx="2">
                  <c:v>1.7420566261199848E-2</c:v>
                </c:pt>
                <c:pt idx="3">
                  <c:v>1.7419805455204839E-2</c:v>
                </c:pt>
                <c:pt idx="4">
                  <c:v>1.7418886600765442E-2</c:v>
                </c:pt>
                <c:pt idx="5">
                  <c:v>1.7418265867812741E-2</c:v>
                </c:pt>
                <c:pt idx="6">
                  <c:v>1.7418359887030676E-2</c:v>
                </c:pt>
                <c:pt idx="7">
                  <c:v>1.7419260055915663E-2</c:v>
                </c:pt>
                <c:pt idx="8">
                  <c:v>1.7420599046311016E-2</c:v>
                </c:pt>
                <c:pt idx="9">
                  <c:v>1.7421633895541196E-2</c:v>
                </c:pt>
                <c:pt idx="10">
                  <c:v>1.7421678810960722E-2</c:v>
                </c:pt>
                <c:pt idx="11">
                  <c:v>1.7420577270078529E-2</c:v>
                </c:pt>
                <c:pt idx="12">
                  <c:v>1.7418906056374878E-2</c:v>
                </c:pt>
                <c:pt idx="13">
                  <c:v>1.7417652505730935E-2</c:v>
                </c:pt>
                <c:pt idx="14">
                  <c:v>1.7417634244350347E-2</c:v>
                </c:pt>
                <c:pt idx="15">
                  <c:v>1.7418921757751359E-2</c:v>
                </c:pt>
                <c:pt idx="16">
                  <c:v>1.7420731283634024E-2</c:v>
                </c:pt>
                <c:pt idx="17">
                  <c:v>1.7421932019667647E-2</c:v>
                </c:pt>
                <c:pt idx="18">
                  <c:v>1.7421776959467127E-2</c:v>
                </c:pt>
                <c:pt idx="19">
                  <c:v>1.7420394968532951E-2</c:v>
                </c:pt>
                <c:pt idx="20">
                  <c:v>1.7418717734471498E-2</c:v>
                </c:pt>
                <c:pt idx="21">
                  <c:v>1.7417825086657665E-2</c:v>
                </c:pt>
                <c:pt idx="22">
                  <c:v>1.7418220045623527E-2</c:v>
                </c:pt>
                <c:pt idx="23">
                  <c:v>1.7419547765784041E-2</c:v>
                </c:pt>
                <c:pt idx="24">
                  <c:v>1.7420847765670586E-2</c:v>
                </c:pt>
                <c:pt idx="25">
                  <c:v>1.7421259350794603E-2</c:v>
                </c:pt>
                <c:pt idx="26">
                  <c:v>1.7420612777904954E-2</c:v>
                </c:pt>
                <c:pt idx="27">
                  <c:v>1.7419468339278314E-2</c:v>
                </c:pt>
                <c:pt idx="28">
                  <c:v>1.7418689280186857E-2</c:v>
                </c:pt>
                <c:pt idx="29">
                  <c:v>1.7418799358412385E-2</c:v>
                </c:pt>
                <c:pt idx="30">
                  <c:v>1.7419576965437916E-2</c:v>
                </c:pt>
                <c:pt idx="31">
                  <c:v>1.7420253473333955E-2</c:v>
                </c:pt>
                <c:pt idx="32">
                  <c:v>1.7420051831252937E-2</c:v>
                </c:pt>
                <c:pt idx="33">
                  <c:v>1.7418752151215494E-2</c:v>
                </c:pt>
                <c:pt idx="34">
                  <c:v>1.7416784245362239E-2</c:v>
                </c:pt>
                <c:pt idx="35">
                  <c:v>1.7414899805817029E-2</c:v>
                </c:pt>
                <c:pt idx="36">
                  <c:v>1.7413440285394096E-2</c:v>
                </c:pt>
                <c:pt idx="37">
                  <c:v>1.7411938984289166E-2</c:v>
                </c:pt>
                <c:pt idx="38">
                  <c:v>1.7409211201072947E-2</c:v>
                </c:pt>
                <c:pt idx="39">
                  <c:v>1.740411310519072E-2</c:v>
                </c:pt>
                <c:pt idx="40">
                  <c:v>1.7396265212465241E-2</c:v>
                </c:pt>
                <c:pt idx="41">
                  <c:v>1.7386417320642934E-2</c:v>
                </c:pt>
                <c:pt idx="42">
                  <c:v>1.7375915519418361E-2</c:v>
                </c:pt>
                <c:pt idx="43">
                  <c:v>1.7365664274630356E-2</c:v>
                </c:pt>
                <c:pt idx="44">
                  <c:v>1.735520690948706E-2</c:v>
                </c:pt>
                <c:pt idx="45">
                  <c:v>1.7342769064406804E-2</c:v>
                </c:pt>
                <c:pt idx="46">
                  <c:v>1.7326259602898169E-2</c:v>
                </c:pt>
                <c:pt idx="47">
                  <c:v>1.7304828859503275E-2</c:v>
                </c:pt>
                <c:pt idx="48">
                  <c:v>1.7279733801424956E-2</c:v>
                </c:pt>
                <c:pt idx="49">
                  <c:v>1.7253746227596914E-2</c:v>
                </c:pt>
                <c:pt idx="50">
                  <c:v>1.7229304843146553E-2</c:v>
                </c:pt>
                <c:pt idx="51">
                  <c:v>1.7206512978042807E-2</c:v>
                </c:pt>
                <c:pt idx="52">
                  <c:v>1.7182503789711746E-2</c:v>
                </c:pt>
                <c:pt idx="53">
                  <c:v>1.7152851016858588E-2</c:v>
                </c:pt>
                <c:pt idx="54">
                  <c:v>1.7114366904521797E-2</c:v>
                </c:pt>
                <c:pt idx="55">
                  <c:v>1.706742388747436E-2</c:v>
                </c:pt>
                <c:pt idx="56">
                  <c:v>1.7015993444849675E-2</c:v>
                </c:pt>
                <c:pt idx="57">
                  <c:v>1.6965048907737746E-2</c:v>
                </c:pt>
                <c:pt idx="58">
                  <c:v>1.691674867085757E-2</c:v>
                </c:pt>
                <c:pt idx="59">
                  <c:v>1.6867658444945633E-2</c:v>
                </c:pt>
                <c:pt idx="60">
                  <c:v>1.6808405259965683E-2</c:v>
                </c:pt>
                <c:pt idx="61">
                  <c:v>1.6725285389635816E-2</c:v>
                </c:pt>
                <c:pt idx="62">
                  <c:v>1.6601824596293557E-2</c:v>
                </c:pt>
                <c:pt idx="63">
                  <c:v>1.6417968268611454E-2</c:v>
                </c:pt>
                <c:pt idx="64">
                  <c:v>1.6146925779578897E-2</c:v>
                </c:pt>
                <c:pt idx="65">
                  <c:v>1.5751870405128522E-2</c:v>
                </c:pt>
                <c:pt idx="66">
                  <c:v>1.5186494020171099E-2</c:v>
                </c:pt>
                <c:pt idx="67">
                  <c:v>1.4402653188729596E-2</c:v>
                </c:pt>
                <c:pt idx="68">
                  <c:v>1.3365299761324638E-2</c:v>
                </c:pt>
                <c:pt idx="69">
                  <c:v>1.2069800157120428E-2</c:v>
                </c:pt>
                <c:pt idx="70">
                  <c:v>1.055327906499158E-2</c:v>
                </c:pt>
                <c:pt idx="71">
                  <c:v>8.8922779008559043E-3</c:v>
                </c:pt>
                <c:pt idx="72">
                  <c:v>7.1862611144515353E-3</c:v>
                </c:pt>
                <c:pt idx="73">
                  <c:v>5.5358726979699135E-3</c:v>
                </c:pt>
                <c:pt idx="74">
                  <c:v>4.026883457884765E-3</c:v>
                </c:pt>
                <c:pt idx="75">
                  <c:v>2.7238898088053853E-3</c:v>
                </c:pt>
                <c:pt idx="76">
                  <c:v>1.6679385554807607E-3</c:v>
                </c:pt>
                <c:pt idx="77">
                  <c:v>8.7186990999851767E-4</c:v>
                </c:pt>
                <c:pt idx="78">
                  <c:v>3.1619380784166247E-4</c:v>
                </c:pt>
                <c:pt idx="79">
                  <c:v>4.4608637651337138E-5</c:v>
                </c:pt>
                <c:pt idx="80">
                  <c:v>2.6280462619443864E-4</c:v>
                </c:pt>
                <c:pt idx="81">
                  <c:v>3.7863086593136218E-4</c:v>
                </c:pt>
                <c:pt idx="82">
                  <c:v>4.1644432964505032E-4</c:v>
                </c:pt>
                <c:pt idx="83">
                  <c:v>3.9231010624634976E-4</c:v>
                </c:pt>
              </c:numCache>
            </c:numRef>
          </c:yVal>
        </c:ser>
        <c:axId val="122627968"/>
        <c:axId val="122629504"/>
      </c:scatterChart>
      <c:valAx>
        <c:axId val="1226279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629504"/>
        <c:crosses val="autoZero"/>
        <c:crossBetween val="midCat"/>
      </c:valAx>
      <c:valAx>
        <c:axId val="1226295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6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P5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PP'!$BS$2</c:f>
              <c:strCache>
                <c:ptCount val="1"/>
                <c:pt idx="0">
                  <c:v>P5_12345,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PP'!$BS$3:$BS$86</c:f>
              <c:numCache>
                <c:formatCode>General</c:formatCode>
                <c:ptCount val="84"/>
                <c:pt idx="0">
                  <c:v>0.14699145009604714</c:v>
                </c:pt>
                <c:pt idx="1">
                  <c:v>0.14699138106546533</c:v>
                </c:pt>
                <c:pt idx="2">
                  <c:v>0.14699093887096895</c:v>
                </c:pt>
                <c:pt idx="3">
                  <c:v>0.14699029917047798</c:v>
                </c:pt>
                <c:pt idx="4">
                  <c:v>0.14698971931106822</c:v>
                </c:pt>
                <c:pt idx="5">
                  <c:v>0.14698945691079349</c:v>
                </c:pt>
                <c:pt idx="6">
                  <c:v>0.14698967466764881</c:v>
                </c:pt>
                <c:pt idx="7">
                  <c:v>0.14699033100199294</c:v>
                </c:pt>
                <c:pt idx="8">
                  <c:v>0.14699116685351379</c:v>
                </c:pt>
                <c:pt idx="9">
                  <c:v>0.14699175028672057</c:v>
                </c:pt>
                <c:pt idx="10">
                  <c:v>0.14699173066350835</c:v>
                </c:pt>
                <c:pt idx="11">
                  <c:v>0.14699104097984345</c:v>
                </c:pt>
                <c:pt idx="12">
                  <c:v>0.1469900118419106</c:v>
                </c:pt>
                <c:pt idx="13">
                  <c:v>0.1469892212709642</c:v>
                </c:pt>
                <c:pt idx="14">
                  <c:v>0.14698914372709457</c:v>
                </c:pt>
                <c:pt idx="15">
                  <c:v>0.14698984601024798</c:v>
                </c:pt>
                <c:pt idx="16">
                  <c:v>0.14699092010215487</c:v>
                </c:pt>
                <c:pt idx="17">
                  <c:v>0.14699173961181181</c:v>
                </c:pt>
                <c:pt idx="18">
                  <c:v>0.14699184369389193</c:v>
                </c:pt>
                <c:pt idx="19">
                  <c:v>0.14699121937113235</c:v>
                </c:pt>
                <c:pt idx="20">
                  <c:v>0.14699027351331778</c:v>
                </c:pt>
                <c:pt idx="21">
                  <c:v>0.14698957184572142</c:v>
                </c:pt>
                <c:pt idx="22">
                  <c:v>0.14698945267364408</c:v>
                </c:pt>
                <c:pt idx="23">
                  <c:v>0.14698989130777271</c:v>
                </c:pt>
                <c:pt idx="24">
                  <c:v>0.14699055482642731</c:v>
                </c:pt>
                <c:pt idx="25">
                  <c:v>0.14699104750124684</c:v>
                </c:pt>
                <c:pt idx="26">
                  <c:v>0.14699112503049983</c:v>
                </c:pt>
                <c:pt idx="27">
                  <c:v>0.14699067632443913</c:v>
                </c:pt>
                <c:pt idx="28">
                  <c:v>0.14698955893465751</c:v>
                </c:pt>
                <c:pt idx="29">
                  <c:v>0.14698735541687746</c:v>
                </c:pt>
                <c:pt idx="30">
                  <c:v>0.14698309275040095</c:v>
                </c:pt>
                <c:pt idx="31">
                  <c:v>0.14697503164468406</c:v>
                </c:pt>
                <c:pt idx="32">
                  <c:v>0.14696038710030718</c:v>
                </c:pt>
                <c:pt idx="33">
                  <c:v>0.14693476302026737</c:v>
                </c:pt>
                <c:pt idx="34">
                  <c:v>0.14689102591033368</c:v>
                </c:pt>
                <c:pt idx="35">
                  <c:v>0.14681769736144723</c:v>
                </c:pt>
                <c:pt idx="36">
                  <c:v>0.14669695957279233</c:v>
                </c:pt>
                <c:pt idx="37">
                  <c:v>0.14650277722312535</c:v>
                </c:pt>
                <c:pt idx="38">
                  <c:v>0.14619979381911852</c:v>
                </c:pt>
                <c:pt idx="39">
                  <c:v>0.14574325957481157</c:v>
                </c:pt>
                <c:pt idx="40">
                  <c:v>0.14507994453132092</c:v>
                </c:pt>
                <c:pt idx="41">
                  <c:v>0.14414965755943338</c:v>
                </c:pt>
                <c:pt idx="42">
                  <c:v>0.14288701484913144</c:v>
                </c:pt>
                <c:pt idx="43">
                  <c:v>0.14122345846962178</c:v>
                </c:pt>
                <c:pt idx="44">
                  <c:v>0.13908934229843131</c:v>
                </c:pt>
                <c:pt idx="45">
                  <c:v>0.13641504181140246</c:v>
                </c:pt>
                <c:pt idx="46">
                  <c:v>0.13313022765771085</c:v>
                </c:pt>
                <c:pt idx="47">
                  <c:v>0.12916183985219371</c:v>
                </c:pt>
                <c:pt idx="48">
                  <c:v>0.12443413987490046</c:v>
                </c:pt>
                <c:pt idx="49">
                  <c:v>0.1188739217901392</c:v>
                </c:pt>
                <c:pt idx="50">
                  <c:v>0.1124209161491751</c:v>
                </c:pt>
                <c:pt idx="51">
                  <c:v>0.10504061020464957</c:v>
                </c:pt>
                <c:pt idx="52">
                  <c:v>9.6737165383531845E-2</c:v>
                </c:pt>
                <c:pt idx="53">
                  <c:v>8.7565540881896928E-2</c:v>
                </c:pt>
                <c:pt idx="54">
                  <c:v>7.7641410850077933E-2</c:v>
                </c:pt>
                <c:pt idx="55">
                  <c:v>6.7146965849362361E-2</c:v>
                </c:pt>
                <c:pt idx="56">
                  <c:v>5.6330591850929916E-2</c:v>
                </c:pt>
                <c:pt idx="57">
                  <c:v>4.5498906752278544E-2</c:v>
                </c:pt>
                <c:pt idx="58">
                  <c:v>3.499827519598158E-2</c:v>
                </c:pt>
                <c:pt idx="59">
                  <c:v>2.5183488277804977E-2</c:v>
                </c:pt>
                <c:pt idx="60">
                  <c:v>1.6381160486815635E-2</c:v>
                </c:pt>
                <c:pt idx="61">
                  <c:v>8.8620794052654654E-3</c:v>
                </c:pt>
                <c:pt idx="62">
                  <c:v>2.8196327452984062E-3</c:v>
                </c:pt>
                <c:pt idx="63">
                  <c:v>1.6630045931654456E-3</c:v>
                </c:pt>
                <c:pt idx="64">
                  <c:v>4.6410454373815684E-3</c:v>
                </c:pt>
                <c:pt idx="65">
                  <c:v>6.2863263133216768E-3</c:v>
                </c:pt>
                <c:pt idx="66">
                  <c:v>6.8241678696577789E-3</c:v>
                </c:pt>
                <c:pt idx="67">
                  <c:v>6.4974768012215876E-3</c:v>
                </c:pt>
                <c:pt idx="68">
                  <c:v>5.5715309970970324E-3</c:v>
                </c:pt>
                <c:pt idx="69">
                  <c:v>4.3176307188518472E-3</c:v>
                </c:pt>
                <c:pt idx="70">
                  <c:v>2.9587173079537272E-3</c:v>
                </c:pt>
                <c:pt idx="71">
                  <c:v>1.6342409800813075E-3</c:v>
                </c:pt>
                <c:pt idx="72">
                  <c:v>4.1518419499772454E-4</c:v>
                </c:pt>
                <c:pt idx="73">
                  <c:v>6.6313930144767453E-4</c:v>
                </c:pt>
                <c:pt idx="74">
                  <c:v>1.586352530850655E-3</c:v>
                </c:pt>
                <c:pt idx="75">
                  <c:v>2.3638075754230307E-3</c:v>
                </c:pt>
                <c:pt idx="76">
                  <c:v>3.0265062729611025E-3</c:v>
                </c:pt>
                <c:pt idx="77">
                  <c:v>3.6116514152438094E-3</c:v>
                </c:pt>
                <c:pt idx="78">
                  <c:v>4.1503668981492528E-3</c:v>
                </c:pt>
                <c:pt idx="79">
                  <c:v>4.6693370023796303E-3</c:v>
                </c:pt>
                <c:pt idx="80">
                  <c:v>5.1937780194495032E-3</c:v>
                </c:pt>
                <c:pt idx="81">
                  <c:v>5.7428653115040341E-3</c:v>
                </c:pt>
                <c:pt idx="82">
                  <c:v>6.3263941765508728E-3</c:v>
                </c:pt>
                <c:pt idx="83">
                  <c:v>6.9486813694763271E-3</c:v>
                </c:pt>
              </c:numCache>
            </c:numRef>
          </c:yVal>
        </c:ser>
        <c:ser>
          <c:idx val="1"/>
          <c:order val="1"/>
          <c:tx>
            <c:strRef>
              <c:f>'2000 250 200 15 ABS PP'!$BT$2</c:f>
              <c:strCache>
                <c:ptCount val="1"/>
                <c:pt idx="0">
                  <c:v>P5_23456,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PP'!$BT$3:$BT$86</c:f>
              <c:numCache>
                <c:formatCode>General</c:formatCode>
                <c:ptCount val="84"/>
                <c:pt idx="0">
                  <c:v>6.1429735709905217E-2</c:v>
                </c:pt>
                <c:pt idx="1">
                  <c:v>6.1429908171545838E-2</c:v>
                </c:pt>
                <c:pt idx="2">
                  <c:v>6.1431039800562519E-2</c:v>
                </c:pt>
                <c:pt idx="3">
                  <c:v>6.1432674501670607E-2</c:v>
                </c:pt>
                <c:pt idx="4">
                  <c:v>6.1434159009305128E-2</c:v>
                </c:pt>
                <c:pt idx="5">
                  <c:v>6.1434833100020819E-2</c:v>
                </c:pt>
                <c:pt idx="6">
                  <c:v>6.143428362463841E-2</c:v>
                </c:pt>
                <c:pt idx="7">
                  <c:v>6.1432591765473166E-2</c:v>
                </c:pt>
                <c:pt idx="8">
                  <c:v>6.1430445168016067E-2</c:v>
                </c:pt>
                <c:pt idx="9">
                  <c:v>6.1428935428084447E-2</c:v>
                </c:pt>
                <c:pt idx="10">
                  <c:v>6.1428987323975587E-2</c:v>
                </c:pt>
                <c:pt idx="11">
                  <c:v>6.1430767538542104E-2</c:v>
                </c:pt>
                <c:pt idx="12">
                  <c:v>6.143342122850419E-2</c:v>
                </c:pt>
                <c:pt idx="13">
                  <c:v>6.1435465331387031E-2</c:v>
                </c:pt>
                <c:pt idx="14">
                  <c:v>6.1435673385230871E-2</c:v>
                </c:pt>
                <c:pt idx="15">
                  <c:v>6.1433865729837236E-2</c:v>
                </c:pt>
                <c:pt idx="16">
                  <c:v>6.1431088456100548E-2</c:v>
                </c:pt>
                <c:pt idx="17">
                  <c:v>6.1428958940012657E-2</c:v>
                </c:pt>
                <c:pt idx="18">
                  <c:v>6.142867341105001E-2</c:v>
                </c:pt>
                <c:pt idx="19">
                  <c:v>6.1430277230420181E-2</c:v>
                </c:pt>
                <c:pt idx="20">
                  <c:v>6.1432719669399297E-2</c:v>
                </c:pt>
                <c:pt idx="21">
                  <c:v>6.1434566107631046E-2</c:v>
                </c:pt>
                <c:pt idx="22">
                  <c:v>6.1434902612753681E-2</c:v>
                </c:pt>
                <c:pt idx="23">
                  <c:v>6.1433777752729755E-2</c:v>
                </c:pt>
                <c:pt idx="24">
                  <c:v>6.1432011121711205E-2</c:v>
                </c:pt>
                <c:pt idx="25">
                  <c:v>6.143059634601962E-2</c:v>
                </c:pt>
                <c:pt idx="26">
                  <c:v>6.1430107318848584E-2</c:v>
                </c:pt>
                <c:pt idx="27">
                  <c:v>6.1430512709271794E-2</c:v>
                </c:pt>
                <c:pt idx="28">
                  <c:v>6.1431314872008341E-2</c:v>
                </c:pt>
                <c:pt idx="29">
                  <c:v>6.1431820953793272E-2</c:v>
                </c:pt>
                <c:pt idx="30">
                  <c:v>6.143136455572059E-2</c:v>
                </c:pt>
                <c:pt idx="31">
                  <c:v>6.142932455346084E-2</c:v>
                </c:pt>
                <c:pt idx="32">
                  <c:v>6.1425029043500647E-2</c:v>
                </c:pt>
                <c:pt idx="33">
                  <c:v>6.1417647169136634E-2</c:v>
                </c:pt>
                <c:pt idx="34">
                  <c:v>6.140612629076582E-2</c:v>
                </c:pt>
                <c:pt idx="35">
                  <c:v>6.1389115673215575E-2</c:v>
                </c:pt>
                <c:pt idx="36">
                  <c:v>6.1364915553151544E-2</c:v>
                </c:pt>
                <c:pt idx="37">
                  <c:v>6.1331471890964911E-2</c:v>
                </c:pt>
                <c:pt idx="38">
                  <c:v>6.128638937066623E-2</c:v>
                </c:pt>
                <c:pt idx="39">
                  <c:v>6.1227042177276834E-2</c:v>
                </c:pt>
                <c:pt idx="40">
                  <c:v>6.1150707372791338E-2</c:v>
                </c:pt>
                <c:pt idx="41">
                  <c:v>6.105471593729507E-2</c:v>
                </c:pt>
                <c:pt idx="42">
                  <c:v>6.0936451722796943E-2</c:v>
                </c:pt>
                <c:pt idx="43">
                  <c:v>6.0793038461491977E-2</c:v>
                </c:pt>
                <c:pt idx="44">
                  <c:v>6.0620389314008531E-2</c:v>
                </c:pt>
                <c:pt idx="45">
                  <c:v>6.0411400666142909E-2</c:v>
                </c:pt>
                <c:pt idx="46">
                  <c:v>6.0153106750002211E-2</c:v>
                </c:pt>
                <c:pt idx="47">
                  <c:v>5.982329221497671E-2</c:v>
                </c:pt>
                <c:pt idx="48">
                  <c:v>5.9387563573323615E-2</c:v>
                </c:pt>
                <c:pt idx="49">
                  <c:v>5.879827427978275E-2</c:v>
                </c:pt>
                <c:pt idx="50">
                  <c:v>5.7995774117497116E-2</c:v>
                </c:pt>
                <c:pt idx="51">
                  <c:v>5.6911424602571557E-2</c:v>
                </c:pt>
                <c:pt idx="52">
                  <c:v>5.5471153032693246E-2</c:v>
                </c:pt>
                <c:pt idx="53">
                  <c:v>5.3599263599091208E-2</c:v>
                </c:pt>
                <c:pt idx="54">
                  <c:v>5.1223913107916144E-2</c:v>
                </c:pt>
                <c:pt idx="55">
                  <c:v>4.8285758215017564E-2</c:v>
                </c:pt>
                <c:pt idx="56">
                  <c:v>4.4749844338054498E-2</c:v>
                </c:pt>
                <c:pt idx="57">
                  <c:v>4.0619007200577081E-2</c:v>
                </c:pt>
                <c:pt idx="58">
                  <c:v>3.5946335900992332E-2</c:v>
                </c:pt>
                <c:pt idx="59">
                  <c:v>3.084356504441341E-2</c:v>
                </c:pt>
                <c:pt idx="60">
                  <c:v>2.5480733535921264E-2</c:v>
                </c:pt>
                <c:pt idx="61">
                  <c:v>2.0072864688106165E-2</c:v>
                </c:pt>
                <c:pt idx="62">
                  <c:v>1.4855277593222188E-2</c:v>
                </c:pt>
                <c:pt idx="63">
                  <c:v>1.005634836410472E-2</c:v>
                </c:pt>
                <c:pt idx="64">
                  <c:v>5.8757789752124888E-3</c:v>
                </c:pt>
                <c:pt idx="65">
                  <c:v>2.4667112986435959E-3</c:v>
                </c:pt>
                <c:pt idx="66">
                  <c:v>8.618284718826882E-5</c:v>
                </c:pt>
                <c:pt idx="67">
                  <c:v>1.7880962683139193E-3</c:v>
                </c:pt>
                <c:pt idx="68">
                  <c:v>2.7316026905347436E-3</c:v>
                </c:pt>
                <c:pt idx="69">
                  <c:v>3.0590401135710656E-3</c:v>
                </c:pt>
                <c:pt idx="70">
                  <c:v>2.9196799272710777E-3</c:v>
                </c:pt>
                <c:pt idx="71">
                  <c:v>2.4565735509709283E-3</c:v>
                </c:pt>
                <c:pt idx="72">
                  <c:v>1.810444643966928E-3</c:v>
                </c:pt>
                <c:pt idx="73">
                  <c:v>1.1071211687394818E-3</c:v>
                </c:pt>
                <c:pt idx="74">
                  <c:v>4.3301566115993309E-4</c:v>
                </c:pt>
                <c:pt idx="75">
                  <c:v>1.7213238757077351E-4</c:v>
                </c:pt>
                <c:pt idx="76">
                  <c:v>6.998494060847806E-4</c:v>
                </c:pt>
                <c:pt idx="77">
                  <c:v>1.1541047726679459E-3</c:v>
                </c:pt>
                <c:pt idx="78">
                  <c:v>1.5440181944153647E-3</c:v>
                </c:pt>
                <c:pt idx="79">
                  <c:v>1.8849936317270604E-3</c:v>
                </c:pt>
                <c:pt idx="80">
                  <c:v>2.1965844186593148E-3</c:v>
                </c:pt>
                <c:pt idx="81">
                  <c:v>2.4952967577290134E-3</c:v>
                </c:pt>
                <c:pt idx="82">
                  <c:v>2.7914166313832518E-3</c:v>
                </c:pt>
                <c:pt idx="83">
                  <c:v>3.0918610544882603E-3</c:v>
                </c:pt>
              </c:numCache>
            </c:numRef>
          </c:yVal>
        </c:ser>
        <c:ser>
          <c:idx val="2"/>
          <c:order val="2"/>
          <c:tx>
            <c:strRef>
              <c:f>'2000 250 200 15 ABS PP'!$BU$2</c:f>
              <c:strCache>
                <c:ptCount val="1"/>
                <c:pt idx="0">
                  <c:v>P5_34567,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PP'!$BU$3:$BU$86</c:f>
              <c:numCache>
                <c:formatCode>General</c:formatCode>
                <c:ptCount val="84"/>
                <c:pt idx="0">
                  <c:v>3.1266836189212936E-2</c:v>
                </c:pt>
                <c:pt idx="1">
                  <c:v>3.1267065361715043E-2</c:v>
                </c:pt>
                <c:pt idx="2">
                  <c:v>3.126623288867026E-2</c:v>
                </c:pt>
                <c:pt idx="3">
                  <c:v>3.1264558308222612E-2</c:v>
                </c:pt>
                <c:pt idx="4">
                  <c:v>3.1262679123515595E-2</c:v>
                </c:pt>
                <c:pt idx="5">
                  <c:v>3.1261507882878257E-2</c:v>
                </c:pt>
                <c:pt idx="6">
                  <c:v>3.1261808291585792E-2</c:v>
                </c:pt>
                <c:pt idx="7">
                  <c:v>3.1263726119831386E-2</c:v>
                </c:pt>
                <c:pt idx="8">
                  <c:v>3.1266450468348639E-2</c:v>
                </c:pt>
                <c:pt idx="9">
                  <c:v>3.1268514305491636E-2</c:v>
                </c:pt>
                <c:pt idx="10">
                  <c:v>3.1268573139133886E-2</c:v>
                </c:pt>
                <c:pt idx="11">
                  <c:v>3.1266329967543985E-2</c:v>
                </c:pt>
                <c:pt idx="12">
                  <c:v>3.1262917673101055E-2</c:v>
                </c:pt>
                <c:pt idx="13">
                  <c:v>3.1260350208107773E-2</c:v>
                </c:pt>
                <c:pt idx="14">
                  <c:v>3.1260261520127709E-2</c:v>
                </c:pt>
                <c:pt idx="15">
                  <c:v>3.1262814909993719E-2</c:v>
                </c:pt>
                <c:pt idx="16">
                  <c:v>3.1266476868817401E-2</c:v>
                </c:pt>
                <c:pt idx="17">
                  <c:v>3.1268990435354242E-2</c:v>
                </c:pt>
                <c:pt idx="18">
                  <c:v>3.126881904523085E-2</c:v>
                </c:pt>
                <c:pt idx="19">
                  <c:v>3.126617356013419E-2</c:v>
                </c:pt>
                <c:pt idx="20">
                  <c:v>3.1262821850647077E-2</c:v>
                </c:pt>
                <c:pt idx="21">
                  <c:v>3.1260878530733838E-2</c:v>
                </c:pt>
                <c:pt idx="22">
                  <c:v>3.1261424305846656E-2</c:v>
                </c:pt>
                <c:pt idx="23">
                  <c:v>3.1263844982899004E-2</c:v>
                </c:pt>
                <c:pt idx="24">
                  <c:v>3.1266401207539221E-2</c:v>
                </c:pt>
                <c:pt idx="25">
                  <c:v>3.1267448859265107E-2</c:v>
                </c:pt>
                <c:pt idx="26">
                  <c:v>3.1266540124206946E-2</c:v>
                </c:pt>
                <c:pt idx="27">
                  <c:v>3.12645691545477E-2</c:v>
                </c:pt>
                <c:pt idx="28">
                  <c:v>3.1263004992460021E-2</c:v>
                </c:pt>
                <c:pt idx="29">
                  <c:v>3.1262768741441703E-2</c:v>
                </c:pt>
                <c:pt idx="30">
                  <c:v>3.1263560334428238E-2</c:v>
                </c:pt>
                <c:pt idx="31">
                  <c:v>3.1264072448053647E-2</c:v>
                </c:pt>
                <c:pt idx="32">
                  <c:v>3.1262900449827484E-2</c:v>
                </c:pt>
                <c:pt idx="33">
                  <c:v>3.1259402961610359E-2</c:v>
                </c:pt>
                <c:pt idx="34">
                  <c:v>3.1253927785859247E-2</c:v>
                </c:pt>
                <c:pt idx="35">
                  <c:v>3.1247172050589942E-2</c:v>
                </c:pt>
                <c:pt idx="36">
                  <c:v>3.1239124753411219E-2</c:v>
                </c:pt>
                <c:pt idx="37">
                  <c:v>3.122840799007242E-2</c:v>
                </c:pt>
                <c:pt idx="38">
                  <c:v>3.1212576388320094E-2</c:v>
                </c:pt>
                <c:pt idx="39">
                  <c:v>3.1189293714025557E-2</c:v>
                </c:pt>
                <c:pt idx="40">
                  <c:v>3.1157713382180569E-2</c:v>
                </c:pt>
                <c:pt idx="41">
                  <c:v>3.1118887816298176E-2</c:v>
                </c:pt>
                <c:pt idx="42">
                  <c:v>3.1074833209011811E-2</c:v>
                </c:pt>
                <c:pt idx="43">
                  <c:v>3.1026555310901604E-2</c:v>
                </c:pt>
                <c:pt idx="44">
                  <c:v>3.0972450544794326E-2</c:v>
                </c:pt>
                <c:pt idx="45">
                  <c:v>3.0908431555835069E-2</c:v>
                </c:pt>
                <c:pt idx="46">
                  <c:v>3.0830120620187793E-2</c:v>
                </c:pt>
                <c:pt idx="47">
                  <c:v>3.0735735830626339E-2</c:v>
                </c:pt>
                <c:pt idx="48">
                  <c:v>3.0627481349167318E-2</c:v>
                </c:pt>
                <c:pt idx="49">
                  <c:v>3.0509545387615876E-2</c:v>
                </c:pt>
                <c:pt idx="50">
                  <c:v>3.0382964053822577E-2</c:v>
                </c:pt>
                <c:pt idx="51">
                  <c:v>3.0239586499526475E-2</c:v>
                </c:pt>
                <c:pt idx="52">
                  <c:v>3.0058377754363551E-2</c:v>
                </c:pt>
                <c:pt idx="53">
                  <c:v>2.9805918898527357E-2</c:v>
                </c:pt>
                <c:pt idx="54">
                  <c:v>2.9440099525142059E-2</c:v>
                </c:pt>
                <c:pt idx="55">
                  <c:v>2.8914025654667636E-2</c:v>
                </c:pt>
                <c:pt idx="56">
                  <c:v>2.8177594926945278E-2</c:v>
                </c:pt>
                <c:pt idx="57">
                  <c:v>2.7177256306858175E-2</c:v>
                </c:pt>
                <c:pt idx="58">
                  <c:v>2.5857421243911501E-2</c:v>
                </c:pt>
                <c:pt idx="59">
                  <c:v>2.4167316603709164E-2</c:v>
                </c:pt>
                <c:pt idx="60">
                  <c:v>2.2074691523826462E-2</c:v>
                </c:pt>
                <c:pt idx="61">
                  <c:v>1.9584083267246546E-2</c:v>
                </c:pt>
                <c:pt idx="62">
                  <c:v>1.6753392606497101E-2</c:v>
                </c:pt>
                <c:pt idx="63">
                  <c:v>1.369986136577323E-2</c:v>
                </c:pt>
                <c:pt idx="64">
                  <c:v>1.0587900736284557E-2</c:v>
                </c:pt>
                <c:pt idx="65">
                  <c:v>7.5994519906078199E-3</c:v>
                </c:pt>
                <c:pt idx="66">
                  <c:v>4.8991575248420139E-3</c:v>
                </c:pt>
                <c:pt idx="67">
                  <c:v>2.6106942570362605E-3</c:v>
                </c:pt>
                <c:pt idx="68">
                  <c:v>8.1005442195724881E-4</c:v>
                </c:pt>
                <c:pt idx="69">
                  <c:v>4.7334241677826047E-4</c:v>
                </c:pt>
                <c:pt idx="70">
                  <c:v>1.2592831575154422E-3</c:v>
                </c:pt>
                <c:pt idx="71">
                  <c:v>1.6190643627365733E-3</c:v>
                </c:pt>
                <c:pt idx="72">
                  <c:v>1.6602666566005995E-3</c:v>
                </c:pt>
                <c:pt idx="73">
                  <c:v>1.4926233329840542E-3</c:v>
                </c:pt>
                <c:pt idx="74">
                  <c:v>1.2004080901338718E-3</c:v>
                </c:pt>
                <c:pt idx="75">
                  <c:v>8.4101880340848526E-4</c:v>
                </c:pt>
                <c:pt idx="76">
                  <c:v>4.5763804079499381E-4</c:v>
                </c:pt>
                <c:pt idx="77">
                  <c:v>8.5535694152638731E-5</c:v>
                </c:pt>
                <c:pt idx="78">
                  <c:v>2.497375972292161E-4</c:v>
                </c:pt>
                <c:pt idx="79">
                  <c:v>5.3377102261708653E-4</c:v>
                </c:pt>
                <c:pt idx="80">
                  <c:v>7.6198880245306668E-4</c:v>
                </c:pt>
                <c:pt idx="81">
                  <c:v>9.3921240321575726E-4</c:v>
                </c:pt>
                <c:pt idx="82">
                  <c:v>1.0809401296765768E-3</c:v>
                </c:pt>
                <c:pt idx="83">
                  <c:v>1.2113092159905256E-3</c:v>
                </c:pt>
              </c:numCache>
            </c:numRef>
          </c:yVal>
        </c:ser>
        <c:ser>
          <c:idx val="3"/>
          <c:order val="3"/>
          <c:tx>
            <c:strRef>
              <c:f>'2000 250 200 15 ABS PP'!$BV$2</c:f>
              <c:strCache>
                <c:ptCount val="1"/>
                <c:pt idx="0">
                  <c:v>P5_45678,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PP'!$BV$3:$BV$86</c:f>
              <c:numCache>
                <c:formatCode>General</c:formatCode>
                <c:ptCount val="84"/>
                <c:pt idx="0">
                  <c:v>1.785773821280752E-2</c:v>
                </c:pt>
                <c:pt idx="1">
                  <c:v>1.7857346003364895E-2</c:v>
                </c:pt>
                <c:pt idx="2">
                  <c:v>1.785641374926436E-2</c:v>
                </c:pt>
                <c:pt idx="3">
                  <c:v>1.7855401011061443E-2</c:v>
                </c:pt>
                <c:pt idx="4">
                  <c:v>1.785473370931465E-2</c:v>
                </c:pt>
                <c:pt idx="5">
                  <c:v>1.7854646073793903E-2</c:v>
                </c:pt>
                <c:pt idx="6">
                  <c:v>1.7855172326515907E-2</c:v>
                </c:pt>
                <c:pt idx="7">
                  <c:v>1.7856091882662673E-2</c:v>
                </c:pt>
                <c:pt idx="8">
                  <c:v>1.7857062226201051E-2</c:v>
                </c:pt>
                <c:pt idx="9">
                  <c:v>1.7857642769173353E-2</c:v>
                </c:pt>
                <c:pt idx="10">
                  <c:v>1.7857529520955547E-2</c:v>
                </c:pt>
                <c:pt idx="11">
                  <c:v>1.7856711244502801E-2</c:v>
                </c:pt>
                <c:pt idx="12">
                  <c:v>1.7855549795330366E-2</c:v>
                </c:pt>
                <c:pt idx="13">
                  <c:v>1.7854605211451994E-2</c:v>
                </c:pt>
                <c:pt idx="14">
                  <c:v>1.7854389806926343E-2</c:v>
                </c:pt>
                <c:pt idx="15">
                  <c:v>1.7855022228941399E-2</c:v>
                </c:pt>
                <c:pt idx="16">
                  <c:v>1.785618083173943E-2</c:v>
                </c:pt>
                <c:pt idx="17">
                  <c:v>1.7857273982798735E-2</c:v>
                </c:pt>
                <c:pt idx="18">
                  <c:v>1.7857782067430331E-2</c:v>
                </c:pt>
                <c:pt idx="19">
                  <c:v>1.7857486177153634E-2</c:v>
                </c:pt>
                <c:pt idx="20">
                  <c:v>1.7856560636383509E-2</c:v>
                </c:pt>
                <c:pt idx="21">
                  <c:v>1.7855443114908685E-2</c:v>
                </c:pt>
                <c:pt idx="22">
                  <c:v>1.785459820613769E-2</c:v>
                </c:pt>
                <c:pt idx="23">
                  <c:v>1.7854408339985126E-2</c:v>
                </c:pt>
                <c:pt idx="24">
                  <c:v>1.7854986327244849E-2</c:v>
                </c:pt>
                <c:pt idx="25">
                  <c:v>1.7856151497860046E-2</c:v>
                </c:pt>
                <c:pt idx="26">
                  <c:v>1.7857407151724465E-2</c:v>
                </c:pt>
                <c:pt idx="27">
                  <c:v>1.7858093793876095E-2</c:v>
                </c:pt>
                <c:pt idx="28">
                  <c:v>1.7857715085388214E-2</c:v>
                </c:pt>
                <c:pt idx="29">
                  <c:v>1.7856275822179527E-2</c:v>
                </c:pt>
                <c:pt idx="30">
                  <c:v>1.7854394069414196E-2</c:v>
                </c:pt>
                <c:pt idx="31">
                  <c:v>1.7853026163990204E-2</c:v>
                </c:pt>
                <c:pt idx="32">
                  <c:v>1.7852783010176364E-2</c:v>
                </c:pt>
                <c:pt idx="33">
                  <c:v>1.7853386178451076E-2</c:v>
                </c:pt>
                <c:pt idx="34">
                  <c:v>1.785355863952413E-2</c:v>
                </c:pt>
                <c:pt idx="35">
                  <c:v>1.7851651113730337E-2</c:v>
                </c:pt>
                <c:pt idx="36">
                  <c:v>1.784661395345637E-2</c:v>
                </c:pt>
                <c:pt idx="37">
                  <c:v>1.7838643773608592E-2</c:v>
                </c:pt>
                <c:pt idx="38">
                  <c:v>1.7828954856109195E-2</c:v>
                </c:pt>
                <c:pt idx="39">
                  <c:v>1.7818772773904271E-2</c:v>
                </c:pt>
                <c:pt idx="40">
                  <c:v>1.7808063179292174E-2</c:v>
                </c:pt>
                <c:pt idx="41">
                  <c:v>1.7795142493876783E-2</c:v>
                </c:pt>
                <c:pt idx="42">
                  <c:v>1.7777441275306019E-2</c:v>
                </c:pt>
                <c:pt idx="43">
                  <c:v>1.7753160971290028E-2</c:v>
                </c:pt>
                <c:pt idx="44">
                  <c:v>1.7722655404430441E-2</c:v>
                </c:pt>
                <c:pt idx="45">
                  <c:v>1.7688457456553078E-2</c:v>
                </c:pt>
                <c:pt idx="46">
                  <c:v>1.7653573604637735E-2</c:v>
                </c:pt>
                <c:pt idx="47">
                  <c:v>1.7619173771761105E-2</c:v>
                </c:pt>
                <c:pt idx="48">
                  <c:v>1.7583122585110283E-2</c:v>
                </c:pt>
                <c:pt idx="49">
                  <c:v>1.754076825426952E-2</c:v>
                </c:pt>
                <c:pt idx="50">
                  <c:v>1.7487699160409053E-2</c:v>
                </c:pt>
                <c:pt idx="51">
                  <c:v>1.7422708157829526E-2</c:v>
                </c:pt>
                <c:pt idx="52">
                  <c:v>1.7348699730495857E-2</c:v>
                </c:pt>
                <c:pt idx="53">
                  <c:v>1.7270216972749785E-2</c:v>
                </c:pt>
                <c:pt idx="54">
                  <c:v>1.7188564803084661E-2</c:v>
                </c:pt>
                <c:pt idx="55">
                  <c:v>1.7096830172582917E-2</c:v>
                </c:pt>
                <c:pt idx="56">
                  <c:v>1.6977179706941799E-2</c:v>
                </c:pt>
                <c:pt idx="57">
                  <c:v>1.6801201080388694E-2</c:v>
                </c:pt>
                <c:pt idx="58">
                  <c:v>1.6532257114344466E-2</c:v>
                </c:pt>
                <c:pt idx="59">
                  <c:v>1.6128447870340391E-2</c:v>
                </c:pt>
                <c:pt idx="60">
                  <c:v>1.5545762096352347E-2</c:v>
                </c:pt>
                <c:pt idx="61">
                  <c:v>1.4742585449217549E-2</c:v>
                </c:pt>
                <c:pt idx="62">
                  <c:v>1.3686750890430109E-2</c:v>
                </c:pt>
                <c:pt idx="63">
                  <c:v>1.2364492704052812E-2</c:v>
                </c:pt>
                <c:pt idx="64">
                  <c:v>1.078961909349423E-2</c:v>
                </c:pt>
                <c:pt idx="65">
                  <c:v>9.0106180217748265E-3</c:v>
                </c:pt>
                <c:pt idx="66">
                  <c:v>7.113161345988544E-3</c:v>
                </c:pt>
                <c:pt idx="67">
                  <c:v>5.2137801297675694E-3</c:v>
                </c:pt>
                <c:pt idx="68">
                  <c:v>3.4416192392728649E-3</c:v>
                </c:pt>
                <c:pt idx="69">
                  <c:v>1.9108443212146617E-3</c:v>
                </c:pt>
                <c:pt idx="70">
                  <c:v>6.9556310844859175E-4</c:v>
                </c:pt>
                <c:pt idx="71">
                  <c:v>1.7949216800447341E-4</c:v>
                </c:pt>
                <c:pt idx="72">
                  <c:v>7.302890275348846E-4</c:v>
                </c:pt>
                <c:pt idx="73">
                  <c:v>9.9818261826566048E-4</c:v>
                </c:pt>
                <c:pt idx="74">
                  <c:v>1.0415294086745254E-3</c:v>
                </c:pt>
                <c:pt idx="75">
                  <c:v>9.3241397710448098E-4</c:v>
                </c:pt>
                <c:pt idx="76">
                  <c:v>7.4567008112169533E-4</c:v>
                </c:pt>
                <c:pt idx="77">
                  <c:v>5.3902782288139039E-4</c:v>
                </c:pt>
                <c:pt idx="78">
                  <c:v>3.406141327484059E-4</c:v>
                </c:pt>
                <c:pt idx="79">
                  <c:v>1.5444389758271609E-4</c:v>
                </c:pt>
                <c:pt idx="80">
                  <c:v>2.4092852604579225E-5</c:v>
                </c:pt>
                <c:pt idx="81">
                  <c:v>1.9600093630163171E-4</c:v>
                </c:pt>
                <c:pt idx="82">
                  <c:v>3.5533590384354555E-4</c:v>
                </c:pt>
                <c:pt idx="83">
                  <c:v>4.9263787558289078E-4</c:v>
                </c:pt>
              </c:numCache>
            </c:numRef>
          </c:yVal>
        </c:ser>
        <c:ser>
          <c:idx val="4"/>
          <c:order val="4"/>
          <c:tx>
            <c:strRef>
              <c:f>'2000 250 200 15 ABS PP'!$BW$2</c:f>
              <c:strCache>
                <c:ptCount val="1"/>
                <c:pt idx="0">
                  <c:v>P5_56789, у.е.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PP'!$BW$3:$BW$86</c:f>
              <c:numCache>
                <c:formatCode>General</c:formatCode>
                <c:ptCount val="84"/>
                <c:pt idx="0">
                  <c:v>1.102122895326574E-2</c:v>
                </c:pt>
                <c:pt idx="1">
                  <c:v>1.1021224581439693E-2</c:v>
                </c:pt>
                <c:pt idx="2">
                  <c:v>1.1022573933954552E-2</c:v>
                </c:pt>
                <c:pt idx="3">
                  <c:v>1.1024789918728713E-2</c:v>
                </c:pt>
                <c:pt idx="4">
                  <c:v>1.1027012742709157E-2</c:v>
                </c:pt>
                <c:pt idx="5">
                  <c:v>1.1028217938833948E-2</c:v>
                </c:pt>
                <c:pt idx="6">
                  <c:v>1.1027621060684105E-2</c:v>
                </c:pt>
                <c:pt idx="7">
                  <c:v>1.1025221879393905E-2</c:v>
                </c:pt>
                <c:pt idx="8">
                  <c:v>1.102198879826493E-2</c:v>
                </c:pt>
                <c:pt idx="9">
                  <c:v>1.1019628018439679E-2</c:v>
                </c:pt>
                <c:pt idx="10">
                  <c:v>1.1019636327677483E-2</c:v>
                </c:pt>
                <c:pt idx="11">
                  <c:v>1.1022310376906654E-2</c:v>
                </c:pt>
                <c:pt idx="12">
                  <c:v>1.1026316214396105E-2</c:v>
                </c:pt>
                <c:pt idx="13">
                  <c:v>1.1029376881507983E-2</c:v>
                </c:pt>
                <c:pt idx="14">
                  <c:v>1.1029585070878999E-2</c:v>
                </c:pt>
                <c:pt idx="15">
                  <c:v>1.1026716749786203E-2</c:v>
                </c:pt>
                <c:pt idx="16">
                  <c:v>1.1022462391561516E-2</c:v>
                </c:pt>
                <c:pt idx="17">
                  <c:v>1.1019375126401342E-2</c:v>
                </c:pt>
                <c:pt idx="18">
                  <c:v>1.1019250520665965E-2</c:v>
                </c:pt>
                <c:pt idx="19">
                  <c:v>1.1022018287397324E-2</c:v>
                </c:pt>
                <c:pt idx="20">
                  <c:v>1.1025838587154863E-2</c:v>
                </c:pt>
                <c:pt idx="21">
                  <c:v>1.102838085960412E-2</c:v>
                </c:pt>
                <c:pt idx="22">
                  <c:v>1.1028334599070854E-2</c:v>
                </c:pt>
                <c:pt idx="23">
                  <c:v>1.1026060568500787E-2</c:v>
                </c:pt>
                <c:pt idx="24">
                  <c:v>1.1023215586552894E-2</c:v>
                </c:pt>
                <c:pt idx="25">
                  <c:v>1.1021516030042981E-2</c:v>
                </c:pt>
                <c:pt idx="26">
                  <c:v>1.1021676074481908E-2</c:v>
                </c:pt>
                <c:pt idx="27">
                  <c:v>1.1023183731987046E-2</c:v>
                </c:pt>
                <c:pt idx="28">
                  <c:v>1.1024828630132285E-2</c:v>
                </c:pt>
                <c:pt idx="29">
                  <c:v>1.1025601152396933E-2</c:v>
                </c:pt>
                <c:pt idx="30">
                  <c:v>1.1025286360961846E-2</c:v>
                </c:pt>
                <c:pt idx="31">
                  <c:v>1.1024349907367028E-2</c:v>
                </c:pt>
                <c:pt idx="32">
                  <c:v>1.1023451802696293E-2</c:v>
                </c:pt>
                <c:pt idx="33">
                  <c:v>1.1022850928364886E-2</c:v>
                </c:pt>
                <c:pt idx="34">
                  <c:v>1.1022264654317099E-2</c:v>
                </c:pt>
                <c:pt idx="35">
                  <c:v>1.1021048167536981E-2</c:v>
                </c:pt>
                <c:pt idx="36">
                  <c:v>1.1018709972543918E-2</c:v>
                </c:pt>
                <c:pt idx="37">
                  <c:v>1.1015196311068069E-2</c:v>
                </c:pt>
                <c:pt idx="38">
                  <c:v>1.1010884497032487E-2</c:v>
                </c:pt>
                <c:pt idx="39">
                  <c:v>1.100609206133831E-2</c:v>
                </c:pt>
                <c:pt idx="40">
                  <c:v>1.1000704757294779E-2</c:v>
                </c:pt>
                <c:pt idx="41">
                  <c:v>1.0993950291587184E-2</c:v>
                </c:pt>
                <c:pt idx="42">
                  <c:v>1.0984778891068627E-2</c:v>
                </c:pt>
                <c:pt idx="43">
                  <c:v>1.0972523535916524E-2</c:v>
                </c:pt>
                <c:pt idx="44">
                  <c:v>1.095746336297391E-2</c:v>
                </c:pt>
                <c:pt idx="45">
                  <c:v>1.094072569328153E-2</c:v>
                </c:pt>
                <c:pt idx="46">
                  <c:v>1.0923616503640397E-2</c:v>
                </c:pt>
                <c:pt idx="47">
                  <c:v>1.0906498510766289E-2</c:v>
                </c:pt>
                <c:pt idx="48">
                  <c:v>1.0888233392648827E-2</c:v>
                </c:pt>
                <c:pt idx="49">
                  <c:v>1.0866649168399013E-2</c:v>
                </c:pt>
                <c:pt idx="50">
                  <c:v>1.0839909066198921E-2</c:v>
                </c:pt>
                <c:pt idx="51">
                  <c:v>1.0807963657566652E-2</c:v>
                </c:pt>
                <c:pt idx="52">
                  <c:v>1.0772871385937553E-2</c:v>
                </c:pt>
                <c:pt idx="53">
                  <c:v>1.0737559597795335E-2</c:v>
                </c:pt>
                <c:pt idx="54">
                  <c:v>1.0703492325334425E-2</c:v>
                </c:pt>
                <c:pt idx="55">
                  <c:v>1.0668752487954613E-2</c:v>
                </c:pt>
                <c:pt idx="56">
                  <c:v>1.062791071731E-2</c:v>
                </c:pt>
                <c:pt idx="57">
                  <c:v>1.0573793032058E-2</c:v>
                </c:pt>
                <c:pt idx="58">
                  <c:v>1.0499595682709792E-2</c:v>
                </c:pt>
                <c:pt idx="59">
                  <c:v>1.0398822482319147E-2</c:v>
                </c:pt>
                <c:pt idx="60">
                  <c:v>1.0261673122281276E-2</c:v>
                </c:pt>
                <c:pt idx="61">
                  <c:v>1.0069052415157575E-2</c:v>
                </c:pt>
                <c:pt idx="62">
                  <c:v>9.7880880469778282E-3</c:v>
                </c:pt>
                <c:pt idx="63">
                  <c:v>9.3743806334034788E-3</c:v>
                </c:pt>
                <c:pt idx="64">
                  <c:v>8.7831209553077497E-3</c:v>
                </c:pt>
                <c:pt idx="65">
                  <c:v>7.9865404804716229E-3</c:v>
                </c:pt>
                <c:pt idx="66">
                  <c:v>6.9896196394318892E-3</c:v>
                </c:pt>
                <c:pt idx="67">
                  <c:v>5.8354482949765024E-3</c:v>
                </c:pt>
                <c:pt idx="68">
                  <c:v>4.5968125092562947E-3</c:v>
                </c:pt>
                <c:pt idx="69">
                  <c:v>3.3595936761114205E-3</c:v>
                </c:pt>
                <c:pt idx="70">
                  <c:v>2.2069300864771216E-3</c:v>
                </c:pt>
                <c:pt idx="71">
                  <c:v>1.2091362869897494E-3</c:v>
                </c:pt>
                <c:pt idx="72">
                  <c:v>4.1705869668917146E-4</c:v>
                </c:pt>
                <c:pt idx="73">
                  <c:v>1.4546895334300542E-4</c:v>
                </c:pt>
                <c:pt idx="74">
                  <c:v>4.8738028006361172E-4</c:v>
                </c:pt>
                <c:pt idx="75">
                  <c:v>6.4699181696071498E-4</c:v>
                </c:pt>
                <c:pt idx="76">
                  <c:v>6.7626461485393078E-4</c:v>
                </c:pt>
                <c:pt idx="77">
                  <c:v>6.2201436256572305E-4</c:v>
                </c:pt>
                <c:pt idx="78">
                  <c:v>5.1748136651774061E-4</c:v>
                </c:pt>
                <c:pt idx="79">
                  <c:v>3.8569152385986994E-4</c:v>
                </c:pt>
                <c:pt idx="80">
                  <c:v>2.4467486138755049E-4</c:v>
                </c:pt>
                <c:pt idx="81">
                  <c:v>1.0841770596170671E-4</c:v>
                </c:pt>
                <c:pt idx="82">
                  <c:v>1.384337947447734E-5</c:v>
                </c:pt>
                <c:pt idx="83">
                  <c:v>1.1700541901251915E-4</c:v>
                </c:pt>
              </c:numCache>
            </c:numRef>
          </c:yVal>
        </c:ser>
        <c:axId val="122886016"/>
        <c:axId val="122887552"/>
      </c:scatterChart>
      <c:valAx>
        <c:axId val="1228860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887552"/>
        <c:crosses val="autoZero"/>
        <c:crossBetween val="midCat"/>
      </c:valAx>
      <c:valAx>
        <c:axId val="12288755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88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P6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PP'!$BX$2</c:f>
              <c:strCache>
                <c:ptCount val="1"/>
                <c:pt idx="0">
                  <c:v>P6_123456,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PP'!$BX$3:$BX$86</c:f>
              <c:numCache>
                <c:formatCode>General</c:formatCode>
                <c:ptCount val="84"/>
                <c:pt idx="0">
                  <c:v>0.11646373471966055</c:v>
                </c:pt>
                <c:pt idx="1">
                  <c:v>0.11646359674388862</c:v>
                </c:pt>
                <c:pt idx="2">
                  <c:v>0.11646267096365749</c:v>
                </c:pt>
                <c:pt idx="3">
                  <c:v>0.11646132633334083</c:v>
                </c:pt>
                <c:pt idx="4">
                  <c:v>0.11646010152673544</c:v>
                </c:pt>
                <c:pt idx="5">
                  <c:v>0.11645954196355589</c:v>
                </c:pt>
                <c:pt idx="6">
                  <c:v>0.11645999312495034</c:v>
                </c:pt>
                <c:pt idx="7">
                  <c:v>0.11646138149841337</c:v>
                </c:pt>
                <c:pt idx="8">
                  <c:v>0.11646315006007729</c:v>
                </c:pt>
                <c:pt idx="9">
                  <c:v>0.11646439148897457</c:v>
                </c:pt>
                <c:pt idx="10">
                  <c:v>0.11646435097616918</c:v>
                </c:pt>
                <c:pt idx="11">
                  <c:v>0.11646288798227473</c:v>
                </c:pt>
                <c:pt idx="12">
                  <c:v>0.11646070521508127</c:v>
                </c:pt>
                <c:pt idx="13">
                  <c:v>0.11645902683231396</c:v>
                </c:pt>
                <c:pt idx="14">
                  <c:v>0.11645886126981361</c:v>
                </c:pt>
                <c:pt idx="15">
                  <c:v>0.11646035246842959</c:v>
                </c:pt>
                <c:pt idx="16">
                  <c:v>0.11646263515306904</c:v>
                </c:pt>
                <c:pt idx="17">
                  <c:v>0.11646437736552209</c:v>
                </c:pt>
                <c:pt idx="18">
                  <c:v>0.11646459830058878</c:v>
                </c:pt>
                <c:pt idx="19">
                  <c:v>0.11646326885351306</c:v>
                </c:pt>
                <c:pt idx="20">
                  <c:v>0.11646125842138035</c:v>
                </c:pt>
                <c:pt idx="21">
                  <c:v>0.11645975989913497</c:v>
                </c:pt>
                <c:pt idx="22">
                  <c:v>0.11645950761310202</c:v>
                </c:pt>
                <c:pt idx="23">
                  <c:v>0.11646044829718585</c:v>
                </c:pt>
                <c:pt idx="24">
                  <c:v>0.1164618833305037</c:v>
                </c:pt>
                <c:pt idx="25">
                  <c:v>0.11646297977293017</c:v>
                </c:pt>
                <c:pt idx="26">
                  <c:v>0.11646324619411673</c:v>
                </c:pt>
                <c:pt idx="27">
                  <c:v>0.11646259256387145</c:v>
                </c:pt>
                <c:pt idx="28">
                  <c:v>0.11646109433355173</c:v>
                </c:pt>
                <c:pt idx="29">
                  <c:v>0.1164586163317691</c:v>
                </c:pt>
                <c:pt idx="30">
                  <c:v>0.11645442533000391</c:v>
                </c:pt>
                <c:pt idx="31">
                  <c:v>0.11644696813257453</c:v>
                </c:pt>
                <c:pt idx="32">
                  <c:v>0.11643363616675401</c:v>
                </c:pt>
                <c:pt idx="33">
                  <c:v>0.11641024633559439</c:v>
                </c:pt>
                <c:pt idx="34">
                  <c:v>0.11636993098818402</c:v>
                </c:pt>
                <c:pt idx="35">
                  <c:v>0.11630153832661018</c:v>
                </c:pt>
                <c:pt idx="36">
                  <c:v>0.11618763038033492</c:v>
                </c:pt>
                <c:pt idx="37">
                  <c:v>0.11600258865048373</c:v>
                </c:pt>
                <c:pt idx="38">
                  <c:v>0.11571150817492672</c:v>
                </c:pt>
                <c:pt idx="39">
                  <c:v>0.1152701075568036</c:v>
                </c:pt>
                <c:pt idx="40">
                  <c:v>0.11462563138208121</c:v>
                </c:pt>
                <c:pt idx="41">
                  <c:v>0.11371834827053122</c:v>
                </c:pt>
                <c:pt idx="42">
                  <c:v>0.11248334619803466</c:v>
                </c:pt>
                <c:pt idx="43">
                  <c:v>0.11085268921611553</c:v>
                </c:pt>
                <c:pt idx="44">
                  <c:v>0.10875790260401035</c:v>
                </c:pt>
                <c:pt idx="45">
                  <c:v>0.10613185047582821</c:v>
                </c:pt>
                <c:pt idx="46">
                  <c:v>0.10290923432806004</c:v>
                </c:pt>
                <c:pt idx="47">
                  <c:v>9.9026070146527992E-2</c:v>
                </c:pt>
                <c:pt idx="48">
                  <c:v>9.442115999287938E-2</c:v>
                </c:pt>
                <c:pt idx="49">
                  <c:v>8.9042108493412167E-2</c:v>
                </c:pt>
                <c:pt idx="50">
                  <c:v>8.2855724115136059E-2</c:v>
                </c:pt>
                <c:pt idx="51">
                  <c:v>7.5860215245928939E-2</c:v>
                </c:pt>
                <c:pt idx="52">
                  <c:v>6.8097327057270979E-2</c:v>
                </c:pt>
                <c:pt idx="53">
                  <c:v>5.9663586537134813E-2</c:v>
                </c:pt>
                <c:pt idx="54">
                  <c:v>5.0718498875096316E-2</c:v>
                </c:pt>
                <c:pt idx="55">
                  <c:v>4.1486829902965226E-2</c:v>
                </c:pt>
                <c:pt idx="56">
                  <c:v>3.2252510625139258E-2</c:v>
                </c:pt>
                <c:pt idx="57">
                  <c:v>2.3343016140528642E-2</c:v>
                </c:pt>
                <c:pt idx="58">
                  <c:v>1.5102245231693619E-2</c:v>
                </c:pt>
                <c:pt idx="59">
                  <c:v>7.851180344468597E-3</c:v>
                </c:pt>
                <c:pt idx="60">
                  <c:v>1.8466778766179366E-3</c:v>
                </c:pt>
                <c:pt idx="61">
                  <c:v>2.7442888282134688E-3</c:v>
                </c:pt>
                <c:pt idx="62">
                  <c:v>5.8570636315530252E-3</c:v>
                </c:pt>
                <c:pt idx="63">
                  <c:v>7.54848580013949E-3</c:v>
                </c:pt>
                <c:pt idx="64">
                  <c:v>8.0109260245711487E-3</c:v>
                </c:pt>
                <c:pt idx="65">
                  <c:v>7.5369159323014148E-3</c:v>
                </c:pt>
                <c:pt idx="66">
                  <c:v>6.4391288290056572E-3</c:v>
                </c:pt>
                <c:pt idx="67">
                  <c:v>4.9945598746263262E-3</c:v>
                </c:pt>
                <c:pt idx="68">
                  <c:v>3.4412406624382799E-3</c:v>
                </c:pt>
                <c:pt idx="69">
                  <c:v>1.9796095620282098E-3</c:v>
                </c:pt>
                <c:pt idx="70">
                  <c:v>7.4644146088029468E-4</c:v>
                </c:pt>
                <c:pt idx="71">
                  <c:v>2.0870190235310488E-4</c:v>
                </c:pt>
                <c:pt idx="72">
                  <c:v>9.0990466413472324E-4</c:v>
                </c:pt>
                <c:pt idx="73">
                  <c:v>1.4127173589249472E-3</c:v>
                </c:pt>
                <c:pt idx="74">
                  <c:v>1.7697407600370889E-3</c:v>
                </c:pt>
                <c:pt idx="75">
                  <c:v>2.0243815847169108E-3</c:v>
                </c:pt>
                <c:pt idx="76">
                  <c:v>2.2171639933329591E-3</c:v>
                </c:pt>
                <c:pt idx="77">
                  <c:v>2.3840100890904514E-3</c:v>
                </c:pt>
                <c:pt idx="78">
                  <c:v>2.5502753258029179E-3</c:v>
                </c:pt>
                <c:pt idx="79">
                  <c:v>2.7313435028999897E-3</c:v>
                </c:pt>
                <c:pt idx="80">
                  <c:v>2.9369533496575594E-3</c:v>
                </c:pt>
                <c:pt idx="81">
                  <c:v>3.1730532414076381E-3</c:v>
                </c:pt>
                <c:pt idx="82">
                  <c:v>3.4417340125245024E-3</c:v>
                </c:pt>
                <c:pt idx="83">
                  <c:v>3.7425903830951134E-3</c:v>
                </c:pt>
              </c:numCache>
            </c:numRef>
          </c:yVal>
        </c:ser>
        <c:ser>
          <c:idx val="1"/>
          <c:order val="1"/>
          <c:tx>
            <c:strRef>
              <c:f>'2000 250 200 15 ABS PP'!$BY$2</c:f>
              <c:strCache>
                <c:ptCount val="1"/>
                <c:pt idx="0">
                  <c:v>P6_234567,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PP'!$BY$3:$BY$86</c:f>
              <c:numCache>
                <c:formatCode>General</c:formatCode>
                <c:ptCount val="84"/>
                <c:pt idx="0">
                  <c:v>4.2325020759524073E-2</c:v>
                </c:pt>
                <c:pt idx="1">
                  <c:v>4.2325065417733634E-2</c:v>
                </c:pt>
                <c:pt idx="2">
                  <c:v>4.2326594415309809E-2</c:v>
                </c:pt>
                <c:pt idx="3">
                  <c:v>4.2329052876546966E-2</c:v>
                </c:pt>
                <c:pt idx="4">
                  <c:v>4.2331475108746436E-2</c:v>
                </c:pt>
                <c:pt idx="5">
                  <c:v>4.2332743148618096E-2</c:v>
                </c:pt>
                <c:pt idx="6">
                  <c:v>4.2332055630066236E-2</c:v>
                </c:pt>
                <c:pt idx="7">
                  <c:v>4.2329413514711159E-2</c:v>
                </c:pt>
                <c:pt idx="8">
                  <c:v>4.2325907309621845E-2</c:v>
                </c:pt>
                <c:pt idx="9">
                  <c:v>4.2323363194326037E-2</c:v>
                </c:pt>
                <c:pt idx="10">
                  <c:v>4.232338197124353E-2</c:v>
                </c:pt>
                <c:pt idx="11">
                  <c:v>4.2326281146564546E-2</c:v>
                </c:pt>
                <c:pt idx="12">
                  <c:v>4.233063912253119E-2</c:v>
                </c:pt>
                <c:pt idx="13">
                  <c:v>4.2333963711541731E-2</c:v>
                </c:pt>
                <c:pt idx="14">
                  <c:v>4.2334210768418951E-2</c:v>
                </c:pt>
                <c:pt idx="15">
                  <c:v>4.2331121040404714E-2</c:v>
                </c:pt>
                <c:pt idx="16">
                  <c:v>4.2326512154214464E-2</c:v>
                </c:pt>
                <c:pt idx="17">
                  <c:v>4.2323133898502195E-2</c:v>
                </c:pt>
                <c:pt idx="18">
                  <c:v>4.2322949933665165E-2</c:v>
                </c:pt>
                <c:pt idx="19">
                  <c:v>4.2325892266121823E-2</c:v>
                </c:pt>
                <c:pt idx="20">
                  <c:v>4.233001498037426E-2</c:v>
                </c:pt>
                <c:pt idx="21">
                  <c:v>4.2332819198240237E-2</c:v>
                </c:pt>
                <c:pt idx="22">
                  <c:v>4.2332854067122713E-2</c:v>
                </c:pt>
                <c:pt idx="23">
                  <c:v>4.2330491331862827E-2</c:v>
                </c:pt>
                <c:pt idx="24">
                  <c:v>4.2327439510963266E-2</c:v>
                </c:pt>
                <c:pt idx="25">
                  <c:v>4.2325524084562485E-2</c:v>
                </c:pt>
                <c:pt idx="26">
                  <c:v>4.2325533108040825E-2</c:v>
                </c:pt>
                <c:pt idx="27">
                  <c:v>4.2326961406140153E-2</c:v>
                </c:pt>
                <c:pt idx="28">
                  <c:v>4.2328548800997116E-2</c:v>
                </c:pt>
                <c:pt idx="29">
                  <c:v>4.2329132877994113E-2</c:v>
                </c:pt>
                <c:pt idx="30">
                  <c:v>4.2328216060431738E-2</c:v>
                </c:pt>
                <c:pt idx="31">
                  <c:v>4.2325867692531507E-2</c:v>
                </c:pt>
                <c:pt idx="32">
                  <c:v>4.2322146506116508E-2</c:v>
                </c:pt>
                <c:pt idx="33">
                  <c:v>4.2316538309101537E-2</c:v>
                </c:pt>
                <c:pt idx="34">
                  <c:v>4.2307774766417616E-2</c:v>
                </c:pt>
                <c:pt idx="35">
                  <c:v>4.2294099096304945E-2</c:v>
                </c:pt>
                <c:pt idx="36">
                  <c:v>4.2273779708143222E-2</c:v>
                </c:pt>
                <c:pt idx="37">
                  <c:v>4.2245458680856461E-2</c:v>
                </c:pt>
                <c:pt idx="38">
                  <c:v>4.2208009913357804E-2</c:v>
                </c:pt>
                <c:pt idx="39">
                  <c:v>4.2160027283485488E-2</c:v>
                </c:pt>
                <c:pt idx="40">
                  <c:v>4.2099225807360391E-2</c:v>
                </c:pt>
                <c:pt idx="41">
                  <c:v>4.2022373897388401E-2</c:v>
                </c:pt>
                <c:pt idx="42">
                  <c:v>4.1925787865468335E-2</c:v>
                </c:pt>
                <c:pt idx="43">
                  <c:v>4.1806069732647451E-2</c:v>
                </c:pt>
                <c:pt idx="44">
                  <c:v>4.1660022719094053E-2</c:v>
                </c:pt>
                <c:pt idx="45">
                  <c:v>4.1482818550341395E-2</c:v>
                </c:pt>
                <c:pt idx="46">
                  <c:v>4.126405127463334E-2</c:v>
                </c:pt>
                <c:pt idx="47">
                  <c:v>4.098288702801782E-2</c:v>
                </c:pt>
                <c:pt idx="48">
                  <c:v>4.0604444191751028E-2</c:v>
                </c:pt>
                <c:pt idx="49">
                  <c:v>4.0079777868108922E-2</c:v>
                </c:pt>
                <c:pt idx="50">
                  <c:v>3.9349802198134665E-2</c:v>
                </c:pt>
                <c:pt idx="51">
                  <c:v>3.8351431205792555E-2</c:v>
                </c:pt>
                <c:pt idx="52">
                  <c:v>3.7023039308417417E-2</c:v>
                </c:pt>
                <c:pt idx="53">
                  <c:v>3.5307998448628058E-2</c:v>
                </c:pt>
                <c:pt idx="54">
                  <c:v>3.3158219245481096E-2</c:v>
                </c:pt>
                <c:pt idx="55">
                  <c:v>3.0540762367241677E-2</c:v>
                </c:pt>
                <c:pt idx="56">
                  <c:v>2.7448971170910795E-2</c:v>
                </c:pt>
                <c:pt idx="57">
                  <c:v>2.3916203130660386E-2</c:v>
                </c:pt>
                <c:pt idx="58">
                  <c:v>2.0027900481861514E-2</c:v>
                </c:pt>
                <c:pt idx="59">
                  <c:v>1.5926731447503523E-2</c:v>
                </c:pt>
                <c:pt idx="60">
                  <c:v>1.180510871207445E-2</c:v>
                </c:pt>
                <c:pt idx="61">
                  <c:v>7.8816858987937072E-3</c:v>
                </c:pt>
                <c:pt idx="62">
                  <c:v>4.3663819876589779E-3</c:v>
                </c:pt>
                <c:pt idx="63">
                  <c:v>1.4273961922791254E-3</c:v>
                </c:pt>
                <c:pt idx="64">
                  <c:v>8.2696709942786434E-4</c:v>
                </c:pt>
                <c:pt idx="65">
                  <c:v>2.3520144967944267E-3</c:v>
                </c:pt>
                <c:pt idx="66">
                  <c:v>3.1688476129005565E-3</c:v>
                </c:pt>
                <c:pt idx="67">
                  <c:v>3.3696513220142377E-3</c:v>
                </c:pt>
                <c:pt idx="68">
                  <c:v>3.1081534205562728E-3</c:v>
                </c:pt>
                <c:pt idx="69">
                  <c:v>2.5604846954739588E-3</c:v>
                </c:pt>
                <c:pt idx="70">
                  <c:v>1.8783753741090554E-3</c:v>
                </c:pt>
                <c:pt idx="71">
                  <c:v>1.1704754963020364E-3</c:v>
                </c:pt>
                <c:pt idx="72">
                  <c:v>5.122475676624823E-4</c:v>
                </c:pt>
                <c:pt idx="73">
                  <c:v>4.4114719389464412E-5</c:v>
                </c:pt>
                <c:pt idx="74">
                  <c:v>4.7224086617875965E-4</c:v>
                </c:pt>
                <c:pt idx="75">
                  <c:v>7.7479807834970611E-4</c:v>
                </c:pt>
                <c:pt idx="76">
                  <c:v>9.7602811659128793E-4</c:v>
                </c:pt>
                <c:pt idx="77">
                  <c:v>1.1075574217389256E-3</c:v>
                </c:pt>
                <c:pt idx="78">
                  <c:v>1.1994488495180426E-3</c:v>
                </c:pt>
                <c:pt idx="79">
                  <c:v>1.2793018396802078E-3</c:v>
                </c:pt>
                <c:pt idx="80">
                  <c:v>1.3706163727229648E-3</c:v>
                </c:pt>
                <c:pt idx="81">
                  <c:v>1.4863997271256481E-3</c:v>
                </c:pt>
                <c:pt idx="82">
                  <c:v>1.6252908040597217E-3</c:v>
                </c:pt>
                <c:pt idx="83">
                  <c:v>1.7755986989490297E-3</c:v>
                </c:pt>
              </c:numCache>
            </c:numRef>
          </c:yVal>
        </c:ser>
        <c:ser>
          <c:idx val="2"/>
          <c:order val="2"/>
          <c:tx>
            <c:strRef>
              <c:f>'2000 250 200 15 ABS PP'!$BZ$2</c:f>
              <c:strCache>
                <c:ptCount val="1"/>
                <c:pt idx="0">
                  <c:v>P6_345678,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PP'!$BZ$3:$BZ$86</c:f>
              <c:numCache>
                <c:formatCode>General</c:formatCode>
                <c:ptCount val="84"/>
                <c:pt idx="0">
                  <c:v>1.9138045866254231E-2</c:v>
                </c:pt>
                <c:pt idx="1">
                  <c:v>1.9138494911215592E-2</c:v>
                </c:pt>
                <c:pt idx="2">
                  <c:v>1.9138250158137044E-2</c:v>
                </c:pt>
                <c:pt idx="3">
                  <c:v>1.9137250433292886E-2</c:v>
                </c:pt>
                <c:pt idx="4">
                  <c:v>1.9135852583146401E-2</c:v>
                </c:pt>
                <c:pt idx="5">
                  <c:v>1.9134788257448927E-2</c:v>
                </c:pt>
                <c:pt idx="6">
                  <c:v>1.9134764907710565E-2</c:v>
                </c:pt>
                <c:pt idx="7">
                  <c:v>1.9136051204420017E-2</c:v>
                </c:pt>
                <c:pt idx="8">
                  <c:v>1.9138075996622445E-2</c:v>
                </c:pt>
                <c:pt idx="9">
                  <c:v>1.9139700782006837E-2</c:v>
                </c:pt>
                <c:pt idx="10">
                  <c:v>1.9139823456346069E-2</c:v>
                </c:pt>
                <c:pt idx="11">
                  <c:v>1.9138167655333344E-2</c:v>
                </c:pt>
                <c:pt idx="12">
                  <c:v>1.9135599812090939E-2</c:v>
                </c:pt>
                <c:pt idx="13">
                  <c:v>1.9133709327879774E-2</c:v>
                </c:pt>
                <c:pt idx="14">
                  <c:v>1.9133751529375333E-2</c:v>
                </c:pt>
                <c:pt idx="15">
                  <c:v>1.9135812226274227E-2</c:v>
                </c:pt>
                <c:pt idx="16">
                  <c:v>1.913861959700907E-2</c:v>
                </c:pt>
                <c:pt idx="17">
                  <c:v>1.9140371350919359E-2</c:v>
                </c:pt>
                <c:pt idx="18">
                  <c:v>1.9139909173346056E-2</c:v>
                </c:pt>
                <c:pt idx="19">
                  <c:v>1.9137562769976798E-2</c:v>
                </c:pt>
                <c:pt idx="20">
                  <c:v>1.9134913914247469E-2</c:v>
                </c:pt>
                <c:pt idx="21">
                  <c:v>1.9133719788511448E-2</c:v>
                </c:pt>
                <c:pt idx="22">
                  <c:v>1.9134736779554424E-2</c:v>
                </c:pt>
                <c:pt idx="23">
                  <c:v>1.9137154702959101E-2</c:v>
                </c:pt>
                <c:pt idx="24">
                  <c:v>1.9139250063873441E-2</c:v>
                </c:pt>
                <c:pt idx="25">
                  <c:v>1.9139562674187129E-2</c:v>
                </c:pt>
                <c:pt idx="26">
                  <c:v>1.9137957824335847E-2</c:v>
                </c:pt>
                <c:pt idx="27">
                  <c:v>1.9135674722225465E-2</c:v>
                </c:pt>
                <c:pt idx="28">
                  <c:v>1.9134403503176592E-2</c:v>
                </c:pt>
                <c:pt idx="29">
                  <c:v>1.9135016038162762E-2</c:v>
                </c:pt>
                <c:pt idx="30">
                  <c:v>1.9136857818103811E-2</c:v>
                </c:pt>
                <c:pt idx="31">
                  <c:v>1.9138112539527609E-2</c:v>
                </c:pt>
                <c:pt idx="32">
                  <c:v>1.9137070318046828E-2</c:v>
                </c:pt>
                <c:pt idx="33">
                  <c:v>1.913326646731291E-2</c:v>
                </c:pt>
                <c:pt idx="34">
                  <c:v>1.9127760630358585E-2</c:v>
                </c:pt>
                <c:pt idx="35">
                  <c:v>1.9122158521186445E-2</c:v>
                </c:pt>
                <c:pt idx="36">
                  <c:v>1.9117033636825608E-2</c:v>
                </c:pt>
                <c:pt idx="37">
                  <c:v>1.9110920595650293E-2</c:v>
                </c:pt>
                <c:pt idx="38">
                  <c:v>1.9100736836749118E-2</c:v>
                </c:pt>
                <c:pt idx="39">
                  <c:v>1.9083497603672228E-2</c:v>
                </c:pt>
                <c:pt idx="40">
                  <c:v>1.9058381676931819E-2</c:v>
                </c:pt>
                <c:pt idx="41">
                  <c:v>1.9027352455173799E-2</c:v>
                </c:pt>
                <c:pt idx="42">
                  <c:v>1.8993818900424723E-2</c:v>
                </c:pt>
                <c:pt idx="43">
                  <c:v>1.8959778757995285E-2</c:v>
                </c:pt>
                <c:pt idx="44">
                  <c:v>1.89234801717191E-2</c:v>
                </c:pt>
                <c:pt idx="45">
                  <c:v>1.8879524097286632E-2</c:v>
                </c:pt>
                <c:pt idx="46">
                  <c:v>1.8821957856516754E-2</c:v>
                </c:pt>
                <c:pt idx="47">
                  <c:v>1.8748384041798953E-2</c:v>
                </c:pt>
                <c:pt idx="48">
                  <c:v>1.8662146863771784E-2</c:v>
                </c:pt>
                <c:pt idx="49">
                  <c:v>1.8569953107070217E-2</c:v>
                </c:pt>
                <c:pt idx="50">
                  <c:v>1.8475342233144582E-2</c:v>
                </c:pt>
                <c:pt idx="51">
                  <c:v>1.8371169805641269E-2</c:v>
                </c:pt>
                <c:pt idx="52">
                  <c:v>1.8235522550759671E-2</c:v>
                </c:pt>
                <c:pt idx="53">
                  <c:v>1.8033622323398685E-2</c:v>
                </c:pt>
                <c:pt idx="54">
                  <c:v>1.7724192886982324E-2</c:v>
                </c:pt>
                <c:pt idx="55">
                  <c:v>1.7266103303174438E-2</c:v>
                </c:pt>
                <c:pt idx="56">
                  <c:v>1.6621468255689924E-2</c:v>
                </c:pt>
                <c:pt idx="57">
                  <c:v>1.5755272948120194E-2</c:v>
                </c:pt>
                <c:pt idx="58">
                  <c:v>1.4635470703607439E-2</c:v>
                </c:pt>
                <c:pt idx="59">
                  <c:v>1.3238024561389986E-2</c:v>
                </c:pt>
                <c:pt idx="60">
                  <c:v>1.1558501960472886E-2</c:v>
                </c:pt>
                <c:pt idx="61">
                  <c:v>9.6273167454638525E-3</c:v>
                </c:pt>
                <c:pt idx="62">
                  <c:v>7.5218295890318761E-3</c:v>
                </c:pt>
                <c:pt idx="63">
                  <c:v>5.3669501779339103E-3</c:v>
                </c:pt>
                <c:pt idx="64">
                  <c:v>3.3177629892149653E-3</c:v>
                </c:pt>
                <c:pt idx="65">
                  <c:v>1.525996319529767E-3</c:v>
                </c:pt>
                <c:pt idx="66">
                  <c:v>1.035271631884413E-4</c:v>
                </c:pt>
                <c:pt idx="67">
                  <c:v>8.98660406521239E-4</c:v>
                </c:pt>
                <c:pt idx="68">
                  <c:v>1.4878583896558223E-3</c:v>
                </c:pt>
                <c:pt idx="69">
                  <c:v>1.7123600254888437E-3</c:v>
                </c:pt>
                <c:pt idx="70">
                  <c:v>1.6470397914915534E-3</c:v>
                </c:pt>
                <c:pt idx="71">
                  <c:v>1.3867359650305744E-3</c:v>
                </c:pt>
                <c:pt idx="72">
                  <c:v>1.0342492474511996E-3</c:v>
                </c:pt>
                <c:pt idx="73">
                  <c:v>6.7580061701107553E-4</c:v>
                </c:pt>
                <c:pt idx="74">
                  <c:v>3.5914041562700149E-4</c:v>
                </c:pt>
                <c:pt idx="75">
                  <c:v>9.348289506694127E-5</c:v>
                </c:pt>
                <c:pt idx="76">
                  <c:v>1.3123960760375212E-4</c:v>
                </c:pt>
                <c:pt idx="77">
                  <c:v>3.2356893171672752E-4</c:v>
                </c:pt>
                <c:pt idx="78">
                  <c:v>4.8154662348599565E-4</c:v>
                </c:pt>
                <c:pt idx="79">
                  <c:v>5.9645387298899039E-4</c:v>
                </c:pt>
                <c:pt idx="80">
                  <c:v>6.6216972800017121E-4</c:v>
                </c:pt>
                <c:pt idx="81">
                  <c:v>6.8364843943121323E-4</c:v>
                </c:pt>
                <c:pt idx="82">
                  <c:v>6.8051896746253431E-4</c:v>
                </c:pt>
                <c:pt idx="83">
                  <c:v>6.8250293672163676E-4</c:v>
                </c:pt>
              </c:numCache>
            </c:numRef>
          </c:yVal>
        </c:ser>
        <c:ser>
          <c:idx val="3"/>
          <c:order val="3"/>
          <c:tx>
            <c:strRef>
              <c:f>'2000 250 200 15 ABS PP'!$CA$2</c:f>
              <c:strCache>
                <c:ptCount val="1"/>
                <c:pt idx="0">
                  <c:v>P6_456789, у.е.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PP'!$CA$3:$CA$86</c:f>
              <c:numCache>
                <c:formatCode>General</c:formatCode>
                <c:ptCount val="84"/>
                <c:pt idx="0">
                  <c:v>9.8566030927998843E-3</c:v>
                </c:pt>
                <c:pt idx="1">
                  <c:v>9.8562366534138326E-3</c:v>
                </c:pt>
                <c:pt idx="2">
                  <c:v>9.8545117584208017E-3</c:v>
                </c:pt>
                <c:pt idx="3">
                  <c:v>9.852166919792283E-3</c:v>
                </c:pt>
                <c:pt idx="4">
                  <c:v>9.8501429417176441E-3</c:v>
                </c:pt>
                <c:pt idx="5">
                  <c:v>9.8493036189372385E-3</c:v>
                </c:pt>
                <c:pt idx="6">
                  <c:v>9.8501738123202547E-3</c:v>
                </c:pt>
                <c:pt idx="7">
                  <c:v>9.8525459701679311E-3</c:v>
                </c:pt>
                <c:pt idx="8">
                  <c:v>9.8554896289585314E-3</c:v>
                </c:pt>
                <c:pt idx="9">
                  <c:v>9.8575185871468494E-3</c:v>
                </c:pt>
                <c:pt idx="10">
                  <c:v>9.8574067625018524E-3</c:v>
                </c:pt>
                <c:pt idx="11">
                  <c:v>9.8549572926339285E-3</c:v>
                </c:pt>
                <c:pt idx="12">
                  <c:v>9.8513485174460333E-3</c:v>
                </c:pt>
                <c:pt idx="13">
                  <c:v>9.8485373876981957E-3</c:v>
                </c:pt>
                <c:pt idx="14">
                  <c:v>9.8482038909081821E-3</c:v>
                </c:pt>
                <c:pt idx="15">
                  <c:v>9.8506003859187997E-3</c:v>
                </c:pt>
                <c:pt idx="16">
                  <c:v>9.8543625554761965E-3</c:v>
                </c:pt>
                <c:pt idx="17">
                  <c:v>9.857330224605599E-3</c:v>
                </c:pt>
                <c:pt idx="18">
                  <c:v>9.8578867485266466E-3</c:v>
                </c:pt>
                <c:pt idx="19">
                  <c:v>9.8558701708276811E-3</c:v>
                </c:pt>
                <c:pt idx="20">
                  <c:v>9.8525999481239319E-3</c:v>
                </c:pt>
                <c:pt idx="21">
                  <c:v>9.8499515654635536E-3</c:v>
                </c:pt>
                <c:pt idx="22">
                  <c:v>9.8491852510774226E-3</c:v>
                </c:pt>
                <c:pt idx="23">
                  <c:v>9.8504345232191641E-3</c:v>
                </c:pt>
                <c:pt idx="24">
                  <c:v>9.852765115699269E-3</c:v>
                </c:pt>
                <c:pt idx="25">
                  <c:v>9.8549291179137934E-3</c:v>
                </c:pt>
                <c:pt idx="26">
                  <c:v>9.8560104097710662E-3</c:v>
                </c:pt>
                <c:pt idx="27">
                  <c:v>9.855709388137809E-3</c:v>
                </c:pt>
                <c:pt idx="28">
                  <c:v>9.8543183192107819E-3</c:v>
                </c:pt>
                <c:pt idx="29">
                  <c:v>9.8524745391197089E-3</c:v>
                </c:pt>
                <c:pt idx="30">
                  <c:v>9.8508926591636941E-3</c:v>
                </c:pt>
                <c:pt idx="31">
                  <c:v>9.8501770530962044E-3</c:v>
                </c:pt>
                <c:pt idx="32">
                  <c:v>9.8504830081259862E-3</c:v>
                </c:pt>
                <c:pt idx="33">
                  <c:v>9.8513783713499586E-3</c:v>
                </c:pt>
                <c:pt idx="34">
                  <c:v>9.8518285035364868E-3</c:v>
                </c:pt>
                <c:pt idx="35">
                  <c:v>9.8506736100704272E-3</c:v>
                </c:pt>
                <c:pt idx="36">
                  <c:v>9.8472202258304501E-3</c:v>
                </c:pt>
                <c:pt idx="37">
                  <c:v>9.8416720368989588E-3</c:v>
                </c:pt>
                <c:pt idx="38">
                  <c:v>9.8349192565904478E-3</c:v>
                </c:pt>
                <c:pt idx="39">
                  <c:v>9.8279002314979706E-3</c:v>
                </c:pt>
                <c:pt idx="40">
                  <c:v>9.8206387434076094E-3</c:v>
                </c:pt>
                <c:pt idx="41">
                  <c:v>9.8120210098731325E-3</c:v>
                </c:pt>
                <c:pt idx="42">
                  <c:v>9.8002763674581231E-3</c:v>
                </c:pt>
                <c:pt idx="43">
                  <c:v>9.7841230059788065E-3</c:v>
                </c:pt>
                <c:pt idx="44">
                  <c:v>9.7637142138374579E-3</c:v>
                </c:pt>
                <c:pt idx="45">
                  <c:v>9.7407239201864962E-3</c:v>
                </c:pt>
                <c:pt idx="46">
                  <c:v>9.7171596524756407E-3</c:v>
                </c:pt>
                <c:pt idx="47">
                  <c:v>9.693890921854487E-3</c:v>
                </c:pt>
                <c:pt idx="48">
                  <c:v>9.6696161245741451E-3</c:v>
                </c:pt>
                <c:pt idx="49">
                  <c:v>9.6413124956664948E-3</c:v>
                </c:pt>
                <c:pt idx="50">
                  <c:v>9.6059727551929264E-3</c:v>
                </c:pt>
                <c:pt idx="51">
                  <c:v>9.5624830065315983E-3</c:v>
                </c:pt>
                <c:pt idx="52">
                  <c:v>9.5122713690059466E-3</c:v>
                </c:pt>
                <c:pt idx="53">
                  <c:v>9.4577517798337379E-3</c:v>
                </c:pt>
                <c:pt idx="54">
                  <c:v>9.3991918339191294E-3</c:v>
                </c:pt>
                <c:pt idx="55">
                  <c:v>9.3312220131946243E-3</c:v>
                </c:pt>
                <c:pt idx="56">
                  <c:v>9.2403601717562268E-3</c:v>
                </c:pt>
                <c:pt idx="57">
                  <c:v>9.1041993423827822E-3</c:v>
                </c:pt>
                <c:pt idx="58">
                  <c:v>8.892266730101437E-3</c:v>
                </c:pt>
                <c:pt idx="59">
                  <c:v>8.5688297702241657E-3</c:v>
                </c:pt>
                <c:pt idx="60">
                  <c:v>8.0981411336030346E-3</c:v>
                </c:pt>
                <c:pt idx="61">
                  <c:v>7.4525247205656604E-3</c:v>
                </c:pt>
                <c:pt idx="62">
                  <c:v>6.6220191283931249E-3</c:v>
                </c:pt>
                <c:pt idx="63">
                  <c:v>5.6217154121811714E-3</c:v>
                </c:pt>
                <c:pt idx="64">
                  <c:v>4.4938182435924501E-3</c:v>
                </c:pt>
                <c:pt idx="65">
                  <c:v>3.303695987276911E-3</c:v>
                </c:pt>
                <c:pt idx="66">
                  <c:v>2.1323218553361634E-3</c:v>
                </c:pt>
                <c:pt idx="67">
                  <c:v>1.0663235364071152E-3</c:v>
                </c:pt>
                <c:pt idx="68">
                  <c:v>1.8500140758858708E-4</c:v>
                </c:pt>
                <c:pt idx="69">
                  <c:v>4.5636235007011225E-4</c:v>
                </c:pt>
                <c:pt idx="70">
                  <c:v>8.4097170818030469E-4</c:v>
                </c:pt>
                <c:pt idx="71">
                  <c:v>9.9326857322794672E-4</c:v>
                </c:pt>
                <c:pt idx="72">
                  <c:v>9.6625573976358552E-4</c:v>
                </c:pt>
                <c:pt idx="73">
                  <c:v>8.210500668536882E-4</c:v>
                </c:pt>
                <c:pt idx="74">
                  <c:v>6.1320062652400135E-4</c:v>
                </c:pt>
                <c:pt idx="75">
                  <c:v>3.8968883745271174E-4</c:v>
                </c:pt>
                <c:pt idx="76">
                  <c:v>1.8807585907842169E-4</c:v>
                </c:pt>
                <c:pt idx="77">
                  <c:v>3.1116251158067032E-5</c:v>
                </c:pt>
                <c:pt idx="78">
                  <c:v>7.7938687583484423E-5</c:v>
                </c:pt>
                <c:pt idx="79">
                  <c:v>1.5172598573275081E-4</c:v>
                </c:pt>
                <c:pt idx="80">
                  <c:v>2.0780294534268913E-4</c:v>
                </c:pt>
                <c:pt idx="81">
                  <c:v>2.5797086003576043E-4</c:v>
                </c:pt>
                <c:pt idx="82">
                  <c:v>3.0459971121544549E-4</c:v>
                </c:pt>
                <c:pt idx="83">
                  <c:v>3.4403338500472617E-4</c:v>
                </c:pt>
              </c:numCache>
            </c:numRef>
          </c:yVal>
        </c:ser>
        <c:axId val="122942592"/>
        <c:axId val="122944128"/>
      </c:scatterChart>
      <c:valAx>
        <c:axId val="12294259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44128"/>
        <c:crosses val="autoZero"/>
        <c:crossBetween val="midCat"/>
      </c:valAx>
      <c:valAx>
        <c:axId val="1229441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2942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P7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PP'!$CB$2</c:f>
              <c:strCache>
                <c:ptCount val="1"/>
                <c:pt idx="0">
                  <c:v>P7_1234567,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PP'!$CB$3:$CB$86</c:f>
              <c:numCache>
                <c:formatCode>General</c:formatCode>
                <c:ptCount val="84"/>
                <c:pt idx="0">
                  <c:v>9.55479604371373E-2</c:v>
                </c:pt>
                <c:pt idx="1">
                  <c:v>9.5547808517283742E-2</c:v>
                </c:pt>
                <c:pt idx="2">
                  <c:v>9.5546210028469622E-2</c:v>
                </c:pt>
                <c:pt idx="3">
                  <c:v>9.55437761800811E-2</c:v>
                </c:pt>
                <c:pt idx="4">
                  <c:v>9.5541473050430731E-2</c:v>
                </c:pt>
                <c:pt idx="5">
                  <c:v>9.5540344688524903E-2</c:v>
                </c:pt>
                <c:pt idx="6">
                  <c:v>9.5541096672854667E-2</c:v>
                </c:pt>
                <c:pt idx="7">
                  <c:v>9.5543658288482283E-2</c:v>
                </c:pt>
                <c:pt idx="8">
                  <c:v>9.5546987897136393E-2</c:v>
                </c:pt>
                <c:pt idx="9">
                  <c:v>9.554936399718103E-2</c:v>
                </c:pt>
                <c:pt idx="10">
                  <c:v>9.5549316761543962E-2</c:v>
                </c:pt>
                <c:pt idx="11">
                  <c:v>9.5546563190828479E-2</c:v>
                </c:pt>
                <c:pt idx="12">
                  <c:v>9.5542439612267036E-2</c:v>
                </c:pt>
                <c:pt idx="13">
                  <c:v>9.5539281395966152E-2</c:v>
                </c:pt>
                <c:pt idx="14">
                  <c:v>9.5539008194072975E-2</c:v>
                </c:pt>
                <c:pt idx="15">
                  <c:v>9.5541878437220368E-2</c:v>
                </c:pt>
                <c:pt idx="16">
                  <c:v>9.554621492197525E-2</c:v>
                </c:pt>
                <c:pt idx="17">
                  <c:v>9.5549458649842864E-2</c:v>
                </c:pt>
                <c:pt idx="18">
                  <c:v>9.5549754392038569E-2</c:v>
                </c:pt>
                <c:pt idx="19">
                  <c:v>9.5547106822125846E-2</c:v>
                </c:pt>
                <c:pt idx="20">
                  <c:v>9.5543257563817957E-2</c:v>
                </c:pt>
                <c:pt idx="21">
                  <c:v>9.5540515892174271E-2</c:v>
                </c:pt>
                <c:pt idx="22">
                  <c:v>9.5540260975179592E-2</c:v>
                </c:pt>
                <c:pt idx="23">
                  <c:v>9.5542266764850114E-2</c:v>
                </c:pt>
                <c:pt idx="24">
                  <c:v>9.5545064511295408E-2</c:v>
                </c:pt>
                <c:pt idx="25">
                  <c:v>9.554700325597365E-2</c:v>
                </c:pt>
                <c:pt idx="26">
                  <c:v>9.5547243370576074E-2</c:v>
                </c:pt>
                <c:pt idx="27">
                  <c:v>9.5545928367422484E-2</c:v>
                </c:pt>
                <c:pt idx="28">
                  <c:v>9.5543699644832433E-2</c:v>
                </c:pt>
                <c:pt idx="29">
                  <c:v>9.5540927459138336E-2</c:v>
                </c:pt>
                <c:pt idx="30">
                  <c:v>9.5537062422688307E-2</c:v>
                </c:pt>
                <c:pt idx="31">
                  <c:v>9.5530456247726242E-2</c:v>
                </c:pt>
                <c:pt idx="32">
                  <c:v>9.5518388210037289E-2</c:v>
                </c:pt>
                <c:pt idx="33">
                  <c:v>9.5496799353532863E-2</c:v>
                </c:pt>
                <c:pt idx="34">
                  <c:v>9.5459256990327923E-2</c:v>
                </c:pt>
                <c:pt idx="35">
                  <c:v>9.5395218047859359E-2</c:v>
                </c:pt>
                <c:pt idx="36">
                  <c:v>9.5287775235501831E-2</c:v>
                </c:pt>
                <c:pt idx="37">
                  <c:v>9.511159355517354E-2</c:v>
                </c:pt>
                <c:pt idx="38">
                  <c:v>9.4831871253719557E-2</c:v>
                </c:pt>
                <c:pt idx="39">
                  <c:v>9.4404503393327455E-2</c:v>
                </c:pt>
                <c:pt idx="40">
                  <c:v>9.3777288764379158E-2</c:v>
                </c:pt>
                <c:pt idx="41">
                  <c:v>9.2891492822563093E-2</c:v>
                </c:pt>
                <c:pt idx="42">
                  <c:v>9.1683440445606348E-2</c:v>
                </c:pt>
                <c:pt idx="43">
                  <c:v>9.0086339052952907E-2</c:v>
                </c:pt>
                <c:pt idx="44">
                  <c:v>8.8032780120161025E-2</c:v>
                </c:pt>
                <c:pt idx="45">
                  <c:v>8.5457411231556979E-2</c:v>
                </c:pt>
                <c:pt idx="46">
                  <c:v>8.2299188726089115E-2</c:v>
                </c:pt>
                <c:pt idx="47">
                  <c:v>7.850307154893349E-2</c:v>
                </c:pt>
                <c:pt idx="48">
                  <c:v>7.4023278851771915E-2</c:v>
                </c:pt>
                <c:pt idx="49">
                  <c:v>6.8829645429141786E-2</c:v>
                </c:pt>
                <c:pt idx="50">
                  <c:v>6.2916744756901233E-2</c:v>
                </c:pt>
                <c:pt idx="51">
                  <c:v>5.6313884404008856E-2</c:v>
                </c:pt>
                <c:pt idx="52">
                  <c:v>4.9095351362994033E-2</c:v>
                </c:pt>
                <c:pt idx="53">
                  <c:v>4.1390595154281645E-2</c:v>
                </c:pt>
                <c:pt idx="54">
                  <c:v>3.3391235341269962E-2</c:v>
                </c:pt>
                <c:pt idx="55">
                  <c:v>2.5350375499019119E-2</c:v>
                </c:pt>
                <c:pt idx="56">
                  <c:v>1.7570663455487093E-2</c:v>
                </c:pt>
                <c:pt idx="57">
                  <c:v>1.0380416434331866E-2</c:v>
                </c:pt>
                <c:pt idx="58">
                  <c:v>4.0976768428489232E-3</c:v>
                </c:pt>
                <c:pt idx="59">
                  <c:v>1.0156754739922675E-3</c:v>
                </c:pt>
                <c:pt idx="60">
                  <c:v>4.7957192072822889E-3</c:v>
                </c:pt>
                <c:pt idx="61">
                  <c:v>7.1937739865425366E-3</c:v>
                </c:pt>
                <c:pt idx="62">
                  <c:v>8.2718859209628733E-3</c:v>
                </c:pt>
                <c:pt idx="63">
                  <c:v>8.2022683072644244E-3</c:v>
                </c:pt>
                <c:pt idx="64">
                  <c:v>7.2664047939948609E-3</c:v>
                </c:pt>
                <c:pt idx="65">
                  <c:v>5.8122009005646107E-3</c:v>
                </c:pt>
                <c:pt idx="66">
                  <c:v>4.1679979793780297E-3</c:v>
                </c:pt>
                <c:pt idx="67">
                  <c:v>2.5780501075213908E-3</c:v>
                </c:pt>
                <c:pt idx="68">
                  <c:v>1.1990425477273021E-3</c:v>
                </c:pt>
                <c:pt idx="69">
                  <c:v>1.2350791333206956E-4</c:v>
                </c:pt>
                <c:pt idx="70">
                  <c:v>6.1329257099500506E-4</c:v>
                </c:pt>
                <c:pt idx="71">
                  <c:v>1.03951014576487E-3</c:v>
                </c:pt>
                <c:pt idx="72">
                  <c:v>1.2361494738384554E-3</c:v>
                </c:pt>
                <c:pt idx="73">
                  <c:v>1.3003014131392654E-3</c:v>
                </c:pt>
                <c:pt idx="74">
                  <c:v>1.3082090517939641E-3</c:v>
                </c:pt>
                <c:pt idx="75">
                  <c:v>1.3052223647084047E-3</c:v>
                </c:pt>
                <c:pt idx="76">
                  <c:v>1.3160024010481261E-3</c:v>
                </c:pt>
                <c:pt idx="77">
                  <c:v>1.3532162663561591E-3</c:v>
                </c:pt>
                <c:pt idx="78">
                  <c:v>1.4191545897165329E-3</c:v>
                </c:pt>
                <c:pt idx="79">
                  <c:v>1.5074914876372731E-3</c:v>
                </c:pt>
                <c:pt idx="80">
                  <c:v>1.6090609291753363E-3</c:v>
                </c:pt>
                <c:pt idx="81">
                  <c:v>1.7191207029878855E-3</c:v>
                </c:pt>
                <c:pt idx="82">
                  <c:v>1.8407437883608626E-3</c:v>
                </c:pt>
                <c:pt idx="83">
                  <c:v>1.9829898407214704E-3</c:v>
                </c:pt>
              </c:numCache>
            </c:numRef>
          </c:yVal>
        </c:ser>
        <c:ser>
          <c:idx val="1"/>
          <c:order val="1"/>
          <c:tx>
            <c:strRef>
              <c:f>'2000 250 200 15 ABS PP'!$CC$2</c:f>
              <c:strCache>
                <c:ptCount val="1"/>
                <c:pt idx="0">
                  <c:v>P7_2345678,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PP'!$CC$3:$CC$86</c:f>
              <c:numCache>
                <c:formatCode>General</c:formatCode>
                <c:ptCount val="84"/>
                <c:pt idx="0">
                  <c:v>3.068392321508738E-2</c:v>
                </c:pt>
                <c:pt idx="1">
                  <c:v>3.0683720874186804E-2</c:v>
                </c:pt>
                <c:pt idx="2">
                  <c:v>3.0685338791294214E-2</c:v>
                </c:pt>
                <c:pt idx="3">
                  <c:v>3.0688271876787101E-2</c:v>
                </c:pt>
                <c:pt idx="4">
                  <c:v>3.0691387628733538E-2</c:v>
                </c:pt>
                <c:pt idx="5">
                  <c:v>3.0693200626226807E-2</c:v>
                </c:pt>
                <c:pt idx="6">
                  <c:v>3.0692546102786721E-2</c:v>
                </c:pt>
                <c:pt idx="7">
                  <c:v>3.0689278002316224E-2</c:v>
                </c:pt>
                <c:pt idx="8">
                  <c:v>3.0684767207332878E-2</c:v>
                </c:pt>
                <c:pt idx="9">
                  <c:v>3.0681409052198617E-2</c:v>
                </c:pt>
                <c:pt idx="10">
                  <c:v>3.0681360147152826E-2</c:v>
                </c:pt>
                <c:pt idx="11">
                  <c:v>3.0685079882685085E-2</c:v>
                </c:pt>
                <c:pt idx="12">
                  <c:v>3.0690714487993334E-2</c:v>
                </c:pt>
                <c:pt idx="13">
                  <c:v>3.0694975501500639E-2</c:v>
                </c:pt>
                <c:pt idx="14">
                  <c:v>3.0695192198374351E-2</c:v>
                </c:pt>
                <c:pt idx="15">
                  <c:v>3.0691065972562083E-2</c:v>
                </c:pt>
                <c:pt idx="16">
                  <c:v>3.0685056830599758E-2</c:v>
                </c:pt>
                <c:pt idx="17">
                  <c:v>3.0680819620520505E-2</c:v>
                </c:pt>
                <c:pt idx="18">
                  <c:v>3.0680893951488038E-2</c:v>
                </c:pt>
                <c:pt idx="19">
                  <c:v>3.068503341137109E-2</c:v>
                </c:pt>
                <c:pt idx="20">
                  <c:v>3.0690484009012624E-2</c:v>
                </c:pt>
                <c:pt idx="21">
                  <c:v>3.0693858956546829E-2</c:v>
                </c:pt>
                <c:pt idx="22">
                  <c:v>3.0693336329753143E-2</c:v>
                </c:pt>
                <c:pt idx="23">
                  <c:v>3.0689720228481664E-2</c:v>
                </c:pt>
                <c:pt idx="24">
                  <c:v>3.0685611792202222E-2</c:v>
                </c:pt>
                <c:pt idx="25">
                  <c:v>3.0683581574183667E-2</c:v>
                </c:pt>
                <c:pt idx="26">
                  <c:v>3.0684467500878512E-2</c:v>
                </c:pt>
                <c:pt idx="27">
                  <c:v>3.0687099960790127E-2</c:v>
                </c:pt>
                <c:pt idx="28">
                  <c:v>3.0689328357612157E-2</c:v>
                </c:pt>
                <c:pt idx="29">
                  <c:v>3.0689541753604131E-2</c:v>
                </c:pt>
                <c:pt idx="30">
                  <c:v>3.0687605260867532E-2</c:v>
                </c:pt>
                <c:pt idx="31">
                  <c:v>3.0684563533222197E-2</c:v>
                </c:pt>
                <c:pt idx="32">
                  <c:v>3.0681383905125745E-2</c:v>
                </c:pt>
                <c:pt idx="33">
                  <c:v>3.067778560985927E-2</c:v>
                </c:pt>
                <c:pt idx="34">
                  <c:v>3.0671910449026351E-2</c:v>
                </c:pt>
                <c:pt idx="35">
                  <c:v>3.0661116152325859E-2</c:v>
                </c:pt>
                <c:pt idx="36">
                  <c:v>3.0643340706423841E-2</c:v>
                </c:pt>
                <c:pt idx="37">
                  <c:v>3.0617994644338873E-2</c:v>
                </c:pt>
                <c:pt idx="38">
                  <c:v>3.0585595483244958E-2</c:v>
                </c:pt>
                <c:pt idx="39">
                  <c:v>3.0546335180485995E-2</c:v>
                </c:pt>
                <c:pt idx="40">
                  <c:v>3.0498370617187881E-2</c:v>
                </c:pt>
                <c:pt idx="41">
                  <c:v>3.0437419600473359E-2</c:v>
                </c:pt>
                <c:pt idx="42">
                  <c:v>3.0357973467091067E-2</c:v>
                </c:pt>
                <c:pt idx="43">
                  <c:v>3.0255572625649679E-2</c:v>
                </c:pt>
                <c:pt idx="44">
                  <c:v>3.0127994164443603E-2</c:v>
                </c:pt>
                <c:pt idx="45">
                  <c:v>2.9973398157991209E-2</c:v>
                </c:pt>
                <c:pt idx="46">
                  <c:v>2.9784770493047726E-2</c:v>
                </c:pt>
                <c:pt idx="47">
                  <c:v>2.9542918533616951E-2</c:v>
                </c:pt>
                <c:pt idx="48">
                  <c:v>2.9211709932944984E-2</c:v>
                </c:pt>
                <c:pt idx="49">
                  <c:v>2.8739329197438178E-2</c:v>
                </c:pt>
                <c:pt idx="50">
                  <c:v>2.8065666066530645E-2</c:v>
                </c:pt>
                <c:pt idx="51">
                  <c:v>2.713244024257809E-2</c:v>
                </c:pt>
                <c:pt idx="52">
                  <c:v>2.5890827811374497E-2</c:v>
                </c:pt>
                <c:pt idx="53">
                  <c:v>2.430398711658216E-2</c:v>
                </c:pt>
                <c:pt idx="54">
                  <c:v>2.234721072407746E-2</c:v>
                </c:pt>
                <c:pt idx="55">
                  <c:v>2.0010990142926746E-2</c:v>
                </c:pt>
                <c:pt idx="56">
                  <c:v>1.7310510685032851E-2</c:v>
                </c:pt>
                <c:pt idx="57">
                  <c:v>1.4299677051238963E-2</c:v>
                </c:pt>
                <c:pt idx="58">
                  <c:v>1.1083306322856434E-2</c:v>
                </c:pt>
                <c:pt idx="59">
                  <c:v>7.8197032476869429E-3</c:v>
                </c:pt>
                <c:pt idx="60">
                  <c:v>4.7068158803323561E-3</c:v>
                </c:pt>
                <c:pt idx="61">
                  <c:v>1.9498490202075978E-3</c:v>
                </c:pt>
                <c:pt idx="62">
                  <c:v>2.8167545498278702E-4</c:v>
                </c:pt>
                <c:pt idx="63">
                  <c:v>1.8893376992204225E-3</c:v>
                </c:pt>
                <c:pt idx="64">
                  <c:v>2.8565485230282704E-3</c:v>
                </c:pt>
                <c:pt idx="65">
                  <c:v>3.2343731632597018E-3</c:v>
                </c:pt>
                <c:pt idx="66">
                  <c:v>3.1213680774479975E-3</c:v>
                </c:pt>
                <c:pt idx="67">
                  <c:v>2.6529309121675129E-3</c:v>
                </c:pt>
                <c:pt idx="68">
                  <c:v>1.9894320958657296E-3</c:v>
                </c:pt>
                <c:pt idx="69">
                  <c:v>1.2853548969602765E-3</c:v>
                </c:pt>
                <c:pt idx="70">
                  <c:v>6.5049110057080765E-4</c:v>
                </c:pt>
                <c:pt idx="71">
                  <c:v>1.3428691827099023E-4</c:v>
                </c:pt>
                <c:pt idx="72">
                  <c:v>2.5743607020444202E-4</c:v>
                </c:pt>
                <c:pt idx="73">
                  <c:v>5.3524257864919227E-4</c:v>
                </c:pt>
                <c:pt idx="74">
                  <c:v>7.1069844360399756E-4</c:v>
                </c:pt>
                <c:pt idx="75">
                  <c:v>7.9642674779839421E-4</c:v>
                </c:pt>
                <c:pt idx="76">
                  <c:v>8.1095651056413648E-4</c:v>
                </c:pt>
                <c:pt idx="77">
                  <c:v>7.8005879359813049E-4</c:v>
                </c:pt>
                <c:pt idx="78">
                  <c:v>7.3530853858551294E-4</c:v>
                </c:pt>
                <c:pt idx="79">
                  <c:v>7.1067987191125107E-4</c:v>
                </c:pt>
                <c:pt idx="80">
                  <c:v>7.3387135253372442E-4</c:v>
                </c:pt>
                <c:pt idx="81">
                  <c:v>8.1377582402720333E-4</c:v>
                </c:pt>
                <c:pt idx="82">
                  <c:v>9.3406768854707777E-4</c:v>
                </c:pt>
                <c:pt idx="83">
                  <c:v>1.0605561215612127E-3</c:v>
                </c:pt>
              </c:numCache>
            </c:numRef>
          </c:yVal>
        </c:ser>
        <c:ser>
          <c:idx val="2"/>
          <c:order val="2"/>
          <c:tx>
            <c:strRef>
              <c:f>'2000 250 200 15 ABS PP'!$CD$2</c:f>
              <c:strCache>
                <c:ptCount val="1"/>
                <c:pt idx="0">
                  <c:v>P7_3456789, у.е.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PP'!$CD$3:$CD$86</c:f>
              <c:numCache>
                <c:formatCode>General</c:formatCode>
                <c:ptCount val="84"/>
                <c:pt idx="0">
                  <c:v>1.2469498099264781E-2</c:v>
                </c:pt>
                <c:pt idx="1">
                  <c:v>1.247015264505852E-2</c:v>
                </c:pt>
                <c:pt idx="2">
                  <c:v>1.2470962247020349E-2</c:v>
                </c:pt>
                <c:pt idx="3">
                  <c:v>1.2471420424567153E-2</c:v>
                </c:pt>
                <c:pt idx="4">
                  <c:v>1.2471300717772874E-2</c:v>
                </c:pt>
                <c:pt idx="5">
                  <c:v>1.2470784328827079E-2</c:v>
                </c:pt>
                <c:pt idx="6">
                  <c:v>1.2470234472793296E-2</c:v>
                </c:pt>
                <c:pt idx="7">
                  <c:v>1.2470035742984218E-2</c:v>
                </c:pt>
                <c:pt idx="8">
                  <c:v>1.24702018831953E-2</c:v>
                </c:pt>
                <c:pt idx="9">
                  <c:v>1.2470537114093518E-2</c:v>
                </c:pt>
                <c:pt idx="10">
                  <c:v>1.2470723036542248E-2</c:v>
                </c:pt>
                <c:pt idx="11">
                  <c:v>1.2470612779026823E-2</c:v>
                </c:pt>
                <c:pt idx="12">
                  <c:v>1.2470326669322001E-2</c:v>
                </c:pt>
                <c:pt idx="13">
                  <c:v>1.2470209561354006E-2</c:v>
                </c:pt>
                <c:pt idx="14">
                  <c:v>1.2470452304954421E-2</c:v>
                </c:pt>
                <c:pt idx="15">
                  <c:v>1.2470984633326592E-2</c:v>
                </c:pt>
                <c:pt idx="16">
                  <c:v>1.2471408452736457E-2</c:v>
                </c:pt>
                <c:pt idx="17">
                  <c:v>1.2471297098293832E-2</c:v>
                </c:pt>
                <c:pt idx="18">
                  <c:v>1.2470514691080422E-2</c:v>
                </c:pt>
                <c:pt idx="19">
                  <c:v>1.2469476953627703E-2</c:v>
                </c:pt>
                <c:pt idx="20">
                  <c:v>1.2468907676563256E-2</c:v>
                </c:pt>
                <c:pt idx="21">
                  <c:v>1.246936259028605E-2</c:v>
                </c:pt>
                <c:pt idx="22">
                  <c:v>1.247080648581847E-2</c:v>
                </c:pt>
                <c:pt idx="23">
                  <c:v>1.2472378086445982E-2</c:v>
                </c:pt>
                <c:pt idx="24">
                  <c:v>1.2472983702389768E-2</c:v>
                </c:pt>
                <c:pt idx="25">
                  <c:v>1.2471973241038242E-2</c:v>
                </c:pt>
                <c:pt idx="26">
                  <c:v>1.2469772031773473E-2</c:v>
                </c:pt>
                <c:pt idx="27">
                  <c:v>1.2467754775454105E-2</c:v>
                </c:pt>
                <c:pt idx="28">
                  <c:v>1.2467371246010685E-2</c:v>
                </c:pt>
                <c:pt idx="29">
                  <c:v>1.2469073173601582E-2</c:v>
                </c:pt>
                <c:pt idx="30">
                  <c:v>1.2471794056697148E-2</c:v>
                </c:pt>
                <c:pt idx="31">
                  <c:v>1.2473413358390441E-2</c:v>
                </c:pt>
                <c:pt idx="32">
                  <c:v>1.2472182828977482E-2</c:v>
                </c:pt>
                <c:pt idx="33">
                  <c:v>1.2467906452105802E-2</c:v>
                </c:pt>
                <c:pt idx="34">
                  <c:v>1.2462218123707377E-2</c:v>
                </c:pt>
                <c:pt idx="35">
                  <c:v>1.2457350043908463E-2</c:v>
                </c:pt>
                <c:pt idx="36">
                  <c:v>1.245425457940443E-2</c:v>
                </c:pt>
                <c:pt idx="37">
                  <c:v>1.2451374473868088E-2</c:v>
                </c:pt>
                <c:pt idx="38">
                  <c:v>1.2445177983823713E-2</c:v>
                </c:pt>
                <c:pt idx="39">
                  <c:v>1.2432198894963402E-2</c:v>
                </c:pt>
                <c:pt idx="40">
                  <c:v>1.2411611426912026E-2</c:v>
                </c:pt>
                <c:pt idx="41">
                  <c:v>1.2385964652701075E-2</c:v>
                </c:pt>
                <c:pt idx="42">
                  <c:v>1.2359601733416291E-2</c:v>
                </c:pt>
                <c:pt idx="43">
                  <c:v>1.2335212637292134E-2</c:v>
                </c:pt>
                <c:pt idx="44">
                  <c:v>1.231100662724759E-2</c:v>
                </c:pt>
                <c:pt idx="45">
                  <c:v>1.2280758422049991E-2</c:v>
                </c:pt>
                <c:pt idx="46">
                  <c:v>1.2237508622486602E-2</c:v>
                </c:pt>
                <c:pt idx="47">
                  <c:v>1.2178414249929154E-2</c:v>
                </c:pt>
                <c:pt idx="48">
                  <c:v>1.2107479588266589E-2</c:v>
                </c:pt>
                <c:pt idx="49">
                  <c:v>1.2032985839486377E-2</c:v>
                </c:pt>
                <c:pt idx="50">
                  <c:v>1.1960136877068813E-2</c:v>
                </c:pt>
                <c:pt idx="51">
                  <c:v>1.188266339770515E-2</c:v>
                </c:pt>
                <c:pt idx="52">
                  <c:v>1.1778474845247385E-2</c:v>
                </c:pt>
                <c:pt idx="53">
                  <c:v>1.161241918422644E-2</c:v>
                </c:pt>
                <c:pt idx="54">
                  <c:v>1.1344303290527468E-2</c:v>
                </c:pt>
                <c:pt idx="55">
                  <c:v>1.0937407796049606E-2</c:v>
                </c:pt>
                <c:pt idx="56">
                  <c:v>1.0362993760422295E-2</c:v>
                </c:pt>
                <c:pt idx="57">
                  <c:v>9.6004952547806208E-3</c:v>
                </c:pt>
                <c:pt idx="58">
                  <c:v>8.6372243126984286E-3</c:v>
                </c:pt>
                <c:pt idx="59">
                  <c:v>7.471744487928424E-3</c:v>
                </c:pt>
                <c:pt idx="60">
                  <c:v>6.1221535745432853E-3</c:v>
                </c:pt>
                <c:pt idx="61">
                  <c:v>4.6361633139330571E-3</c:v>
                </c:pt>
                <c:pt idx="62">
                  <c:v>3.0970605052145386E-3</c:v>
                </c:pt>
                <c:pt idx="63">
                  <c:v>1.6196518271427162E-3</c:v>
                </c:pt>
                <c:pt idx="64">
                  <c:v>3.3163416751888145E-4</c:v>
                </c:pt>
                <c:pt idx="65">
                  <c:v>6.5734438222011951E-4</c:v>
                </c:pt>
                <c:pt idx="66">
                  <c:v>1.2874725074143373E-3</c:v>
                </c:pt>
                <c:pt idx="67">
                  <c:v>1.5640771667015428E-3</c:v>
                </c:pt>
                <c:pt idx="68">
                  <c:v>1.5476564448946002E-3</c:v>
                </c:pt>
                <c:pt idx="69">
                  <c:v>1.326277154586864E-3</c:v>
                </c:pt>
                <c:pt idx="70">
                  <c:v>9.906714241814257E-4</c:v>
                </c:pt>
                <c:pt idx="71">
                  <c:v>6.2347610047691626E-4</c:v>
                </c:pt>
                <c:pt idx="72">
                  <c:v>2.9374367618794544E-4</c:v>
                </c:pt>
                <c:pt idx="73">
                  <c:v>4.6042626083452616E-5</c:v>
                </c:pt>
                <c:pt idx="74">
                  <c:v>1.1098732818916158E-4</c:v>
                </c:pt>
                <c:pt idx="75">
                  <c:v>2.018372575254657E-4</c:v>
                </c:pt>
                <c:pt idx="76">
                  <c:v>2.6430063480974066E-4</c:v>
                </c:pt>
                <c:pt idx="77">
                  <c:v>3.249407887438432E-4</c:v>
                </c:pt>
                <c:pt idx="78">
                  <c:v>3.8627250735407228E-4</c:v>
                </c:pt>
                <c:pt idx="79">
                  <c:v>4.3226423452168128E-4</c:v>
                </c:pt>
                <c:pt idx="80">
                  <c:v>4.4505483921538789E-4</c:v>
                </c:pt>
                <c:pt idx="81">
                  <c:v>4.2100034859976547E-4</c:v>
                </c:pt>
                <c:pt idx="82">
                  <c:v>3.7688957152988911E-4</c:v>
                </c:pt>
                <c:pt idx="83">
                  <c:v>3.4305510408842873E-4</c:v>
                </c:pt>
              </c:numCache>
            </c:numRef>
          </c:yVal>
        </c:ser>
        <c:axId val="123078912"/>
        <c:axId val="123084800"/>
      </c:scatterChart>
      <c:valAx>
        <c:axId val="12307891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084800"/>
        <c:crosses val="autoZero"/>
        <c:crossBetween val="midCat"/>
      </c:valAx>
      <c:valAx>
        <c:axId val="1230848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078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P8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PP'!$CE$2</c:f>
              <c:strCache>
                <c:ptCount val="1"/>
                <c:pt idx="0">
                  <c:v>P8_12345678,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PP'!$CE$3:$CE$86</c:f>
              <c:numCache>
                <c:formatCode>General</c:formatCode>
                <c:ptCount val="84"/>
                <c:pt idx="0">
                  <c:v>8.0447004557528096E-2</c:v>
                </c:pt>
                <c:pt idx="1">
                  <c:v>8.0446948425713899E-2</c:v>
                </c:pt>
                <c:pt idx="2">
                  <c:v>8.0444631015453558E-2</c:v>
                </c:pt>
                <c:pt idx="3">
                  <c:v>8.0440886018850646E-2</c:v>
                </c:pt>
                <c:pt idx="4">
                  <c:v>8.0437185372215558E-2</c:v>
                </c:pt>
                <c:pt idx="5">
                  <c:v>8.0435240198886371E-2</c:v>
                </c:pt>
                <c:pt idx="6">
                  <c:v>8.0436281303024285E-2</c:v>
                </c:pt>
                <c:pt idx="7">
                  <c:v>8.0440306264338707E-2</c:v>
                </c:pt>
                <c:pt idx="8">
                  <c:v>8.044565922086519E-2</c:v>
                </c:pt>
                <c:pt idx="9">
                  <c:v>8.0449543308846738E-2</c:v>
                </c:pt>
                <c:pt idx="10">
                  <c:v>8.044951940396565E-2</c:v>
                </c:pt>
                <c:pt idx="11">
                  <c:v>8.044509750145791E-2</c:v>
                </c:pt>
                <c:pt idx="12">
                  <c:v>8.0438445988898544E-2</c:v>
                </c:pt>
                <c:pt idx="13">
                  <c:v>8.0433376752925362E-2</c:v>
                </c:pt>
                <c:pt idx="14">
                  <c:v>8.0433008338848269E-2</c:v>
                </c:pt>
                <c:pt idx="15">
                  <c:v>8.0437732342149085E-2</c:v>
                </c:pt>
                <c:pt idx="16">
                  <c:v>8.0444765827075868E-2</c:v>
                </c:pt>
                <c:pt idx="17">
                  <c:v>8.0449908038610921E-2</c:v>
                </c:pt>
                <c:pt idx="18">
                  <c:v>8.0450164417699574E-2</c:v>
                </c:pt>
                <c:pt idx="19">
                  <c:v>8.0445653181115642E-2</c:v>
                </c:pt>
                <c:pt idx="20">
                  <c:v>8.0439356206340407E-2</c:v>
                </c:pt>
                <c:pt idx="21">
                  <c:v>8.0435105191757159E-2</c:v>
                </c:pt>
                <c:pt idx="22">
                  <c:v>8.0435095652420616E-2</c:v>
                </c:pt>
                <c:pt idx="23">
                  <c:v>8.0438734620985303E-2</c:v>
                </c:pt>
                <c:pt idx="24">
                  <c:v>8.0443378627348322E-2</c:v>
                </c:pt>
                <c:pt idx="25">
                  <c:v>8.0446219239470013E-2</c:v>
                </c:pt>
                <c:pt idx="26">
                  <c:v>8.0446043394337377E-2</c:v>
                </c:pt>
                <c:pt idx="27">
                  <c:v>8.0443527010551838E-2</c:v>
                </c:pt>
                <c:pt idx="28">
                  <c:v>8.0440281304067662E-2</c:v>
                </c:pt>
                <c:pt idx="29">
                  <c:v>8.0437390894403743E-2</c:v>
                </c:pt>
                <c:pt idx="30">
                  <c:v>8.0434338638526379E-2</c:v>
                </c:pt>
                <c:pt idx="31">
                  <c:v>8.0428959135958239E-2</c:v>
                </c:pt>
                <c:pt idx="32">
                  <c:v>8.0418034016530304E-2</c:v>
                </c:pt>
                <c:pt idx="33">
                  <c:v>8.0397554853580133E-2</c:v>
                </c:pt>
                <c:pt idx="34">
                  <c:v>8.0361831626738975E-2</c:v>
                </c:pt>
                <c:pt idx="35">
                  <c:v>8.0301385682019083E-2</c:v>
                </c:pt>
                <c:pt idx="36">
                  <c:v>8.0200065934753886E-2</c:v>
                </c:pt>
                <c:pt idx="37">
                  <c:v>8.0032574060877618E-2</c:v>
                </c:pt>
                <c:pt idx="38">
                  <c:v>7.9763592705717035E-2</c:v>
                </c:pt>
                <c:pt idx="39">
                  <c:v>7.9348611920303291E-2</c:v>
                </c:pt>
                <c:pt idx="40">
                  <c:v>7.8735933790285664E-2</c:v>
                </c:pt>
                <c:pt idx="41">
                  <c:v>7.7868445079735921E-2</c:v>
                </c:pt>
                <c:pt idx="42">
                  <c:v>7.6684681421785944E-2</c:v>
                </c:pt>
                <c:pt idx="43">
                  <c:v>7.5119623893980109E-2</c:v>
                </c:pt>
                <c:pt idx="44">
                  <c:v>7.3106644677137941E-2</c:v>
                </c:pt>
                <c:pt idx="45">
                  <c:v>7.0580987772831463E-2</c:v>
                </c:pt>
                <c:pt idx="46">
                  <c:v>6.7484524129248311E-2</c:v>
                </c:pt>
                <c:pt idx="47">
                  <c:v>6.3770678839977418E-2</c:v>
                </c:pt>
                <c:pt idx="48">
                  <c:v>5.9410044955691847E-2</c:v>
                </c:pt>
                <c:pt idx="49">
                  <c:v>5.4396525269291132E-2</c:v>
                </c:pt>
                <c:pt idx="50">
                  <c:v>4.8753552650379173E-2</c:v>
                </c:pt>
                <c:pt idx="51">
                  <c:v>4.2539917121383053E-2</c:v>
                </c:pt>
                <c:pt idx="52">
                  <c:v>3.5856880845841384E-2</c:v>
                </c:pt>
                <c:pt idx="53">
                  <c:v>2.8857464275605611E-2</c:v>
                </c:pt>
                <c:pt idx="54">
                  <c:v>2.1753534925514594E-2</c:v>
                </c:pt>
                <c:pt idx="55">
                  <c:v>1.4813550537512573E-2</c:v>
                </c:pt>
                <c:pt idx="56">
                  <c:v>8.3453281303945918E-3</c:v>
                </c:pt>
                <c:pt idx="57">
                  <c:v>2.6635764574243271E-3</c:v>
                </c:pt>
                <c:pt idx="58">
                  <c:v>1.9550664813701838E-3</c:v>
                </c:pt>
                <c:pt idx="59">
                  <c:v>5.3231063709703276E-3</c:v>
                </c:pt>
                <c:pt idx="60">
                  <c:v>7.3807513574147198E-3</c:v>
                </c:pt>
                <c:pt idx="61">
                  <c:v>8.1987106042788818E-3</c:v>
                </c:pt>
                <c:pt idx="62">
                  <c:v>7.9502673243196757E-3</c:v>
                </c:pt>
                <c:pt idx="63">
                  <c:v>6.8871157646465883E-3</c:v>
                </c:pt>
                <c:pt idx="64">
                  <c:v>5.3257367456662633E-3</c:v>
                </c:pt>
                <c:pt idx="65">
                  <c:v>3.6066327923854665E-3</c:v>
                </c:pt>
                <c:pt idx="66">
                  <c:v>2.0164705440955753E-3</c:v>
                </c:pt>
                <c:pt idx="67">
                  <c:v>7.2726514175454999E-4</c:v>
                </c:pt>
                <c:pt idx="68">
                  <c:v>2.0205027229250704E-4</c:v>
                </c:pt>
                <c:pt idx="69">
                  <c:v>7.8248703057505681E-4</c:v>
                </c:pt>
                <c:pt idx="70">
                  <c:v>1.0590949046429194E-3</c:v>
                </c:pt>
                <c:pt idx="71">
                  <c:v>1.1011471155616924E-3</c:v>
                </c:pt>
                <c:pt idx="72">
                  <c:v>9.989325330303203E-4</c:v>
                </c:pt>
                <c:pt idx="73">
                  <c:v>8.4503345347153997E-4</c:v>
                </c:pt>
                <c:pt idx="74">
                  <c:v>7.0930932754566375E-4</c:v>
                </c:pt>
                <c:pt idx="75">
                  <c:v>6.2941651288165831E-4</c:v>
                </c:pt>
                <c:pt idx="76">
                  <c:v>6.1714270730901105E-4</c:v>
                </c:pt>
                <c:pt idx="77">
                  <c:v>6.6585958337834518E-4</c:v>
                </c:pt>
                <c:pt idx="78">
                  <c:v>7.5340233883173114E-4</c:v>
                </c:pt>
                <c:pt idx="79">
                  <c:v>8.4670377003941654E-4</c:v>
                </c:pt>
                <c:pt idx="80">
                  <c:v>9.1453442351835325E-4</c:v>
                </c:pt>
                <c:pt idx="81">
                  <c:v>9.4479820803672668E-4</c:v>
                </c:pt>
                <c:pt idx="82">
                  <c:v>9.531854771402783E-4</c:v>
                </c:pt>
                <c:pt idx="83">
                  <c:v>9.7563087396330213E-4</c:v>
                </c:pt>
              </c:numCache>
            </c:numRef>
          </c:yVal>
        </c:ser>
        <c:ser>
          <c:idx val="1"/>
          <c:order val="1"/>
          <c:tx>
            <c:strRef>
              <c:f>'2000 250 200 15 ABS PP'!$CF$2</c:f>
              <c:strCache>
                <c:ptCount val="1"/>
                <c:pt idx="0">
                  <c:v>P8_23456789, у.е.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PP'!$CF$3:$CF$86</c:f>
              <c:numCache>
                <c:formatCode>General</c:formatCode>
                <c:ptCount val="84"/>
                <c:pt idx="0">
                  <c:v>2.3123530433175353E-2</c:v>
                </c:pt>
                <c:pt idx="1">
                  <c:v>2.3122967346391139E-2</c:v>
                </c:pt>
                <c:pt idx="2">
                  <c:v>2.3124100674439988E-2</c:v>
                </c:pt>
                <c:pt idx="3">
                  <c:v>2.3126718058049806E-2</c:v>
                </c:pt>
                <c:pt idx="4">
                  <c:v>2.3129836521423027E-2</c:v>
                </c:pt>
                <c:pt idx="5">
                  <c:v>2.3131900134469346E-2</c:v>
                </c:pt>
                <c:pt idx="6">
                  <c:v>2.3131565586756216E-2</c:v>
                </c:pt>
                <c:pt idx="7">
                  <c:v>2.3128475445954998E-2</c:v>
                </c:pt>
                <c:pt idx="8">
                  <c:v>2.3123964728280617E-2</c:v>
                </c:pt>
                <c:pt idx="9">
                  <c:v>2.3120488714873762E-2</c:v>
                </c:pt>
                <c:pt idx="10">
                  <c:v>2.3120337160342237E-2</c:v>
                </c:pt>
                <c:pt idx="11">
                  <c:v>2.3124041906513137E-2</c:v>
                </c:pt>
                <c:pt idx="12">
                  <c:v>2.3129720209670645E-2</c:v>
                </c:pt>
                <c:pt idx="13">
                  <c:v>2.3133958928245678E-2</c:v>
                </c:pt>
                <c:pt idx="14">
                  <c:v>2.3134035841985669E-2</c:v>
                </c:pt>
                <c:pt idx="15">
                  <c:v>2.3129697648198142E-2</c:v>
                </c:pt>
                <c:pt idx="16">
                  <c:v>2.3123575745177954E-2</c:v>
                </c:pt>
                <c:pt idx="17">
                  <c:v>2.3119487707015014E-2</c:v>
                </c:pt>
                <c:pt idx="18">
                  <c:v>2.3119996699074156E-2</c:v>
                </c:pt>
                <c:pt idx="19">
                  <c:v>2.312462960046336E-2</c:v>
                </c:pt>
                <c:pt idx="20">
                  <c:v>2.3130285551804259E-2</c:v>
                </c:pt>
                <c:pt idx="21">
                  <c:v>2.3133337499229169E-2</c:v>
                </c:pt>
                <c:pt idx="22">
                  <c:v>2.3132020633103843E-2</c:v>
                </c:pt>
                <c:pt idx="23">
                  <c:v>2.3127602676473458E-2</c:v>
                </c:pt>
                <c:pt idx="24">
                  <c:v>2.3123241023171055E-2</c:v>
                </c:pt>
                <c:pt idx="25">
                  <c:v>2.3121815745982304E-2</c:v>
                </c:pt>
                <c:pt idx="26">
                  <c:v>2.3123910061516192E-2</c:v>
                </c:pt>
                <c:pt idx="27">
                  <c:v>2.3127611208625401E-2</c:v>
                </c:pt>
                <c:pt idx="28">
                  <c:v>2.3130002772586301E-2</c:v>
                </c:pt>
                <c:pt idx="29">
                  <c:v>2.3129251497693844E-2</c:v>
                </c:pt>
                <c:pt idx="30">
                  <c:v>2.3125813495914142E-2</c:v>
                </c:pt>
                <c:pt idx="31">
                  <c:v>2.3121883824864423E-2</c:v>
                </c:pt>
                <c:pt idx="32">
                  <c:v>2.3119368855117572E-2</c:v>
                </c:pt>
                <c:pt idx="33">
                  <c:v>2.3118080487039658E-2</c:v>
                </c:pt>
                <c:pt idx="34">
                  <c:v>2.3115258261495672E-2</c:v>
                </c:pt>
                <c:pt idx="35">
                  <c:v>2.3107033102580894E-2</c:v>
                </c:pt>
                <c:pt idx="36">
                  <c:v>2.3090811882649082E-2</c:v>
                </c:pt>
                <c:pt idx="37">
                  <c:v>2.3066839130017378E-2</c:v>
                </c:pt>
                <c:pt idx="38">
                  <c:v>2.3037542836551406E-2</c:v>
                </c:pt>
                <c:pt idx="39">
                  <c:v>2.300499616016519E-2</c:v>
                </c:pt>
                <c:pt idx="40">
                  <c:v>2.2967808991993671E-2</c:v>
                </c:pt>
                <c:pt idx="41">
                  <c:v>2.2920323210531248E-2</c:v>
                </c:pt>
                <c:pt idx="42">
                  <c:v>2.2854680677535811E-2</c:v>
                </c:pt>
                <c:pt idx="43">
                  <c:v>2.2764971361452793E-2</c:v>
                </c:pt>
                <c:pt idx="44">
                  <c:v>2.264996844700427E-2</c:v>
                </c:pt>
                <c:pt idx="45">
                  <c:v>2.2511278818507788E-2</c:v>
                </c:pt>
                <c:pt idx="46">
                  <c:v>2.2345819188265541E-2</c:v>
                </c:pt>
                <c:pt idx="47">
                  <c:v>2.2136222513483222E-2</c:v>
                </c:pt>
                <c:pt idx="48">
                  <c:v>2.1844618039984342E-2</c:v>
                </c:pt>
                <c:pt idx="49">
                  <c:v>2.1415273151197973E-2</c:v>
                </c:pt>
                <c:pt idx="50">
                  <c:v>2.0785936347676833E-2</c:v>
                </c:pt>
                <c:pt idx="51">
                  <c:v>1.9902478139878835E-2</c:v>
                </c:pt>
                <c:pt idx="52">
                  <c:v>1.8728867163580947E-2</c:v>
                </c:pt>
                <c:pt idx="53">
                  <c:v>1.7248226107814315E-2</c:v>
                </c:pt>
                <c:pt idx="54">
                  <c:v>1.5458672431200308E-2</c:v>
                </c:pt>
                <c:pt idx="55">
                  <c:v>1.3371779694655762E-2</c:v>
                </c:pt>
                <c:pt idx="56">
                  <c:v>1.1019617615527973E-2</c:v>
                </c:pt>
                <c:pt idx="57">
                  <c:v>8.4686732102371414E-3</c:v>
                </c:pt>
                <c:pt idx="58">
                  <c:v>5.8322187612470039E-3</c:v>
                </c:pt>
                <c:pt idx="59">
                  <c:v>3.2709996208701796E-3</c:v>
                </c:pt>
                <c:pt idx="60">
                  <c:v>9.7459842528172089E-4</c:v>
                </c:pt>
                <c:pt idx="61">
                  <c:v>8.7711335510676084E-4</c:v>
                </c:pt>
                <c:pt idx="62">
                  <c:v>2.1612945034566932E-3</c:v>
                </c:pt>
                <c:pt idx="63">
                  <c:v>2.8467728079267468E-3</c:v>
                </c:pt>
                <c:pt idx="64">
                  <c:v>2.9956071152123006E-3</c:v>
                </c:pt>
                <c:pt idx="65">
                  <c:v>2.73136636715663E-3</c:v>
                </c:pt>
                <c:pt idx="66">
                  <c:v>2.1984803401332081E-3</c:v>
                </c:pt>
                <c:pt idx="67">
                  <c:v>1.5386993991308247E-3</c:v>
                </c:pt>
                <c:pt idx="68">
                  <c:v>8.8150722624547994E-4</c:v>
                </c:pt>
                <c:pt idx="69">
                  <c:v>3.2862237929114432E-4</c:v>
                </c:pt>
                <c:pt idx="70">
                  <c:v>6.8716561557655923E-5</c:v>
                </c:pt>
                <c:pt idx="71">
                  <c:v>3.1754283445984365E-4</c:v>
                </c:pt>
                <c:pt idx="72">
                  <c:v>4.6205410567036682E-4</c:v>
                </c:pt>
                <c:pt idx="73">
                  <c:v>5.4781483169217507E-4</c:v>
                </c:pt>
                <c:pt idx="74">
                  <c:v>5.9642088695497134E-4</c:v>
                </c:pt>
                <c:pt idx="75">
                  <c:v>6.0538282015846568E-4</c:v>
                </c:pt>
                <c:pt idx="76">
                  <c:v>5.6623659547856535E-4</c:v>
                </c:pt>
                <c:pt idx="77">
                  <c:v>4.8437862298328658E-4</c:v>
                </c:pt>
                <c:pt idx="78">
                  <c:v>3.883525943531444E-4</c:v>
                </c:pt>
                <c:pt idx="79">
                  <c:v>3.2314576515541239E-4</c:v>
                </c:pt>
                <c:pt idx="80">
                  <c:v>3.291929978539818E-4</c:v>
                </c:pt>
                <c:pt idx="81">
                  <c:v>4.1784413969520506E-4</c:v>
                </c:pt>
                <c:pt idx="82">
                  <c:v>5.603033084375902E-4</c:v>
                </c:pt>
                <c:pt idx="83">
                  <c:v>7.0007513398038027E-4</c:v>
                </c:pt>
              </c:numCache>
            </c:numRef>
          </c:yVal>
        </c:ser>
        <c:axId val="123147776"/>
        <c:axId val="123149312"/>
      </c:scatterChart>
      <c:valAx>
        <c:axId val="12314777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149312"/>
        <c:crosses val="autoZero"/>
        <c:crossBetween val="midCat"/>
      </c:valAx>
      <c:valAx>
        <c:axId val="12314931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147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PP'!$CG$3:$CG$86</c:f>
              <c:numCache>
                <c:formatCode>General</c:formatCode>
                <c:ptCount val="84"/>
                <c:pt idx="0">
                  <c:v>6.9102350766300447E-2</c:v>
                </c:pt>
                <c:pt idx="1">
                  <c:v>6.9102554748062539E-2</c:v>
                </c:pt>
                <c:pt idx="2">
                  <c:v>6.9099736821568919E-2</c:v>
                </c:pt>
                <c:pt idx="3">
                  <c:v>6.9094820640870511E-2</c:v>
                </c:pt>
                <c:pt idx="4">
                  <c:v>6.9089717390754327E-2</c:v>
                </c:pt>
                <c:pt idx="5">
                  <c:v>6.9086839238082481E-2</c:v>
                </c:pt>
                <c:pt idx="6">
                  <c:v>6.908802472784005E-2</c:v>
                </c:pt>
                <c:pt idx="7">
                  <c:v>6.9093436126781413E-2</c:v>
                </c:pt>
                <c:pt idx="8">
                  <c:v>6.9100817905670534E-2</c:v>
                </c:pt>
                <c:pt idx="9">
                  <c:v>6.9106267688398768E-2</c:v>
                </c:pt>
                <c:pt idx="10">
                  <c:v>6.9106313874845532E-2</c:v>
                </c:pt>
                <c:pt idx="11">
                  <c:v>6.9100225918213895E-2</c:v>
                </c:pt>
                <c:pt idx="12">
                  <c:v>6.9091019669977868E-2</c:v>
                </c:pt>
                <c:pt idx="13">
                  <c:v>6.9084044358556723E-2</c:v>
                </c:pt>
                <c:pt idx="14">
                  <c:v>6.9083644029641234E-2</c:v>
                </c:pt>
                <c:pt idx="15">
                  <c:v>6.9090323261924116E-2</c:v>
                </c:pt>
                <c:pt idx="16">
                  <c:v>6.910011237586576E-2</c:v>
                </c:pt>
                <c:pt idx="17">
                  <c:v>6.9107090421407072E-2</c:v>
                </c:pt>
                <c:pt idx="18">
                  <c:v>6.9107109635920302E-2</c:v>
                </c:pt>
                <c:pt idx="19">
                  <c:v>6.9100505241603563E-2</c:v>
                </c:pt>
                <c:pt idx="20">
                  <c:v>6.9091660474450853E-2</c:v>
                </c:pt>
                <c:pt idx="21">
                  <c:v>6.9086042899550615E-2</c:v>
                </c:pt>
                <c:pt idx="22">
                  <c:v>6.9086640665946511E-2</c:v>
                </c:pt>
                <c:pt idx="23">
                  <c:v>6.9092281944295217E-2</c:v>
                </c:pt>
                <c:pt idx="24">
                  <c:v>6.9098892437838594E-2</c:v>
                </c:pt>
                <c:pt idx="25">
                  <c:v>6.9102362334689277E-2</c:v>
                </c:pt>
                <c:pt idx="26">
                  <c:v>6.9101220298997498E-2</c:v>
                </c:pt>
                <c:pt idx="27">
                  <c:v>6.9097014812452659E-2</c:v>
                </c:pt>
                <c:pt idx="28">
                  <c:v>6.9092679327764639E-2</c:v>
                </c:pt>
                <c:pt idx="29">
                  <c:v>6.9090118993025612E-2</c:v>
                </c:pt>
                <c:pt idx="30">
                  <c:v>6.908858567440497E-2</c:v>
                </c:pt>
                <c:pt idx="31">
                  <c:v>6.9084881133851361E-2</c:v>
                </c:pt>
                <c:pt idx="32">
                  <c:v>6.907487487737056E-2</c:v>
                </c:pt>
                <c:pt idx="33">
                  <c:v>6.905458739484821E-2</c:v>
                </c:pt>
                <c:pt idx="34">
                  <c:v>6.9019512079259354E-2</c:v>
                </c:pt>
                <c:pt idx="35">
                  <c:v>6.8961833393684294E-2</c:v>
                </c:pt>
                <c:pt idx="36">
                  <c:v>6.886644832915953E-2</c:v>
                </c:pt>
                <c:pt idx="37">
                  <c:v>6.8707775049658332E-2</c:v>
                </c:pt>
                <c:pt idx="38">
                  <c:v>6.8449179902303356E-2</c:v>
                </c:pt>
                <c:pt idx="39">
                  <c:v>6.8044969724265353E-2</c:v>
                </c:pt>
                <c:pt idx="40">
                  <c:v>6.7443830814549022E-2</c:v>
                </c:pt>
                <c:pt idx="41">
                  <c:v>6.6590991829637625E-2</c:v>
                </c:pt>
                <c:pt idx="42">
                  <c:v>6.5428367327140871E-2</c:v>
                </c:pt>
                <c:pt idx="43">
                  <c:v>6.3893469950033019E-2</c:v>
                </c:pt>
                <c:pt idx="44">
                  <c:v>6.1920089101860545E-2</c:v>
                </c:pt>
                <c:pt idx="45">
                  <c:v>5.9442577235507631E-2</c:v>
                </c:pt>
                <c:pt idx="46">
                  <c:v>5.6404023048630438E-2</c:v>
                </c:pt>
                <c:pt idx="47">
                  <c:v>5.2765638019741774E-2</c:v>
                </c:pt>
                <c:pt idx="48">
                  <c:v>4.851545096836312E-2</c:v>
                </c:pt>
                <c:pt idx="49">
                  <c:v>4.3673630443355753E-2</c:v>
                </c:pt>
                <c:pt idx="50">
                  <c:v>3.8293939224342828E-2</c:v>
                </c:pt>
                <c:pt idx="51">
                  <c:v>3.2463158486810043E-2</c:v>
                </c:pt>
                <c:pt idx="52">
                  <c:v>2.6303735913338708E-2</c:v>
                </c:pt>
                <c:pt idx="53">
                  <c:v>1.9982572472447672E-2</c:v>
                </c:pt>
                <c:pt idx="54">
                  <c:v>1.3719959413699559E-2</c:v>
                </c:pt>
                <c:pt idx="55">
                  <c:v>7.7877584345417304E-3</c:v>
                </c:pt>
                <c:pt idx="56">
                  <c:v>2.4879689532012719E-3</c:v>
                </c:pt>
                <c:pt idx="57">
                  <c:v>-1.8883026127286232E-3</c:v>
                </c:pt>
                <c:pt idx="58">
                  <c:v>-5.1148386325924871E-3</c:v>
                </c:pt>
                <c:pt idx="59">
                  <c:v>-7.0853302830320179E-3</c:v>
                </c:pt>
                <c:pt idx="60">
                  <c:v>-7.8455204576575021E-3</c:v>
                </c:pt>
                <c:pt idx="61">
                  <c:v>-7.576956266757558E-3</c:v>
                </c:pt>
                <c:pt idx="62">
                  <c:v>-6.5414448137023108E-3</c:v>
                </c:pt>
                <c:pt idx="63">
                  <c:v>-5.0318589577761225E-3</c:v>
                </c:pt>
                <c:pt idx="64">
                  <c:v>-3.3498711760595505E-3</c:v>
                </c:pt>
                <c:pt idx="65">
                  <c:v>-1.7776569066673697E-3</c:v>
                </c:pt>
                <c:pt idx="66">
                  <c:v>-5.2210082949683749E-4</c:v>
                </c:pt>
                <c:pt idx="67">
                  <c:v>3.3130673179275515E-4</c:v>
                </c:pt>
                <c:pt idx="68">
                  <c:v>8.098075104626002E-4</c:v>
                </c:pt>
                <c:pt idx="69">
                  <c:v>9.9823278932589235E-4</c:v>
                </c:pt>
                <c:pt idx="70">
                  <c:v>9.8439039044313737E-4</c:v>
                </c:pt>
                <c:pt idx="71">
                  <c:v>8.3935838136767931E-4</c:v>
                </c:pt>
                <c:pt idx="72">
                  <c:v>6.2566472571733741E-4</c:v>
                </c:pt>
                <c:pt idx="73">
                  <c:v>4.0373745047797788E-4</c:v>
                </c:pt>
                <c:pt idx="74">
                  <c:v>2.2724801702053073E-4</c:v>
                </c:pt>
                <c:pt idx="75">
                  <c:v>1.3567441028671125E-4</c:v>
                </c:pt>
                <c:pt idx="76">
                  <c:v>1.4767667868217485E-4</c:v>
                </c:pt>
                <c:pt idx="77">
                  <c:v>2.5308790488944607E-4</c:v>
                </c:pt>
                <c:pt idx="78">
                  <c:v>4.0805576065207491E-4</c:v>
                </c:pt>
                <c:pt idx="79">
                  <c:v>5.4455324139740069E-4</c:v>
                </c:pt>
                <c:pt idx="80">
                  <c:v>5.9955654019062585E-4</c:v>
                </c:pt>
                <c:pt idx="81">
                  <c:v>5.5177462965443156E-4</c:v>
                </c:pt>
                <c:pt idx="82">
                  <c:v>4.3920072991148346E-4</c:v>
                </c:pt>
                <c:pt idx="83">
                  <c:v>3.4186869720530337E-4</c:v>
                </c:pt>
              </c:numCache>
            </c:numRef>
          </c:yVal>
        </c:ser>
        <c:axId val="123157888"/>
        <c:axId val="123176064"/>
      </c:scatterChart>
      <c:valAx>
        <c:axId val="12315788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176064"/>
        <c:crosses val="autoZero"/>
        <c:crossBetween val="midCat"/>
      </c:valAx>
      <c:valAx>
        <c:axId val="12317606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15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PP'!$E$2</c:f>
              <c:strCache>
                <c:ptCount val="1"/>
                <c:pt idx="0">
                  <c:v>ΔUr1,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PP'!$E$3:$E$86</c:f>
              <c:numCache>
                <c:formatCode>General</c:formatCode>
                <c:ptCount val="84"/>
                <c:pt idx="0">
                  <c:v>4.5315816599999997E-5</c:v>
                </c:pt>
                <c:pt idx="1">
                  <c:v>4.5315828199999997E-5</c:v>
                </c:pt>
                <c:pt idx="2">
                  <c:v>4.53158072E-5</c:v>
                </c:pt>
                <c:pt idx="3">
                  <c:v>4.5315756900000002E-5</c:v>
                </c:pt>
                <c:pt idx="4">
                  <c:v>4.5315696300000001E-5</c:v>
                </c:pt>
                <c:pt idx="5">
                  <c:v>4.5315655199999997E-5</c:v>
                </c:pt>
                <c:pt idx="6">
                  <c:v>4.53156612E-5</c:v>
                </c:pt>
                <c:pt idx="7">
                  <c:v>4.53157207E-5</c:v>
                </c:pt>
                <c:pt idx="8">
                  <c:v>4.5315808700000001E-5</c:v>
                </c:pt>
                <c:pt idx="9">
                  <c:v>4.53158767E-5</c:v>
                </c:pt>
                <c:pt idx="10">
                  <c:v>4.53158798E-5</c:v>
                </c:pt>
                <c:pt idx="11">
                  <c:v>4.5315807599999999E-5</c:v>
                </c:pt>
                <c:pt idx="12">
                  <c:v>4.5315697299999997E-5</c:v>
                </c:pt>
                <c:pt idx="13">
                  <c:v>4.53156149E-5</c:v>
                </c:pt>
                <c:pt idx="14">
                  <c:v>4.53156141E-5</c:v>
                </c:pt>
                <c:pt idx="15">
                  <c:v>4.5315699000000001E-5</c:v>
                </c:pt>
                <c:pt idx="16">
                  <c:v>4.5315818300000001E-5</c:v>
                </c:pt>
                <c:pt idx="17">
                  <c:v>4.5315897000000003E-5</c:v>
                </c:pt>
                <c:pt idx="18">
                  <c:v>4.5315885800000003E-5</c:v>
                </c:pt>
                <c:pt idx="19">
                  <c:v>4.5315794300000002E-5</c:v>
                </c:pt>
                <c:pt idx="20">
                  <c:v>4.5315684099999998E-5</c:v>
                </c:pt>
                <c:pt idx="21">
                  <c:v>4.5315626300000003E-5</c:v>
                </c:pt>
                <c:pt idx="22">
                  <c:v>4.53156539E-5</c:v>
                </c:pt>
                <c:pt idx="23">
                  <c:v>4.5315741100000001E-5</c:v>
                </c:pt>
                <c:pt idx="24">
                  <c:v>4.5315822600000001E-5</c:v>
                </c:pt>
                <c:pt idx="25">
                  <c:v>4.5315835799999999E-5</c:v>
                </c:pt>
                <c:pt idx="26">
                  <c:v>4.5315747799999999E-5</c:v>
                </c:pt>
                <c:pt idx="27">
                  <c:v>4.5315536199999998E-5</c:v>
                </c:pt>
                <c:pt idx="28">
                  <c:v>4.53151175E-5</c:v>
                </c:pt>
                <c:pt idx="29">
                  <c:v>4.5314243900000003E-5</c:v>
                </c:pt>
                <c:pt idx="30">
                  <c:v>4.5312400900000001E-5</c:v>
                </c:pt>
                <c:pt idx="31">
                  <c:v>4.5308724999999997E-5</c:v>
                </c:pt>
                <c:pt idx="32">
                  <c:v>4.53019313E-5</c:v>
                </c:pt>
                <c:pt idx="33">
                  <c:v>4.52902229E-5</c:v>
                </c:pt>
                <c:pt idx="34">
                  <c:v>4.5271158200000003E-5</c:v>
                </c:pt>
                <c:pt idx="35">
                  <c:v>4.5241488900000002E-5</c:v>
                </c:pt>
                <c:pt idx="36">
                  <c:v>4.5197011799999997E-5</c:v>
                </c:pt>
                <c:pt idx="37">
                  <c:v>4.5132498900000001E-5</c:v>
                </c:pt>
                <c:pt idx="38">
                  <c:v>4.5041756499999997E-5</c:v>
                </c:pt>
                <c:pt idx="39">
                  <c:v>4.4917836100000002E-5</c:v>
                </c:pt>
                <c:pt idx="40">
                  <c:v>4.4753372000000001E-5</c:v>
                </c:pt>
                <c:pt idx="41">
                  <c:v>4.4540954200000003E-5</c:v>
                </c:pt>
                <c:pt idx="42">
                  <c:v>4.4273418100000003E-5</c:v>
                </c:pt>
                <c:pt idx="43">
                  <c:v>4.3943980100000002E-5</c:v>
                </c:pt>
                <c:pt idx="44">
                  <c:v>4.3546235400000002E-5</c:v>
                </c:pt>
                <c:pt idx="45">
                  <c:v>4.3074014E-5</c:v>
                </c:pt>
                <c:pt idx="46">
                  <c:v>4.2521000300000003E-5</c:v>
                </c:pt>
                <c:pt idx="47">
                  <c:v>4.1880132200000003E-5</c:v>
                </c:pt>
                <c:pt idx="48">
                  <c:v>4.1143156299999997E-5</c:v>
                </c:pt>
                <c:pt idx="49">
                  <c:v>4.03008181E-5</c:v>
                </c:pt>
                <c:pt idx="50">
                  <c:v>3.9343742699999997E-5</c:v>
                </c:pt>
                <c:pt idx="51">
                  <c:v>3.8263584700000002E-5</c:v>
                </c:pt>
                <c:pt idx="52">
                  <c:v>3.7054055600000001E-5</c:v>
                </c:pt>
                <c:pt idx="53">
                  <c:v>3.5711827300000001E-5</c:v>
                </c:pt>
                <c:pt idx="54">
                  <c:v>3.4237454300000001E-5</c:v>
                </c:pt>
                <c:pt idx="55">
                  <c:v>3.2636164899999997E-5</c:v>
                </c:pt>
                <c:pt idx="56">
                  <c:v>3.09182416E-5</c:v>
                </c:pt>
                <c:pt idx="57">
                  <c:v>2.9099018300000001E-5</c:v>
                </c:pt>
                <c:pt idx="58">
                  <c:v>2.7198556700000002E-5</c:v>
                </c:pt>
                <c:pt idx="59">
                  <c:v>2.5240790999999999E-5</c:v>
                </c:pt>
                <c:pt idx="60">
                  <c:v>2.3252305400000001E-5</c:v>
                </c:pt>
                <c:pt idx="61">
                  <c:v>2.12613183E-5</c:v>
                </c:pt>
                <c:pt idx="62">
                  <c:v>1.9296591799999999E-5</c:v>
                </c:pt>
                <c:pt idx="63">
                  <c:v>1.7385527600000002E-5</c:v>
                </c:pt>
                <c:pt idx="64">
                  <c:v>1.5552316899999998E-5</c:v>
                </c:pt>
                <c:pt idx="65">
                  <c:v>1.38174992E-5</c:v>
                </c:pt>
                <c:pt idx="66">
                  <c:v>1.21978012E-5</c:v>
                </c:pt>
                <c:pt idx="67">
                  <c:v>1.0704769899999999E-5</c:v>
                </c:pt>
                <c:pt idx="68">
                  <c:v>9.3440550200000008E-6</c:v>
                </c:pt>
                <c:pt idx="69">
                  <c:v>8.1170048599999998E-6</c:v>
                </c:pt>
                <c:pt idx="70">
                  <c:v>7.0220268999999996E-6</c:v>
                </c:pt>
                <c:pt idx="71">
                  <c:v>6.0539687899999996E-6</c:v>
                </c:pt>
                <c:pt idx="72">
                  <c:v>5.2043224199999999E-6</c:v>
                </c:pt>
                <c:pt idx="73">
                  <c:v>4.4634668299999999E-6</c:v>
                </c:pt>
                <c:pt idx="74">
                  <c:v>3.8218100400000004E-6</c:v>
                </c:pt>
                <c:pt idx="75">
                  <c:v>3.2690355999999999E-6</c:v>
                </c:pt>
                <c:pt idx="76">
                  <c:v>2.7943753900000002E-6</c:v>
                </c:pt>
                <c:pt idx="77">
                  <c:v>2.3880707599999999E-6</c:v>
                </c:pt>
                <c:pt idx="78">
                  <c:v>2.0415216199999999E-6</c:v>
                </c:pt>
                <c:pt idx="79">
                  <c:v>1.7465085000000001E-6</c:v>
                </c:pt>
                <c:pt idx="80">
                  <c:v>1.49545477E-6</c:v>
                </c:pt>
                <c:pt idx="81">
                  <c:v>1.2820462700000001E-6</c:v>
                </c:pt>
                <c:pt idx="82">
                  <c:v>1.10088246E-6</c:v>
                </c:pt>
                <c:pt idx="83">
                  <c:v>9.4701299700000003E-7</c:v>
                </c:pt>
              </c:numCache>
            </c:numRef>
          </c:yVal>
        </c:ser>
        <c:ser>
          <c:idx val="1"/>
          <c:order val="1"/>
          <c:tx>
            <c:strRef>
              <c:f>'2000 250 200 15 ABS PP'!$F$2</c:f>
              <c:strCache>
                <c:ptCount val="1"/>
                <c:pt idx="0">
                  <c:v>ΔUr2,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PP'!$F$3:$F$86</c:f>
              <c:numCache>
                <c:formatCode>General</c:formatCode>
                <c:ptCount val="84"/>
                <c:pt idx="0">
                  <c:v>1.70081738E-5</c:v>
                </c:pt>
                <c:pt idx="1">
                  <c:v>1.7008174700000001E-5</c:v>
                </c:pt>
                <c:pt idx="2">
                  <c:v>1.7008167899999998E-5</c:v>
                </c:pt>
                <c:pt idx="3">
                  <c:v>1.7008155499999999E-5</c:v>
                </c:pt>
                <c:pt idx="4">
                  <c:v>1.70081423E-5</c:v>
                </c:pt>
                <c:pt idx="5">
                  <c:v>1.7008134499999998E-5</c:v>
                </c:pt>
                <c:pt idx="6">
                  <c:v>1.7008137199999998E-5</c:v>
                </c:pt>
                <c:pt idx="7">
                  <c:v>1.7008151099999998E-5</c:v>
                </c:pt>
                <c:pt idx="8">
                  <c:v>1.70081703E-5</c:v>
                </c:pt>
                <c:pt idx="9">
                  <c:v>1.7008184699999998E-5</c:v>
                </c:pt>
                <c:pt idx="10">
                  <c:v>1.7008184900000002E-5</c:v>
                </c:pt>
                <c:pt idx="11">
                  <c:v>1.7008168999999999E-5</c:v>
                </c:pt>
                <c:pt idx="12">
                  <c:v>1.7008145E-5</c:v>
                </c:pt>
                <c:pt idx="13">
                  <c:v>1.7008126800000001E-5</c:v>
                </c:pt>
                <c:pt idx="14">
                  <c:v>1.70081259E-5</c:v>
                </c:pt>
                <c:pt idx="15">
                  <c:v>1.70081435E-5</c:v>
                </c:pt>
                <c:pt idx="16">
                  <c:v>1.7008169199999999E-5</c:v>
                </c:pt>
                <c:pt idx="17">
                  <c:v>1.70081873E-5</c:v>
                </c:pt>
                <c:pt idx="18">
                  <c:v>1.7008186999999999E-5</c:v>
                </c:pt>
                <c:pt idx="19">
                  <c:v>1.7008169300000001E-5</c:v>
                </c:pt>
                <c:pt idx="20">
                  <c:v>1.7008146100000001E-5</c:v>
                </c:pt>
                <c:pt idx="21">
                  <c:v>1.7008131599999998E-5</c:v>
                </c:pt>
                <c:pt idx="22">
                  <c:v>1.7008133699999999E-5</c:v>
                </c:pt>
                <c:pt idx="23">
                  <c:v>1.70081489E-5</c:v>
                </c:pt>
                <c:pt idx="24">
                  <c:v>1.70081657E-5</c:v>
                </c:pt>
                <c:pt idx="25">
                  <c:v>1.70081713E-5</c:v>
                </c:pt>
                <c:pt idx="26">
                  <c:v>1.7008155200000001E-5</c:v>
                </c:pt>
                <c:pt idx="27">
                  <c:v>1.7008104800000001E-5</c:v>
                </c:pt>
                <c:pt idx="28">
                  <c:v>1.7007989700000002E-5</c:v>
                </c:pt>
                <c:pt idx="29">
                  <c:v>1.70077382E-5</c:v>
                </c:pt>
                <c:pt idx="30">
                  <c:v>1.7007211599999998E-5</c:v>
                </c:pt>
                <c:pt idx="31">
                  <c:v>1.7006178900000001E-5</c:v>
                </c:pt>
                <c:pt idx="32">
                  <c:v>1.7004293E-5</c:v>
                </c:pt>
                <c:pt idx="33">
                  <c:v>1.70010702E-5</c:v>
                </c:pt>
                <c:pt idx="34">
                  <c:v>1.6995878099999999E-5</c:v>
                </c:pt>
                <c:pt idx="35">
                  <c:v>1.69879373E-5</c:v>
                </c:pt>
                <c:pt idx="36">
                  <c:v>1.6976343500000001E-5</c:v>
                </c:pt>
                <c:pt idx="37">
                  <c:v>1.6960107799999999E-5</c:v>
                </c:pt>
                <c:pt idx="38">
                  <c:v>1.69382062E-5</c:v>
                </c:pt>
                <c:pt idx="39">
                  <c:v>1.6909635499999999E-5</c:v>
                </c:pt>
                <c:pt idx="40">
                  <c:v>1.68734753E-5</c:v>
                </c:pt>
                <c:pt idx="41">
                  <c:v>1.6828946100000002E-5</c:v>
                </c:pt>
                <c:pt idx="42">
                  <c:v>1.67754399E-5</c:v>
                </c:pt>
                <c:pt idx="43">
                  <c:v>1.67124998E-5</c:v>
                </c:pt>
                <c:pt idx="44">
                  <c:v>1.6639756999999999E-5</c:v>
                </c:pt>
                <c:pt idx="45">
                  <c:v>1.6556851700000001E-5</c:v>
                </c:pt>
                <c:pt idx="46">
                  <c:v>1.6463329699999999E-5</c:v>
                </c:pt>
                <c:pt idx="47">
                  <c:v>1.6358493700000001E-5</c:v>
                </c:pt>
                <c:pt idx="48">
                  <c:v>1.6241227099999998E-5</c:v>
                </c:pt>
                <c:pt idx="49">
                  <c:v>1.61098577E-5</c:v>
                </c:pt>
                <c:pt idx="50">
                  <c:v>1.5962091999999999E-5</c:v>
                </c:pt>
                <c:pt idx="51">
                  <c:v>1.5794975800000002E-5</c:v>
                </c:pt>
                <c:pt idx="52">
                  <c:v>1.56048336E-5</c:v>
                </c:pt>
                <c:pt idx="53">
                  <c:v>1.5387228299999999E-5</c:v>
                </c:pt>
                <c:pt idx="54">
                  <c:v>1.51370374E-5</c:v>
                </c:pt>
                <c:pt idx="55">
                  <c:v>1.48486486E-5</c:v>
                </c:pt>
                <c:pt idx="56">
                  <c:v>1.45162306E-5</c:v>
                </c:pt>
                <c:pt idx="57">
                  <c:v>1.41341318E-5</c:v>
                </c:pt>
                <c:pt idx="58">
                  <c:v>1.36974733E-5</c:v>
                </c:pt>
                <c:pt idx="59">
                  <c:v>1.32028328E-5</c:v>
                </c:pt>
                <c:pt idx="60">
                  <c:v>1.26488607E-5</c:v>
                </c:pt>
                <c:pt idx="61">
                  <c:v>1.2036801100000001E-5</c:v>
                </c:pt>
                <c:pt idx="62">
                  <c:v>1.1370895399999999E-5</c:v>
                </c:pt>
                <c:pt idx="63">
                  <c:v>1.06585247E-5</c:v>
                </c:pt>
                <c:pt idx="64">
                  <c:v>9.9099639999999998E-6</c:v>
                </c:pt>
                <c:pt idx="65">
                  <c:v>9.1377393499999996E-6</c:v>
                </c:pt>
                <c:pt idx="66">
                  <c:v>8.3556601799999994E-6</c:v>
                </c:pt>
                <c:pt idx="67">
                  <c:v>7.5777742199999998E-6</c:v>
                </c:pt>
                <c:pt idx="68">
                  <c:v>6.8175661400000002E-6</c:v>
                </c:pt>
                <c:pt idx="69">
                  <c:v>6.0873043300000004E-6</c:v>
                </c:pt>
                <c:pt idx="70">
                  <c:v>5.3971599000000004E-6</c:v>
                </c:pt>
                <c:pt idx="71">
                  <c:v>4.7544321600000004E-6</c:v>
                </c:pt>
                <c:pt idx="72">
                  <c:v>4.1636943899999998E-6</c:v>
                </c:pt>
                <c:pt idx="73">
                  <c:v>3.6274962899999999E-6</c:v>
                </c:pt>
                <c:pt idx="74">
                  <c:v>3.1464451899999999E-6</c:v>
                </c:pt>
                <c:pt idx="75">
                  <c:v>2.7189763199999998E-6</c:v>
                </c:pt>
                <c:pt idx="76">
                  <c:v>2.3420286699999998E-6</c:v>
                </c:pt>
                <c:pt idx="77">
                  <c:v>2.0120916300000001E-6</c:v>
                </c:pt>
                <c:pt idx="78">
                  <c:v>1.72531389E-6</c:v>
                </c:pt>
                <c:pt idx="79">
                  <c:v>1.4772646499999999E-6</c:v>
                </c:pt>
                <c:pt idx="80">
                  <c:v>1.26344545E-6</c:v>
                </c:pt>
                <c:pt idx="81">
                  <c:v>1.0798537299999999E-6</c:v>
                </c:pt>
                <c:pt idx="82">
                  <c:v>9.2278499099999995E-7</c:v>
                </c:pt>
                <c:pt idx="83">
                  <c:v>7.8862113199999995E-7</c:v>
                </c:pt>
              </c:numCache>
            </c:numRef>
          </c:yVal>
        </c:ser>
        <c:ser>
          <c:idx val="2"/>
          <c:order val="2"/>
          <c:tx>
            <c:strRef>
              <c:f>'2000 250 200 15 ABS PP'!$G$2</c:f>
              <c:strCache>
                <c:ptCount val="1"/>
                <c:pt idx="0">
                  <c:v>ΔUr3,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PP'!$G$3:$G$86</c:f>
              <c:numCache>
                <c:formatCode>General</c:formatCode>
                <c:ptCount val="84"/>
                <c:pt idx="0">
                  <c:v>8.4110321499999995E-6</c:v>
                </c:pt>
                <c:pt idx="1">
                  <c:v>8.4110304800000001E-6</c:v>
                </c:pt>
                <c:pt idx="2">
                  <c:v>8.4110263399999999E-6</c:v>
                </c:pt>
                <c:pt idx="3">
                  <c:v>8.4110217500000008E-6</c:v>
                </c:pt>
                <c:pt idx="4">
                  <c:v>8.4110186299999996E-6</c:v>
                </c:pt>
                <c:pt idx="5">
                  <c:v>8.4110181399999998E-6</c:v>
                </c:pt>
                <c:pt idx="6">
                  <c:v>8.4110204499999999E-6</c:v>
                </c:pt>
                <c:pt idx="7">
                  <c:v>8.4110246700000004E-6</c:v>
                </c:pt>
                <c:pt idx="8">
                  <c:v>8.4110291599999995E-6</c:v>
                </c:pt>
                <c:pt idx="9">
                  <c:v>8.4110319000000005E-6</c:v>
                </c:pt>
                <c:pt idx="10">
                  <c:v>8.4110314300000003E-6</c:v>
                </c:pt>
                <c:pt idx="11">
                  <c:v>8.4110276500000006E-6</c:v>
                </c:pt>
                <c:pt idx="12">
                  <c:v>8.4110222199999993E-6</c:v>
                </c:pt>
                <c:pt idx="13">
                  <c:v>8.4110178599999996E-6</c:v>
                </c:pt>
                <c:pt idx="14">
                  <c:v>8.4110169099999993E-6</c:v>
                </c:pt>
                <c:pt idx="15">
                  <c:v>8.4110199400000004E-6</c:v>
                </c:pt>
                <c:pt idx="16">
                  <c:v>8.4110253699999999E-6</c:v>
                </c:pt>
                <c:pt idx="17">
                  <c:v>8.4110303999999998E-6</c:v>
                </c:pt>
                <c:pt idx="18">
                  <c:v>8.4110325700000006E-6</c:v>
                </c:pt>
                <c:pt idx="19">
                  <c:v>8.4110310099999992E-6</c:v>
                </c:pt>
                <c:pt idx="20">
                  <c:v>8.4110266499999995E-6</c:v>
                </c:pt>
                <c:pt idx="21">
                  <c:v>8.4110215800000004E-6</c:v>
                </c:pt>
                <c:pt idx="22">
                  <c:v>8.4110179699999994E-6</c:v>
                </c:pt>
                <c:pt idx="23">
                  <c:v>8.4110172899999994E-6</c:v>
                </c:pt>
                <c:pt idx="24">
                  <c:v>8.4110197200000008E-6</c:v>
                </c:pt>
                <c:pt idx="25">
                  <c:v>8.4110234699999994E-6</c:v>
                </c:pt>
                <c:pt idx="26">
                  <c:v>8.4110235900000007E-6</c:v>
                </c:pt>
                <c:pt idx="27">
                  <c:v>8.4110098900000005E-6</c:v>
                </c:pt>
                <c:pt idx="28">
                  <c:v>8.4109634500000006E-6</c:v>
                </c:pt>
                <c:pt idx="29">
                  <c:v>8.4108510000000004E-6</c:v>
                </c:pt>
                <c:pt idx="30">
                  <c:v>8.4106159300000004E-6</c:v>
                </c:pt>
                <c:pt idx="31">
                  <c:v>8.4101659199999996E-6</c:v>
                </c:pt>
                <c:pt idx="32">
                  <c:v>8.4093583300000006E-6</c:v>
                </c:pt>
                <c:pt idx="33">
                  <c:v>8.4079871599999998E-6</c:v>
                </c:pt>
                <c:pt idx="34">
                  <c:v>8.4057765300000003E-6</c:v>
                </c:pt>
                <c:pt idx="35">
                  <c:v>8.4023851199999996E-6</c:v>
                </c:pt>
                <c:pt idx="36">
                  <c:v>8.3974214899999992E-6</c:v>
                </c:pt>
                <c:pt idx="37">
                  <c:v>8.3904652600000002E-6</c:v>
                </c:pt>
                <c:pt idx="38">
                  <c:v>8.3810881100000004E-6</c:v>
                </c:pt>
                <c:pt idx="39">
                  <c:v>8.3688728099999999E-6</c:v>
                </c:pt>
                <c:pt idx="40">
                  <c:v>8.3534341299999994E-6</c:v>
                </c:pt>
                <c:pt idx="41">
                  <c:v>8.3344430399999996E-6</c:v>
                </c:pt>
                <c:pt idx="42">
                  <c:v>8.3116468200000002E-6</c:v>
                </c:pt>
                <c:pt idx="43">
                  <c:v>8.2848756599999995E-6</c:v>
                </c:pt>
                <c:pt idx="44">
                  <c:v>8.2540368300000001E-6</c:v>
                </c:pt>
                <c:pt idx="45">
                  <c:v>8.2191047699999999E-6</c:v>
                </c:pt>
                <c:pt idx="46">
                  <c:v>8.1801044399999998E-6</c:v>
                </c:pt>
                <c:pt idx="47">
                  <c:v>8.1370780499999993E-6</c:v>
                </c:pt>
                <c:pt idx="48">
                  <c:v>8.0900416900000007E-6</c:v>
                </c:pt>
                <c:pt idx="49">
                  <c:v>8.0389537299999993E-6</c:v>
                </c:pt>
                <c:pt idx="50">
                  <c:v>7.9837010100000004E-6</c:v>
                </c:pt>
                <c:pt idx="51">
                  <c:v>7.9240771999999995E-6</c:v>
                </c:pt>
                <c:pt idx="52">
                  <c:v>7.8597275800000008E-6</c:v>
                </c:pt>
                <c:pt idx="53">
                  <c:v>7.7900703899999997E-6</c:v>
                </c:pt>
                <c:pt idx="54">
                  <c:v>7.7142214399999996E-6</c:v>
                </c:pt>
                <c:pt idx="55">
                  <c:v>7.6309164700000007E-6</c:v>
                </c:pt>
                <c:pt idx="56">
                  <c:v>7.5384204999999999E-6</c:v>
                </c:pt>
                <c:pt idx="57">
                  <c:v>7.4344671799999997E-6</c:v>
                </c:pt>
                <c:pt idx="58">
                  <c:v>7.3162760800000002E-6</c:v>
                </c:pt>
                <c:pt idx="59">
                  <c:v>7.1806307500000003E-6</c:v>
                </c:pt>
                <c:pt idx="60">
                  <c:v>7.0240130499999997E-6</c:v>
                </c:pt>
                <c:pt idx="61">
                  <c:v>6.8428633899999997E-6</c:v>
                </c:pt>
                <c:pt idx="62">
                  <c:v>6.6339845200000001E-6</c:v>
                </c:pt>
                <c:pt idx="63">
                  <c:v>6.3949858300000002E-6</c:v>
                </c:pt>
                <c:pt idx="64">
                  <c:v>6.1246907200000002E-6</c:v>
                </c:pt>
                <c:pt idx="65">
                  <c:v>5.8235159800000002E-6</c:v>
                </c:pt>
                <c:pt idx="66">
                  <c:v>5.4937696100000003E-6</c:v>
                </c:pt>
                <c:pt idx="67">
                  <c:v>5.1397135600000002E-6</c:v>
                </c:pt>
                <c:pt idx="68">
                  <c:v>4.7672965600000003E-6</c:v>
                </c:pt>
                <c:pt idx="69">
                  <c:v>4.3836111999999998E-6</c:v>
                </c:pt>
                <c:pt idx="70">
                  <c:v>3.9962455799999997E-6</c:v>
                </c:pt>
                <c:pt idx="71">
                  <c:v>3.6127285000000002E-6</c:v>
                </c:pt>
                <c:pt idx="72">
                  <c:v>3.24011731E-6</c:v>
                </c:pt>
                <c:pt idx="73">
                  <c:v>2.8845549500000001E-6</c:v>
                </c:pt>
                <c:pt idx="74">
                  <c:v>2.5507554899999999E-6</c:v>
                </c:pt>
                <c:pt idx="75">
                  <c:v>2.2417987500000002E-6</c:v>
                </c:pt>
                <c:pt idx="76">
                  <c:v>1.9594561099999999E-6</c:v>
                </c:pt>
                <c:pt idx="77">
                  <c:v>1.7045354E-6</c:v>
                </c:pt>
                <c:pt idx="78">
                  <c:v>1.4768178399999999E-6</c:v>
                </c:pt>
                <c:pt idx="79">
                  <c:v>1.27508118E-6</c:v>
                </c:pt>
                <c:pt idx="80">
                  <c:v>1.0976049099999999E-6</c:v>
                </c:pt>
                <c:pt idx="81">
                  <c:v>9.4256503199999998E-7</c:v>
                </c:pt>
                <c:pt idx="82">
                  <c:v>8.0793627900000002E-7</c:v>
                </c:pt>
                <c:pt idx="83">
                  <c:v>6.9147991799999996E-7</c:v>
                </c:pt>
              </c:numCache>
            </c:numRef>
          </c:yVal>
        </c:ser>
        <c:ser>
          <c:idx val="3"/>
          <c:order val="3"/>
          <c:tx>
            <c:strRef>
              <c:f>'2000 250 200 15 ABS PP'!$H$2</c:f>
              <c:strCache>
                <c:ptCount val="1"/>
                <c:pt idx="0">
                  <c:v>ΔUr4,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PP'!$H$3:$H$86</c:f>
              <c:numCache>
                <c:formatCode>General</c:formatCode>
                <c:ptCount val="84"/>
                <c:pt idx="0">
                  <c:v>4.80220625E-6</c:v>
                </c:pt>
                <c:pt idx="1">
                  <c:v>4.8022069600000002E-6</c:v>
                </c:pt>
                <c:pt idx="2">
                  <c:v>4.8022118199999996E-6</c:v>
                </c:pt>
                <c:pt idx="3">
                  <c:v>4.8022188999999999E-6</c:v>
                </c:pt>
                <c:pt idx="4">
                  <c:v>4.80222536E-6</c:v>
                </c:pt>
                <c:pt idx="5">
                  <c:v>4.8022283299999996E-6</c:v>
                </c:pt>
                <c:pt idx="6">
                  <c:v>4.80222599E-6</c:v>
                </c:pt>
                <c:pt idx="7">
                  <c:v>4.8022186400000002E-6</c:v>
                </c:pt>
                <c:pt idx="8">
                  <c:v>4.80220929E-6</c:v>
                </c:pt>
                <c:pt idx="9">
                  <c:v>4.8022026899999998E-6</c:v>
                </c:pt>
                <c:pt idx="10">
                  <c:v>4.8022029100000001E-6</c:v>
                </c:pt>
                <c:pt idx="11">
                  <c:v>4.8022106700000003E-6</c:v>
                </c:pt>
                <c:pt idx="12">
                  <c:v>4.8022222399999997E-6</c:v>
                </c:pt>
                <c:pt idx="13">
                  <c:v>4.8022311500000001E-6</c:v>
                </c:pt>
                <c:pt idx="14">
                  <c:v>4.8022320399999997E-6</c:v>
                </c:pt>
                <c:pt idx="15">
                  <c:v>4.8022241400000003E-6</c:v>
                </c:pt>
                <c:pt idx="16">
                  <c:v>4.8022120200000004E-6</c:v>
                </c:pt>
                <c:pt idx="17">
                  <c:v>4.8022027600000002E-6</c:v>
                </c:pt>
                <c:pt idx="18">
                  <c:v>4.8022015699999999E-6</c:v>
                </c:pt>
                <c:pt idx="19">
                  <c:v>4.8022086400000004E-6</c:v>
                </c:pt>
                <c:pt idx="20">
                  <c:v>4.8022193100000003E-6</c:v>
                </c:pt>
                <c:pt idx="21">
                  <c:v>4.8022273200000004E-6</c:v>
                </c:pt>
                <c:pt idx="22">
                  <c:v>4.8022286700000004E-6</c:v>
                </c:pt>
                <c:pt idx="23">
                  <c:v>4.8022236100000003E-6</c:v>
                </c:pt>
                <c:pt idx="24">
                  <c:v>4.8022157000000001E-6</c:v>
                </c:pt>
                <c:pt idx="25">
                  <c:v>4.8022088900000002E-6</c:v>
                </c:pt>
                <c:pt idx="26">
                  <c:v>4.8022042899999996E-6</c:v>
                </c:pt>
                <c:pt idx="27">
                  <c:v>4.8021978900000001E-6</c:v>
                </c:pt>
                <c:pt idx="28">
                  <c:v>4.80217888E-6</c:v>
                </c:pt>
                <c:pt idx="29">
                  <c:v>4.8021273700000001E-6</c:v>
                </c:pt>
                <c:pt idx="30">
                  <c:v>4.8020106400000004E-6</c:v>
                </c:pt>
                <c:pt idx="31">
                  <c:v>4.8017775399999998E-6</c:v>
                </c:pt>
                <c:pt idx="32">
                  <c:v>4.8013520300000002E-6</c:v>
                </c:pt>
                <c:pt idx="33">
                  <c:v>4.8006273200000003E-6</c:v>
                </c:pt>
                <c:pt idx="34">
                  <c:v>4.7994624000000004E-6</c:v>
                </c:pt>
                <c:pt idx="35">
                  <c:v>4.7976828800000004E-6</c:v>
                </c:pt>
                <c:pt idx="36">
                  <c:v>4.7950866499999997E-6</c:v>
                </c:pt>
                <c:pt idx="37">
                  <c:v>4.7914532699999999E-6</c:v>
                </c:pt>
                <c:pt idx="38">
                  <c:v>4.7865551400000004E-6</c:v>
                </c:pt>
                <c:pt idx="39">
                  <c:v>4.7801697400000003E-6</c:v>
                </c:pt>
                <c:pt idx="40">
                  <c:v>4.7720933799999997E-6</c:v>
                </c:pt>
                <c:pt idx="41">
                  <c:v>4.7621556899999999E-6</c:v>
                </c:pt>
                <c:pt idx="42">
                  <c:v>4.7502296700000001E-6</c:v>
                </c:pt>
                <c:pt idx="43">
                  <c:v>4.7362331599999997E-6</c:v>
                </c:pt>
                <c:pt idx="44">
                  <c:v>4.7201235400000002E-6</c:v>
                </c:pt>
                <c:pt idx="45">
                  <c:v>4.7018913099999999E-6</c:v>
                </c:pt>
                <c:pt idx="46">
                  <c:v>4.68155179E-6</c:v>
                </c:pt>
                <c:pt idx="47">
                  <c:v>4.6591297100000004E-6</c:v>
                </c:pt>
                <c:pt idx="48">
                  <c:v>4.6346407100000001E-6</c:v>
                </c:pt>
                <c:pt idx="49">
                  <c:v>4.6080825799999999E-6</c:v>
                </c:pt>
                <c:pt idx="50">
                  <c:v>4.5794407200000001E-6</c:v>
                </c:pt>
                <c:pt idx="51">
                  <c:v>4.5486954899999997E-6</c:v>
                </c:pt>
                <c:pt idx="52">
                  <c:v>4.5158170599999997E-6</c:v>
                </c:pt>
                <c:pt idx="53">
                  <c:v>4.4807519400000001E-6</c:v>
                </c:pt>
                <c:pt idx="54">
                  <c:v>4.4434122700000003E-6</c:v>
                </c:pt>
                <c:pt idx="55">
                  <c:v>4.4036595200000004E-6</c:v>
                </c:pt>
                <c:pt idx="56">
                  <c:v>4.3612667E-6</c:v>
                </c:pt>
                <c:pt idx="57">
                  <c:v>4.31586846E-6</c:v>
                </c:pt>
                <c:pt idx="58">
                  <c:v>4.2669129299999999E-6</c:v>
                </c:pt>
                <c:pt idx="59">
                  <c:v>4.2136002100000003E-6</c:v>
                </c:pt>
                <c:pt idx="60">
                  <c:v>4.1548043899999996E-6</c:v>
                </c:pt>
                <c:pt idx="61">
                  <c:v>4.08902139E-6</c:v>
                </c:pt>
                <c:pt idx="62">
                  <c:v>4.0143776299999996E-6</c:v>
                </c:pt>
                <c:pt idx="63">
                  <c:v>3.9287011100000002E-6</c:v>
                </c:pt>
                <c:pt idx="64">
                  <c:v>3.8296810600000003E-6</c:v>
                </c:pt>
                <c:pt idx="65">
                  <c:v>3.71515031E-6</c:v>
                </c:pt>
                <c:pt idx="66">
                  <c:v>3.5834320499999999E-6</c:v>
                </c:pt>
                <c:pt idx="67">
                  <c:v>3.4336359300000001E-6</c:v>
                </c:pt>
                <c:pt idx="68">
                  <c:v>3.2658679400000001E-6</c:v>
                </c:pt>
                <c:pt idx="69">
                  <c:v>3.0813806500000002E-6</c:v>
                </c:pt>
                <c:pt idx="70">
                  <c:v>2.8826289299999998E-6</c:v>
                </c:pt>
                <c:pt idx="71">
                  <c:v>2.6731436799999999E-6</c:v>
                </c:pt>
                <c:pt idx="72">
                  <c:v>2.4571935399999998E-6</c:v>
                </c:pt>
                <c:pt idx="73">
                  <c:v>2.2393154300000002E-6</c:v>
                </c:pt>
                <c:pt idx="74">
                  <c:v>2.0238802E-6</c:v>
                </c:pt>
                <c:pt idx="75">
                  <c:v>1.8148333799999999E-6</c:v>
                </c:pt>
                <c:pt idx="76">
                  <c:v>1.61556637E-6</c:v>
                </c:pt>
                <c:pt idx="77">
                  <c:v>1.42873969E-6</c:v>
                </c:pt>
                <c:pt idx="78">
                  <c:v>1.2560810100000001E-6</c:v>
                </c:pt>
                <c:pt idx="79">
                  <c:v>1.0984313800000001E-6</c:v>
                </c:pt>
                <c:pt idx="80">
                  <c:v>9.5604954100000007E-7</c:v>
                </c:pt>
                <c:pt idx="81">
                  <c:v>8.2878299899999996E-7</c:v>
                </c:pt>
                <c:pt idx="82">
                  <c:v>7.1600900899999997E-7</c:v>
                </c:pt>
                <c:pt idx="83">
                  <c:v>6.1672324399999999E-7</c:v>
                </c:pt>
              </c:numCache>
            </c:numRef>
          </c:yVal>
        </c:ser>
        <c:ser>
          <c:idx val="4"/>
          <c:order val="4"/>
          <c:tx>
            <c:strRef>
              <c:f>'2000 250 200 15 ABS PP'!$I$2</c:f>
              <c:strCache>
                <c:ptCount val="1"/>
                <c:pt idx="0">
                  <c:v>ΔUr5,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PP'!$I$3:$I$86</c:f>
              <c:numCache>
                <c:formatCode>General</c:formatCode>
                <c:ptCount val="84"/>
                <c:pt idx="0">
                  <c:v>3.00446871E-6</c:v>
                </c:pt>
                <c:pt idx="1">
                  <c:v>3.0044700399999999E-6</c:v>
                </c:pt>
                <c:pt idx="2">
                  <c:v>3.0044692999999998E-6</c:v>
                </c:pt>
                <c:pt idx="3">
                  <c:v>3.0044663299999998E-6</c:v>
                </c:pt>
                <c:pt idx="4">
                  <c:v>3.0044621799999998E-6</c:v>
                </c:pt>
                <c:pt idx="5">
                  <c:v>3.0044590000000001E-6</c:v>
                </c:pt>
                <c:pt idx="6">
                  <c:v>3.0044589500000002E-6</c:v>
                </c:pt>
                <c:pt idx="7">
                  <c:v>3.00446277E-6</c:v>
                </c:pt>
                <c:pt idx="8">
                  <c:v>3.0044688099999999E-6</c:v>
                </c:pt>
                <c:pt idx="9">
                  <c:v>3.0044736500000001E-6</c:v>
                </c:pt>
                <c:pt idx="10">
                  <c:v>3.0044740100000002E-6</c:v>
                </c:pt>
                <c:pt idx="11">
                  <c:v>3.00446907E-6</c:v>
                </c:pt>
                <c:pt idx="12">
                  <c:v>3.0044614400000001E-6</c:v>
                </c:pt>
                <c:pt idx="13">
                  <c:v>3.0044558E-6</c:v>
                </c:pt>
                <c:pt idx="14">
                  <c:v>3.0044559299999998E-6</c:v>
                </c:pt>
                <c:pt idx="15">
                  <c:v>3.0044620599999998E-6</c:v>
                </c:pt>
                <c:pt idx="16">
                  <c:v>3.0044704200000001E-6</c:v>
                </c:pt>
                <c:pt idx="17">
                  <c:v>3.0044756399999999E-6</c:v>
                </c:pt>
                <c:pt idx="18">
                  <c:v>3.0044742899999999E-6</c:v>
                </c:pt>
                <c:pt idx="19">
                  <c:v>3.0044673300000001E-6</c:v>
                </c:pt>
                <c:pt idx="20">
                  <c:v>3.00445944E-6</c:v>
                </c:pt>
                <c:pt idx="21">
                  <c:v>3.00445587E-6</c:v>
                </c:pt>
                <c:pt idx="22">
                  <c:v>3.00445884E-6</c:v>
                </c:pt>
                <c:pt idx="23">
                  <c:v>3.0044659899999999E-6</c:v>
                </c:pt>
                <c:pt idx="24">
                  <c:v>3.0044721300000001E-6</c:v>
                </c:pt>
                <c:pt idx="25">
                  <c:v>3.0044726800000002E-6</c:v>
                </c:pt>
                <c:pt idx="26">
                  <c:v>3.0044663600000001E-6</c:v>
                </c:pt>
                <c:pt idx="27">
                  <c:v>3.0044545100000001E-6</c:v>
                </c:pt>
                <c:pt idx="28">
                  <c:v>3.0044369900000001E-6</c:v>
                </c:pt>
                <c:pt idx="29">
                  <c:v>3.00440618E-6</c:v>
                </c:pt>
                <c:pt idx="30">
                  <c:v>3.0043420700000001E-6</c:v>
                </c:pt>
                <c:pt idx="31">
                  <c:v>3.0042098600000002E-6</c:v>
                </c:pt>
                <c:pt idx="32">
                  <c:v>3.0039599000000002E-6</c:v>
                </c:pt>
                <c:pt idx="33">
                  <c:v>3.0035279099999999E-6</c:v>
                </c:pt>
                <c:pt idx="34">
                  <c:v>3.0028339099999998E-6</c:v>
                </c:pt>
                <c:pt idx="35">
                  <c:v>3.0017802100000002E-6</c:v>
                </c:pt>
                <c:pt idx="36">
                  <c:v>3.0002505100000001E-6</c:v>
                </c:pt>
                <c:pt idx="37">
                  <c:v>2.9981126500000001E-6</c:v>
                </c:pt>
                <c:pt idx="38">
                  <c:v>2.9952261400000001E-6</c:v>
                </c:pt>
                <c:pt idx="39">
                  <c:v>2.9914537899999999E-6</c:v>
                </c:pt>
                <c:pt idx="40">
                  <c:v>2.9866749700000002E-6</c:v>
                </c:pt>
                <c:pt idx="41">
                  <c:v>2.9807957400000001E-6</c:v>
                </c:pt>
                <c:pt idx="42">
                  <c:v>2.9737513300000001E-6</c:v>
                </c:pt>
                <c:pt idx="43">
                  <c:v>2.9654998100000002E-6</c:v>
                </c:pt>
                <c:pt idx="44">
                  <c:v>2.9560132500000002E-6</c:v>
                </c:pt>
                <c:pt idx="45">
                  <c:v>2.9452744100000001E-6</c:v>
                </c:pt>
                <c:pt idx="46">
                  <c:v>2.9332797200000001E-6</c:v>
                </c:pt>
                <c:pt idx="47">
                  <c:v>2.9200407899999999E-6</c:v>
                </c:pt>
                <c:pt idx="48">
                  <c:v>2.9055793700000001E-6</c:v>
                </c:pt>
                <c:pt idx="49">
                  <c:v>2.8899175400000002E-6</c:v>
                </c:pt>
                <c:pt idx="50">
                  <c:v>2.8730675100000002E-6</c:v>
                </c:pt>
                <c:pt idx="51">
                  <c:v>2.8550223899999999E-6</c:v>
                </c:pt>
                <c:pt idx="52">
                  <c:v>2.83575084E-6</c:v>
                </c:pt>
                <c:pt idx="53">
                  <c:v>2.8152038E-6</c:v>
                </c:pt>
                <c:pt idx="54">
                  <c:v>2.79333526E-6</c:v>
                </c:pt>
                <c:pt idx="55">
                  <c:v>2.7701203499999999E-6</c:v>
                </c:pt>
                <c:pt idx="56">
                  <c:v>2.7455501999999998E-6</c:v>
                </c:pt>
                <c:pt idx="57">
                  <c:v>2.7196073099999998E-6</c:v>
                </c:pt>
                <c:pt idx="58">
                  <c:v>2.6922375600000001E-6</c:v>
                </c:pt>
                <c:pt idx="59">
                  <c:v>2.6633192399999999E-6</c:v>
                </c:pt>
                <c:pt idx="60">
                  <c:v>2.63262691E-6</c:v>
                </c:pt>
                <c:pt idx="61">
                  <c:v>2.5998007700000001E-6</c:v>
                </c:pt>
                <c:pt idx="62">
                  <c:v>2.5643191600000002E-6</c:v>
                </c:pt>
                <c:pt idx="63">
                  <c:v>2.5254550900000001E-6</c:v>
                </c:pt>
                <c:pt idx="64">
                  <c:v>2.4822285899999999E-6</c:v>
                </c:pt>
                <c:pt idx="65">
                  <c:v>2.4333991299999999E-6</c:v>
                </c:pt>
                <c:pt idx="66">
                  <c:v>2.3775208399999999E-6</c:v>
                </c:pt>
                <c:pt idx="67">
                  <c:v>2.31306471E-6</c:v>
                </c:pt>
                <c:pt idx="68">
                  <c:v>2.2386273600000002E-6</c:v>
                </c:pt>
                <c:pt idx="69">
                  <c:v>2.15321105E-6</c:v>
                </c:pt>
                <c:pt idx="70">
                  <c:v>2.0564729099999999E-6</c:v>
                </c:pt>
                <c:pt idx="71">
                  <c:v>1.9488425300000002E-6</c:v>
                </c:pt>
                <c:pt idx="72">
                  <c:v>1.8315101400000001E-6</c:v>
                </c:pt>
                <c:pt idx="73">
                  <c:v>1.70634517E-6</c:v>
                </c:pt>
                <c:pt idx="74">
                  <c:v>1.5757694E-6</c:v>
                </c:pt>
                <c:pt idx="75">
                  <c:v>1.4425642500000001E-6</c:v>
                </c:pt>
                <c:pt idx="76">
                  <c:v>1.3095968E-6</c:v>
                </c:pt>
                <c:pt idx="77">
                  <c:v>1.17951025E-6</c:v>
                </c:pt>
                <c:pt idx="78">
                  <c:v>1.0545038E-6</c:v>
                </c:pt>
                <c:pt idx="79">
                  <c:v>9.3629603499999995E-7</c:v>
                </c:pt>
                <c:pt idx="80">
                  <c:v>8.2618208100000004E-7</c:v>
                </c:pt>
                <c:pt idx="81">
                  <c:v>7.2501077999999998E-7</c:v>
                </c:pt>
                <c:pt idx="82">
                  <c:v>6.3312485999999999E-7</c:v>
                </c:pt>
                <c:pt idx="83">
                  <c:v>5.5046062999999998E-7</c:v>
                </c:pt>
              </c:numCache>
            </c:numRef>
          </c:yVal>
        </c:ser>
        <c:ser>
          <c:idx val="5"/>
          <c:order val="5"/>
          <c:tx>
            <c:strRef>
              <c:f>'2000 250 200 15 ABS PP'!$J$2</c:f>
              <c:strCache>
                <c:ptCount val="1"/>
                <c:pt idx="0">
                  <c:v>ΔUr6,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PP'!$J$3:$J$86</c:f>
              <c:numCache>
                <c:formatCode>General</c:formatCode>
                <c:ptCount val="84"/>
                <c:pt idx="0">
                  <c:v>2.0048037899999998E-6</c:v>
                </c:pt>
                <c:pt idx="1">
                  <c:v>2.0048033999999999E-6</c:v>
                </c:pt>
                <c:pt idx="2">
                  <c:v>2.00480081E-6</c:v>
                </c:pt>
                <c:pt idx="3">
                  <c:v>2.0047970600000002E-6</c:v>
                </c:pt>
                <c:pt idx="4">
                  <c:v>2.0047936499999999E-6</c:v>
                </c:pt>
                <c:pt idx="5">
                  <c:v>2.0047920799999999E-6</c:v>
                </c:pt>
                <c:pt idx="6">
                  <c:v>2.0047933399999998E-6</c:v>
                </c:pt>
                <c:pt idx="7">
                  <c:v>2.0047972300000002E-6</c:v>
                </c:pt>
                <c:pt idx="8">
                  <c:v>2.0048021800000001E-6</c:v>
                </c:pt>
                <c:pt idx="9">
                  <c:v>2.0048056699999999E-6</c:v>
                </c:pt>
                <c:pt idx="10">
                  <c:v>2.0048055499999999E-6</c:v>
                </c:pt>
                <c:pt idx="11">
                  <c:v>2.00480144E-6</c:v>
                </c:pt>
                <c:pt idx="12">
                  <c:v>2.0047953300000001E-6</c:v>
                </c:pt>
                <c:pt idx="13">
                  <c:v>2.0047906099999999E-6</c:v>
                </c:pt>
                <c:pt idx="14">
                  <c:v>2.0047901400000001E-6</c:v>
                </c:pt>
                <c:pt idx="15">
                  <c:v>2.0047943100000002E-6</c:v>
                </c:pt>
                <c:pt idx="16">
                  <c:v>2.0048007199999999E-6</c:v>
                </c:pt>
                <c:pt idx="17">
                  <c:v>2.0048056300000002E-6</c:v>
                </c:pt>
                <c:pt idx="18">
                  <c:v>2.00480629E-6</c:v>
                </c:pt>
                <c:pt idx="19">
                  <c:v>2.0048025900000001E-6</c:v>
                </c:pt>
                <c:pt idx="20">
                  <c:v>2.00479695E-6</c:v>
                </c:pt>
                <c:pt idx="21">
                  <c:v>2.0047926899999998E-6</c:v>
                </c:pt>
                <c:pt idx="22">
                  <c:v>2.0047919099999999E-6</c:v>
                </c:pt>
                <c:pt idx="23">
                  <c:v>2.0047944999999998E-6</c:v>
                </c:pt>
                <c:pt idx="24">
                  <c:v>2.00479852E-6</c:v>
                </c:pt>
                <c:pt idx="25">
                  <c:v>2.00480151E-6</c:v>
                </c:pt>
                <c:pt idx="26">
                  <c:v>2.0048015300000001E-6</c:v>
                </c:pt>
                <c:pt idx="27">
                  <c:v>2.0047970799999998E-6</c:v>
                </c:pt>
                <c:pt idx="28">
                  <c:v>2.0047858E-6</c:v>
                </c:pt>
                <c:pt idx="29">
                  <c:v>2.0047622900000001E-6</c:v>
                </c:pt>
                <c:pt idx="30">
                  <c:v>2.0047157100000001E-6</c:v>
                </c:pt>
                <c:pt idx="31">
                  <c:v>2.00462731E-6</c:v>
                </c:pt>
                <c:pt idx="32">
                  <c:v>2.0044680299999999E-6</c:v>
                </c:pt>
                <c:pt idx="33">
                  <c:v>2.0041965699999999E-6</c:v>
                </c:pt>
                <c:pt idx="34">
                  <c:v>2.0037583000000001E-6</c:v>
                </c:pt>
                <c:pt idx="35">
                  <c:v>2.003086E-6</c:v>
                </c:pt>
                <c:pt idx="36">
                  <c:v>2.0021026099999998E-6</c:v>
                </c:pt>
                <c:pt idx="37">
                  <c:v>2.0007251399999999E-6</c:v>
                </c:pt>
                <c:pt idx="38">
                  <c:v>1.99886882E-6</c:v>
                </c:pt>
                <c:pt idx="39">
                  <c:v>1.99645107E-6</c:v>
                </c:pt>
                <c:pt idx="40">
                  <c:v>1.9933959199999999E-6</c:v>
                </c:pt>
                <c:pt idx="41">
                  <c:v>1.989639E-6</c:v>
                </c:pt>
                <c:pt idx="42">
                  <c:v>1.9851316000000001E-6</c:v>
                </c:pt>
                <c:pt idx="43">
                  <c:v>1.97984188E-6</c:v>
                </c:pt>
                <c:pt idx="44">
                  <c:v>1.9737536699999999E-6</c:v>
                </c:pt>
                <c:pt idx="45">
                  <c:v>1.9668644199999999E-6</c:v>
                </c:pt>
                <c:pt idx="46">
                  <c:v>1.9591819800000001E-6</c:v>
                </c:pt>
                <c:pt idx="47">
                  <c:v>1.9507184799999999E-6</c:v>
                </c:pt>
                <c:pt idx="48">
                  <c:v>1.9414828899999999E-6</c:v>
                </c:pt>
                <c:pt idx="49">
                  <c:v>1.93147734E-6</c:v>
                </c:pt>
                <c:pt idx="50">
                  <c:v>1.92069897E-6</c:v>
                </c:pt>
                <c:pt idx="51">
                  <c:v>1.90914289E-6</c:v>
                </c:pt>
                <c:pt idx="52">
                  <c:v>1.8968017100000001E-6</c:v>
                </c:pt>
                <c:pt idx="53">
                  <c:v>1.8836638100000001E-6</c:v>
                </c:pt>
                <c:pt idx="54">
                  <c:v>1.86971534E-6</c:v>
                </c:pt>
                <c:pt idx="55">
                  <c:v>1.85494314E-6</c:v>
                </c:pt>
                <c:pt idx="56">
                  <c:v>1.83933302E-6</c:v>
                </c:pt>
                <c:pt idx="57">
                  <c:v>1.8228675899999999E-6</c:v>
                </c:pt>
                <c:pt idx="58">
                  <c:v>1.80552909E-6</c:v>
                </c:pt>
                <c:pt idx="59">
                  <c:v>1.7873E-6</c:v>
                </c:pt>
                <c:pt idx="60">
                  <c:v>1.7681546599999999E-6</c:v>
                </c:pt>
                <c:pt idx="61">
                  <c:v>1.7480483099999999E-6</c:v>
                </c:pt>
                <c:pt idx="62">
                  <c:v>1.7269030200000001E-6</c:v>
                </c:pt>
                <c:pt idx="63">
                  <c:v>1.7045754099999999E-6</c:v>
                </c:pt>
                <c:pt idx="64">
                  <c:v>1.6808064E-6</c:v>
                </c:pt>
                <c:pt idx="65">
                  <c:v>1.6551738600000001E-6</c:v>
                </c:pt>
                <c:pt idx="66">
                  <c:v>1.6270617799999999E-6</c:v>
                </c:pt>
                <c:pt idx="67">
                  <c:v>1.59565435E-6</c:v>
                </c:pt>
                <c:pt idx="68">
                  <c:v>1.55997932E-6</c:v>
                </c:pt>
                <c:pt idx="69">
                  <c:v>1.51901028E-6</c:v>
                </c:pt>
                <c:pt idx="70">
                  <c:v>1.4717969700000001E-6</c:v>
                </c:pt>
                <c:pt idx="71">
                  <c:v>1.41759865E-6</c:v>
                </c:pt>
                <c:pt idx="72">
                  <c:v>1.3560304999999999E-6</c:v>
                </c:pt>
                <c:pt idx="73">
                  <c:v>1.2872085600000001E-6</c:v>
                </c:pt>
                <c:pt idx="74">
                  <c:v>1.2118227499999999E-6</c:v>
                </c:pt>
                <c:pt idx="75">
                  <c:v>1.1310847100000001E-6</c:v>
                </c:pt>
                <c:pt idx="76">
                  <c:v>1.04657476E-6</c:v>
                </c:pt>
                <c:pt idx="77">
                  <c:v>9.6006041099999999E-7</c:v>
                </c:pt>
                <c:pt idx="78">
                  <c:v>8.7334680800000004E-7</c:v>
                </c:pt>
                <c:pt idx="79">
                  <c:v>7.8816521899999996E-7</c:v>
                </c:pt>
                <c:pt idx="80">
                  <c:v>7.0605725100000004E-7</c:v>
                </c:pt>
                <c:pt idx="81">
                  <c:v>6.2824288800000001E-7</c:v>
                </c:pt>
                <c:pt idx="82">
                  <c:v>5.5555345100000005E-7</c:v>
                </c:pt>
                <c:pt idx="83">
                  <c:v>4.8849699799999998E-7</c:v>
                </c:pt>
              </c:numCache>
            </c:numRef>
          </c:yVal>
        </c:ser>
        <c:ser>
          <c:idx val="6"/>
          <c:order val="6"/>
          <c:tx>
            <c:strRef>
              <c:f>'2000 250 200 15 ABS PP'!$K$2</c:f>
              <c:strCache>
                <c:ptCount val="1"/>
                <c:pt idx="0">
                  <c:v>ΔUr7,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PP'!$K$3:$K$86</c:f>
              <c:numCache>
                <c:formatCode>General</c:formatCode>
                <c:ptCount val="84"/>
                <c:pt idx="0">
                  <c:v>1.40384996E-6</c:v>
                </c:pt>
                <c:pt idx="1">
                  <c:v>1.4038494100000001E-6</c:v>
                </c:pt>
                <c:pt idx="2">
                  <c:v>1.4038506900000001E-6</c:v>
                </c:pt>
                <c:pt idx="3">
                  <c:v>1.4038535099999999E-6</c:v>
                </c:pt>
                <c:pt idx="4">
                  <c:v>1.4038568200000001E-6</c:v>
                </c:pt>
                <c:pt idx="5">
                  <c:v>1.4038589999999999E-6</c:v>
                </c:pt>
                <c:pt idx="6">
                  <c:v>1.4038585899999999E-6</c:v>
                </c:pt>
                <c:pt idx="7">
                  <c:v>1.40385529E-6</c:v>
                </c:pt>
                <c:pt idx="8">
                  <c:v>1.4038504699999999E-6</c:v>
                </c:pt>
                <c:pt idx="9">
                  <c:v>1.4038467800000001E-6</c:v>
                </c:pt>
                <c:pt idx="10">
                  <c:v>1.40384664E-6</c:v>
                </c:pt>
                <c:pt idx="11">
                  <c:v>1.4038506E-6</c:v>
                </c:pt>
                <c:pt idx="12">
                  <c:v>1.40385663E-6</c:v>
                </c:pt>
                <c:pt idx="13">
                  <c:v>1.4038611599999999E-6</c:v>
                </c:pt>
                <c:pt idx="14">
                  <c:v>1.4038612600000001E-6</c:v>
                </c:pt>
                <c:pt idx="15">
                  <c:v>1.40385667E-6</c:v>
                </c:pt>
                <c:pt idx="16">
                  <c:v>1.4038501600000001E-6</c:v>
                </c:pt>
                <c:pt idx="17">
                  <c:v>1.4038457900000001E-6</c:v>
                </c:pt>
                <c:pt idx="18">
                  <c:v>1.4038462600000001E-6</c:v>
                </c:pt>
                <c:pt idx="19">
                  <c:v>1.40385113E-6</c:v>
                </c:pt>
                <c:pt idx="20">
                  <c:v>1.4038571299999999E-6</c:v>
                </c:pt>
                <c:pt idx="21">
                  <c:v>1.4038604300000001E-6</c:v>
                </c:pt>
                <c:pt idx="22">
                  <c:v>1.4038591699999999E-6</c:v>
                </c:pt>
                <c:pt idx="23">
                  <c:v>1.4038545599999999E-6</c:v>
                </c:pt>
                <c:pt idx="24">
                  <c:v>1.4038499E-6</c:v>
                </c:pt>
                <c:pt idx="25">
                  <c:v>1.40384809E-6</c:v>
                </c:pt>
                <c:pt idx="26">
                  <c:v>1.40384944E-6</c:v>
                </c:pt>
                <c:pt idx="27">
                  <c:v>1.40385107E-6</c:v>
                </c:pt>
                <c:pt idx="28">
                  <c:v>1.4038477199999999E-6</c:v>
                </c:pt>
                <c:pt idx="29">
                  <c:v>1.40383303E-6</c:v>
                </c:pt>
                <c:pt idx="30">
                  <c:v>1.4037995500000001E-6</c:v>
                </c:pt>
                <c:pt idx="31">
                  <c:v>1.40373665E-6</c:v>
                </c:pt>
                <c:pt idx="32">
                  <c:v>1.4036270699999999E-6</c:v>
                </c:pt>
                <c:pt idx="33">
                  <c:v>1.4034436300000001E-6</c:v>
                </c:pt>
                <c:pt idx="34">
                  <c:v>1.40314795E-6</c:v>
                </c:pt>
                <c:pt idx="35">
                  <c:v>1.40269201E-6</c:v>
                </c:pt>
                <c:pt idx="36">
                  <c:v>1.40202197E-6</c:v>
                </c:pt>
                <c:pt idx="37">
                  <c:v>1.40108212E-6</c:v>
                </c:pt>
                <c:pt idx="38">
                  <c:v>1.3998174400000001E-6</c:v>
                </c:pt>
                <c:pt idx="39">
                  <c:v>1.3981743400000001E-6</c:v>
                </c:pt>
                <c:pt idx="40">
                  <c:v>1.3961016300000001E-6</c:v>
                </c:pt>
                <c:pt idx="41">
                  <c:v>1.39355309E-6</c:v>
                </c:pt>
                <c:pt idx="42">
                  <c:v>1.3904916699999999E-6</c:v>
                </c:pt>
                <c:pt idx="43">
                  <c:v>1.38689323E-6</c:v>
                </c:pt>
                <c:pt idx="44">
                  <c:v>1.3827481099999999E-6</c:v>
                </c:pt>
                <c:pt idx="45">
                  <c:v>1.3780595799999999E-6</c:v>
                </c:pt>
                <c:pt idx="46">
                  <c:v>1.3728387E-6</c:v>
                </c:pt>
                <c:pt idx="47">
                  <c:v>1.3670959E-6</c:v>
                </c:pt>
                <c:pt idx="48">
                  <c:v>1.3608336799999999E-6</c:v>
                </c:pt>
                <c:pt idx="49">
                  <c:v>1.35404593E-6</c:v>
                </c:pt>
                <c:pt idx="50">
                  <c:v>1.3467244900000001E-6</c:v>
                </c:pt>
                <c:pt idx="51">
                  <c:v>1.3388666300000001E-6</c:v>
                </c:pt>
                <c:pt idx="52">
                  <c:v>1.33047606E-6</c:v>
                </c:pt>
                <c:pt idx="53">
                  <c:v>1.3215572400000001E-6</c:v>
                </c:pt>
                <c:pt idx="54">
                  <c:v>1.31210867E-6</c:v>
                </c:pt>
                <c:pt idx="55">
                  <c:v>1.30211881E-6</c:v>
                </c:pt>
                <c:pt idx="56">
                  <c:v>1.29156595E-6</c:v>
                </c:pt>
                <c:pt idx="57">
                  <c:v>1.2804255E-6</c:v>
                </c:pt>
                <c:pt idx="58">
                  <c:v>1.2686835699999999E-6</c:v>
                </c:pt>
                <c:pt idx="59">
                  <c:v>1.2563446400000001E-6</c:v>
                </c:pt>
                <c:pt idx="60">
                  <c:v>1.24342475E-6</c:v>
                </c:pt>
                <c:pt idx="61">
                  <c:v>1.22993757E-6</c:v>
                </c:pt>
                <c:pt idx="62">
                  <c:v>1.21588199E-6</c:v>
                </c:pt>
                <c:pt idx="63">
                  <c:v>1.2012303100000001E-6</c:v>
                </c:pt>
                <c:pt idx="64">
                  <c:v>1.1859176600000001E-6</c:v>
                </c:pt>
                <c:pt idx="65">
                  <c:v>1.1698355799999999E-6</c:v>
                </c:pt>
                <c:pt idx="66">
                  <c:v>1.1528182300000001E-6</c:v>
                </c:pt>
                <c:pt idx="67">
                  <c:v>1.1346082800000001E-6</c:v>
                </c:pt>
                <c:pt idx="68">
                  <c:v>1.1148157600000001E-6</c:v>
                </c:pt>
                <c:pt idx="69">
                  <c:v>1.0928971899999999E-6</c:v>
                </c:pt>
                <c:pt idx="70">
                  <c:v>1.06816989E-6</c:v>
                </c:pt>
                <c:pt idx="71">
                  <c:v>1.0398742999999999E-6</c:v>
                </c:pt>
                <c:pt idx="72">
                  <c:v>1.0072944099999999E-6</c:v>
                </c:pt>
                <c:pt idx="73">
                  <c:v>9.6990602899999998E-7</c:v>
                </c:pt>
                <c:pt idx="74">
                  <c:v>9.2748886699999997E-7</c:v>
                </c:pt>
                <c:pt idx="75">
                  <c:v>8.8017167800000002E-7</c:v>
                </c:pt>
                <c:pt idx="76">
                  <c:v>8.2843414699999997E-7</c:v>
                </c:pt>
                <c:pt idx="77">
                  <c:v>7.7308636100000003E-7</c:v>
                </c:pt>
                <c:pt idx="78">
                  <c:v>7.1521321200000001E-7</c:v>
                </c:pt>
                <c:pt idx="79">
                  <c:v>6.5606657500000004E-7</c:v>
                </c:pt>
                <c:pt idx="80">
                  <c:v>5.9691702699999999E-7</c:v>
                </c:pt>
                <c:pt idx="81">
                  <c:v>5.3891465599999995E-7</c:v>
                </c:pt>
                <c:pt idx="82">
                  <c:v>4.8301869900000004E-7</c:v>
                </c:pt>
                <c:pt idx="83">
                  <c:v>4.3000127200000002E-7</c:v>
                </c:pt>
              </c:numCache>
            </c:numRef>
          </c:yVal>
        </c:ser>
        <c:ser>
          <c:idx val="7"/>
          <c:order val="7"/>
          <c:tx>
            <c:strRef>
              <c:f>'2000 250 200 15 ABS PP'!$L$2</c:f>
              <c:strCache>
                <c:ptCount val="1"/>
                <c:pt idx="0">
                  <c:v>ΔUr8,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PP'!$L$3:$L$86</c:f>
              <c:numCache>
                <c:formatCode>General</c:formatCode>
                <c:ptCount val="84"/>
                <c:pt idx="0">
                  <c:v>1.02075446E-6</c:v>
                </c:pt>
                <c:pt idx="1">
                  <c:v>1.0207544299999999E-6</c:v>
                </c:pt>
                <c:pt idx="2">
                  <c:v>1.0207559400000001E-6</c:v>
                </c:pt>
                <c:pt idx="3">
                  <c:v>1.0207584699999999E-6</c:v>
                </c:pt>
                <c:pt idx="4">
                  <c:v>1.0207610299999999E-6</c:v>
                </c:pt>
                <c:pt idx="5">
                  <c:v>1.0207624399999999E-6</c:v>
                </c:pt>
                <c:pt idx="6">
                  <c:v>1.0207617800000001E-6</c:v>
                </c:pt>
                <c:pt idx="7">
                  <c:v>1.02075902E-6</c:v>
                </c:pt>
                <c:pt idx="8">
                  <c:v>1.0207553000000001E-6</c:v>
                </c:pt>
                <c:pt idx="9">
                  <c:v>1.02075258E-6</c:v>
                </c:pt>
                <c:pt idx="10">
                  <c:v>1.02075258E-6</c:v>
                </c:pt>
                <c:pt idx="11">
                  <c:v>1.0207556500000001E-6</c:v>
                </c:pt>
                <c:pt idx="12">
                  <c:v>1.0207602799999999E-6</c:v>
                </c:pt>
                <c:pt idx="13">
                  <c:v>1.02076381E-6</c:v>
                </c:pt>
                <c:pt idx="14">
                  <c:v>1.02076404E-6</c:v>
                </c:pt>
                <c:pt idx="15">
                  <c:v>1.0207607200000001E-6</c:v>
                </c:pt>
                <c:pt idx="16">
                  <c:v>1.0207558E-6</c:v>
                </c:pt>
                <c:pt idx="17">
                  <c:v>1.02075225E-6</c:v>
                </c:pt>
                <c:pt idx="18">
                  <c:v>1.0207521500000001E-6</c:v>
                </c:pt>
                <c:pt idx="19">
                  <c:v>1.02075538E-6</c:v>
                </c:pt>
                <c:pt idx="20">
                  <c:v>1.0207597999999999E-6</c:v>
                </c:pt>
                <c:pt idx="21">
                  <c:v>1.0207627100000001E-6</c:v>
                </c:pt>
                <c:pt idx="22">
                  <c:v>1.02076258E-6</c:v>
                </c:pt>
                <c:pt idx="23">
                  <c:v>1.02075989E-6</c:v>
                </c:pt>
                <c:pt idx="24">
                  <c:v>1.02075657E-6</c:v>
                </c:pt>
                <c:pt idx="25">
                  <c:v>1.0207545300000001E-6</c:v>
                </c:pt>
                <c:pt idx="26">
                  <c:v>1.0207543199999999E-6</c:v>
                </c:pt>
                <c:pt idx="27">
                  <c:v>1.02075457E-6</c:v>
                </c:pt>
                <c:pt idx="28">
                  <c:v>1.02075219E-6</c:v>
                </c:pt>
                <c:pt idx="29">
                  <c:v>1.02074283E-6</c:v>
                </c:pt>
                <c:pt idx="30">
                  <c:v>1.0207206E-6</c:v>
                </c:pt>
                <c:pt idx="31">
                  <c:v>1.0206769199999999E-6</c:v>
                </c:pt>
                <c:pt idx="32">
                  <c:v>1.02059872E-6</c:v>
                </c:pt>
                <c:pt idx="33">
                  <c:v>1.02046672E-6</c:v>
                </c:pt>
                <c:pt idx="34">
                  <c:v>1.0202545699999999E-6</c:v>
                </c:pt>
                <c:pt idx="35">
                  <c:v>1.01992948E-6</c:v>
                </c:pt>
                <c:pt idx="36">
                  <c:v>1.0194538799999999E-6</c:v>
                </c:pt>
                <c:pt idx="37">
                  <c:v>1.0187876800000001E-6</c:v>
                </c:pt>
                <c:pt idx="38">
                  <c:v>1.01789023E-6</c:v>
                </c:pt>
                <c:pt idx="39">
                  <c:v>1.0167219499999999E-6</c:v>
                </c:pt>
                <c:pt idx="40">
                  <c:v>1.0152460899999999E-6</c:v>
                </c:pt>
                <c:pt idx="41">
                  <c:v>1.01343109E-6</c:v>
                </c:pt>
                <c:pt idx="42">
                  <c:v>1.01125278E-6</c:v>
                </c:pt>
                <c:pt idx="43">
                  <c:v>1.0086955499999999E-6</c:v>
                </c:pt>
                <c:pt idx="44">
                  <c:v>1.00575213E-6</c:v>
                </c:pt>
                <c:pt idx="45">
                  <c:v>1.00242255E-6</c:v>
                </c:pt>
                <c:pt idx="46">
                  <c:v>9.9871190499999995E-7</c:v>
                </c:pt>
                <c:pt idx="47">
                  <c:v>9.946265380000001E-7</c:v>
                </c:pt>
                <c:pt idx="48">
                  <c:v>9.9017008300000007E-7</c:v>
                </c:pt>
                <c:pt idx="49">
                  <c:v>9.853422039999999E-7</c:v>
                </c:pt>
                <c:pt idx="50">
                  <c:v>9.8014080799999995E-7</c:v>
                </c:pt>
                <c:pt idx="51">
                  <c:v>9.7456474500000007E-7</c:v>
                </c:pt>
                <c:pt idx="52">
                  <c:v>9.6861368499999991E-7</c:v>
                </c:pt>
                <c:pt idx="53">
                  <c:v>9.622858470000001E-7</c:v>
                </c:pt>
                <c:pt idx="54">
                  <c:v>9.5557669399999996E-7</c:v>
                </c:pt>
                <c:pt idx="55">
                  <c:v>9.4847891099999995E-7</c:v>
                </c:pt>
                <c:pt idx="56">
                  <c:v>9.4098255199999999E-7</c:v>
                </c:pt>
                <c:pt idx="57">
                  <c:v>9.3307755800000002E-7</c:v>
                </c:pt>
                <c:pt idx="58">
                  <c:v>9.2475955200000005E-7</c:v>
                </c:pt>
                <c:pt idx="59">
                  <c:v>9.1603279799999996E-7</c:v>
                </c:pt>
                <c:pt idx="60">
                  <c:v>9.0690592300000005E-7</c:v>
                </c:pt>
                <c:pt idx="61">
                  <c:v>8.9738563799999997E-7</c:v>
                </c:pt>
                <c:pt idx="62">
                  <c:v>8.8747363000000003E-7</c:v>
                </c:pt>
                <c:pt idx="63">
                  <c:v>8.7716491000000002E-7</c:v>
                </c:pt>
                <c:pt idx="64">
                  <c:v>8.6644814700000003E-7</c:v>
                </c:pt>
                <c:pt idx="65">
                  <c:v>8.5530954900000001E-7</c:v>
                </c:pt>
                <c:pt idx="66">
                  <c:v>8.4373009299999997E-7</c:v>
                </c:pt>
                <c:pt idx="67">
                  <c:v>8.3166306099999996E-7</c:v>
                </c:pt>
                <c:pt idx="68">
                  <c:v>8.1899729999999996E-7</c:v>
                </c:pt>
                <c:pt idx="69">
                  <c:v>8.0552329799999998E-7</c:v>
                </c:pt>
                <c:pt idx="70">
                  <c:v>7.9091274399999998E-7</c:v>
                </c:pt>
                <c:pt idx="71">
                  <c:v>7.7472197599999996E-7</c:v>
                </c:pt>
                <c:pt idx="72">
                  <c:v>7.5643134299999995E-7</c:v>
                </c:pt>
                <c:pt idx="73">
                  <c:v>7.3551232800000003E-7</c:v>
                </c:pt>
                <c:pt idx="74">
                  <c:v>7.1149802500000002E-7</c:v>
                </c:pt>
                <c:pt idx="75">
                  <c:v>6.8405168600000002E-7</c:v>
                </c:pt>
                <c:pt idx="76">
                  <c:v>6.5304255900000005E-7</c:v>
                </c:pt>
                <c:pt idx="77">
                  <c:v>6.1861070599999997E-7</c:v>
                </c:pt>
                <c:pt idx="78">
                  <c:v>5.8118012799999995E-7</c:v>
                </c:pt>
                <c:pt idx="79">
                  <c:v>5.41406825E-7</c:v>
                </c:pt>
                <c:pt idx="80">
                  <c:v>5.0008976500000002E-7</c:v>
                </c:pt>
                <c:pt idx="81">
                  <c:v>4.5808451099999999E-7</c:v>
                </c:pt>
                <c:pt idx="82">
                  <c:v>4.1624086399999998E-7</c:v>
                </c:pt>
                <c:pt idx="83">
                  <c:v>3.75354776E-7</c:v>
                </c:pt>
              </c:numCache>
            </c:numRef>
          </c:yVal>
        </c:ser>
        <c:ser>
          <c:idx val="8"/>
          <c:order val="8"/>
          <c:tx>
            <c:strRef>
              <c:f>'2000 250 200 15 ABS PP'!$M$2</c:f>
              <c:strCache>
                <c:ptCount val="1"/>
                <c:pt idx="0">
                  <c:v>ΔUr9, мВ</c:v>
                </c:pt>
              </c:strCache>
            </c:strRef>
          </c:tx>
          <c:spPr>
            <a:ln w="19050" cap="rnd" cmpd="sng" algn="ctr">
              <a:solidFill>
                <a:schemeClr val="accent3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PP'!$M$3:$M$86</c:f>
              <c:numCache>
                <c:formatCode>General</c:formatCode>
                <c:ptCount val="84"/>
                <c:pt idx="0">
                  <c:v>7.6502652200000005E-7</c:v>
                </c:pt>
                <c:pt idx="1">
                  <c:v>7.6502678300000005E-7</c:v>
                </c:pt>
                <c:pt idx="2">
                  <c:v>7.6502657800000004E-7</c:v>
                </c:pt>
                <c:pt idx="3">
                  <c:v>7.65025894E-7</c:v>
                </c:pt>
                <c:pt idx="4">
                  <c:v>7.6502497999999996E-7</c:v>
                </c:pt>
                <c:pt idx="5">
                  <c:v>7.6502430100000004E-7</c:v>
                </c:pt>
                <c:pt idx="6">
                  <c:v>7.65024319E-7</c:v>
                </c:pt>
                <c:pt idx="7">
                  <c:v>7.6502517600000004E-7</c:v>
                </c:pt>
                <c:pt idx="8">
                  <c:v>7.6502651000000001E-7</c:v>
                </c:pt>
                <c:pt idx="9">
                  <c:v>7.6502756700000003E-7</c:v>
                </c:pt>
                <c:pt idx="10">
                  <c:v>7.6502763699999997E-7</c:v>
                </c:pt>
                <c:pt idx="11">
                  <c:v>7.6502654700000004E-7</c:v>
                </c:pt>
                <c:pt idx="12">
                  <c:v>7.6502486799999998E-7</c:v>
                </c:pt>
                <c:pt idx="13">
                  <c:v>7.6502362300000002E-7</c:v>
                </c:pt>
                <c:pt idx="14">
                  <c:v>7.6502363999999997E-7</c:v>
                </c:pt>
                <c:pt idx="15">
                  <c:v>7.6502497400000005E-7</c:v>
                </c:pt>
                <c:pt idx="16">
                  <c:v>7.6502681000000004E-7</c:v>
                </c:pt>
                <c:pt idx="17">
                  <c:v>7.6502797500000003E-7</c:v>
                </c:pt>
                <c:pt idx="18">
                  <c:v>7.6502771700000005E-7</c:v>
                </c:pt>
                <c:pt idx="19">
                  <c:v>7.6502622500000003E-7</c:v>
                </c:pt>
                <c:pt idx="20">
                  <c:v>7.6502450400000004E-7</c:v>
                </c:pt>
                <c:pt idx="21">
                  <c:v>7.6502369100000005E-7</c:v>
                </c:pt>
                <c:pt idx="22">
                  <c:v>7.6502427699999995E-7</c:v>
                </c:pt>
                <c:pt idx="23">
                  <c:v>7.6502578600000003E-7</c:v>
                </c:pt>
                <c:pt idx="24">
                  <c:v>7.6502711899999999E-7</c:v>
                </c:pt>
                <c:pt idx="25">
                  <c:v>7.6502729299999999E-7</c:v>
                </c:pt>
                <c:pt idx="26">
                  <c:v>7.6502599400000004E-7</c:v>
                </c:pt>
                <c:pt idx="27">
                  <c:v>7.6502343799999998E-7</c:v>
                </c:pt>
                <c:pt idx="28">
                  <c:v>7.6501948000000002E-7</c:v>
                </c:pt>
                <c:pt idx="29">
                  <c:v>7.6501234099999996E-7</c:v>
                </c:pt>
                <c:pt idx="30">
                  <c:v>7.6499751199999996E-7</c:v>
                </c:pt>
                <c:pt idx="31">
                  <c:v>7.6496718300000005E-7</c:v>
                </c:pt>
                <c:pt idx="32">
                  <c:v>7.6491012999999998E-7</c:v>
                </c:pt>
                <c:pt idx="33">
                  <c:v>7.6481167799999998E-7</c:v>
                </c:pt>
                <c:pt idx="34">
                  <c:v>7.6465345099999998E-7</c:v>
                </c:pt>
                <c:pt idx="35">
                  <c:v>7.6441298200000002E-7</c:v>
                </c:pt>
                <c:pt idx="36">
                  <c:v>7.6406364399999996E-7</c:v>
                </c:pt>
                <c:pt idx="37">
                  <c:v>7.6357536299999997E-7</c:v>
                </c:pt>
                <c:pt idx="38">
                  <c:v>7.62916306E-7</c:v>
                </c:pt>
                <c:pt idx="39">
                  <c:v>7.6205541300000002E-7</c:v>
                </c:pt>
                <c:pt idx="40">
                  <c:v>7.6096525799999997E-7</c:v>
                </c:pt>
                <c:pt idx="41">
                  <c:v>7.5962432899999995E-7</c:v>
                </c:pt>
                <c:pt idx="42">
                  <c:v>7.58017691E-7</c:v>
                </c:pt>
                <c:pt idx="43">
                  <c:v>7.5613578000000004E-7</c:v>
                </c:pt>
                <c:pt idx="44">
                  <c:v>7.5397256099999999E-7</c:v>
                </c:pt>
                <c:pt idx="45">
                  <c:v>7.5152478200000003E-7</c:v>
                </c:pt>
                <c:pt idx="46">
                  <c:v>7.4879242599999998E-7</c:v>
                </c:pt>
                <c:pt idx="47">
                  <c:v>7.4577876799999998E-7</c:v>
                </c:pt>
                <c:pt idx="48">
                  <c:v>7.42489059E-7</c:v>
                </c:pt>
                <c:pt idx="49">
                  <c:v>7.38928449E-7</c:v>
                </c:pt>
                <c:pt idx="50">
                  <c:v>7.3510008100000004E-7</c:v>
                </c:pt>
                <c:pt idx="51">
                  <c:v>7.3100343600000004E-7</c:v>
                </c:pt>
                <c:pt idx="52">
                  <c:v>7.2663328499999999E-7</c:v>
                </c:pt>
                <c:pt idx="53">
                  <c:v>7.2198097400000005E-7</c:v>
                </c:pt>
                <c:pt idx="54">
                  <c:v>7.1703875399999995E-7</c:v>
                </c:pt>
                <c:pt idx="55">
                  <c:v>7.1180377999999996E-7</c:v>
                </c:pt>
                <c:pt idx="56">
                  <c:v>7.0627770000000002E-7</c:v>
                </c:pt>
                <c:pt idx="57">
                  <c:v>7.0046314700000005E-7</c:v>
                </c:pt>
                <c:pt idx="58">
                  <c:v>6.9436109599999998E-7</c:v>
                </c:pt>
                <c:pt idx="59">
                  <c:v>6.87969552E-7</c:v>
                </c:pt>
                <c:pt idx="60">
                  <c:v>6.8128340199999998E-7</c:v>
                </c:pt>
                <c:pt idx="61">
                  <c:v>6.7429799299999997E-7</c:v>
                </c:pt>
                <c:pt idx="62">
                  <c:v>6.6701499199999999E-7</c:v>
                </c:pt>
                <c:pt idx="63">
                  <c:v>6.5944379100000002E-7</c:v>
                </c:pt>
                <c:pt idx="64">
                  <c:v>6.5159731300000003E-7</c:v>
                </c:pt>
                <c:pt idx="65">
                  <c:v>6.43487724E-7</c:v>
                </c:pt>
                <c:pt idx="66">
                  <c:v>6.3512215699999998E-7</c:v>
                </c:pt>
                <c:pt idx="67">
                  <c:v>6.2649433200000004E-7</c:v>
                </c:pt>
                <c:pt idx="68">
                  <c:v>6.1757429200000005E-7</c:v>
                </c:pt>
                <c:pt idx="69">
                  <c:v>6.0829885200000003E-7</c:v>
                </c:pt>
                <c:pt idx="70">
                  <c:v>5.9855708999999996E-7</c:v>
                </c:pt>
                <c:pt idx="71">
                  <c:v>5.8816993200000002E-7</c:v>
                </c:pt>
                <c:pt idx="72">
                  <c:v>5.7687633200000005E-7</c:v>
                </c:pt>
                <c:pt idx="73">
                  <c:v>5.6433656E-7</c:v>
                </c:pt>
                <c:pt idx="74">
                  <c:v>5.5015493600000005E-7</c:v>
                </c:pt>
                <c:pt idx="75">
                  <c:v>5.3392864900000004E-7</c:v>
                </c:pt>
                <c:pt idx="76">
                  <c:v>5.1532383300000002E-7</c:v>
                </c:pt>
                <c:pt idx="77">
                  <c:v>4.9415218300000005E-7</c:v>
                </c:pt>
                <c:pt idx="78">
                  <c:v>4.7041275599999998E-7</c:v>
                </c:pt>
                <c:pt idx="79">
                  <c:v>4.4429436500000002E-7</c:v>
                </c:pt>
                <c:pt idx="80">
                  <c:v>4.1615868699999999E-7</c:v>
                </c:pt>
                <c:pt idx="81">
                  <c:v>3.8651416600000001E-7</c:v>
                </c:pt>
                <c:pt idx="82">
                  <c:v>3.5597403800000001E-7</c:v>
                </c:pt>
                <c:pt idx="83">
                  <c:v>3.2519267799999999E-7</c:v>
                </c:pt>
              </c:numCache>
            </c:numRef>
          </c:yVal>
        </c:ser>
        <c:axId val="123217792"/>
        <c:axId val="123219328"/>
      </c:scatterChart>
      <c:valAx>
        <c:axId val="12321779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219328"/>
        <c:crosses val="autoZero"/>
        <c:crossBetween val="midCat"/>
      </c:valAx>
      <c:valAx>
        <c:axId val="123219328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21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2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PP'!$N$2</c:f>
              <c:strCache>
                <c:ptCount val="1"/>
                <c:pt idx="0">
                  <c:v>Δ2U12,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PP'!$N$3:$N$86</c:f>
              <c:numCache>
                <c:formatCode>General</c:formatCode>
                <c:ptCount val="84"/>
                <c:pt idx="0">
                  <c:v>2.8307642799999998E-5</c:v>
                </c:pt>
                <c:pt idx="1">
                  <c:v>2.8307653499999996E-5</c:v>
                </c:pt>
                <c:pt idx="2">
                  <c:v>2.8307639300000001E-5</c:v>
                </c:pt>
                <c:pt idx="3">
                  <c:v>2.8307601400000002E-5</c:v>
                </c:pt>
                <c:pt idx="4">
                  <c:v>2.8307554000000001E-5</c:v>
                </c:pt>
                <c:pt idx="5">
                  <c:v>2.8307520699999999E-5</c:v>
                </c:pt>
                <c:pt idx="6">
                  <c:v>2.8307524000000002E-5</c:v>
                </c:pt>
                <c:pt idx="7">
                  <c:v>2.8307569600000001E-5</c:v>
                </c:pt>
                <c:pt idx="8">
                  <c:v>2.83076384E-5</c:v>
                </c:pt>
                <c:pt idx="9">
                  <c:v>2.8307692000000002E-5</c:v>
                </c:pt>
                <c:pt idx="10">
                  <c:v>2.8307694899999998E-5</c:v>
                </c:pt>
                <c:pt idx="11">
                  <c:v>2.83076386E-5</c:v>
                </c:pt>
                <c:pt idx="12">
                  <c:v>2.8307552299999997E-5</c:v>
                </c:pt>
                <c:pt idx="13">
                  <c:v>2.8307488099999998E-5</c:v>
                </c:pt>
                <c:pt idx="14">
                  <c:v>2.83074882E-5</c:v>
                </c:pt>
                <c:pt idx="15">
                  <c:v>2.8307555500000001E-5</c:v>
                </c:pt>
                <c:pt idx="16">
                  <c:v>2.8307649100000002E-5</c:v>
                </c:pt>
                <c:pt idx="17">
                  <c:v>2.8307709700000003E-5</c:v>
                </c:pt>
                <c:pt idx="18">
                  <c:v>2.8307698800000004E-5</c:v>
                </c:pt>
                <c:pt idx="19">
                  <c:v>2.8307625000000002E-5</c:v>
                </c:pt>
                <c:pt idx="20">
                  <c:v>2.8307537999999997E-5</c:v>
                </c:pt>
                <c:pt idx="21">
                  <c:v>2.8307494700000005E-5</c:v>
                </c:pt>
                <c:pt idx="22">
                  <c:v>2.8307520200000001E-5</c:v>
                </c:pt>
                <c:pt idx="23">
                  <c:v>2.8307592200000001E-5</c:v>
                </c:pt>
                <c:pt idx="24">
                  <c:v>2.8307656900000001E-5</c:v>
                </c:pt>
                <c:pt idx="25">
                  <c:v>2.83076645E-5</c:v>
                </c:pt>
                <c:pt idx="26">
                  <c:v>2.8307592599999998E-5</c:v>
                </c:pt>
                <c:pt idx="27">
                  <c:v>2.8307431399999997E-5</c:v>
                </c:pt>
                <c:pt idx="28">
                  <c:v>2.8307127799999999E-5</c:v>
                </c:pt>
                <c:pt idx="29">
                  <c:v>2.8306505700000002E-5</c:v>
                </c:pt>
                <c:pt idx="30">
                  <c:v>2.8305189300000003E-5</c:v>
                </c:pt>
                <c:pt idx="31">
                  <c:v>2.8302546099999996E-5</c:v>
                </c:pt>
                <c:pt idx="32">
                  <c:v>2.82976383E-5</c:v>
                </c:pt>
                <c:pt idx="33">
                  <c:v>2.82891527E-5</c:v>
                </c:pt>
                <c:pt idx="34">
                  <c:v>2.8275280100000004E-5</c:v>
                </c:pt>
                <c:pt idx="35">
                  <c:v>2.8253551600000002E-5</c:v>
                </c:pt>
                <c:pt idx="36">
                  <c:v>2.8220668299999996E-5</c:v>
                </c:pt>
                <c:pt idx="37">
                  <c:v>2.8172391100000002E-5</c:v>
                </c:pt>
                <c:pt idx="38">
                  <c:v>2.8103550299999998E-5</c:v>
                </c:pt>
                <c:pt idx="39">
                  <c:v>2.8008200600000004E-5</c:v>
                </c:pt>
                <c:pt idx="40">
                  <c:v>2.7879896700000001E-5</c:v>
                </c:pt>
                <c:pt idx="41">
                  <c:v>2.7712008100000002E-5</c:v>
                </c:pt>
                <c:pt idx="42">
                  <c:v>2.7497978200000003E-5</c:v>
                </c:pt>
                <c:pt idx="43">
                  <c:v>2.7231480300000002E-5</c:v>
                </c:pt>
                <c:pt idx="44">
                  <c:v>2.6906478400000004E-5</c:v>
                </c:pt>
                <c:pt idx="45">
                  <c:v>2.6517162299999998E-5</c:v>
                </c:pt>
                <c:pt idx="46">
                  <c:v>2.6057670600000004E-5</c:v>
                </c:pt>
                <c:pt idx="47">
                  <c:v>2.5521638500000002E-5</c:v>
                </c:pt>
                <c:pt idx="48">
                  <c:v>2.4901929199999999E-5</c:v>
                </c:pt>
                <c:pt idx="49">
                  <c:v>2.41909604E-5</c:v>
                </c:pt>
                <c:pt idx="50">
                  <c:v>2.3381650699999998E-5</c:v>
                </c:pt>
                <c:pt idx="51">
                  <c:v>2.24686089E-5</c:v>
                </c:pt>
                <c:pt idx="52">
                  <c:v>2.1449222000000001E-5</c:v>
                </c:pt>
                <c:pt idx="53">
                  <c:v>2.0324599000000002E-5</c:v>
                </c:pt>
                <c:pt idx="54">
                  <c:v>1.9100416899999999E-5</c:v>
                </c:pt>
                <c:pt idx="55">
                  <c:v>1.7787516299999997E-5</c:v>
                </c:pt>
                <c:pt idx="56">
                  <c:v>1.6402011E-5</c:v>
                </c:pt>
                <c:pt idx="57">
                  <c:v>1.4964886500000001E-5</c:v>
                </c:pt>
                <c:pt idx="58">
                  <c:v>1.3501083400000002E-5</c:v>
                </c:pt>
                <c:pt idx="59">
                  <c:v>1.2037958199999999E-5</c:v>
                </c:pt>
                <c:pt idx="60">
                  <c:v>1.0603444700000001E-5</c:v>
                </c:pt>
                <c:pt idx="61">
                  <c:v>9.2245171999999992E-6</c:v>
                </c:pt>
                <c:pt idx="62">
                  <c:v>7.9256963999999998E-6</c:v>
                </c:pt>
                <c:pt idx="63">
                  <c:v>6.7270029000000018E-6</c:v>
                </c:pt>
                <c:pt idx="64">
                  <c:v>5.6423528999999985E-6</c:v>
                </c:pt>
                <c:pt idx="65">
                  <c:v>4.6797598500000003E-6</c:v>
                </c:pt>
                <c:pt idx="66">
                  <c:v>3.8421410200000002E-6</c:v>
                </c:pt>
                <c:pt idx="67">
                  <c:v>3.1269956799999995E-6</c:v>
                </c:pt>
                <c:pt idx="68">
                  <c:v>2.5264888800000006E-6</c:v>
                </c:pt>
                <c:pt idx="69">
                  <c:v>2.0297005299999994E-6</c:v>
                </c:pt>
                <c:pt idx="70">
                  <c:v>1.6248669999999992E-6</c:v>
                </c:pt>
                <c:pt idx="71">
                  <c:v>1.2995366299999993E-6</c:v>
                </c:pt>
                <c:pt idx="72">
                  <c:v>1.0406280300000001E-6</c:v>
                </c:pt>
                <c:pt idx="73">
                  <c:v>8.3597053999999999E-7</c:v>
                </c:pt>
                <c:pt idx="74">
                  <c:v>6.7536485000000053E-7</c:v>
                </c:pt>
                <c:pt idx="75">
                  <c:v>5.5005928000000013E-7</c:v>
                </c:pt>
                <c:pt idx="76">
                  <c:v>4.5234672000000038E-7</c:v>
                </c:pt>
                <c:pt idx="77">
                  <c:v>3.7597912999999976E-7</c:v>
                </c:pt>
                <c:pt idx="78">
                  <c:v>3.1620772999999992E-7</c:v>
                </c:pt>
                <c:pt idx="79">
                  <c:v>2.6924385000000014E-7</c:v>
                </c:pt>
                <c:pt idx="80">
                  <c:v>2.3200931999999999E-7</c:v>
                </c:pt>
                <c:pt idx="81">
                  <c:v>2.021925400000002E-7</c:v>
                </c:pt>
                <c:pt idx="82">
                  <c:v>1.7809746900000007E-7</c:v>
                </c:pt>
                <c:pt idx="83">
                  <c:v>1.5839186500000007E-7</c:v>
                </c:pt>
              </c:numCache>
            </c:numRef>
          </c:yVal>
        </c:ser>
        <c:ser>
          <c:idx val="1"/>
          <c:order val="1"/>
          <c:tx>
            <c:strRef>
              <c:f>'2000 250 200 15 ABS PP'!$O$2</c:f>
              <c:strCache>
                <c:ptCount val="1"/>
                <c:pt idx="0">
                  <c:v>Δ2U23,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PP'!$O$3:$O$86</c:f>
              <c:numCache>
                <c:formatCode>General</c:formatCode>
                <c:ptCount val="84"/>
                <c:pt idx="0">
                  <c:v>8.5971416500000003E-6</c:v>
                </c:pt>
                <c:pt idx="1">
                  <c:v>8.597144220000001E-6</c:v>
                </c:pt>
                <c:pt idx="2">
                  <c:v>8.5971415599999985E-6</c:v>
                </c:pt>
                <c:pt idx="3">
                  <c:v>8.5971337499999984E-6</c:v>
                </c:pt>
                <c:pt idx="4">
                  <c:v>8.5971236700000008E-6</c:v>
                </c:pt>
                <c:pt idx="5">
                  <c:v>8.5971163599999986E-6</c:v>
                </c:pt>
                <c:pt idx="6">
                  <c:v>8.5971167499999985E-6</c:v>
                </c:pt>
                <c:pt idx="7">
                  <c:v>8.5971264299999981E-6</c:v>
                </c:pt>
                <c:pt idx="8">
                  <c:v>8.5971411400000008E-6</c:v>
                </c:pt>
                <c:pt idx="9">
                  <c:v>8.5971527999999978E-6</c:v>
                </c:pt>
                <c:pt idx="10">
                  <c:v>8.5971534700000013E-6</c:v>
                </c:pt>
                <c:pt idx="11">
                  <c:v>8.5971413499999988E-6</c:v>
                </c:pt>
                <c:pt idx="12">
                  <c:v>8.5971227800000011E-6</c:v>
                </c:pt>
                <c:pt idx="13">
                  <c:v>8.5971089400000018E-6</c:v>
                </c:pt>
                <c:pt idx="14">
                  <c:v>8.5971089900000009E-6</c:v>
                </c:pt>
                <c:pt idx="15">
                  <c:v>8.5971235599999993E-6</c:v>
                </c:pt>
                <c:pt idx="16">
                  <c:v>8.5971438299999994E-6</c:v>
                </c:pt>
                <c:pt idx="17">
                  <c:v>8.5971569000000004E-6</c:v>
                </c:pt>
                <c:pt idx="18">
                  <c:v>8.597154429999998E-6</c:v>
                </c:pt>
                <c:pt idx="19">
                  <c:v>8.5971382900000017E-6</c:v>
                </c:pt>
                <c:pt idx="20">
                  <c:v>8.597119450000002E-6</c:v>
                </c:pt>
                <c:pt idx="21">
                  <c:v>8.597110019999998E-6</c:v>
                </c:pt>
                <c:pt idx="22">
                  <c:v>8.5971157299999995E-6</c:v>
                </c:pt>
                <c:pt idx="23">
                  <c:v>8.5971316100000003E-6</c:v>
                </c:pt>
                <c:pt idx="24">
                  <c:v>8.5971459799999989E-6</c:v>
                </c:pt>
                <c:pt idx="25">
                  <c:v>8.5971478300000003E-6</c:v>
                </c:pt>
                <c:pt idx="26">
                  <c:v>8.5971316100000003E-6</c:v>
                </c:pt>
                <c:pt idx="27">
                  <c:v>8.5970949100000006E-6</c:v>
                </c:pt>
                <c:pt idx="28">
                  <c:v>8.597026250000001E-6</c:v>
                </c:pt>
                <c:pt idx="29">
                  <c:v>8.5968872E-6</c:v>
                </c:pt>
                <c:pt idx="30">
                  <c:v>8.596595669999998E-6</c:v>
                </c:pt>
                <c:pt idx="31">
                  <c:v>8.5960129800000013E-6</c:v>
                </c:pt>
                <c:pt idx="32">
                  <c:v>8.5949346699999994E-6</c:v>
                </c:pt>
                <c:pt idx="33">
                  <c:v>8.5930830400000003E-6</c:v>
                </c:pt>
                <c:pt idx="34">
                  <c:v>8.5901015699999988E-6</c:v>
                </c:pt>
                <c:pt idx="35">
                  <c:v>8.5855521800000002E-6</c:v>
                </c:pt>
                <c:pt idx="36">
                  <c:v>8.5789220100000018E-6</c:v>
                </c:pt>
                <c:pt idx="37">
                  <c:v>8.569642539999999E-6</c:v>
                </c:pt>
                <c:pt idx="38">
                  <c:v>8.5571180899999991E-6</c:v>
                </c:pt>
                <c:pt idx="39">
                  <c:v>8.5407626899999987E-6</c:v>
                </c:pt>
                <c:pt idx="40">
                  <c:v>8.5200411700000006E-6</c:v>
                </c:pt>
                <c:pt idx="41">
                  <c:v>8.4945030600000019E-6</c:v>
                </c:pt>
                <c:pt idx="42">
                  <c:v>8.4637930799999996E-6</c:v>
                </c:pt>
                <c:pt idx="43">
                  <c:v>8.4276241400000003E-6</c:v>
                </c:pt>
                <c:pt idx="44">
                  <c:v>8.3857201699999984E-6</c:v>
                </c:pt>
                <c:pt idx="45">
                  <c:v>8.3377469300000013E-6</c:v>
                </c:pt>
                <c:pt idx="46">
                  <c:v>8.2832252599999995E-6</c:v>
                </c:pt>
                <c:pt idx="47">
                  <c:v>8.2214156500000021E-6</c:v>
                </c:pt>
                <c:pt idx="48">
                  <c:v>8.1511854099999977E-6</c:v>
                </c:pt>
                <c:pt idx="49">
                  <c:v>8.0709039700000007E-6</c:v>
                </c:pt>
                <c:pt idx="50">
                  <c:v>7.9783909899999986E-6</c:v>
                </c:pt>
                <c:pt idx="51">
                  <c:v>7.870898600000002E-6</c:v>
                </c:pt>
                <c:pt idx="52">
                  <c:v>7.7451060199999991E-6</c:v>
                </c:pt>
                <c:pt idx="53">
                  <c:v>7.597157909999999E-6</c:v>
                </c:pt>
                <c:pt idx="54">
                  <c:v>7.4228159600000006E-6</c:v>
                </c:pt>
                <c:pt idx="55">
                  <c:v>7.217732129999999E-6</c:v>
                </c:pt>
                <c:pt idx="56">
                  <c:v>6.9778101000000001E-6</c:v>
                </c:pt>
                <c:pt idx="57">
                  <c:v>6.6996646200000004E-6</c:v>
                </c:pt>
                <c:pt idx="58">
                  <c:v>6.3811972199999996E-6</c:v>
                </c:pt>
                <c:pt idx="59">
                  <c:v>6.0222020500000002E-6</c:v>
                </c:pt>
                <c:pt idx="60">
                  <c:v>5.6248476500000006E-6</c:v>
                </c:pt>
                <c:pt idx="61">
                  <c:v>5.193937710000001E-6</c:v>
                </c:pt>
                <c:pt idx="62">
                  <c:v>4.7369108799999991E-6</c:v>
                </c:pt>
                <c:pt idx="63">
                  <c:v>4.2635388699999997E-6</c:v>
                </c:pt>
                <c:pt idx="64">
                  <c:v>3.7852732799999996E-6</c:v>
                </c:pt>
                <c:pt idx="65">
                  <c:v>3.3142233699999994E-6</c:v>
                </c:pt>
                <c:pt idx="66">
                  <c:v>2.8618905699999991E-6</c:v>
                </c:pt>
                <c:pt idx="67">
                  <c:v>2.4380606599999996E-6</c:v>
                </c:pt>
                <c:pt idx="68">
                  <c:v>2.0502695799999999E-6</c:v>
                </c:pt>
                <c:pt idx="69">
                  <c:v>1.7036931300000006E-6</c:v>
                </c:pt>
                <c:pt idx="70">
                  <c:v>1.4009143200000007E-6</c:v>
                </c:pt>
                <c:pt idx="71">
                  <c:v>1.1417036600000002E-6</c:v>
                </c:pt>
                <c:pt idx="72">
                  <c:v>9.235770799999998E-7</c:v>
                </c:pt>
                <c:pt idx="73">
                  <c:v>7.4294133999999973E-7</c:v>
                </c:pt>
                <c:pt idx="74">
                  <c:v>5.9568969999999998E-7</c:v>
                </c:pt>
                <c:pt idx="75">
                  <c:v>4.7717756999999959E-7</c:v>
                </c:pt>
                <c:pt idx="76">
                  <c:v>3.8257255999999993E-7</c:v>
                </c:pt>
                <c:pt idx="77">
                  <c:v>3.0755623000000007E-7</c:v>
                </c:pt>
                <c:pt idx="78">
                  <c:v>2.4849605000000011E-7</c:v>
                </c:pt>
                <c:pt idx="79">
                  <c:v>2.0218346999999991E-7</c:v>
                </c:pt>
                <c:pt idx="80">
                  <c:v>1.6584054000000006E-7</c:v>
                </c:pt>
                <c:pt idx="81">
                  <c:v>1.3728869799999992E-7</c:v>
                </c:pt>
                <c:pt idx="82">
                  <c:v>1.1484871199999993E-7</c:v>
                </c:pt>
                <c:pt idx="83">
                  <c:v>9.7141213999999992E-8</c:v>
                </c:pt>
              </c:numCache>
            </c:numRef>
          </c:yVal>
        </c:ser>
        <c:ser>
          <c:idx val="2"/>
          <c:order val="2"/>
          <c:tx>
            <c:strRef>
              <c:f>'2000 250 200 15 ABS PP'!$P$2</c:f>
              <c:strCache>
                <c:ptCount val="1"/>
                <c:pt idx="0">
                  <c:v>Δ2U34,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PP'!$P$3:$P$86</c:f>
              <c:numCache>
                <c:formatCode>General</c:formatCode>
                <c:ptCount val="84"/>
                <c:pt idx="0">
                  <c:v>3.6088258999999996E-6</c:v>
                </c:pt>
                <c:pt idx="1">
                  <c:v>3.6088235199999998E-6</c:v>
                </c:pt>
                <c:pt idx="2">
                  <c:v>3.6088145200000002E-6</c:v>
                </c:pt>
                <c:pt idx="3">
                  <c:v>3.6088028500000009E-6</c:v>
                </c:pt>
                <c:pt idx="4">
                  <c:v>3.6087932699999996E-6</c:v>
                </c:pt>
                <c:pt idx="5">
                  <c:v>3.6087898100000002E-6</c:v>
                </c:pt>
                <c:pt idx="6">
                  <c:v>3.6087944599999999E-6</c:v>
                </c:pt>
                <c:pt idx="7">
                  <c:v>3.6088060300000001E-6</c:v>
                </c:pt>
                <c:pt idx="8">
                  <c:v>3.6088198699999995E-6</c:v>
                </c:pt>
                <c:pt idx="9">
                  <c:v>3.6088292100000008E-6</c:v>
                </c:pt>
                <c:pt idx="10">
                  <c:v>3.6088285200000002E-6</c:v>
                </c:pt>
                <c:pt idx="11">
                  <c:v>3.6088169800000003E-6</c:v>
                </c:pt>
                <c:pt idx="12">
                  <c:v>3.6087999799999996E-6</c:v>
                </c:pt>
                <c:pt idx="13">
                  <c:v>3.6087867099999995E-6</c:v>
                </c:pt>
                <c:pt idx="14">
                  <c:v>3.6087848699999996E-6</c:v>
                </c:pt>
                <c:pt idx="15">
                  <c:v>3.6087958000000001E-6</c:v>
                </c:pt>
                <c:pt idx="16">
                  <c:v>3.6088133499999996E-6</c:v>
                </c:pt>
                <c:pt idx="17">
                  <c:v>3.6088276399999995E-6</c:v>
                </c:pt>
                <c:pt idx="18">
                  <c:v>3.6088310000000007E-6</c:v>
                </c:pt>
                <c:pt idx="19">
                  <c:v>3.6088223699999988E-6</c:v>
                </c:pt>
                <c:pt idx="20">
                  <c:v>3.6088073399999992E-6</c:v>
                </c:pt>
                <c:pt idx="21">
                  <c:v>3.60879426E-6</c:v>
                </c:pt>
                <c:pt idx="22">
                  <c:v>3.608789299999999E-6</c:v>
                </c:pt>
                <c:pt idx="23">
                  <c:v>3.6087936799999992E-6</c:v>
                </c:pt>
                <c:pt idx="24">
                  <c:v>3.6088040200000007E-6</c:v>
                </c:pt>
                <c:pt idx="25">
                  <c:v>3.6088145799999992E-6</c:v>
                </c:pt>
                <c:pt idx="26">
                  <c:v>3.6088193000000011E-6</c:v>
                </c:pt>
                <c:pt idx="27">
                  <c:v>3.6088120000000004E-6</c:v>
                </c:pt>
                <c:pt idx="28">
                  <c:v>3.6087845700000006E-6</c:v>
                </c:pt>
                <c:pt idx="29">
                  <c:v>3.6087236300000002E-6</c:v>
                </c:pt>
                <c:pt idx="30">
                  <c:v>3.60860529E-6</c:v>
                </c:pt>
                <c:pt idx="31">
                  <c:v>3.6083883799999998E-6</c:v>
                </c:pt>
                <c:pt idx="32">
                  <c:v>3.6080063000000004E-6</c:v>
                </c:pt>
                <c:pt idx="33">
                  <c:v>3.6073598399999996E-6</c:v>
                </c:pt>
                <c:pt idx="34">
                  <c:v>3.6063141299999999E-6</c:v>
                </c:pt>
                <c:pt idx="35">
                  <c:v>3.6047022399999992E-6</c:v>
                </c:pt>
                <c:pt idx="36">
                  <c:v>3.6023348399999995E-6</c:v>
                </c:pt>
                <c:pt idx="37">
                  <c:v>3.5990119900000003E-6</c:v>
                </c:pt>
                <c:pt idx="38">
                  <c:v>3.59453297E-6</c:v>
                </c:pt>
                <c:pt idx="39">
                  <c:v>3.5887030699999995E-6</c:v>
                </c:pt>
                <c:pt idx="40">
                  <c:v>3.5813407499999997E-6</c:v>
                </c:pt>
                <c:pt idx="41">
                  <c:v>3.5722873499999997E-6</c:v>
                </c:pt>
                <c:pt idx="42">
                  <c:v>3.5614171500000001E-6</c:v>
                </c:pt>
                <c:pt idx="43">
                  <c:v>3.5486424999999998E-6</c:v>
                </c:pt>
                <c:pt idx="44">
                  <c:v>3.5339132899999999E-6</c:v>
                </c:pt>
                <c:pt idx="45">
                  <c:v>3.5172134600000001E-6</c:v>
                </c:pt>
                <c:pt idx="46">
                  <c:v>3.4985526499999998E-6</c:v>
                </c:pt>
                <c:pt idx="47">
                  <c:v>3.4779483399999989E-6</c:v>
                </c:pt>
                <c:pt idx="48">
                  <c:v>3.4554009800000006E-6</c:v>
                </c:pt>
                <c:pt idx="49">
                  <c:v>3.4308711499999994E-6</c:v>
                </c:pt>
                <c:pt idx="50">
                  <c:v>3.4042602900000003E-6</c:v>
                </c:pt>
                <c:pt idx="51">
                  <c:v>3.3753817099999998E-6</c:v>
                </c:pt>
                <c:pt idx="52">
                  <c:v>3.3439105200000012E-6</c:v>
                </c:pt>
                <c:pt idx="53">
                  <c:v>3.3093184499999996E-6</c:v>
                </c:pt>
                <c:pt idx="54">
                  <c:v>3.2708091699999993E-6</c:v>
                </c:pt>
                <c:pt idx="55">
                  <c:v>3.2272569500000003E-6</c:v>
                </c:pt>
                <c:pt idx="56">
                  <c:v>3.1771538E-6</c:v>
                </c:pt>
                <c:pt idx="57">
                  <c:v>3.1185987199999997E-6</c:v>
                </c:pt>
                <c:pt idx="58">
                  <c:v>3.0493631500000003E-6</c:v>
                </c:pt>
                <c:pt idx="59">
                  <c:v>2.96703054E-6</c:v>
                </c:pt>
                <c:pt idx="60">
                  <c:v>2.8692086600000001E-6</c:v>
                </c:pt>
                <c:pt idx="61">
                  <c:v>2.7538419999999997E-6</c:v>
                </c:pt>
                <c:pt idx="62">
                  <c:v>2.6196068900000005E-6</c:v>
                </c:pt>
                <c:pt idx="63">
                  <c:v>2.4662847200000001E-6</c:v>
                </c:pt>
                <c:pt idx="64">
                  <c:v>2.2950096599999999E-6</c:v>
                </c:pt>
                <c:pt idx="65">
                  <c:v>2.1083656700000002E-6</c:v>
                </c:pt>
                <c:pt idx="66">
                  <c:v>1.9103375600000005E-6</c:v>
                </c:pt>
                <c:pt idx="67">
                  <c:v>1.70607763E-6</c:v>
                </c:pt>
                <c:pt idx="68">
                  <c:v>1.5014286200000002E-6</c:v>
                </c:pt>
                <c:pt idx="69">
                  <c:v>1.3022305499999996E-6</c:v>
                </c:pt>
                <c:pt idx="70">
                  <c:v>1.1136166499999999E-6</c:v>
                </c:pt>
                <c:pt idx="71">
                  <c:v>9.3958482000000028E-7</c:v>
                </c:pt>
                <c:pt idx="72">
                  <c:v>7.829237700000002E-7</c:v>
                </c:pt>
                <c:pt idx="73">
                  <c:v>6.4523951999999998E-7</c:v>
                </c:pt>
                <c:pt idx="74">
                  <c:v>5.2687528999999993E-7</c:v>
                </c:pt>
                <c:pt idx="75">
                  <c:v>4.2696537000000027E-7</c:v>
                </c:pt>
                <c:pt idx="76">
                  <c:v>3.4388973999999984E-7</c:v>
                </c:pt>
                <c:pt idx="77">
                  <c:v>2.7579571000000008E-7</c:v>
                </c:pt>
                <c:pt idx="78">
                  <c:v>2.2073682999999983E-7</c:v>
                </c:pt>
                <c:pt idx="79">
                  <c:v>1.7664979999999995E-7</c:v>
                </c:pt>
                <c:pt idx="80">
                  <c:v>1.4155536899999983E-7</c:v>
                </c:pt>
                <c:pt idx="81">
                  <c:v>1.1378203300000002E-7</c:v>
                </c:pt>
                <c:pt idx="82">
                  <c:v>9.1927270000000053E-8</c:v>
                </c:pt>
                <c:pt idx="83">
                  <c:v>7.4756673999999968E-8</c:v>
                </c:pt>
              </c:numCache>
            </c:numRef>
          </c:yVal>
        </c:ser>
        <c:ser>
          <c:idx val="3"/>
          <c:order val="3"/>
          <c:tx>
            <c:strRef>
              <c:f>'2000 250 200 15 ABS PP'!$Q$2</c:f>
              <c:strCache>
                <c:ptCount val="1"/>
                <c:pt idx="0">
                  <c:v>Δ2U45,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PP'!$Q$3:$Q$86</c:f>
              <c:numCache>
                <c:formatCode>General</c:formatCode>
                <c:ptCount val="84"/>
                <c:pt idx="0">
                  <c:v>1.79773754E-6</c:v>
                </c:pt>
                <c:pt idx="1">
                  <c:v>1.7977369200000003E-6</c:v>
                </c:pt>
                <c:pt idx="2">
                  <c:v>1.7977425199999998E-6</c:v>
                </c:pt>
                <c:pt idx="3">
                  <c:v>1.7977525700000001E-6</c:v>
                </c:pt>
                <c:pt idx="4">
                  <c:v>1.7977631800000002E-6</c:v>
                </c:pt>
                <c:pt idx="5">
                  <c:v>1.7977693299999995E-6</c:v>
                </c:pt>
                <c:pt idx="6">
                  <c:v>1.7977670399999998E-6</c:v>
                </c:pt>
                <c:pt idx="7">
                  <c:v>1.7977558700000002E-6</c:v>
                </c:pt>
                <c:pt idx="8">
                  <c:v>1.79774048E-6</c:v>
                </c:pt>
                <c:pt idx="9">
                  <c:v>1.7977290399999996E-6</c:v>
                </c:pt>
                <c:pt idx="10">
                  <c:v>1.7977289E-6</c:v>
                </c:pt>
                <c:pt idx="11">
                  <c:v>1.7977416000000003E-6</c:v>
                </c:pt>
                <c:pt idx="12">
                  <c:v>1.7977607999999996E-6</c:v>
                </c:pt>
                <c:pt idx="13">
                  <c:v>1.7977753500000001E-6</c:v>
                </c:pt>
                <c:pt idx="14">
                  <c:v>1.7977761099999999E-6</c:v>
                </c:pt>
                <c:pt idx="15">
                  <c:v>1.7977620800000005E-6</c:v>
                </c:pt>
                <c:pt idx="16">
                  <c:v>1.7977416000000003E-6</c:v>
                </c:pt>
                <c:pt idx="17">
                  <c:v>1.7977271200000003E-6</c:v>
                </c:pt>
                <c:pt idx="18">
                  <c:v>1.79772728E-6</c:v>
                </c:pt>
                <c:pt idx="19">
                  <c:v>1.7977413100000003E-6</c:v>
                </c:pt>
                <c:pt idx="20">
                  <c:v>1.7977598700000003E-6</c:v>
                </c:pt>
                <c:pt idx="21">
                  <c:v>1.7977714500000004E-6</c:v>
                </c:pt>
                <c:pt idx="22">
                  <c:v>1.7977698300000004E-6</c:v>
                </c:pt>
                <c:pt idx="23">
                  <c:v>1.7977576200000004E-6</c:v>
                </c:pt>
                <c:pt idx="24">
                  <c:v>1.79774357E-6</c:v>
                </c:pt>
                <c:pt idx="25">
                  <c:v>1.79773621E-6</c:v>
                </c:pt>
                <c:pt idx="26">
                  <c:v>1.7977379299999995E-6</c:v>
                </c:pt>
                <c:pt idx="27">
                  <c:v>1.79774338E-6</c:v>
                </c:pt>
                <c:pt idx="28">
                  <c:v>1.7977418899999999E-6</c:v>
                </c:pt>
                <c:pt idx="29">
                  <c:v>1.7977211900000002E-6</c:v>
                </c:pt>
                <c:pt idx="30">
                  <c:v>1.7976685700000003E-6</c:v>
                </c:pt>
                <c:pt idx="31">
                  <c:v>1.7975676799999996E-6</c:v>
                </c:pt>
                <c:pt idx="32">
                  <c:v>1.79739213E-6</c:v>
                </c:pt>
                <c:pt idx="33">
                  <c:v>1.7970994100000003E-6</c:v>
                </c:pt>
                <c:pt idx="34">
                  <c:v>1.7966284900000005E-6</c:v>
                </c:pt>
                <c:pt idx="35">
                  <c:v>1.7959026700000002E-6</c:v>
                </c:pt>
                <c:pt idx="36">
                  <c:v>1.7948361399999995E-6</c:v>
                </c:pt>
                <c:pt idx="37">
                  <c:v>1.7933406199999998E-6</c:v>
                </c:pt>
                <c:pt idx="38">
                  <c:v>1.7913290000000003E-6</c:v>
                </c:pt>
                <c:pt idx="39">
                  <c:v>1.7887159500000004E-6</c:v>
                </c:pt>
                <c:pt idx="40">
                  <c:v>1.7854184099999995E-6</c:v>
                </c:pt>
                <c:pt idx="41">
                  <c:v>1.7813599499999998E-6</c:v>
                </c:pt>
                <c:pt idx="42">
                  <c:v>1.77647834E-6</c:v>
                </c:pt>
                <c:pt idx="43">
                  <c:v>1.7707333499999995E-6</c:v>
                </c:pt>
                <c:pt idx="44">
                  <c:v>1.76411029E-6</c:v>
                </c:pt>
                <c:pt idx="45">
                  <c:v>1.7566168999999997E-6</c:v>
                </c:pt>
                <c:pt idx="46">
                  <c:v>1.74827207E-6</c:v>
                </c:pt>
                <c:pt idx="47">
                  <c:v>1.7390889200000005E-6</c:v>
                </c:pt>
                <c:pt idx="48">
                  <c:v>1.72906134E-6</c:v>
                </c:pt>
                <c:pt idx="49">
                  <c:v>1.7181650399999997E-6</c:v>
                </c:pt>
                <c:pt idx="50">
                  <c:v>1.7063732099999999E-6</c:v>
                </c:pt>
                <c:pt idx="51">
                  <c:v>1.6936730999999998E-6</c:v>
                </c:pt>
                <c:pt idx="52">
                  <c:v>1.6800662199999997E-6</c:v>
                </c:pt>
                <c:pt idx="53">
                  <c:v>1.6655481400000001E-6</c:v>
                </c:pt>
                <c:pt idx="54">
                  <c:v>1.6500770100000003E-6</c:v>
                </c:pt>
                <c:pt idx="55">
                  <c:v>1.6335391700000005E-6</c:v>
                </c:pt>
                <c:pt idx="56">
                  <c:v>1.6157165000000002E-6</c:v>
                </c:pt>
                <c:pt idx="57">
                  <c:v>1.5962611500000002E-6</c:v>
                </c:pt>
                <c:pt idx="58">
                  <c:v>1.5746753699999997E-6</c:v>
                </c:pt>
                <c:pt idx="59">
                  <c:v>1.5502809700000004E-6</c:v>
                </c:pt>
                <c:pt idx="60">
                  <c:v>1.5221774799999996E-6</c:v>
                </c:pt>
                <c:pt idx="61">
                  <c:v>1.4892206199999999E-6</c:v>
                </c:pt>
                <c:pt idx="62">
                  <c:v>1.4500584699999994E-6</c:v>
                </c:pt>
                <c:pt idx="63">
                  <c:v>1.40324602E-6</c:v>
                </c:pt>
                <c:pt idx="64">
                  <c:v>1.3474524700000004E-6</c:v>
                </c:pt>
                <c:pt idx="65">
                  <c:v>1.2817511800000001E-6</c:v>
                </c:pt>
                <c:pt idx="66">
                  <c:v>1.20591121E-6</c:v>
                </c:pt>
                <c:pt idx="67">
                  <c:v>1.1205712200000001E-6</c:v>
                </c:pt>
                <c:pt idx="68">
                  <c:v>1.0272405799999999E-6</c:v>
                </c:pt>
                <c:pt idx="69">
                  <c:v>9.2816960000000012E-7</c:v>
                </c:pt>
                <c:pt idx="70">
                  <c:v>8.2615601999999994E-7</c:v>
                </c:pt>
                <c:pt idx="71">
                  <c:v>7.2430114999999972E-7</c:v>
                </c:pt>
                <c:pt idx="72">
                  <c:v>6.2568339999999971E-7</c:v>
                </c:pt>
                <c:pt idx="73">
                  <c:v>5.3297026000000014E-7</c:v>
                </c:pt>
                <c:pt idx="74">
                  <c:v>4.481108E-7</c:v>
                </c:pt>
                <c:pt idx="75">
                  <c:v>3.7226912999999985E-7</c:v>
                </c:pt>
                <c:pt idx="76">
                  <c:v>3.0596957000000006E-7</c:v>
                </c:pt>
                <c:pt idx="77">
                  <c:v>2.4922943999999994E-7</c:v>
                </c:pt>
                <c:pt idx="78">
                  <c:v>2.0157721000000003E-7</c:v>
                </c:pt>
                <c:pt idx="79">
                  <c:v>1.621353450000001E-7</c:v>
                </c:pt>
                <c:pt idx="80">
                  <c:v>1.2986746000000003E-7</c:v>
                </c:pt>
                <c:pt idx="81">
                  <c:v>1.0377221899999998E-7</c:v>
                </c:pt>
                <c:pt idx="82">
                  <c:v>8.2884148999999974E-8</c:v>
                </c:pt>
                <c:pt idx="83">
                  <c:v>6.6262614000000018E-8</c:v>
                </c:pt>
              </c:numCache>
            </c:numRef>
          </c:yVal>
        </c:ser>
        <c:ser>
          <c:idx val="4"/>
          <c:order val="4"/>
          <c:tx>
            <c:strRef>
              <c:f>'2000 250 200 15 ABS PP'!$R$2</c:f>
              <c:strCache>
                <c:ptCount val="1"/>
                <c:pt idx="0">
                  <c:v>Δ2U56,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PP'!$R$3:$R$86</c:f>
              <c:numCache>
                <c:formatCode>General</c:formatCode>
                <c:ptCount val="84"/>
                <c:pt idx="0">
                  <c:v>9.9966492000000016E-7</c:v>
                </c:pt>
                <c:pt idx="1">
                  <c:v>9.9966664000000004E-7</c:v>
                </c:pt>
                <c:pt idx="2">
                  <c:v>9.9966848999999977E-7</c:v>
                </c:pt>
                <c:pt idx="3">
                  <c:v>9.9966926999999963E-7</c:v>
                </c:pt>
                <c:pt idx="4">
                  <c:v>9.9966852999999991E-7</c:v>
                </c:pt>
                <c:pt idx="5">
                  <c:v>9.9966692000000021E-7</c:v>
                </c:pt>
                <c:pt idx="6">
                  <c:v>9.9966561000000033E-7</c:v>
                </c:pt>
                <c:pt idx="7">
                  <c:v>9.9966553999999987E-7</c:v>
                </c:pt>
                <c:pt idx="8">
                  <c:v>9.996666299999998E-7</c:v>
                </c:pt>
                <c:pt idx="9">
                  <c:v>9.9966798000000025E-7</c:v>
                </c:pt>
                <c:pt idx="10">
                  <c:v>9.9966846000000029E-7</c:v>
                </c:pt>
                <c:pt idx="11">
                  <c:v>9.9966763000000004E-7</c:v>
                </c:pt>
                <c:pt idx="12">
                  <c:v>9.9966611000000003E-7</c:v>
                </c:pt>
                <c:pt idx="13">
                  <c:v>9.9966519000000008E-7</c:v>
                </c:pt>
                <c:pt idx="14">
                  <c:v>9.9966578999999971E-7</c:v>
                </c:pt>
                <c:pt idx="15">
                  <c:v>9.9966774999999962E-7</c:v>
                </c:pt>
                <c:pt idx="16">
                  <c:v>9.9966970000000013E-7</c:v>
                </c:pt>
                <c:pt idx="17">
                  <c:v>9.9967000999999978E-7</c:v>
                </c:pt>
                <c:pt idx="18">
                  <c:v>9.996679999999999E-7</c:v>
                </c:pt>
                <c:pt idx="19">
                  <c:v>9.9966473999999993E-7</c:v>
                </c:pt>
                <c:pt idx="20">
                  <c:v>9.9966249000000003E-7</c:v>
                </c:pt>
                <c:pt idx="21">
                  <c:v>9.996631800000002E-7</c:v>
                </c:pt>
                <c:pt idx="22">
                  <c:v>9.9966693000000004E-7</c:v>
                </c:pt>
                <c:pt idx="23">
                  <c:v>9.9967149000000006E-7</c:v>
                </c:pt>
                <c:pt idx="24">
                  <c:v>9.9967361000000013E-7</c:v>
                </c:pt>
                <c:pt idx="25">
                  <c:v>9.9967117000000017E-7</c:v>
                </c:pt>
                <c:pt idx="26">
                  <c:v>9.9966483000000004E-7</c:v>
                </c:pt>
                <c:pt idx="27">
                  <c:v>9.9965743000000031E-7</c:v>
                </c:pt>
                <c:pt idx="28">
                  <c:v>9.9965119000000012E-7</c:v>
                </c:pt>
                <c:pt idx="29">
                  <c:v>9.9964388999999989E-7</c:v>
                </c:pt>
                <c:pt idx="30">
                  <c:v>9.9962636000000004E-7</c:v>
                </c:pt>
                <c:pt idx="31">
                  <c:v>9.9958255000000015E-7</c:v>
                </c:pt>
                <c:pt idx="32">
                  <c:v>9.9949187000000028E-7</c:v>
                </c:pt>
                <c:pt idx="33">
                  <c:v>9.9933134000000009E-7</c:v>
                </c:pt>
                <c:pt idx="34">
                  <c:v>9.9907560999999972E-7</c:v>
                </c:pt>
                <c:pt idx="35">
                  <c:v>9.9869421000000024E-7</c:v>
                </c:pt>
                <c:pt idx="36">
                  <c:v>9.9814790000000035E-7</c:v>
                </c:pt>
                <c:pt idx="37">
                  <c:v>9.9738751000000019E-7</c:v>
                </c:pt>
                <c:pt idx="38">
                  <c:v>9.9635732000000008E-7</c:v>
                </c:pt>
                <c:pt idx="39">
                  <c:v>9.9500271999999992E-7</c:v>
                </c:pt>
                <c:pt idx="40">
                  <c:v>9.9327905000000032E-7</c:v>
                </c:pt>
                <c:pt idx="41">
                  <c:v>9.9115674000000013E-7</c:v>
                </c:pt>
                <c:pt idx="42">
                  <c:v>9.8861972999999994E-7</c:v>
                </c:pt>
                <c:pt idx="43">
                  <c:v>9.8565793000000022E-7</c:v>
                </c:pt>
                <c:pt idx="44">
                  <c:v>9.8225958000000023E-7</c:v>
                </c:pt>
                <c:pt idx="45">
                  <c:v>9.7840999000000027E-7</c:v>
                </c:pt>
                <c:pt idx="46">
                  <c:v>9.7409773999999998E-7</c:v>
                </c:pt>
                <c:pt idx="47">
                  <c:v>9.6932231000000002E-7</c:v>
                </c:pt>
                <c:pt idx="48">
                  <c:v>9.6409648000000016E-7</c:v>
                </c:pt>
                <c:pt idx="49">
                  <c:v>9.5844020000000014E-7</c:v>
                </c:pt>
                <c:pt idx="50">
                  <c:v>9.5236854000000021E-7</c:v>
                </c:pt>
                <c:pt idx="51">
                  <c:v>9.4587949999999988E-7</c:v>
                </c:pt>
                <c:pt idx="52">
                  <c:v>9.3894912999999994E-7</c:v>
                </c:pt>
                <c:pt idx="53">
                  <c:v>9.315399899999999E-7</c:v>
                </c:pt>
                <c:pt idx="54">
                  <c:v>9.2361991999999998E-7</c:v>
                </c:pt>
                <c:pt idx="55">
                  <c:v>9.1517720999999985E-7</c:v>
                </c:pt>
                <c:pt idx="56">
                  <c:v>9.0621717999999975E-7</c:v>
                </c:pt>
                <c:pt idx="57">
                  <c:v>8.9673971999999991E-7</c:v>
                </c:pt>
                <c:pt idx="58">
                  <c:v>8.8670847000000014E-7</c:v>
                </c:pt>
                <c:pt idx="59">
                  <c:v>8.7601923999999987E-7</c:v>
                </c:pt>
                <c:pt idx="60">
                  <c:v>8.6447225000000007E-7</c:v>
                </c:pt>
                <c:pt idx="61">
                  <c:v>8.5175246000000018E-7</c:v>
                </c:pt>
                <c:pt idx="62">
                  <c:v>8.3741614000000012E-7</c:v>
                </c:pt>
                <c:pt idx="63">
                  <c:v>8.2087968000000024E-7</c:v>
                </c:pt>
                <c:pt idx="64">
                  <c:v>8.0142218999999988E-7</c:v>
                </c:pt>
                <c:pt idx="65">
                  <c:v>7.7822526999999978E-7</c:v>
                </c:pt>
                <c:pt idx="66">
                  <c:v>7.5045905999999999E-7</c:v>
                </c:pt>
                <c:pt idx="67">
                  <c:v>7.1741036E-7</c:v>
                </c:pt>
                <c:pt idx="68">
                  <c:v>6.7864804000000015E-7</c:v>
                </c:pt>
                <c:pt idx="69">
                  <c:v>6.3420077000000004E-7</c:v>
                </c:pt>
                <c:pt idx="70">
                  <c:v>5.8467593999999985E-7</c:v>
                </c:pt>
                <c:pt idx="71">
                  <c:v>5.3124388000000024E-7</c:v>
                </c:pt>
                <c:pt idx="72">
                  <c:v>4.754796400000002E-7</c:v>
                </c:pt>
                <c:pt idx="73">
                  <c:v>4.1913660999999996E-7</c:v>
                </c:pt>
                <c:pt idx="74">
                  <c:v>3.6394665000000005E-7</c:v>
                </c:pt>
                <c:pt idx="75">
                  <c:v>3.1147954000000001E-7</c:v>
                </c:pt>
                <c:pt idx="76">
                  <c:v>2.6302203999999997E-7</c:v>
                </c:pt>
                <c:pt idx="77">
                  <c:v>2.1944983900000002E-7</c:v>
                </c:pt>
                <c:pt idx="78">
                  <c:v>1.8115699200000001E-7</c:v>
                </c:pt>
                <c:pt idx="79">
                  <c:v>1.4813081599999999E-7</c:v>
                </c:pt>
                <c:pt idx="80">
                  <c:v>1.2012482999999999E-7</c:v>
                </c:pt>
                <c:pt idx="81">
                  <c:v>9.6767891999999962E-8</c:v>
                </c:pt>
                <c:pt idx="82">
                  <c:v>7.7571408999999949E-8</c:v>
                </c:pt>
                <c:pt idx="83">
                  <c:v>6.1963632E-8</c:v>
                </c:pt>
              </c:numCache>
            </c:numRef>
          </c:yVal>
        </c:ser>
        <c:ser>
          <c:idx val="5"/>
          <c:order val="5"/>
          <c:tx>
            <c:strRef>
              <c:f>'2000 250 200 15 ABS PP'!$S$2</c:f>
              <c:strCache>
                <c:ptCount val="1"/>
                <c:pt idx="0">
                  <c:v>Δ2U67,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PP'!$S$3:$S$86</c:f>
              <c:numCache>
                <c:formatCode>General</c:formatCode>
                <c:ptCount val="84"/>
                <c:pt idx="0">
                  <c:v>6.0095382999999986E-7</c:v>
                </c:pt>
                <c:pt idx="1">
                  <c:v>6.009539899999998E-7</c:v>
                </c:pt>
                <c:pt idx="2">
                  <c:v>6.0095011999999995E-7</c:v>
                </c:pt>
                <c:pt idx="3">
                  <c:v>6.0094355000000026E-7</c:v>
                </c:pt>
                <c:pt idx="4">
                  <c:v>6.0093682999999981E-7</c:v>
                </c:pt>
                <c:pt idx="5">
                  <c:v>6.0093307999999997E-7</c:v>
                </c:pt>
                <c:pt idx="6">
                  <c:v>6.0093474999999989E-7</c:v>
                </c:pt>
                <c:pt idx="7">
                  <c:v>6.0094194000000014E-7</c:v>
                </c:pt>
                <c:pt idx="8">
                  <c:v>6.0095171000000021E-7</c:v>
                </c:pt>
                <c:pt idx="9">
                  <c:v>6.0095888999999979E-7</c:v>
                </c:pt>
                <c:pt idx="10">
                  <c:v>6.0095890999999986E-7</c:v>
                </c:pt>
                <c:pt idx="11">
                  <c:v>6.0095084000000002E-7</c:v>
                </c:pt>
                <c:pt idx="12">
                  <c:v>6.0093870000000003E-7</c:v>
                </c:pt>
                <c:pt idx="13">
                  <c:v>6.0092944999999993E-7</c:v>
                </c:pt>
                <c:pt idx="14">
                  <c:v>6.0092887999999998E-7</c:v>
                </c:pt>
                <c:pt idx="15">
                  <c:v>6.0093764000000021E-7</c:v>
                </c:pt>
                <c:pt idx="16">
                  <c:v>6.0095055999999985E-7</c:v>
                </c:pt>
                <c:pt idx="17">
                  <c:v>6.0095984000000006E-7</c:v>
                </c:pt>
                <c:pt idx="18">
                  <c:v>6.009600299999999E-7</c:v>
                </c:pt>
                <c:pt idx="19">
                  <c:v>6.0095146000000015E-7</c:v>
                </c:pt>
                <c:pt idx="20">
                  <c:v>6.0093982000000007E-7</c:v>
                </c:pt>
                <c:pt idx="21">
                  <c:v>6.0093225999999975E-7</c:v>
                </c:pt>
                <c:pt idx="22">
                  <c:v>6.0093274000000001E-7</c:v>
                </c:pt>
                <c:pt idx="23">
                  <c:v>6.0093993999999987E-7</c:v>
                </c:pt>
                <c:pt idx="24">
                  <c:v>6.0094862000000001E-7</c:v>
                </c:pt>
                <c:pt idx="25">
                  <c:v>6.0095342000000006E-7</c:v>
                </c:pt>
                <c:pt idx="26">
                  <c:v>6.0095209000000011E-7</c:v>
                </c:pt>
                <c:pt idx="27">
                  <c:v>6.0094600999999986E-7</c:v>
                </c:pt>
                <c:pt idx="28">
                  <c:v>6.0093808000000011E-7</c:v>
                </c:pt>
                <c:pt idx="29">
                  <c:v>6.0092926000000009E-7</c:v>
                </c:pt>
                <c:pt idx="30">
                  <c:v>6.0091616E-7</c:v>
                </c:pt>
                <c:pt idx="31">
                  <c:v>6.0089066000000004E-7</c:v>
                </c:pt>
                <c:pt idx="32">
                  <c:v>6.0084095999999996E-7</c:v>
                </c:pt>
                <c:pt idx="33">
                  <c:v>6.0075293999999979E-7</c:v>
                </c:pt>
                <c:pt idx="34">
                  <c:v>6.0061035000000008E-7</c:v>
                </c:pt>
                <c:pt idx="35">
                  <c:v>6.0039399000000001E-7</c:v>
                </c:pt>
                <c:pt idx="36">
                  <c:v>6.0008063999999984E-7</c:v>
                </c:pt>
                <c:pt idx="37">
                  <c:v>5.9964301999999993E-7</c:v>
                </c:pt>
                <c:pt idx="38">
                  <c:v>5.9905137999999993E-7</c:v>
                </c:pt>
                <c:pt idx="39">
                  <c:v>5.9827672999999992E-7</c:v>
                </c:pt>
                <c:pt idx="40">
                  <c:v>5.9729428999999981E-7</c:v>
                </c:pt>
                <c:pt idx="41">
                  <c:v>5.9608591000000003E-7</c:v>
                </c:pt>
                <c:pt idx="42">
                  <c:v>5.9463993000000021E-7</c:v>
                </c:pt>
                <c:pt idx="43">
                  <c:v>5.9294864999999995E-7</c:v>
                </c:pt>
                <c:pt idx="44">
                  <c:v>5.9100555999999998E-7</c:v>
                </c:pt>
                <c:pt idx="45">
                  <c:v>5.8880483999999996E-7</c:v>
                </c:pt>
                <c:pt idx="46">
                  <c:v>5.8634328000000009E-7</c:v>
                </c:pt>
                <c:pt idx="47">
                  <c:v>5.8362257999999997E-7</c:v>
                </c:pt>
                <c:pt idx="48">
                  <c:v>5.8064920999999999E-7</c:v>
                </c:pt>
                <c:pt idx="49">
                  <c:v>5.7743140999999998E-7</c:v>
                </c:pt>
                <c:pt idx="50">
                  <c:v>5.7397447999999989E-7</c:v>
                </c:pt>
                <c:pt idx="51">
                  <c:v>5.7027625999999993E-7</c:v>
                </c:pt>
                <c:pt idx="52">
                  <c:v>5.6632565000000007E-7</c:v>
                </c:pt>
                <c:pt idx="53">
                  <c:v>5.6210656999999999E-7</c:v>
                </c:pt>
                <c:pt idx="54">
                  <c:v>5.5760667000000002E-7</c:v>
                </c:pt>
                <c:pt idx="55">
                  <c:v>5.5282432999999998E-7</c:v>
                </c:pt>
                <c:pt idx="56">
                  <c:v>5.4776707000000005E-7</c:v>
                </c:pt>
                <c:pt idx="57">
                  <c:v>5.4244208999999988E-7</c:v>
                </c:pt>
                <c:pt idx="58">
                  <c:v>5.3684552000000005E-7</c:v>
                </c:pt>
                <c:pt idx="59">
                  <c:v>5.3095535999999993E-7</c:v>
                </c:pt>
                <c:pt idx="60">
                  <c:v>5.247299099999999E-7</c:v>
                </c:pt>
                <c:pt idx="61">
                  <c:v>5.1811073999999996E-7</c:v>
                </c:pt>
                <c:pt idx="62">
                  <c:v>5.1102103000000012E-7</c:v>
                </c:pt>
                <c:pt idx="63">
                  <c:v>5.0334509999999982E-7</c:v>
                </c:pt>
                <c:pt idx="64">
                  <c:v>4.9488873999999994E-7</c:v>
                </c:pt>
                <c:pt idx="65">
                  <c:v>4.853382800000002E-7</c:v>
                </c:pt>
                <c:pt idx="66">
                  <c:v>4.7424354999999984E-7</c:v>
                </c:pt>
                <c:pt idx="67">
                  <c:v>4.6104606999999995E-7</c:v>
                </c:pt>
                <c:pt idx="68">
                  <c:v>4.4516355999999994E-7</c:v>
                </c:pt>
                <c:pt idx="69">
                  <c:v>4.2611309000000009E-7</c:v>
                </c:pt>
                <c:pt idx="70">
                  <c:v>4.0362708000000002E-7</c:v>
                </c:pt>
                <c:pt idx="71">
                  <c:v>3.7772435000000003E-7</c:v>
                </c:pt>
                <c:pt idx="72">
                  <c:v>3.4873608999999999E-7</c:v>
                </c:pt>
                <c:pt idx="73">
                  <c:v>3.1730253100000009E-7</c:v>
                </c:pt>
                <c:pt idx="74">
                  <c:v>2.8433388299999996E-7</c:v>
                </c:pt>
                <c:pt idx="75">
                  <c:v>2.5091303200000005E-7</c:v>
                </c:pt>
                <c:pt idx="76">
                  <c:v>2.1814061300000002E-7</c:v>
                </c:pt>
                <c:pt idx="77">
                  <c:v>1.8697404999999996E-7</c:v>
                </c:pt>
                <c:pt idx="78">
                  <c:v>1.5813359600000002E-7</c:v>
                </c:pt>
                <c:pt idx="79">
                  <c:v>1.3209864399999992E-7</c:v>
                </c:pt>
                <c:pt idx="80">
                  <c:v>1.0914022400000005E-7</c:v>
                </c:pt>
                <c:pt idx="81">
                  <c:v>8.9328232000000065E-8</c:v>
                </c:pt>
                <c:pt idx="82">
                  <c:v>7.2534752000000008E-8</c:v>
                </c:pt>
                <c:pt idx="83">
                  <c:v>5.8495725999999956E-8</c:v>
                </c:pt>
              </c:numCache>
            </c:numRef>
          </c:yVal>
        </c:ser>
        <c:ser>
          <c:idx val="6"/>
          <c:order val="6"/>
          <c:tx>
            <c:strRef>
              <c:f>'2000 250 200 15 ABS PP'!$T$2</c:f>
              <c:strCache>
                <c:ptCount val="1"/>
                <c:pt idx="0">
                  <c:v>Δ2U78,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PP'!$T$3:$T$86</c:f>
              <c:numCache>
                <c:formatCode>General</c:formatCode>
                <c:ptCount val="84"/>
                <c:pt idx="0">
                  <c:v>3.8309549999999996E-7</c:v>
                </c:pt>
                <c:pt idx="1">
                  <c:v>3.830949800000002E-7</c:v>
                </c:pt>
                <c:pt idx="2">
                  <c:v>3.8309475E-7</c:v>
                </c:pt>
                <c:pt idx="3">
                  <c:v>3.8309503999999999E-7</c:v>
                </c:pt>
                <c:pt idx="4">
                  <c:v>3.8309579000000017E-7</c:v>
                </c:pt>
                <c:pt idx="5">
                  <c:v>3.8309656E-7</c:v>
                </c:pt>
                <c:pt idx="6">
                  <c:v>3.8309680999999985E-7</c:v>
                </c:pt>
                <c:pt idx="7">
                  <c:v>3.8309627E-7</c:v>
                </c:pt>
                <c:pt idx="8">
                  <c:v>3.8309516999999983E-7</c:v>
                </c:pt>
                <c:pt idx="9">
                  <c:v>3.8309420000000012E-7</c:v>
                </c:pt>
                <c:pt idx="10">
                  <c:v>3.8309406000000003E-7</c:v>
                </c:pt>
                <c:pt idx="11">
                  <c:v>3.8309494999999988E-7</c:v>
                </c:pt>
                <c:pt idx="12">
                  <c:v>3.8309635000000008E-7</c:v>
                </c:pt>
                <c:pt idx="13">
                  <c:v>3.830973499999999E-7</c:v>
                </c:pt>
                <c:pt idx="14">
                  <c:v>3.8309722000000006E-7</c:v>
                </c:pt>
                <c:pt idx="15">
                  <c:v>3.830959499999999E-7</c:v>
                </c:pt>
                <c:pt idx="16">
                  <c:v>3.8309436000000006E-7</c:v>
                </c:pt>
                <c:pt idx="17">
                  <c:v>3.8309354000000005E-7</c:v>
                </c:pt>
                <c:pt idx="18">
                  <c:v>3.8309411E-7</c:v>
                </c:pt>
                <c:pt idx="19">
                  <c:v>3.8309575000000002E-7</c:v>
                </c:pt>
                <c:pt idx="20">
                  <c:v>3.8309733000000004E-7</c:v>
                </c:pt>
                <c:pt idx="21">
                  <c:v>3.8309771999999997E-7</c:v>
                </c:pt>
                <c:pt idx="22">
                  <c:v>3.8309658999999989E-7</c:v>
                </c:pt>
                <c:pt idx="23">
                  <c:v>3.8309466999999992E-7</c:v>
                </c:pt>
                <c:pt idx="24">
                  <c:v>3.8309332999999993E-7</c:v>
                </c:pt>
                <c:pt idx="25">
                  <c:v>3.8309355999999992E-7</c:v>
                </c:pt>
                <c:pt idx="26">
                  <c:v>3.8309512000000007E-7</c:v>
                </c:pt>
                <c:pt idx="27">
                  <c:v>3.8309649999999999E-7</c:v>
                </c:pt>
                <c:pt idx="28">
                  <c:v>3.8309552999999986E-7</c:v>
                </c:pt>
                <c:pt idx="29">
                  <c:v>3.8309020000000001E-7</c:v>
                </c:pt>
                <c:pt idx="30">
                  <c:v>3.8307895000000007E-7</c:v>
                </c:pt>
                <c:pt idx="31">
                  <c:v>3.8305973000000002E-7</c:v>
                </c:pt>
                <c:pt idx="32">
                  <c:v>3.830283499999999E-7</c:v>
                </c:pt>
                <c:pt idx="33">
                  <c:v>3.8297691000000007E-7</c:v>
                </c:pt>
                <c:pt idx="34">
                  <c:v>3.8289338000000009E-7</c:v>
                </c:pt>
                <c:pt idx="35">
                  <c:v>3.8276252999999999E-7</c:v>
                </c:pt>
                <c:pt idx="36">
                  <c:v>3.8256809000000002E-7</c:v>
                </c:pt>
                <c:pt idx="37">
                  <c:v>3.8229443999999987E-7</c:v>
                </c:pt>
                <c:pt idx="38">
                  <c:v>3.8192721000000013E-7</c:v>
                </c:pt>
                <c:pt idx="39">
                  <c:v>3.8145239000000016E-7</c:v>
                </c:pt>
                <c:pt idx="40">
                  <c:v>3.8085554000000011E-7</c:v>
                </c:pt>
                <c:pt idx="41">
                  <c:v>3.8012199999999994E-7</c:v>
                </c:pt>
                <c:pt idx="42">
                  <c:v>3.7923888999999994E-7</c:v>
                </c:pt>
                <c:pt idx="43">
                  <c:v>3.7819768000000009E-7</c:v>
                </c:pt>
                <c:pt idx="44">
                  <c:v>3.7699597999999998E-7</c:v>
                </c:pt>
                <c:pt idx="45">
                  <c:v>3.7563702999999991E-7</c:v>
                </c:pt>
                <c:pt idx="46">
                  <c:v>3.7412679500000005E-7</c:v>
                </c:pt>
                <c:pt idx="47">
                  <c:v>3.7246936199999986E-7</c:v>
                </c:pt>
                <c:pt idx="48">
                  <c:v>3.7066359699999988E-7</c:v>
                </c:pt>
                <c:pt idx="49">
                  <c:v>3.6870372600000013E-7</c:v>
                </c:pt>
                <c:pt idx="50">
                  <c:v>3.6658368200000011E-7</c:v>
                </c:pt>
                <c:pt idx="51">
                  <c:v>3.6430188500000001E-7</c:v>
                </c:pt>
                <c:pt idx="52">
                  <c:v>3.6186237500000008E-7</c:v>
                </c:pt>
                <c:pt idx="53">
                  <c:v>3.5927139299999998E-7</c:v>
                </c:pt>
                <c:pt idx="54">
                  <c:v>3.5653197600000005E-7</c:v>
                </c:pt>
                <c:pt idx="55">
                  <c:v>3.5363989900000009E-7</c:v>
                </c:pt>
                <c:pt idx="56">
                  <c:v>3.50583398E-7</c:v>
                </c:pt>
                <c:pt idx="57">
                  <c:v>3.47347942E-7</c:v>
                </c:pt>
                <c:pt idx="58">
                  <c:v>3.4392401799999988E-7</c:v>
                </c:pt>
                <c:pt idx="59">
                  <c:v>3.4031184200000013E-7</c:v>
                </c:pt>
                <c:pt idx="60">
                  <c:v>3.3651882699999998E-7</c:v>
                </c:pt>
                <c:pt idx="61">
                  <c:v>3.3255193200000002E-7</c:v>
                </c:pt>
                <c:pt idx="62">
                  <c:v>3.2840835999999994E-7</c:v>
                </c:pt>
                <c:pt idx="63">
                  <c:v>3.2406540000000006E-7</c:v>
                </c:pt>
                <c:pt idx="64">
                  <c:v>3.1946951300000002E-7</c:v>
                </c:pt>
                <c:pt idx="65">
                  <c:v>3.1452603099999989E-7</c:v>
                </c:pt>
                <c:pt idx="66">
                  <c:v>3.0908813700000009E-7</c:v>
                </c:pt>
                <c:pt idx="67">
                  <c:v>3.0294521900000012E-7</c:v>
                </c:pt>
                <c:pt idx="68">
                  <c:v>2.9581846000000014E-7</c:v>
                </c:pt>
                <c:pt idx="69">
                  <c:v>2.8737389199999994E-7</c:v>
                </c:pt>
                <c:pt idx="70">
                  <c:v>2.7725714600000006E-7</c:v>
                </c:pt>
                <c:pt idx="71">
                  <c:v>2.6515232399999998E-7</c:v>
                </c:pt>
                <c:pt idx="72">
                  <c:v>2.5086306699999997E-7</c:v>
                </c:pt>
                <c:pt idx="73">
                  <c:v>2.3439370099999995E-7</c:v>
                </c:pt>
                <c:pt idx="74">
                  <c:v>2.1599084199999995E-7</c:v>
                </c:pt>
                <c:pt idx="75">
                  <c:v>1.9611999200000001E-7</c:v>
                </c:pt>
                <c:pt idx="76">
                  <c:v>1.7539158799999992E-7</c:v>
                </c:pt>
                <c:pt idx="77">
                  <c:v>1.5447565500000006E-7</c:v>
                </c:pt>
                <c:pt idx="78">
                  <c:v>1.3403308400000006E-7</c:v>
                </c:pt>
                <c:pt idx="79">
                  <c:v>1.1465975000000004E-7</c:v>
                </c:pt>
                <c:pt idx="80">
                  <c:v>9.6827261999999968E-8</c:v>
                </c:pt>
                <c:pt idx="81">
                  <c:v>8.083014499999996E-8</c:v>
                </c:pt>
                <c:pt idx="82">
                  <c:v>6.6777835000000054E-8</c:v>
                </c:pt>
                <c:pt idx="83">
                  <c:v>5.4646496000000024E-8</c:v>
                </c:pt>
              </c:numCache>
            </c:numRef>
          </c:yVal>
        </c:ser>
        <c:ser>
          <c:idx val="7"/>
          <c:order val="7"/>
          <c:tx>
            <c:strRef>
              <c:f>'2000 250 200 15 ABS PP'!$U$2</c:f>
              <c:strCache>
                <c:ptCount val="1"/>
                <c:pt idx="0">
                  <c:v>Δ2U89, мВ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PP'!$U$3:$U$86</c:f>
              <c:numCache>
                <c:formatCode>General</c:formatCode>
                <c:ptCount val="84"/>
                <c:pt idx="0">
                  <c:v>2.5572793799999996E-7</c:v>
                </c:pt>
                <c:pt idx="1">
                  <c:v>2.5572764699999986E-7</c:v>
                </c:pt>
                <c:pt idx="2">
                  <c:v>2.5572936200000004E-7</c:v>
                </c:pt>
                <c:pt idx="3">
                  <c:v>2.5573257599999995E-7</c:v>
                </c:pt>
                <c:pt idx="4">
                  <c:v>2.5573604999999995E-7</c:v>
                </c:pt>
                <c:pt idx="5">
                  <c:v>2.5573813899999991E-7</c:v>
                </c:pt>
                <c:pt idx="6">
                  <c:v>2.5573746100000009E-7</c:v>
                </c:pt>
                <c:pt idx="7">
                  <c:v>2.55733844E-7</c:v>
                </c:pt>
                <c:pt idx="8">
                  <c:v>2.5572879000000009E-7</c:v>
                </c:pt>
                <c:pt idx="9">
                  <c:v>2.5572501299999994E-7</c:v>
                </c:pt>
                <c:pt idx="10">
                  <c:v>2.55724943E-7</c:v>
                </c:pt>
                <c:pt idx="11">
                  <c:v>2.5572910300000006E-7</c:v>
                </c:pt>
                <c:pt idx="12">
                  <c:v>2.5573541199999997E-7</c:v>
                </c:pt>
                <c:pt idx="13">
                  <c:v>2.5574018700000003E-7</c:v>
                </c:pt>
                <c:pt idx="14">
                  <c:v>2.5574040000000006E-7</c:v>
                </c:pt>
                <c:pt idx="15">
                  <c:v>2.5573574600000001E-7</c:v>
                </c:pt>
                <c:pt idx="16">
                  <c:v>2.5572898999999996E-7</c:v>
                </c:pt>
                <c:pt idx="17">
                  <c:v>2.5572427500000001E-7</c:v>
                </c:pt>
                <c:pt idx="18">
                  <c:v>2.5572443300000006E-7</c:v>
                </c:pt>
                <c:pt idx="19">
                  <c:v>2.5572915499999993E-7</c:v>
                </c:pt>
                <c:pt idx="20">
                  <c:v>2.5573529599999986E-7</c:v>
                </c:pt>
                <c:pt idx="21">
                  <c:v>2.5573901900000003E-7</c:v>
                </c:pt>
                <c:pt idx="22">
                  <c:v>2.5573830300000008E-7</c:v>
                </c:pt>
                <c:pt idx="23">
                  <c:v>2.5573410399999999E-7</c:v>
                </c:pt>
                <c:pt idx="24">
                  <c:v>2.5572945100000005E-7</c:v>
                </c:pt>
                <c:pt idx="25">
                  <c:v>2.5572723700000006E-7</c:v>
                </c:pt>
                <c:pt idx="26">
                  <c:v>2.5572832599999988E-7</c:v>
                </c:pt>
                <c:pt idx="27">
                  <c:v>2.55731132E-7</c:v>
                </c:pt>
                <c:pt idx="28">
                  <c:v>2.5573271000000001E-7</c:v>
                </c:pt>
                <c:pt idx="29">
                  <c:v>2.55730489E-7</c:v>
                </c:pt>
                <c:pt idx="30">
                  <c:v>2.5572308800000005E-7</c:v>
                </c:pt>
                <c:pt idx="31">
                  <c:v>2.557097369999999E-7</c:v>
                </c:pt>
                <c:pt idx="32">
                  <c:v>2.5568859000000006E-7</c:v>
                </c:pt>
                <c:pt idx="33">
                  <c:v>2.5565504200000002E-7</c:v>
                </c:pt>
                <c:pt idx="34">
                  <c:v>2.5560111899999997E-7</c:v>
                </c:pt>
                <c:pt idx="35">
                  <c:v>2.5551649799999995E-7</c:v>
                </c:pt>
                <c:pt idx="36">
                  <c:v>2.5539023599999997E-7</c:v>
                </c:pt>
                <c:pt idx="37">
                  <c:v>2.5521231700000011E-7</c:v>
                </c:pt>
                <c:pt idx="38">
                  <c:v>2.5497392399999995E-7</c:v>
                </c:pt>
                <c:pt idx="39">
                  <c:v>2.5466653699999992E-7</c:v>
                </c:pt>
                <c:pt idx="40">
                  <c:v>2.5428083199999997E-7</c:v>
                </c:pt>
                <c:pt idx="41">
                  <c:v>2.5380676100000008E-7</c:v>
                </c:pt>
                <c:pt idx="42">
                  <c:v>2.5323508899999998E-7</c:v>
                </c:pt>
                <c:pt idx="43">
                  <c:v>2.5255976999999989E-7</c:v>
                </c:pt>
                <c:pt idx="44">
                  <c:v>2.5177956899999997E-7</c:v>
                </c:pt>
                <c:pt idx="45">
                  <c:v>2.5089776799999995E-7</c:v>
                </c:pt>
                <c:pt idx="46">
                  <c:v>2.4991947899999997E-7</c:v>
                </c:pt>
                <c:pt idx="47">
                  <c:v>2.4884777000000012E-7</c:v>
                </c:pt>
                <c:pt idx="48">
                  <c:v>2.4768102400000007E-7</c:v>
                </c:pt>
                <c:pt idx="49">
                  <c:v>2.464137549999999E-7</c:v>
                </c:pt>
                <c:pt idx="50">
                  <c:v>2.4504072699999991E-7</c:v>
                </c:pt>
                <c:pt idx="51">
                  <c:v>2.4356130900000003E-7</c:v>
                </c:pt>
                <c:pt idx="52">
                  <c:v>2.4198039999999992E-7</c:v>
                </c:pt>
                <c:pt idx="53">
                  <c:v>2.4030487300000005E-7</c:v>
                </c:pt>
                <c:pt idx="54">
                  <c:v>2.3853794000000001E-7</c:v>
                </c:pt>
                <c:pt idx="55">
                  <c:v>2.3667513099999999E-7</c:v>
                </c:pt>
                <c:pt idx="56">
                  <c:v>2.3470485199999998E-7</c:v>
                </c:pt>
                <c:pt idx="57">
                  <c:v>2.3261441099999998E-7</c:v>
                </c:pt>
                <c:pt idx="58">
                  <c:v>2.3039845600000006E-7</c:v>
                </c:pt>
                <c:pt idx="59">
                  <c:v>2.2806324599999996E-7</c:v>
                </c:pt>
                <c:pt idx="60">
                  <c:v>2.2562252100000007E-7</c:v>
                </c:pt>
                <c:pt idx="61">
                  <c:v>2.23087645E-7</c:v>
                </c:pt>
                <c:pt idx="62">
                  <c:v>2.2045863800000004E-7</c:v>
                </c:pt>
                <c:pt idx="63">
                  <c:v>2.17721119E-7</c:v>
                </c:pt>
                <c:pt idx="64">
                  <c:v>2.14850834E-7</c:v>
                </c:pt>
                <c:pt idx="65">
                  <c:v>2.11821825E-7</c:v>
                </c:pt>
                <c:pt idx="66">
                  <c:v>2.0860793599999999E-7</c:v>
                </c:pt>
                <c:pt idx="67">
                  <c:v>2.0516872899999992E-7</c:v>
                </c:pt>
                <c:pt idx="68">
                  <c:v>2.0142300799999991E-7</c:v>
                </c:pt>
                <c:pt idx="69">
                  <c:v>1.9722444599999994E-7</c:v>
                </c:pt>
                <c:pt idx="70">
                  <c:v>1.9235565400000002E-7</c:v>
                </c:pt>
                <c:pt idx="71">
                  <c:v>1.8655204399999994E-7</c:v>
                </c:pt>
                <c:pt idx="72">
                  <c:v>1.795550109999999E-7</c:v>
                </c:pt>
                <c:pt idx="73">
                  <c:v>1.7117576800000003E-7</c:v>
                </c:pt>
                <c:pt idx="74">
                  <c:v>1.6134308899999997E-7</c:v>
                </c:pt>
                <c:pt idx="75">
                  <c:v>1.5012303699999998E-7</c:v>
                </c:pt>
                <c:pt idx="76">
                  <c:v>1.3771872600000003E-7</c:v>
                </c:pt>
                <c:pt idx="77">
                  <c:v>1.2445852299999993E-7</c:v>
                </c:pt>
                <c:pt idx="78">
                  <c:v>1.1076737199999997E-7</c:v>
                </c:pt>
                <c:pt idx="79">
                  <c:v>9.7112459999999978E-8</c:v>
                </c:pt>
                <c:pt idx="80">
                  <c:v>8.393107800000003E-8</c:v>
                </c:pt>
                <c:pt idx="81">
                  <c:v>7.1570344999999979E-8</c:v>
                </c:pt>
                <c:pt idx="82">
                  <c:v>6.0266825999999971E-8</c:v>
                </c:pt>
                <c:pt idx="83">
                  <c:v>5.0162098000000008E-8</c:v>
                </c:pt>
              </c:numCache>
            </c:numRef>
          </c:yVal>
        </c:ser>
        <c:axId val="123370496"/>
        <c:axId val="123380480"/>
      </c:scatterChart>
      <c:valAx>
        <c:axId val="12337049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380480"/>
        <c:crosses val="autoZero"/>
        <c:crossBetween val="midCat"/>
      </c:valAx>
      <c:valAx>
        <c:axId val="123380480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370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3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PP'!$V$2</c:f>
              <c:strCache>
                <c:ptCount val="1"/>
                <c:pt idx="0">
                  <c:v>Δ3U123,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PP'!$V$3:$V$86</c:f>
              <c:numCache>
                <c:formatCode>General</c:formatCode>
                <c:ptCount val="84"/>
                <c:pt idx="0">
                  <c:v>1.9710501149999997E-5</c:v>
                </c:pt>
                <c:pt idx="1">
                  <c:v>1.9710509279999993E-5</c:v>
                </c:pt>
                <c:pt idx="2">
                  <c:v>1.9710497740000003E-5</c:v>
                </c:pt>
                <c:pt idx="3">
                  <c:v>1.9710467650000002E-5</c:v>
                </c:pt>
                <c:pt idx="4">
                  <c:v>1.971043033E-5</c:v>
                </c:pt>
                <c:pt idx="5">
                  <c:v>1.9710404339999999E-5</c:v>
                </c:pt>
                <c:pt idx="6">
                  <c:v>1.9710407250000005E-5</c:v>
                </c:pt>
                <c:pt idx="7">
                  <c:v>1.9710443170000005E-5</c:v>
                </c:pt>
                <c:pt idx="8">
                  <c:v>1.9710497260000001E-5</c:v>
                </c:pt>
                <c:pt idx="9">
                  <c:v>1.9710539200000004E-5</c:v>
                </c:pt>
                <c:pt idx="10">
                  <c:v>1.9710541429999995E-5</c:v>
                </c:pt>
                <c:pt idx="11">
                  <c:v>1.9710497250000001E-5</c:v>
                </c:pt>
                <c:pt idx="12">
                  <c:v>1.9710429519999997E-5</c:v>
                </c:pt>
                <c:pt idx="13">
                  <c:v>1.9710379159999997E-5</c:v>
                </c:pt>
                <c:pt idx="14">
                  <c:v>1.9710379209999999E-5</c:v>
                </c:pt>
                <c:pt idx="15">
                  <c:v>1.9710431940000002E-5</c:v>
                </c:pt>
                <c:pt idx="16">
                  <c:v>1.9710505270000003E-5</c:v>
                </c:pt>
                <c:pt idx="17">
                  <c:v>1.9710552800000002E-5</c:v>
                </c:pt>
                <c:pt idx="18">
                  <c:v>1.9710544370000004E-5</c:v>
                </c:pt>
                <c:pt idx="19">
                  <c:v>1.971048671E-5</c:v>
                </c:pt>
                <c:pt idx="20">
                  <c:v>1.9710418549999997E-5</c:v>
                </c:pt>
                <c:pt idx="21">
                  <c:v>1.9710384680000005E-5</c:v>
                </c:pt>
                <c:pt idx="22">
                  <c:v>1.971040447E-5</c:v>
                </c:pt>
                <c:pt idx="23">
                  <c:v>1.9710460590000001E-5</c:v>
                </c:pt>
                <c:pt idx="24">
                  <c:v>1.9710510920000002E-5</c:v>
                </c:pt>
                <c:pt idx="25">
                  <c:v>1.9710516669999999E-5</c:v>
                </c:pt>
                <c:pt idx="26">
                  <c:v>1.9710460989999997E-5</c:v>
                </c:pt>
                <c:pt idx="27">
                  <c:v>1.9710336489999997E-5</c:v>
                </c:pt>
                <c:pt idx="28">
                  <c:v>1.9710101549999996E-5</c:v>
                </c:pt>
                <c:pt idx="29">
                  <c:v>1.9709618500000002E-5</c:v>
                </c:pt>
                <c:pt idx="30">
                  <c:v>1.9708593630000003E-5</c:v>
                </c:pt>
                <c:pt idx="31">
                  <c:v>1.9706533119999993E-5</c:v>
                </c:pt>
                <c:pt idx="32">
                  <c:v>1.9702703630000001E-5</c:v>
                </c:pt>
                <c:pt idx="33">
                  <c:v>1.969606966E-5</c:v>
                </c:pt>
                <c:pt idx="34">
                  <c:v>1.9685178530000007E-5</c:v>
                </c:pt>
                <c:pt idx="35">
                  <c:v>1.9667999420000002E-5</c:v>
                </c:pt>
                <c:pt idx="36">
                  <c:v>1.9641746289999996E-5</c:v>
                </c:pt>
                <c:pt idx="37">
                  <c:v>1.9602748560000003E-5</c:v>
                </c:pt>
                <c:pt idx="38">
                  <c:v>1.954643221E-5</c:v>
                </c:pt>
                <c:pt idx="39">
                  <c:v>1.9467437910000005E-5</c:v>
                </c:pt>
                <c:pt idx="40">
                  <c:v>1.9359855530000002E-5</c:v>
                </c:pt>
                <c:pt idx="41">
                  <c:v>1.921750504E-5</c:v>
                </c:pt>
                <c:pt idx="42">
                  <c:v>1.9034185120000005E-5</c:v>
                </c:pt>
                <c:pt idx="43">
                  <c:v>1.8803856160000002E-5</c:v>
                </c:pt>
                <c:pt idx="44">
                  <c:v>1.8520758230000005E-5</c:v>
                </c:pt>
                <c:pt idx="45">
                  <c:v>1.8179415369999995E-5</c:v>
                </c:pt>
                <c:pt idx="46">
                  <c:v>1.7774445340000004E-5</c:v>
                </c:pt>
                <c:pt idx="47">
                  <c:v>1.730022285E-5</c:v>
                </c:pt>
                <c:pt idx="48">
                  <c:v>1.6750743790000003E-5</c:v>
                </c:pt>
                <c:pt idx="49">
                  <c:v>1.6120056429999997E-5</c:v>
                </c:pt>
                <c:pt idx="50">
                  <c:v>1.5403259710000001E-5</c:v>
                </c:pt>
                <c:pt idx="51">
                  <c:v>1.4597710299999998E-5</c:v>
                </c:pt>
                <c:pt idx="52">
                  <c:v>1.3704115980000002E-5</c:v>
                </c:pt>
                <c:pt idx="53">
                  <c:v>1.2727441090000003E-5</c:v>
                </c:pt>
                <c:pt idx="54">
                  <c:v>1.167760094E-5</c:v>
                </c:pt>
                <c:pt idx="55">
                  <c:v>1.0569784169999998E-5</c:v>
                </c:pt>
                <c:pt idx="56">
                  <c:v>9.4242008999999998E-6</c:v>
                </c:pt>
                <c:pt idx="57">
                  <c:v>8.2652218800000007E-6</c:v>
                </c:pt>
                <c:pt idx="58">
                  <c:v>7.1198861800000022E-6</c:v>
                </c:pt>
                <c:pt idx="59">
                  <c:v>6.0157561499999988E-6</c:v>
                </c:pt>
                <c:pt idx="60">
                  <c:v>4.9785970500000002E-6</c:v>
                </c:pt>
                <c:pt idx="61">
                  <c:v>4.0305794899999982E-6</c:v>
                </c:pt>
                <c:pt idx="62">
                  <c:v>3.1887855200000007E-6</c:v>
                </c:pt>
                <c:pt idx="63">
                  <c:v>2.4634640300000021E-6</c:v>
                </c:pt>
                <c:pt idx="64">
                  <c:v>1.8570796199999989E-6</c:v>
                </c:pt>
                <c:pt idx="65">
                  <c:v>1.3655364800000009E-6</c:v>
                </c:pt>
                <c:pt idx="66">
                  <c:v>9.8025045000000106E-7</c:v>
                </c:pt>
                <c:pt idx="67">
                  <c:v>6.8893501999999986E-7</c:v>
                </c:pt>
                <c:pt idx="68">
                  <c:v>4.7621930000000075E-7</c:v>
                </c:pt>
                <c:pt idx="69">
                  <c:v>3.2600739999999882E-7</c:v>
                </c:pt>
                <c:pt idx="70">
                  <c:v>2.2395267999999849E-7</c:v>
                </c:pt>
                <c:pt idx="71">
                  <c:v>1.578329699999991E-7</c:v>
                </c:pt>
                <c:pt idx="72">
                  <c:v>1.1705095000000028E-7</c:v>
                </c:pt>
                <c:pt idx="73">
                  <c:v>9.3029200000000254E-8</c:v>
                </c:pt>
                <c:pt idx="74">
                  <c:v>7.9675150000000548E-8</c:v>
                </c:pt>
                <c:pt idx="75">
                  <c:v>7.288171000000054E-8</c:v>
                </c:pt>
                <c:pt idx="76">
                  <c:v>6.9774160000000448E-8</c:v>
                </c:pt>
                <c:pt idx="77">
                  <c:v>6.8422899999999693E-8</c:v>
                </c:pt>
                <c:pt idx="78">
                  <c:v>6.771167999999981E-8</c:v>
                </c:pt>
                <c:pt idx="79">
                  <c:v>6.7060380000000233E-8</c:v>
                </c:pt>
                <c:pt idx="80">
                  <c:v>6.6168779999999932E-8</c:v>
                </c:pt>
                <c:pt idx="81">
                  <c:v>6.4903842000000284E-8</c:v>
                </c:pt>
                <c:pt idx="82">
                  <c:v>6.3248757000000137E-8</c:v>
                </c:pt>
                <c:pt idx="83">
                  <c:v>6.1250651000000081E-8</c:v>
                </c:pt>
              </c:numCache>
            </c:numRef>
          </c:yVal>
        </c:ser>
        <c:ser>
          <c:idx val="1"/>
          <c:order val="1"/>
          <c:tx>
            <c:strRef>
              <c:f>'2000 250 200 15 ABS PP'!$W$2</c:f>
              <c:strCache>
                <c:ptCount val="1"/>
                <c:pt idx="0">
                  <c:v>Δ3U234,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PP'!$W$3:$W$86</c:f>
              <c:numCache>
                <c:formatCode>General</c:formatCode>
                <c:ptCount val="84"/>
                <c:pt idx="0">
                  <c:v>4.9883157500000008E-6</c:v>
                </c:pt>
                <c:pt idx="1">
                  <c:v>4.9883207000000011E-6</c:v>
                </c:pt>
                <c:pt idx="2">
                  <c:v>4.9883270399999983E-6</c:v>
                </c:pt>
                <c:pt idx="3">
                  <c:v>4.9883308999999975E-6</c:v>
                </c:pt>
                <c:pt idx="4">
                  <c:v>4.9883304000000012E-6</c:v>
                </c:pt>
                <c:pt idx="5">
                  <c:v>4.9883265499999984E-6</c:v>
                </c:pt>
                <c:pt idx="6">
                  <c:v>4.9883222899999986E-6</c:v>
                </c:pt>
                <c:pt idx="7">
                  <c:v>4.9883203999999979E-6</c:v>
                </c:pt>
                <c:pt idx="8">
                  <c:v>4.9883212700000013E-6</c:v>
                </c:pt>
                <c:pt idx="9">
                  <c:v>4.988323589999997E-6</c:v>
                </c:pt>
                <c:pt idx="10">
                  <c:v>4.9883249500000011E-6</c:v>
                </c:pt>
                <c:pt idx="11">
                  <c:v>4.9883243699999986E-6</c:v>
                </c:pt>
                <c:pt idx="12">
                  <c:v>4.9883228000000016E-6</c:v>
                </c:pt>
                <c:pt idx="13">
                  <c:v>4.9883222300000022E-6</c:v>
                </c:pt>
                <c:pt idx="14">
                  <c:v>4.9883241200000013E-6</c:v>
                </c:pt>
                <c:pt idx="15">
                  <c:v>4.9883277599999992E-6</c:v>
                </c:pt>
                <c:pt idx="16">
                  <c:v>4.9883304799999998E-6</c:v>
                </c:pt>
                <c:pt idx="17">
                  <c:v>4.9883292600000009E-6</c:v>
                </c:pt>
                <c:pt idx="18">
                  <c:v>4.9883234299999973E-6</c:v>
                </c:pt>
                <c:pt idx="19">
                  <c:v>4.9883159200000029E-6</c:v>
                </c:pt>
                <c:pt idx="20">
                  <c:v>4.9883121100000028E-6</c:v>
                </c:pt>
                <c:pt idx="21">
                  <c:v>4.988315759999998E-6</c:v>
                </c:pt>
                <c:pt idx="22">
                  <c:v>4.9883264300000005E-6</c:v>
                </c:pt>
                <c:pt idx="23">
                  <c:v>4.9883379300000012E-6</c:v>
                </c:pt>
                <c:pt idx="24">
                  <c:v>4.9883419599999982E-6</c:v>
                </c:pt>
                <c:pt idx="25">
                  <c:v>4.9883332500000011E-6</c:v>
                </c:pt>
                <c:pt idx="26">
                  <c:v>4.9883123099999993E-6</c:v>
                </c:pt>
                <c:pt idx="27">
                  <c:v>4.9882829100000002E-6</c:v>
                </c:pt>
                <c:pt idx="28">
                  <c:v>4.9882416800000004E-6</c:v>
                </c:pt>
                <c:pt idx="29">
                  <c:v>4.9881635699999997E-6</c:v>
                </c:pt>
                <c:pt idx="30">
                  <c:v>4.9879903799999981E-6</c:v>
                </c:pt>
                <c:pt idx="31">
                  <c:v>4.9876246000000015E-6</c:v>
                </c:pt>
                <c:pt idx="32">
                  <c:v>4.986928369999999E-6</c:v>
                </c:pt>
                <c:pt idx="33">
                  <c:v>4.9857232000000007E-6</c:v>
                </c:pt>
                <c:pt idx="34">
                  <c:v>4.9837874399999989E-6</c:v>
                </c:pt>
                <c:pt idx="35">
                  <c:v>4.980849940000001E-6</c:v>
                </c:pt>
                <c:pt idx="36">
                  <c:v>4.9765871700000023E-6</c:v>
                </c:pt>
                <c:pt idx="37">
                  <c:v>4.9706305499999987E-6</c:v>
                </c:pt>
                <c:pt idx="38">
                  <c:v>4.9625851199999991E-6</c:v>
                </c:pt>
                <c:pt idx="39">
                  <c:v>4.9520596199999992E-6</c:v>
                </c:pt>
                <c:pt idx="40">
                  <c:v>4.9387004200000009E-6</c:v>
                </c:pt>
                <c:pt idx="41">
                  <c:v>4.9222157100000022E-6</c:v>
                </c:pt>
                <c:pt idx="42">
                  <c:v>4.9023759299999996E-6</c:v>
                </c:pt>
                <c:pt idx="43">
                  <c:v>4.8789816400000005E-6</c:v>
                </c:pt>
                <c:pt idx="44">
                  <c:v>4.8518068799999986E-6</c:v>
                </c:pt>
                <c:pt idx="45">
                  <c:v>4.8205334700000012E-6</c:v>
                </c:pt>
                <c:pt idx="46">
                  <c:v>4.7846726099999996E-6</c:v>
                </c:pt>
                <c:pt idx="47">
                  <c:v>4.7434673100000032E-6</c:v>
                </c:pt>
                <c:pt idx="48">
                  <c:v>4.6957844299999971E-6</c:v>
                </c:pt>
                <c:pt idx="49">
                  <c:v>4.6400328200000014E-6</c:v>
                </c:pt>
                <c:pt idx="50">
                  <c:v>4.5741306999999982E-6</c:v>
                </c:pt>
                <c:pt idx="51">
                  <c:v>4.4955168900000022E-6</c:v>
                </c:pt>
                <c:pt idx="52">
                  <c:v>4.401195499999998E-6</c:v>
                </c:pt>
                <c:pt idx="53">
                  <c:v>4.2878394599999994E-6</c:v>
                </c:pt>
                <c:pt idx="54">
                  <c:v>4.1520067900000014E-6</c:v>
                </c:pt>
                <c:pt idx="55">
                  <c:v>3.9904751799999986E-6</c:v>
                </c:pt>
                <c:pt idx="56">
                  <c:v>3.8006563000000002E-6</c:v>
                </c:pt>
                <c:pt idx="57">
                  <c:v>3.5810659000000007E-6</c:v>
                </c:pt>
                <c:pt idx="58">
                  <c:v>3.3318340699999993E-6</c:v>
                </c:pt>
                <c:pt idx="59">
                  <c:v>3.0551715100000002E-6</c:v>
                </c:pt>
                <c:pt idx="60">
                  <c:v>2.7556389900000005E-6</c:v>
                </c:pt>
                <c:pt idx="61">
                  <c:v>2.4400957100000013E-6</c:v>
                </c:pt>
                <c:pt idx="62">
                  <c:v>2.1173039899999986E-6</c:v>
                </c:pt>
                <c:pt idx="63">
                  <c:v>1.7972541499999996E-6</c:v>
                </c:pt>
                <c:pt idx="64">
                  <c:v>1.4902636199999997E-6</c:v>
                </c:pt>
                <c:pt idx="65">
                  <c:v>1.2058576999999992E-6</c:v>
                </c:pt>
                <c:pt idx="66">
                  <c:v>9.5155300999999866E-7</c:v>
                </c:pt>
                <c:pt idx="67">
                  <c:v>7.3198302999999958E-7</c:v>
                </c:pt>
                <c:pt idx="68">
                  <c:v>5.4884095999999965E-7</c:v>
                </c:pt>
                <c:pt idx="69">
                  <c:v>4.0146258000000094E-7</c:v>
                </c:pt>
                <c:pt idx="70">
                  <c:v>2.8729767000000085E-7</c:v>
                </c:pt>
                <c:pt idx="71">
                  <c:v>2.0211883999999988E-7</c:v>
                </c:pt>
                <c:pt idx="72">
                  <c:v>1.406533099999996E-7</c:v>
                </c:pt>
                <c:pt idx="73">
                  <c:v>9.7701819999999754E-8</c:v>
                </c:pt>
                <c:pt idx="74">
                  <c:v>6.8814410000000055E-8</c:v>
                </c:pt>
                <c:pt idx="75">
                  <c:v>5.0212199999999323E-8</c:v>
                </c:pt>
                <c:pt idx="76">
                  <c:v>3.8682820000000091E-8</c:v>
                </c:pt>
                <c:pt idx="77">
                  <c:v>3.1760519999999995E-8</c:v>
                </c:pt>
                <c:pt idx="78">
                  <c:v>2.7759220000000273E-8</c:v>
                </c:pt>
                <c:pt idx="79">
                  <c:v>2.5533669999999963E-8</c:v>
                </c:pt>
                <c:pt idx="80">
                  <c:v>2.4285171000000232E-8</c:v>
                </c:pt>
                <c:pt idx="81">
                  <c:v>2.3506664999999897E-8</c:v>
                </c:pt>
                <c:pt idx="82">
                  <c:v>2.292144199999988E-8</c:v>
                </c:pt>
                <c:pt idx="83">
                  <c:v>2.2384540000000024E-8</c:v>
                </c:pt>
              </c:numCache>
            </c:numRef>
          </c:yVal>
        </c:ser>
        <c:ser>
          <c:idx val="2"/>
          <c:order val="2"/>
          <c:tx>
            <c:strRef>
              <c:f>'2000 250 200 15 ABS PP'!$X$2</c:f>
              <c:strCache>
                <c:ptCount val="1"/>
                <c:pt idx="0">
                  <c:v>Δ3U345,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PP'!$X$3:$X$86</c:f>
              <c:numCache>
                <c:formatCode>General</c:formatCode>
                <c:ptCount val="84"/>
                <c:pt idx="0">
                  <c:v>1.8110883599999996E-6</c:v>
                </c:pt>
                <c:pt idx="1">
                  <c:v>1.8110865999999996E-6</c:v>
                </c:pt>
                <c:pt idx="2">
                  <c:v>1.8110720000000004E-6</c:v>
                </c:pt>
                <c:pt idx="3">
                  <c:v>1.8110502800000008E-6</c:v>
                </c:pt>
                <c:pt idx="4">
                  <c:v>1.8110300899999994E-6</c:v>
                </c:pt>
                <c:pt idx="5">
                  <c:v>1.8110204800000007E-6</c:v>
                </c:pt>
                <c:pt idx="6">
                  <c:v>1.81102742E-6</c:v>
                </c:pt>
                <c:pt idx="7">
                  <c:v>1.81105016E-6</c:v>
                </c:pt>
                <c:pt idx="8">
                  <c:v>1.8110793899999995E-6</c:v>
                </c:pt>
                <c:pt idx="9">
                  <c:v>1.8111001700000012E-6</c:v>
                </c:pt>
                <c:pt idx="10">
                  <c:v>1.8110996200000002E-6</c:v>
                </c:pt>
                <c:pt idx="11">
                  <c:v>1.81107538E-6</c:v>
                </c:pt>
                <c:pt idx="12">
                  <c:v>1.8110391799999999E-6</c:v>
                </c:pt>
                <c:pt idx="13">
                  <c:v>1.8110113599999994E-6</c:v>
                </c:pt>
                <c:pt idx="14">
                  <c:v>1.8110087599999997E-6</c:v>
                </c:pt>
                <c:pt idx="15">
                  <c:v>1.8110337199999996E-6</c:v>
                </c:pt>
                <c:pt idx="16">
                  <c:v>1.8110717499999993E-6</c:v>
                </c:pt>
                <c:pt idx="17">
                  <c:v>1.8111005199999993E-6</c:v>
                </c:pt>
                <c:pt idx="18">
                  <c:v>1.8111037200000007E-6</c:v>
                </c:pt>
                <c:pt idx="19">
                  <c:v>1.8110810599999985E-6</c:v>
                </c:pt>
                <c:pt idx="20">
                  <c:v>1.8110474699999989E-6</c:v>
                </c:pt>
                <c:pt idx="21">
                  <c:v>1.8110228099999996E-6</c:v>
                </c:pt>
                <c:pt idx="22">
                  <c:v>1.8110194699999985E-6</c:v>
                </c:pt>
                <c:pt idx="23">
                  <c:v>1.8110360599999988E-6</c:v>
                </c:pt>
                <c:pt idx="24">
                  <c:v>1.8110604500000006E-6</c:v>
                </c:pt>
                <c:pt idx="25">
                  <c:v>1.8110783699999992E-6</c:v>
                </c:pt>
                <c:pt idx="26">
                  <c:v>1.8110813700000016E-6</c:v>
                </c:pt>
                <c:pt idx="27">
                  <c:v>1.8110686200000004E-6</c:v>
                </c:pt>
                <c:pt idx="28">
                  <c:v>1.8110426800000008E-6</c:v>
                </c:pt>
                <c:pt idx="29">
                  <c:v>1.8110024400000001E-6</c:v>
                </c:pt>
                <c:pt idx="30">
                  <c:v>1.8109367199999997E-6</c:v>
                </c:pt>
                <c:pt idx="31">
                  <c:v>1.8108207000000002E-6</c:v>
                </c:pt>
                <c:pt idx="32">
                  <c:v>1.8106141700000004E-6</c:v>
                </c:pt>
                <c:pt idx="33">
                  <c:v>1.8102604299999992E-6</c:v>
                </c:pt>
                <c:pt idx="34">
                  <c:v>1.8096856399999994E-6</c:v>
                </c:pt>
                <c:pt idx="35">
                  <c:v>1.808799569999999E-6</c:v>
                </c:pt>
                <c:pt idx="36">
                  <c:v>1.8074987E-6</c:v>
                </c:pt>
                <c:pt idx="37">
                  <c:v>1.8056713700000005E-6</c:v>
                </c:pt>
                <c:pt idx="38">
                  <c:v>1.8032039699999997E-6</c:v>
                </c:pt>
                <c:pt idx="39">
                  <c:v>1.7999871199999991E-6</c:v>
                </c:pt>
                <c:pt idx="40">
                  <c:v>1.7959223400000002E-6</c:v>
                </c:pt>
                <c:pt idx="41">
                  <c:v>1.7909273999999999E-6</c:v>
                </c:pt>
                <c:pt idx="42">
                  <c:v>1.78493881E-6</c:v>
                </c:pt>
                <c:pt idx="43">
                  <c:v>1.7779091500000003E-6</c:v>
                </c:pt>
                <c:pt idx="44">
                  <c:v>1.7698029999999999E-6</c:v>
                </c:pt>
                <c:pt idx="45">
                  <c:v>1.7605965600000004E-6</c:v>
                </c:pt>
                <c:pt idx="46">
                  <c:v>1.7502805799999999E-6</c:v>
                </c:pt>
                <c:pt idx="47">
                  <c:v>1.7388594199999985E-6</c:v>
                </c:pt>
                <c:pt idx="48">
                  <c:v>1.7263396400000005E-6</c:v>
                </c:pt>
                <c:pt idx="49">
                  <c:v>1.7127061099999996E-6</c:v>
                </c:pt>
                <c:pt idx="50">
                  <c:v>1.6978870800000004E-6</c:v>
                </c:pt>
                <c:pt idx="51">
                  <c:v>1.68170861E-6</c:v>
                </c:pt>
                <c:pt idx="52">
                  <c:v>1.6638443000000015E-6</c:v>
                </c:pt>
                <c:pt idx="53">
                  <c:v>1.6437703099999995E-6</c:v>
                </c:pt>
                <c:pt idx="54">
                  <c:v>1.6207321599999989E-6</c:v>
                </c:pt>
                <c:pt idx="55">
                  <c:v>1.5937177799999998E-6</c:v>
                </c:pt>
                <c:pt idx="56">
                  <c:v>1.5614372999999998E-6</c:v>
                </c:pt>
                <c:pt idx="57">
                  <c:v>1.5223375699999995E-6</c:v>
                </c:pt>
                <c:pt idx="58">
                  <c:v>1.4746877800000006E-6</c:v>
                </c:pt>
                <c:pt idx="59">
                  <c:v>1.4167495699999995E-6</c:v>
                </c:pt>
                <c:pt idx="60">
                  <c:v>1.3470311800000004E-6</c:v>
                </c:pt>
                <c:pt idx="61">
                  <c:v>1.2646213799999998E-6</c:v>
                </c:pt>
                <c:pt idx="62">
                  <c:v>1.1695484200000011E-6</c:v>
                </c:pt>
                <c:pt idx="63">
                  <c:v>1.0630387E-6</c:v>
                </c:pt>
                <c:pt idx="64">
                  <c:v>9.4755718999999954E-7</c:v>
                </c:pt>
                <c:pt idx="65">
                  <c:v>8.266144900000001E-7</c:v>
                </c:pt>
                <c:pt idx="66">
                  <c:v>7.0442635000000049E-7</c:v>
                </c:pt>
                <c:pt idx="67">
                  <c:v>5.855064099999999E-7</c:v>
                </c:pt>
                <c:pt idx="68">
                  <c:v>4.7418804000000029E-7</c:v>
                </c:pt>
                <c:pt idx="69">
                  <c:v>3.7406094999999953E-7</c:v>
                </c:pt>
                <c:pt idx="70">
                  <c:v>2.8746062999999991E-7</c:v>
                </c:pt>
                <c:pt idx="71">
                  <c:v>2.1528367000000056E-7</c:v>
                </c:pt>
                <c:pt idx="72">
                  <c:v>1.5724037000000049E-7</c:v>
                </c:pt>
                <c:pt idx="73">
                  <c:v>1.1226925999999984E-7</c:v>
                </c:pt>
                <c:pt idx="74">
                  <c:v>7.8764489999999928E-8</c:v>
                </c:pt>
                <c:pt idx="75">
                  <c:v>5.4696240000000423E-8</c:v>
                </c:pt>
                <c:pt idx="76">
                  <c:v>3.7920169999999781E-8</c:v>
                </c:pt>
                <c:pt idx="77">
                  <c:v>2.6566270000000134E-8</c:v>
                </c:pt>
                <c:pt idx="78">
                  <c:v>1.9159619999999807E-8</c:v>
                </c:pt>
                <c:pt idx="79">
                  <c:v>1.4514454999999844E-8</c:v>
                </c:pt>
                <c:pt idx="80">
                  <c:v>1.1687908999999794E-8</c:v>
                </c:pt>
                <c:pt idx="81">
                  <c:v>1.0009814000000035E-8</c:v>
                </c:pt>
                <c:pt idx="82">
                  <c:v>9.0431210000000786E-9</c:v>
                </c:pt>
                <c:pt idx="83">
                  <c:v>8.4940599999999495E-9</c:v>
                </c:pt>
              </c:numCache>
            </c:numRef>
          </c:yVal>
        </c:ser>
        <c:ser>
          <c:idx val="3"/>
          <c:order val="3"/>
          <c:tx>
            <c:strRef>
              <c:f>'2000 250 200 15 ABS PP'!$Y$2</c:f>
              <c:strCache>
                <c:ptCount val="1"/>
                <c:pt idx="0">
                  <c:v>Δ3U456,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PP'!$Y$3:$Y$86</c:f>
              <c:numCache>
                <c:formatCode>General</c:formatCode>
                <c:ptCount val="84"/>
                <c:pt idx="0">
                  <c:v>7.9807261999999981E-7</c:v>
                </c:pt>
                <c:pt idx="1">
                  <c:v>7.9807028000000022E-7</c:v>
                </c:pt>
                <c:pt idx="2">
                  <c:v>7.9807403000000006E-7</c:v>
                </c:pt>
                <c:pt idx="3">
                  <c:v>7.9808330000000044E-7</c:v>
                </c:pt>
                <c:pt idx="4">
                  <c:v>7.9809465000000032E-7</c:v>
                </c:pt>
                <c:pt idx="5">
                  <c:v>7.9810240999999925E-7</c:v>
                </c:pt>
                <c:pt idx="6">
                  <c:v>7.981014299999995E-7</c:v>
                </c:pt>
                <c:pt idx="7">
                  <c:v>7.9809033000000032E-7</c:v>
                </c:pt>
                <c:pt idx="8">
                  <c:v>7.9807385000000025E-7</c:v>
                </c:pt>
                <c:pt idx="9">
                  <c:v>7.9806105999999939E-7</c:v>
                </c:pt>
                <c:pt idx="10">
                  <c:v>7.9806043999999968E-7</c:v>
                </c:pt>
                <c:pt idx="11">
                  <c:v>7.9807397000000027E-7</c:v>
                </c:pt>
                <c:pt idx="12">
                  <c:v>7.9809468999999962E-7</c:v>
                </c:pt>
                <c:pt idx="13">
                  <c:v>7.9811016000000004E-7</c:v>
                </c:pt>
                <c:pt idx="14">
                  <c:v>7.981103200000002E-7</c:v>
                </c:pt>
                <c:pt idx="15">
                  <c:v>7.9809433000000085E-7</c:v>
                </c:pt>
                <c:pt idx="16">
                  <c:v>7.9807190000000017E-7</c:v>
                </c:pt>
                <c:pt idx="17">
                  <c:v>7.9805711000000052E-7</c:v>
                </c:pt>
                <c:pt idx="18">
                  <c:v>7.9805928000000013E-7</c:v>
                </c:pt>
                <c:pt idx="19">
                  <c:v>7.9807657000000038E-7</c:v>
                </c:pt>
                <c:pt idx="20">
                  <c:v>7.9809738000000027E-7</c:v>
                </c:pt>
                <c:pt idx="21">
                  <c:v>7.9810827000000017E-7</c:v>
                </c:pt>
                <c:pt idx="22">
                  <c:v>7.9810290000000039E-7</c:v>
                </c:pt>
                <c:pt idx="23">
                  <c:v>7.9808613000000033E-7</c:v>
                </c:pt>
                <c:pt idx="24">
                  <c:v>7.9806995999999991E-7</c:v>
                </c:pt>
                <c:pt idx="25">
                  <c:v>7.9806503999999985E-7</c:v>
                </c:pt>
                <c:pt idx="26">
                  <c:v>7.9807309999999944E-7</c:v>
                </c:pt>
                <c:pt idx="27">
                  <c:v>7.9808594999999968E-7</c:v>
                </c:pt>
                <c:pt idx="28">
                  <c:v>7.9809069999999975E-7</c:v>
                </c:pt>
                <c:pt idx="29">
                  <c:v>7.9807730000000027E-7</c:v>
                </c:pt>
                <c:pt idx="30">
                  <c:v>7.9804221000000025E-7</c:v>
                </c:pt>
                <c:pt idx="31">
                  <c:v>7.9798512999999945E-7</c:v>
                </c:pt>
                <c:pt idx="32">
                  <c:v>7.9790025999999969E-7</c:v>
                </c:pt>
                <c:pt idx="33">
                  <c:v>7.9776807000000023E-7</c:v>
                </c:pt>
                <c:pt idx="34">
                  <c:v>7.975528800000008E-7</c:v>
                </c:pt>
                <c:pt idx="35">
                  <c:v>7.9720845999999995E-7</c:v>
                </c:pt>
                <c:pt idx="36">
                  <c:v>7.966882399999992E-7</c:v>
                </c:pt>
                <c:pt idx="37">
                  <c:v>7.9595310999999961E-7</c:v>
                </c:pt>
                <c:pt idx="38">
                  <c:v>7.949716800000002E-7</c:v>
                </c:pt>
                <c:pt idx="39">
                  <c:v>7.9371323000000047E-7</c:v>
                </c:pt>
                <c:pt idx="40">
                  <c:v>7.9213935999999921E-7</c:v>
                </c:pt>
                <c:pt idx="41">
                  <c:v>7.9020320999999965E-7</c:v>
                </c:pt>
                <c:pt idx="42">
                  <c:v>7.8785861000000011E-7</c:v>
                </c:pt>
                <c:pt idx="43">
                  <c:v>7.8507541999999925E-7</c:v>
                </c:pt>
                <c:pt idx="44">
                  <c:v>7.818507099999998E-7</c:v>
                </c:pt>
                <c:pt idx="45">
                  <c:v>7.7820690999999946E-7</c:v>
                </c:pt>
                <c:pt idx="46">
                  <c:v>7.7417432999999999E-7</c:v>
                </c:pt>
                <c:pt idx="47">
                  <c:v>7.6976661000000045E-7</c:v>
                </c:pt>
                <c:pt idx="48">
                  <c:v>7.6496485999999988E-7</c:v>
                </c:pt>
                <c:pt idx="49">
                  <c:v>7.5972483999999959E-7</c:v>
                </c:pt>
                <c:pt idx="50">
                  <c:v>7.5400466999999968E-7</c:v>
                </c:pt>
                <c:pt idx="51">
                  <c:v>7.4779359999999993E-7</c:v>
                </c:pt>
                <c:pt idx="52">
                  <c:v>7.4111708999999972E-7</c:v>
                </c:pt>
                <c:pt idx="53">
                  <c:v>7.3400815000000022E-7</c:v>
                </c:pt>
                <c:pt idx="54">
                  <c:v>7.2645709000000036E-7</c:v>
                </c:pt>
                <c:pt idx="55">
                  <c:v>7.1836196000000069E-7</c:v>
                </c:pt>
                <c:pt idx="56">
                  <c:v>7.0949932000000044E-7</c:v>
                </c:pt>
                <c:pt idx="57">
                  <c:v>6.9952143000000027E-7</c:v>
                </c:pt>
                <c:pt idx="58">
                  <c:v>6.8796689999999959E-7</c:v>
                </c:pt>
                <c:pt idx="59">
                  <c:v>6.7426173000000056E-7</c:v>
                </c:pt>
                <c:pt idx="60">
                  <c:v>6.5770522999999956E-7</c:v>
                </c:pt>
                <c:pt idx="61">
                  <c:v>6.3746815999999973E-7</c:v>
                </c:pt>
                <c:pt idx="62">
                  <c:v>6.1264232999999925E-7</c:v>
                </c:pt>
                <c:pt idx="63">
                  <c:v>5.8236633999999979E-7</c:v>
                </c:pt>
                <c:pt idx="64">
                  <c:v>5.4603028000000051E-7</c:v>
                </c:pt>
                <c:pt idx="65">
                  <c:v>5.0352591000000031E-7</c:v>
                </c:pt>
                <c:pt idx="66">
                  <c:v>4.5545214999999998E-7</c:v>
                </c:pt>
                <c:pt idx="67">
                  <c:v>4.0316086000000012E-7</c:v>
                </c:pt>
                <c:pt idx="68">
                  <c:v>3.4859253999999976E-7</c:v>
                </c:pt>
                <c:pt idx="69">
                  <c:v>2.9396883000000007E-7</c:v>
                </c:pt>
                <c:pt idx="70">
                  <c:v>2.4148008000000009E-7</c:v>
                </c:pt>
                <c:pt idx="71">
                  <c:v>1.9305726999999948E-7</c:v>
                </c:pt>
                <c:pt idx="72">
                  <c:v>1.5020375999999951E-7</c:v>
                </c:pt>
                <c:pt idx="73">
                  <c:v>1.1383365000000017E-7</c:v>
                </c:pt>
                <c:pt idx="74">
                  <c:v>8.4164149999999947E-8</c:v>
                </c:pt>
                <c:pt idx="75">
                  <c:v>6.078958999999984E-8</c:v>
                </c:pt>
                <c:pt idx="76">
                  <c:v>4.294753000000009E-8</c:v>
                </c:pt>
                <c:pt idx="77">
                  <c:v>2.9779600999999922E-8</c:v>
                </c:pt>
                <c:pt idx="78">
                  <c:v>2.0420218000000017E-8</c:v>
                </c:pt>
                <c:pt idx="79">
                  <c:v>1.4004529000000117E-8</c:v>
                </c:pt>
                <c:pt idx="80">
                  <c:v>9.7426300000000441E-9</c:v>
                </c:pt>
                <c:pt idx="81">
                  <c:v>7.0043270000000226E-9</c:v>
                </c:pt>
                <c:pt idx="82">
                  <c:v>5.3127400000000256E-9</c:v>
                </c:pt>
                <c:pt idx="83">
                  <c:v>4.2989820000000184E-9</c:v>
                </c:pt>
              </c:numCache>
            </c:numRef>
          </c:yVal>
        </c:ser>
        <c:ser>
          <c:idx val="4"/>
          <c:order val="4"/>
          <c:tx>
            <c:strRef>
              <c:f>'2000 250 200 15 ABS PP'!$Z$2</c:f>
              <c:strCache>
                <c:ptCount val="1"/>
                <c:pt idx="0">
                  <c:v>Δ3U567,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PP'!$Z$3:$Z$86</c:f>
              <c:numCache>
                <c:formatCode>General</c:formatCode>
                <c:ptCount val="84"/>
                <c:pt idx="0">
                  <c:v>3.987110900000003E-7</c:v>
                </c:pt>
                <c:pt idx="1">
                  <c:v>3.9871265000000024E-7</c:v>
                </c:pt>
                <c:pt idx="2">
                  <c:v>3.9871836999999982E-7</c:v>
                </c:pt>
                <c:pt idx="3">
                  <c:v>3.9872571999999937E-7</c:v>
                </c:pt>
                <c:pt idx="4">
                  <c:v>3.987317000000001E-7</c:v>
                </c:pt>
                <c:pt idx="5">
                  <c:v>3.9873384000000024E-7</c:v>
                </c:pt>
                <c:pt idx="6">
                  <c:v>3.9873086000000044E-7</c:v>
                </c:pt>
                <c:pt idx="7">
                  <c:v>3.9872359999999973E-7</c:v>
                </c:pt>
                <c:pt idx="8">
                  <c:v>3.9871491999999958E-7</c:v>
                </c:pt>
                <c:pt idx="9">
                  <c:v>3.9870909000000046E-7</c:v>
                </c:pt>
                <c:pt idx="10">
                  <c:v>3.9870955000000043E-7</c:v>
                </c:pt>
                <c:pt idx="11">
                  <c:v>3.9871679000000002E-7</c:v>
                </c:pt>
                <c:pt idx="12">
                  <c:v>3.9872741E-7</c:v>
                </c:pt>
                <c:pt idx="13">
                  <c:v>3.9873574000000015E-7</c:v>
                </c:pt>
                <c:pt idx="14">
                  <c:v>3.9873690999999973E-7</c:v>
                </c:pt>
                <c:pt idx="15">
                  <c:v>3.9873010999999942E-7</c:v>
                </c:pt>
                <c:pt idx="16">
                  <c:v>3.9871914000000028E-7</c:v>
                </c:pt>
                <c:pt idx="17">
                  <c:v>3.9871016999999972E-7</c:v>
                </c:pt>
                <c:pt idx="18">
                  <c:v>3.9870797E-7</c:v>
                </c:pt>
                <c:pt idx="19">
                  <c:v>3.9871327999999978E-7</c:v>
                </c:pt>
                <c:pt idx="20">
                  <c:v>3.9872266999999996E-7</c:v>
                </c:pt>
                <c:pt idx="21">
                  <c:v>3.9873092000000045E-7</c:v>
                </c:pt>
                <c:pt idx="22">
                  <c:v>3.9873419000000003E-7</c:v>
                </c:pt>
                <c:pt idx="23">
                  <c:v>3.9873155000000019E-7</c:v>
                </c:pt>
                <c:pt idx="24">
                  <c:v>3.9872499000000011E-7</c:v>
                </c:pt>
                <c:pt idx="25">
                  <c:v>3.9871775000000011E-7</c:v>
                </c:pt>
                <c:pt idx="26">
                  <c:v>3.9871273999999994E-7</c:v>
                </c:pt>
                <c:pt idx="27">
                  <c:v>3.9871142000000044E-7</c:v>
                </c:pt>
                <c:pt idx="28">
                  <c:v>3.9871311000000001E-7</c:v>
                </c:pt>
                <c:pt idx="29">
                  <c:v>3.987146299999998E-7</c:v>
                </c:pt>
                <c:pt idx="30">
                  <c:v>3.9871020000000004E-7</c:v>
                </c:pt>
                <c:pt idx="31">
                  <c:v>3.9869189000000011E-7</c:v>
                </c:pt>
                <c:pt idx="32">
                  <c:v>3.9865091000000032E-7</c:v>
                </c:pt>
                <c:pt idx="33">
                  <c:v>3.985784000000003E-7</c:v>
                </c:pt>
                <c:pt idx="34">
                  <c:v>3.9846525999999963E-7</c:v>
                </c:pt>
                <c:pt idx="35">
                  <c:v>3.9830022000000023E-7</c:v>
                </c:pt>
                <c:pt idx="36">
                  <c:v>3.9806726000000051E-7</c:v>
                </c:pt>
                <c:pt idx="37">
                  <c:v>3.9774449000000026E-7</c:v>
                </c:pt>
                <c:pt idx="38">
                  <c:v>3.9730594000000015E-7</c:v>
                </c:pt>
                <c:pt idx="39">
                  <c:v>3.9672598999999999E-7</c:v>
                </c:pt>
                <c:pt idx="40">
                  <c:v>3.9598476000000051E-7</c:v>
                </c:pt>
                <c:pt idx="41">
                  <c:v>3.950708300000001E-7</c:v>
                </c:pt>
                <c:pt idx="42">
                  <c:v>3.9397979999999974E-7</c:v>
                </c:pt>
                <c:pt idx="43">
                  <c:v>3.9270928000000027E-7</c:v>
                </c:pt>
                <c:pt idx="44">
                  <c:v>3.9125402000000025E-7</c:v>
                </c:pt>
                <c:pt idx="45">
                  <c:v>3.8960515000000031E-7</c:v>
                </c:pt>
                <c:pt idx="46">
                  <c:v>3.8775445999999989E-7</c:v>
                </c:pt>
                <c:pt idx="47">
                  <c:v>3.8569973000000005E-7</c:v>
                </c:pt>
                <c:pt idx="48">
                  <c:v>3.8344727000000016E-7</c:v>
                </c:pt>
                <c:pt idx="49">
                  <c:v>3.8100879000000016E-7</c:v>
                </c:pt>
                <c:pt idx="50">
                  <c:v>3.7839406000000032E-7</c:v>
                </c:pt>
                <c:pt idx="51">
                  <c:v>3.7560323999999995E-7</c:v>
                </c:pt>
                <c:pt idx="52">
                  <c:v>3.7262347999999988E-7</c:v>
                </c:pt>
                <c:pt idx="53">
                  <c:v>3.6943341999999991E-7</c:v>
                </c:pt>
                <c:pt idx="54">
                  <c:v>3.6601324999999996E-7</c:v>
                </c:pt>
                <c:pt idx="55">
                  <c:v>3.6235287999999987E-7</c:v>
                </c:pt>
                <c:pt idx="56">
                  <c:v>3.5845010999999969E-7</c:v>
                </c:pt>
                <c:pt idx="57">
                  <c:v>3.5429763000000002E-7</c:v>
                </c:pt>
                <c:pt idx="58">
                  <c:v>3.498629500000001E-7</c:v>
                </c:pt>
                <c:pt idx="59">
                  <c:v>3.4506387999999993E-7</c:v>
                </c:pt>
                <c:pt idx="60">
                  <c:v>3.3974234000000017E-7</c:v>
                </c:pt>
                <c:pt idx="61">
                  <c:v>3.3364172000000022E-7</c:v>
                </c:pt>
                <c:pt idx="62">
                  <c:v>3.2639511000000001E-7</c:v>
                </c:pt>
                <c:pt idx="63">
                  <c:v>3.1753458000000043E-7</c:v>
                </c:pt>
                <c:pt idx="64">
                  <c:v>3.0653344999999995E-7</c:v>
                </c:pt>
                <c:pt idx="65">
                  <c:v>2.9288698999999959E-7</c:v>
                </c:pt>
                <c:pt idx="66">
                  <c:v>2.7621551000000014E-7</c:v>
                </c:pt>
                <c:pt idx="67">
                  <c:v>2.5636429000000005E-7</c:v>
                </c:pt>
                <c:pt idx="68">
                  <c:v>2.3348448000000021E-7</c:v>
                </c:pt>
                <c:pt idx="69">
                  <c:v>2.0808767999999995E-7</c:v>
                </c:pt>
                <c:pt idx="70">
                  <c:v>1.8104885999999983E-7</c:v>
                </c:pt>
                <c:pt idx="71">
                  <c:v>1.5351953000000022E-7</c:v>
                </c:pt>
                <c:pt idx="72">
                  <c:v>1.2674355000000021E-7</c:v>
                </c:pt>
                <c:pt idx="73">
                  <c:v>1.0183407899999987E-7</c:v>
                </c:pt>
                <c:pt idx="74">
                  <c:v>7.9612767000000094E-8</c:v>
                </c:pt>
                <c:pt idx="75">
                  <c:v>6.0566507999999951E-8</c:v>
                </c:pt>
                <c:pt idx="76">
                  <c:v>4.4881426999999951E-8</c:v>
                </c:pt>
                <c:pt idx="77">
                  <c:v>3.2475789000000061E-8</c:v>
                </c:pt>
                <c:pt idx="78">
                  <c:v>2.3023395999999988E-8</c:v>
                </c:pt>
                <c:pt idx="79">
                  <c:v>1.6032172000000062E-8</c:v>
                </c:pt>
                <c:pt idx="80">
                  <c:v>1.0984605999999936E-8</c:v>
                </c:pt>
                <c:pt idx="81">
                  <c:v>7.4396599999998974E-9</c:v>
                </c:pt>
                <c:pt idx="82">
                  <c:v>5.036656999999941E-9</c:v>
                </c:pt>
                <c:pt idx="83">
                  <c:v>3.4679060000000445E-9</c:v>
                </c:pt>
              </c:numCache>
            </c:numRef>
          </c:yVal>
        </c:ser>
        <c:ser>
          <c:idx val="5"/>
          <c:order val="5"/>
          <c:tx>
            <c:strRef>
              <c:f>'2000 250 200 15 ABS PP'!$AA$2</c:f>
              <c:strCache>
                <c:ptCount val="1"/>
                <c:pt idx="0">
                  <c:v>Δ3U678,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PP'!$AA$3:$AA$86</c:f>
              <c:numCache>
                <c:formatCode>General</c:formatCode>
                <c:ptCount val="84"/>
                <c:pt idx="0">
                  <c:v>2.1785832999999989E-7</c:v>
                </c:pt>
                <c:pt idx="1">
                  <c:v>2.1785900999999961E-7</c:v>
                </c:pt>
                <c:pt idx="2">
                  <c:v>2.1785536999999995E-7</c:v>
                </c:pt>
                <c:pt idx="3">
                  <c:v>2.1784851000000027E-7</c:v>
                </c:pt>
                <c:pt idx="4">
                  <c:v>2.1784103999999964E-7</c:v>
                </c:pt>
                <c:pt idx="5">
                  <c:v>2.1783651999999997E-7</c:v>
                </c:pt>
                <c:pt idx="6">
                  <c:v>2.1783794000000004E-7</c:v>
                </c:pt>
                <c:pt idx="7">
                  <c:v>2.1784567000000013E-7</c:v>
                </c:pt>
                <c:pt idx="8">
                  <c:v>2.1785654000000039E-7</c:v>
                </c:pt>
                <c:pt idx="9">
                  <c:v>2.1786468999999967E-7</c:v>
                </c:pt>
                <c:pt idx="10">
                  <c:v>2.1786484999999983E-7</c:v>
                </c:pt>
                <c:pt idx="11">
                  <c:v>2.1785589000000015E-7</c:v>
                </c:pt>
                <c:pt idx="12">
                  <c:v>2.1784234999999995E-7</c:v>
                </c:pt>
                <c:pt idx="13">
                  <c:v>2.1783210000000003E-7</c:v>
                </c:pt>
                <c:pt idx="14">
                  <c:v>2.1783165999999992E-7</c:v>
                </c:pt>
                <c:pt idx="15">
                  <c:v>2.178416900000003E-7</c:v>
                </c:pt>
                <c:pt idx="16">
                  <c:v>2.1785619999999979E-7</c:v>
                </c:pt>
                <c:pt idx="17">
                  <c:v>2.178663E-7</c:v>
                </c:pt>
                <c:pt idx="18">
                  <c:v>2.178659199999999E-7</c:v>
                </c:pt>
                <c:pt idx="19">
                  <c:v>2.1785571000000013E-7</c:v>
                </c:pt>
                <c:pt idx="20">
                  <c:v>2.1784249000000003E-7</c:v>
                </c:pt>
                <c:pt idx="21">
                  <c:v>2.1783453999999978E-7</c:v>
                </c:pt>
                <c:pt idx="22">
                  <c:v>2.1783615000000011E-7</c:v>
                </c:pt>
                <c:pt idx="23">
                  <c:v>2.1784526999999995E-7</c:v>
                </c:pt>
                <c:pt idx="24">
                  <c:v>2.1785529000000009E-7</c:v>
                </c:pt>
                <c:pt idx="25">
                  <c:v>2.1785986000000015E-7</c:v>
                </c:pt>
                <c:pt idx="26">
                  <c:v>2.1785697000000004E-7</c:v>
                </c:pt>
                <c:pt idx="27">
                  <c:v>2.1784950999999987E-7</c:v>
                </c:pt>
                <c:pt idx="28">
                  <c:v>2.1784255000000025E-7</c:v>
                </c:pt>
                <c:pt idx="29">
                  <c:v>2.1783906000000008E-7</c:v>
                </c:pt>
                <c:pt idx="30">
                  <c:v>2.1783720999999993E-7</c:v>
                </c:pt>
                <c:pt idx="31">
                  <c:v>2.1783093000000002E-7</c:v>
                </c:pt>
                <c:pt idx="32">
                  <c:v>2.1781261000000006E-7</c:v>
                </c:pt>
                <c:pt idx="33">
                  <c:v>2.1777602999999972E-7</c:v>
                </c:pt>
                <c:pt idx="34">
                  <c:v>2.1771696999999999E-7</c:v>
                </c:pt>
                <c:pt idx="35">
                  <c:v>2.1763146000000003E-7</c:v>
                </c:pt>
                <c:pt idx="36">
                  <c:v>2.1751254999999982E-7</c:v>
                </c:pt>
                <c:pt idx="37">
                  <c:v>2.1734858000000006E-7</c:v>
                </c:pt>
                <c:pt idx="38">
                  <c:v>2.171241699999998E-7</c:v>
                </c:pt>
                <c:pt idx="39">
                  <c:v>2.1682433999999976E-7</c:v>
                </c:pt>
                <c:pt idx="40">
                  <c:v>2.164387499999997E-7</c:v>
                </c:pt>
                <c:pt idx="41">
                  <c:v>2.1596391000000008E-7</c:v>
                </c:pt>
                <c:pt idx="42">
                  <c:v>2.1540104000000026E-7</c:v>
                </c:pt>
                <c:pt idx="43">
                  <c:v>2.1475096999999985E-7</c:v>
                </c:pt>
                <c:pt idx="44">
                  <c:v>2.1400958000000001E-7</c:v>
                </c:pt>
                <c:pt idx="45">
                  <c:v>2.1316781000000005E-7</c:v>
                </c:pt>
                <c:pt idx="46">
                  <c:v>2.1221648500000004E-7</c:v>
                </c:pt>
                <c:pt idx="47">
                  <c:v>2.1115321800000011E-7</c:v>
                </c:pt>
                <c:pt idx="48">
                  <c:v>2.0998561300000012E-7</c:v>
                </c:pt>
                <c:pt idx="49">
                  <c:v>2.0872768399999985E-7</c:v>
                </c:pt>
                <c:pt idx="50">
                  <c:v>2.0739079799999978E-7</c:v>
                </c:pt>
                <c:pt idx="51">
                  <c:v>2.0597437499999992E-7</c:v>
                </c:pt>
                <c:pt idx="52">
                  <c:v>2.0446327499999999E-7</c:v>
                </c:pt>
                <c:pt idx="53">
                  <c:v>2.0283517700000001E-7</c:v>
                </c:pt>
                <c:pt idx="54">
                  <c:v>2.0107469399999997E-7</c:v>
                </c:pt>
                <c:pt idx="55">
                  <c:v>1.9918443099999989E-7</c:v>
                </c:pt>
                <c:pt idx="56">
                  <c:v>1.9718367200000005E-7</c:v>
                </c:pt>
                <c:pt idx="57">
                  <c:v>1.9509414799999989E-7</c:v>
                </c:pt>
                <c:pt idx="58">
                  <c:v>1.9292150200000016E-7</c:v>
                </c:pt>
                <c:pt idx="59">
                  <c:v>1.9064351799999981E-7</c:v>
                </c:pt>
                <c:pt idx="60">
                  <c:v>1.8821108299999992E-7</c:v>
                </c:pt>
                <c:pt idx="61">
                  <c:v>1.8555880799999994E-7</c:v>
                </c:pt>
                <c:pt idx="62">
                  <c:v>1.8261267000000017E-7</c:v>
                </c:pt>
                <c:pt idx="63">
                  <c:v>1.7927969999999976E-7</c:v>
                </c:pt>
                <c:pt idx="64">
                  <c:v>1.7541922699999991E-7</c:v>
                </c:pt>
                <c:pt idx="65">
                  <c:v>1.708122490000003E-7</c:v>
                </c:pt>
                <c:pt idx="66">
                  <c:v>1.6515541299999975E-7</c:v>
                </c:pt>
                <c:pt idx="67">
                  <c:v>1.5810085099999982E-7</c:v>
                </c:pt>
                <c:pt idx="68">
                  <c:v>1.493450999999998E-7</c:v>
                </c:pt>
                <c:pt idx="69">
                  <c:v>1.3873919800000014E-7</c:v>
                </c:pt>
                <c:pt idx="70">
                  <c:v>1.2636993399999996E-7</c:v>
                </c:pt>
                <c:pt idx="71">
                  <c:v>1.1257202600000005E-7</c:v>
                </c:pt>
                <c:pt idx="72">
                  <c:v>9.7873023000000023E-8</c:v>
                </c:pt>
                <c:pt idx="73">
                  <c:v>8.2908830000000142E-8</c:v>
                </c:pt>
                <c:pt idx="74">
                  <c:v>6.8343041000000008E-8</c:v>
                </c:pt>
                <c:pt idx="75">
                  <c:v>5.4793040000000046E-8</c:v>
                </c:pt>
                <c:pt idx="76">
                  <c:v>4.2749025000000098E-8</c:v>
                </c:pt>
                <c:pt idx="77">
                  <c:v>3.2498394999999902E-8</c:v>
                </c:pt>
                <c:pt idx="78">
                  <c:v>2.4100511999999962E-8</c:v>
                </c:pt>
                <c:pt idx="79">
                  <c:v>1.7438893999999882E-8</c:v>
                </c:pt>
                <c:pt idx="80">
                  <c:v>1.2312962000000086E-8</c:v>
                </c:pt>
                <c:pt idx="81">
                  <c:v>8.4980870000001049E-9</c:v>
                </c:pt>
                <c:pt idx="82">
                  <c:v>5.7569169999999536E-9</c:v>
                </c:pt>
                <c:pt idx="83">
                  <c:v>3.8492299999999313E-9</c:v>
                </c:pt>
              </c:numCache>
            </c:numRef>
          </c:yVal>
        </c:ser>
        <c:ser>
          <c:idx val="6"/>
          <c:order val="6"/>
          <c:tx>
            <c:strRef>
              <c:f>'2000 250 200 15 ABS PP'!$AB$2</c:f>
              <c:strCache>
                <c:ptCount val="1"/>
                <c:pt idx="0">
                  <c:v>Δ3U789, мВ</c:v>
                </c:pt>
              </c:strCache>
            </c:strRef>
          </c:tx>
          <c:spPr>
            <a:ln w="19050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PP'!$AB$3:$AB$86</c:f>
              <c:numCache>
                <c:formatCode>General</c:formatCode>
                <c:ptCount val="84"/>
                <c:pt idx="0">
                  <c:v>1.2736756200000001E-7</c:v>
                </c:pt>
                <c:pt idx="1">
                  <c:v>1.2736733300000034E-7</c:v>
                </c:pt>
                <c:pt idx="2">
                  <c:v>1.2736538799999995E-7</c:v>
                </c:pt>
                <c:pt idx="3">
                  <c:v>1.2736246400000004E-7</c:v>
                </c:pt>
                <c:pt idx="4">
                  <c:v>1.2735974000000022E-7</c:v>
                </c:pt>
                <c:pt idx="5">
                  <c:v>1.2735842100000009E-7</c:v>
                </c:pt>
                <c:pt idx="6">
                  <c:v>1.2735934899999975E-7</c:v>
                </c:pt>
                <c:pt idx="7">
                  <c:v>1.2736242600000001E-7</c:v>
                </c:pt>
                <c:pt idx="8">
                  <c:v>1.2736637999999974E-7</c:v>
                </c:pt>
                <c:pt idx="9">
                  <c:v>1.2736918700000018E-7</c:v>
                </c:pt>
                <c:pt idx="10">
                  <c:v>1.2736911700000003E-7</c:v>
                </c:pt>
                <c:pt idx="11">
                  <c:v>1.2736584699999982E-7</c:v>
                </c:pt>
                <c:pt idx="12">
                  <c:v>1.2736093800000012E-7</c:v>
                </c:pt>
                <c:pt idx="13">
                  <c:v>1.2735716299999987E-7</c:v>
                </c:pt>
                <c:pt idx="14">
                  <c:v>1.2735682E-7</c:v>
                </c:pt>
                <c:pt idx="15">
                  <c:v>1.2736020399999989E-7</c:v>
                </c:pt>
                <c:pt idx="16">
                  <c:v>1.273653700000001E-7</c:v>
                </c:pt>
                <c:pt idx="17">
                  <c:v>1.2736926500000004E-7</c:v>
                </c:pt>
                <c:pt idx="18">
                  <c:v>1.2736967699999995E-7</c:v>
                </c:pt>
                <c:pt idx="19">
                  <c:v>1.273665950000001E-7</c:v>
                </c:pt>
                <c:pt idx="20">
                  <c:v>1.2736203400000018E-7</c:v>
                </c:pt>
                <c:pt idx="21">
                  <c:v>1.2735870099999994E-7</c:v>
                </c:pt>
                <c:pt idx="22">
                  <c:v>1.2735828699999982E-7</c:v>
                </c:pt>
                <c:pt idx="23">
                  <c:v>1.2736056599999993E-7</c:v>
                </c:pt>
                <c:pt idx="24">
                  <c:v>1.2736387899999988E-7</c:v>
                </c:pt>
                <c:pt idx="25">
                  <c:v>1.2736632299999985E-7</c:v>
                </c:pt>
                <c:pt idx="26">
                  <c:v>1.2736679400000018E-7</c:v>
                </c:pt>
                <c:pt idx="27">
                  <c:v>1.2736536799999999E-7</c:v>
                </c:pt>
                <c:pt idx="28">
                  <c:v>1.2736281999999985E-7</c:v>
                </c:pt>
                <c:pt idx="29">
                  <c:v>1.2735971100000001E-7</c:v>
                </c:pt>
                <c:pt idx="30">
                  <c:v>1.2735586200000002E-7</c:v>
                </c:pt>
                <c:pt idx="31">
                  <c:v>1.2734999300000012E-7</c:v>
                </c:pt>
                <c:pt idx="32">
                  <c:v>1.2733975999999984E-7</c:v>
                </c:pt>
                <c:pt idx="33">
                  <c:v>1.2732186800000006E-7</c:v>
                </c:pt>
                <c:pt idx="34">
                  <c:v>1.2729226100000013E-7</c:v>
                </c:pt>
                <c:pt idx="35">
                  <c:v>1.2724603200000004E-7</c:v>
                </c:pt>
                <c:pt idx="36">
                  <c:v>1.2717785400000006E-7</c:v>
                </c:pt>
                <c:pt idx="37">
                  <c:v>1.2708212299999976E-7</c:v>
                </c:pt>
                <c:pt idx="38">
                  <c:v>1.2695328600000018E-7</c:v>
                </c:pt>
                <c:pt idx="39">
                  <c:v>1.2678585300000024E-7</c:v>
                </c:pt>
                <c:pt idx="40">
                  <c:v>1.2657470800000014E-7</c:v>
                </c:pt>
                <c:pt idx="41">
                  <c:v>1.2631523899999986E-7</c:v>
                </c:pt>
                <c:pt idx="42">
                  <c:v>1.2600380099999996E-7</c:v>
                </c:pt>
                <c:pt idx="43">
                  <c:v>1.2563791000000021E-7</c:v>
                </c:pt>
                <c:pt idx="44">
                  <c:v>1.2521641100000001E-7</c:v>
                </c:pt>
                <c:pt idx="45">
                  <c:v>1.2473926199999996E-7</c:v>
                </c:pt>
                <c:pt idx="46">
                  <c:v>1.2420731600000008E-7</c:v>
                </c:pt>
                <c:pt idx="47">
                  <c:v>1.2362159199999973E-7</c:v>
                </c:pt>
                <c:pt idx="48">
                  <c:v>1.2298257299999981E-7</c:v>
                </c:pt>
                <c:pt idx="49">
                  <c:v>1.2228997100000023E-7</c:v>
                </c:pt>
                <c:pt idx="50">
                  <c:v>1.215429550000002E-7</c:v>
                </c:pt>
                <c:pt idx="51">
                  <c:v>1.2074057599999998E-7</c:v>
                </c:pt>
                <c:pt idx="52">
                  <c:v>1.1988197500000016E-7</c:v>
                </c:pt>
                <c:pt idx="53">
                  <c:v>1.1896651999999994E-7</c:v>
                </c:pt>
                <c:pt idx="54">
                  <c:v>1.1799403600000004E-7</c:v>
                </c:pt>
                <c:pt idx="55">
                  <c:v>1.169647680000001E-7</c:v>
                </c:pt>
                <c:pt idx="56">
                  <c:v>1.1587854600000002E-7</c:v>
                </c:pt>
                <c:pt idx="57">
                  <c:v>1.1473353100000002E-7</c:v>
                </c:pt>
                <c:pt idx="58">
                  <c:v>1.1352556199999982E-7</c:v>
                </c:pt>
                <c:pt idx="59">
                  <c:v>1.1224859600000016E-7</c:v>
                </c:pt>
                <c:pt idx="60">
                  <c:v>1.1089630599999991E-7</c:v>
                </c:pt>
                <c:pt idx="61">
                  <c:v>1.0946428700000002E-7</c:v>
                </c:pt>
                <c:pt idx="62">
                  <c:v>1.079497219999999E-7</c:v>
                </c:pt>
                <c:pt idx="63">
                  <c:v>1.0634428100000006E-7</c:v>
                </c:pt>
                <c:pt idx="64">
                  <c:v>1.0461867900000002E-7</c:v>
                </c:pt>
                <c:pt idx="65">
                  <c:v>1.0270420599999989E-7</c:v>
                </c:pt>
                <c:pt idx="66">
                  <c:v>1.004802010000001E-7</c:v>
                </c:pt>
                <c:pt idx="67">
                  <c:v>9.7776490000000204E-8</c:v>
                </c:pt>
                <c:pt idx="68">
                  <c:v>9.4395452000000229E-8</c:v>
                </c:pt>
                <c:pt idx="69">
                  <c:v>9.0149445999999999E-8</c:v>
                </c:pt>
                <c:pt idx="70">
                  <c:v>8.4901492000000038E-8</c:v>
                </c:pt>
                <c:pt idx="71">
                  <c:v>7.8600280000000039E-8</c:v>
                </c:pt>
                <c:pt idx="72">
                  <c:v>7.1308056000000063E-8</c:v>
                </c:pt>
                <c:pt idx="73">
                  <c:v>6.321793299999992E-8</c:v>
                </c:pt>
                <c:pt idx="74">
                  <c:v>5.4647752999999978E-8</c:v>
                </c:pt>
                <c:pt idx="75">
                  <c:v>4.5996955000000034E-8</c:v>
                </c:pt>
                <c:pt idx="76">
                  <c:v>3.7672861999999892E-8</c:v>
                </c:pt>
                <c:pt idx="77">
                  <c:v>3.0017132000000131E-8</c:v>
                </c:pt>
                <c:pt idx="78">
                  <c:v>2.3265712000000085E-8</c:v>
                </c:pt>
                <c:pt idx="79">
                  <c:v>1.7547290000000064E-8</c:v>
                </c:pt>
                <c:pt idx="80">
                  <c:v>1.2896183999999938E-8</c:v>
                </c:pt>
                <c:pt idx="81">
                  <c:v>9.2597999999999808E-9</c:v>
                </c:pt>
                <c:pt idx="82">
                  <c:v>6.5110090000000835E-9</c:v>
                </c:pt>
                <c:pt idx="83">
                  <c:v>4.4843980000000167E-9</c:v>
                </c:pt>
              </c:numCache>
            </c:numRef>
          </c:yVal>
        </c:ser>
        <c:axId val="123513856"/>
        <c:axId val="123527936"/>
      </c:scatterChart>
      <c:valAx>
        <c:axId val="12351385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527936"/>
        <c:crosses val="autoZero"/>
        <c:crossBetween val="midCat"/>
      </c:valAx>
      <c:valAx>
        <c:axId val="123527936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51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5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PP'!$AI$2</c:f>
              <c:strCache>
                <c:ptCount val="1"/>
                <c:pt idx="0">
                  <c:v>Δ5U12345,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PP'!$AI$3:$AI$86</c:f>
              <c:numCache>
                <c:formatCode>General</c:formatCode>
                <c:ptCount val="84"/>
                <c:pt idx="0">
                  <c:v>1.1544958009999995E-5</c:v>
                </c:pt>
                <c:pt idx="1">
                  <c:v>1.1544954479999996E-5</c:v>
                </c:pt>
                <c:pt idx="2">
                  <c:v>1.1544915660000007E-5</c:v>
                </c:pt>
                <c:pt idx="3">
                  <c:v>1.1544856130000013E-5</c:v>
                </c:pt>
                <c:pt idx="4">
                  <c:v>1.1544799619999996E-5</c:v>
                </c:pt>
                <c:pt idx="5">
                  <c:v>1.1544771720000007E-5</c:v>
                </c:pt>
                <c:pt idx="6">
                  <c:v>1.1544790090000003E-5</c:v>
                </c:pt>
                <c:pt idx="7">
                  <c:v>1.1544852530000005E-5</c:v>
                </c:pt>
                <c:pt idx="8">
                  <c:v>1.1544934109999993E-5</c:v>
                </c:pt>
                <c:pt idx="9">
                  <c:v>1.154499219000001E-5</c:v>
                </c:pt>
                <c:pt idx="10">
                  <c:v>1.1544991149999998E-5</c:v>
                </c:pt>
                <c:pt idx="11">
                  <c:v>1.1544923890000004E-5</c:v>
                </c:pt>
                <c:pt idx="12">
                  <c:v>1.1544823099999989E-5</c:v>
                </c:pt>
                <c:pt idx="13">
                  <c:v>1.1544746059999991E-5</c:v>
                </c:pt>
                <c:pt idx="14">
                  <c:v>1.1544739729999995E-5</c:v>
                </c:pt>
                <c:pt idx="15">
                  <c:v>1.1544810140000003E-5</c:v>
                </c:pt>
                <c:pt idx="16">
                  <c:v>1.1544916060000003E-5</c:v>
                </c:pt>
                <c:pt idx="17">
                  <c:v>1.15449948E-5</c:v>
                </c:pt>
                <c:pt idx="18">
                  <c:v>1.1545001230000016E-5</c:v>
                </c:pt>
                <c:pt idx="19">
                  <c:v>1.1544935929999993E-5</c:v>
                </c:pt>
                <c:pt idx="20">
                  <c:v>1.1544841799999985E-5</c:v>
                </c:pt>
                <c:pt idx="21">
                  <c:v>1.1544775970000013E-5</c:v>
                </c:pt>
                <c:pt idx="22">
                  <c:v>1.1544771080000003E-5</c:v>
                </c:pt>
                <c:pt idx="23">
                  <c:v>1.1544820789999998E-5</c:v>
                </c:pt>
                <c:pt idx="24">
                  <c:v>1.1544887450000005E-5</c:v>
                </c:pt>
                <c:pt idx="25">
                  <c:v>1.1544928539999996E-5</c:v>
                </c:pt>
                <c:pt idx="26">
                  <c:v>1.1544917740000001E-5</c:v>
                </c:pt>
                <c:pt idx="27">
                  <c:v>1.1544839289999997E-5</c:v>
                </c:pt>
                <c:pt idx="28">
                  <c:v>1.154466087E-5</c:v>
                </c:pt>
                <c:pt idx="29">
                  <c:v>1.1544293800000003E-5</c:v>
                </c:pt>
                <c:pt idx="30">
                  <c:v>1.1543549590000011E-5</c:v>
                </c:pt>
                <c:pt idx="31">
                  <c:v>1.1542104619999996E-5</c:v>
                </c:pt>
                <c:pt idx="32">
                  <c:v>1.1539461060000003E-5</c:v>
                </c:pt>
                <c:pt idx="33">
                  <c:v>1.1534883689999999E-5</c:v>
                </c:pt>
                <c:pt idx="34">
                  <c:v>1.1527289290000002E-5</c:v>
                </c:pt>
                <c:pt idx="35">
                  <c:v>1.151509911E-5</c:v>
                </c:pt>
                <c:pt idx="36">
                  <c:v>1.1496070649999986E-5</c:v>
                </c:pt>
                <c:pt idx="37">
                  <c:v>1.1467158830000005E-5</c:v>
                </c:pt>
                <c:pt idx="38">
                  <c:v>1.1424465939999997E-5</c:v>
                </c:pt>
                <c:pt idx="39">
                  <c:v>1.1363305790000005E-5</c:v>
                </c:pt>
                <c:pt idx="40">
                  <c:v>1.1278377029999995E-5</c:v>
                </c:pt>
                <c:pt idx="41">
                  <c:v>1.1164001019999996E-5</c:v>
                </c:pt>
                <c:pt idx="42">
                  <c:v>1.1014372070000001E-5</c:v>
                </c:pt>
                <c:pt idx="43">
                  <c:v>1.0823802030000001E-5</c:v>
                </c:pt>
                <c:pt idx="44">
                  <c:v>1.0586947470000007E-5</c:v>
                </c:pt>
                <c:pt idx="45">
                  <c:v>1.0298944989999999E-5</c:v>
                </c:pt>
                <c:pt idx="46">
                  <c:v>9.9553807000000045E-6</c:v>
                </c:pt>
                <c:pt idx="47">
                  <c:v>9.5521476499999918E-6</c:v>
                </c:pt>
                <c:pt idx="48">
                  <c:v>9.0855145700000049E-6</c:v>
                </c:pt>
                <c:pt idx="49">
                  <c:v>8.5526968999999988E-6</c:v>
                </c:pt>
                <c:pt idx="50">
                  <c:v>7.9528853900000003E-6</c:v>
                </c:pt>
                <c:pt idx="51">
                  <c:v>7.2883851299999903E-6</c:v>
                </c:pt>
                <c:pt idx="52">
                  <c:v>6.5655692800000108E-6</c:v>
                </c:pt>
                <c:pt idx="53">
                  <c:v>5.7955324800000041E-6</c:v>
                </c:pt>
                <c:pt idx="54">
                  <c:v>4.9943195200000003E-6</c:v>
                </c:pt>
                <c:pt idx="55">
                  <c:v>4.1825515900000003E-6</c:v>
                </c:pt>
                <c:pt idx="56">
                  <c:v>3.3843255999999958E-6</c:v>
                </c:pt>
                <c:pt idx="57">
                  <c:v>2.6254276500000021E-6</c:v>
                </c:pt>
                <c:pt idx="58">
                  <c:v>1.9309058200000059E-6</c:v>
                </c:pt>
                <c:pt idx="59">
                  <c:v>1.3221626999999996E-6</c:v>
                </c:pt>
                <c:pt idx="60">
                  <c:v>8.1435024999999782E-7</c:v>
                </c:pt>
                <c:pt idx="61">
                  <c:v>4.1500944999999367E-7</c:v>
                </c:pt>
                <c:pt idx="62">
                  <c:v>1.2372596000000796E-7</c:v>
                </c:pt>
                <c:pt idx="63">
                  <c:v>6.800556999999715E-8</c:v>
                </c:pt>
                <c:pt idx="64">
                  <c:v>1.7589042999999925E-7</c:v>
                </c:pt>
                <c:pt idx="65">
                  <c:v>2.1956442999999568E-7</c:v>
                </c:pt>
                <c:pt idx="66">
                  <c:v>2.1842921999999408E-7</c:v>
                </c:pt>
                <c:pt idx="67">
                  <c:v>1.895246299999994E-7</c:v>
                </c:pt>
                <c:pt idx="68">
                  <c:v>1.4727457999999826E-7</c:v>
                </c:pt>
                <c:pt idx="69">
                  <c:v>1.0285681000000353E-7</c:v>
                </c:pt>
                <c:pt idx="70">
                  <c:v>6.3182030000004148E-8</c:v>
                </c:pt>
                <c:pt idx="71">
                  <c:v>3.1121040000000097E-8</c:v>
                </c:pt>
                <c:pt idx="72">
                  <c:v>7.0153000000001224E-9</c:v>
                </c:pt>
                <c:pt idx="73">
                  <c:v>9.8948199999997411E-9</c:v>
                </c:pt>
                <c:pt idx="74">
                  <c:v>2.081082000000206E-8</c:v>
                </c:pt>
                <c:pt idx="75">
                  <c:v>2.7153550000002318E-8</c:v>
                </c:pt>
                <c:pt idx="76">
                  <c:v>3.0328689999999623E-8</c:v>
                </c:pt>
                <c:pt idx="77">
                  <c:v>3.1468129999999837E-8</c:v>
                </c:pt>
                <c:pt idx="78">
                  <c:v>3.1352859999999919E-8</c:v>
                </c:pt>
                <c:pt idx="79">
                  <c:v>3.0507495000000574E-8</c:v>
                </c:pt>
                <c:pt idx="80">
                  <c:v>2.9286346999999685E-8</c:v>
                </c:pt>
                <c:pt idx="81">
                  <c:v>2.7900326000000738E-8</c:v>
                </c:pt>
                <c:pt idx="82">
                  <c:v>2.6448994000000879E-8</c:v>
                </c:pt>
                <c:pt idx="83">
                  <c:v>2.4975631000000195E-8</c:v>
                </c:pt>
              </c:numCache>
            </c:numRef>
          </c:yVal>
        </c:ser>
        <c:ser>
          <c:idx val="1"/>
          <c:order val="1"/>
          <c:tx>
            <c:strRef>
              <c:f>'2000 250 200 15 ABS PP'!$AJ$2</c:f>
              <c:strCache>
                <c:ptCount val="1"/>
                <c:pt idx="0">
                  <c:v>Δ5U23456,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PP'!$AJ$3:$AJ$86</c:f>
              <c:numCache>
                <c:formatCode>General</c:formatCode>
                <c:ptCount val="84"/>
                <c:pt idx="0">
                  <c:v>2.1642116500000014E-6</c:v>
                </c:pt>
                <c:pt idx="1">
                  <c:v>2.1642177800000039E-6</c:v>
                </c:pt>
                <c:pt idx="2">
                  <c:v>2.1642570699999992E-6</c:v>
                </c:pt>
                <c:pt idx="3">
                  <c:v>2.1643136399999963E-6</c:v>
                </c:pt>
                <c:pt idx="4">
                  <c:v>2.1643648700000028E-6</c:v>
                </c:pt>
                <c:pt idx="5">
                  <c:v>2.1643879999999946E-6</c:v>
                </c:pt>
                <c:pt idx="6">
                  <c:v>2.1643688799999964E-6</c:v>
                </c:pt>
                <c:pt idx="7">
                  <c:v>2.1643104099999967E-6</c:v>
                </c:pt>
                <c:pt idx="8">
                  <c:v>2.1642363400000043E-6</c:v>
                </c:pt>
                <c:pt idx="9">
                  <c:v>2.1641843099999941E-6</c:v>
                </c:pt>
                <c:pt idx="10">
                  <c:v>2.164186150000002E-6</c:v>
                </c:pt>
                <c:pt idx="11">
                  <c:v>2.1642475799999989E-6</c:v>
                </c:pt>
                <c:pt idx="12">
                  <c:v>2.164339130000003E-6</c:v>
                </c:pt>
                <c:pt idx="13">
                  <c:v>2.1644096700000035E-6</c:v>
                </c:pt>
                <c:pt idx="14">
                  <c:v>2.1644169200000021E-6</c:v>
                </c:pt>
                <c:pt idx="15">
                  <c:v>2.1643546500000025E-6</c:v>
                </c:pt>
                <c:pt idx="16">
                  <c:v>2.1642588800000014E-6</c:v>
                </c:pt>
                <c:pt idx="17">
                  <c:v>2.1641853300000029E-6</c:v>
                </c:pt>
                <c:pt idx="18">
                  <c:v>2.1641752699999977E-6</c:v>
                </c:pt>
                <c:pt idx="19">
                  <c:v>2.1642303700000062E-6</c:v>
                </c:pt>
                <c:pt idx="20">
                  <c:v>2.164314550000007E-6</c:v>
                </c:pt>
                <c:pt idx="21">
                  <c:v>2.1643784099999973E-6</c:v>
                </c:pt>
                <c:pt idx="22">
                  <c:v>2.1643903900000022E-6</c:v>
                </c:pt>
                <c:pt idx="23">
                  <c:v>2.1643519400000039E-6</c:v>
                </c:pt>
                <c:pt idx="24">
                  <c:v>2.1642910199999968E-6</c:v>
                </c:pt>
                <c:pt idx="25">
                  <c:v>2.1642415500000044E-6</c:v>
                </c:pt>
                <c:pt idx="26">
                  <c:v>2.1642226699999973E-6</c:v>
                </c:pt>
                <c:pt idx="27">
                  <c:v>2.1642316200000007E-6</c:v>
                </c:pt>
                <c:pt idx="28">
                  <c:v>2.1642470199999969E-6</c:v>
                </c:pt>
                <c:pt idx="29">
                  <c:v>2.1642359899999999E-6</c:v>
                </c:pt>
                <c:pt idx="30">
                  <c:v>2.164159149999999E-6</c:v>
                </c:pt>
                <c:pt idx="31">
                  <c:v>2.1639683300000005E-6</c:v>
                </c:pt>
                <c:pt idx="32">
                  <c:v>2.1636002899999995E-6</c:v>
                </c:pt>
                <c:pt idx="33">
                  <c:v>2.1629704100000007E-6</c:v>
                </c:pt>
                <c:pt idx="34">
                  <c:v>2.1619690400000027E-6</c:v>
                </c:pt>
                <c:pt idx="35">
                  <c:v>2.1604592600000029E-6</c:v>
                </c:pt>
                <c:pt idx="36">
                  <c:v>2.1582780100000015E-6</c:v>
                </c:pt>
                <c:pt idx="37">
                  <c:v>2.1552409199999974E-6</c:v>
                </c:pt>
                <c:pt idx="38">
                  <c:v>2.1511488599999998E-6</c:v>
                </c:pt>
                <c:pt idx="39">
                  <c:v>2.1457986099999997E-6</c:v>
                </c:pt>
                <c:pt idx="40">
                  <c:v>2.1389951000000015E-6</c:v>
                </c:pt>
                <c:pt idx="41">
                  <c:v>2.130564120000002E-6</c:v>
                </c:pt>
                <c:pt idx="42">
                  <c:v>2.1203569199999996E-6</c:v>
                </c:pt>
                <c:pt idx="43">
                  <c:v>2.1082387599999991E-6</c:v>
                </c:pt>
                <c:pt idx="44">
                  <c:v>2.0940515900000004E-6</c:v>
                </c:pt>
                <c:pt idx="45">
                  <c:v>2.0775472599999999E-6</c:v>
                </c:pt>
                <c:pt idx="46">
                  <c:v>2.0582857799999999E-6</c:v>
                </c:pt>
                <c:pt idx="47">
                  <c:v>2.035515080000005E-6</c:v>
                </c:pt>
                <c:pt idx="48">
                  <c:v>2.0080700099999959E-6</c:v>
                </c:pt>
                <c:pt idx="49">
                  <c:v>1.9743454400000017E-6</c:v>
                </c:pt>
                <c:pt idx="50">
                  <c:v>1.9323612099999988E-6</c:v>
                </c:pt>
                <c:pt idx="51">
                  <c:v>1.8798932700000004E-6</c:v>
                </c:pt>
                <c:pt idx="52">
                  <c:v>1.814623989999993E-6</c:v>
                </c:pt>
                <c:pt idx="53">
                  <c:v>1.7343069900000023E-6</c:v>
                </c:pt>
                <c:pt idx="54">
                  <c:v>1.6369995600000056E-6</c:v>
                </c:pt>
                <c:pt idx="55">
                  <c:v>1.5214015799999998E-6</c:v>
                </c:pt>
                <c:pt idx="56">
                  <c:v>1.3872810200000011E-6</c:v>
                </c:pt>
                <c:pt idx="57">
                  <c:v>1.2359121900000037E-6</c:v>
                </c:pt>
                <c:pt idx="58">
                  <c:v>1.0704254099999977E-6</c:v>
                </c:pt>
                <c:pt idx="59">
                  <c:v>8.9593410000000169E-7</c:v>
                </c:pt>
                <c:pt idx="60">
                  <c:v>7.1928185999999925E-7</c:v>
                </c:pt>
                <c:pt idx="61">
                  <c:v>5.4832111000000151E-7</c:v>
                </c:pt>
                <c:pt idx="62">
                  <c:v>3.9084947999999561E-7</c:v>
                </c:pt>
                <c:pt idx="63">
                  <c:v>2.5354309000000108E-7</c:v>
                </c:pt>
                <c:pt idx="64">
                  <c:v>1.4117952000000112E-7</c:v>
                </c:pt>
                <c:pt idx="65">
                  <c:v>5.6154630000001003E-8</c:v>
                </c:pt>
                <c:pt idx="66">
                  <c:v>1.8475400000031797E-9</c:v>
                </c:pt>
                <c:pt idx="67">
                  <c:v>3.5868930000000952E-8</c:v>
                </c:pt>
                <c:pt idx="68">
                  <c:v>5.0942580000002005E-8</c:v>
                </c:pt>
                <c:pt idx="69">
                  <c:v>5.2690489999997202E-8</c:v>
                </c:pt>
                <c:pt idx="70">
                  <c:v>4.6143509999997183E-8</c:v>
                </c:pt>
                <c:pt idx="71">
                  <c:v>3.5391230000000916E-8</c:v>
                </c:pt>
                <c:pt idx="72">
                  <c:v>2.3623670000002721E-8</c:v>
                </c:pt>
                <c:pt idx="73">
                  <c:v>1.3003050000000182E-8</c:v>
                </c:pt>
                <c:pt idx="74">
                  <c:v>4.5504199999990066E-9</c:v>
                </c:pt>
                <c:pt idx="75">
                  <c:v>1.6093099999970462E-9</c:v>
                </c:pt>
                <c:pt idx="76">
                  <c:v>5.7900100000006195E-9</c:v>
                </c:pt>
                <c:pt idx="77">
                  <c:v>8.4075809999992261E-9</c:v>
                </c:pt>
                <c:pt idx="78">
                  <c:v>9.860198000001099E-9</c:v>
                </c:pt>
                <c:pt idx="79">
                  <c:v>1.0509288999999756E-8</c:v>
                </c:pt>
                <c:pt idx="80">
                  <c:v>1.0651983000001111E-8</c:v>
                </c:pt>
                <c:pt idx="81">
                  <c:v>1.0491363999999849E-8</c:v>
                </c:pt>
                <c:pt idx="82">
                  <c:v>1.0147939999999537E-8</c:v>
                </c:pt>
                <c:pt idx="83">
                  <c:v>9.6954020000001432E-9</c:v>
                </c:pt>
              </c:numCache>
            </c:numRef>
          </c:yVal>
        </c:ser>
        <c:ser>
          <c:idx val="2"/>
          <c:order val="2"/>
          <c:tx>
            <c:strRef>
              <c:f>'2000 250 200 15 ABS PP'!$AK$2</c:f>
              <c:strCache>
                <c:ptCount val="1"/>
                <c:pt idx="0">
                  <c:v>Δ5U34567,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PP'!$AK$3:$AK$86</c:f>
              <c:numCache>
                <c:formatCode>General</c:formatCode>
                <c:ptCount val="84"/>
                <c:pt idx="0">
                  <c:v>6.1365421000000028E-7</c:v>
                </c:pt>
                <c:pt idx="1">
                  <c:v>6.1365868999999853E-7</c:v>
                </c:pt>
                <c:pt idx="2">
                  <c:v>6.136423100000001E-7</c:v>
                </c:pt>
                <c:pt idx="3">
                  <c:v>6.1360940000000015E-7</c:v>
                </c:pt>
                <c:pt idx="4">
                  <c:v>6.1357248999999967E-7</c:v>
                </c:pt>
                <c:pt idx="5">
                  <c:v>6.1354950000000415E-7</c:v>
                </c:pt>
                <c:pt idx="6">
                  <c:v>6.1355542000000149E-7</c:v>
                </c:pt>
                <c:pt idx="7">
                  <c:v>6.1359309999999735E-7</c:v>
                </c:pt>
                <c:pt idx="8">
                  <c:v>6.1364660999999855E-7</c:v>
                </c:pt>
                <c:pt idx="9">
                  <c:v>6.1368714000000369E-7</c:v>
                </c:pt>
                <c:pt idx="10">
                  <c:v>6.136882900000013E-7</c:v>
                </c:pt>
                <c:pt idx="11">
                  <c:v>6.136442299999986E-7</c:v>
                </c:pt>
                <c:pt idx="12">
                  <c:v>6.1357720999999985E-7</c:v>
                </c:pt>
                <c:pt idx="13">
                  <c:v>6.135267800000003E-7</c:v>
                </c:pt>
                <c:pt idx="14">
                  <c:v>6.1352503000000073E-7</c:v>
                </c:pt>
                <c:pt idx="15">
                  <c:v>6.1357516999999732E-7</c:v>
                </c:pt>
                <c:pt idx="16">
                  <c:v>6.1364708999999838E-7</c:v>
                </c:pt>
                <c:pt idx="17">
                  <c:v>6.1369646999999709E-7</c:v>
                </c:pt>
                <c:pt idx="18">
                  <c:v>6.1369312999999959E-7</c:v>
                </c:pt>
                <c:pt idx="19">
                  <c:v>6.1364119999999671E-7</c:v>
                </c:pt>
                <c:pt idx="20">
                  <c:v>6.1357537999999829E-7</c:v>
                </c:pt>
                <c:pt idx="21">
                  <c:v>6.1353718999999973E-7</c:v>
                </c:pt>
                <c:pt idx="22">
                  <c:v>6.1354785999999693E-7</c:v>
                </c:pt>
                <c:pt idx="23">
                  <c:v>6.1359534999999747E-7</c:v>
                </c:pt>
                <c:pt idx="24">
                  <c:v>6.1364552000000264E-7</c:v>
                </c:pt>
                <c:pt idx="25">
                  <c:v>6.1366604000000042E-7</c:v>
                </c:pt>
                <c:pt idx="26">
                  <c:v>6.1364791000000178E-7</c:v>
                </c:pt>
                <c:pt idx="27">
                  <c:v>6.1360814000000151E-7</c:v>
                </c:pt>
                <c:pt idx="28">
                  <c:v>6.1357439000000296E-7</c:v>
                </c:pt>
                <c:pt idx="29">
                  <c:v>6.1356247000000017E-7</c:v>
                </c:pt>
                <c:pt idx="30">
                  <c:v>6.1356250000000007E-7</c:v>
                </c:pt>
                <c:pt idx="31">
                  <c:v>6.1354233000000059E-7</c:v>
                </c:pt>
                <c:pt idx="32">
                  <c:v>6.1346456000000308E-7</c:v>
                </c:pt>
                <c:pt idx="33">
                  <c:v>6.1330268999999739E-7</c:v>
                </c:pt>
                <c:pt idx="34">
                  <c:v>6.130451399999991E-7</c:v>
                </c:pt>
                <c:pt idx="35">
                  <c:v>6.126828699999985E-7</c:v>
                </c:pt>
                <c:pt idx="36">
                  <c:v>6.1218948000000212E-7</c:v>
                </c:pt>
                <c:pt idx="37">
                  <c:v>6.115096400000032E-7</c:v>
                </c:pt>
                <c:pt idx="38">
                  <c:v>6.105665499999995E-7</c:v>
                </c:pt>
                <c:pt idx="39">
                  <c:v>6.0928664999999904E-7</c:v>
                </c:pt>
                <c:pt idx="40">
                  <c:v>6.0762838000000227E-7</c:v>
                </c:pt>
                <c:pt idx="41">
                  <c:v>6.0559180999999991E-7</c:v>
                </c:pt>
                <c:pt idx="42">
                  <c:v>6.0320138999999869E-7</c:v>
                </c:pt>
                <c:pt idx="43">
                  <c:v>6.0046759000000124E-7</c:v>
                </c:pt>
                <c:pt idx="44">
                  <c:v>5.9735560000000135E-7</c:v>
                </c:pt>
                <c:pt idx="45">
                  <c:v>5.9378789000000089E-7</c:v>
                </c:pt>
                <c:pt idx="46">
                  <c:v>5.8968638000000061E-7</c:v>
                </c:pt>
                <c:pt idx="47">
                  <c:v>5.8502592999999762E-7</c:v>
                </c:pt>
                <c:pt idx="48">
                  <c:v>5.7985718999999924E-7</c:v>
                </c:pt>
                <c:pt idx="49">
                  <c:v>5.7426522000000147E-7</c:v>
                </c:pt>
                <c:pt idx="50">
                  <c:v>5.6827180000000054E-7</c:v>
                </c:pt>
                <c:pt idx="51">
                  <c:v>5.6172465000000181E-7</c:v>
                </c:pt>
                <c:pt idx="52">
                  <c:v>5.542336000000028E-7</c:v>
                </c:pt>
                <c:pt idx="53">
                  <c:v>5.4518742999999727E-7</c:v>
                </c:pt>
                <c:pt idx="54">
                  <c:v>5.3383122999999732E-7</c:v>
                </c:pt>
                <c:pt idx="55">
                  <c:v>5.1934673999999913E-7</c:v>
                </c:pt>
                <c:pt idx="56">
                  <c:v>5.0088876999999944E-7</c:v>
                </c:pt>
                <c:pt idx="57">
                  <c:v>4.775923399999973E-7</c:v>
                </c:pt>
                <c:pt idx="58">
                  <c:v>4.4861693000000237E-7</c:v>
                </c:pt>
                <c:pt idx="59">
                  <c:v>4.1328998999999749E-7</c:v>
                </c:pt>
                <c:pt idx="60">
                  <c:v>3.7136306000000317E-7</c:v>
                </c:pt>
                <c:pt idx="61">
                  <c:v>3.2332678000000137E-7</c:v>
                </c:pt>
                <c:pt idx="62">
                  <c:v>2.7065887000000095E-7</c:v>
                </c:pt>
                <c:pt idx="63">
                  <c:v>2.1584060000000086E-7</c:v>
                </c:pt>
                <c:pt idx="64">
                  <c:v>1.6203007999999847E-7</c:v>
                </c:pt>
                <c:pt idx="65">
                  <c:v>1.1244965999999991E-7</c:v>
                </c:pt>
                <c:pt idx="66">
                  <c:v>6.9737560000001513E-8</c:v>
                </c:pt>
                <c:pt idx="67">
                  <c:v>3.5548979999999712E-8</c:v>
                </c:pt>
                <c:pt idx="68">
                  <c:v>1.0487440000000967E-8</c:v>
                </c:pt>
                <c:pt idx="69">
                  <c:v>5.7890300000006644E-9</c:v>
                </c:pt>
                <c:pt idx="70">
                  <c:v>1.4450670000000446E-8</c:v>
                </c:pt>
                <c:pt idx="71">
                  <c:v>1.7311339999997755E-8</c:v>
                </c:pt>
                <c:pt idx="72">
                  <c:v>1.6423599999998326E-8</c:v>
                </c:pt>
                <c:pt idx="73">
                  <c:v>1.3563961000000628E-8</c:v>
                </c:pt>
                <c:pt idx="74">
                  <c:v>9.9510430000007194E-9</c:v>
                </c:pt>
                <c:pt idx="75">
                  <c:v>6.3164319999993057E-9</c:v>
                </c:pt>
                <c:pt idx="76">
                  <c:v>3.0934630000012957E-9</c:v>
                </c:pt>
                <c:pt idx="77">
                  <c:v>5.1714299999964913E-10</c:v>
                </c:pt>
                <c:pt idx="78">
                  <c:v>1.3425799999997611E-9</c:v>
                </c:pt>
                <c:pt idx="79">
                  <c:v>2.5375689999994616E-9</c:v>
                </c:pt>
                <c:pt idx="80">
                  <c:v>3.1872549999996419E-9</c:v>
                </c:pt>
                <c:pt idx="81">
                  <c:v>3.4408199999997813E-9</c:v>
                </c:pt>
                <c:pt idx="82">
                  <c:v>3.4542980000000742E-9</c:v>
                </c:pt>
                <c:pt idx="83">
                  <c:v>3.3640019999998513E-9</c:v>
                </c:pt>
              </c:numCache>
            </c:numRef>
          </c:yVal>
        </c:ser>
        <c:ser>
          <c:idx val="3"/>
          <c:order val="3"/>
          <c:tx>
            <c:strRef>
              <c:f>'2000 250 200 15 ABS PP'!$AL$2</c:f>
              <c:strCache>
                <c:ptCount val="1"/>
                <c:pt idx="0">
                  <c:v>Δ5U45678,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PP'!$AL$3:$AL$86</c:f>
              <c:numCache>
                <c:formatCode>General</c:formatCode>
                <c:ptCount val="84"/>
                <c:pt idx="0">
                  <c:v>2.1850876999999995E-7</c:v>
                </c:pt>
                <c:pt idx="1">
                  <c:v>2.1850399000000018E-7</c:v>
                </c:pt>
                <c:pt idx="2">
                  <c:v>2.1849266000000038E-7</c:v>
                </c:pt>
                <c:pt idx="3">
                  <c:v>2.1848037000000111E-7</c:v>
                </c:pt>
                <c:pt idx="4">
                  <c:v>2.184722900000006E-7</c:v>
                </c:pt>
                <c:pt idx="5">
                  <c:v>2.1847124999999873E-7</c:v>
                </c:pt>
                <c:pt idx="6">
                  <c:v>2.1847764999999866E-7</c:v>
                </c:pt>
                <c:pt idx="7">
                  <c:v>2.1848880000000099E-7</c:v>
                </c:pt>
                <c:pt idx="8">
                  <c:v>2.1850055000000062E-7</c:v>
                </c:pt>
                <c:pt idx="9">
                  <c:v>2.1850756999999729E-7</c:v>
                </c:pt>
                <c:pt idx="10">
                  <c:v>2.1850618999999864E-7</c:v>
                </c:pt>
                <c:pt idx="11">
                  <c:v>2.1849628000000038E-7</c:v>
                </c:pt>
                <c:pt idx="12">
                  <c:v>2.1848221999999872E-7</c:v>
                </c:pt>
                <c:pt idx="13">
                  <c:v>2.1847077999999894E-7</c:v>
                </c:pt>
                <c:pt idx="14">
                  <c:v>2.1846816000000065E-7</c:v>
                </c:pt>
                <c:pt idx="15">
                  <c:v>2.1847580000000317E-7</c:v>
                </c:pt>
                <c:pt idx="16">
                  <c:v>2.1848981999999939E-7</c:v>
                </c:pt>
                <c:pt idx="17">
                  <c:v>2.1850307000000108E-7</c:v>
                </c:pt>
                <c:pt idx="18">
                  <c:v>2.1850926000000088E-7</c:v>
                </c:pt>
                <c:pt idx="19">
                  <c:v>2.1850572000000095E-7</c:v>
                </c:pt>
                <c:pt idx="20">
                  <c:v>2.1849453000000038E-7</c:v>
                </c:pt>
                <c:pt idx="21">
                  <c:v>2.184809699999999E-7</c:v>
                </c:pt>
                <c:pt idx="22">
                  <c:v>2.1847067000000129E-7</c:v>
                </c:pt>
                <c:pt idx="23">
                  <c:v>2.1846829999999989E-7</c:v>
                </c:pt>
                <c:pt idx="24">
                  <c:v>2.1847526999999892E-7</c:v>
                </c:pt>
                <c:pt idx="25">
                  <c:v>2.1848939999999893E-7</c:v>
                </c:pt>
                <c:pt idx="26">
                  <c:v>2.1850458999999961E-7</c:v>
                </c:pt>
                <c:pt idx="27">
                  <c:v>2.1851261999999782E-7</c:v>
                </c:pt>
                <c:pt idx="28">
                  <c:v>2.1850702999999999E-7</c:v>
                </c:pt>
                <c:pt idx="29">
                  <c:v>2.1848710000000075E-7</c:v>
                </c:pt>
                <c:pt idx="30">
                  <c:v>2.1845902000000011E-7</c:v>
                </c:pt>
                <c:pt idx="31">
                  <c:v>2.184322800000001E-7</c:v>
                </c:pt>
                <c:pt idx="32">
                  <c:v>2.1841104999999995E-7</c:v>
                </c:pt>
                <c:pt idx="33">
                  <c:v>2.183873000000002E-7</c:v>
                </c:pt>
                <c:pt idx="34">
                  <c:v>2.1833933000000152E-7</c:v>
                </c:pt>
                <c:pt idx="35">
                  <c:v>2.1823948000000036E-7</c:v>
                </c:pt>
                <c:pt idx="36">
                  <c:v>2.18066269999998E-7</c:v>
                </c:pt>
                <c:pt idx="37">
                  <c:v>2.1781270999999831E-7</c:v>
                </c:pt>
                <c:pt idx="38">
                  <c:v>2.1748396999999885E-7</c:v>
                </c:pt>
                <c:pt idx="39">
                  <c:v>2.1708559000000025E-7</c:v>
                </c:pt>
                <c:pt idx="40">
                  <c:v>2.1660858999999788E-7</c:v>
                </c:pt>
                <c:pt idx="41">
                  <c:v>2.1602545999999868E-7</c:v>
                </c:pt>
                <c:pt idx="42">
                  <c:v>2.153000500000009E-7</c:v>
                </c:pt>
                <c:pt idx="43">
                  <c:v>2.1440782999999941E-7</c:v>
                </c:pt>
                <c:pt idx="44">
                  <c:v>2.1335225000000016E-7</c:v>
                </c:pt>
                <c:pt idx="45">
                  <c:v>2.121644199999989E-7</c:v>
                </c:pt>
                <c:pt idx="46">
                  <c:v>2.1088189500000025E-7</c:v>
                </c:pt>
                <c:pt idx="47">
                  <c:v>2.0952036800000047E-7</c:v>
                </c:pt>
                <c:pt idx="48">
                  <c:v>2.0805593299999882E-7</c:v>
                </c:pt>
                <c:pt idx="49">
                  <c:v>2.0643494399999996E-7</c:v>
                </c:pt>
                <c:pt idx="50">
                  <c:v>2.0460734799999967E-7</c:v>
                </c:pt>
                <c:pt idx="51">
                  <c:v>2.025614950000008E-7</c:v>
                </c:pt>
                <c:pt idx="52">
                  <c:v>2.0033340500000038E-7</c:v>
                </c:pt>
                <c:pt idx="53">
                  <c:v>1.9797648700000042E-7</c:v>
                </c:pt>
                <c:pt idx="54">
                  <c:v>1.9550528399999997E-7</c:v>
                </c:pt>
                <c:pt idx="55">
                  <c:v>1.9284063100000083E-7</c:v>
                </c:pt>
                <c:pt idx="56">
                  <c:v>1.8978277200000068E-7</c:v>
                </c:pt>
                <c:pt idx="57">
                  <c:v>1.8602031799999927E-7</c:v>
                </c:pt>
                <c:pt idx="58">
                  <c:v>1.8116250199999914E-7</c:v>
                </c:pt>
                <c:pt idx="59">
                  <c:v>1.7477748800000093E-7</c:v>
                </c:pt>
                <c:pt idx="60">
                  <c:v>1.6643163299999956E-7</c:v>
                </c:pt>
                <c:pt idx="61">
                  <c:v>1.5574352799999881E-7</c:v>
                </c:pt>
                <c:pt idx="62">
                  <c:v>1.4246477999999984E-7</c:v>
                </c:pt>
                <c:pt idx="63">
                  <c:v>1.2657687999999828E-7</c:v>
                </c:pt>
                <c:pt idx="64">
                  <c:v>1.0838260699999968E-7</c:v>
                </c:pt>
                <c:pt idx="65">
                  <c:v>8.8564179000001018E-8</c:v>
                </c:pt>
                <c:pt idx="66">
                  <c:v>6.8176542999999867E-8</c:v>
                </c:pt>
                <c:pt idx="67">
                  <c:v>4.8533130999998995E-8</c:v>
                </c:pt>
                <c:pt idx="68">
                  <c:v>3.0968679999999995E-8</c:v>
                </c:pt>
                <c:pt idx="69">
                  <c:v>1.6532667999999464E-8</c:v>
                </c:pt>
                <c:pt idx="70">
                  <c:v>5.7522940000008125E-9</c:v>
                </c:pt>
                <c:pt idx="71">
                  <c:v>1.409764000000478E-9</c:v>
                </c:pt>
                <c:pt idx="72">
                  <c:v>5.4103170000017258E-9</c:v>
                </c:pt>
                <c:pt idx="73">
                  <c:v>6.9256779999990092E-9</c:v>
                </c:pt>
                <c:pt idx="74">
                  <c:v>6.7183429999993857E-9</c:v>
                </c:pt>
                <c:pt idx="75">
                  <c:v>5.5503859999991702E-9</c:v>
                </c:pt>
                <c:pt idx="76">
                  <c:v>4.0662990000001365E-9</c:v>
                </c:pt>
                <c:pt idx="77">
                  <c:v>2.6735820000000864E-9</c:v>
                </c:pt>
                <c:pt idx="78">
                  <c:v>1.5260620000002083E-9</c:v>
                </c:pt>
                <c:pt idx="79">
                  <c:v>6.2092100000012642E-10</c:v>
                </c:pt>
                <c:pt idx="80">
                  <c:v>8.6380000000681871E-11</c:v>
                </c:pt>
                <c:pt idx="81">
                  <c:v>6.2309400000043861E-10</c:v>
                </c:pt>
                <c:pt idx="82">
                  <c:v>9.9634300000009721E-10</c:v>
                </c:pt>
                <c:pt idx="83">
                  <c:v>1.2123999999998607E-9</c:v>
                </c:pt>
              </c:numCache>
            </c:numRef>
          </c:yVal>
        </c:ser>
        <c:ser>
          <c:idx val="4"/>
          <c:order val="4"/>
          <c:tx>
            <c:strRef>
              <c:f>'2000 250 200 15 ABS PP'!$AM$2</c:f>
              <c:strCache>
                <c:ptCount val="1"/>
                <c:pt idx="0">
                  <c:v>Δ5U56789,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PP'!$AM$3:$AM$86</c:f>
              <c:numCache>
                <c:formatCode>General</c:formatCode>
                <c:ptCount val="84"/>
                <c:pt idx="0">
                  <c:v>9.0361992000000526E-8</c:v>
                </c:pt>
                <c:pt idx="1">
                  <c:v>9.0361963000001373E-8</c:v>
                </c:pt>
                <c:pt idx="2">
                  <c:v>9.0373018000000288E-8</c:v>
                </c:pt>
                <c:pt idx="3">
                  <c:v>9.0391163999999303E-8</c:v>
                </c:pt>
                <c:pt idx="4">
                  <c:v>9.040936000000104E-8</c:v>
                </c:pt>
                <c:pt idx="5">
                  <c:v>9.0419221000000812E-8</c:v>
                </c:pt>
                <c:pt idx="6">
                  <c:v>9.0414328999999689E-8</c:v>
                </c:pt>
                <c:pt idx="7">
                  <c:v>9.0394685999998632E-8</c:v>
                </c:pt>
                <c:pt idx="8">
                  <c:v>9.0368219999997707E-8</c:v>
                </c:pt>
                <c:pt idx="9">
                  <c:v>9.0348897000001304E-8</c:v>
                </c:pt>
                <c:pt idx="10">
                  <c:v>9.0348967000001241E-8</c:v>
                </c:pt>
                <c:pt idx="11">
                  <c:v>9.037085700000039E-8</c:v>
                </c:pt>
                <c:pt idx="12">
                  <c:v>9.0403648000001072E-8</c:v>
                </c:pt>
                <c:pt idx="13">
                  <c:v>9.0428702999999527E-8</c:v>
                </c:pt>
                <c:pt idx="14">
                  <c:v>9.0430410000000319E-8</c:v>
                </c:pt>
                <c:pt idx="15">
                  <c:v>9.0406933999998699E-8</c:v>
                </c:pt>
                <c:pt idx="16">
                  <c:v>9.0372110000001653E-8</c:v>
                </c:pt>
                <c:pt idx="17">
                  <c:v>9.0346834999999754E-8</c:v>
                </c:pt>
                <c:pt idx="18">
                  <c:v>9.0345807000001425E-8</c:v>
                </c:pt>
                <c:pt idx="19">
                  <c:v>9.0368455000000465E-8</c:v>
                </c:pt>
                <c:pt idx="20">
                  <c:v>9.0399723999999226E-8</c:v>
                </c:pt>
                <c:pt idx="21">
                  <c:v>9.0420541000000836E-8</c:v>
                </c:pt>
                <c:pt idx="22">
                  <c:v>9.0420176999999621E-8</c:v>
                </c:pt>
                <c:pt idx="23">
                  <c:v>9.0401576000001074E-8</c:v>
                </c:pt>
                <c:pt idx="24">
                  <c:v>9.0378288999999398E-8</c:v>
                </c:pt>
                <c:pt idx="25">
                  <c:v>9.0364352999999667E-8</c:v>
                </c:pt>
                <c:pt idx="26">
                  <c:v>9.0365594000000886E-8</c:v>
                </c:pt>
                <c:pt idx="27">
                  <c:v>9.0377768000000684E-8</c:v>
                </c:pt>
                <c:pt idx="28">
                  <c:v>9.0390830000000209E-8</c:v>
                </c:pt>
                <c:pt idx="29">
                  <c:v>9.0396220999999648E-8</c:v>
                </c:pt>
                <c:pt idx="30">
                  <c:v>9.0391641999999343E-8</c:v>
                </c:pt>
                <c:pt idx="31">
                  <c:v>9.0380022999999759E-8</c:v>
                </c:pt>
                <c:pt idx="32">
                  <c:v>9.036545000000047E-8</c:v>
                </c:pt>
                <c:pt idx="33">
                  <c:v>9.0348208000000923E-8</c:v>
                </c:pt>
                <c:pt idx="34">
                  <c:v>9.0323581000000209E-8</c:v>
                </c:pt>
                <c:pt idx="35">
                  <c:v>9.0283332000001061E-8</c:v>
                </c:pt>
                <c:pt idx="36">
                  <c:v>9.0220014000000497E-8</c:v>
                </c:pt>
                <c:pt idx="37">
                  <c:v>9.0129453000000743E-8</c:v>
                </c:pt>
                <c:pt idx="38">
                  <c:v>9.0010886000000299E-8</c:v>
                </c:pt>
                <c:pt idx="39">
                  <c:v>8.9863163000000289E-8</c:v>
                </c:pt>
                <c:pt idx="40">
                  <c:v>8.9681968000000832E-8</c:v>
                </c:pt>
                <c:pt idx="41">
                  <c:v>8.9458249000001068E-8</c:v>
                </c:pt>
                <c:pt idx="42">
                  <c:v>8.9181520999999173E-8</c:v>
                </c:pt>
                <c:pt idx="43">
                  <c:v>8.884525000000035E-8</c:v>
                </c:pt>
                <c:pt idx="44">
                  <c:v>8.8451271000000244E-8</c:v>
                </c:pt>
                <c:pt idx="45">
                  <c:v>8.80087920000006E-8</c:v>
                </c:pt>
                <c:pt idx="46">
                  <c:v>8.7528805999999471E-8</c:v>
                </c:pt>
                <c:pt idx="47">
                  <c:v>8.7014885999999549E-8</c:v>
                </c:pt>
                <c:pt idx="48">
                  <c:v>8.6458616999999742E-8</c:v>
                </c:pt>
                <c:pt idx="49">
                  <c:v>8.5843393000001118E-8</c:v>
                </c:pt>
                <c:pt idx="50">
                  <c:v>8.5155419000001808E-8</c:v>
                </c:pt>
                <c:pt idx="51">
                  <c:v>8.4395065999999666E-8</c:v>
                </c:pt>
                <c:pt idx="52">
                  <c:v>8.3578905000000063E-8</c:v>
                </c:pt>
                <c:pt idx="53">
                  <c:v>8.2729585999999822E-8</c:v>
                </c:pt>
                <c:pt idx="54">
                  <c:v>8.1857897999999647E-8</c:v>
                </c:pt>
                <c:pt idx="55">
                  <c:v>8.0948785999999772E-8</c:v>
                </c:pt>
                <c:pt idx="56">
                  <c:v>7.996131200000003E-8</c:v>
                </c:pt>
                <c:pt idx="57">
                  <c:v>7.8842864999999841E-8</c:v>
                </c:pt>
                <c:pt idx="58">
                  <c:v>7.7545508000000014E-8</c:v>
                </c:pt>
                <c:pt idx="59">
                  <c:v>7.6025440000000055E-8</c:v>
                </c:pt>
                <c:pt idx="60">
                  <c:v>7.4216480000000664E-8</c:v>
                </c:pt>
                <c:pt idx="61">
                  <c:v>7.1988391000000355E-8</c:v>
                </c:pt>
                <c:pt idx="62">
                  <c:v>6.9119491999999983E-8</c:v>
                </c:pt>
                <c:pt idx="63">
                  <c:v>6.5319461000000962E-8</c:v>
                </c:pt>
                <c:pt idx="64">
                  <c:v>6.0313674999999714E-8</c:v>
                </c:pt>
                <c:pt idx="65">
                  <c:v>5.3966697999998874E-8</c:v>
                </c:pt>
                <c:pt idx="66">
                  <c:v>4.6384885000000749E-8</c:v>
                </c:pt>
                <c:pt idx="67">
                  <c:v>3.7939078000000607E-8</c:v>
                </c:pt>
                <c:pt idx="68">
                  <c:v>2.9189732000000416E-8</c:v>
                </c:pt>
                <c:pt idx="69">
                  <c:v>2.0758729999999663E-8</c:v>
                </c:pt>
                <c:pt idx="70">
                  <c:v>1.3210483999999953E-8</c:v>
                </c:pt>
                <c:pt idx="71">
                  <c:v>6.9757580000001502E-9</c:v>
                </c:pt>
                <c:pt idx="72">
                  <c:v>2.3055600000002246E-9</c:v>
                </c:pt>
                <c:pt idx="73">
                  <c:v>7.6564800000027992E-10</c:v>
                </c:pt>
                <c:pt idx="74">
                  <c:v>2.4255619999997327E-9</c:v>
                </c:pt>
                <c:pt idx="75">
                  <c:v>3.0226170000001062E-9</c:v>
                </c:pt>
                <c:pt idx="76">
                  <c:v>2.9437610000001419E-9</c:v>
                </c:pt>
                <c:pt idx="77">
                  <c:v>2.5038690000000348E-9</c:v>
                </c:pt>
                <c:pt idx="78">
                  <c:v>1.9119159999998516E-9</c:v>
                </c:pt>
                <c:pt idx="79">
                  <c:v>1.2983259999994251E-9</c:v>
                </c:pt>
                <c:pt idx="80">
                  <c:v>7.4513400000040441E-10</c:v>
                </c:pt>
                <c:pt idx="81">
                  <c:v>2.9671400000011987E-10</c:v>
                </c:pt>
                <c:pt idx="82">
                  <c:v>3.3832000000011469E-11</c:v>
                </c:pt>
                <c:pt idx="83">
                  <c:v>2.538440000000927E-10</c:v>
                </c:pt>
              </c:numCache>
            </c:numRef>
          </c:yVal>
        </c:ser>
        <c:axId val="123436416"/>
        <c:axId val="123458688"/>
      </c:scatterChart>
      <c:valAx>
        <c:axId val="12343641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458688"/>
        <c:crosses val="autoZero"/>
        <c:crossBetween val="midCat"/>
      </c:valAx>
      <c:valAx>
        <c:axId val="123458688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436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6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PP'!$AN$2</c:f>
              <c:strCache>
                <c:ptCount val="1"/>
                <c:pt idx="0">
                  <c:v>Δ6U123456,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PP'!$AN$3:$AN$86</c:f>
              <c:numCache>
                <c:formatCode>General</c:formatCode>
                <c:ptCount val="84"/>
                <c:pt idx="0">
                  <c:v>9.3807463599999943E-6</c:v>
                </c:pt>
                <c:pt idx="1">
                  <c:v>9.3807366999999894E-6</c:v>
                </c:pt>
                <c:pt idx="2">
                  <c:v>9.3806585900000184E-6</c:v>
                </c:pt>
                <c:pt idx="3">
                  <c:v>9.3805424900000093E-6</c:v>
                </c:pt>
                <c:pt idx="4">
                  <c:v>9.3804347499999907E-6</c:v>
                </c:pt>
                <c:pt idx="5">
                  <c:v>9.3803837199999986E-6</c:v>
                </c:pt>
                <c:pt idx="6">
                  <c:v>9.3804212100000064E-6</c:v>
                </c:pt>
                <c:pt idx="7">
                  <c:v>9.3805421200000158E-6</c:v>
                </c:pt>
                <c:pt idx="8">
                  <c:v>9.3806977700000017E-6</c:v>
                </c:pt>
                <c:pt idx="9">
                  <c:v>9.3808078800000125E-6</c:v>
                </c:pt>
                <c:pt idx="10">
                  <c:v>9.380804999999997E-6</c:v>
                </c:pt>
                <c:pt idx="11">
                  <c:v>9.3806763100000157E-6</c:v>
                </c:pt>
                <c:pt idx="12">
                  <c:v>9.3804839699999961E-6</c:v>
                </c:pt>
                <c:pt idx="13">
                  <c:v>9.3803363900000041E-6</c:v>
                </c:pt>
                <c:pt idx="14">
                  <c:v>9.3803228099999832E-6</c:v>
                </c:pt>
                <c:pt idx="15">
                  <c:v>9.3804554900000114E-6</c:v>
                </c:pt>
                <c:pt idx="16">
                  <c:v>9.380657180000016E-6</c:v>
                </c:pt>
                <c:pt idx="17">
                  <c:v>9.3808094700000033E-6</c:v>
                </c:pt>
                <c:pt idx="18">
                  <c:v>9.3808259600000188E-6</c:v>
                </c:pt>
                <c:pt idx="19">
                  <c:v>9.380705559999987E-6</c:v>
                </c:pt>
                <c:pt idx="20">
                  <c:v>9.3805272499999888E-6</c:v>
                </c:pt>
                <c:pt idx="21">
                  <c:v>9.3803975600000132E-6</c:v>
                </c:pt>
                <c:pt idx="22">
                  <c:v>9.3803806899999873E-6</c:v>
                </c:pt>
                <c:pt idx="23">
                  <c:v>9.3804688499999904E-6</c:v>
                </c:pt>
                <c:pt idx="24">
                  <c:v>9.3805964300000148E-6</c:v>
                </c:pt>
                <c:pt idx="25">
                  <c:v>9.3806869899999943E-6</c:v>
                </c:pt>
                <c:pt idx="26">
                  <c:v>9.3806950700000101E-6</c:v>
                </c:pt>
                <c:pt idx="27">
                  <c:v>9.3806076700000056E-6</c:v>
                </c:pt>
                <c:pt idx="28">
                  <c:v>9.3804138500000001E-6</c:v>
                </c:pt>
                <c:pt idx="29">
                  <c:v>9.3800578100000003E-6</c:v>
                </c:pt>
                <c:pt idx="30">
                  <c:v>9.3793904400000055E-6</c:v>
                </c:pt>
                <c:pt idx="31">
                  <c:v>9.3781362899999858E-6</c:v>
                </c:pt>
                <c:pt idx="32">
                  <c:v>9.3758607700000035E-6</c:v>
                </c:pt>
                <c:pt idx="33">
                  <c:v>9.3719132799999982E-6</c:v>
                </c:pt>
                <c:pt idx="34">
                  <c:v>9.3653202500000071E-6</c:v>
                </c:pt>
                <c:pt idx="35">
                  <c:v>9.3546398499999904E-6</c:v>
                </c:pt>
                <c:pt idx="36">
                  <c:v>9.3377926399999909E-6</c:v>
                </c:pt>
                <c:pt idx="37">
                  <c:v>9.3119179100000141E-6</c:v>
                </c:pt>
                <c:pt idx="38">
                  <c:v>9.2733170799999965E-6</c:v>
                </c:pt>
                <c:pt idx="39">
                  <c:v>9.2175071800000089E-6</c:v>
                </c:pt>
                <c:pt idx="40">
                  <c:v>9.1393819300000047E-6</c:v>
                </c:pt>
                <c:pt idx="41">
                  <c:v>9.0334368999999833E-6</c:v>
                </c:pt>
                <c:pt idx="42">
                  <c:v>8.8940151500000119E-6</c:v>
                </c:pt>
                <c:pt idx="43">
                  <c:v>8.7155632700000093E-6</c:v>
                </c:pt>
                <c:pt idx="44">
                  <c:v>8.4928958800000109E-6</c:v>
                </c:pt>
                <c:pt idx="45">
                  <c:v>8.2213977299999879E-6</c:v>
                </c:pt>
                <c:pt idx="46">
                  <c:v>7.8970949200000038E-6</c:v>
                </c:pt>
                <c:pt idx="47">
                  <c:v>7.51663256999998E-6</c:v>
                </c:pt>
                <c:pt idx="48">
                  <c:v>7.0774445600000153E-6</c:v>
                </c:pt>
                <c:pt idx="49">
                  <c:v>6.578351459999984E-6</c:v>
                </c:pt>
                <c:pt idx="50">
                  <c:v>6.0205241800000189E-6</c:v>
                </c:pt>
                <c:pt idx="51">
                  <c:v>5.4084918599999963E-6</c:v>
                </c:pt>
                <c:pt idx="52">
                  <c:v>4.7509452900000045E-6</c:v>
                </c:pt>
                <c:pt idx="53">
                  <c:v>4.0612254899999993E-6</c:v>
                </c:pt>
                <c:pt idx="54">
                  <c:v>3.3573199599999877E-6</c:v>
                </c:pt>
                <c:pt idx="55">
                  <c:v>2.6611500100000108E-6</c:v>
                </c:pt>
                <c:pt idx="56">
                  <c:v>1.9970445800000009E-6</c:v>
                </c:pt>
                <c:pt idx="57">
                  <c:v>1.3895154599999925E-6</c:v>
                </c:pt>
                <c:pt idx="58">
                  <c:v>8.6048041000001074E-7</c:v>
                </c:pt>
                <c:pt idx="59">
                  <c:v>4.2622859999999452E-7</c:v>
                </c:pt>
                <c:pt idx="60">
                  <c:v>9.5068390000001535E-8</c:v>
                </c:pt>
                <c:pt idx="61">
                  <c:v>1.3331166000001123E-7</c:v>
                </c:pt>
                <c:pt idx="62">
                  <c:v>2.6712352000000035E-7</c:v>
                </c:pt>
                <c:pt idx="63">
                  <c:v>3.2154866000000162E-7</c:v>
                </c:pt>
                <c:pt idx="64">
                  <c:v>3.1706995000000079E-7</c:v>
                </c:pt>
                <c:pt idx="65">
                  <c:v>2.7571905999999033E-7</c:v>
                </c:pt>
                <c:pt idx="66">
                  <c:v>2.1658167999999344E-7</c:v>
                </c:pt>
                <c:pt idx="67">
                  <c:v>1.5365570000000268E-7</c:v>
                </c:pt>
                <c:pt idx="68">
                  <c:v>9.633199999999626E-8</c:v>
                </c:pt>
                <c:pt idx="69">
                  <c:v>5.0166320000003782E-8</c:v>
                </c:pt>
                <c:pt idx="70">
                  <c:v>1.7038520000001036E-8</c:v>
                </c:pt>
                <c:pt idx="71">
                  <c:v>4.2701900000003959E-9</c:v>
                </c:pt>
                <c:pt idx="72">
                  <c:v>1.6608370000006834E-8</c:v>
                </c:pt>
                <c:pt idx="73">
                  <c:v>2.2897869999998441E-8</c:v>
                </c:pt>
                <c:pt idx="74">
                  <c:v>2.5361240000000432E-8</c:v>
                </c:pt>
                <c:pt idx="75">
                  <c:v>2.5544240000006119E-8</c:v>
                </c:pt>
                <c:pt idx="76">
                  <c:v>2.4538680000000274E-8</c:v>
                </c:pt>
                <c:pt idx="77">
                  <c:v>2.306054899999807E-8</c:v>
                </c:pt>
                <c:pt idx="78">
                  <c:v>2.1492661999997972E-8</c:v>
                </c:pt>
                <c:pt idx="79">
                  <c:v>1.9998205999999124E-8</c:v>
                </c:pt>
                <c:pt idx="80">
                  <c:v>1.8634363999998045E-8</c:v>
                </c:pt>
                <c:pt idx="81">
                  <c:v>1.7408962000000465E-8</c:v>
                </c:pt>
                <c:pt idx="82">
                  <c:v>1.6301054000000389E-8</c:v>
                </c:pt>
                <c:pt idx="83">
                  <c:v>1.5280228999998993E-8</c:v>
                </c:pt>
              </c:numCache>
            </c:numRef>
          </c:yVal>
        </c:ser>
        <c:ser>
          <c:idx val="1"/>
          <c:order val="1"/>
          <c:tx>
            <c:strRef>
              <c:f>'2000 250 200 15 ABS PP'!$AO$2</c:f>
              <c:strCache>
                <c:ptCount val="1"/>
                <c:pt idx="0">
                  <c:v>Δ6U234567,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PP'!$AO$3:$AO$86</c:f>
              <c:numCache>
                <c:formatCode>General</c:formatCode>
                <c:ptCount val="84"/>
                <c:pt idx="0">
                  <c:v>1.550557440000004E-6</c:v>
                </c:pt>
                <c:pt idx="1">
                  <c:v>1.5505590900000016E-6</c:v>
                </c:pt>
                <c:pt idx="2">
                  <c:v>1.5506147599999932E-6</c:v>
                </c:pt>
                <c:pt idx="3">
                  <c:v>1.55070424E-6</c:v>
                </c:pt>
                <c:pt idx="4">
                  <c:v>1.5507923800000078E-6</c:v>
                </c:pt>
                <c:pt idx="5">
                  <c:v>1.5508384999999989E-6</c:v>
                </c:pt>
                <c:pt idx="6">
                  <c:v>1.5508134599999966E-6</c:v>
                </c:pt>
                <c:pt idx="7">
                  <c:v>1.5507173099999968E-6</c:v>
                </c:pt>
                <c:pt idx="8">
                  <c:v>1.5505897300000011E-6</c:v>
                </c:pt>
                <c:pt idx="9">
                  <c:v>1.5504971699999925E-6</c:v>
                </c:pt>
                <c:pt idx="10">
                  <c:v>1.5504978599999982E-6</c:v>
                </c:pt>
                <c:pt idx="11">
                  <c:v>1.5506033499999919E-6</c:v>
                </c:pt>
                <c:pt idx="12">
                  <c:v>1.5507619199999968E-6</c:v>
                </c:pt>
                <c:pt idx="13">
                  <c:v>1.5508828899999985E-6</c:v>
                </c:pt>
                <c:pt idx="14">
                  <c:v>1.5508918900000081E-6</c:v>
                </c:pt>
                <c:pt idx="15">
                  <c:v>1.5507794800000014E-6</c:v>
                </c:pt>
                <c:pt idx="16">
                  <c:v>1.5506117899999937E-6</c:v>
                </c:pt>
                <c:pt idx="17">
                  <c:v>1.5504888600000015E-6</c:v>
                </c:pt>
                <c:pt idx="18">
                  <c:v>1.5504821399999943E-6</c:v>
                </c:pt>
                <c:pt idx="19">
                  <c:v>1.5505891700000078E-6</c:v>
                </c:pt>
                <c:pt idx="20">
                  <c:v>1.5507391700000045E-6</c:v>
                </c:pt>
                <c:pt idx="21">
                  <c:v>1.5508412200000022E-6</c:v>
                </c:pt>
                <c:pt idx="22">
                  <c:v>1.5508425300000082E-6</c:v>
                </c:pt>
                <c:pt idx="23">
                  <c:v>1.5507565900000116E-6</c:v>
                </c:pt>
                <c:pt idx="24">
                  <c:v>1.550645499999998E-6</c:v>
                </c:pt>
                <c:pt idx="25">
                  <c:v>1.5505755099999993E-6</c:v>
                </c:pt>
                <c:pt idx="26">
                  <c:v>1.5505747599999904E-6</c:v>
                </c:pt>
                <c:pt idx="27">
                  <c:v>1.5506234799999929E-6</c:v>
                </c:pt>
                <c:pt idx="28">
                  <c:v>1.5506726300000024E-6</c:v>
                </c:pt>
                <c:pt idx="29">
                  <c:v>1.5506735200000039E-6</c:v>
                </c:pt>
                <c:pt idx="30">
                  <c:v>1.5505966500000057E-6</c:v>
                </c:pt>
                <c:pt idx="31">
                  <c:v>1.5504259999999995E-6</c:v>
                </c:pt>
                <c:pt idx="32">
                  <c:v>1.5501357299999994E-6</c:v>
                </c:pt>
                <c:pt idx="33">
                  <c:v>1.5496677200000029E-6</c:v>
                </c:pt>
                <c:pt idx="34">
                  <c:v>1.548923900000001E-6</c:v>
                </c:pt>
                <c:pt idx="35">
                  <c:v>1.5477763900000023E-6</c:v>
                </c:pt>
                <c:pt idx="36">
                  <c:v>1.5460885299999951E-6</c:v>
                </c:pt>
                <c:pt idx="37">
                  <c:v>1.543731279999998E-6</c:v>
                </c:pt>
                <c:pt idx="38">
                  <c:v>1.5405823099999991E-6</c:v>
                </c:pt>
                <c:pt idx="39">
                  <c:v>1.5365119600000057E-6</c:v>
                </c:pt>
                <c:pt idx="40">
                  <c:v>1.531366719999995E-6</c:v>
                </c:pt>
                <c:pt idx="41">
                  <c:v>1.5249723100000076E-6</c:v>
                </c:pt>
                <c:pt idx="42">
                  <c:v>1.5171555299999942E-6</c:v>
                </c:pt>
                <c:pt idx="43">
                  <c:v>1.5077711699999924E-6</c:v>
                </c:pt>
                <c:pt idx="44">
                  <c:v>1.4966959899999969E-6</c:v>
                </c:pt>
                <c:pt idx="45">
                  <c:v>1.4837593699999999E-6</c:v>
                </c:pt>
                <c:pt idx="46">
                  <c:v>1.4685994000000019E-6</c:v>
                </c:pt>
                <c:pt idx="47">
                  <c:v>1.4504891500000133E-6</c:v>
                </c:pt>
                <c:pt idx="48">
                  <c:v>1.4282128199999886E-6</c:v>
                </c:pt>
                <c:pt idx="49">
                  <c:v>1.4000802200000065E-6</c:v>
                </c:pt>
                <c:pt idx="50">
                  <c:v>1.364089409999991E-6</c:v>
                </c:pt>
                <c:pt idx="51">
                  <c:v>1.3181686200000032E-6</c:v>
                </c:pt>
                <c:pt idx="52">
                  <c:v>1.2603903899999967E-6</c:v>
                </c:pt>
                <c:pt idx="53">
                  <c:v>1.1891195599999983E-6</c:v>
                </c:pt>
                <c:pt idx="54">
                  <c:v>1.1031683300000076E-6</c:v>
                </c:pt>
                <c:pt idx="55">
                  <c:v>1.0020548399999989E-6</c:v>
                </c:pt>
                <c:pt idx="56">
                  <c:v>8.8639225000000185E-7</c:v>
                </c:pt>
                <c:pt idx="57">
                  <c:v>7.5831985000000849E-7</c:v>
                </c:pt>
                <c:pt idx="58">
                  <c:v>6.2180847999999553E-7</c:v>
                </c:pt>
                <c:pt idx="59">
                  <c:v>4.8264411000000399E-7</c:v>
                </c:pt>
                <c:pt idx="60">
                  <c:v>3.4791879999999756E-7</c:v>
                </c:pt>
                <c:pt idx="61">
                  <c:v>2.249943300000029E-7</c:v>
                </c:pt>
                <c:pt idx="62">
                  <c:v>1.201906099999936E-7</c:v>
                </c:pt>
                <c:pt idx="63">
                  <c:v>3.7702489999999583E-8</c:v>
                </c:pt>
                <c:pt idx="64">
                  <c:v>2.0850559999995233E-8</c:v>
                </c:pt>
                <c:pt idx="65">
                  <c:v>5.6295030000001236E-8</c:v>
                </c:pt>
                <c:pt idx="66">
                  <c:v>7.1585100000002999E-8</c:v>
                </c:pt>
                <c:pt idx="67">
                  <c:v>7.1417909999998547E-8</c:v>
                </c:pt>
                <c:pt idx="68">
                  <c:v>6.1430019999999796E-8</c:v>
                </c:pt>
                <c:pt idx="69">
                  <c:v>4.6901459999999714E-8</c:v>
                </c:pt>
                <c:pt idx="70">
                  <c:v>3.1692840000002879E-8</c:v>
                </c:pt>
                <c:pt idx="71">
                  <c:v>1.8079890000003373E-8</c:v>
                </c:pt>
                <c:pt idx="72">
                  <c:v>7.2000700000048183E-9</c:v>
                </c:pt>
                <c:pt idx="73">
                  <c:v>5.6091100000108091E-10</c:v>
                </c:pt>
                <c:pt idx="74">
                  <c:v>5.4006229999998069E-9</c:v>
                </c:pt>
                <c:pt idx="75">
                  <c:v>7.9257419999969872E-9</c:v>
                </c:pt>
                <c:pt idx="76">
                  <c:v>8.8834729999978918E-9</c:v>
                </c:pt>
                <c:pt idx="77">
                  <c:v>8.9247240000005693E-9</c:v>
                </c:pt>
                <c:pt idx="78">
                  <c:v>8.5176180000014438E-9</c:v>
                </c:pt>
                <c:pt idx="79">
                  <c:v>7.9717200000012476E-9</c:v>
                </c:pt>
                <c:pt idx="80">
                  <c:v>7.46472800000094E-9</c:v>
                </c:pt>
                <c:pt idx="81">
                  <c:v>7.0505439999999619E-9</c:v>
                </c:pt>
                <c:pt idx="82">
                  <c:v>6.6936420000003096E-9</c:v>
                </c:pt>
                <c:pt idx="83">
                  <c:v>6.3314000000007154E-9</c:v>
                </c:pt>
              </c:numCache>
            </c:numRef>
          </c:yVal>
        </c:ser>
        <c:ser>
          <c:idx val="2"/>
          <c:order val="2"/>
          <c:tx>
            <c:strRef>
              <c:f>'2000 250 200 15 ABS PP'!$AP$2</c:f>
              <c:strCache>
                <c:ptCount val="1"/>
                <c:pt idx="0">
                  <c:v>Δ6U345678,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PP'!$AP$3:$AP$86</c:f>
              <c:numCache>
                <c:formatCode>General</c:formatCode>
                <c:ptCount val="84"/>
                <c:pt idx="0">
                  <c:v>3.9514544000000033E-7</c:v>
                </c:pt>
                <c:pt idx="1">
                  <c:v>3.9515470000000449E-7</c:v>
                </c:pt>
                <c:pt idx="2">
                  <c:v>3.9514964999999867E-7</c:v>
                </c:pt>
                <c:pt idx="3">
                  <c:v>3.9512902999999354E-7</c:v>
                </c:pt>
                <c:pt idx="4">
                  <c:v>3.9510019999999716E-7</c:v>
                </c:pt>
                <c:pt idx="5">
                  <c:v>3.9507825000000267E-7</c:v>
                </c:pt>
                <c:pt idx="6">
                  <c:v>3.950777700000005E-7</c:v>
                </c:pt>
                <c:pt idx="7">
                  <c:v>3.9510430000000272E-7</c:v>
                </c:pt>
                <c:pt idx="8">
                  <c:v>3.951460599999992E-7</c:v>
                </c:pt>
                <c:pt idx="9">
                  <c:v>3.951795700000028E-7</c:v>
                </c:pt>
                <c:pt idx="10">
                  <c:v>3.9518210000000669E-7</c:v>
                </c:pt>
                <c:pt idx="11">
                  <c:v>3.9514795000000139E-7</c:v>
                </c:pt>
                <c:pt idx="12">
                  <c:v>3.9509499000000346E-7</c:v>
                </c:pt>
                <c:pt idx="13">
                  <c:v>3.9505599999999967E-7</c:v>
                </c:pt>
                <c:pt idx="14">
                  <c:v>3.9505686999999647E-7</c:v>
                </c:pt>
                <c:pt idx="15">
                  <c:v>3.9509936999999669E-7</c:v>
                </c:pt>
                <c:pt idx="16">
                  <c:v>3.9515727000000386E-7</c:v>
                </c:pt>
                <c:pt idx="17">
                  <c:v>3.9519339999999791E-7</c:v>
                </c:pt>
                <c:pt idx="18">
                  <c:v>3.9518387000000083E-7</c:v>
                </c:pt>
                <c:pt idx="19">
                  <c:v>3.9513547999999724E-7</c:v>
                </c:pt>
                <c:pt idx="20">
                  <c:v>3.9508084999999918E-7</c:v>
                </c:pt>
                <c:pt idx="21">
                  <c:v>3.9505622000000237E-7</c:v>
                </c:pt>
                <c:pt idx="22">
                  <c:v>3.9507719000000009E-7</c:v>
                </c:pt>
                <c:pt idx="23">
                  <c:v>3.9512704999999736E-7</c:v>
                </c:pt>
                <c:pt idx="24">
                  <c:v>3.9517024999999716E-7</c:v>
                </c:pt>
                <c:pt idx="25">
                  <c:v>3.9517663999999874E-7</c:v>
                </c:pt>
                <c:pt idx="26">
                  <c:v>3.951433200000045E-7</c:v>
                </c:pt>
                <c:pt idx="27">
                  <c:v>3.9509552000000284E-7</c:v>
                </c:pt>
                <c:pt idx="28">
                  <c:v>3.9506735999999662E-7</c:v>
                </c:pt>
                <c:pt idx="29">
                  <c:v>3.9507536999999921E-7</c:v>
                </c:pt>
                <c:pt idx="30">
                  <c:v>3.9510347999999509E-7</c:v>
                </c:pt>
                <c:pt idx="31">
                  <c:v>3.9511005000000261E-7</c:v>
                </c:pt>
                <c:pt idx="32">
                  <c:v>3.9505351000000207E-7</c:v>
                </c:pt>
                <c:pt idx="33">
                  <c:v>3.9491539000000143E-7</c:v>
                </c:pt>
                <c:pt idx="34">
                  <c:v>3.9470580999999821E-7</c:v>
                </c:pt>
                <c:pt idx="35">
                  <c:v>3.9444339000000301E-7</c:v>
                </c:pt>
                <c:pt idx="36">
                  <c:v>3.9412321000000602E-7</c:v>
                </c:pt>
                <c:pt idx="37">
                  <c:v>3.9369692999999938E-7</c:v>
                </c:pt>
                <c:pt idx="38">
                  <c:v>3.9308258000000086E-7</c:v>
                </c:pt>
                <c:pt idx="39">
                  <c:v>3.9220105999999625E-7</c:v>
                </c:pt>
                <c:pt idx="40">
                  <c:v>3.9101979000000545E-7</c:v>
                </c:pt>
                <c:pt idx="41">
                  <c:v>3.8956634999999911E-7</c:v>
                </c:pt>
                <c:pt idx="42">
                  <c:v>3.8790134000000309E-7</c:v>
                </c:pt>
                <c:pt idx="43">
                  <c:v>3.8605976000000734E-7</c:v>
                </c:pt>
                <c:pt idx="44">
                  <c:v>3.8400335000000183E-7</c:v>
                </c:pt>
                <c:pt idx="45">
                  <c:v>3.8162347000000369E-7</c:v>
                </c:pt>
                <c:pt idx="46">
                  <c:v>3.7880448499999528E-7</c:v>
                </c:pt>
                <c:pt idx="47">
                  <c:v>3.7550556199999799E-7</c:v>
                </c:pt>
                <c:pt idx="48">
                  <c:v>3.718012570000038E-7</c:v>
                </c:pt>
                <c:pt idx="49">
                  <c:v>3.6783027599999939E-7</c:v>
                </c:pt>
                <c:pt idx="50">
                  <c:v>3.6366445200000489E-7</c:v>
                </c:pt>
                <c:pt idx="51">
                  <c:v>3.5916315499999868E-7</c:v>
                </c:pt>
                <c:pt idx="52">
                  <c:v>3.5390019500000093E-7</c:v>
                </c:pt>
                <c:pt idx="53">
                  <c:v>3.4721094300000109E-7</c:v>
                </c:pt>
                <c:pt idx="54">
                  <c:v>3.3832594599999989E-7</c:v>
                </c:pt>
                <c:pt idx="55">
                  <c:v>3.265061089999983E-7</c:v>
                </c:pt>
                <c:pt idx="56">
                  <c:v>3.1110599799999621E-7</c:v>
                </c:pt>
                <c:pt idx="57">
                  <c:v>2.9157202199999824E-7</c:v>
                </c:pt>
                <c:pt idx="58">
                  <c:v>2.6745442800000047E-7</c:v>
                </c:pt>
                <c:pt idx="59">
                  <c:v>2.3851250199999847E-7</c:v>
                </c:pt>
                <c:pt idx="60">
                  <c:v>2.0493142700000192E-7</c:v>
                </c:pt>
                <c:pt idx="61">
                  <c:v>1.6758325200000128E-7</c:v>
                </c:pt>
                <c:pt idx="62">
                  <c:v>1.2819409000000344E-7</c:v>
                </c:pt>
                <c:pt idx="63">
                  <c:v>8.9263720000003853E-8</c:v>
                </c:pt>
                <c:pt idx="64">
                  <c:v>5.3647472999993699E-8</c:v>
                </c:pt>
                <c:pt idx="65">
                  <c:v>2.3885480999999103E-8</c:v>
                </c:pt>
                <c:pt idx="66">
                  <c:v>1.5610170000003759E-9</c:v>
                </c:pt>
                <c:pt idx="67">
                  <c:v>1.2984151000003094E-8</c:v>
                </c:pt>
                <c:pt idx="68">
                  <c:v>2.0481239999997969E-8</c:v>
                </c:pt>
                <c:pt idx="69">
                  <c:v>2.2321697999999705E-8</c:v>
                </c:pt>
                <c:pt idx="70">
                  <c:v>2.0202963999997023E-8</c:v>
                </c:pt>
                <c:pt idx="71">
                  <c:v>1.5901575999996853E-8</c:v>
                </c:pt>
                <c:pt idx="72">
                  <c:v>1.1013282999998718E-8</c:v>
                </c:pt>
                <c:pt idx="73">
                  <c:v>6.6382830000011949E-9</c:v>
                </c:pt>
                <c:pt idx="74">
                  <c:v>3.232699999998369E-9</c:v>
                </c:pt>
                <c:pt idx="75">
                  <c:v>7.6604599999886493E-10</c:v>
                </c:pt>
                <c:pt idx="76">
                  <c:v>9.728360000008525E-10</c:v>
                </c:pt>
                <c:pt idx="77">
                  <c:v>2.1564390000006491E-9</c:v>
                </c:pt>
                <c:pt idx="78">
                  <c:v>2.8686420000008164E-9</c:v>
                </c:pt>
                <c:pt idx="79">
                  <c:v>3.1584899999990586E-9</c:v>
                </c:pt>
                <c:pt idx="80">
                  <c:v>3.1008749999995953E-9</c:v>
                </c:pt>
                <c:pt idx="81">
                  <c:v>2.8177259999992368E-9</c:v>
                </c:pt>
                <c:pt idx="82">
                  <c:v>2.4579549999995534E-9</c:v>
                </c:pt>
                <c:pt idx="83">
                  <c:v>2.1516019999994083E-9</c:v>
                </c:pt>
              </c:numCache>
            </c:numRef>
          </c:yVal>
        </c:ser>
        <c:ser>
          <c:idx val="3"/>
          <c:order val="3"/>
          <c:tx>
            <c:strRef>
              <c:f>'2000 250 200 15 ABS PP'!$AQ$2</c:f>
              <c:strCache>
                <c:ptCount val="1"/>
                <c:pt idx="0">
                  <c:v>Δ6U456789,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PP'!$AQ$3:$AQ$86</c:f>
              <c:numCache>
                <c:formatCode>General</c:formatCode>
                <c:ptCount val="84"/>
                <c:pt idx="0">
                  <c:v>1.2814677799999773E-7</c:v>
                </c:pt>
                <c:pt idx="1">
                  <c:v>1.2814202699999521E-7</c:v>
                </c:pt>
                <c:pt idx="2">
                  <c:v>1.2811964200000369E-7</c:v>
                </c:pt>
                <c:pt idx="3">
                  <c:v>1.280892060000052E-7</c:v>
                </c:pt>
                <c:pt idx="4">
                  <c:v>1.2806292999999871E-7</c:v>
                </c:pt>
                <c:pt idx="5">
                  <c:v>1.2805202900000025E-7</c:v>
                </c:pt>
                <c:pt idx="6">
                  <c:v>1.2806332099999918E-7</c:v>
                </c:pt>
                <c:pt idx="7">
                  <c:v>1.2809411399999854E-7</c:v>
                </c:pt>
                <c:pt idx="8">
                  <c:v>1.2813233000000249E-7</c:v>
                </c:pt>
                <c:pt idx="9">
                  <c:v>1.2815867299999853E-7</c:v>
                </c:pt>
                <c:pt idx="10">
                  <c:v>1.281572229999957E-7</c:v>
                </c:pt>
                <c:pt idx="11">
                  <c:v>1.2812542300000105E-7</c:v>
                </c:pt>
                <c:pt idx="12">
                  <c:v>1.2807857200000061E-7</c:v>
                </c:pt>
                <c:pt idx="13">
                  <c:v>1.2804207700000131E-7</c:v>
                </c:pt>
                <c:pt idx="14">
                  <c:v>1.2803775000000161E-7</c:v>
                </c:pt>
                <c:pt idx="15">
                  <c:v>1.2806886600000214E-7</c:v>
                </c:pt>
                <c:pt idx="16">
                  <c:v>1.281177099999971E-7</c:v>
                </c:pt>
                <c:pt idx="17">
                  <c:v>1.2815623500000196E-7</c:v>
                </c:pt>
                <c:pt idx="18">
                  <c:v>1.2816345299999839E-7</c:v>
                </c:pt>
                <c:pt idx="19">
                  <c:v>1.2813726500000134E-7</c:v>
                </c:pt>
                <c:pt idx="20">
                  <c:v>1.2809480600000158E-7</c:v>
                </c:pt>
                <c:pt idx="21">
                  <c:v>1.2806042899999822E-7</c:v>
                </c:pt>
                <c:pt idx="22">
                  <c:v>1.2805049299999976E-7</c:v>
                </c:pt>
                <c:pt idx="23">
                  <c:v>1.2806672399999924E-7</c:v>
                </c:pt>
                <c:pt idx="24">
                  <c:v>1.2809698100000143E-7</c:v>
                </c:pt>
                <c:pt idx="25">
                  <c:v>1.2812504700000307E-7</c:v>
                </c:pt>
                <c:pt idx="26">
                  <c:v>1.2813899599999872E-7</c:v>
                </c:pt>
                <c:pt idx="27">
                  <c:v>1.2813485199999777E-7</c:v>
                </c:pt>
                <c:pt idx="28">
                  <c:v>1.2811620000000317E-7</c:v>
                </c:pt>
                <c:pt idx="29">
                  <c:v>1.2809087900000025E-7</c:v>
                </c:pt>
                <c:pt idx="30">
                  <c:v>1.280673779999995E-7</c:v>
                </c:pt>
                <c:pt idx="31">
                  <c:v>1.2805225699999737E-7</c:v>
                </c:pt>
                <c:pt idx="32">
                  <c:v>1.2804559999999906E-7</c:v>
                </c:pt>
                <c:pt idx="33">
                  <c:v>1.2803909199999779E-7</c:v>
                </c:pt>
                <c:pt idx="34">
                  <c:v>1.2801574900000089E-7</c:v>
                </c:pt>
                <c:pt idx="35">
                  <c:v>1.2795614799999803E-7</c:v>
                </c:pt>
                <c:pt idx="36">
                  <c:v>1.2784625599999814E-7</c:v>
                </c:pt>
                <c:pt idx="37">
                  <c:v>1.2768325700000222E-7</c:v>
                </c:pt>
                <c:pt idx="38">
                  <c:v>1.2747308399999897E-7</c:v>
                </c:pt>
                <c:pt idx="39">
                  <c:v>1.2722242700000102E-7</c:v>
                </c:pt>
                <c:pt idx="40">
                  <c:v>1.2692662199999896E-7</c:v>
                </c:pt>
                <c:pt idx="41">
                  <c:v>1.2656721100000121E-7</c:v>
                </c:pt>
                <c:pt idx="42">
                  <c:v>1.2611852900000109E-7</c:v>
                </c:pt>
                <c:pt idx="43">
                  <c:v>1.2556257999999524E-7</c:v>
                </c:pt>
                <c:pt idx="44">
                  <c:v>1.2490097899999779E-7</c:v>
                </c:pt>
                <c:pt idx="45">
                  <c:v>1.2415562799999978E-7</c:v>
                </c:pt>
                <c:pt idx="46">
                  <c:v>1.2335308900000226E-7</c:v>
                </c:pt>
                <c:pt idx="47">
                  <c:v>1.2250548199999838E-7</c:v>
                </c:pt>
                <c:pt idx="48">
                  <c:v>1.2159731600000014E-7</c:v>
                </c:pt>
                <c:pt idx="49">
                  <c:v>1.2059155099999885E-7</c:v>
                </c:pt>
                <c:pt idx="50">
                  <c:v>1.1945192899999617E-7</c:v>
                </c:pt>
                <c:pt idx="51">
                  <c:v>1.181664290000005E-7</c:v>
                </c:pt>
                <c:pt idx="52">
                  <c:v>1.1675449999999863E-7</c:v>
                </c:pt>
                <c:pt idx="53">
                  <c:v>1.152469009999989E-7</c:v>
                </c:pt>
                <c:pt idx="54">
                  <c:v>1.1364738599999884E-7</c:v>
                </c:pt>
                <c:pt idx="55">
                  <c:v>1.1189184500000085E-7</c:v>
                </c:pt>
                <c:pt idx="56">
                  <c:v>1.0982146000000256E-7</c:v>
                </c:pt>
                <c:pt idx="57">
                  <c:v>1.0717745299999953E-7</c:v>
                </c:pt>
                <c:pt idx="58">
                  <c:v>1.0361699400000145E-7</c:v>
                </c:pt>
                <c:pt idx="59">
                  <c:v>9.8752047999998331E-8</c:v>
                </c:pt>
                <c:pt idx="60">
                  <c:v>9.2215152999999426E-8</c:v>
                </c:pt>
                <c:pt idx="61">
                  <c:v>8.3755136999998774E-8</c:v>
                </c:pt>
                <c:pt idx="62">
                  <c:v>7.3345288000000488E-8</c:v>
                </c:pt>
                <c:pt idx="63">
                  <c:v>6.1257418999996256E-8</c:v>
                </c:pt>
                <c:pt idx="64">
                  <c:v>4.8068932000001347E-8</c:v>
                </c:pt>
                <c:pt idx="65">
                  <c:v>3.4597481000000767E-8</c:v>
                </c:pt>
                <c:pt idx="66">
                  <c:v>2.1791657999999435E-8</c:v>
                </c:pt>
                <c:pt idx="67">
                  <c:v>1.0594053000001564E-8</c:v>
                </c:pt>
                <c:pt idx="68">
                  <c:v>1.778947999997567E-9</c:v>
                </c:pt>
                <c:pt idx="69">
                  <c:v>4.2260619999995641E-9</c:v>
                </c:pt>
                <c:pt idx="70">
                  <c:v>7.4581900000008345E-9</c:v>
                </c:pt>
                <c:pt idx="71">
                  <c:v>8.3855220000017929E-9</c:v>
                </c:pt>
                <c:pt idx="72">
                  <c:v>7.7158769999985623E-9</c:v>
                </c:pt>
                <c:pt idx="73">
                  <c:v>6.1600299999989411E-9</c:v>
                </c:pt>
                <c:pt idx="74">
                  <c:v>4.2927810000024059E-9</c:v>
                </c:pt>
                <c:pt idx="75">
                  <c:v>2.5277690000013933E-9</c:v>
                </c:pt>
                <c:pt idx="76">
                  <c:v>1.1225379999997828E-9</c:v>
                </c:pt>
                <c:pt idx="77">
                  <c:v>1.6971300000089868E-10</c:v>
                </c:pt>
                <c:pt idx="78">
                  <c:v>3.8585399999921986E-10</c:v>
                </c:pt>
                <c:pt idx="79">
                  <c:v>6.7740500000025157E-10</c:v>
                </c:pt>
                <c:pt idx="80">
                  <c:v>8.3151399999992161E-10</c:v>
                </c:pt>
                <c:pt idx="81">
                  <c:v>9.1980800000050555E-10</c:v>
                </c:pt>
                <c:pt idx="82">
                  <c:v>9.6251100000024456E-10</c:v>
                </c:pt>
                <c:pt idx="83">
                  <c:v>9.5855600000029739E-10</c:v>
                </c:pt>
              </c:numCache>
            </c:numRef>
          </c:yVal>
        </c:ser>
        <c:axId val="123597568"/>
        <c:axId val="123599104"/>
      </c:scatterChart>
      <c:valAx>
        <c:axId val="1235975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599104"/>
        <c:crosses val="autoZero"/>
        <c:crossBetween val="midCat"/>
      </c:valAx>
      <c:valAx>
        <c:axId val="12359910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597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7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PP'!$AR$2</c:f>
              <c:strCache>
                <c:ptCount val="1"/>
                <c:pt idx="0">
                  <c:v>Δ7U1234567,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PP'!$AR$3:$AR$86</c:f>
              <c:numCache>
                <c:formatCode>General</c:formatCode>
                <c:ptCount val="84"/>
                <c:pt idx="0">
                  <c:v>7.8301889199999861E-6</c:v>
                </c:pt>
                <c:pt idx="1">
                  <c:v>7.8301776099999796E-6</c:v>
                </c:pt>
                <c:pt idx="2">
                  <c:v>7.8300438300000063E-6</c:v>
                </c:pt>
                <c:pt idx="3">
                  <c:v>7.8298382500000259E-6</c:v>
                </c:pt>
                <c:pt idx="4">
                  <c:v>7.8296423699999955E-6</c:v>
                </c:pt>
                <c:pt idx="5">
                  <c:v>7.8295452200000232E-6</c:v>
                </c:pt>
                <c:pt idx="6">
                  <c:v>7.8296077500000135E-6</c:v>
                </c:pt>
                <c:pt idx="7">
                  <c:v>7.8298248099999907E-6</c:v>
                </c:pt>
                <c:pt idx="8">
                  <c:v>7.8301080399999959E-6</c:v>
                </c:pt>
                <c:pt idx="9">
                  <c:v>7.8303107100000342E-6</c:v>
                </c:pt>
                <c:pt idx="10">
                  <c:v>7.8303071399999867E-6</c:v>
                </c:pt>
                <c:pt idx="11">
                  <c:v>7.8300729600000237E-6</c:v>
                </c:pt>
                <c:pt idx="12">
                  <c:v>7.8297220499999931E-6</c:v>
                </c:pt>
                <c:pt idx="13">
                  <c:v>7.829453500000003E-6</c:v>
                </c:pt>
                <c:pt idx="14">
                  <c:v>7.8294309199999893E-6</c:v>
                </c:pt>
                <c:pt idx="15">
                  <c:v>7.8296760099999845E-6</c:v>
                </c:pt>
                <c:pt idx="16">
                  <c:v>7.8300453900000179E-6</c:v>
                </c:pt>
                <c:pt idx="17">
                  <c:v>7.8303206099999825E-6</c:v>
                </c:pt>
                <c:pt idx="18">
                  <c:v>7.8303438200000224E-6</c:v>
                </c:pt>
                <c:pt idx="19">
                  <c:v>7.8301163899999561E-6</c:v>
                </c:pt>
                <c:pt idx="20">
                  <c:v>7.8297880799999762E-6</c:v>
                </c:pt>
                <c:pt idx="21">
                  <c:v>7.8295563400000161E-6</c:v>
                </c:pt>
                <c:pt idx="22">
                  <c:v>7.8295381599999878E-6</c:v>
                </c:pt>
                <c:pt idx="23">
                  <c:v>7.8297122599999786E-6</c:v>
                </c:pt>
                <c:pt idx="24">
                  <c:v>7.8299509300000187E-6</c:v>
                </c:pt>
                <c:pt idx="25">
                  <c:v>7.8301114799999982E-6</c:v>
                </c:pt>
                <c:pt idx="26">
                  <c:v>7.8301203099999856E-6</c:v>
                </c:pt>
                <c:pt idx="27">
                  <c:v>7.8299841899999907E-6</c:v>
                </c:pt>
                <c:pt idx="28">
                  <c:v>7.8297412200000074E-6</c:v>
                </c:pt>
                <c:pt idx="29">
                  <c:v>7.8293842899999978E-6</c:v>
                </c:pt>
                <c:pt idx="30">
                  <c:v>7.8287937900000127E-6</c:v>
                </c:pt>
                <c:pt idx="31">
                  <c:v>7.8277102900000037E-6</c:v>
                </c:pt>
                <c:pt idx="32">
                  <c:v>7.8257250400000098E-6</c:v>
                </c:pt>
                <c:pt idx="33">
                  <c:v>7.8222455599999741E-6</c:v>
                </c:pt>
                <c:pt idx="34">
                  <c:v>7.8163963499999948E-6</c:v>
                </c:pt>
                <c:pt idx="35">
                  <c:v>7.8068634599999955E-6</c:v>
                </c:pt>
                <c:pt idx="36">
                  <c:v>7.7917041100000112E-6</c:v>
                </c:pt>
                <c:pt idx="37">
                  <c:v>7.7681866300000004E-6</c:v>
                </c:pt>
                <c:pt idx="38">
                  <c:v>7.7327347700000095E-6</c:v>
                </c:pt>
                <c:pt idx="39">
                  <c:v>7.6809952199999956E-6</c:v>
                </c:pt>
                <c:pt idx="40">
                  <c:v>7.6080152100000116E-6</c:v>
                </c:pt>
                <c:pt idx="41">
                  <c:v>7.5084645899999719E-6</c:v>
                </c:pt>
                <c:pt idx="42">
                  <c:v>7.3768596200000043E-6</c:v>
                </c:pt>
                <c:pt idx="43">
                  <c:v>7.2077921000000072E-6</c:v>
                </c:pt>
                <c:pt idx="44">
                  <c:v>6.996199890000002E-6</c:v>
                </c:pt>
                <c:pt idx="45">
                  <c:v>6.7376383599999999E-6</c:v>
                </c:pt>
                <c:pt idx="46">
                  <c:v>6.4284955200000104E-6</c:v>
                </c:pt>
                <c:pt idx="47">
                  <c:v>6.0661434199999642E-6</c:v>
                </c:pt>
                <c:pt idx="48">
                  <c:v>5.6492317400000284E-6</c:v>
                </c:pt>
                <c:pt idx="49">
                  <c:v>5.1782712400000024E-6</c:v>
                </c:pt>
                <c:pt idx="50">
                  <c:v>4.6564347700000023E-6</c:v>
                </c:pt>
                <c:pt idx="51">
                  <c:v>4.0903232399999747E-6</c:v>
                </c:pt>
                <c:pt idx="52">
                  <c:v>3.4905549000000258E-6</c:v>
                </c:pt>
                <c:pt idx="53">
                  <c:v>2.8721059300000044E-6</c:v>
                </c:pt>
                <c:pt idx="54">
                  <c:v>2.2541516299999886E-6</c:v>
                </c:pt>
                <c:pt idx="55">
                  <c:v>1.6590951700000118E-6</c:v>
                </c:pt>
                <c:pt idx="56">
                  <c:v>1.1106523299999982E-6</c:v>
                </c:pt>
                <c:pt idx="57">
                  <c:v>6.3119560999998533E-7</c:v>
                </c:pt>
                <c:pt idx="58">
                  <c:v>2.3867193000000907E-7</c:v>
                </c:pt>
                <c:pt idx="59">
                  <c:v>5.6415509999996549E-8</c:v>
                </c:pt>
                <c:pt idx="60">
                  <c:v>2.5285041000000005E-7</c:v>
                </c:pt>
                <c:pt idx="61">
                  <c:v>3.5830599000000587E-7</c:v>
                </c:pt>
                <c:pt idx="62">
                  <c:v>3.8731412999998697E-7</c:v>
                </c:pt>
                <c:pt idx="63">
                  <c:v>3.5925114999998786E-7</c:v>
                </c:pt>
                <c:pt idx="64">
                  <c:v>2.9621939000001445E-7</c:v>
                </c:pt>
                <c:pt idx="65">
                  <c:v>2.1942402999999947E-7</c:v>
                </c:pt>
                <c:pt idx="66">
                  <c:v>1.4499657999999383E-7</c:v>
                </c:pt>
                <c:pt idx="67">
                  <c:v>8.2237789999996087E-8</c:v>
                </c:pt>
                <c:pt idx="68">
                  <c:v>3.4901980000000487E-8</c:v>
                </c:pt>
                <c:pt idx="69">
                  <c:v>3.2648600000000445E-9</c:v>
                </c:pt>
                <c:pt idx="70">
                  <c:v>1.4654319999996125E-8</c:v>
                </c:pt>
                <c:pt idx="71">
                  <c:v>2.2350080000011604E-8</c:v>
                </c:pt>
                <c:pt idx="72">
                  <c:v>2.3808440000009534E-8</c:v>
                </c:pt>
                <c:pt idx="73">
                  <c:v>2.2336958999998419E-8</c:v>
                </c:pt>
                <c:pt idx="74">
                  <c:v>1.9960617000001684E-8</c:v>
                </c:pt>
                <c:pt idx="75">
                  <c:v>1.7618498000004261E-8</c:v>
                </c:pt>
                <c:pt idx="76">
                  <c:v>1.5655206999997935E-8</c:v>
                </c:pt>
                <c:pt idx="77">
                  <c:v>1.4135825000000042E-8</c:v>
                </c:pt>
                <c:pt idx="78">
                  <c:v>1.2975043999998964E-8</c:v>
                </c:pt>
                <c:pt idx="79">
                  <c:v>1.2026485999999888E-8</c:v>
                </c:pt>
                <c:pt idx="80">
                  <c:v>1.1169635999998481E-8</c:v>
                </c:pt>
                <c:pt idx="81">
                  <c:v>1.0358418000002303E-8</c:v>
                </c:pt>
                <c:pt idx="82">
                  <c:v>9.6074120000030443E-9</c:v>
                </c:pt>
                <c:pt idx="83">
                  <c:v>8.948828999999548E-9</c:v>
                </c:pt>
              </c:numCache>
            </c:numRef>
          </c:yVal>
        </c:ser>
        <c:ser>
          <c:idx val="1"/>
          <c:order val="1"/>
          <c:tx>
            <c:strRef>
              <c:f>'2000 250 200 15 ABS PP'!$AS$2</c:f>
              <c:strCache>
                <c:ptCount val="1"/>
                <c:pt idx="0">
                  <c:v>Δ7U2345678,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PP'!$AS$3:$AS$86</c:f>
              <c:numCache>
                <c:formatCode>General</c:formatCode>
                <c:ptCount val="84"/>
                <c:pt idx="0">
                  <c:v>1.1554119999999952E-6</c:v>
                </c:pt>
                <c:pt idx="1">
                  <c:v>1.1554043899999994E-6</c:v>
                </c:pt>
                <c:pt idx="2">
                  <c:v>1.1554651099999939E-6</c:v>
                </c:pt>
                <c:pt idx="3">
                  <c:v>1.1555752099999984E-6</c:v>
                </c:pt>
                <c:pt idx="4">
                  <c:v>1.1556921800000032E-6</c:v>
                </c:pt>
                <c:pt idx="5">
                  <c:v>1.1557602499999973E-6</c:v>
                </c:pt>
                <c:pt idx="6">
                  <c:v>1.1557356900000001E-6</c:v>
                </c:pt>
                <c:pt idx="7">
                  <c:v>1.1556130100000021E-6</c:v>
                </c:pt>
                <c:pt idx="8">
                  <c:v>1.1554436700000049E-6</c:v>
                </c:pt>
                <c:pt idx="9">
                  <c:v>1.1553175999999942E-6</c:v>
                </c:pt>
                <c:pt idx="10">
                  <c:v>1.1553157599999909E-6</c:v>
                </c:pt>
                <c:pt idx="11">
                  <c:v>1.1554554E-6</c:v>
                </c:pt>
                <c:pt idx="12">
                  <c:v>1.1556669299999995E-6</c:v>
                </c:pt>
                <c:pt idx="13">
                  <c:v>1.1558268900000006E-6</c:v>
                </c:pt>
                <c:pt idx="14">
                  <c:v>1.1558350200000093E-6</c:v>
                </c:pt>
                <c:pt idx="15">
                  <c:v>1.1556801100000064E-6</c:v>
                </c:pt>
                <c:pt idx="16">
                  <c:v>1.1554545200000061E-6</c:v>
                </c:pt>
                <c:pt idx="17">
                  <c:v>1.1552954599999975E-6</c:v>
                </c:pt>
                <c:pt idx="18">
                  <c:v>1.1552982699999837E-6</c:v>
                </c:pt>
                <c:pt idx="19">
                  <c:v>1.1554536900000133E-6</c:v>
                </c:pt>
                <c:pt idx="20">
                  <c:v>1.1556583200000167E-6</c:v>
                </c:pt>
                <c:pt idx="21">
                  <c:v>1.1557849999999998E-6</c:v>
                </c:pt>
                <c:pt idx="22">
                  <c:v>1.1557653400000121E-6</c:v>
                </c:pt>
                <c:pt idx="23">
                  <c:v>1.1556295400000102E-6</c:v>
                </c:pt>
                <c:pt idx="24">
                  <c:v>1.1554752499999998E-6</c:v>
                </c:pt>
                <c:pt idx="25">
                  <c:v>1.1553988700000101E-6</c:v>
                </c:pt>
                <c:pt idx="26">
                  <c:v>1.155431439999987E-6</c:v>
                </c:pt>
                <c:pt idx="27">
                  <c:v>1.1555279599999968E-6</c:v>
                </c:pt>
                <c:pt idx="28">
                  <c:v>1.155605269999991E-6</c:v>
                </c:pt>
                <c:pt idx="29">
                  <c:v>1.1555981500000041E-6</c:v>
                </c:pt>
                <c:pt idx="30">
                  <c:v>1.1554931699999943E-6</c:v>
                </c:pt>
                <c:pt idx="31">
                  <c:v>1.1553159500000032E-6</c:v>
                </c:pt>
                <c:pt idx="32">
                  <c:v>1.1550822200000051E-6</c:v>
                </c:pt>
                <c:pt idx="33">
                  <c:v>1.154752329999993E-6</c:v>
                </c:pt>
                <c:pt idx="34">
                  <c:v>1.1542180900000225E-6</c:v>
                </c:pt>
                <c:pt idx="35">
                  <c:v>1.1533330000000003E-6</c:v>
                </c:pt>
                <c:pt idx="36">
                  <c:v>1.1519653200000033E-6</c:v>
                </c:pt>
                <c:pt idx="37">
                  <c:v>1.1500343499999973E-6</c:v>
                </c:pt>
                <c:pt idx="38">
                  <c:v>1.1474997300000039E-6</c:v>
                </c:pt>
                <c:pt idx="39">
                  <c:v>1.1443109000000044E-6</c:v>
                </c:pt>
                <c:pt idx="40">
                  <c:v>1.1403469300000003E-6</c:v>
                </c:pt>
                <c:pt idx="41">
                  <c:v>1.135405959999997E-6</c:v>
                </c:pt>
                <c:pt idx="42">
                  <c:v>1.1292541900000053E-6</c:v>
                </c:pt>
                <c:pt idx="43">
                  <c:v>1.1217114099999829E-6</c:v>
                </c:pt>
                <c:pt idx="44">
                  <c:v>1.1126926399999944E-6</c:v>
                </c:pt>
                <c:pt idx="45">
                  <c:v>1.1021358999999894E-6</c:v>
                </c:pt>
                <c:pt idx="46">
                  <c:v>1.0897949150000032E-6</c:v>
                </c:pt>
                <c:pt idx="47">
                  <c:v>1.0749835880000221E-6</c:v>
                </c:pt>
                <c:pt idx="48">
                  <c:v>1.0564115629999984E-6</c:v>
                </c:pt>
                <c:pt idx="49">
                  <c:v>1.0322499439999974E-6</c:v>
                </c:pt>
                <c:pt idx="50">
                  <c:v>1.0004249579999906E-6</c:v>
                </c:pt>
                <c:pt idx="51">
                  <c:v>9.5900546500001024E-7</c:v>
                </c:pt>
                <c:pt idx="52">
                  <c:v>9.0649019499999304E-7</c:v>
                </c:pt>
                <c:pt idx="53">
                  <c:v>8.4190861700000568E-7</c:v>
                </c:pt>
                <c:pt idx="54">
                  <c:v>7.648423840000094E-7</c:v>
                </c:pt>
                <c:pt idx="55">
                  <c:v>6.7554873100000062E-7</c:v>
                </c:pt>
                <c:pt idx="56">
                  <c:v>5.7528625200001241E-7</c:v>
                </c:pt>
                <c:pt idx="57">
                  <c:v>4.6674782799999902E-7</c:v>
                </c:pt>
                <c:pt idx="58">
                  <c:v>3.5435405199998764E-7</c:v>
                </c:pt>
                <c:pt idx="59">
                  <c:v>2.4413160800001124E-7</c:v>
                </c:pt>
                <c:pt idx="60">
                  <c:v>1.4298737299999226E-7</c:v>
                </c:pt>
                <c:pt idx="61">
                  <c:v>5.7411078000006275E-8</c:v>
                </c:pt>
                <c:pt idx="62">
                  <c:v>8.0034800000172481E-9</c:v>
                </c:pt>
                <c:pt idx="63">
                  <c:v>5.1561230000001305E-8</c:v>
                </c:pt>
                <c:pt idx="64">
                  <c:v>7.4498032999995709E-8</c:v>
                </c:pt>
                <c:pt idx="65">
                  <c:v>8.0180510999996315E-8</c:v>
                </c:pt>
                <c:pt idx="66">
                  <c:v>7.3146117000002951E-8</c:v>
                </c:pt>
                <c:pt idx="67">
                  <c:v>5.8433759000000958E-8</c:v>
                </c:pt>
                <c:pt idx="68">
                  <c:v>4.0948780000002886E-8</c:v>
                </c:pt>
                <c:pt idx="69">
                  <c:v>2.4579761999997045E-8</c:v>
                </c:pt>
                <c:pt idx="70">
                  <c:v>1.1489876000000773E-8</c:v>
                </c:pt>
                <c:pt idx="71">
                  <c:v>2.1783140000052498E-9</c:v>
                </c:pt>
                <c:pt idx="72">
                  <c:v>3.8132130000002523E-9</c:v>
                </c:pt>
                <c:pt idx="73">
                  <c:v>7.1991940000018523E-9</c:v>
                </c:pt>
                <c:pt idx="74">
                  <c:v>8.6333229999960583E-9</c:v>
                </c:pt>
                <c:pt idx="75">
                  <c:v>8.6917879999971227E-9</c:v>
                </c:pt>
                <c:pt idx="76">
                  <c:v>7.9106370000013803E-9</c:v>
                </c:pt>
                <c:pt idx="77">
                  <c:v>6.7682849999988614E-9</c:v>
                </c:pt>
                <c:pt idx="78">
                  <c:v>5.6489759999997804E-9</c:v>
                </c:pt>
                <c:pt idx="79">
                  <c:v>4.8132299999993303E-9</c:v>
                </c:pt>
                <c:pt idx="80">
                  <c:v>4.3638530000002859E-9</c:v>
                </c:pt>
                <c:pt idx="81">
                  <c:v>4.2328179999999839E-9</c:v>
                </c:pt>
                <c:pt idx="82">
                  <c:v>4.2356870000007562E-9</c:v>
                </c:pt>
                <c:pt idx="83">
                  <c:v>4.1797980000008307E-9</c:v>
                </c:pt>
              </c:numCache>
            </c:numRef>
          </c:yVal>
        </c:ser>
        <c:ser>
          <c:idx val="2"/>
          <c:order val="2"/>
          <c:tx>
            <c:strRef>
              <c:f>'2000 250 200 15 ABS PP'!$AT$2</c:f>
              <c:strCache>
                <c:ptCount val="1"/>
                <c:pt idx="0">
                  <c:v>Δ7U3456789,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PP'!$AT$3:$AT$86</c:f>
              <c:numCache>
                <c:formatCode>General</c:formatCode>
                <c:ptCount val="84"/>
                <c:pt idx="0">
                  <c:v>2.6699866200000684E-7</c:v>
                </c:pt>
                <c:pt idx="1">
                  <c:v>2.6701267300000271E-7</c:v>
                </c:pt>
                <c:pt idx="2">
                  <c:v>2.6703000799999646E-7</c:v>
                </c:pt>
                <c:pt idx="3">
                  <c:v>2.6703982399999003E-7</c:v>
                </c:pt>
                <c:pt idx="4">
                  <c:v>2.6703727000000014E-7</c:v>
                </c:pt>
                <c:pt idx="5">
                  <c:v>2.6702622100000263E-7</c:v>
                </c:pt>
                <c:pt idx="6">
                  <c:v>2.6701444900000789E-7</c:v>
                </c:pt>
                <c:pt idx="7">
                  <c:v>2.6701018600000206E-7</c:v>
                </c:pt>
                <c:pt idx="8">
                  <c:v>2.6701372999998866E-7</c:v>
                </c:pt>
                <c:pt idx="9">
                  <c:v>2.6702089700000597E-7</c:v>
                </c:pt>
                <c:pt idx="10">
                  <c:v>2.6702487700000506E-7</c:v>
                </c:pt>
                <c:pt idx="11">
                  <c:v>2.6702252699999844E-7</c:v>
                </c:pt>
                <c:pt idx="12">
                  <c:v>2.6701641799999904E-7</c:v>
                </c:pt>
                <c:pt idx="13">
                  <c:v>2.6701392300000153E-7</c:v>
                </c:pt>
                <c:pt idx="14">
                  <c:v>2.6701911999999783E-7</c:v>
                </c:pt>
                <c:pt idx="15">
                  <c:v>2.6703050399998841E-7</c:v>
                </c:pt>
                <c:pt idx="16">
                  <c:v>2.6703956000000739E-7</c:v>
                </c:pt>
                <c:pt idx="17">
                  <c:v>2.6703716499998854E-7</c:v>
                </c:pt>
                <c:pt idx="18">
                  <c:v>2.6702041699999671E-7</c:v>
                </c:pt>
                <c:pt idx="19">
                  <c:v>2.6699821499999421E-7</c:v>
                </c:pt>
                <c:pt idx="20">
                  <c:v>2.6698604399999379E-7</c:v>
                </c:pt>
                <c:pt idx="21">
                  <c:v>2.6699579100000246E-7</c:v>
                </c:pt>
                <c:pt idx="22">
                  <c:v>2.6702669699999885E-7</c:v>
                </c:pt>
                <c:pt idx="23">
                  <c:v>2.6706032600000024E-7</c:v>
                </c:pt>
                <c:pt idx="24">
                  <c:v>2.670732690000006E-7</c:v>
                </c:pt>
                <c:pt idx="25">
                  <c:v>2.6705159299999524E-7</c:v>
                </c:pt>
                <c:pt idx="26">
                  <c:v>2.6700432399999816E-7</c:v>
                </c:pt>
                <c:pt idx="27">
                  <c:v>2.6696066799999766E-7</c:v>
                </c:pt>
                <c:pt idx="28">
                  <c:v>2.6695116000000023E-7</c:v>
                </c:pt>
                <c:pt idx="29">
                  <c:v>2.6698449099999811E-7</c:v>
                </c:pt>
                <c:pt idx="30">
                  <c:v>2.6703610200000364E-7</c:v>
                </c:pt>
                <c:pt idx="31">
                  <c:v>2.6705779300000736E-7</c:v>
                </c:pt>
                <c:pt idx="32">
                  <c:v>2.6700791000000344E-7</c:v>
                </c:pt>
                <c:pt idx="33">
                  <c:v>2.6687629800000342E-7</c:v>
                </c:pt>
                <c:pt idx="34">
                  <c:v>2.6669006099999605E-7</c:v>
                </c:pt>
                <c:pt idx="35">
                  <c:v>2.6648724200000116E-7</c:v>
                </c:pt>
                <c:pt idx="36">
                  <c:v>2.6627695400000639E-7</c:v>
                </c:pt>
                <c:pt idx="37">
                  <c:v>2.6601367300000097E-7</c:v>
                </c:pt>
                <c:pt idx="38">
                  <c:v>2.6560949599999892E-7</c:v>
                </c:pt>
                <c:pt idx="39">
                  <c:v>2.649786330000001E-7</c:v>
                </c:pt>
                <c:pt idx="40">
                  <c:v>2.6409316800000628E-7</c:v>
                </c:pt>
                <c:pt idx="41">
                  <c:v>2.6299913900000361E-7</c:v>
                </c:pt>
                <c:pt idx="42">
                  <c:v>2.617828109999967E-7</c:v>
                </c:pt>
                <c:pt idx="43">
                  <c:v>2.6049718000001167E-7</c:v>
                </c:pt>
                <c:pt idx="44">
                  <c:v>2.591023710000053E-7</c:v>
                </c:pt>
                <c:pt idx="45">
                  <c:v>2.5746784199999904E-7</c:v>
                </c:pt>
                <c:pt idx="46">
                  <c:v>2.5545139599999747E-7</c:v>
                </c:pt>
                <c:pt idx="47">
                  <c:v>2.5300008000000299E-7</c:v>
                </c:pt>
                <c:pt idx="48">
                  <c:v>2.5020394099999667E-7</c:v>
                </c:pt>
                <c:pt idx="49">
                  <c:v>2.4723872500000732E-7</c:v>
                </c:pt>
                <c:pt idx="50">
                  <c:v>2.4421252300000533E-7</c:v>
                </c:pt>
                <c:pt idx="51">
                  <c:v>2.4099672600000221E-7</c:v>
                </c:pt>
                <c:pt idx="52">
                  <c:v>2.3714569500000315E-7</c:v>
                </c:pt>
                <c:pt idx="53">
                  <c:v>2.3196404199999626E-7</c:v>
                </c:pt>
                <c:pt idx="54">
                  <c:v>2.2467856000000084E-7</c:v>
                </c:pt>
                <c:pt idx="55">
                  <c:v>2.1461426399999428E-7</c:v>
                </c:pt>
                <c:pt idx="56">
                  <c:v>2.0128453799999345E-7</c:v>
                </c:pt>
                <c:pt idx="57">
                  <c:v>1.8439456900000326E-7</c:v>
                </c:pt>
                <c:pt idx="58">
                  <c:v>1.6383743400000008E-7</c:v>
                </c:pt>
                <c:pt idx="59">
                  <c:v>1.3976045399999675E-7</c:v>
                </c:pt>
                <c:pt idx="60">
                  <c:v>1.1271627400001086E-7</c:v>
                </c:pt>
                <c:pt idx="61">
                  <c:v>8.3828115000006004E-8</c:v>
                </c:pt>
                <c:pt idx="62">
                  <c:v>5.4848801999997234E-8</c:v>
                </c:pt>
                <c:pt idx="63">
                  <c:v>2.8006301000003573E-8</c:v>
                </c:pt>
                <c:pt idx="64">
                  <c:v>5.578540999997329E-9</c:v>
                </c:pt>
                <c:pt idx="65">
                  <c:v>1.0712000000004947E-8</c:v>
                </c:pt>
                <c:pt idx="66">
                  <c:v>2.0230640999998953E-8</c:v>
                </c:pt>
                <c:pt idx="67">
                  <c:v>2.3578204000005294E-8</c:v>
                </c:pt>
                <c:pt idx="68">
                  <c:v>2.2260187999990559E-8</c:v>
                </c:pt>
                <c:pt idx="69">
                  <c:v>1.8095636000000776E-8</c:v>
                </c:pt>
                <c:pt idx="70">
                  <c:v>1.2744774000002965E-8</c:v>
                </c:pt>
                <c:pt idx="71">
                  <c:v>7.5160539999955894E-9</c:v>
                </c:pt>
                <c:pt idx="72">
                  <c:v>3.2974059999976145E-9</c:v>
                </c:pt>
                <c:pt idx="73">
                  <c:v>4.782530000020421E-10</c:v>
                </c:pt>
                <c:pt idx="74">
                  <c:v>1.0600809999983194E-9</c:v>
                </c:pt>
                <c:pt idx="75">
                  <c:v>1.7617230000040107E-9</c:v>
                </c:pt>
                <c:pt idx="76">
                  <c:v>2.0953739999978824E-9</c:v>
                </c:pt>
                <c:pt idx="77">
                  <c:v>2.3261520000015478E-9</c:v>
                </c:pt>
                <c:pt idx="78">
                  <c:v>2.482788000001173E-9</c:v>
                </c:pt>
                <c:pt idx="79">
                  <c:v>2.4810849999987011E-9</c:v>
                </c:pt>
                <c:pt idx="80">
                  <c:v>2.2693609999991443E-9</c:v>
                </c:pt>
                <c:pt idx="81">
                  <c:v>1.897917999999843E-9</c:v>
                </c:pt>
                <c:pt idx="82">
                  <c:v>1.4954439999997853E-9</c:v>
                </c:pt>
                <c:pt idx="83">
                  <c:v>1.1930460000006991E-9</c:v>
                </c:pt>
              </c:numCache>
            </c:numRef>
          </c:yVal>
        </c:ser>
        <c:axId val="123643776"/>
        <c:axId val="123645312"/>
      </c:scatterChart>
      <c:valAx>
        <c:axId val="123643776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45312"/>
        <c:crosses val="autoZero"/>
        <c:crossBetween val="midCat"/>
      </c:valAx>
      <c:valAx>
        <c:axId val="12364531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364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>
                <a:latin typeface="Calibri" panose="020F0502020204030204" pitchFamily="34" charset="0"/>
                <a:cs typeface="Calibri" panose="020F0502020204030204" pitchFamily="34" charset="0"/>
              </a:rPr>
              <a:t>Δ</a:t>
            </a:r>
            <a:r>
              <a:rPr lang="en-US" baseline="30000">
                <a:latin typeface="Calibri" panose="020F0502020204030204" pitchFamily="34" charset="0"/>
                <a:cs typeface="Calibri" panose="020F0502020204030204" pitchFamily="34" charset="0"/>
              </a:rPr>
              <a:t>4</a:t>
            </a:r>
            <a:r>
              <a:rPr lang="en-US">
                <a:latin typeface="Calibri" panose="020F0502020204030204" pitchFamily="34" charset="0"/>
                <a:cs typeface="Calibri" panose="020F0502020204030204" pitchFamily="34" charset="0"/>
              </a:rPr>
              <a:t>U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PP'!$AC$2</c:f>
              <c:strCache>
                <c:ptCount val="1"/>
                <c:pt idx="0">
                  <c:v>Δ4U1234, мВ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PP'!$AC$3:$AC$86</c:f>
              <c:numCache>
                <c:formatCode>General</c:formatCode>
                <c:ptCount val="84"/>
                <c:pt idx="0">
                  <c:v>1.4722185399999993E-5</c:v>
                </c:pt>
                <c:pt idx="1">
                  <c:v>1.4722188579999997E-5</c:v>
                </c:pt>
                <c:pt idx="2">
                  <c:v>1.4722170700000005E-5</c:v>
                </c:pt>
                <c:pt idx="3">
                  <c:v>1.4722136750000008E-5</c:v>
                </c:pt>
                <c:pt idx="4">
                  <c:v>1.4722099929999999E-5</c:v>
                </c:pt>
                <c:pt idx="5">
                  <c:v>1.4722077790000006E-5</c:v>
                </c:pt>
                <c:pt idx="6">
                  <c:v>1.4722084960000006E-5</c:v>
                </c:pt>
                <c:pt idx="7">
                  <c:v>1.4722122769999999E-5</c:v>
                </c:pt>
                <c:pt idx="8">
                  <c:v>1.4722175989999994E-5</c:v>
                </c:pt>
                <c:pt idx="9">
                  <c:v>1.472221561000001E-5</c:v>
                </c:pt>
                <c:pt idx="10">
                  <c:v>1.4722216479999995E-5</c:v>
                </c:pt>
                <c:pt idx="11">
                  <c:v>1.4722172880000003E-5</c:v>
                </c:pt>
                <c:pt idx="12">
                  <c:v>1.4722106719999993E-5</c:v>
                </c:pt>
                <c:pt idx="13">
                  <c:v>1.4722056929999994E-5</c:v>
                </c:pt>
                <c:pt idx="14">
                  <c:v>1.4722055090000001E-5</c:v>
                </c:pt>
                <c:pt idx="15">
                  <c:v>1.4722104180000004E-5</c:v>
                </c:pt>
                <c:pt idx="16">
                  <c:v>1.472217479E-5</c:v>
                </c:pt>
                <c:pt idx="17">
                  <c:v>1.4722223539999998E-5</c:v>
                </c:pt>
                <c:pt idx="18">
                  <c:v>1.4722220940000008E-5</c:v>
                </c:pt>
                <c:pt idx="19">
                  <c:v>1.4722170789999997E-5</c:v>
                </c:pt>
                <c:pt idx="20">
                  <c:v>1.4722106439999991E-5</c:v>
                </c:pt>
                <c:pt idx="21">
                  <c:v>1.4722068920000009E-5</c:v>
                </c:pt>
                <c:pt idx="22">
                  <c:v>1.4722078040000005E-5</c:v>
                </c:pt>
                <c:pt idx="23">
                  <c:v>1.472212266E-5</c:v>
                </c:pt>
                <c:pt idx="24">
                  <c:v>1.472216896E-5</c:v>
                </c:pt>
                <c:pt idx="25">
                  <c:v>1.4722183419999999E-5</c:v>
                </c:pt>
                <c:pt idx="26">
                  <c:v>1.4722148679999995E-5</c:v>
                </c:pt>
                <c:pt idx="27">
                  <c:v>1.4722053579999997E-5</c:v>
                </c:pt>
                <c:pt idx="28">
                  <c:v>1.4721859869999998E-5</c:v>
                </c:pt>
                <c:pt idx="29">
                  <c:v>1.4721454929999999E-5</c:v>
                </c:pt>
                <c:pt idx="30">
                  <c:v>1.4720603250000005E-5</c:v>
                </c:pt>
                <c:pt idx="31">
                  <c:v>1.4718908519999999E-5</c:v>
                </c:pt>
                <c:pt idx="32">
                  <c:v>1.4715775259999999E-5</c:v>
                </c:pt>
                <c:pt idx="33">
                  <c:v>1.4710346459999995E-5</c:v>
                </c:pt>
                <c:pt idx="34">
                  <c:v>1.4701391090000009E-5</c:v>
                </c:pt>
                <c:pt idx="35">
                  <c:v>1.4687149480000005E-5</c:v>
                </c:pt>
                <c:pt idx="36">
                  <c:v>1.4665159119999994E-5</c:v>
                </c:pt>
                <c:pt idx="37">
                  <c:v>1.4632118010000004E-5</c:v>
                </c:pt>
                <c:pt idx="38">
                  <c:v>1.4583847089999998E-5</c:v>
                </c:pt>
                <c:pt idx="39">
                  <c:v>1.4515378290000005E-5</c:v>
                </c:pt>
                <c:pt idx="40">
                  <c:v>1.4421155109999998E-5</c:v>
                </c:pt>
                <c:pt idx="41">
                  <c:v>1.4295289329999998E-5</c:v>
                </c:pt>
                <c:pt idx="42">
                  <c:v>1.4131809190000002E-5</c:v>
                </c:pt>
                <c:pt idx="43">
                  <c:v>1.3924874519999998E-5</c:v>
                </c:pt>
                <c:pt idx="44">
                  <c:v>1.3668951350000007E-5</c:v>
                </c:pt>
                <c:pt idx="45">
                  <c:v>1.3358881900000001E-5</c:v>
                </c:pt>
                <c:pt idx="46">
                  <c:v>1.2989772730000008E-5</c:v>
                </c:pt>
                <c:pt idx="47">
                  <c:v>1.2556755539999992E-5</c:v>
                </c:pt>
                <c:pt idx="48">
                  <c:v>1.2054959360000006E-5</c:v>
                </c:pt>
                <c:pt idx="49">
                  <c:v>1.1480023610000003E-5</c:v>
                </c:pt>
                <c:pt idx="50">
                  <c:v>1.082912901E-5</c:v>
                </c:pt>
                <c:pt idx="51">
                  <c:v>1.010219340999999E-5</c:v>
                </c:pt>
                <c:pt idx="52">
                  <c:v>9.3029204800000085E-6</c:v>
                </c:pt>
                <c:pt idx="53">
                  <c:v>8.4396016300000049E-6</c:v>
                </c:pt>
                <c:pt idx="54">
                  <c:v>7.5255941500000023E-6</c:v>
                </c:pt>
                <c:pt idx="55">
                  <c:v>6.5793089899999996E-6</c:v>
                </c:pt>
                <c:pt idx="56">
                  <c:v>5.6235445999999979E-6</c:v>
                </c:pt>
                <c:pt idx="57">
                  <c:v>4.6841559800000033E-6</c:v>
                </c:pt>
                <c:pt idx="58">
                  <c:v>3.7880521100000003E-6</c:v>
                </c:pt>
                <c:pt idx="59">
                  <c:v>2.9605846400000011E-6</c:v>
                </c:pt>
                <c:pt idx="60">
                  <c:v>2.2229580599999971E-6</c:v>
                </c:pt>
                <c:pt idx="61">
                  <c:v>1.5904837799999961E-6</c:v>
                </c:pt>
                <c:pt idx="62">
                  <c:v>1.0714815300000071E-6</c:v>
                </c:pt>
                <c:pt idx="63">
                  <c:v>6.6620988000000246E-7</c:v>
                </c:pt>
                <c:pt idx="64">
                  <c:v>3.6681600000000005E-7</c:v>
                </c:pt>
                <c:pt idx="65">
                  <c:v>1.5967878000000173E-7</c:v>
                </c:pt>
                <c:pt idx="66">
                  <c:v>2.8697440000003246E-8</c:v>
                </c:pt>
                <c:pt idx="67">
                  <c:v>4.3048010000000568E-8</c:v>
                </c:pt>
                <c:pt idx="68">
                  <c:v>7.2621660000000593E-8</c:v>
                </c:pt>
                <c:pt idx="69">
                  <c:v>7.5455180000002118E-8</c:v>
                </c:pt>
                <c:pt idx="70">
                  <c:v>6.3344990000000668E-8</c:v>
                </c:pt>
                <c:pt idx="71">
                  <c:v>4.4285870000000353E-8</c:v>
                </c:pt>
                <c:pt idx="72">
                  <c:v>2.3602360000001017E-8</c:v>
                </c:pt>
                <c:pt idx="73">
                  <c:v>4.6726200000003469E-9</c:v>
                </c:pt>
                <c:pt idx="74">
                  <c:v>1.0860740000001764E-8</c:v>
                </c:pt>
                <c:pt idx="75">
                  <c:v>2.2669510000000794E-8</c:v>
                </c:pt>
                <c:pt idx="76">
                  <c:v>3.109134000000078E-8</c:v>
                </c:pt>
                <c:pt idx="77">
                  <c:v>3.6662379999999699E-8</c:v>
                </c:pt>
                <c:pt idx="78">
                  <c:v>3.9952460000000384E-8</c:v>
                </c:pt>
                <c:pt idx="79">
                  <c:v>4.152671000000027E-8</c:v>
                </c:pt>
                <c:pt idx="80">
                  <c:v>4.1883608999999911E-8</c:v>
                </c:pt>
                <c:pt idx="81">
                  <c:v>4.1397177000000705E-8</c:v>
                </c:pt>
                <c:pt idx="82">
                  <c:v>4.0327315000000575E-8</c:v>
                </c:pt>
                <c:pt idx="83">
                  <c:v>3.8866111000000163E-8</c:v>
                </c:pt>
              </c:numCache>
            </c:numRef>
          </c:yVal>
        </c:ser>
        <c:ser>
          <c:idx val="1"/>
          <c:order val="1"/>
          <c:tx>
            <c:strRef>
              <c:f>'2000 250 200 15 ABS PP'!$AD$2</c:f>
              <c:strCache>
                <c:ptCount val="1"/>
                <c:pt idx="0">
                  <c:v>Δ4U2345, мВ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PP'!$AD$3:$AD$86</c:f>
              <c:numCache>
                <c:formatCode>General</c:formatCode>
                <c:ptCount val="84"/>
                <c:pt idx="0">
                  <c:v>3.1772273900000011E-6</c:v>
                </c:pt>
                <c:pt idx="1">
                  <c:v>3.1772341000000007E-6</c:v>
                </c:pt>
                <c:pt idx="2">
                  <c:v>3.1772550399999987E-6</c:v>
                </c:pt>
                <c:pt idx="3">
                  <c:v>3.177280619999995E-6</c:v>
                </c:pt>
                <c:pt idx="4">
                  <c:v>3.1773003100000018E-6</c:v>
                </c:pt>
                <c:pt idx="5">
                  <c:v>3.1773060699999952E-6</c:v>
                </c:pt>
                <c:pt idx="6">
                  <c:v>3.1772948699999994E-6</c:v>
                </c:pt>
                <c:pt idx="7">
                  <c:v>3.1772702399999988E-6</c:v>
                </c:pt>
                <c:pt idx="8">
                  <c:v>3.1772418800000044E-6</c:v>
                </c:pt>
                <c:pt idx="9">
                  <c:v>3.1772234199999959E-6</c:v>
                </c:pt>
                <c:pt idx="10">
                  <c:v>3.17722533E-6</c:v>
                </c:pt>
                <c:pt idx="11">
                  <c:v>3.1772489899999986E-6</c:v>
                </c:pt>
                <c:pt idx="12">
                  <c:v>3.1772836200000042E-6</c:v>
                </c:pt>
                <c:pt idx="13">
                  <c:v>3.1773108700000029E-6</c:v>
                </c:pt>
                <c:pt idx="14">
                  <c:v>3.1773153600000016E-6</c:v>
                </c:pt>
                <c:pt idx="15">
                  <c:v>3.1772940400000005E-6</c:v>
                </c:pt>
                <c:pt idx="16">
                  <c:v>3.1772587300000005E-6</c:v>
                </c:pt>
                <c:pt idx="17">
                  <c:v>3.1772287400000016E-6</c:v>
                </c:pt>
                <c:pt idx="18">
                  <c:v>3.1772197099999957E-6</c:v>
                </c:pt>
                <c:pt idx="19">
                  <c:v>3.1772348600000043E-6</c:v>
                </c:pt>
                <c:pt idx="20">
                  <c:v>3.1772646400000065E-6</c:v>
                </c:pt>
                <c:pt idx="21">
                  <c:v>3.1772929499999959E-6</c:v>
                </c:pt>
                <c:pt idx="22">
                  <c:v>3.1773069599999995E-6</c:v>
                </c:pt>
                <c:pt idx="23">
                  <c:v>3.1773018700000024E-6</c:v>
                </c:pt>
                <c:pt idx="24">
                  <c:v>3.1772815099999976E-6</c:v>
                </c:pt>
                <c:pt idx="25">
                  <c:v>3.1772548800000028E-6</c:v>
                </c:pt>
                <c:pt idx="26">
                  <c:v>3.1772309399999986E-6</c:v>
                </c:pt>
                <c:pt idx="27">
                  <c:v>3.1772142900000006E-6</c:v>
                </c:pt>
                <c:pt idx="28">
                  <c:v>3.1771989999999971E-6</c:v>
                </c:pt>
                <c:pt idx="29">
                  <c:v>3.1771611299999997E-6</c:v>
                </c:pt>
                <c:pt idx="30">
                  <c:v>3.1770536599999967E-6</c:v>
                </c:pt>
                <c:pt idx="31">
                  <c:v>3.1768038999999996E-6</c:v>
                </c:pt>
                <c:pt idx="32">
                  <c:v>3.1763141999999994E-6</c:v>
                </c:pt>
                <c:pt idx="33">
                  <c:v>3.1754627700000006E-6</c:v>
                </c:pt>
                <c:pt idx="34">
                  <c:v>3.1741018000000021E-6</c:v>
                </c:pt>
                <c:pt idx="35">
                  <c:v>3.172050370000002E-6</c:v>
                </c:pt>
                <c:pt idx="36">
                  <c:v>3.169088470000004E-6</c:v>
                </c:pt>
                <c:pt idx="37">
                  <c:v>3.1649591799999982E-6</c:v>
                </c:pt>
                <c:pt idx="38">
                  <c:v>3.1593811500000011E-6</c:v>
                </c:pt>
                <c:pt idx="39">
                  <c:v>3.1520724999999992E-6</c:v>
                </c:pt>
                <c:pt idx="40">
                  <c:v>3.1427780800000033E-6</c:v>
                </c:pt>
                <c:pt idx="41">
                  <c:v>3.1312883100000023E-6</c:v>
                </c:pt>
                <c:pt idx="42">
                  <c:v>3.1174371200000012E-6</c:v>
                </c:pt>
                <c:pt idx="43">
                  <c:v>3.1010724900000002E-6</c:v>
                </c:pt>
                <c:pt idx="44">
                  <c:v>3.0820038799999996E-6</c:v>
                </c:pt>
                <c:pt idx="45">
                  <c:v>3.0599369099999991E-6</c:v>
                </c:pt>
                <c:pt idx="46">
                  <c:v>3.0343920299999998E-6</c:v>
                </c:pt>
                <c:pt idx="47">
                  <c:v>3.0046078900000038E-6</c:v>
                </c:pt>
                <c:pt idx="48">
                  <c:v>2.9694447899999983E-6</c:v>
                </c:pt>
                <c:pt idx="49">
                  <c:v>2.92732671E-6</c:v>
                </c:pt>
                <c:pt idx="50">
                  <c:v>2.8762436200000004E-6</c:v>
                </c:pt>
                <c:pt idx="51">
                  <c:v>2.813808280000003E-6</c:v>
                </c:pt>
                <c:pt idx="52">
                  <c:v>2.7373511999999939E-6</c:v>
                </c:pt>
                <c:pt idx="53">
                  <c:v>2.6440691500000008E-6</c:v>
                </c:pt>
                <c:pt idx="54">
                  <c:v>2.5312746300000007E-6</c:v>
                </c:pt>
                <c:pt idx="55">
                  <c:v>2.3967573999999989E-6</c:v>
                </c:pt>
                <c:pt idx="56">
                  <c:v>2.2392190000000021E-6</c:v>
                </c:pt>
                <c:pt idx="57">
                  <c:v>2.0587283299999995E-6</c:v>
                </c:pt>
                <c:pt idx="58">
                  <c:v>1.8571462899999978E-6</c:v>
                </c:pt>
                <c:pt idx="59">
                  <c:v>1.6384219400000007E-6</c:v>
                </c:pt>
                <c:pt idx="60">
                  <c:v>1.4086078100000001E-6</c:v>
                </c:pt>
                <c:pt idx="61">
                  <c:v>1.1754743300000024E-6</c:v>
                </c:pt>
                <c:pt idx="62">
                  <c:v>9.477555699999958E-7</c:v>
                </c:pt>
                <c:pt idx="63">
                  <c:v>7.3421545000000045E-7</c:v>
                </c:pt>
                <c:pt idx="64">
                  <c:v>5.427064299999993E-7</c:v>
                </c:pt>
                <c:pt idx="65">
                  <c:v>3.7924320999999994E-7</c:v>
                </c:pt>
                <c:pt idx="66">
                  <c:v>2.471266599999969E-7</c:v>
                </c:pt>
                <c:pt idx="67">
                  <c:v>1.4647661999999883E-7</c:v>
                </c:pt>
                <c:pt idx="68">
                  <c:v>7.4652919999998942E-8</c:v>
                </c:pt>
                <c:pt idx="69">
                  <c:v>2.740163000000183E-8</c:v>
                </c:pt>
                <c:pt idx="70">
                  <c:v>1.6295999999736628E-10</c:v>
                </c:pt>
                <c:pt idx="71">
                  <c:v>1.3164830000000256E-8</c:v>
                </c:pt>
                <c:pt idx="72">
                  <c:v>1.6587060000000047E-8</c:v>
                </c:pt>
                <c:pt idx="73">
                  <c:v>1.4567440000000088E-8</c:v>
                </c:pt>
                <c:pt idx="74">
                  <c:v>9.9500799999998731E-9</c:v>
                </c:pt>
                <c:pt idx="75">
                  <c:v>4.4840400000011003E-9</c:v>
                </c:pt>
                <c:pt idx="76">
                  <c:v>7.6265000000031024E-10</c:v>
                </c:pt>
                <c:pt idx="77">
                  <c:v>5.1942499999996496E-9</c:v>
                </c:pt>
                <c:pt idx="78">
                  <c:v>8.5996000000000421E-9</c:v>
                </c:pt>
                <c:pt idx="79">
                  <c:v>1.1019214999999484E-8</c:v>
                </c:pt>
                <c:pt idx="80">
                  <c:v>1.2597262000000438E-8</c:v>
                </c:pt>
                <c:pt idx="81">
                  <c:v>1.3496850999999862E-8</c:v>
                </c:pt>
                <c:pt idx="82">
                  <c:v>1.3878320999999696E-8</c:v>
                </c:pt>
                <c:pt idx="83">
                  <c:v>1.3890479999999968E-8</c:v>
                </c:pt>
              </c:numCache>
            </c:numRef>
          </c:yVal>
        </c:ser>
        <c:ser>
          <c:idx val="2"/>
          <c:order val="2"/>
          <c:tx>
            <c:strRef>
              <c:f>'2000 250 200 15 ABS PP'!$AE$2</c:f>
              <c:strCache>
                <c:ptCount val="1"/>
                <c:pt idx="0">
                  <c:v>Δ4U3456, мВ</c:v>
                </c:pt>
              </c:strCache>
            </c:strRef>
          </c:tx>
          <c:spPr>
            <a:ln w="19050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PP'!$AE$3:$AE$86</c:f>
              <c:numCache>
                <c:formatCode>General</c:formatCode>
                <c:ptCount val="84"/>
                <c:pt idx="0">
                  <c:v>1.0130157399999998E-6</c:v>
                </c:pt>
                <c:pt idx="1">
                  <c:v>1.0130163199999981E-6</c:v>
                </c:pt>
                <c:pt idx="2">
                  <c:v>1.0129979699999995E-6</c:v>
                </c:pt>
                <c:pt idx="3">
                  <c:v>1.0129669800000008E-6</c:v>
                </c:pt>
                <c:pt idx="4">
                  <c:v>1.0129354399999995E-6</c:v>
                </c:pt>
                <c:pt idx="5">
                  <c:v>1.0129180700000032E-6</c:v>
                </c:pt>
                <c:pt idx="6">
                  <c:v>1.0129259900000014E-6</c:v>
                </c:pt>
                <c:pt idx="7">
                  <c:v>1.0129598299999996E-6</c:v>
                </c:pt>
                <c:pt idx="8">
                  <c:v>1.0130055399999984E-6</c:v>
                </c:pt>
                <c:pt idx="9">
                  <c:v>1.0130391100000022E-6</c:v>
                </c:pt>
                <c:pt idx="10">
                  <c:v>1.0130391799999997E-6</c:v>
                </c:pt>
                <c:pt idx="11">
                  <c:v>1.0130014099999993E-6</c:v>
                </c:pt>
                <c:pt idx="12">
                  <c:v>1.012944489999999E-6</c:v>
                </c:pt>
                <c:pt idx="13">
                  <c:v>1.0129011999999998E-6</c:v>
                </c:pt>
                <c:pt idx="14">
                  <c:v>1.0128984400000003E-6</c:v>
                </c:pt>
                <c:pt idx="15">
                  <c:v>1.0129393899999979E-6</c:v>
                </c:pt>
                <c:pt idx="16">
                  <c:v>1.0129998499999987E-6</c:v>
                </c:pt>
                <c:pt idx="17">
                  <c:v>1.0130434099999983E-6</c:v>
                </c:pt>
                <c:pt idx="18">
                  <c:v>1.0130444399999993E-6</c:v>
                </c:pt>
                <c:pt idx="19">
                  <c:v>1.0130044899999977E-6</c:v>
                </c:pt>
                <c:pt idx="20">
                  <c:v>1.0129500899999978E-6</c:v>
                </c:pt>
                <c:pt idx="21">
                  <c:v>1.0129145400000003E-6</c:v>
                </c:pt>
                <c:pt idx="22">
                  <c:v>1.0129165699999986E-6</c:v>
                </c:pt>
                <c:pt idx="23">
                  <c:v>1.012949929999998E-6</c:v>
                </c:pt>
                <c:pt idx="24">
                  <c:v>1.0129904900000016E-6</c:v>
                </c:pt>
                <c:pt idx="25">
                  <c:v>1.0130133299999989E-6</c:v>
                </c:pt>
                <c:pt idx="26">
                  <c:v>1.0130082700000009E-6</c:v>
                </c:pt>
                <c:pt idx="27">
                  <c:v>1.0129826699999999E-6</c:v>
                </c:pt>
                <c:pt idx="28">
                  <c:v>1.0129519800000027E-6</c:v>
                </c:pt>
                <c:pt idx="29">
                  <c:v>1.0129251400000002E-6</c:v>
                </c:pt>
                <c:pt idx="30">
                  <c:v>1.0128945099999999E-6</c:v>
                </c:pt>
                <c:pt idx="31">
                  <c:v>1.0128355700000004E-6</c:v>
                </c:pt>
                <c:pt idx="32">
                  <c:v>1.0127139100000008E-6</c:v>
                </c:pt>
                <c:pt idx="33">
                  <c:v>1.012492359999999E-6</c:v>
                </c:pt>
                <c:pt idx="34">
                  <c:v>1.0121327599999986E-6</c:v>
                </c:pt>
                <c:pt idx="35">
                  <c:v>1.0115911099999986E-6</c:v>
                </c:pt>
                <c:pt idx="36">
                  <c:v>1.0108104600000008E-6</c:v>
                </c:pt>
                <c:pt idx="37">
                  <c:v>1.0097182600000017E-6</c:v>
                </c:pt>
                <c:pt idx="38">
                  <c:v>1.0082322899999995E-6</c:v>
                </c:pt>
                <c:pt idx="39">
                  <c:v>1.0062738899999999E-6</c:v>
                </c:pt>
                <c:pt idx="40">
                  <c:v>1.0037829800000001E-6</c:v>
                </c:pt>
                <c:pt idx="41">
                  <c:v>1.0007241899999999E-6</c:v>
                </c:pt>
                <c:pt idx="42">
                  <c:v>9.9708019999999949E-7</c:v>
                </c:pt>
                <c:pt idx="43">
                  <c:v>9.9283373000000064E-7</c:v>
                </c:pt>
                <c:pt idx="44">
                  <c:v>9.8795228999999963E-7</c:v>
                </c:pt>
                <c:pt idx="45">
                  <c:v>9.8238965000000047E-7</c:v>
                </c:pt>
                <c:pt idx="46">
                  <c:v>9.7610625000000029E-7</c:v>
                </c:pt>
                <c:pt idx="47">
                  <c:v>9.6909280999999887E-7</c:v>
                </c:pt>
                <c:pt idx="48">
                  <c:v>9.613747799999998E-7</c:v>
                </c:pt>
                <c:pt idx="49">
                  <c:v>9.5298127000000048E-7</c:v>
                </c:pt>
                <c:pt idx="50">
                  <c:v>9.4388240999999948E-7</c:v>
                </c:pt>
                <c:pt idx="51">
                  <c:v>9.3391501000000179E-7</c:v>
                </c:pt>
                <c:pt idx="52">
                  <c:v>9.2272721000000307E-7</c:v>
                </c:pt>
                <c:pt idx="53">
                  <c:v>9.0976215999999758E-7</c:v>
                </c:pt>
                <c:pt idx="54">
                  <c:v>8.9427506999999814E-7</c:v>
                </c:pt>
                <c:pt idx="55">
                  <c:v>8.7535581999999953E-7</c:v>
                </c:pt>
                <c:pt idx="56">
                  <c:v>8.5193797999999976E-7</c:v>
                </c:pt>
                <c:pt idx="57">
                  <c:v>8.2281613999999839E-7</c:v>
                </c:pt>
                <c:pt idx="58">
                  <c:v>7.8672088000000186E-7</c:v>
                </c:pt>
                <c:pt idx="59">
                  <c:v>7.4248783999999812E-7</c:v>
                </c:pt>
                <c:pt idx="60">
                  <c:v>6.8932595000000214E-7</c:v>
                </c:pt>
                <c:pt idx="61">
                  <c:v>6.2715322000000003E-7</c:v>
                </c:pt>
                <c:pt idx="62">
                  <c:v>5.5690609000000104E-7</c:v>
                </c:pt>
                <c:pt idx="63">
                  <c:v>4.8067235999999938E-7</c:v>
                </c:pt>
                <c:pt idx="64">
                  <c:v>4.0152690999999945E-7</c:v>
                </c:pt>
                <c:pt idx="65">
                  <c:v>3.2308857999999937E-7</c:v>
                </c:pt>
                <c:pt idx="66">
                  <c:v>2.4897420000000093E-7</c:v>
                </c:pt>
                <c:pt idx="67">
                  <c:v>1.8234554999999978E-7</c:v>
                </c:pt>
                <c:pt idx="68">
                  <c:v>1.2559550000000095E-7</c:v>
                </c:pt>
                <c:pt idx="69">
                  <c:v>8.0092119999999033E-8</c:v>
                </c:pt>
                <c:pt idx="70">
                  <c:v>4.598054999999897E-8</c:v>
                </c:pt>
                <c:pt idx="71">
                  <c:v>2.2226400000000237E-8</c:v>
                </c:pt>
                <c:pt idx="72">
                  <c:v>7.0366100000009795E-9</c:v>
                </c:pt>
                <c:pt idx="73">
                  <c:v>1.5643900000009647E-9</c:v>
                </c:pt>
                <c:pt idx="74">
                  <c:v>5.3996600000006547E-9</c:v>
                </c:pt>
                <c:pt idx="75">
                  <c:v>6.0933499999989936E-9</c:v>
                </c:pt>
                <c:pt idx="76">
                  <c:v>5.0273600000007328E-9</c:v>
                </c:pt>
                <c:pt idx="77">
                  <c:v>3.2133309999995765E-9</c:v>
                </c:pt>
                <c:pt idx="78">
                  <c:v>1.2605980000002098E-9</c:v>
                </c:pt>
                <c:pt idx="79">
                  <c:v>5.0992599999972753E-10</c:v>
                </c:pt>
                <c:pt idx="80">
                  <c:v>1.9452789999996441E-9</c:v>
                </c:pt>
                <c:pt idx="81">
                  <c:v>3.0054869999998007E-9</c:v>
                </c:pt>
                <c:pt idx="82">
                  <c:v>3.7303810000000529E-9</c:v>
                </c:pt>
                <c:pt idx="83">
                  <c:v>4.1950779999998252E-9</c:v>
                </c:pt>
              </c:numCache>
            </c:numRef>
          </c:yVal>
        </c:ser>
        <c:ser>
          <c:idx val="3"/>
          <c:order val="3"/>
          <c:tx>
            <c:strRef>
              <c:f>'2000 250 200 15 ABS PP'!$AF$2</c:f>
              <c:strCache>
                <c:ptCount val="1"/>
                <c:pt idx="0">
                  <c:v>Δ4U4567, мВ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PP'!$AF$3:$AF$86</c:f>
              <c:numCache>
                <c:formatCode>General</c:formatCode>
                <c:ptCount val="84"/>
                <c:pt idx="0">
                  <c:v>3.9936152999999994E-7</c:v>
                </c:pt>
                <c:pt idx="1">
                  <c:v>3.9935763000000082E-7</c:v>
                </c:pt>
                <c:pt idx="2">
                  <c:v>3.9935566000000024E-7</c:v>
                </c:pt>
                <c:pt idx="3">
                  <c:v>3.9935758000000022E-7</c:v>
                </c:pt>
                <c:pt idx="4">
                  <c:v>3.9936295000000022E-7</c:v>
                </c:pt>
                <c:pt idx="5">
                  <c:v>3.9936856999999816E-7</c:v>
                </c:pt>
                <c:pt idx="6">
                  <c:v>3.9937056999999906E-7</c:v>
                </c:pt>
                <c:pt idx="7">
                  <c:v>3.9936673000000143E-7</c:v>
                </c:pt>
                <c:pt idx="8">
                  <c:v>3.9935893000000025E-7</c:v>
                </c:pt>
                <c:pt idx="9">
                  <c:v>3.9935196999999808E-7</c:v>
                </c:pt>
                <c:pt idx="10">
                  <c:v>3.9935088999999924E-7</c:v>
                </c:pt>
                <c:pt idx="11">
                  <c:v>3.9935718000000067E-7</c:v>
                </c:pt>
                <c:pt idx="12">
                  <c:v>3.9936727999999962E-7</c:v>
                </c:pt>
                <c:pt idx="13">
                  <c:v>3.9937441999999905E-7</c:v>
                </c:pt>
                <c:pt idx="14">
                  <c:v>3.9937340999999962E-7</c:v>
                </c:pt>
                <c:pt idx="15">
                  <c:v>3.9936422000000186E-7</c:v>
                </c:pt>
                <c:pt idx="16">
                  <c:v>3.9935276000000031E-7</c:v>
                </c:pt>
                <c:pt idx="17">
                  <c:v>3.9934694000000122E-7</c:v>
                </c:pt>
                <c:pt idx="18">
                  <c:v>3.9935131000000098E-7</c:v>
                </c:pt>
                <c:pt idx="19">
                  <c:v>3.9936329000000103E-7</c:v>
                </c:pt>
                <c:pt idx="20">
                  <c:v>3.9937471000000031E-7</c:v>
                </c:pt>
                <c:pt idx="21">
                  <c:v>3.9937735000000015E-7</c:v>
                </c:pt>
                <c:pt idx="22">
                  <c:v>3.9936871000000121E-7</c:v>
                </c:pt>
                <c:pt idx="23">
                  <c:v>3.9935458000000056E-7</c:v>
                </c:pt>
                <c:pt idx="24">
                  <c:v>3.9934496999999852E-7</c:v>
                </c:pt>
                <c:pt idx="25">
                  <c:v>3.9934728999999889E-7</c:v>
                </c:pt>
                <c:pt idx="26">
                  <c:v>3.9936035999999993E-7</c:v>
                </c:pt>
                <c:pt idx="27">
                  <c:v>3.9937452999999881E-7</c:v>
                </c:pt>
                <c:pt idx="28">
                  <c:v>3.993775899999989E-7</c:v>
                </c:pt>
                <c:pt idx="29">
                  <c:v>3.9936267000000005E-7</c:v>
                </c:pt>
                <c:pt idx="30">
                  <c:v>3.9933200999999979E-7</c:v>
                </c:pt>
                <c:pt idx="31">
                  <c:v>3.9929324000000018E-7</c:v>
                </c:pt>
                <c:pt idx="32">
                  <c:v>3.9924934999999894E-7</c:v>
                </c:pt>
                <c:pt idx="33">
                  <c:v>3.991896700000012E-7</c:v>
                </c:pt>
                <c:pt idx="34">
                  <c:v>3.9908762000000032E-7</c:v>
                </c:pt>
                <c:pt idx="35">
                  <c:v>3.9890824000000057E-7</c:v>
                </c:pt>
                <c:pt idx="36">
                  <c:v>3.9862097999999869E-7</c:v>
                </c:pt>
                <c:pt idx="37">
                  <c:v>3.9820861999999808E-7</c:v>
                </c:pt>
                <c:pt idx="38">
                  <c:v>3.9766573999999962E-7</c:v>
                </c:pt>
                <c:pt idx="39">
                  <c:v>3.9698724000000006E-7</c:v>
                </c:pt>
                <c:pt idx="40">
                  <c:v>3.961545999999987E-7</c:v>
                </c:pt>
                <c:pt idx="41">
                  <c:v>3.9513237999999955E-7</c:v>
                </c:pt>
                <c:pt idx="42">
                  <c:v>3.938788100000008E-7</c:v>
                </c:pt>
                <c:pt idx="43">
                  <c:v>3.9236613999999983E-7</c:v>
                </c:pt>
                <c:pt idx="44">
                  <c:v>3.9059668999999955E-7</c:v>
                </c:pt>
                <c:pt idx="45">
                  <c:v>3.8860175999999958E-7</c:v>
                </c:pt>
                <c:pt idx="46">
                  <c:v>3.8641986999999968E-7</c:v>
                </c:pt>
                <c:pt idx="47">
                  <c:v>3.8406688000000041E-7</c:v>
                </c:pt>
                <c:pt idx="48">
                  <c:v>3.8151759000000014E-7</c:v>
                </c:pt>
                <c:pt idx="49">
                  <c:v>3.7871604999999943E-7</c:v>
                </c:pt>
                <c:pt idx="50">
                  <c:v>3.7561061000000021E-7</c:v>
                </c:pt>
                <c:pt idx="51">
                  <c:v>3.7219035999999956E-7</c:v>
                </c:pt>
                <c:pt idx="52">
                  <c:v>3.6849360999999963E-7</c:v>
                </c:pt>
                <c:pt idx="53">
                  <c:v>3.6457473000000116E-7</c:v>
                </c:pt>
                <c:pt idx="54">
                  <c:v>3.6044384000000061E-7</c:v>
                </c:pt>
                <c:pt idx="55">
                  <c:v>3.5600908000000039E-7</c:v>
                </c:pt>
                <c:pt idx="56">
                  <c:v>3.5104921000000011E-7</c:v>
                </c:pt>
                <c:pt idx="57">
                  <c:v>3.4522380000000067E-7</c:v>
                </c:pt>
                <c:pt idx="58">
                  <c:v>3.3810394999999844E-7</c:v>
                </c:pt>
                <c:pt idx="59">
                  <c:v>3.2919785000000084E-7</c:v>
                </c:pt>
                <c:pt idx="60">
                  <c:v>3.1796288999999918E-7</c:v>
                </c:pt>
                <c:pt idx="61">
                  <c:v>3.038264399999993E-7</c:v>
                </c:pt>
                <c:pt idx="62">
                  <c:v>2.862472200000003E-7</c:v>
                </c:pt>
                <c:pt idx="63">
                  <c:v>2.6483175999999915E-7</c:v>
                </c:pt>
                <c:pt idx="64">
                  <c:v>2.3949682999999972E-7</c:v>
                </c:pt>
                <c:pt idx="65">
                  <c:v>2.1063892000000009E-7</c:v>
                </c:pt>
                <c:pt idx="66">
                  <c:v>1.7923663999999984E-7</c:v>
                </c:pt>
                <c:pt idx="67">
                  <c:v>1.4679656999999965E-7</c:v>
                </c:pt>
                <c:pt idx="68">
                  <c:v>1.1510805999999977E-7</c:v>
                </c:pt>
                <c:pt idx="69">
                  <c:v>8.5881149999999909E-8</c:v>
                </c:pt>
                <c:pt idx="70">
                  <c:v>6.0431220000000474E-8</c:v>
                </c:pt>
                <c:pt idx="71">
                  <c:v>3.953773999999905E-8</c:v>
                </c:pt>
                <c:pt idx="72">
                  <c:v>2.3460209999998882E-8</c:v>
                </c:pt>
                <c:pt idx="73">
                  <c:v>1.1999571000000722E-8</c:v>
                </c:pt>
                <c:pt idx="74">
                  <c:v>4.5513830000002765E-9</c:v>
                </c:pt>
                <c:pt idx="75">
                  <c:v>2.2308200000010033E-10</c:v>
                </c:pt>
                <c:pt idx="76">
                  <c:v>1.9338969999996488E-9</c:v>
                </c:pt>
                <c:pt idx="77">
                  <c:v>2.6961879999999274E-9</c:v>
                </c:pt>
                <c:pt idx="78">
                  <c:v>2.6031780000000768E-9</c:v>
                </c:pt>
                <c:pt idx="79">
                  <c:v>2.0276430000000517E-9</c:v>
                </c:pt>
                <c:pt idx="80">
                  <c:v>1.2419759999998919E-9</c:v>
                </c:pt>
                <c:pt idx="81">
                  <c:v>4.353329999998748E-10</c:v>
                </c:pt>
                <c:pt idx="82">
                  <c:v>2.7608299999997877E-10</c:v>
                </c:pt>
                <c:pt idx="83">
                  <c:v>8.310759999999739E-10</c:v>
                </c:pt>
              </c:numCache>
            </c:numRef>
          </c:yVal>
        </c:ser>
        <c:ser>
          <c:idx val="4"/>
          <c:order val="4"/>
          <c:tx>
            <c:strRef>
              <c:f>'2000 250 200 15 ABS PP'!$AG$2</c:f>
              <c:strCache>
                <c:ptCount val="1"/>
                <c:pt idx="0">
                  <c:v>Δ4U5678, мВ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PP'!$AG$3:$AG$86</c:f>
              <c:numCache>
                <c:formatCode>General</c:formatCode>
                <c:ptCount val="84"/>
                <c:pt idx="0">
                  <c:v>1.8085275999999999E-7</c:v>
                </c:pt>
                <c:pt idx="1">
                  <c:v>1.8085364E-7</c:v>
                </c:pt>
                <c:pt idx="2">
                  <c:v>1.8086300000000008E-7</c:v>
                </c:pt>
                <c:pt idx="3">
                  <c:v>1.8087720999999995E-7</c:v>
                </c:pt>
                <c:pt idx="4">
                  <c:v>1.8089066000000025E-7</c:v>
                </c:pt>
                <c:pt idx="5">
                  <c:v>1.8089732000000048E-7</c:v>
                </c:pt>
                <c:pt idx="6">
                  <c:v>1.8089292000000019E-7</c:v>
                </c:pt>
                <c:pt idx="7">
                  <c:v>1.8087792999999918E-7</c:v>
                </c:pt>
                <c:pt idx="8">
                  <c:v>1.808583799999992E-7</c:v>
                </c:pt>
                <c:pt idx="9">
                  <c:v>1.8084440000000143E-7</c:v>
                </c:pt>
                <c:pt idx="10">
                  <c:v>1.8084470000000082E-7</c:v>
                </c:pt>
                <c:pt idx="11">
                  <c:v>1.8086090000000008E-7</c:v>
                </c:pt>
                <c:pt idx="12">
                  <c:v>1.8088506000000069E-7</c:v>
                </c:pt>
                <c:pt idx="13">
                  <c:v>1.8090364000000054E-7</c:v>
                </c:pt>
                <c:pt idx="14">
                  <c:v>1.8090525000000002E-7</c:v>
                </c:pt>
                <c:pt idx="15">
                  <c:v>1.8088841999999869E-7</c:v>
                </c:pt>
                <c:pt idx="16">
                  <c:v>1.8086294000000071E-7</c:v>
                </c:pt>
                <c:pt idx="17">
                  <c:v>1.808438699999995E-7</c:v>
                </c:pt>
                <c:pt idx="18">
                  <c:v>1.808420500000001E-7</c:v>
                </c:pt>
                <c:pt idx="19">
                  <c:v>1.8085756999999986E-7</c:v>
                </c:pt>
                <c:pt idx="20">
                  <c:v>1.808801799999995E-7</c:v>
                </c:pt>
                <c:pt idx="21">
                  <c:v>1.8089638000000025E-7</c:v>
                </c:pt>
                <c:pt idx="22">
                  <c:v>1.8089803999999928E-7</c:v>
                </c:pt>
                <c:pt idx="23">
                  <c:v>1.8088628000000046E-7</c:v>
                </c:pt>
                <c:pt idx="24">
                  <c:v>1.8086970000000024E-7</c:v>
                </c:pt>
                <c:pt idx="25">
                  <c:v>1.808578900000006E-7</c:v>
                </c:pt>
                <c:pt idx="26">
                  <c:v>1.8085577000000011E-7</c:v>
                </c:pt>
                <c:pt idx="27">
                  <c:v>1.8086191000000099E-7</c:v>
                </c:pt>
                <c:pt idx="28">
                  <c:v>1.8087056000000018E-7</c:v>
                </c:pt>
                <c:pt idx="29">
                  <c:v>1.8087556999999993E-7</c:v>
                </c:pt>
                <c:pt idx="30">
                  <c:v>1.8087298999999989E-7</c:v>
                </c:pt>
                <c:pt idx="31">
                  <c:v>1.8086095999999924E-7</c:v>
                </c:pt>
                <c:pt idx="32">
                  <c:v>1.8083830000000005E-7</c:v>
                </c:pt>
                <c:pt idx="33">
                  <c:v>1.8080237000000016E-7</c:v>
                </c:pt>
                <c:pt idx="34">
                  <c:v>1.8074828999999986E-7</c:v>
                </c:pt>
                <c:pt idx="35">
                  <c:v>1.8066875999999999E-7</c:v>
                </c:pt>
                <c:pt idx="36">
                  <c:v>1.8055471000000047E-7</c:v>
                </c:pt>
                <c:pt idx="37">
                  <c:v>1.8039591000000105E-7</c:v>
                </c:pt>
                <c:pt idx="38">
                  <c:v>1.8018177000000056E-7</c:v>
                </c:pt>
                <c:pt idx="39">
                  <c:v>1.7990165000000023E-7</c:v>
                </c:pt>
                <c:pt idx="40">
                  <c:v>1.795460100000006E-7</c:v>
                </c:pt>
                <c:pt idx="41">
                  <c:v>1.7910692000000086E-7</c:v>
                </c:pt>
                <c:pt idx="42">
                  <c:v>1.7857875999999926E-7</c:v>
                </c:pt>
                <c:pt idx="43">
                  <c:v>1.7795830999999957E-7</c:v>
                </c:pt>
                <c:pt idx="44">
                  <c:v>1.7724444000000003E-7</c:v>
                </c:pt>
                <c:pt idx="45">
                  <c:v>1.7643734000000026E-7</c:v>
                </c:pt>
                <c:pt idx="46">
                  <c:v>1.7553797499999985E-7</c:v>
                </c:pt>
                <c:pt idx="47">
                  <c:v>1.7454651199999993E-7</c:v>
                </c:pt>
                <c:pt idx="48">
                  <c:v>1.7346165700000047E-7</c:v>
                </c:pt>
                <c:pt idx="49">
                  <c:v>1.7228110600000031E-7</c:v>
                </c:pt>
                <c:pt idx="50">
                  <c:v>1.7100326200000033E-7</c:v>
                </c:pt>
                <c:pt idx="51">
                  <c:v>1.6962886499999939E-7</c:v>
                </c:pt>
                <c:pt idx="52">
                  <c:v>1.6816020499999946E-7</c:v>
                </c:pt>
                <c:pt idx="53">
                  <c:v>1.665982429999999E-7</c:v>
                </c:pt>
                <c:pt idx="54">
                  <c:v>1.6493855600000021E-7</c:v>
                </c:pt>
                <c:pt idx="55">
                  <c:v>1.6316844899999998E-7</c:v>
                </c:pt>
                <c:pt idx="56">
                  <c:v>1.6126643799999985E-7</c:v>
                </c:pt>
                <c:pt idx="57">
                  <c:v>1.5920348200000035E-7</c:v>
                </c:pt>
                <c:pt idx="58">
                  <c:v>1.5694144800000036E-7</c:v>
                </c:pt>
                <c:pt idx="59">
                  <c:v>1.544203619999997E-7</c:v>
                </c:pt>
                <c:pt idx="60">
                  <c:v>1.5153125700000004E-7</c:v>
                </c:pt>
                <c:pt idx="61">
                  <c:v>1.4808291200000049E-7</c:v>
                </c:pt>
                <c:pt idx="62">
                  <c:v>1.4378243999999983E-7</c:v>
                </c:pt>
                <c:pt idx="63">
                  <c:v>1.3825488000000088E-7</c:v>
                </c:pt>
                <c:pt idx="64">
                  <c:v>1.3111422300000046E-7</c:v>
                </c:pt>
                <c:pt idx="65">
                  <c:v>1.2207474099999929E-7</c:v>
                </c:pt>
                <c:pt idx="66">
                  <c:v>1.1106009700000039E-7</c:v>
                </c:pt>
                <c:pt idx="67">
                  <c:v>9.8263439000000651E-8</c:v>
                </c:pt>
                <c:pt idx="68">
                  <c:v>8.4139379999999985E-8</c:v>
                </c:pt>
                <c:pt idx="69">
                  <c:v>6.9348482000000021E-8</c:v>
                </c:pt>
                <c:pt idx="70">
                  <c:v>5.4678925999999662E-8</c:v>
                </c:pt>
                <c:pt idx="71">
                  <c:v>4.0947503999999952E-8</c:v>
                </c:pt>
                <c:pt idx="72">
                  <c:v>2.8870527000000608E-8</c:v>
                </c:pt>
                <c:pt idx="73">
                  <c:v>1.8925248999999731E-8</c:v>
                </c:pt>
                <c:pt idx="74">
                  <c:v>1.1269726000000086E-8</c:v>
                </c:pt>
                <c:pt idx="75">
                  <c:v>5.773467999999694E-9</c:v>
                </c:pt>
                <c:pt idx="76">
                  <c:v>2.13240200000017E-9</c:v>
                </c:pt>
                <c:pt idx="77">
                  <c:v>2.2606000000052686E-11</c:v>
                </c:pt>
                <c:pt idx="78">
                  <c:v>1.0771159999998685E-9</c:v>
                </c:pt>
                <c:pt idx="79">
                  <c:v>1.4067219999996076E-9</c:v>
                </c:pt>
                <c:pt idx="80">
                  <c:v>1.328356000000362E-9</c:v>
                </c:pt>
                <c:pt idx="81">
                  <c:v>1.0584270000002075E-9</c:v>
                </c:pt>
                <c:pt idx="82">
                  <c:v>7.2026000000011844E-10</c:v>
                </c:pt>
                <c:pt idx="83">
                  <c:v>3.8132399999993974E-10</c:v>
                </c:pt>
              </c:numCache>
            </c:numRef>
          </c:yVal>
        </c:ser>
        <c:ser>
          <c:idx val="5"/>
          <c:order val="5"/>
          <c:tx>
            <c:strRef>
              <c:f>'2000 250 200 15 ABS PP'!$AH$2</c:f>
              <c:strCache>
                <c:ptCount val="1"/>
                <c:pt idx="0">
                  <c:v>Δ4U6789, мВ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PP'!$AH$3:$AH$86</c:f>
              <c:numCache>
                <c:formatCode>General</c:formatCode>
                <c:ptCount val="84"/>
                <c:pt idx="0">
                  <c:v>9.0490767999999886E-8</c:v>
                </c:pt>
                <c:pt idx="1">
                  <c:v>9.0491676999999689E-8</c:v>
                </c:pt>
                <c:pt idx="2">
                  <c:v>9.0489981999999576E-8</c:v>
                </c:pt>
                <c:pt idx="3">
                  <c:v>9.0486045999999803E-8</c:v>
                </c:pt>
                <c:pt idx="4">
                  <c:v>9.048129999999921E-8</c:v>
                </c:pt>
                <c:pt idx="5">
                  <c:v>9.0478098999999881E-8</c:v>
                </c:pt>
                <c:pt idx="6">
                  <c:v>9.0478591000000289E-8</c:v>
                </c:pt>
                <c:pt idx="7">
                  <c:v>9.0483244000000545E-8</c:v>
                </c:pt>
                <c:pt idx="8">
                  <c:v>9.0490160000001068E-8</c:v>
                </c:pt>
                <c:pt idx="9">
                  <c:v>9.0495502999999274E-8</c:v>
                </c:pt>
                <c:pt idx="10">
                  <c:v>9.0495732999999579E-8</c:v>
                </c:pt>
                <c:pt idx="11">
                  <c:v>9.0490042999999903E-8</c:v>
                </c:pt>
                <c:pt idx="12">
                  <c:v>9.0481411999999617E-8</c:v>
                </c:pt>
                <c:pt idx="13">
                  <c:v>9.0474936999999951E-8</c:v>
                </c:pt>
                <c:pt idx="14">
                  <c:v>9.0474839999999705E-8</c:v>
                </c:pt>
                <c:pt idx="15">
                  <c:v>9.0481486000000203E-8</c:v>
                </c:pt>
                <c:pt idx="16">
                  <c:v>9.0490829999999264E-8</c:v>
                </c:pt>
                <c:pt idx="17">
                  <c:v>9.0497035000000385E-8</c:v>
                </c:pt>
                <c:pt idx="18">
                  <c:v>9.0496242999999735E-8</c:v>
                </c:pt>
                <c:pt idx="19">
                  <c:v>9.0489114999999819E-8</c:v>
                </c:pt>
                <c:pt idx="20">
                  <c:v>9.0480456000000278E-8</c:v>
                </c:pt>
                <c:pt idx="21">
                  <c:v>9.0475838999999835E-8</c:v>
                </c:pt>
                <c:pt idx="22">
                  <c:v>9.0477863000000719E-8</c:v>
                </c:pt>
                <c:pt idx="23">
                  <c:v>9.0484703999999806E-8</c:v>
                </c:pt>
                <c:pt idx="24">
                  <c:v>9.0491411000000207E-8</c:v>
                </c:pt>
                <c:pt idx="25">
                  <c:v>9.0493537000000084E-8</c:v>
                </c:pt>
                <c:pt idx="26">
                  <c:v>9.0490175999999644E-8</c:v>
                </c:pt>
                <c:pt idx="27">
                  <c:v>9.0484142000000096E-8</c:v>
                </c:pt>
                <c:pt idx="28">
                  <c:v>9.0479729999999974E-8</c:v>
                </c:pt>
                <c:pt idx="29">
                  <c:v>9.0479348999999862E-8</c:v>
                </c:pt>
                <c:pt idx="30">
                  <c:v>9.0481348000000126E-8</c:v>
                </c:pt>
                <c:pt idx="31">
                  <c:v>9.0480937000000329E-8</c:v>
                </c:pt>
                <c:pt idx="32">
                  <c:v>9.0472850000000004E-8</c:v>
                </c:pt>
                <c:pt idx="33">
                  <c:v>9.0454161999999447E-8</c:v>
                </c:pt>
                <c:pt idx="34">
                  <c:v>9.042470899999965E-8</c:v>
                </c:pt>
                <c:pt idx="35">
                  <c:v>9.0385427999999777E-8</c:v>
                </c:pt>
                <c:pt idx="36">
                  <c:v>9.0334696000000189E-8</c:v>
                </c:pt>
                <c:pt idx="37">
                  <c:v>9.026645699999988E-8</c:v>
                </c:pt>
                <c:pt idx="38">
                  <c:v>9.0170883999999838E-8</c:v>
                </c:pt>
                <c:pt idx="39">
                  <c:v>9.0038486999999307E-8</c:v>
                </c:pt>
                <c:pt idx="40">
                  <c:v>8.986404199999956E-8</c:v>
                </c:pt>
                <c:pt idx="41">
                  <c:v>8.9648670999999585E-8</c:v>
                </c:pt>
                <c:pt idx="42">
                  <c:v>8.9397239000000301E-8</c:v>
                </c:pt>
                <c:pt idx="43">
                  <c:v>8.9113060000000071E-8</c:v>
                </c:pt>
                <c:pt idx="44">
                  <c:v>8.8793168999999786E-8</c:v>
                </c:pt>
                <c:pt idx="45">
                  <c:v>8.8428548000000297E-8</c:v>
                </c:pt>
                <c:pt idx="46">
                  <c:v>8.8009169000000167E-8</c:v>
                </c:pt>
                <c:pt idx="47">
                  <c:v>8.7531626000000383E-8</c:v>
                </c:pt>
                <c:pt idx="48">
                  <c:v>8.7003040000000094E-8</c:v>
                </c:pt>
                <c:pt idx="49">
                  <c:v>8.6437712999999193E-8</c:v>
                </c:pt>
                <c:pt idx="50">
                  <c:v>8.5847842999999366E-8</c:v>
                </c:pt>
                <c:pt idx="51">
                  <c:v>8.523379899999994E-8</c:v>
                </c:pt>
                <c:pt idx="52">
                  <c:v>8.4581299999999826E-8</c:v>
                </c:pt>
                <c:pt idx="53">
                  <c:v>8.3868657000000074E-8</c:v>
                </c:pt>
                <c:pt idx="54">
                  <c:v>8.3080657999999925E-8</c:v>
                </c:pt>
                <c:pt idx="55">
                  <c:v>8.2219662999999999E-8</c:v>
                </c:pt>
                <c:pt idx="56">
                  <c:v>8.1305126000000033E-8</c:v>
                </c:pt>
                <c:pt idx="57">
                  <c:v>8.0360616999999975E-8</c:v>
                </c:pt>
                <c:pt idx="58">
                  <c:v>7.9395940000000555E-8</c:v>
                </c:pt>
                <c:pt idx="59">
                  <c:v>7.8394921999999646E-8</c:v>
                </c:pt>
                <c:pt idx="60">
                  <c:v>7.7314776999999695E-8</c:v>
                </c:pt>
                <c:pt idx="61">
                  <c:v>7.6094520999999818E-8</c:v>
                </c:pt>
                <c:pt idx="62">
                  <c:v>7.4662948000000061E-8</c:v>
                </c:pt>
                <c:pt idx="63">
                  <c:v>7.2935418999999916E-8</c:v>
                </c:pt>
                <c:pt idx="64">
                  <c:v>7.080054799999979E-8</c:v>
                </c:pt>
                <c:pt idx="65">
                  <c:v>6.8108043000000729E-8</c:v>
                </c:pt>
                <c:pt idx="66">
                  <c:v>6.4675211999999752E-8</c:v>
                </c:pt>
                <c:pt idx="67">
                  <c:v>6.0324360999999832E-8</c:v>
                </c:pt>
                <c:pt idx="68">
                  <c:v>5.4949647999999675E-8</c:v>
                </c:pt>
                <c:pt idx="69">
                  <c:v>4.8589752000000358E-8</c:v>
                </c:pt>
                <c:pt idx="70">
                  <c:v>4.146844199999992E-8</c:v>
                </c:pt>
                <c:pt idx="71">
                  <c:v>3.3971745999999907E-8</c:v>
                </c:pt>
                <c:pt idx="72">
                  <c:v>2.656496699999996E-8</c:v>
                </c:pt>
                <c:pt idx="73">
                  <c:v>1.9690897000000434E-8</c:v>
                </c:pt>
                <c:pt idx="74">
                  <c:v>1.3695288000000242E-8</c:v>
                </c:pt>
                <c:pt idx="75">
                  <c:v>8.7960849999998003E-9</c:v>
                </c:pt>
                <c:pt idx="76">
                  <c:v>5.0761629999998884E-9</c:v>
                </c:pt>
                <c:pt idx="77">
                  <c:v>2.4812629999999821E-9</c:v>
                </c:pt>
                <c:pt idx="78">
                  <c:v>8.347999999999831E-10</c:v>
                </c:pt>
                <c:pt idx="79">
                  <c:v>1.083960000002884E-10</c:v>
                </c:pt>
                <c:pt idx="80">
                  <c:v>5.8322199999985172E-10</c:v>
                </c:pt>
                <c:pt idx="81">
                  <c:v>7.6171300000003471E-10</c:v>
                </c:pt>
                <c:pt idx="82">
                  <c:v>7.5409200000007697E-10</c:v>
                </c:pt>
                <c:pt idx="83">
                  <c:v>6.3516800000013832E-10</c:v>
                </c:pt>
              </c:numCache>
            </c:numRef>
          </c:yVal>
        </c:ser>
        <c:axId val="38023168"/>
        <c:axId val="38024704"/>
      </c:scatterChart>
      <c:valAx>
        <c:axId val="380231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024704"/>
        <c:crosses val="autoZero"/>
        <c:crossBetween val="midCat"/>
      </c:valAx>
      <c:valAx>
        <c:axId val="38024704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02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tx>
            <c:strRef>
              <c:f>'2000 250 200 15 ABS PP'!$CG$2</c:f>
              <c:strCache>
                <c:ptCount val="1"/>
                <c:pt idx="0">
                  <c:v>P9_123456789, у.е.</c:v>
                </c:pt>
              </c:strCache>
            </c:strRef>
          </c:tx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'2000 250 200 15 ABS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'2000 250 200 15 ABS PP'!$CG$3:$CG$86</c:f>
              <c:numCache>
                <c:formatCode>General</c:formatCode>
                <c:ptCount val="84"/>
                <c:pt idx="0">
                  <c:v>6.9102350766300447E-2</c:v>
                </c:pt>
                <c:pt idx="1">
                  <c:v>6.9102554748062539E-2</c:v>
                </c:pt>
                <c:pt idx="2">
                  <c:v>6.9099736821568919E-2</c:v>
                </c:pt>
                <c:pt idx="3">
                  <c:v>6.9094820640870511E-2</c:v>
                </c:pt>
                <c:pt idx="4">
                  <c:v>6.9089717390754327E-2</c:v>
                </c:pt>
                <c:pt idx="5">
                  <c:v>6.9086839238082481E-2</c:v>
                </c:pt>
                <c:pt idx="6">
                  <c:v>6.908802472784005E-2</c:v>
                </c:pt>
                <c:pt idx="7">
                  <c:v>6.9093436126781413E-2</c:v>
                </c:pt>
                <c:pt idx="8">
                  <c:v>6.9100817905670534E-2</c:v>
                </c:pt>
                <c:pt idx="9">
                  <c:v>6.9106267688398768E-2</c:v>
                </c:pt>
                <c:pt idx="10">
                  <c:v>6.9106313874845532E-2</c:v>
                </c:pt>
                <c:pt idx="11">
                  <c:v>6.9100225918213895E-2</c:v>
                </c:pt>
                <c:pt idx="12">
                  <c:v>6.9091019669977868E-2</c:v>
                </c:pt>
                <c:pt idx="13">
                  <c:v>6.9084044358556723E-2</c:v>
                </c:pt>
                <c:pt idx="14">
                  <c:v>6.9083644029641234E-2</c:v>
                </c:pt>
                <c:pt idx="15">
                  <c:v>6.9090323261924116E-2</c:v>
                </c:pt>
                <c:pt idx="16">
                  <c:v>6.910011237586576E-2</c:v>
                </c:pt>
                <c:pt idx="17">
                  <c:v>6.9107090421407072E-2</c:v>
                </c:pt>
                <c:pt idx="18">
                  <c:v>6.9107109635920302E-2</c:v>
                </c:pt>
                <c:pt idx="19">
                  <c:v>6.9100505241603563E-2</c:v>
                </c:pt>
                <c:pt idx="20">
                  <c:v>6.9091660474450853E-2</c:v>
                </c:pt>
                <c:pt idx="21">
                  <c:v>6.9086042899550615E-2</c:v>
                </c:pt>
                <c:pt idx="22">
                  <c:v>6.9086640665946511E-2</c:v>
                </c:pt>
                <c:pt idx="23">
                  <c:v>6.9092281944295217E-2</c:v>
                </c:pt>
                <c:pt idx="24">
                  <c:v>6.9098892437838594E-2</c:v>
                </c:pt>
                <c:pt idx="25">
                  <c:v>6.9102362334689277E-2</c:v>
                </c:pt>
                <c:pt idx="26">
                  <c:v>6.9101220298997498E-2</c:v>
                </c:pt>
                <c:pt idx="27">
                  <c:v>6.9097014812452659E-2</c:v>
                </c:pt>
                <c:pt idx="28">
                  <c:v>6.9092679327764639E-2</c:v>
                </c:pt>
                <c:pt idx="29">
                  <c:v>6.9090118993025612E-2</c:v>
                </c:pt>
                <c:pt idx="30">
                  <c:v>6.908858567440497E-2</c:v>
                </c:pt>
                <c:pt idx="31">
                  <c:v>6.9084881133851361E-2</c:v>
                </c:pt>
                <c:pt idx="32">
                  <c:v>6.907487487737056E-2</c:v>
                </c:pt>
                <c:pt idx="33">
                  <c:v>6.905458739484821E-2</c:v>
                </c:pt>
                <c:pt idx="34">
                  <c:v>6.9019512079259354E-2</c:v>
                </c:pt>
                <c:pt idx="35">
                  <c:v>6.8961833393684294E-2</c:v>
                </c:pt>
                <c:pt idx="36">
                  <c:v>6.886644832915953E-2</c:v>
                </c:pt>
                <c:pt idx="37">
                  <c:v>6.8707775049658332E-2</c:v>
                </c:pt>
                <c:pt idx="38">
                  <c:v>6.8449179902303356E-2</c:v>
                </c:pt>
                <c:pt idx="39">
                  <c:v>6.8044969724265353E-2</c:v>
                </c:pt>
                <c:pt idx="40">
                  <c:v>6.7443830814549022E-2</c:v>
                </c:pt>
                <c:pt idx="41">
                  <c:v>6.6590991829637625E-2</c:v>
                </c:pt>
                <c:pt idx="42">
                  <c:v>6.5428367327140871E-2</c:v>
                </c:pt>
                <c:pt idx="43">
                  <c:v>6.3893469950033019E-2</c:v>
                </c:pt>
                <c:pt idx="44">
                  <c:v>6.1920089101860545E-2</c:v>
                </c:pt>
                <c:pt idx="45">
                  <c:v>5.9442577235507631E-2</c:v>
                </c:pt>
                <c:pt idx="46">
                  <c:v>5.6404023048630438E-2</c:v>
                </c:pt>
                <c:pt idx="47">
                  <c:v>5.2765638019741774E-2</c:v>
                </c:pt>
                <c:pt idx="48">
                  <c:v>4.851545096836312E-2</c:v>
                </c:pt>
                <c:pt idx="49">
                  <c:v>4.3673630443355753E-2</c:v>
                </c:pt>
                <c:pt idx="50">
                  <c:v>3.8293939224342828E-2</c:v>
                </c:pt>
                <c:pt idx="51">
                  <c:v>3.2463158486810043E-2</c:v>
                </c:pt>
                <c:pt idx="52">
                  <c:v>2.6303735913338708E-2</c:v>
                </c:pt>
                <c:pt idx="53">
                  <c:v>1.9982572472447672E-2</c:v>
                </c:pt>
                <c:pt idx="54">
                  <c:v>1.3719959413699559E-2</c:v>
                </c:pt>
                <c:pt idx="55">
                  <c:v>7.7877584345417304E-3</c:v>
                </c:pt>
                <c:pt idx="56">
                  <c:v>2.4879689532012719E-3</c:v>
                </c:pt>
                <c:pt idx="57">
                  <c:v>1.8883026127286232E-3</c:v>
                </c:pt>
                <c:pt idx="58">
                  <c:v>5.1148386325924871E-3</c:v>
                </c:pt>
                <c:pt idx="59">
                  <c:v>7.0853302830320179E-3</c:v>
                </c:pt>
                <c:pt idx="60">
                  <c:v>7.8455204576575021E-3</c:v>
                </c:pt>
                <c:pt idx="61">
                  <c:v>7.576956266757558E-3</c:v>
                </c:pt>
                <c:pt idx="62">
                  <c:v>6.5414448137023108E-3</c:v>
                </c:pt>
                <c:pt idx="63">
                  <c:v>5.0318589577761225E-3</c:v>
                </c:pt>
                <c:pt idx="64">
                  <c:v>3.3498711760595505E-3</c:v>
                </c:pt>
                <c:pt idx="65">
                  <c:v>1.7776569066673697E-3</c:v>
                </c:pt>
                <c:pt idx="66">
                  <c:v>5.2210082949683749E-4</c:v>
                </c:pt>
                <c:pt idx="67">
                  <c:v>3.3130673179275515E-4</c:v>
                </c:pt>
                <c:pt idx="68">
                  <c:v>8.098075104626002E-4</c:v>
                </c:pt>
                <c:pt idx="69">
                  <c:v>9.9823278932589235E-4</c:v>
                </c:pt>
                <c:pt idx="70">
                  <c:v>9.8439039044313737E-4</c:v>
                </c:pt>
                <c:pt idx="71">
                  <c:v>8.3935838136767931E-4</c:v>
                </c:pt>
                <c:pt idx="72">
                  <c:v>6.2566472571733741E-4</c:v>
                </c:pt>
                <c:pt idx="73">
                  <c:v>4.0373745047797788E-4</c:v>
                </c:pt>
                <c:pt idx="74">
                  <c:v>2.2724801702053073E-4</c:v>
                </c:pt>
                <c:pt idx="75">
                  <c:v>1.3567441028671125E-4</c:v>
                </c:pt>
                <c:pt idx="76">
                  <c:v>1.4767667868217485E-4</c:v>
                </c:pt>
                <c:pt idx="77">
                  <c:v>2.5308790488944607E-4</c:v>
                </c:pt>
                <c:pt idx="78">
                  <c:v>4.0805576065207491E-4</c:v>
                </c:pt>
                <c:pt idx="79">
                  <c:v>5.4455324139740069E-4</c:v>
                </c:pt>
                <c:pt idx="80">
                  <c:v>5.9955654019062585E-4</c:v>
                </c:pt>
                <c:pt idx="81">
                  <c:v>5.5177462965443156E-4</c:v>
                </c:pt>
                <c:pt idx="82">
                  <c:v>4.3920072991148346E-4</c:v>
                </c:pt>
                <c:pt idx="83">
                  <c:v>3.4186869720530337E-4</c:v>
                </c:pt>
              </c:numCache>
            </c:numRef>
          </c:yVal>
        </c:ser>
        <c:axId val="38045568"/>
        <c:axId val="38047104"/>
      </c:scatterChart>
      <c:valAx>
        <c:axId val="38045568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047104"/>
        <c:crosses val="autoZero"/>
        <c:crossBetween val="midCat"/>
      </c:valAx>
      <c:valAx>
        <c:axId val="380471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0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P9</a:t>
            </a:r>
            <a:endParaRPr lang="ru-RU"/>
          </a:p>
        </c:rich>
      </c:tx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'[1]50 50 0 15 PP'!$C$3:$C$86</c:f>
              <c:numCache>
                <c:formatCode>General</c:formatCode>
                <c:ptCount val="84"/>
                <c:pt idx="0">
                  <c:v>1E-3</c:v>
                </c:pt>
                <c:pt idx="1">
                  <c:v>1.122E-3</c:v>
                </c:pt>
                <c:pt idx="2">
                  <c:v>1.2600000000000001E-3</c:v>
                </c:pt>
                <c:pt idx="3">
                  <c:v>1.4139999999999999E-3</c:v>
                </c:pt>
                <c:pt idx="4">
                  <c:v>1.5870000000000001E-3</c:v>
                </c:pt>
                <c:pt idx="5">
                  <c:v>1.7819999999999999E-3</c:v>
                </c:pt>
                <c:pt idx="6">
                  <c:v>2E-3</c:v>
                </c:pt>
                <c:pt idx="7">
                  <c:v>2.245E-3</c:v>
                </c:pt>
                <c:pt idx="8">
                  <c:v>2.5200000000000001E-3</c:v>
                </c:pt>
                <c:pt idx="9">
                  <c:v>2.8279999999999998E-3</c:v>
                </c:pt>
                <c:pt idx="10">
                  <c:v>3.1749999999999999E-3</c:v>
                </c:pt>
                <c:pt idx="11">
                  <c:v>3.5639999999999999E-3</c:v>
                </c:pt>
                <c:pt idx="12">
                  <c:v>4.0000000000000001E-3</c:v>
                </c:pt>
                <c:pt idx="13">
                  <c:v>4.4900000000000001E-3</c:v>
                </c:pt>
                <c:pt idx="14">
                  <c:v>5.0400000000000002E-3</c:v>
                </c:pt>
                <c:pt idx="15">
                  <c:v>5.6569999999999997E-3</c:v>
                </c:pt>
                <c:pt idx="16">
                  <c:v>6.3499999999999997E-3</c:v>
                </c:pt>
                <c:pt idx="17">
                  <c:v>7.1269999999999997E-3</c:v>
                </c:pt>
                <c:pt idx="18">
                  <c:v>8.0000000000000002E-3</c:v>
                </c:pt>
                <c:pt idx="19">
                  <c:v>8.9800000000000001E-3</c:v>
                </c:pt>
                <c:pt idx="20">
                  <c:v>1.008E-2</c:v>
                </c:pt>
                <c:pt idx="21">
                  <c:v>1.1310000000000001E-2</c:v>
                </c:pt>
                <c:pt idx="22">
                  <c:v>1.2699999999999999E-2</c:v>
                </c:pt>
                <c:pt idx="23">
                  <c:v>1.4250000000000001E-2</c:v>
                </c:pt>
                <c:pt idx="24">
                  <c:v>1.6E-2</c:v>
                </c:pt>
                <c:pt idx="25">
                  <c:v>1.796E-2</c:v>
                </c:pt>
                <c:pt idx="26">
                  <c:v>2.0160000000000001E-2</c:v>
                </c:pt>
                <c:pt idx="27">
                  <c:v>2.2630000000000001E-2</c:v>
                </c:pt>
                <c:pt idx="28">
                  <c:v>2.5399999999999999E-2</c:v>
                </c:pt>
                <c:pt idx="29">
                  <c:v>2.8510000000000001E-2</c:v>
                </c:pt>
                <c:pt idx="30">
                  <c:v>3.2000000000000001E-2</c:v>
                </c:pt>
                <c:pt idx="31">
                  <c:v>3.5920000000000001E-2</c:v>
                </c:pt>
                <c:pt idx="32">
                  <c:v>4.0320000000000002E-2</c:v>
                </c:pt>
                <c:pt idx="33">
                  <c:v>4.5249999999999999E-2</c:v>
                </c:pt>
                <c:pt idx="34">
                  <c:v>5.0799999999999998E-2</c:v>
                </c:pt>
                <c:pt idx="35">
                  <c:v>5.7020000000000001E-2</c:v>
                </c:pt>
                <c:pt idx="36">
                  <c:v>6.4000000000000001E-2</c:v>
                </c:pt>
                <c:pt idx="37">
                  <c:v>7.1840000000000001E-2</c:v>
                </c:pt>
                <c:pt idx="38">
                  <c:v>8.0629999999999993E-2</c:v>
                </c:pt>
                <c:pt idx="39">
                  <c:v>9.0509999999999993E-2</c:v>
                </c:pt>
                <c:pt idx="40">
                  <c:v>0.1016</c:v>
                </c:pt>
                <c:pt idx="41">
                  <c:v>0.114</c:v>
                </c:pt>
                <c:pt idx="42">
                  <c:v>0.128</c:v>
                </c:pt>
                <c:pt idx="43">
                  <c:v>0.14369999999999999</c:v>
                </c:pt>
                <c:pt idx="44">
                  <c:v>0.1613</c:v>
                </c:pt>
                <c:pt idx="45">
                  <c:v>0.18099999999999999</c:v>
                </c:pt>
                <c:pt idx="46">
                  <c:v>0.20319999999999999</c:v>
                </c:pt>
                <c:pt idx="47">
                  <c:v>0.2281</c:v>
                </c:pt>
                <c:pt idx="48">
                  <c:v>0.25600000000000001</c:v>
                </c:pt>
                <c:pt idx="49">
                  <c:v>0.28739999999999999</c:v>
                </c:pt>
                <c:pt idx="50">
                  <c:v>0.32250000000000001</c:v>
                </c:pt>
                <c:pt idx="51">
                  <c:v>0.36199999999999999</c:v>
                </c:pt>
                <c:pt idx="52">
                  <c:v>0.40639999999999998</c:v>
                </c:pt>
                <c:pt idx="53">
                  <c:v>0.45610000000000001</c:v>
                </c:pt>
                <c:pt idx="54">
                  <c:v>0.51200000000000001</c:v>
                </c:pt>
                <c:pt idx="55">
                  <c:v>0.57469999999999999</c:v>
                </c:pt>
                <c:pt idx="56">
                  <c:v>0.64510000000000001</c:v>
                </c:pt>
                <c:pt idx="57">
                  <c:v>0.72409999999999997</c:v>
                </c:pt>
                <c:pt idx="58">
                  <c:v>0.81269999999999998</c:v>
                </c:pt>
                <c:pt idx="59">
                  <c:v>0.9123</c:v>
                </c:pt>
                <c:pt idx="60">
                  <c:v>1.024</c:v>
                </c:pt>
                <c:pt idx="61">
                  <c:v>1.149</c:v>
                </c:pt>
                <c:pt idx="62">
                  <c:v>1.29</c:v>
                </c:pt>
                <c:pt idx="63">
                  <c:v>1.448</c:v>
                </c:pt>
                <c:pt idx="64">
                  <c:v>1.625</c:v>
                </c:pt>
                <c:pt idx="65">
                  <c:v>1.825</c:v>
                </c:pt>
                <c:pt idx="66">
                  <c:v>2.048</c:v>
                </c:pt>
                <c:pt idx="67">
                  <c:v>2.2989999999999999</c:v>
                </c:pt>
                <c:pt idx="68">
                  <c:v>2.58</c:v>
                </c:pt>
                <c:pt idx="69">
                  <c:v>2.8959999999999999</c:v>
                </c:pt>
                <c:pt idx="70">
                  <c:v>3.2509999999999999</c:v>
                </c:pt>
                <c:pt idx="71">
                  <c:v>3.649</c:v>
                </c:pt>
                <c:pt idx="72">
                  <c:v>4.0960000000000001</c:v>
                </c:pt>
                <c:pt idx="73">
                  <c:v>4.5979999999999999</c:v>
                </c:pt>
                <c:pt idx="74">
                  <c:v>5.1609999999999996</c:v>
                </c:pt>
                <c:pt idx="75">
                  <c:v>5.7930000000000001</c:v>
                </c:pt>
                <c:pt idx="76">
                  <c:v>6.5019999999999998</c:v>
                </c:pt>
                <c:pt idx="77">
                  <c:v>7.298</c:v>
                </c:pt>
                <c:pt idx="78">
                  <c:v>8.1920000000000002</c:v>
                </c:pt>
                <c:pt idx="79">
                  <c:v>9.1950000000000003</c:v>
                </c:pt>
                <c:pt idx="80">
                  <c:v>10.32</c:v>
                </c:pt>
                <c:pt idx="81">
                  <c:v>11.59</c:v>
                </c:pt>
                <c:pt idx="82">
                  <c:v>13</c:v>
                </c:pt>
                <c:pt idx="83">
                  <c:v>14.6</c:v>
                </c:pt>
              </c:numCache>
            </c:numRef>
          </c:xVal>
          <c:yVal>
            <c:numRef>
              <c:f>'[1]50 50 0 15 PP'!$CG$3:$CG$86</c:f>
              <c:numCache>
                <c:formatCode>General</c:formatCode>
                <c:ptCount val="84"/>
                <c:pt idx="0">
                  <c:v>4.1719772642397297E-2</c:v>
                </c:pt>
                <c:pt idx="1">
                  <c:v>2.7659849784186698E-2</c:v>
                </c:pt>
                <c:pt idx="2">
                  <c:v>1.45699218146616E-2</c:v>
                </c:pt>
                <c:pt idx="3">
                  <c:v>3.13988288938064E-3</c:v>
                </c:pt>
                <c:pt idx="4">
                  <c:v>-6.01966755705178E-3</c:v>
                </c:pt>
                <c:pt idx="5">
                  <c:v>-1.24774510741004E-2</c:v>
                </c:pt>
                <c:pt idx="6">
                  <c:v>-1.6068402546522201E-2</c:v>
                </c:pt>
                <c:pt idx="7">
                  <c:v>-1.6931681379957E-2</c:v>
                </c:pt>
                <c:pt idx="8">
                  <c:v>-1.5509740914367E-2</c:v>
                </c:pt>
                <c:pt idx="9">
                  <c:v>-1.2521321392612601E-2</c:v>
                </c:pt>
                <c:pt idx="10">
                  <c:v>-8.8551013524293207E-3</c:v>
                </c:pt>
                <c:pt idx="11">
                  <c:v>-5.3475180000946802E-3</c:v>
                </c:pt>
                <c:pt idx="12">
                  <c:v>-2.5496798563323102E-3</c:v>
                </c:pt>
                <c:pt idx="13">
                  <c:v>-6.4696850871142795E-4</c:v>
                </c:pt>
                <c:pt idx="14">
                  <c:v>4.4213428094103899E-4</c:v>
                </c:pt>
                <c:pt idx="15">
                  <c:v>9.1154537015928705E-4</c:v>
                </c:pt>
                <c:pt idx="16">
                  <c:v>9.7172268015572802E-4</c:v>
                </c:pt>
                <c:pt idx="17">
                  <c:v>8.2277329397377897E-4</c:v>
                </c:pt>
                <c:pt idx="18">
                  <c:v>6.38492926678842E-4</c:v>
                </c:pt>
                <c:pt idx="19">
                  <c:v>5.2981924687389497E-4</c:v>
                </c:pt>
                <c:pt idx="20">
                  <c:v>5.2028748776276001E-4</c:v>
                </c:pt>
                <c:pt idx="21">
                  <c:v>5.6617964396655899E-4</c:v>
                </c:pt>
                <c:pt idx="22">
                  <c:v>6.0893580784194103E-4</c:v>
                </c:pt>
                <c:pt idx="23">
                  <c:v>6.2315538603813496E-4</c:v>
                </c:pt>
                <c:pt idx="24">
                  <c:v>6.3164990387740898E-4</c:v>
                </c:pt>
                <c:pt idx="25">
                  <c:v>6.8403686088062802E-4</c:v>
                </c:pt>
                <c:pt idx="26">
                  <c:v>8.1654311981407997E-4</c:v>
                </c:pt>
                <c:pt idx="27">
                  <c:v>1.0216108658761801E-3</c:v>
                </c:pt>
                <c:pt idx="28">
                  <c:v>1.24590536622861E-3</c:v>
                </c:pt>
                <c:pt idx="29">
                  <c:v>1.4238030789050101E-3</c:v>
                </c:pt>
                <c:pt idx="30">
                  <c:v>1.52618547127505E-3</c:v>
                </c:pt>
                <c:pt idx="31">
                  <c:v>1.59331868982042E-3</c:v>
                </c:pt>
                <c:pt idx="32">
                  <c:v>1.7242363399971E-3</c:v>
                </c:pt>
                <c:pt idx="33">
                  <c:v>2.02041120257529E-3</c:v>
                </c:pt>
                <c:pt idx="34">
                  <c:v>2.5165124170096901E-3</c:v>
                </c:pt>
                <c:pt idx="35">
                  <c:v>3.1461187592013201E-3</c:v>
                </c:pt>
                <c:pt idx="36">
                  <c:v>3.77563615738064E-3</c:v>
                </c:pt>
                <c:pt idx="37">
                  <c:v>4.2907623223871101E-3</c:v>
                </c:pt>
                <c:pt idx="38">
                  <c:v>4.6817969477078898E-3</c:v>
                </c:pt>
                <c:pt idx="39">
                  <c:v>5.0674295755331897E-3</c:v>
                </c:pt>
                <c:pt idx="40">
                  <c:v>5.63366776168054E-3</c:v>
                </c:pt>
                <c:pt idx="41">
                  <c:v>6.5224464858049001E-3</c:v>
                </c:pt>
                <c:pt idx="42">
                  <c:v>7.74738810492914E-3</c:v>
                </c:pt>
                <c:pt idx="43">
                  <c:v>9.1926113949277796E-3</c:v>
                </c:pt>
                <c:pt idx="44">
                  <c:v>1.06831582657568E-2</c:v>
                </c:pt>
                <c:pt idx="45">
                  <c:v>1.2073511518255401E-2</c:v>
                </c:pt>
                <c:pt idx="46">
                  <c:v>1.3305842453731301E-2</c:v>
                </c:pt>
                <c:pt idx="47">
                  <c:v>1.44231345849988E-2</c:v>
                </c:pt>
                <c:pt idx="48">
                  <c:v>1.55469717957449E-2</c:v>
                </c:pt>
                <c:pt idx="49">
                  <c:v>1.68401102386255E-2</c:v>
                </c:pt>
                <c:pt idx="50">
                  <c:v>1.8453753267739601E-2</c:v>
                </c:pt>
                <c:pt idx="51">
                  <c:v>2.0442996649794699E-2</c:v>
                </c:pt>
                <c:pt idx="52">
                  <c:v>2.2683257937855E-2</c:v>
                </c:pt>
                <c:pt idx="53">
                  <c:v>2.4873830081489998E-2</c:v>
                </c:pt>
                <c:pt idx="54">
                  <c:v>2.6674417725624799E-2</c:v>
                </c:pt>
                <c:pt idx="55">
                  <c:v>2.7908486600512001E-2</c:v>
                </c:pt>
                <c:pt idx="56">
                  <c:v>2.8695530396342001E-2</c:v>
                </c:pt>
                <c:pt idx="57">
                  <c:v>2.9403228129466701E-2</c:v>
                </c:pt>
                <c:pt idx="58">
                  <c:v>3.04229785810873E-2</c:v>
                </c:pt>
                <c:pt idx="59">
                  <c:v>3.1912834759428597E-2</c:v>
                </c:pt>
                <c:pt idx="60">
                  <c:v>3.3697468622337599E-2</c:v>
                </c:pt>
                <c:pt idx="61">
                  <c:v>3.5393819878085299E-2</c:v>
                </c:pt>
                <c:pt idx="62">
                  <c:v>3.6657933105391803E-2</c:v>
                </c:pt>
                <c:pt idx="63">
                  <c:v>3.7377194092953703E-2</c:v>
                </c:pt>
                <c:pt idx="64">
                  <c:v>3.7696927829831098E-2</c:v>
                </c:pt>
                <c:pt idx="65">
                  <c:v>3.7895732859973101E-2</c:v>
                </c:pt>
                <c:pt idx="66">
                  <c:v>3.8216233897999601E-2</c:v>
                </c:pt>
                <c:pt idx="67">
                  <c:v>3.8763675127293298E-2</c:v>
                </c:pt>
                <c:pt idx="68">
                  <c:v>3.9506039096335002E-2</c:v>
                </c:pt>
                <c:pt idx="69">
                  <c:v>4.0328622337735903E-2</c:v>
                </c:pt>
                <c:pt idx="70">
                  <c:v>4.1088008754043198E-2</c:v>
                </c:pt>
                <c:pt idx="71">
                  <c:v>4.1654570139873497E-2</c:v>
                </c:pt>
                <c:pt idx="72">
                  <c:v>4.1949522358848197E-2</c:v>
                </c:pt>
                <c:pt idx="73">
                  <c:v>4.1984833197329097E-2</c:v>
                </c:pt>
                <c:pt idx="74">
                  <c:v>4.1877961660924203E-2</c:v>
                </c:pt>
                <c:pt idx="75">
                  <c:v>4.1813785835368697E-2</c:v>
                </c:pt>
                <c:pt idx="76">
                  <c:v>4.1953197345924301E-2</c:v>
                </c:pt>
                <c:pt idx="77">
                  <c:v>4.2336942170704002E-2</c:v>
                </c:pt>
                <c:pt idx="78">
                  <c:v>4.2856513416732397E-2</c:v>
                </c:pt>
                <c:pt idx="79">
                  <c:v>4.3316783835032097E-2</c:v>
                </c:pt>
                <c:pt idx="80">
                  <c:v>4.3555195291685798E-2</c:v>
                </c:pt>
                <c:pt idx="81">
                  <c:v>4.3536045170912099E-2</c:v>
                </c:pt>
                <c:pt idx="82">
                  <c:v>4.3360756292196198E-2</c:v>
                </c:pt>
                <c:pt idx="83">
                  <c:v>4.3194724149459102E-2</c:v>
                </c:pt>
              </c:numCache>
            </c:numRef>
          </c:yVal>
        </c:ser>
        <c:axId val="121699712"/>
        <c:axId val="121836672"/>
      </c:scatterChart>
      <c:valAx>
        <c:axId val="121699712"/>
        <c:scaling>
          <c:logBase val="10"/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836672"/>
        <c:crosses val="autoZero"/>
        <c:crossBetween val="midCat"/>
      </c:valAx>
      <c:valAx>
        <c:axId val="121836672"/>
        <c:scaling>
          <c:logBase val="10"/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169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000000000000155" l="0.70000000000000062" r="0.70000000000000062" t="0.750000000000001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chart" Target="../charts/chart29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4" Type="http://schemas.openxmlformats.org/officeDocument/2006/relationships/chart" Target="../charts/chart5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17" Type="http://schemas.openxmlformats.org/officeDocument/2006/relationships/chart" Target="../charts/chart71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18</xdr:row>
      <xdr:rowOff>0</xdr:rowOff>
    </xdr:from>
    <xdr:to>
      <xdr:col>16</xdr:col>
      <xdr:colOff>371475</xdr:colOff>
      <xdr:row>32</xdr:row>
      <xdr:rowOff>76200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34</xdr:row>
      <xdr:rowOff>0</xdr:rowOff>
    </xdr:from>
    <xdr:to>
      <xdr:col>16</xdr:col>
      <xdr:colOff>371475</xdr:colOff>
      <xdr:row>48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844</xdr:row>
      <xdr:rowOff>85725</xdr:rowOff>
    </xdr:from>
    <xdr:to>
      <xdr:col>17</xdr:col>
      <xdr:colOff>95250</xdr:colOff>
      <xdr:row>858</xdr:row>
      <xdr:rowOff>161925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0</xdr:colOff>
      <xdr:row>58</xdr:row>
      <xdr:rowOff>190499</xdr:rowOff>
    </xdr:from>
    <xdr:to>
      <xdr:col>56</xdr:col>
      <xdr:colOff>148050</xdr:colOff>
      <xdr:row>82</xdr:row>
      <xdr:rowOff>118499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0</xdr:colOff>
      <xdr:row>58</xdr:row>
      <xdr:rowOff>180975</xdr:rowOff>
    </xdr:from>
    <xdr:to>
      <xdr:col>63</xdr:col>
      <xdr:colOff>109950</xdr:colOff>
      <xdr:row>82</xdr:row>
      <xdr:rowOff>108975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923925</xdr:colOff>
      <xdr:row>58</xdr:row>
      <xdr:rowOff>180975</xdr:rowOff>
    </xdr:from>
    <xdr:to>
      <xdr:col>75</xdr:col>
      <xdr:colOff>576675</xdr:colOff>
      <xdr:row>82</xdr:row>
      <xdr:rowOff>108975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65</xdr:col>
      <xdr:colOff>0</xdr:colOff>
      <xdr:row>58</xdr:row>
      <xdr:rowOff>171450</xdr:rowOff>
    </xdr:from>
    <xdr:to>
      <xdr:col>70</xdr:col>
      <xdr:colOff>33750</xdr:colOff>
      <xdr:row>82</xdr:row>
      <xdr:rowOff>99450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9525</xdr:colOff>
      <xdr:row>58</xdr:row>
      <xdr:rowOff>190499</xdr:rowOff>
    </xdr:from>
    <xdr:to>
      <xdr:col>10</xdr:col>
      <xdr:colOff>43275</xdr:colOff>
      <xdr:row>82</xdr:row>
      <xdr:rowOff>118499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58</xdr:row>
      <xdr:rowOff>171449</xdr:rowOff>
    </xdr:from>
    <xdr:to>
      <xdr:col>20</xdr:col>
      <xdr:colOff>205200</xdr:colOff>
      <xdr:row>82</xdr:row>
      <xdr:rowOff>99449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752475</xdr:colOff>
      <xdr:row>58</xdr:row>
      <xdr:rowOff>180974</xdr:rowOff>
    </xdr:from>
    <xdr:to>
      <xdr:col>27</xdr:col>
      <xdr:colOff>500475</xdr:colOff>
      <xdr:row>82</xdr:row>
      <xdr:rowOff>108974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828675</xdr:colOff>
      <xdr:row>58</xdr:row>
      <xdr:rowOff>180974</xdr:rowOff>
    </xdr:from>
    <xdr:to>
      <xdr:col>34</xdr:col>
      <xdr:colOff>119475</xdr:colOff>
      <xdr:row>82</xdr:row>
      <xdr:rowOff>108974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790575</xdr:colOff>
      <xdr:row>58</xdr:row>
      <xdr:rowOff>190499</xdr:rowOff>
    </xdr:from>
    <xdr:to>
      <xdr:col>55</xdr:col>
      <xdr:colOff>309975</xdr:colOff>
      <xdr:row>82</xdr:row>
      <xdr:rowOff>118499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28575</xdr:colOff>
      <xdr:row>59</xdr:row>
      <xdr:rowOff>9525</xdr:rowOff>
    </xdr:from>
    <xdr:to>
      <xdr:col>63</xdr:col>
      <xdr:colOff>466725</xdr:colOff>
      <xdr:row>83</xdr:row>
      <xdr:rowOff>9525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771525</xdr:colOff>
      <xdr:row>58</xdr:row>
      <xdr:rowOff>85724</xdr:rowOff>
    </xdr:from>
    <xdr:to>
      <xdr:col>70</xdr:col>
      <xdr:colOff>200025</xdr:colOff>
      <xdr:row>82</xdr:row>
      <xdr:rowOff>114299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304800</xdr:colOff>
      <xdr:row>58</xdr:row>
      <xdr:rowOff>85724</xdr:rowOff>
    </xdr:from>
    <xdr:to>
      <xdr:col>75</xdr:col>
      <xdr:colOff>209550</xdr:colOff>
      <xdr:row>82</xdr:row>
      <xdr:rowOff>133349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276225</xdr:colOff>
      <xdr:row>58</xdr:row>
      <xdr:rowOff>85725</xdr:rowOff>
    </xdr:from>
    <xdr:to>
      <xdr:col>79</xdr:col>
      <xdr:colOff>809625</xdr:colOff>
      <xdr:row>82</xdr:row>
      <xdr:rowOff>142875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904875</xdr:colOff>
      <xdr:row>58</xdr:row>
      <xdr:rowOff>76200</xdr:rowOff>
    </xdr:from>
    <xdr:to>
      <xdr:col>83</xdr:col>
      <xdr:colOff>1057275</xdr:colOff>
      <xdr:row>82</xdr:row>
      <xdr:rowOff>133350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83</xdr:col>
      <xdr:colOff>1143000</xdr:colOff>
      <xdr:row>58</xdr:row>
      <xdr:rowOff>76199</xdr:rowOff>
    </xdr:from>
    <xdr:to>
      <xdr:col>90</xdr:col>
      <xdr:colOff>361950</xdr:colOff>
      <xdr:row>82</xdr:row>
      <xdr:rowOff>123824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800099</xdr:colOff>
      <xdr:row>58</xdr:row>
      <xdr:rowOff>180974</xdr:rowOff>
    </xdr:from>
    <xdr:to>
      <xdr:col>10</xdr:col>
      <xdr:colOff>319499</xdr:colOff>
      <xdr:row>82</xdr:row>
      <xdr:rowOff>108974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0</xdr:colOff>
      <xdr:row>58</xdr:row>
      <xdr:rowOff>190499</xdr:rowOff>
    </xdr:from>
    <xdr:to>
      <xdr:col>19</xdr:col>
      <xdr:colOff>319500</xdr:colOff>
      <xdr:row>82</xdr:row>
      <xdr:rowOff>118499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838200</xdr:colOff>
      <xdr:row>58</xdr:row>
      <xdr:rowOff>180975</xdr:rowOff>
    </xdr:from>
    <xdr:to>
      <xdr:col>27</xdr:col>
      <xdr:colOff>309975</xdr:colOff>
      <xdr:row>82</xdr:row>
      <xdr:rowOff>108975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885825</xdr:colOff>
      <xdr:row>59</xdr:row>
      <xdr:rowOff>0</xdr:rowOff>
    </xdr:from>
    <xdr:to>
      <xdr:col>39</xdr:col>
      <xdr:colOff>729075</xdr:colOff>
      <xdr:row>82</xdr:row>
      <xdr:rowOff>118500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952500</xdr:colOff>
      <xdr:row>58</xdr:row>
      <xdr:rowOff>180975</xdr:rowOff>
    </xdr:from>
    <xdr:to>
      <xdr:col>44</xdr:col>
      <xdr:colOff>395700</xdr:colOff>
      <xdr:row>82</xdr:row>
      <xdr:rowOff>108975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9525</xdr:colOff>
      <xdr:row>59</xdr:row>
      <xdr:rowOff>0</xdr:rowOff>
    </xdr:from>
    <xdr:to>
      <xdr:col>48</xdr:col>
      <xdr:colOff>1110075</xdr:colOff>
      <xdr:row>82</xdr:row>
      <xdr:rowOff>118500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838200</xdr:colOff>
      <xdr:row>58</xdr:row>
      <xdr:rowOff>180975</xdr:rowOff>
    </xdr:from>
    <xdr:to>
      <xdr:col>34</xdr:col>
      <xdr:colOff>71850</xdr:colOff>
      <xdr:row>82</xdr:row>
      <xdr:rowOff>108975</xdr:rowOff>
    </xdr:to>
    <xdr:graphicFrame macro="">
      <xdr:nvGraphicFramePr>
        <xdr:cNvPr id="17" name="Диаграмма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8" name="Диаграмма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9" name="Диаграмма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857250</xdr:colOff>
      <xdr:row>58</xdr:row>
      <xdr:rowOff>188117</xdr:rowOff>
    </xdr:from>
    <xdr:to>
      <xdr:col>54</xdr:col>
      <xdr:colOff>831469</xdr:colOff>
      <xdr:row>82</xdr:row>
      <xdr:rowOff>116117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0</xdr:colOff>
      <xdr:row>58</xdr:row>
      <xdr:rowOff>176213</xdr:rowOff>
    </xdr:from>
    <xdr:to>
      <xdr:col>62</xdr:col>
      <xdr:colOff>843375</xdr:colOff>
      <xdr:row>82</xdr:row>
      <xdr:rowOff>104213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2381</xdr:colOff>
      <xdr:row>59</xdr:row>
      <xdr:rowOff>14286</xdr:rowOff>
    </xdr:from>
    <xdr:to>
      <xdr:col>69</xdr:col>
      <xdr:colOff>855281</xdr:colOff>
      <xdr:row>82</xdr:row>
      <xdr:rowOff>132786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940594</xdr:colOff>
      <xdr:row>58</xdr:row>
      <xdr:rowOff>176213</xdr:rowOff>
    </xdr:from>
    <xdr:to>
      <xdr:col>75</xdr:col>
      <xdr:colOff>498094</xdr:colOff>
      <xdr:row>82</xdr:row>
      <xdr:rowOff>104213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59</xdr:row>
      <xdr:rowOff>14286</xdr:rowOff>
    </xdr:from>
    <xdr:to>
      <xdr:col>80</xdr:col>
      <xdr:colOff>167100</xdr:colOff>
      <xdr:row>82</xdr:row>
      <xdr:rowOff>132786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80</xdr:col>
      <xdr:colOff>1090613</xdr:colOff>
      <xdr:row>59</xdr:row>
      <xdr:rowOff>4762</xdr:rowOff>
    </xdr:from>
    <xdr:to>
      <xdr:col>84</xdr:col>
      <xdr:colOff>895763</xdr:colOff>
      <xdr:row>82</xdr:row>
      <xdr:rowOff>123262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904875</xdr:colOff>
      <xdr:row>58</xdr:row>
      <xdr:rowOff>180975</xdr:rowOff>
    </xdr:from>
    <xdr:to>
      <xdr:col>9</xdr:col>
      <xdr:colOff>652875</xdr:colOff>
      <xdr:row>82</xdr:row>
      <xdr:rowOff>108975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18</xdr:col>
      <xdr:colOff>662400</xdr:colOff>
      <xdr:row>82</xdr:row>
      <xdr:rowOff>118500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0</xdr:colOff>
      <xdr:row>59</xdr:row>
      <xdr:rowOff>0</xdr:rowOff>
    </xdr:from>
    <xdr:to>
      <xdr:col>26</xdr:col>
      <xdr:colOff>662400</xdr:colOff>
      <xdr:row>82</xdr:row>
      <xdr:rowOff>118500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561975</xdr:colOff>
      <xdr:row>59</xdr:row>
      <xdr:rowOff>9525</xdr:rowOff>
    </xdr:from>
    <xdr:to>
      <xdr:col>39</xdr:col>
      <xdr:colOff>71850</xdr:colOff>
      <xdr:row>82</xdr:row>
      <xdr:rowOff>128025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295275</xdr:colOff>
      <xdr:row>59</xdr:row>
      <xdr:rowOff>0</xdr:rowOff>
    </xdr:from>
    <xdr:to>
      <xdr:col>43</xdr:col>
      <xdr:colOff>462375</xdr:colOff>
      <xdr:row>82</xdr:row>
      <xdr:rowOff>118500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0</xdr:colOff>
      <xdr:row>59</xdr:row>
      <xdr:rowOff>9525</xdr:rowOff>
    </xdr:from>
    <xdr:to>
      <xdr:col>47</xdr:col>
      <xdr:colOff>929100</xdr:colOff>
      <xdr:row>82</xdr:row>
      <xdr:rowOff>128025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59</xdr:row>
      <xdr:rowOff>0</xdr:rowOff>
    </xdr:from>
    <xdr:to>
      <xdr:col>33</xdr:col>
      <xdr:colOff>662400</xdr:colOff>
      <xdr:row>82</xdr:row>
      <xdr:rowOff>118500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285750</xdr:colOff>
      <xdr:row>15</xdr:row>
      <xdr:rowOff>114300</xdr:rowOff>
    </xdr:from>
    <xdr:to>
      <xdr:col>81</xdr:col>
      <xdr:colOff>838200</xdr:colOff>
      <xdr:row>30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50</xdr:col>
      <xdr:colOff>533400</xdr:colOff>
      <xdr:row>15</xdr:row>
      <xdr:rowOff>114300</xdr:rowOff>
    </xdr:from>
    <xdr:to>
      <xdr:col>56</xdr:col>
      <xdr:colOff>304800</xdr:colOff>
      <xdr:row>30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854869</xdr:colOff>
      <xdr:row>58</xdr:row>
      <xdr:rowOff>183355</xdr:rowOff>
    </xdr:from>
    <xdr:to>
      <xdr:col>54</xdr:col>
      <xdr:colOff>840994</xdr:colOff>
      <xdr:row>82</xdr:row>
      <xdr:rowOff>111355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862013</xdr:colOff>
      <xdr:row>58</xdr:row>
      <xdr:rowOff>178594</xdr:rowOff>
    </xdr:from>
    <xdr:to>
      <xdr:col>62</xdr:col>
      <xdr:colOff>848138</xdr:colOff>
      <xdr:row>82</xdr:row>
      <xdr:rowOff>106594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65</xdr:col>
      <xdr:colOff>2381</xdr:colOff>
      <xdr:row>59</xdr:row>
      <xdr:rowOff>4761</xdr:rowOff>
    </xdr:from>
    <xdr:to>
      <xdr:col>69</xdr:col>
      <xdr:colOff>855281</xdr:colOff>
      <xdr:row>82</xdr:row>
      <xdr:rowOff>123261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950119</xdr:colOff>
      <xdr:row>58</xdr:row>
      <xdr:rowOff>176213</xdr:rowOff>
    </xdr:from>
    <xdr:to>
      <xdr:col>75</xdr:col>
      <xdr:colOff>507619</xdr:colOff>
      <xdr:row>82</xdr:row>
      <xdr:rowOff>104213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76</xdr:col>
      <xdr:colOff>0</xdr:colOff>
      <xdr:row>58</xdr:row>
      <xdr:rowOff>185736</xdr:rowOff>
    </xdr:from>
    <xdr:to>
      <xdr:col>80</xdr:col>
      <xdr:colOff>167100</xdr:colOff>
      <xdr:row>82</xdr:row>
      <xdr:rowOff>113736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80</xdr:col>
      <xdr:colOff>1090613</xdr:colOff>
      <xdr:row>58</xdr:row>
      <xdr:rowOff>176212</xdr:rowOff>
    </xdr:from>
    <xdr:to>
      <xdr:col>84</xdr:col>
      <xdr:colOff>895763</xdr:colOff>
      <xdr:row>82</xdr:row>
      <xdr:rowOff>104212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285750</xdr:colOff>
      <xdr:row>15</xdr:row>
      <xdr:rowOff>114300</xdr:rowOff>
    </xdr:from>
    <xdr:to>
      <xdr:col>81</xdr:col>
      <xdr:colOff>838200</xdr:colOff>
      <xdr:row>30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85725</xdr:colOff>
      <xdr:row>15</xdr:row>
      <xdr:rowOff>114300</xdr:rowOff>
    </xdr:from>
    <xdr:to>
      <xdr:col>48</xdr:col>
      <xdr:colOff>409575</xdr:colOff>
      <xdr:row>30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790575</xdr:colOff>
      <xdr:row>58</xdr:row>
      <xdr:rowOff>190499</xdr:rowOff>
    </xdr:from>
    <xdr:to>
      <xdr:col>55</xdr:col>
      <xdr:colOff>309975</xdr:colOff>
      <xdr:row>82</xdr:row>
      <xdr:rowOff>118499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28575</xdr:colOff>
      <xdr:row>59</xdr:row>
      <xdr:rowOff>9525</xdr:rowOff>
    </xdr:from>
    <xdr:to>
      <xdr:col>63</xdr:col>
      <xdr:colOff>466725</xdr:colOff>
      <xdr:row>83</xdr:row>
      <xdr:rowOff>9525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771525</xdr:colOff>
      <xdr:row>58</xdr:row>
      <xdr:rowOff>85724</xdr:rowOff>
    </xdr:from>
    <xdr:to>
      <xdr:col>70</xdr:col>
      <xdr:colOff>200025</xdr:colOff>
      <xdr:row>82</xdr:row>
      <xdr:rowOff>114299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304800</xdr:colOff>
      <xdr:row>58</xdr:row>
      <xdr:rowOff>85724</xdr:rowOff>
    </xdr:from>
    <xdr:to>
      <xdr:col>75</xdr:col>
      <xdr:colOff>209550</xdr:colOff>
      <xdr:row>82</xdr:row>
      <xdr:rowOff>133349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75</xdr:col>
      <xdr:colOff>276225</xdr:colOff>
      <xdr:row>58</xdr:row>
      <xdr:rowOff>85725</xdr:rowOff>
    </xdr:from>
    <xdr:to>
      <xdr:col>79</xdr:col>
      <xdr:colOff>809625</xdr:colOff>
      <xdr:row>82</xdr:row>
      <xdr:rowOff>142875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79</xdr:col>
      <xdr:colOff>904875</xdr:colOff>
      <xdr:row>58</xdr:row>
      <xdr:rowOff>76200</xdr:rowOff>
    </xdr:from>
    <xdr:to>
      <xdr:col>83</xdr:col>
      <xdr:colOff>1057275</xdr:colOff>
      <xdr:row>82</xdr:row>
      <xdr:rowOff>133350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83</xdr:col>
      <xdr:colOff>1143000</xdr:colOff>
      <xdr:row>58</xdr:row>
      <xdr:rowOff>76199</xdr:rowOff>
    </xdr:from>
    <xdr:to>
      <xdr:col>90</xdr:col>
      <xdr:colOff>361950</xdr:colOff>
      <xdr:row>82</xdr:row>
      <xdr:rowOff>123824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800099</xdr:colOff>
      <xdr:row>58</xdr:row>
      <xdr:rowOff>180974</xdr:rowOff>
    </xdr:from>
    <xdr:to>
      <xdr:col>10</xdr:col>
      <xdr:colOff>319499</xdr:colOff>
      <xdr:row>82</xdr:row>
      <xdr:rowOff>108974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0</xdr:colOff>
      <xdr:row>58</xdr:row>
      <xdr:rowOff>190499</xdr:rowOff>
    </xdr:from>
    <xdr:to>
      <xdr:col>19</xdr:col>
      <xdr:colOff>319500</xdr:colOff>
      <xdr:row>82</xdr:row>
      <xdr:rowOff>118499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838200</xdr:colOff>
      <xdr:row>58</xdr:row>
      <xdr:rowOff>180975</xdr:rowOff>
    </xdr:from>
    <xdr:to>
      <xdr:col>27</xdr:col>
      <xdr:colOff>309975</xdr:colOff>
      <xdr:row>82</xdr:row>
      <xdr:rowOff>108975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34</xdr:col>
      <xdr:colOff>885825</xdr:colOff>
      <xdr:row>59</xdr:row>
      <xdr:rowOff>0</xdr:rowOff>
    </xdr:from>
    <xdr:to>
      <xdr:col>39</xdr:col>
      <xdr:colOff>729075</xdr:colOff>
      <xdr:row>82</xdr:row>
      <xdr:rowOff>118500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952500</xdr:colOff>
      <xdr:row>58</xdr:row>
      <xdr:rowOff>180975</xdr:rowOff>
    </xdr:from>
    <xdr:to>
      <xdr:col>44</xdr:col>
      <xdr:colOff>395700</xdr:colOff>
      <xdr:row>82</xdr:row>
      <xdr:rowOff>108975</xdr:rowOff>
    </xdr:to>
    <xdr:graphicFrame macro="">
      <xdr:nvGraphicFramePr>
        <xdr:cNvPr id="14" name="Диаграмма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9525</xdr:colOff>
      <xdr:row>59</xdr:row>
      <xdr:rowOff>0</xdr:rowOff>
    </xdr:from>
    <xdr:to>
      <xdr:col>48</xdr:col>
      <xdr:colOff>1110075</xdr:colOff>
      <xdr:row>82</xdr:row>
      <xdr:rowOff>118500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838200</xdr:colOff>
      <xdr:row>58</xdr:row>
      <xdr:rowOff>180975</xdr:rowOff>
    </xdr:from>
    <xdr:to>
      <xdr:col>34</xdr:col>
      <xdr:colOff>71850</xdr:colOff>
      <xdr:row>82</xdr:row>
      <xdr:rowOff>108975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7" name="Диаграмма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485775</xdr:colOff>
      <xdr:row>58</xdr:row>
      <xdr:rowOff>76200</xdr:rowOff>
    </xdr:from>
    <xdr:to>
      <xdr:col>98</xdr:col>
      <xdr:colOff>333375</xdr:colOff>
      <xdr:row>82</xdr:row>
      <xdr:rowOff>133350</xdr:rowOff>
    </xdr:to>
    <xdr:graphicFrame macro="">
      <xdr:nvGraphicFramePr>
        <xdr:cNvPr id="18" name="Диаграмма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IENCIA\2019\2019%20&#1052;&#1086;&#1088;&#1089;&#1082;&#1072;&#1103;%20&#1069;&#1056;%20&#1087;&#1086;&#1083;&#1103;&#1088;&#1080;&#1079;&#1091;&#1102;&#1097;&#1080;&#1093;&#1089;&#1103;%20&#1089;&#1088;&#1077;&#1076;\&#1058;&#1077;&#1083;&#1077;&#1084;&#1077;&#1090;&#1088;&#1080;&#1095;&#1077;&#1089;&#1082;&#1080;&#1077;%20&#1091;&#1089;&#1090;&#1072;&#1085;&#1086;&#1074;&#1082;&#1080;\2020Telemetr50252525_50_0_HeavisideRespons16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50 50 0 0"/>
      <sheetName val="Imp 50 50 0 0"/>
      <sheetName val="50 50 0 15"/>
      <sheetName val="Imp 50 50 0 15"/>
      <sheetName val="50 50 0 U"/>
      <sheetName val="50 50 0 P"/>
      <sheetName val="50 50 0 0 PP"/>
      <sheetName val="50 50 0 15 PP"/>
      <sheetName val="50 50 0 D PP"/>
      <sheetName val="50 50 0 INT D"/>
      <sheetName val="50 50 0 DD PP"/>
      <sheetName val="50 50 0 INT D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1E-3</v>
          </cell>
          <cell r="CG3">
            <v>4.1719772642397297E-2</v>
          </cell>
        </row>
        <row r="4">
          <cell r="C4">
            <v>1.122E-3</v>
          </cell>
          <cell r="CG4">
            <v>2.7659849784186698E-2</v>
          </cell>
        </row>
        <row r="5">
          <cell r="C5">
            <v>1.2600000000000001E-3</v>
          </cell>
          <cell r="CG5">
            <v>1.45699218146616E-2</v>
          </cell>
        </row>
        <row r="6">
          <cell r="C6">
            <v>1.4139999999999999E-3</v>
          </cell>
          <cell r="CG6">
            <v>3.13988288938064E-3</v>
          </cell>
        </row>
        <row r="7">
          <cell r="C7">
            <v>1.5870000000000001E-3</v>
          </cell>
          <cell r="CG7">
            <v>-6.01966755705178E-3</v>
          </cell>
        </row>
        <row r="8">
          <cell r="C8">
            <v>1.7819999999999999E-3</v>
          </cell>
          <cell r="CG8">
            <v>-1.24774510741004E-2</v>
          </cell>
        </row>
        <row r="9">
          <cell r="C9">
            <v>2E-3</v>
          </cell>
          <cell r="CG9">
            <v>-1.6068402546522201E-2</v>
          </cell>
        </row>
        <row r="10">
          <cell r="C10">
            <v>2.245E-3</v>
          </cell>
          <cell r="CG10">
            <v>-1.6931681379957E-2</v>
          </cell>
        </row>
        <row r="11">
          <cell r="C11">
            <v>2.5200000000000001E-3</v>
          </cell>
          <cell r="CG11">
            <v>-1.5509740914367E-2</v>
          </cell>
        </row>
        <row r="12">
          <cell r="C12">
            <v>2.8279999999999998E-3</v>
          </cell>
          <cell r="CG12">
            <v>-1.2521321392612601E-2</v>
          </cell>
        </row>
        <row r="13">
          <cell r="C13">
            <v>3.1749999999999999E-3</v>
          </cell>
          <cell r="CG13">
            <v>-8.8551013524293207E-3</v>
          </cell>
        </row>
        <row r="14">
          <cell r="C14">
            <v>3.5639999999999999E-3</v>
          </cell>
          <cell r="CG14">
            <v>-5.3475180000946802E-3</v>
          </cell>
        </row>
        <row r="15">
          <cell r="C15">
            <v>4.0000000000000001E-3</v>
          </cell>
          <cell r="CG15">
            <v>-2.5496798563323102E-3</v>
          </cell>
        </row>
        <row r="16">
          <cell r="C16">
            <v>4.4900000000000001E-3</v>
          </cell>
          <cell r="CG16">
            <v>-6.4696850871142795E-4</v>
          </cell>
        </row>
        <row r="17">
          <cell r="C17">
            <v>5.0400000000000002E-3</v>
          </cell>
          <cell r="CG17">
            <v>4.4213428094103899E-4</v>
          </cell>
        </row>
        <row r="18">
          <cell r="C18">
            <v>5.6569999999999997E-3</v>
          </cell>
          <cell r="CG18">
            <v>9.1154537015928705E-4</v>
          </cell>
        </row>
        <row r="19">
          <cell r="C19">
            <v>6.3499999999999997E-3</v>
          </cell>
          <cell r="CG19">
            <v>9.7172268015572802E-4</v>
          </cell>
        </row>
        <row r="20">
          <cell r="C20">
            <v>7.1269999999999997E-3</v>
          </cell>
          <cell r="CG20">
            <v>8.2277329397377897E-4</v>
          </cell>
        </row>
        <row r="21">
          <cell r="C21">
            <v>8.0000000000000002E-3</v>
          </cell>
          <cell r="CG21">
            <v>6.38492926678842E-4</v>
          </cell>
        </row>
        <row r="22">
          <cell r="C22">
            <v>8.9800000000000001E-3</v>
          </cell>
          <cell r="CG22">
            <v>5.2981924687389497E-4</v>
          </cell>
        </row>
        <row r="23">
          <cell r="C23">
            <v>1.008E-2</v>
          </cell>
          <cell r="CG23">
            <v>5.2028748776276001E-4</v>
          </cell>
        </row>
        <row r="24">
          <cell r="C24">
            <v>1.1310000000000001E-2</v>
          </cell>
          <cell r="CG24">
            <v>5.6617964396655899E-4</v>
          </cell>
        </row>
        <row r="25">
          <cell r="C25">
            <v>1.2699999999999999E-2</v>
          </cell>
          <cell r="CG25">
            <v>6.0893580784194103E-4</v>
          </cell>
        </row>
        <row r="26">
          <cell r="C26">
            <v>1.4250000000000001E-2</v>
          </cell>
          <cell r="CG26">
            <v>6.2315538603813496E-4</v>
          </cell>
        </row>
        <row r="27">
          <cell r="C27">
            <v>1.6E-2</v>
          </cell>
          <cell r="CG27">
            <v>6.3164990387740898E-4</v>
          </cell>
        </row>
        <row r="28">
          <cell r="C28">
            <v>1.796E-2</v>
          </cell>
          <cell r="CG28">
            <v>6.8403686088062802E-4</v>
          </cell>
        </row>
        <row r="29">
          <cell r="C29">
            <v>2.0160000000000001E-2</v>
          </cell>
          <cell r="CG29">
            <v>8.1654311981407997E-4</v>
          </cell>
        </row>
        <row r="30">
          <cell r="C30">
            <v>2.2630000000000001E-2</v>
          </cell>
          <cell r="CG30">
            <v>1.0216108658761801E-3</v>
          </cell>
        </row>
        <row r="31">
          <cell r="C31">
            <v>2.5399999999999999E-2</v>
          </cell>
          <cell r="CG31">
            <v>1.24590536622861E-3</v>
          </cell>
        </row>
        <row r="32">
          <cell r="C32">
            <v>2.8510000000000001E-2</v>
          </cell>
          <cell r="CG32">
            <v>1.4238030789050101E-3</v>
          </cell>
        </row>
        <row r="33">
          <cell r="C33">
            <v>3.2000000000000001E-2</v>
          </cell>
          <cell r="CG33">
            <v>1.52618547127505E-3</v>
          </cell>
        </row>
        <row r="34">
          <cell r="C34">
            <v>3.5920000000000001E-2</v>
          </cell>
          <cell r="CG34">
            <v>1.59331868982042E-3</v>
          </cell>
        </row>
        <row r="35">
          <cell r="C35">
            <v>4.0320000000000002E-2</v>
          </cell>
          <cell r="CG35">
            <v>1.7242363399971E-3</v>
          </cell>
        </row>
        <row r="36">
          <cell r="C36">
            <v>4.5249999999999999E-2</v>
          </cell>
          <cell r="CG36">
            <v>2.02041120257529E-3</v>
          </cell>
        </row>
        <row r="37">
          <cell r="C37">
            <v>5.0799999999999998E-2</v>
          </cell>
          <cell r="CG37">
            <v>2.5165124170096901E-3</v>
          </cell>
        </row>
        <row r="38">
          <cell r="C38">
            <v>5.7020000000000001E-2</v>
          </cell>
          <cell r="CG38">
            <v>3.1461187592013201E-3</v>
          </cell>
        </row>
        <row r="39">
          <cell r="C39">
            <v>6.4000000000000001E-2</v>
          </cell>
          <cell r="CG39">
            <v>3.77563615738064E-3</v>
          </cell>
        </row>
        <row r="40">
          <cell r="C40">
            <v>7.1840000000000001E-2</v>
          </cell>
          <cell r="CG40">
            <v>4.2907623223871101E-3</v>
          </cell>
        </row>
        <row r="41">
          <cell r="C41">
            <v>8.0629999999999993E-2</v>
          </cell>
          <cell r="CG41">
            <v>4.6817969477078898E-3</v>
          </cell>
        </row>
        <row r="42">
          <cell r="C42">
            <v>9.0509999999999993E-2</v>
          </cell>
          <cell r="CG42">
            <v>5.0674295755331897E-3</v>
          </cell>
        </row>
        <row r="43">
          <cell r="C43">
            <v>0.1016</v>
          </cell>
          <cell r="CG43">
            <v>5.63366776168054E-3</v>
          </cell>
        </row>
        <row r="44">
          <cell r="C44">
            <v>0.114</v>
          </cell>
          <cell r="CG44">
            <v>6.5224464858049001E-3</v>
          </cell>
        </row>
        <row r="45">
          <cell r="C45">
            <v>0.128</v>
          </cell>
          <cell r="CG45">
            <v>7.74738810492914E-3</v>
          </cell>
        </row>
        <row r="46">
          <cell r="C46">
            <v>0.14369999999999999</v>
          </cell>
          <cell r="CG46">
            <v>9.1926113949277796E-3</v>
          </cell>
        </row>
        <row r="47">
          <cell r="C47">
            <v>0.1613</v>
          </cell>
          <cell r="CG47">
            <v>1.06831582657568E-2</v>
          </cell>
        </row>
        <row r="48">
          <cell r="C48">
            <v>0.18099999999999999</v>
          </cell>
          <cell r="CG48">
            <v>1.2073511518255401E-2</v>
          </cell>
        </row>
        <row r="49">
          <cell r="C49">
            <v>0.20319999999999999</v>
          </cell>
          <cell r="CG49">
            <v>1.3305842453731301E-2</v>
          </cell>
        </row>
        <row r="50">
          <cell r="C50">
            <v>0.2281</v>
          </cell>
          <cell r="CG50">
            <v>1.44231345849988E-2</v>
          </cell>
        </row>
        <row r="51">
          <cell r="C51">
            <v>0.25600000000000001</v>
          </cell>
          <cell r="CG51">
            <v>1.55469717957449E-2</v>
          </cell>
        </row>
        <row r="52">
          <cell r="C52">
            <v>0.28739999999999999</v>
          </cell>
          <cell r="CG52">
            <v>1.68401102386255E-2</v>
          </cell>
        </row>
        <row r="53">
          <cell r="C53">
            <v>0.32250000000000001</v>
          </cell>
          <cell r="CG53">
            <v>1.8453753267739601E-2</v>
          </cell>
        </row>
        <row r="54">
          <cell r="C54">
            <v>0.36199999999999999</v>
          </cell>
          <cell r="CG54">
            <v>2.0442996649794699E-2</v>
          </cell>
        </row>
        <row r="55">
          <cell r="C55">
            <v>0.40639999999999998</v>
          </cell>
          <cell r="CG55">
            <v>2.2683257937855E-2</v>
          </cell>
        </row>
        <row r="56">
          <cell r="C56">
            <v>0.45610000000000001</v>
          </cell>
          <cell r="CG56">
            <v>2.4873830081489998E-2</v>
          </cell>
        </row>
        <row r="57">
          <cell r="C57">
            <v>0.51200000000000001</v>
          </cell>
          <cell r="CG57">
            <v>2.6674417725624799E-2</v>
          </cell>
        </row>
        <row r="58">
          <cell r="C58">
            <v>0.57469999999999999</v>
          </cell>
          <cell r="CG58">
            <v>2.7908486600512001E-2</v>
          </cell>
        </row>
        <row r="59">
          <cell r="C59">
            <v>0.64510000000000001</v>
          </cell>
          <cell r="CG59">
            <v>2.8695530396342001E-2</v>
          </cell>
        </row>
        <row r="60">
          <cell r="C60">
            <v>0.72409999999999997</v>
          </cell>
          <cell r="CG60">
            <v>2.9403228129466701E-2</v>
          </cell>
        </row>
        <row r="61">
          <cell r="C61">
            <v>0.81269999999999998</v>
          </cell>
          <cell r="CG61">
            <v>3.04229785810873E-2</v>
          </cell>
        </row>
        <row r="62">
          <cell r="C62">
            <v>0.9123</v>
          </cell>
          <cell r="CG62">
            <v>3.1912834759428597E-2</v>
          </cell>
        </row>
        <row r="63">
          <cell r="C63">
            <v>1.024</v>
          </cell>
          <cell r="CG63">
            <v>3.3697468622337599E-2</v>
          </cell>
        </row>
        <row r="64">
          <cell r="C64">
            <v>1.149</v>
          </cell>
          <cell r="CG64">
            <v>3.5393819878085299E-2</v>
          </cell>
        </row>
        <row r="65">
          <cell r="C65">
            <v>1.29</v>
          </cell>
          <cell r="CG65">
            <v>3.6657933105391803E-2</v>
          </cell>
        </row>
        <row r="66">
          <cell r="C66">
            <v>1.448</v>
          </cell>
          <cell r="CG66">
            <v>3.7377194092953703E-2</v>
          </cell>
        </row>
        <row r="67">
          <cell r="C67">
            <v>1.625</v>
          </cell>
          <cell r="CG67">
            <v>3.7696927829831098E-2</v>
          </cell>
        </row>
        <row r="68">
          <cell r="C68">
            <v>1.825</v>
          </cell>
          <cell r="CG68">
            <v>3.7895732859973101E-2</v>
          </cell>
        </row>
        <row r="69">
          <cell r="C69">
            <v>2.048</v>
          </cell>
          <cell r="CG69">
            <v>3.8216233897999601E-2</v>
          </cell>
        </row>
        <row r="70">
          <cell r="C70">
            <v>2.2989999999999999</v>
          </cell>
          <cell r="CG70">
            <v>3.8763675127293298E-2</v>
          </cell>
        </row>
        <row r="71">
          <cell r="C71">
            <v>2.58</v>
          </cell>
          <cell r="CG71">
            <v>3.9506039096335002E-2</v>
          </cell>
        </row>
        <row r="72">
          <cell r="C72">
            <v>2.8959999999999999</v>
          </cell>
          <cell r="CG72">
            <v>4.0328622337735903E-2</v>
          </cell>
        </row>
        <row r="73">
          <cell r="C73">
            <v>3.2509999999999999</v>
          </cell>
          <cell r="CG73">
            <v>4.1088008754043198E-2</v>
          </cell>
        </row>
        <row r="74">
          <cell r="C74">
            <v>3.649</v>
          </cell>
          <cell r="CG74">
            <v>4.1654570139873497E-2</v>
          </cell>
        </row>
        <row r="75">
          <cell r="C75">
            <v>4.0960000000000001</v>
          </cell>
          <cell r="CG75">
            <v>4.1949522358848197E-2</v>
          </cell>
        </row>
        <row r="76">
          <cell r="C76">
            <v>4.5979999999999999</v>
          </cell>
          <cell r="CG76">
            <v>4.1984833197329097E-2</v>
          </cell>
        </row>
        <row r="77">
          <cell r="C77">
            <v>5.1609999999999996</v>
          </cell>
          <cell r="CG77">
            <v>4.1877961660924203E-2</v>
          </cell>
        </row>
        <row r="78">
          <cell r="C78">
            <v>5.7930000000000001</v>
          </cell>
          <cell r="CG78">
            <v>4.1813785835368697E-2</v>
          </cell>
        </row>
        <row r="79">
          <cell r="C79">
            <v>6.5019999999999998</v>
          </cell>
          <cell r="CG79">
            <v>4.1953197345924301E-2</v>
          </cell>
        </row>
        <row r="80">
          <cell r="C80">
            <v>7.298</v>
          </cell>
          <cell r="CG80">
            <v>4.2336942170704002E-2</v>
          </cell>
        </row>
        <row r="81">
          <cell r="C81">
            <v>8.1920000000000002</v>
          </cell>
          <cell r="CG81">
            <v>4.2856513416732397E-2</v>
          </cell>
        </row>
        <row r="82">
          <cell r="C82">
            <v>9.1950000000000003</v>
          </cell>
          <cell r="CG82">
            <v>4.3316783835032097E-2</v>
          </cell>
        </row>
        <row r="83">
          <cell r="C83">
            <v>10.32</v>
          </cell>
          <cell r="CG83">
            <v>4.3555195291685798E-2</v>
          </cell>
        </row>
        <row r="84">
          <cell r="C84">
            <v>11.59</v>
          </cell>
          <cell r="CG84">
            <v>4.3536045170912099E-2</v>
          </cell>
        </row>
        <row r="85">
          <cell r="C85">
            <v>13</v>
          </cell>
          <cell r="CG85">
            <v>4.3360756292196198E-2</v>
          </cell>
        </row>
        <row r="86">
          <cell r="C86">
            <v>14.6</v>
          </cell>
          <cell r="CG86">
            <v>4.3194724149459102E-2</v>
          </cell>
        </row>
      </sheetData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329"/>
  <sheetViews>
    <sheetView workbookViewId="0">
      <selection sqref="A1:H1330"/>
    </sheetView>
  </sheetViews>
  <sheetFormatPr defaultColWidth="9" defaultRowHeight="15"/>
  <sheetData>
    <row r="1" spans="1:15">
      <c r="A1" t="s">
        <v>0</v>
      </c>
      <c r="J1" t="s">
        <v>260</v>
      </c>
    </row>
    <row r="2" spans="1:15">
      <c r="J2" t="s">
        <v>261</v>
      </c>
    </row>
    <row r="3" spans="1:15">
      <c r="A3" t="s">
        <v>1</v>
      </c>
      <c r="B3" t="s">
        <v>2</v>
      </c>
      <c r="C3" t="s">
        <v>3</v>
      </c>
      <c r="D3" t="s">
        <v>4</v>
      </c>
      <c r="J3" t="s">
        <v>262</v>
      </c>
    </row>
    <row r="4" spans="1:15">
      <c r="A4">
        <v>0</v>
      </c>
      <c r="B4">
        <v>1E-3</v>
      </c>
      <c r="C4">
        <v>-4.8726267900000002E-2</v>
      </c>
      <c r="D4">
        <v>-4.8726267900000002E-2</v>
      </c>
      <c r="J4" t="s">
        <v>263</v>
      </c>
    </row>
    <row r="5" spans="1:15">
      <c r="A5">
        <v>1</v>
      </c>
      <c r="B5">
        <v>1.122E-3</v>
      </c>
      <c r="C5">
        <v>-4.3000946999999998E-2</v>
      </c>
      <c r="D5">
        <v>-4.3000946999999998E-2</v>
      </c>
      <c r="J5" t="s">
        <v>264</v>
      </c>
    </row>
    <row r="6" spans="1:15">
      <c r="A6">
        <v>2</v>
      </c>
      <c r="B6">
        <v>1.2600000000000001E-3</v>
      </c>
      <c r="C6">
        <v>-3.78607891E-2</v>
      </c>
      <c r="D6">
        <v>-3.78607891E-2</v>
      </c>
      <c r="J6" t="s">
        <v>265</v>
      </c>
    </row>
    <row r="7" spans="1:15">
      <c r="A7">
        <v>3</v>
      </c>
      <c r="B7">
        <v>1.4139999999999999E-3</v>
      </c>
      <c r="C7">
        <v>-3.3276793200000002E-2</v>
      </c>
      <c r="D7">
        <v>-3.3276793200000002E-2</v>
      </c>
      <c r="J7" t="s">
        <v>266</v>
      </c>
    </row>
    <row r="8" spans="1:15">
      <c r="A8">
        <v>4</v>
      </c>
      <c r="B8">
        <v>1.5870000000000001E-3</v>
      </c>
      <c r="C8">
        <v>-2.92130819E-2</v>
      </c>
      <c r="D8">
        <v>-2.92130819E-2</v>
      </c>
      <c r="J8" t="s">
        <v>267</v>
      </c>
    </row>
    <row r="9" spans="1:15">
      <c r="A9">
        <v>5</v>
      </c>
      <c r="B9">
        <v>1.7819999999999999E-3</v>
      </c>
      <c r="C9">
        <v>-2.5633167700000001E-2</v>
      </c>
      <c r="D9">
        <v>-2.5633167700000001E-2</v>
      </c>
      <c r="J9" t="s">
        <v>268</v>
      </c>
    </row>
    <row r="10" spans="1:15">
      <c r="A10">
        <v>6</v>
      </c>
      <c r="B10">
        <v>2E-3</v>
      </c>
      <c r="C10">
        <v>-2.2496250200000002E-2</v>
      </c>
      <c r="D10">
        <v>-2.2496250200000002E-2</v>
      </c>
      <c r="J10" t="s">
        <v>269</v>
      </c>
    </row>
    <row r="11" spans="1:15">
      <c r="A11">
        <v>7</v>
      </c>
      <c r="B11">
        <v>2.245E-3</v>
      </c>
      <c r="C11" s="22">
        <v>-1.9756803600000001E-2</v>
      </c>
      <c r="D11" s="22">
        <v>-1.9756803600000001E-2</v>
      </c>
      <c r="J11" t="s">
        <v>270</v>
      </c>
    </row>
    <row r="12" spans="1:15">
      <c r="A12">
        <v>8</v>
      </c>
      <c r="B12">
        <v>2.5200000000000001E-3</v>
      </c>
      <c r="C12" s="22">
        <v>-1.73711091E-2</v>
      </c>
      <c r="D12" s="22">
        <v>-1.73711091E-2</v>
      </c>
    </row>
    <row r="13" spans="1:15">
      <c r="A13">
        <v>9</v>
      </c>
      <c r="B13">
        <v>2.8279999999999998E-3</v>
      </c>
      <c r="C13" s="22">
        <v>-1.5298871800000001E-2</v>
      </c>
      <c r="D13" s="22">
        <v>-1.5298871800000001E-2</v>
      </c>
    </row>
    <row r="14" spans="1:15">
      <c r="A14">
        <v>10</v>
      </c>
      <c r="B14">
        <v>3.1749999999999999E-3</v>
      </c>
      <c r="C14" s="22">
        <v>-1.3499703300000001E-2</v>
      </c>
      <c r="D14" s="22">
        <v>-1.3499703300000001E-2</v>
      </c>
      <c r="J14" t="s">
        <v>5</v>
      </c>
      <c r="K14" t="s">
        <v>6</v>
      </c>
      <c r="L14" t="s">
        <v>7</v>
      </c>
      <c r="M14" t="s">
        <v>8</v>
      </c>
      <c r="N14" t="s">
        <v>9</v>
      </c>
      <c r="O14" t="s">
        <v>10</v>
      </c>
    </row>
    <row r="15" spans="1:15">
      <c r="A15">
        <v>11</v>
      </c>
      <c r="B15">
        <v>3.5639999999999999E-3</v>
      </c>
      <c r="C15" s="22">
        <v>-1.1934517699999999E-2</v>
      </c>
      <c r="D15" s="22">
        <v>-1.1934517699999999E-2</v>
      </c>
      <c r="J15">
        <v>1</v>
      </c>
      <c r="K15">
        <v>0.25</v>
      </c>
      <c r="L15">
        <v>0</v>
      </c>
      <c r="M15">
        <v>1</v>
      </c>
      <c r="N15">
        <v>0.5</v>
      </c>
      <c r="O15">
        <v>250</v>
      </c>
    </row>
    <row r="16" spans="1:15">
      <c r="A16">
        <v>12</v>
      </c>
      <c r="B16">
        <v>4.0000000000000001E-3</v>
      </c>
      <c r="C16" s="22">
        <v>-1.05696742E-2</v>
      </c>
      <c r="D16" s="22">
        <v>-1.05696742E-2</v>
      </c>
      <c r="J16">
        <v>2</v>
      </c>
      <c r="K16">
        <v>1.5</v>
      </c>
      <c r="L16">
        <v>1</v>
      </c>
      <c r="M16">
        <v>1</v>
      </c>
      <c r="N16">
        <v>0.5</v>
      </c>
      <c r="O16" t="s">
        <v>11</v>
      </c>
    </row>
    <row r="17" spans="1:4">
      <c r="A17">
        <v>13</v>
      </c>
      <c r="B17">
        <v>4.4900000000000001E-3</v>
      </c>
      <c r="C17" s="22">
        <v>-9.3761590999999998E-3</v>
      </c>
      <c r="D17" s="22">
        <v>-9.3761590999999998E-3</v>
      </c>
    </row>
    <row r="18" spans="1:4">
      <c r="A18">
        <v>14</v>
      </c>
      <c r="B18">
        <v>5.0400000000000002E-3</v>
      </c>
      <c r="C18" s="22">
        <v>-8.3272975200000005E-3</v>
      </c>
      <c r="D18" s="22">
        <v>-8.3272975200000005E-3</v>
      </c>
    </row>
    <row r="19" spans="1:4">
      <c r="A19">
        <v>15</v>
      </c>
      <c r="B19">
        <v>5.6569999999999997E-3</v>
      </c>
      <c r="C19" s="22">
        <v>-7.4002252199999998E-3</v>
      </c>
      <c r="D19" s="22">
        <v>-7.4002252199999998E-3</v>
      </c>
    </row>
    <row r="20" spans="1:4">
      <c r="A20">
        <v>16</v>
      </c>
      <c r="B20">
        <v>6.3499999999999997E-3</v>
      </c>
      <c r="C20" s="22">
        <v>-6.57722281E-3</v>
      </c>
      <c r="D20" s="22">
        <v>-6.57722281E-3</v>
      </c>
    </row>
    <row r="21" spans="1:4">
      <c r="A21">
        <v>17</v>
      </c>
      <c r="B21">
        <v>7.1269999999999997E-3</v>
      </c>
      <c r="C21" s="22">
        <v>-5.8438826899999997E-3</v>
      </c>
      <c r="D21" s="22">
        <v>-5.8438826899999997E-3</v>
      </c>
    </row>
    <row r="22" spans="1:4">
      <c r="A22">
        <v>18</v>
      </c>
      <c r="B22">
        <v>8.0000000000000002E-3</v>
      </c>
      <c r="C22" s="22">
        <v>-5.1877814399999998E-3</v>
      </c>
      <c r="D22" s="22">
        <v>-5.1877814399999998E-3</v>
      </c>
    </row>
    <row r="23" spans="1:4">
      <c r="A23">
        <v>19</v>
      </c>
      <c r="B23">
        <v>8.9800000000000001E-3</v>
      </c>
      <c r="C23" s="22">
        <v>-4.5991050799999997E-3</v>
      </c>
      <c r="D23" s="22">
        <v>-4.5991050799999997E-3</v>
      </c>
    </row>
    <row r="24" spans="1:4">
      <c r="A24">
        <v>20</v>
      </c>
      <c r="B24">
        <v>1.008E-2</v>
      </c>
      <c r="C24" s="22">
        <v>-4.0703835000000001E-3</v>
      </c>
      <c r="D24" s="22">
        <v>-4.0703835000000001E-3</v>
      </c>
    </row>
    <row r="25" spans="1:4">
      <c r="A25">
        <v>21</v>
      </c>
      <c r="B25">
        <v>1.1310000000000001E-2</v>
      </c>
      <c r="C25" s="22">
        <v>-3.59520212E-3</v>
      </c>
      <c r="D25" s="22">
        <v>-3.59520212E-3</v>
      </c>
    </row>
    <row r="26" spans="1:4">
      <c r="A26">
        <v>22</v>
      </c>
      <c r="B26">
        <v>1.2699999999999999E-2</v>
      </c>
      <c r="C26" s="22">
        <v>-3.1680060499999999E-3</v>
      </c>
      <c r="D26" s="22">
        <v>-3.1680060499999999E-3</v>
      </c>
    </row>
    <row r="27" spans="1:4">
      <c r="A27">
        <v>23</v>
      </c>
      <c r="B27">
        <v>1.4250000000000001E-2</v>
      </c>
      <c r="C27" s="22">
        <v>-2.7844249599999998E-3</v>
      </c>
      <c r="D27" s="22">
        <v>-2.7844249599999998E-3</v>
      </c>
    </row>
    <row r="28" spans="1:4">
      <c r="A28">
        <v>24</v>
      </c>
      <c r="B28">
        <v>1.6E-2</v>
      </c>
      <c r="C28" s="22">
        <v>-2.4407312999999999E-3</v>
      </c>
      <c r="D28" s="22">
        <v>-2.4407312999999999E-3</v>
      </c>
    </row>
    <row r="29" spans="1:4">
      <c r="A29">
        <v>25</v>
      </c>
      <c r="B29">
        <v>1.796E-2</v>
      </c>
      <c r="C29" s="22">
        <v>-2.1333315300000001E-3</v>
      </c>
      <c r="D29" s="22">
        <v>-2.1333315300000001E-3</v>
      </c>
    </row>
    <row r="30" spans="1:4">
      <c r="A30">
        <v>26</v>
      </c>
      <c r="B30">
        <v>2.0160000000000001E-2</v>
      </c>
      <c r="C30" s="22">
        <v>-1.8590493899999999E-3</v>
      </c>
      <c r="D30" s="22">
        <v>-1.8590493899999999E-3</v>
      </c>
    </row>
    <row r="31" spans="1:4">
      <c r="A31">
        <v>27</v>
      </c>
      <c r="B31">
        <v>2.2630000000000001E-2</v>
      </c>
      <c r="C31" s="22">
        <v>-1.61520657E-3</v>
      </c>
      <c r="D31" s="22">
        <v>-1.61520657E-3</v>
      </c>
    </row>
    <row r="32" spans="1:4">
      <c r="A32">
        <v>28</v>
      </c>
      <c r="B32">
        <v>2.5399999999999999E-2</v>
      </c>
      <c r="C32" s="22">
        <v>-1.3991977400000001E-3</v>
      </c>
      <c r="D32" s="22">
        <v>-1.3991977400000001E-3</v>
      </c>
    </row>
    <row r="33" spans="1:4">
      <c r="A33">
        <v>29</v>
      </c>
      <c r="B33">
        <v>2.8510000000000001E-2</v>
      </c>
      <c r="C33" s="22">
        <v>-1.20845604E-3</v>
      </c>
      <c r="D33" s="22">
        <v>-1.20845604E-3</v>
      </c>
    </row>
    <row r="34" spans="1:4">
      <c r="A34">
        <v>30</v>
      </c>
      <c r="B34">
        <v>3.2000000000000001E-2</v>
      </c>
      <c r="C34" s="22">
        <v>-1.04075712E-3</v>
      </c>
      <c r="D34" s="22">
        <v>-1.04075712E-3</v>
      </c>
    </row>
    <row r="35" spans="1:4">
      <c r="A35">
        <v>31</v>
      </c>
      <c r="B35">
        <v>3.5920000000000001E-2</v>
      </c>
      <c r="C35" s="22">
        <v>-8.9411244800000002E-4</v>
      </c>
      <c r="D35" s="22">
        <v>-8.9411244800000002E-4</v>
      </c>
    </row>
    <row r="36" spans="1:4">
      <c r="A36">
        <v>32</v>
      </c>
      <c r="B36">
        <v>4.0320000000000002E-2</v>
      </c>
      <c r="C36" s="22">
        <v>-7.6650182500000001E-4</v>
      </c>
      <c r="D36" s="22">
        <v>-7.6650182500000001E-4</v>
      </c>
    </row>
    <row r="37" spans="1:4">
      <c r="A37">
        <v>33</v>
      </c>
      <c r="B37">
        <v>4.5249999999999999E-2</v>
      </c>
      <c r="C37" s="22">
        <v>-6.5598850699999996E-4</v>
      </c>
      <c r="D37" s="22">
        <v>-6.5598850699999996E-4</v>
      </c>
    </row>
    <row r="38" spans="1:4">
      <c r="A38">
        <v>34</v>
      </c>
      <c r="B38">
        <v>5.0799999999999998E-2</v>
      </c>
      <c r="C38" s="22">
        <v>-5.6086332399999999E-4</v>
      </c>
      <c r="D38" s="22">
        <v>-5.6086332399999999E-4</v>
      </c>
    </row>
    <row r="39" spans="1:4">
      <c r="A39">
        <v>35</v>
      </c>
      <c r="B39">
        <v>5.7020000000000001E-2</v>
      </c>
      <c r="C39" s="22">
        <v>-4.7947877500000003E-4</v>
      </c>
      <c r="D39" s="22">
        <v>-4.7947877500000003E-4</v>
      </c>
    </row>
    <row r="40" spans="1:4">
      <c r="A40">
        <v>36</v>
      </c>
      <c r="B40">
        <v>6.4000000000000001E-2</v>
      </c>
      <c r="C40" s="22">
        <v>-4.10158403E-4</v>
      </c>
      <c r="D40" s="22">
        <v>-4.10158403E-4</v>
      </c>
    </row>
    <row r="41" spans="1:4">
      <c r="A41">
        <v>37</v>
      </c>
      <c r="B41">
        <v>7.1840000000000001E-2</v>
      </c>
      <c r="C41" s="22">
        <v>-3.5134990100000002E-4</v>
      </c>
      <c r="D41" s="22">
        <v>-3.5134990100000002E-4</v>
      </c>
    </row>
    <row r="42" spans="1:4">
      <c r="A42">
        <v>38</v>
      </c>
      <c r="B42">
        <v>8.0629999999999993E-2</v>
      </c>
      <c r="C42" s="22">
        <v>-3.01663617E-4</v>
      </c>
      <c r="D42" s="22">
        <v>-3.01663617E-4</v>
      </c>
    </row>
    <row r="43" spans="1:4">
      <c r="A43">
        <v>39</v>
      </c>
      <c r="B43">
        <v>9.0509999999999993E-2</v>
      </c>
      <c r="C43" s="22">
        <v>-2.59756348E-4</v>
      </c>
      <c r="D43" s="22">
        <v>-2.59756348E-4</v>
      </c>
    </row>
    <row r="44" spans="1:4">
      <c r="A44">
        <v>40</v>
      </c>
      <c r="B44">
        <v>0.1016</v>
      </c>
      <c r="C44" s="22">
        <v>-2.2435550100000001E-4</v>
      </c>
      <c r="D44" s="22">
        <v>-2.2435550100000001E-4</v>
      </c>
    </row>
    <row r="45" spans="1:4">
      <c r="A45">
        <v>41</v>
      </c>
      <c r="B45">
        <v>0.114</v>
      </c>
      <c r="C45" s="22">
        <v>-1.9437452699999999E-4</v>
      </c>
      <c r="D45" s="22">
        <v>-1.9437452699999999E-4</v>
      </c>
    </row>
    <row r="46" spans="1:4">
      <c r="A46">
        <v>42</v>
      </c>
      <c r="B46">
        <v>0.128</v>
      </c>
      <c r="C46" s="22">
        <v>-1.6889257400000001E-4</v>
      </c>
      <c r="D46" s="22">
        <v>-1.6889257400000001E-4</v>
      </c>
    </row>
    <row r="47" spans="1:4">
      <c r="A47">
        <v>43</v>
      </c>
      <c r="B47">
        <v>0.14369999999999999</v>
      </c>
      <c r="C47" s="22">
        <v>-1.4708569100000001E-4</v>
      </c>
      <c r="D47" s="22">
        <v>-1.4708569100000001E-4</v>
      </c>
    </row>
    <row r="48" spans="1:4">
      <c r="A48">
        <v>44</v>
      </c>
      <c r="B48">
        <v>0.1613</v>
      </c>
      <c r="C48" s="22">
        <v>-1.28260771E-4</v>
      </c>
      <c r="D48" s="22">
        <v>-1.28260771E-4</v>
      </c>
    </row>
    <row r="49" spans="1:4">
      <c r="A49">
        <v>45</v>
      </c>
      <c r="B49">
        <v>0.18099999999999999</v>
      </c>
      <c r="C49" s="22">
        <v>-1.11892374E-4</v>
      </c>
      <c r="D49" s="22">
        <v>-1.11892374E-4</v>
      </c>
    </row>
    <row r="50" spans="1:4">
      <c r="A50">
        <v>46</v>
      </c>
      <c r="B50">
        <v>0.20319999999999999</v>
      </c>
      <c r="C50" s="22">
        <v>-9.75731067E-5</v>
      </c>
      <c r="D50" s="22">
        <v>-9.75731067E-5</v>
      </c>
    </row>
    <row r="51" spans="1:4">
      <c r="A51">
        <v>47</v>
      </c>
      <c r="B51">
        <v>0.2281</v>
      </c>
      <c r="C51" s="22">
        <v>-8.4969265200000001E-5</v>
      </c>
      <c r="D51" s="22">
        <v>-8.4969265200000001E-5</v>
      </c>
    </row>
    <row r="52" spans="1:4">
      <c r="A52">
        <v>48</v>
      </c>
      <c r="B52">
        <v>0.25600000000000001</v>
      </c>
      <c r="C52" s="22">
        <v>-7.3827749199999995E-5</v>
      </c>
      <c r="D52" s="22">
        <v>-7.3827749199999995E-5</v>
      </c>
    </row>
    <row r="53" spans="1:4">
      <c r="A53">
        <v>49</v>
      </c>
      <c r="B53">
        <v>0.28739999999999999</v>
      </c>
      <c r="C53" s="22">
        <v>-6.3967000599999996E-5</v>
      </c>
      <c r="D53" s="22">
        <v>-6.3967000599999996E-5</v>
      </c>
    </row>
    <row r="54" spans="1:4">
      <c r="A54">
        <v>50</v>
      </c>
      <c r="B54">
        <v>0.32250000000000001</v>
      </c>
      <c r="C54" s="22">
        <v>-5.52417871E-5</v>
      </c>
      <c r="D54" s="22">
        <v>-5.52417871E-5</v>
      </c>
    </row>
    <row r="55" spans="1:4">
      <c r="A55">
        <v>51</v>
      </c>
      <c r="B55">
        <v>0.36199999999999999</v>
      </c>
      <c r="C55" s="22">
        <v>-4.7530268899999998E-5</v>
      </c>
      <c r="D55" s="22">
        <v>-4.7530268899999998E-5</v>
      </c>
    </row>
    <row r="56" spans="1:4">
      <c r="A56">
        <v>52</v>
      </c>
      <c r="B56">
        <v>0.40639999999999998</v>
      </c>
      <c r="C56" s="22">
        <v>-4.0736152200000003E-5</v>
      </c>
      <c r="D56" s="22">
        <v>-4.0736152200000003E-5</v>
      </c>
    </row>
    <row r="57" spans="1:4">
      <c r="A57">
        <v>53</v>
      </c>
      <c r="B57">
        <v>0.45610000000000001</v>
      </c>
      <c r="C57" s="22">
        <v>-3.4776252299999998E-5</v>
      </c>
      <c r="D57" s="22">
        <v>-3.4776252299999998E-5</v>
      </c>
    </row>
    <row r="58" spans="1:4">
      <c r="A58">
        <v>54</v>
      </c>
      <c r="B58">
        <v>0.51200000000000001</v>
      </c>
      <c r="C58" s="22">
        <v>-2.9569368600000001E-5</v>
      </c>
      <c r="D58" s="22">
        <v>-2.9569368600000001E-5</v>
      </c>
    </row>
    <row r="59" spans="1:4">
      <c r="A59">
        <v>55</v>
      </c>
      <c r="B59">
        <v>0.57469999999999999</v>
      </c>
      <c r="C59" s="22">
        <v>-2.5041373799999999E-5</v>
      </c>
      <c r="D59" s="22">
        <v>-2.5041373799999999E-5</v>
      </c>
    </row>
    <row r="60" spans="1:4">
      <c r="A60">
        <v>56</v>
      </c>
      <c r="B60">
        <v>0.64510000000000001</v>
      </c>
      <c r="C60" s="22">
        <v>-2.1126847499999999E-5</v>
      </c>
      <c r="D60" s="22">
        <v>-2.1126847499999999E-5</v>
      </c>
    </row>
    <row r="61" spans="1:4">
      <c r="A61">
        <v>57</v>
      </c>
      <c r="B61">
        <v>0.72409999999999997</v>
      </c>
      <c r="C61" s="22">
        <v>-1.77609584E-5</v>
      </c>
      <c r="D61" s="22">
        <v>-1.77609584E-5</v>
      </c>
    </row>
    <row r="62" spans="1:4">
      <c r="A62">
        <v>58</v>
      </c>
      <c r="B62">
        <v>0.81269999999999998</v>
      </c>
      <c r="C62" s="22">
        <v>-1.4879108999999999E-5</v>
      </c>
      <c r="D62" s="22">
        <v>-1.4879108999999999E-5</v>
      </c>
    </row>
    <row r="63" spans="1:4">
      <c r="A63">
        <v>59</v>
      </c>
      <c r="B63">
        <v>0.9123</v>
      </c>
      <c r="C63" s="22">
        <v>-1.24235785E-5</v>
      </c>
      <c r="D63" s="22">
        <v>-1.24235785E-5</v>
      </c>
    </row>
    <row r="64" spans="1:4">
      <c r="A64">
        <v>60</v>
      </c>
      <c r="B64">
        <v>1.024</v>
      </c>
      <c r="C64" s="22">
        <v>-1.0342476000000001E-5</v>
      </c>
      <c r="D64" s="22">
        <v>-1.0342476000000001E-5</v>
      </c>
    </row>
    <row r="65" spans="1:4">
      <c r="A65">
        <v>61</v>
      </c>
      <c r="B65">
        <v>1.149</v>
      </c>
      <c r="C65" s="22">
        <v>-8.5853213999999995E-6</v>
      </c>
      <c r="D65" s="22">
        <v>-8.5853213999999995E-6</v>
      </c>
    </row>
    <row r="66" spans="1:4">
      <c r="A66">
        <v>62</v>
      </c>
      <c r="B66">
        <v>1.29</v>
      </c>
      <c r="C66" s="22">
        <v>-7.1057369E-6</v>
      </c>
      <c r="D66" s="22">
        <v>-7.1057369E-6</v>
      </c>
    </row>
    <row r="67" spans="1:4">
      <c r="A67">
        <v>63</v>
      </c>
      <c r="B67">
        <v>1.448</v>
      </c>
      <c r="C67" s="22">
        <v>-5.86487637E-6</v>
      </c>
      <c r="D67" s="22">
        <v>-5.86487637E-6</v>
      </c>
    </row>
    <row r="68" spans="1:4">
      <c r="A68">
        <v>64</v>
      </c>
      <c r="B68">
        <v>1.625</v>
      </c>
      <c r="C68" s="22">
        <v>-4.8286809399999999E-6</v>
      </c>
      <c r="D68" s="22">
        <v>-4.8286809399999999E-6</v>
      </c>
    </row>
    <row r="69" spans="1:4">
      <c r="A69">
        <v>65</v>
      </c>
      <c r="B69">
        <v>1.825</v>
      </c>
      <c r="C69" s="22">
        <v>-3.9655134099999997E-6</v>
      </c>
      <c r="D69" s="22">
        <v>-3.9655134099999997E-6</v>
      </c>
    </row>
    <row r="70" spans="1:4">
      <c r="A70">
        <v>66</v>
      </c>
      <c r="B70">
        <v>2.048</v>
      </c>
      <c r="C70" s="22">
        <v>-3.2480254600000001E-6</v>
      </c>
      <c r="D70" s="22">
        <v>-3.2480254600000001E-6</v>
      </c>
    </row>
    <row r="71" spans="1:4">
      <c r="A71">
        <v>67</v>
      </c>
      <c r="B71">
        <v>2.2989999999999999</v>
      </c>
      <c r="C71" s="22">
        <v>-2.6536641299999998E-6</v>
      </c>
      <c r="D71" s="22">
        <v>-2.6536641299999998E-6</v>
      </c>
    </row>
    <row r="72" spans="1:4">
      <c r="A72">
        <v>68</v>
      </c>
      <c r="B72">
        <v>2.58</v>
      </c>
      <c r="C72" s="22">
        <v>-2.1624854099999999E-6</v>
      </c>
      <c r="D72" s="22">
        <v>-2.1624854099999999E-6</v>
      </c>
    </row>
    <row r="73" spans="1:4">
      <c r="A73">
        <v>69</v>
      </c>
      <c r="B73">
        <v>2.8959999999999999</v>
      </c>
      <c r="C73" s="22">
        <v>-1.75671862E-6</v>
      </c>
      <c r="D73" s="22">
        <v>-1.75671862E-6</v>
      </c>
    </row>
    <row r="74" spans="1:4">
      <c r="A74">
        <v>70</v>
      </c>
      <c r="B74">
        <v>3.2509999999999999</v>
      </c>
      <c r="C74" s="22">
        <v>-1.42189454E-6</v>
      </c>
      <c r="D74" s="22">
        <v>-1.42189454E-6</v>
      </c>
    </row>
    <row r="75" spans="1:4">
      <c r="A75">
        <v>71</v>
      </c>
      <c r="B75">
        <v>3.649</v>
      </c>
      <c r="C75" s="22">
        <v>-1.1463219499999999E-6</v>
      </c>
      <c r="D75" s="22">
        <v>-1.1463219499999999E-6</v>
      </c>
    </row>
    <row r="76" spans="1:4">
      <c r="A76">
        <v>72</v>
      </c>
      <c r="B76">
        <v>4.0960000000000001</v>
      </c>
      <c r="C76" s="22">
        <v>-9.1981655499999998E-7</v>
      </c>
      <c r="D76" s="22">
        <v>-9.1981655499999998E-7</v>
      </c>
    </row>
    <row r="77" spans="1:4">
      <c r="A77">
        <v>73</v>
      </c>
      <c r="B77">
        <v>4.5979999999999999</v>
      </c>
      <c r="C77" s="22">
        <v>-7.3375352100000003E-7</v>
      </c>
      <c r="D77" s="22">
        <v>-7.3375352100000003E-7</v>
      </c>
    </row>
    <row r="78" spans="1:4">
      <c r="A78">
        <v>74</v>
      </c>
      <c r="B78">
        <v>5.1609999999999996</v>
      </c>
      <c r="C78" s="22">
        <v>-5.8133691700000003E-7</v>
      </c>
      <c r="D78" s="22">
        <v>-5.8133691700000003E-7</v>
      </c>
    </row>
    <row r="79" spans="1:4">
      <c r="A79">
        <v>75</v>
      </c>
      <c r="B79">
        <v>5.7930000000000001</v>
      </c>
      <c r="C79" s="22">
        <v>-4.5694834199999999E-7</v>
      </c>
      <c r="D79" s="22">
        <v>-4.5694834199999999E-7</v>
      </c>
    </row>
    <row r="80" spans="1:4">
      <c r="A80">
        <v>76</v>
      </c>
      <c r="B80">
        <v>6.5019999999999998</v>
      </c>
      <c r="C80" s="22">
        <v>-3.5563353400000002E-7</v>
      </c>
      <c r="D80" s="22">
        <v>-3.5563353400000002E-7</v>
      </c>
    </row>
    <row r="81" spans="1:8">
      <c r="A81">
        <v>77</v>
      </c>
      <c r="B81">
        <v>7.298</v>
      </c>
      <c r="C81" s="22">
        <v>-2.7325264700000001E-7</v>
      </c>
      <c r="D81" s="22">
        <v>-2.7325264700000001E-7</v>
      </c>
    </row>
    <row r="82" spans="1:8">
      <c r="A82">
        <v>78</v>
      </c>
      <c r="B82">
        <v>8.1920000000000002</v>
      </c>
      <c r="C82" s="22">
        <v>-2.0646201300000001E-7</v>
      </c>
      <c r="D82" s="22">
        <v>-2.0646201300000001E-7</v>
      </c>
    </row>
    <row r="83" spans="1:8">
      <c r="A83">
        <v>79</v>
      </c>
      <c r="B83">
        <v>9.1950000000000003</v>
      </c>
      <c r="C83" s="22">
        <v>-1.5239948000000001E-7</v>
      </c>
      <c r="D83" s="22">
        <v>-1.5239948000000001E-7</v>
      </c>
    </row>
    <row r="84" spans="1:8">
      <c r="A84">
        <v>80</v>
      </c>
      <c r="B84">
        <v>10.32</v>
      </c>
      <c r="C84" s="22">
        <v>-1.08650494E-7</v>
      </c>
      <c r="D84" s="22">
        <v>-1.08650494E-7</v>
      </c>
    </row>
    <row r="85" spans="1:8">
      <c r="A85">
        <v>81</v>
      </c>
      <c r="B85">
        <v>11.59</v>
      </c>
      <c r="C85" s="22">
        <v>-7.3373086200000002E-8</v>
      </c>
      <c r="D85" s="22">
        <v>-7.3373086200000002E-8</v>
      </c>
    </row>
    <row r="86" spans="1:8">
      <c r="A86">
        <v>82</v>
      </c>
      <c r="B86">
        <v>13</v>
      </c>
      <c r="C86" s="22">
        <v>-4.5161922900000001E-8</v>
      </c>
      <c r="D86" s="22">
        <v>-4.5161922900000001E-8</v>
      </c>
    </row>
    <row r="87" spans="1:8">
      <c r="A87">
        <v>83</v>
      </c>
      <c r="B87">
        <v>14.6</v>
      </c>
      <c r="C87" s="22">
        <v>-2.28224234E-8</v>
      </c>
      <c r="D87" s="22">
        <v>-2.28224234E-8</v>
      </c>
    </row>
    <row r="90" spans="1:8">
      <c r="A90" t="s">
        <v>1</v>
      </c>
      <c r="B90" t="s">
        <v>12</v>
      </c>
      <c r="C90" t="s">
        <v>13</v>
      </c>
      <c r="D90" t="s">
        <v>14</v>
      </c>
      <c r="E90" t="s">
        <v>15</v>
      </c>
      <c r="F90" t="s">
        <v>259</v>
      </c>
      <c r="G90" t="s">
        <v>16</v>
      </c>
      <c r="H90" t="s">
        <v>17</v>
      </c>
    </row>
    <row r="91" spans="1:8">
      <c r="A91">
        <v>0</v>
      </c>
      <c r="B91">
        <v>1.1249999999999999E-3</v>
      </c>
      <c r="C91">
        <v>0.24514259399999999</v>
      </c>
      <c r="D91" s="22">
        <v>3.5575348199999998E-17</v>
      </c>
      <c r="E91" s="22">
        <v>-1.4512103999999999E-16</v>
      </c>
      <c r="F91" s="22">
        <v>-5.04621468E-16</v>
      </c>
      <c r="G91" s="22">
        <v>-9.2063092300000005E-17</v>
      </c>
      <c r="H91" s="22">
        <v>-7.9056329294885694E-17</v>
      </c>
    </row>
    <row r="92" spans="1:8">
      <c r="A92">
        <v>1</v>
      </c>
      <c r="B92">
        <v>1.4170000000000001E-3</v>
      </c>
      <c r="C92">
        <v>0.190798723</v>
      </c>
      <c r="D92" s="22">
        <v>9.2232384200000002E-18</v>
      </c>
      <c r="E92" s="22">
        <v>-4.83401476E-17</v>
      </c>
      <c r="F92" s="22">
        <v>-2.7634857699999999E-16</v>
      </c>
      <c r="G92" s="22">
        <v>-7.4134751800000002E-17</v>
      </c>
      <c r="H92" s="22">
        <v>-7.9056329294885694E-17</v>
      </c>
    </row>
    <row r="93" spans="1:8">
      <c r="A93">
        <v>2</v>
      </c>
      <c r="B93">
        <v>1.786E-3</v>
      </c>
      <c r="C93">
        <v>0.14645845900000001</v>
      </c>
      <c r="D93" s="22">
        <v>9.8820411599999992E-19</v>
      </c>
      <c r="E93" s="22">
        <v>-6.7473338400000001E-18</v>
      </c>
      <c r="F93" s="22">
        <v>9.0752755699999994E-17</v>
      </c>
      <c r="G93" s="22">
        <v>-6.9818956600000004E-17</v>
      </c>
      <c r="H93" s="22">
        <v>-7.9056329294885694E-17</v>
      </c>
    </row>
    <row r="94" spans="1:8">
      <c r="A94">
        <v>3</v>
      </c>
      <c r="B94">
        <v>2.2499999999999998E-3</v>
      </c>
      <c r="C94" s="22">
        <v>0.11287266</v>
      </c>
      <c r="D94" s="22">
        <v>1.8070018099999999E-17</v>
      </c>
      <c r="E94" s="22">
        <v>-1.6009207300000001E-16</v>
      </c>
      <c r="F94" s="22">
        <v>4.4083110600000002E-16</v>
      </c>
      <c r="G94" s="22">
        <v>-8.7275346899999998E-17</v>
      </c>
      <c r="H94" s="22">
        <v>-7.9056329294885694E-17</v>
      </c>
    </row>
    <row r="95" spans="1:8">
      <c r="A95">
        <v>4</v>
      </c>
      <c r="B95">
        <v>2.8349999999999998E-3</v>
      </c>
      <c r="C95" s="22">
        <v>8.7391962399999995E-2</v>
      </c>
      <c r="D95" s="22">
        <v>3.3434239300000001E-17</v>
      </c>
      <c r="E95" s="22">
        <v>-3.8257796700000001E-16</v>
      </c>
      <c r="F95" s="22">
        <v>1.8919713300000001E-16</v>
      </c>
      <c r="G95" s="22">
        <v>-1.0344987999999999E-16</v>
      </c>
      <c r="H95" s="22">
        <v>-7.9056329294885694E-17</v>
      </c>
    </row>
    <row r="96" spans="1:8">
      <c r="A96">
        <v>5</v>
      </c>
      <c r="B96">
        <v>3.5720000000000001E-3</v>
      </c>
      <c r="C96" s="22">
        <v>6.8146132200000001E-2</v>
      </c>
      <c r="D96" s="22">
        <v>3.3116602199999998E-17</v>
      </c>
      <c r="E96" s="22">
        <v>-4.8596451700000003E-16</v>
      </c>
      <c r="F96" s="22">
        <v>-2.7119157900000002E-16</v>
      </c>
      <c r="G96" s="22">
        <v>-1.0501646599999999E-16</v>
      </c>
      <c r="H96" s="22">
        <v>-7.9056329294885694E-17</v>
      </c>
    </row>
    <row r="97" spans="1:8">
      <c r="A97">
        <v>6</v>
      </c>
      <c r="B97">
        <v>4.4999999999999997E-3</v>
      </c>
      <c r="C97" s="22">
        <v>5.3519946200000001E-2</v>
      </c>
      <c r="D97" s="22">
        <v>1.07408376E-17</v>
      </c>
      <c r="E97" s="22">
        <v>-2.00688498E-16</v>
      </c>
      <c r="F97" s="22">
        <v>-9.1944100700000006E-16</v>
      </c>
      <c r="G97" s="22">
        <v>-8.5235374199999997E-17</v>
      </c>
      <c r="H97" s="22">
        <v>-7.9056329294885694E-17</v>
      </c>
    </row>
    <row r="98" spans="1:8">
      <c r="A98">
        <v>7</v>
      </c>
      <c r="B98">
        <v>5.6690000000000004E-3</v>
      </c>
      <c r="C98" s="22">
        <v>4.2228467300000003E-2</v>
      </c>
      <c r="D98" s="22">
        <v>6.7174351200000002E-18</v>
      </c>
      <c r="E98" s="22">
        <v>1.5907361900000001E-16</v>
      </c>
      <c r="F98" s="22">
        <v>-8.6075528900000005E-16</v>
      </c>
      <c r="G98" s="22">
        <v>-6.9407904700000004E-17</v>
      </c>
      <c r="H98" s="22">
        <v>-7.9056329294885694E-17</v>
      </c>
    </row>
    <row r="99" spans="1:8">
      <c r="A99">
        <v>8</v>
      </c>
      <c r="B99">
        <v>7.143E-3</v>
      </c>
      <c r="C99" s="22">
        <v>3.3345419000000001E-2</v>
      </c>
      <c r="D99" s="22">
        <v>7.5291742199999994E-18</v>
      </c>
      <c r="E99" s="22">
        <v>2.2579336100000002E-16</v>
      </c>
      <c r="F99" s="22">
        <v>-8.6355880499999999E-17</v>
      </c>
      <c r="G99" s="22">
        <v>-6.9219017900000006E-17</v>
      </c>
      <c r="H99" s="22">
        <v>-7.9056329294885694E-17</v>
      </c>
    </row>
    <row r="100" spans="1:8">
      <c r="A100">
        <v>9</v>
      </c>
      <c r="B100">
        <v>8.9999999999999993E-3</v>
      </c>
      <c r="C100" s="22">
        <v>2.6244797199999999E-2</v>
      </c>
      <c r="D100" s="22">
        <v>4.6116192100000001E-18</v>
      </c>
      <c r="E100" s="22">
        <v>1.7571555899999999E-16</v>
      </c>
      <c r="F100" s="22">
        <v>3.9918677799999998E-16</v>
      </c>
      <c r="G100" s="22">
        <v>-7.2540889200000001E-17</v>
      </c>
      <c r="H100" s="22">
        <v>-7.9056329294885694E-17</v>
      </c>
    </row>
    <row r="101" spans="1:8">
      <c r="A101">
        <v>10</v>
      </c>
      <c r="B101">
        <v>1.1339999999999999E-2</v>
      </c>
      <c r="C101" s="22">
        <v>2.0519123100000002E-2</v>
      </c>
      <c r="D101" s="22">
        <v>1.6264192700000001E-18</v>
      </c>
      <c r="E101" s="22">
        <v>7.9263585900000006E-17</v>
      </c>
      <c r="F101" s="22">
        <v>5.4842840699999995E-16</v>
      </c>
      <c r="G101" s="22">
        <v>-7.5873061300000005E-17</v>
      </c>
      <c r="H101" s="22">
        <v>-7.9056329294885694E-17</v>
      </c>
    </row>
    <row r="102" spans="1:8">
      <c r="A102">
        <v>11</v>
      </c>
      <c r="B102">
        <v>1.4290000000000001E-2</v>
      </c>
      <c r="C102" s="22">
        <v>1.5896146E-2</v>
      </c>
      <c r="D102" s="22">
        <v>9.6173436300000008E-19</v>
      </c>
      <c r="E102" s="22">
        <v>-6.0501102599999998E-17</v>
      </c>
      <c r="F102" s="22">
        <v>5.18204571E-16</v>
      </c>
      <c r="G102" s="22">
        <v>-7.8765988000000001E-17</v>
      </c>
      <c r="H102" s="22">
        <v>-7.9056329294885694E-17</v>
      </c>
    </row>
    <row r="103" spans="1:8">
      <c r="A103">
        <v>12</v>
      </c>
      <c r="B103">
        <v>1.7999999999999999E-2</v>
      </c>
      <c r="C103" s="22">
        <v>1.2181791500000001E-2</v>
      </c>
      <c r="D103" s="22">
        <v>3.1190192400000001E-18</v>
      </c>
      <c r="E103" s="22">
        <v>-2.5603945399999999E-16</v>
      </c>
      <c r="F103" s="22">
        <v>9.9398952799999995E-17</v>
      </c>
      <c r="G103" s="22">
        <v>-8.1186353300000001E-17</v>
      </c>
      <c r="H103" s="22">
        <v>-7.9056329294885694E-17</v>
      </c>
    </row>
    <row r="104" spans="1:8">
      <c r="A104">
        <v>13</v>
      </c>
      <c r="B104">
        <v>2.2679999999999999E-2</v>
      </c>
      <c r="C104" s="22">
        <v>9.2262396900000005E-3</v>
      </c>
      <c r="D104" s="22">
        <v>1.5484805600000001E-18</v>
      </c>
      <c r="E104" s="22">
        <v>-1.6783441699999999E-16</v>
      </c>
      <c r="F104" s="22">
        <v>-3.9736098400000001E-16</v>
      </c>
      <c r="G104" s="22">
        <v>-7.9867929200000004E-17</v>
      </c>
      <c r="H104" s="22">
        <v>-7.9056329294885694E-17</v>
      </c>
    </row>
    <row r="105" spans="1:8">
      <c r="A105">
        <v>14</v>
      </c>
      <c r="B105">
        <v>2.8570000000000002E-2</v>
      </c>
      <c r="C105" s="22">
        <v>6.9046792600000002E-3</v>
      </c>
      <c r="D105" s="22">
        <v>1.48745307E-18</v>
      </c>
      <c r="E105" s="22">
        <v>2.1542681600000001E-16</v>
      </c>
      <c r="F105" s="22">
        <v>-3.1545323999999999E-16</v>
      </c>
      <c r="G105" s="22">
        <v>-7.7036960699999997E-17</v>
      </c>
      <c r="H105" s="22">
        <v>-7.9056329294885694E-17</v>
      </c>
    </row>
    <row r="106" spans="1:8">
      <c r="A106">
        <v>15</v>
      </c>
      <c r="B106">
        <v>3.5999999999999997E-2</v>
      </c>
      <c r="C106" s="22">
        <v>5.1106772899999998E-3</v>
      </c>
      <c r="D106" s="22">
        <v>1.9992016299999998E-18</v>
      </c>
      <c r="E106" s="22">
        <v>3.9118134799999999E-16</v>
      </c>
      <c r="F106" s="22">
        <v>1.4529486699999999E-16</v>
      </c>
      <c r="G106" s="22">
        <v>-7.6665315999999997E-17</v>
      </c>
      <c r="H106" s="22">
        <v>-7.9056329294885694E-17</v>
      </c>
    </row>
    <row r="107" spans="1:8">
      <c r="A107">
        <v>16</v>
      </c>
      <c r="B107">
        <v>4.5359999999999998E-2</v>
      </c>
      <c r="C107" s="22">
        <v>3.7508418099999998E-3</v>
      </c>
      <c r="D107" s="22">
        <v>3.6175329299999999E-19</v>
      </c>
      <c r="E107" s="22">
        <v>-9.6445894300000005E-17</v>
      </c>
      <c r="F107" s="22">
        <v>1.03356288E-15</v>
      </c>
      <c r="G107" s="22">
        <v>-7.9121311099999999E-17</v>
      </c>
      <c r="H107" s="22">
        <v>-7.9056329294885694E-17</v>
      </c>
    </row>
    <row r="108" spans="1:8">
      <c r="A108">
        <v>17</v>
      </c>
      <c r="B108">
        <v>5.7140000000000003E-2</v>
      </c>
      <c r="C108" s="22">
        <v>2.74218899E-3</v>
      </c>
      <c r="D108" s="22">
        <v>1.7440626199999998E-18</v>
      </c>
      <c r="E108" s="22">
        <v>-6.3601109599999997E-16</v>
      </c>
      <c r="F108" s="22">
        <v>7.96022232E-16</v>
      </c>
      <c r="G108" s="22">
        <v>-8.0579427899999995E-17</v>
      </c>
      <c r="H108" s="22">
        <v>-7.9056329294885694E-17</v>
      </c>
    </row>
    <row r="109" spans="1:8">
      <c r="A109">
        <v>18</v>
      </c>
      <c r="B109">
        <v>7.1999999999999995E-2</v>
      </c>
      <c r="C109" s="22">
        <v>2.0093932700000002E-3</v>
      </c>
      <c r="D109" s="22">
        <v>1.24849002E-18</v>
      </c>
      <c r="E109" s="22">
        <v>-6.2132686599999997E-16</v>
      </c>
      <c r="F109" s="22">
        <v>-4.3164089100000001E-16</v>
      </c>
      <c r="G109" s="22">
        <v>-8.0143778899999995E-17</v>
      </c>
      <c r="H109" s="22">
        <v>-7.9056329294885694E-17</v>
      </c>
    </row>
    <row r="110" spans="1:8">
      <c r="A110">
        <v>19</v>
      </c>
      <c r="B110">
        <v>9.0709999999999999E-2</v>
      </c>
      <c r="C110" s="22">
        <v>1.48486374E-3</v>
      </c>
      <c r="D110" s="22">
        <v>7.7754899800000001E-19</v>
      </c>
      <c r="E110" s="22">
        <v>-5.2365006900000001E-16</v>
      </c>
      <c r="F110" s="22">
        <v>-1.35396359E-15</v>
      </c>
      <c r="G110" s="22">
        <v>-7.9715511600000006E-17</v>
      </c>
      <c r="H110" s="22">
        <v>-7.9056329294885694E-17</v>
      </c>
    </row>
    <row r="111" spans="1:8">
      <c r="A111">
        <v>20</v>
      </c>
      <c r="B111">
        <v>0.1143</v>
      </c>
      <c r="C111" s="22">
        <v>1.1104941600000001E-3</v>
      </c>
      <c r="D111" s="22">
        <v>2.08449306E-19</v>
      </c>
      <c r="E111" s="22">
        <v>1.8770860199999999E-16</v>
      </c>
      <c r="F111" s="22">
        <v>-2.0526030900000001E-15</v>
      </c>
      <c r="G111" s="22">
        <v>-7.8760416999999998E-17</v>
      </c>
      <c r="H111" s="22">
        <v>-7.9056329294885694E-17</v>
      </c>
    </row>
    <row r="112" spans="1:8">
      <c r="A112">
        <v>21</v>
      </c>
      <c r="B112">
        <v>0.14399999999999999</v>
      </c>
      <c r="C112" s="22">
        <v>8.3968723600000002E-4</v>
      </c>
      <c r="D112" s="22">
        <v>1.0575034E-18</v>
      </c>
      <c r="E112" s="22">
        <v>1.25940154E-15</v>
      </c>
      <c r="F112" s="22">
        <v>-1.7534357699999999E-15</v>
      </c>
      <c r="G112" s="22">
        <v>-7.7933386199999997E-17</v>
      </c>
      <c r="H112" s="22">
        <v>-7.9056329294885694E-17</v>
      </c>
    </row>
    <row r="113" spans="1:8">
      <c r="A113">
        <v>22</v>
      </c>
      <c r="B113">
        <v>0.18140000000000001</v>
      </c>
      <c r="C113" s="22">
        <v>6.3861954499999998E-4</v>
      </c>
      <c r="D113" s="22">
        <v>1.4377303699999999E-18</v>
      </c>
      <c r="E113" s="22">
        <v>2.2513096999999999E-15</v>
      </c>
      <c r="F113" s="22">
        <v>8.5763657299999996E-16</v>
      </c>
      <c r="G113" s="22">
        <v>-7.7569061800000004E-17</v>
      </c>
      <c r="H113" s="22">
        <v>-7.9056329294885694E-17</v>
      </c>
    </row>
    <row r="114" spans="1:8">
      <c r="A114">
        <v>23</v>
      </c>
      <c r="B114">
        <v>0.2286</v>
      </c>
      <c r="C114" s="22">
        <v>4.84944994E-4</v>
      </c>
      <c r="D114" s="22">
        <v>6.4455687000000004E-19</v>
      </c>
      <c r="E114" s="22">
        <v>1.32913398E-15</v>
      </c>
      <c r="F114" s="22">
        <v>3.9670959000000001E-15</v>
      </c>
      <c r="G114" s="22">
        <v>-7.8373765500000002E-17</v>
      </c>
      <c r="H114" s="22">
        <v>-7.9056329294885694E-17</v>
      </c>
    </row>
    <row r="115" spans="1:8">
      <c r="A115">
        <v>24</v>
      </c>
      <c r="B115">
        <v>0.28799999999999998</v>
      </c>
      <c r="C115" s="22">
        <v>3.6523454199999998E-4</v>
      </c>
      <c r="D115" s="22">
        <v>2.1947836999999999E-19</v>
      </c>
      <c r="E115" s="22">
        <v>-6.0092445899999998E-16</v>
      </c>
      <c r="F115" s="22">
        <v>4.1250331400000001E-15</v>
      </c>
      <c r="G115" s="22">
        <v>-7.9246863999999996E-17</v>
      </c>
      <c r="H115" s="22">
        <v>-7.9056329294885694E-17</v>
      </c>
    </row>
    <row r="116" spans="1:8">
      <c r="A116">
        <v>25</v>
      </c>
      <c r="B116">
        <v>0.36280000000000001</v>
      </c>
      <c r="C116" s="22">
        <v>2.7152319799999999E-4</v>
      </c>
      <c r="D116" s="22">
        <v>6.0135970400000004E-19</v>
      </c>
      <c r="E116" s="22">
        <v>-2.2147636299999999E-15</v>
      </c>
      <c r="F116" s="22">
        <v>1.3572357899999999E-15</v>
      </c>
      <c r="G116" s="22">
        <v>-7.9636065999999999E-17</v>
      </c>
      <c r="H116" s="22">
        <v>-7.9056329294885694E-17</v>
      </c>
    </row>
    <row r="117" spans="1:8">
      <c r="A117">
        <v>26</v>
      </c>
      <c r="B117">
        <v>0.4572</v>
      </c>
      <c r="C117" s="22">
        <v>1.9877220100000001E-4</v>
      </c>
      <c r="D117" s="22">
        <v>1.7572975E-19</v>
      </c>
      <c r="E117" s="22">
        <v>-8.8407608899999996E-16</v>
      </c>
      <c r="F117" s="22">
        <v>-3.2892401600000001E-15</v>
      </c>
      <c r="G117" s="22">
        <v>-7.9216313000000004E-17</v>
      </c>
      <c r="H117" s="22">
        <v>-7.9056329294885694E-17</v>
      </c>
    </row>
    <row r="118" spans="1:8">
      <c r="A118">
        <v>27</v>
      </c>
      <c r="B118">
        <v>0.57599999999999996</v>
      </c>
      <c r="C118" s="22">
        <v>1.4320537400000001E-4</v>
      </c>
      <c r="D118" s="22">
        <v>1.35703439E-19</v>
      </c>
      <c r="E118" s="22">
        <v>9.4761415199999991E-16</v>
      </c>
      <c r="F118" s="22">
        <v>-3.5628061399999999E-15</v>
      </c>
      <c r="G118" s="22">
        <v>-7.8909325599999995E-17</v>
      </c>
      <c r="H118" s="22">
        <v>-7.9056329294885694E-17</v>
      </c>
    </row>
    <row r="119" spans="1:8">
      <c r="A119">
        <v>28</v>
      </c>
      <c r="B119">
        <v>0.72570000000000001</v>
      </c>
      <c r="C119" s="22">
        <v>1.0160519499999999E-4</v>
      </c>
      <c r="D119" s="22">
        <v>2.4199604099999998E-19</v>
      </c>
      <c r="E119" s="22">
        <v>2.3817290099999999E-15</v>
      </c>
      <c r="F119" s="22">
        <v>-1.25067821E-15</v>
      </c>
      <c r="G119" s="22">
        <v>-7.8806326099999998E-17</v>
      </c>
      <c r="H119" s="22">
        <v>-7.9056329294885694E-17</v>
      </c>
    </row>
    <row r="120" spans="1:8">
      <c r="A120">
        <v>29</v>
      </c>
      <c r="B120">
        <v>0.9143</v>
      </c>
      <c r="C120" s="22">
        <v>7.1095708999999996E-5</v>
      </c>
      <c r="D120" s="22">
        <v>1.6416072099999999E-19</v>
      </c>
      <c r="E120" s="22">
        <v>2.30901026E-15</v>
      </c>
      <c r="F120" s="22">
        <v>2.1121501400000002E-15</v>
      </c>
      <c r="G120" s="22">
        <v>-7.8886560100000004E-17</v>
      </c>
      <c r="H120" s="22">
        <v>-7.9056329294885694E-17</v>
      </c>
    </row>
    <row r="121" spans="1:8">
      <c r="A121">
        <v>30</v>
      </c>
      <c r="B121">
        <v>1.1519999999999999</v>
      </c>
      <c r="C121" s="22">
        <v>4.9131181599999999E-5</v>
      </c>
      <c r="D121" s="22">
        <v>7.7214935200000006E-20</v>
      </c>
      <c r="E121" s="22">
        <v>1.57160753E-15</v>
      </c>
      <c r="F121" s="22">
        <v>3.1440265600000002E-15</v>
      </c>
      <c r="G121" s="22">
        <v>-7.8975234199999995E-17</v>
      </c>
      <c r="H121" s="22">
        <v>-7.9056329294885694E-17</v>
      </c>
    </row>
    <row r="122" spans="1:8">
      <c r="A122">
        <v>31</v>
      </c>
      <c r="B122">
        <v>1.4510000000000001</v>
      </c>
      <c r="C122" s="22">
        <v>3.3572356800000003E-5</v>
      </c>
      <c r="D122" s="22">
        <v>1.31544563E-21</v>
      </c>
      <c r="E122" s="22">
        <v>-3.9182403500000003E-17</v>
      </c>
      <c r="F122" s="22">
        <v>1.85301052E-15</v>
      </c>
      <c r="G122" s="22">
        <v>-7.90549907E-17</v>
      </c>
      <c r="H122" s="22">
        <v>-7.9056329294885694E-17</v>
      </c>
    </row>
    <row r="123" spans="1:8">
      <c r="A123">
        <v>32</v>
      </c>
      <c r="B123">
        <v>1.829</v>
      </c>
      <c r="C123" s="22">
        <v>2.26992435E-5</v>
      </c>
      <c r="D123" s="22">
        <v>1.5434945E-20</v>
      </c>
      <c r="E123" s="22">
        <v>6.7997618499999995E-16</v>
      </c>
      <c r="F123" s="22">
        <v>-1.3635571699999999E-15</v>
      </c>
      <c r="G123" s="22">
        <v>-7.9039100200000004E-17</v>
      </c>
      <c r="H123" s="22">
        <v>-7.9056329294885694E-17</v>
      </c>
    </row>
    <row r="124" spans="1:8">
      <c r="A124">
        <v>33</v>
      </c>
      <c r="B124">
        <v>2.3039999999999998</v>
      </c>
      <c r="C124" s="22">
        <v>1.51927271E-5</v>
      </c>
      <c r="D124" s="22">
        <v>7.7191958000000004E-20</v>
      </c>
      <c r="E124" s="22">
        <v>5.0808493699999998E-15</v>
      </c>
      <c r="F124" s="22">
        <v>-1.0451937100000001E-15</v>
      </c>
      <c r="G124" s="22">
        <v>-7.8977937400000003E-17</v>
      </c>
      <c r="H124" s="22">
        <v>-7.9056329294885694E-17</v>
      </c>
    </row>
    <row r="125" spans="1:8">
      <c r="A125">
        <v>34</v>
      </c>
      <c r="B125">
        <v>2.903</v>
      </c>
      <c r="C125" s="22">
        <v>1.00556686E-5</v>
      </c>
      <c r="D125" s="22">
        <v>7.9111273600000001E-20</v>
      </c>
      <c r="E125" s="22">
        <v>7.8673310399999998E-15</v>
      </c>
      <c r="F125" s="22">
        <v>5.6201842899999998E-15</v>
      </c>
      <c r="G125" s="22">
        <v>-7.8976423899999997E-17</v>
      </c>
      <c r="H125" s="22">
        <v>-7.9056329294885694E-17</v>
      </c>
    </row>
    <row r="126" spans="1:8">
      <c r="A126">
        <v>35</v>
      </c>
      <c r="B126">
        <v>3.657</v>
      </c>
      <c r="C126" s="22">
        <v>6.5635310700000002E-6</v>
      </c>
      <c r="D126" s="22">
        <v>2.17924535E-21</v>
      </c>
      <c r="E126" s="22">
        <v>-3.3202331599999998E-16</v>
      </c>
      <c r="F126" s="22">
        <v>1.64268067E-14</v>
      </c>
      <c r="G126" s="22">
        <v>-7.9057989600000006E-17</v>
      </c>
      <c r="H126" s="22">
        <v>-7.9056329294885694E-17</v>
      </c>
    </row>
    <row r="127" spans="1:8">
      <c r="A127">
        <v>36</v>
      </c>
      <c r="B127">
        <v>4.6079999999999997</v>
      </c>
      <c r="C127" s="22">
        <v>4.2023861899999999E-6</v>
      </c>
      <c r="D127" s="22">
        <v>7.6344314099999996E-20</v>
      </c>
      <c r="E127" s="22">
        <v>-1.81668963E-14</v>
      </c>
      <c r="F127" s="22">
        <v>1.1331575499999999E-14</v>
      </c>
      <c r="G127" s="22">
        <v>-7.9132341099999998E-17</v>
      </c>
      <c r="H127" s="22">
        <v>-7.9056329294885694E-17</v>
      </c>
    </row>
    <row r="128" spans="1:8">
      <c r="A128">
        <v>37</v>
      </c>
      <c r="B128">
        <v>5.806</v>
      </c>
      <c r="C128" s="22">
        <v>2.6188434399999998E-6</v>
      </c>
      <c r="D128" s="22">
        <v>6.0895008299999999E-20</v>
      </c>
      <c r="E128" s="22">
        <v>-2.3252634100000001E-14</v>
      </c>
      <c r="F128" s="22">
        <v>-9.1361219100000003E-15</v>
      </c>
      <c r="G128" s="22">
        <v>-7.9117017100000003E-17</v>
      </c>
      <c r="H128" s="22">
        <v>-7.9056329294885694E-17</v>
      </c>
    </row>
    <row r="129" spans="1:8">
      <c r="A129">
        <v>38</v>
      </c>
      <c r="B129">
        <v>7.3140000000000001</v>
      </c>
      <c r="C129" s="22">
        <v>1.5668408300000001E-6</v>
      </c>
      <c r="D129" s="22">
        <v>1.3914140500000001E-20</v>
      </c>
      <c r="E129" s="22">
        <v>-8.8803790400000003E-15</v>
      </c>
      <c r="F129" s="22">
        <v>-2.7797325000000001E-14</v>
      </c>
      <c r="G129" s="22">
        <v>-7.9070119500000002E-17</v>
      </c>
      <c r="H129" s="22">
        <v>-7.9056329294885694E-17</v>
      </c>
    </row>
    <row r="130" spans="1:8">
      <c r="A130">
        <v>39</v>
      </c>
      <c r="B130">
        <v>9.2159999999999993</v>
      </c>
      <c r="C130" s="22">
        <v>8.7471054299999999E-7</v>
      </c>
      <c r="D130" s="22">
        <v>1.7944846899999999E-20</v>
      </c>
      <c r="E130" s="22">
        <v>2.0515183E-14</v>
      </c>
      <c r="F130" s="22">
        <v>-2.2515427000000001E-14</v>
      </c>
      <c r="G130" s="22">
        <v>-7.90383153E-17</v>
      </c>
      <c r="H130" s="22">
        <v>-7.9056329294885694E-17</v>
      </c>
    </row>
    <row r="131" spans="1:8">
      <c r="A131">
        <v>40</v>
      </c>
      <c r="B131">
        <v>11.61</v>
      </c>
      <c r="C131" s="22">
        <v>3.8645711399999999E-7</v>
      </c>
      <c r="D131" s="22">
        <v>1.69704693E-20</v>
      </c>
      <c r="E131" s="22">
        <v>4.3912943199999999E-14</v>
      </c>
      <c r="F131" s="22">
        <v>4.36797175E-14</v>
      </c>
      <c r="G131" s="22">
        <v>-7.90393283E-17</v>
      </c>
      <c r="H131" s="22">
        <v>-7.9056329294885694E-17</v>
      </c>
    </row>
    <row r="132" spans="1:8">
      <c r="A132">
        <v>41</v>
      </c>
      <c r="B132">
        <v>13</v>
      </c>
      <c r="C132" s="22">
        <v>1.49207003E-7</v>
      </c>
      <c r="D132" s="22">
        <v>1.36875995E-20</v>
      </c>
      <c r="E132" s="22">
        <v>-9.1735637500000002E-14</v>
      </c>
      <c r="F132" s="22">
        <v>4.0724278000000002E-13</v>
      </c>
      <c r="G132" s="22">
        <v>-7.9070005099999997E-17</v>
      </c>
      <c r="H132" s="22">
        <v>-7.9056329294885694E-17</v>
      </c>
    </row>
    <row r="134" spans="1:8">
      <c r="A134" t="s">
        <v>18</v>
      </c>
    </row>
    <row r="136" spans="1:8">
      <c r="A136" t="s">
        <v>1</v>
      </c>
      <c r="B136" t="s">
        <v>2</v>
      </c>
      <c r="C136" t="s">
        <v>3</v>
      </c>
      <c r="D136" t="s">
        <v>4</v>
      </c>
    </row>
    <row r="137" spans="1:8">
      <c r="A137">
        <v>0</v>
      </c>
      <c r="B137">
        <v>1E-3</v>
      </c>
      <c r="C137" s="22">
        <v>4.5345418100000002E-5</v>
      </c>
      <c r="D137" s="22">
        <v>1.7021706700000001E-5</v>
      </c>
    </row>
    <row r="138" spans="1:8">
      <c r="A138">
        <v>1</v>
      </c>
      <c r="B138">
        <v>1.122E-3</v>
      </c>
      <c r="C138" s="22">
        <v>4.5345447400000003E-5</v>
      </c>
      <c r="D138" s="22">
        <v>1.7021709899999999E-5</v>
      </c>
    </row>
    <row r="139" spans="1:8">
      <c r="A139">
        <v>2</v>
      </c>
      <c r="B139">
        <v>1.2600000000000001E-3</v>
      </c>
      <c r="C139" s="22">
        <v>4.5345440100000002E-5</v>
      </c>
      <c r="D139" s="22">
        <v>1.70217048E-5</v>
      </c>
    </row>
    <row r="140" spans="1:8">
      <c r="A140">
        <v>3</v>
      </c>
      <c r="B140">
        <v>1.4139999999999999E-3</v>
      </c>
      <c r="C140" s="22">
        <v>4.53453889E-5</v>
      </c>
      <c r="D140" s="22">
        <v>1.70216923E-5</v>
      </c>
    </row>
    <row r="141" spans="1:8">
      <c r="A141">
        <v>4</v>
      </c>
      <c r="B141">
        <v>1.5870000000000001E-3</v>
      </c>
      <c r="C141" s="22">
        <v>4.5345311799999997E-5</v>
      </c>
      <c r="D141" s="22">
        <v>1.7021677E-5</v>
      </c>
    </row>
    <row r="142" spans="1:8">
      <c r="A142">
        <v>5</v>
      </c>
      <c r="B142">
        <v>1.7819999999999999E-3</v>
      </c>
      <c r="C142" s="22">
        <v>4.5345249300000003E-5</v>
      </c>
      <c r="D142" s="22">
        <v>1.7021666499999998E-5</v>
      </c>
    </row>
    <row r="143" spans="1:8">
      <c r="A143">
        <v>6</v>
      </c>
      <c r="B143">
        <v>2E-3</v>
      </c>
      <c r="C143" s="22">
        <v>4.5345244300000003E-5</v>
      </c>
      <c r="D143" s="22">
        <v>1.7021667799999999E-5</v>
      </c>
    </row>
    <row r="144" spans="1:8">
      <c r="A144">
        <v>7</v>
      </c>
      <c r="B144">
        <v>2.245E-3</v>
      </c>
      <c r="C144" s="22">
        <v>4.5345312599999997E-5</v>
      </c>
      <c r="D144" s="22">
        <v>1.70216828E-5</v>
      </c>
    </row>
    <row r="145" spans="1:4">
      <c r="A145">
        <v>8</v>
      </c>
      <c r="B145">
        <v>2.5200000000000001E-3</v>
      </c>
      <c r="C145" s="22">
        <v>4.53454248E-5</v>
      </c>
      <c r="D145" s="22">
        <v>1.7021705099999999E-5</v>
      </c>
    </row>
    <row r="146" spans="1:4">
      <c r="A146">
        <v>9</v>
      </c>
      <c r="B146">
        <v>2.8279999999999998E-3</v>
      </c>
      <c r="C146" s="22">
        <v>4.5345516200000002E-5</v>
      </c>
      <c r="D146" s="22">
        <v>1.70217224E-5</v>
      </c>
    </row>
    <row r="147" spans="1:4">
      <c r="A147">
        <v>10</v>
      </c>
      <c r="B147">
        <v>3.1749999999999999E-3</v>
      </c>
      <c r="C147" s="22">
        <v>4.5345524099999999E-5</v>
      </c>
      <c r="D147" s="22">
        <v>1.7021723199999999E-5</v>
      </c>
    </row>
    <row r="148" spans="1:4">
      <c r="A148">
        <v>11</v>
      </c>
      <c r="B148">
        <v>3.5639999999999999E-3</v>
      </c>
      <c r="C148" s="22">
        <v>4.5345432699999997E-5</v>
      </c>
      <c r="D148" s="22">
        <v>1.7021704899999999E-5</v>
      </c>
    </row>
    <row r="149" spans="1:4">
      <c r="A149">
        <v>12</v>
      </c>
      <c r="B149">
        <v>4.0000000000000001E-3</v>
      </c>
      <c r="C149" s="22">
        <v>4.5345290700000002E-5</v>
      </c>
      <c r="D149" s="22">
        <v>1.7021676899999999E-5</v>
      </c>
    </row>
    <row r="150" spans="1:4">
      <c r="A150">
        <v>13</v>
      </c>
      <c r="B150">
        <v>4.4900000000000001E-3</v>
      </c>
      <c r="C150" s="22">
        <v>4.5345186400000002E-5</v>
      </c>
      <c r="D150" s="22">
        <v>1.7021656E-5</v>
      </c>
    </row>
    <row r="151" spans="1:4">
      <c r="A151">
        <v>14</v>
      </c>
      <c r="B151">
        <v>5.0400000000000002E-3</v>
      </c>
      <c r="C151" s="22">
        <v>4.5345191000000003E-5</v>
      </c>
      <c r="D151" s="22">
        <v>1.7021655700000002E-5</v>
      </c>
    </row>
    <row r="152" spans="1:4">
      <c r="A152">
        <v>15</v>
      </c>
      <c r="B152">
        <v>5.6569999999999997E-3</v>
      </c>
      <c r="C152" s="22">
        <v>4.5345307600000003E-5</v>
      </c>
      <c r="D152" s="22">
        <v>1.7021677299999999E-5</v>
      </c>
    </row>
    <row r="153" spans="1:4">
      <c r="A153">
        <v>16</v>
      </c>
      <c r="B153">
        <v>6.3499999999999997E-3</v>
      </c>
      <c r="C153" s="22">
        <v>4.5345464100000001E-5</v>
      </c>
      <c r="D153" s="22">
        <v>1.70217077E-5</v>
      </c>
    </row>
    <row r="154" spans="1:4">
      <c r="A154">
        <v>17</v>
      </c>
      <c r="B154">
        <v>7.1269999999999997E-3</v>
      </c>
      <c r="C154" s="22">
        <v>4.5345558300000002E-5</v>
      </c>
      <c r="D154" s="22">
        <v>1.7021727699999998E-5</v>
      </c>
    </row>
    <row r="155" spans="1:4">
      <c r="A155">
        <v>18</v>
      </c>
      <c r="B155">
        <v>8.0000000000000002E-3</v>
      </c>
      <c r="C155" s="22">
        <v>4.5345527000000002E-5</v>
      </c>
      <c r="D155" s="22">
        <v>1.70217249E-5</v>
      </c>
    </row>
    <row r="156" spans="1:4">
      <c r="A156">
        <v>19</v>
      </c>
      <c r="B156">
        <v>8.9800000000000001E-3</v>
      </c>
      <c r="C156" s="22">
        <v>4.5345390700000002E-5</v>
      </c>
      <c r="D156" s="22">
        <v>1.7021701599999999E-5</v>
      </c>
    </row>
    <row r="157" spans="1:4">
      <c r="A157">
        <v>20</v>
      </c>
      <c r="B157">
        <v>1.008E-2</v>
      </c>
      <c r="C157" s="22">
        <v>4.5345241700000001E-5</v>
      </c>
      <c r="D157" s="22">
        <v>1.7021673500000001E-5</v>
      </c>
    </row>
    <row r="158" spans="1:4">
      <c r="A158">
        <v>21</v>
      </c>
      <c r="B158">
        <v>1.1310000000000001E-2</v>
      </c>
      <c r="C158" s="22">
        <v>4.5345180799999999E-5</v>
      </c>
      <c r="D158" s="22">
        <v>1.7021658600000001E-5</v>
      </c>
    </row>
    <row r="159" spans="1:4">
      <c r="A159">
        <v>22</v>
      </c>
      <c r="B159">
        <v>1.2699999999999999E-2</v>
      </c>
      <c r="C159" s="22">
        <v>4.5345247299999997E-5</v>
      </c>
      <c r="D159" s="22">
        <v>1.7021665600000001E-5</v>
      </c>
    </row>
    <row r="160" spans="1:4">
      <c r="A160">
        <v>23</v>
      </c>
      <c r="B160">
        <v>1.4250000000000001E-2</v>
      </c>
      <c r="C160" s="22">
        <v>4.5345391299999998E-5</v>
      </c>
      <c r="D160" s="22">
        <v>1.7021687899999999E-5</v>
      </c>
    </row>
    <row r="161" spans="1:4">
      <c r="A161">
        <v>24</v>
      </c>
      <c r="B161">
        <v>1.6E-2</v>
      </c>
      <c r="C161" s="22">
        <v>4.5345507300000002E-5</v>
      </c>
      <c r="D161" s="22">
        <v>1.7021708800000001E-5</v>
      </c>
    </row>
    <row r="162" spans="1:4">
      <c r="A162">
        <v>25</v>
      </c>
      <c r="B162">
        <v>1.796E-2</v>
      </c>
      <c r="C162" s="22">
        <v>4.5345504399999999E-5</v>
      </c>
      <c r="D162" s="22">
        <v>1.7021712199999999E-5</v>
      </c>
    </row>
    <row r="163" spans="1:4">
      <c r="A163">
        <v>26</v>
      </c>
      <c r="B163">
        <v>2.0160000000000001E-2</v>
      </c>
      <c r="C163" s="22">
        <v>4.5345355399999998E-5</v>
      </c>
      <c r="D163" s="22">
        <v>1.70216886E-5</v>
      </c>
    </row>
    <row r="164" spans="1:4">
      <c r="A164">
        <v>27</v>
      </c>
      <c r="B164">
        <v>2.2630000000000001E-2</v>
      </c>
      <c r="C164" s="22">
        <v>4.5345077399999997E-5</v>
      </c>
      <c r="D164" s="22">
        <v>1.70216303E-5</v>
      </c>
    </row>
    <row r="165" spans="1:4">
      <c r="A165">
        <v>28</v>
      </c>
      <c r="B165">
        <v>2.5399999999999999E-2</v>
      </c>
      <c r="C165" s="22">
        <v>4.5344634600000002E-5</v>
      </c>
      <c r="D165" s="22">
        <v>1.7021512799999999E-5</v>
      </c>
    </row>
    <row r="166" spans="1:4">
      <c r="A166">
        <v>29</v>
      </c>
      <c r="B166">
        <v>2.8510000000000001E-2</v>
      </c>
      <c r="C166" s="22">
        <v>4.53438018E-5</v>
      </c>
      <c r="D166" s="22">
        <v>1.7021266900000001E-5</v>
      </c>
    </row>
    <row r="167" spans="1:4">
      <c r="A167">
        <v>30</v>
      </c>
      <c r="B167">
        <v>3.2000000000000001E-2</v>
      </c>
      <c r="C167" s="22">
        <v>4.5342042199999999E-5</v>
      </c>
      <c r="D167" s="22">
        <v>1.7020750600000001E-5</v>
      </c>
    </row>
    <row r="168" spans="1:4">
      <c r="A168">
        <v>31</v>
      </c>
      <c r="B168">
        <v>3.5920000000000001E-2</v>
      </c>
      <c r="C168" s="22">
        <v>4.5338432E-5</v>
      </c>
      <c r="D168" s="22">
        <v>1.7019725499999999E-5</v>
      </c>
    </row>
    <row r="169" spans="1:4">
      <c r="A169">
        <v>32</v>
      </c>
      <c r="B169">
        <v>4.0320000000000002E-2</v>
      </c>
      <c r="C169" s="22">
        <v>4.5331614100000001E-5</v>
      </c>
      <c r="D169" s="22">
        <v>1.70178381E-5</v>
      </c>
    </row>
    <row r="170" spans="1:4">
      <c r="A170">
        <v>33</v>
      </c>
      <c r="B170">
        <v>4.5249999999999999E-2</v>
      </c>
      <c r="C170" s="22">
        <v>4.5319723199999999E-5</v>
      </c>
      <c r="D170" s="22">
        <v>1.7014603799999999E-5</v>
      </c>
    </row>
    <row r="171" spans="1:4">
      <c r="A171">
        <v>34</v>
      </c>
      <c r="B171">
        <v>5.0799999999999998E-2</v>
      </c>
      <c r="C171" s="22">
        <v>4.5300232399999998E-5</v>
      </c>
      <c r="D171" s="22">
        <v>1.7009395100000001E-5</v>
      </c>
    </row>
    <row r="172" spans="1:4">
      <c r="A172">
        <v>35</v>
      </c>
      <c r="B172">
        <v>5.7020000000000001E-2</v>
      </c>
      <c r="C172" s="22">
        <v>4.5269727399999998E-5</v>
      </c>
      <c r="D172" s="22">
        <v>1.70014386E-5</v>
      </c>
    </row>
    <row r="173" spans="1:4">
      <c r="A173">
        <v>36</v>
      </c>
      <c r="B173">
        <v>6.4000000000000001E-2</v>
      </c>
      <c r="C173" s="22">
        <v>4.5223678799999998E-5</v>
      </c>
      <c r="D173" s="22">
        <v>1.6989829099999999E-5</v>
      </c>
    </row>
    <row r="174" spans="1:4">
      <c r="A174">
        <v>37</v>
      </c>
      <c r="B174">
        <v>7.1840000000000001E-2</v>
      </c>
      <c r="C174" s="22">
        <v>4.5156329700000001E-5</v>
      </c>
      <c r="D174" s="22">
        <v>1.6973564499999999E-5</v>
      </c>
    </row>
    <row r="175" spans="1:4">
      <c r="A175">
        <v>38</v>
      </c>
      <c r="B175">
        <v>8.0629999999999993E-2</v>
      </c>
      <c r="C175" s="22">
        <v>4.5060793300000003E-5</v>
      </c>
      <c r="D175" s="22">
        <v>1.69515951E-5</v>
      </c>
    </row>
    <row r="176" spans="1:4">
      <c r="A176">
        <v>39</v>
      </c>
      <c r="B176">
        <v>9.0509999999999993E-2</v>
      </c>
      <c r="C176" s="22">
        <v>4.4929391300000001E-5</v>
      </c>
      <c r="D176" s="22">
        <v>1.6922884999999999E-5</v>
      </c>
    </row>
    <row r="177" spans="1:4">
      <c r="A177">
        <v>40</v>
      </c>
      <c r="B177">
        <v>0.1016</v>
      </c>
      <c r="C177" s="22">
        <v>4.4754152800000001E-5</v>
      </c>
      <c r="D177" s="22">
        <v>1.6886480099999999E-5</v>
      </c>
    </row>
    <row r="178" spans="1:4">
      <c r="A178">
        <v>41</v>
      </c>
      <c r="B178">
        <v>0.114</v>
      </c>
      <c r="C178" s="22">
        <v>4.4527300000000003E-5</v>
      </c>
      <c r="D178" s="22">
        <v>1.6841564900000001E-5</v>
      </c>
    </row>
    <row r="179" spans="1:4">
      <c r="A179">
        <v>42</v>
      </c>
      <c r="B179">
        <v>0.128</v>
      </c>
      <c r="C179" s="22">
        <v>4.4241540999999999E-5</v>
      </c>
      <c r="D179" s="22">
        <v>1.67874825E-5</v>
      </c>
    </row>
    <row r="180" spans="1:4">
      <c r="A180">
        <v>43</v>
      </c>
      <c r="B180">
        <v>0.14369999999999999</v>
      </c>
      <c r="C180" s="22">
        <v>4.3890114E-5</v>
      </c>
      <c r="D180" s="22">
        <v>1.6723694699999999E-5</v>
      </c>
    </row>
    <row r="181" spans="1:4">
      <c r="A181">
        <v>44</v>
      </c>
      <c r="B181">
        <v>0.1613</v>
      </c>
      <c r="C181" s="22">
        <v>4.3466676199999999E-5</v>
      </c>
      <c r="D181" s="22">
        <v>1.6649701700000002E-5</v>
      </c>
    </row>
    <row r="182" spans="1:4">
      <c r="A182">
        <v>45</v>
      </c>
      <c r="B182">
        <v>0.18099999999999999</v>
      </c>
      <c r="C182" s="22">
        <v>4.2965104500000002E-5</v>
      </c>
      <c r="D182" s="22">
        <v>1.6564953100000001E-5</v>
      </c>
    </row>
    <row r="183" spans="1:4">
      <c r="A183">
        <v>46</v>
      </c>
      <c r="B183">
        <v>0.20319999999999999</v>
      </c>
      <c r="C183" s="22">
        <v>4.2379118799999998E-5</v>
      </c>
      <c r="D183" s="22">
        <v>1.6468748800000001E-5</v>
      </c>
    </row>
    <row r="184" spans="1:4">
      <c r="A184">
        <v>47</v>
      </c>
      <c r="B184">
        <v>0.2281</v>
      </c>
      <c r="C184" s="22">
        <v>4.1701702899999997E-5</v>
      </c>
      <c r="D184" s="22">
        <v>1.6360104E-5</v>
      </c>
    </row>
    <row r="185" spans="1:4">
      <c r="A185">
        <v>48</v>
      </c>
      <c r="B185">
        <v>0.25600000000000001</v>
      </c>
      <c r="C185" s="22">
        <v>4.0924681700000001E-5</v>
      </c>
      <c r="D185" s="22">
        <v>1.6237591499999999E-5</v>
      </c>
    </row>
    <row r="186" spans="1:4">
      <c r="A186">
        <v>49</v>
      </c>
      <c r="B186">
        <v>0.28739999999999999</v>
      </c>
      <c r="C186" s="22">
        <v>4.0038956499999998E-5</v>
      </c>
      <c r="D186" s="22">
        <v>1.6099222700000001E-5</v>
      </c>
    </row>
    <row r="187" spans="1:4">
      <c r="A187">
        <v>50</v>
      </c>
      <c r="B187">
        <v>0.32250000000000001</v>
      </c>
      <c r="C187" s="22">
        <v>3.9035465099999998E-5</v>
      </c>
      <c r="D187" s="22">
        <v>1.59424024E-5</v>
      </c>
    </row>
    <row r="188" spans="1:4">
      <c r="A188">
        <v>51</v>
      </c>
      <c r="B188">
        <v>0.36199999999999999</v>
      </c>
      <c r="C188" s="22">
        <v>3.7906414099999997E-5</v>
      </c>
      <c r="D188" s="22">
        <v>1.5763915299999999E-5</v>
      </c>
    </row>
    <row r="189" spans="1:4">
      <c r="A189">
        <v>52</v>
      </c>
      <c r="B189">
        <v>0.40639999999999998</v>
      </c>
      <c r="C189" s="22">
        <v>3.6646348099999998E-5</v>
      </c>
      <c r="D189" s="22">
        <v>1.5559897200000002E-5</v>
      </c>
    </row>
    <row r="190" spans="1:4">
      <c r="A190">
        <v>53</v>
      </c>
      <c r="B190">
        <v>0.45610000000000001</v>
      </c>
      <c r="C190" s="22">
        <v>3.5253039699999997E-5</v>
      </c>
      <c r="D190" s="22">
        <v>1.5325828400000001E-5</v>
      </c>
    </row>
    <row r="191" spans="1:4">
      <c r="A191">
        <v>54</v>
      </c>
      <c r="B191">
        <v>0.51200000000000001</v>
      </c>
      <c r="C191" s="22">
        <v>3.3728362100000002E-5</v>
      </c>
      <c r="D191" s="22">
        <v>1.50566383E-5</v>
      </c>
    </row>
    <row r="192" spans="1:4">
      <c r="A192">
        <v>55</v>
      </c>
      <c r="B192">
        <v>0.57469999999999999</v>
      </c>
      <c r="C192" s="22">
        <v>3.2079004700000001E-5</v>
      </c>
      <c r="D192" s="22">
        <v>1.47469263E-5</v>
      </c>
    </row>
    <row r="193" spans="1:4">
      <c r="A193">
        <v>56</v>
      </c>
      <c r="B193">
        <v>0.64510000000000001</v>
      </c>
      <c r="C193" s="22">
        <v>3.0316757999999999E-5</v>
      </c>
      <c r="D193" s="22">
        <v>1.43912563E-5</v>
      </c>
    </row>
    <row r="194" spans="1:4">
      <c r="A194">
        <v>57</v>
      </c>
      <c r="B194">
        <v>0.72409999999999997</v>
      </c>
      <c r="C194" s="22">
        <v>2.84584192E-5</v>
      </c>
      <c r="D194" s="22">
        <v>1.3984568300000001E-5</v>
      </c>
    </row>
    <row r="195" spans="1:4">
      <c r="A195">
        <v>58</v>
      </c>
      <c r="B195">
        <v>0.81269999999999998</v>
      </c>
      <c r="C195" s="22">
        <v>2.6525386299999998E-5</v>
      </c>
      <c r="D195" s="22">
        <v>1.35227581E-5</v>
      </c>
    </row>
    <row r="196" spans="1:4">
      <c r="A196">
        <v>59</v>
      </c>
      <c r="B196">
        <v>0.9123</v>
      </c>
      <c r="C196" s="22">
        <v>2.4542696E-5</v>
      </c>
      <c r="D196" s="22">
        <v>1.30033214E-5</v>
      </c>
    </row>
    <row r="197" spans="1:4">
      <c r="A197">
        <v>60</v>
      </c>
      <c r="B197">
        <v>1.024</v>
      </c>
      <c r="C197" s="22">
        <v>2.2537680200000001E-5</v>
      </c>
      <c r="D197" s="22">
        <v>1.2425913399999999E-5</v>
      </c>
    </row>
    <row r="198" spans="1:4">
      <c r="A198">
        <v>61</v>
      </c>
      <c r="B198">
        <v>1.149</v>
      </c>
      <c r="C198" s="22">
        <v>2.0538891399999999E-5</v>
      </c>
      <c r="D198" s="22">
        <v>1.17927936E-5</v>
      </c>
    </row>
    <row r="199" spans="1:4">
      <c r="A199">
        <v>62</v>
      </c>
      <c r="B199">
        <v>1.29</v>
      </c>
      <c r="C199" s="22">
        <v>1.8575023099999999E-5</v>
      </c>
      <c r="D199" s="22">
        <v>1.11091314E-5</v>
      </c>
    </row>
    <row r="200" spans="1:4">
      <c r="A200">
        <v>63</v>
      </c>
      <c r="B200">
        <v>1.448</v>
      </c>
      <c r="C200" s="22">
        <v>1.6673003300000001E-5</v>
      </c>
      <c r="D200" s="22">
        <v>1.0383043699999999E-5</v>
      </c>
    </row>
    <row r="201" spans="1:4">
      <c r="A201">
        <v>64</v>
      </c>
      <c r="B201">
        <v>1.625</v>
      </c>
      <c r="C201" s="22">
        <v>1.48561419E-5</v>
      </c>
      <c r="D201" s="22">
        <v>9.6252791800000003E-6</v>
      </c>
    </row>
    <row r="202" spans="1:4">
      <c r="A202">
        <v>65</v>
      </c>
      <c r="B202">
        <v>1.825</v>
      </c>
      <c r="C202" s="22">
        <v>1.3143795100000001E-5</v>
      </c>
      <c r="D202" s="22">
        <v>8.8485576499999998E-6</v>
      </c>
    </row>
    <row r="203" spans="1:4">
      <c r="A203">
        <v>66</v>
      </c>
      <c r="B203">
        <v>2.048</v>
      </c>
      <c r="C203" s="22">
        <v>1.1551380399999999E-5</v>
      </c>
      <c r="D203" s="22">
        <v>8.0666015200000004E-6</v>
      </c>
    </row>
    <row r="204" spans="1:4">
      <c r="A204">
        <v>67</v>
      </c>
      <c r="B204">
        <v>2.2989999999999999</v>
      </c>
      <c r="C204" s="22">
        <v>1.00891141E-5</v>
      </c>
      <c r="D204" s="22">
        <v>7.2930849299999999E-6</v>
      </c>
    </row>
    <row r="205" spans="1:4">
      <c r="A205">
        <v>68</v>
      </c>
      <c r="B205">
        <v>2.58</v>
      </c>
      <c r="C205" s="22">
        <v>8.7613317600000003E-6</v>
      </c>
      <c r="D205" s="22">
        <v>6.5408715599999997E-6</v>
      </c>
    </row>
    <row r="206" spans="1:4">
      <c r="A206">
        <v>69</v>
      </c>
      <c r="B206">
        <v>2.8959999999999999</v>
      </c>
      <c r="C206" s="22">
        <v>7.5681671000000003E-6</v>
      </c>
      <c r="D206" s="22">
        <v>5.8214752999999998E-6</v>
      </c>
    </row>
    <row r="207" spans="1:4">
      <c r="A207">
        <v>70</v>
      </c>
      <c r="B207">
        <v>3.2509999999999999</v>
      </c>
      <c r="C207" s="22">
        <v>6.5070296799999998E-6</v>
      </c>
      <c r="D207" s="22">
        <v>5.1442926399999996E-6</v>
      </c>
    </row>
    <row r="208" spans="1:4">
      <c r="A208">
        <v>71</v>
      </c>
      <c r="B208">
        <v>3.649</v>
      </c>
      <c r="C208" s="22">
        <v>5.57202482E-6</v>
      </c>
      <c r="D208" s="22">
        <v>4.51587332E-6</v>
      </c>
    </row>
    <row r="209" spans="1:8">
      <c r="A209">
        <v>72</v>
      </c>
      <c r="B209">
        <v>4.0960000000000001</v>
      </c>
      <c r="C209" s="22">
        <v>4.7541108299999996E-6</v>
      </c>
      <c r="D209" s="22">
        <v>3.94009014E-6</v>
      </c>
    </row>
    <row r="210" spans="1:8">
      <c r="A210">
        <v>73</v>
      </c>
      <c r="B210">
        <v>4.5979999999999999</v>
      </c>
      <c r="C210" s="22">
        <v>4.0432984199999997E-6</v>
      </c>
      <c r="D210" s="22">
        <v>3.4188991599999999E-6</v>
      </c>
    </row>
    <row r="211" spans="1:8">
      <c r="A211">
        <v>74</v>
      </c>
      <c r="B211">
        <v>5.1609999999999996</v>
      </c>
      <c r="C211" s="22">
        <v>3.4297926900000001E-6</v>
      </c>
      <c r="D211" s="22">
        <v>2.9524716900000001E-6</v>
      </c>
    </row>
    <row r="212" spans="1:8">
      <c r="A212">
        <v>75</v>
      </c>
      <c r="B212">
        <v>5.7930000000000001</v>
      </c>
      <c r="C212" s="22">
        <v>2.9032316600000001E-6</v>
      </c>
      <c r="D212" s="22">
        <v>2.53895664E-6</v>
      </c>
    </row>
    <row r="213" spans="1:8">
      <c r="A213">
        <v>76</v>
      </c>
      <c r="B213">
        <v>6.5019999999999998</v>
      </c>
      <c r="C213" s="22">
        <v>2.4529001800000001E-6</v>
      </c>
      <c r="D213" s="22">
        <v>2.1751139500000001E-6</v>
      </c>
    </row>
    <row r="214" spans="1:8">
      <c r="A214">
        <v>77</v>
      </c>
      <c r="B214">
        <v>7.298</v>
      </c>
      <c r="C214" s="22">
        <v>2.06912987E-6</v>
      </c>
      <c r="D214" s="22">
        <v>1.8573355E-6</v>
      </c>
    </row>
    <row r="215" spans="1:8">
      <c r="A215">
        <v>78</v>
      </c>
      <c r="B215">
        <v>8.1920000000000002</v>
      </c>
      <c r="C215" s="22">
        <v>1.7434395299999999E-6</v>
      </c>
      <c r="D215" s="22">
        <v>1.5817500599999999E-6</v>
      </c>
    </row>
    <row r="216" spans="1:8">
      <c r="A216">
        <v>79</v>
      </c>
      <c r="B216">
        <v>9.1950000000000003</v>
      </c>
      <c r="C216" s="22">
        <v>1.4677618199999999E-6</v>
      </c>
      <c r="D216" s="22">
        <v>1.3439692899999999E-6</v>
      </c>
    </row>
    <row r="217" spans="1:8">
      <c r="A217">
        <v>80</v>
      </c>
      <c r="B217">
        <v>10.32</v>
      </c>
      <c r="C217" s="22">
        <v>1.2346748000000001E-6</v>
      </c>
      <c r="D217" s="22">
        <v>1.1395639E-6</v>
      </c>
    </row>
    <row r="218" spans="1:8">
      <c r="A218">
        <v>81</v>
      </c>
      <c r="B218">
        <v>11.59</v>
      </c>
      <c r="C218" s="22">
        <v>1.0379941899999999E-6</v>
      </c>
      <c r="D218" s="22">
        <v>9.6460355699999993E-7</v>
      </c>
    </row>
    <row r="219" spans="1:8">
      <c r="A219">
        <v>82</v>
      </c>
      <c r="B219">
        <v>13</v>
      </c>
      <c r="C219" s="22">
        <v>8.7243648600000001E-7</v>
      </c>
      <c r="D219" s="22">
        <v>8.1546096900000005E-7</v>
      </c>
    </row>
    <row r="220" spans="1:8">
      <c r="A220">
        <v>83</v>
      </c>
      <c r="B220">
        <v>14.6</v>
      </c>
      <c r="C220" s="22">
        <v>7.3316543600000001E-7</v>
      </c>
      <c r="D220" s="22">
        <v>6.8860008499999995E-7</v>
      </c>
    </row>
    <row r="223" spans="1:8">
      <c r="A223" t="s">
        <v>1</v>
      </c>
      <c r="B223" t="s">
        <v>12</v>
      </c>
      <c r="C223" t="s">
        <v>13</v>
      </c>
      <c r="D223" t="s">
        <v>14</v>
      </c>
      <c r="E223" t="s">
        <v>15</v>
      </c>
      <c r="F223" t="s">
        <v>259</v>
      </c>
      <c r="G223" t="s">
        <v>16</v>
      </c>
      <c r="H223" t="s">
        <v>17</v>
      </c>
    </row>
    <row r="224" spans="1:8">
      <c r="A224">
        <v>0</v>
      </c>
      <c r="B224">
        <v>1.1249999999999999E-3</v>
      </c>
      <c r="C224" s="22">
        <v>1.7764066600000001E-4</v>
      </c>
      <c r="D224" s="22">
        <v>8.0674644799999995E-5</v>
      </c>
      <c r="E224">
        <v>0.45414513899999998</v>
      </c>
      <c r="F224">
        <v>0.31358422699999999</v>
      </c>
      <c r="G224">
        <v>0.34720676499999997</v>
      </c>
      <c r="H224">
        <v>0.45412837317958299</v>
      </c>
    </row>
    <row r="225" spans="1:8">
      <c r="A225">
        <v>1</v>
      </c>
      <c r="B225">
        <v>1.4170000000000001E-3</v>
      </c>
      <c r="C225" s="22">
        <v>1.7764034700000001E-4</v>
      </c>
      <c r="D225" s="22">
        <v>8.0674434400000001E-5</v>
      </c>
      <c r="E225">
        <v>0.45414476799999998</v>
      </c>
      <c r="F225">
        <v>0.31215558599999998</v>
      </c>
      <c r="G225">
        <v>0.35075552999999998</v>
      </c>
      <c r="H225">
        <v>0.45412837317958299</v>
      </c>
    </row>
    <row r="226" spans="1:8">
      <c r="A226">
        <v>2</v>
      </c>
      <c r="B226">
        <v>1.786E-3</v>
      </c>
      <c r="C226" s="22">
        <v>1.7764021900000001E-4</v>
      </c>
      <c r="D226" s="22">
        <v>8.0674348900000004E-5</v>
      </c>
      <c r="E226">
        <v>0.45414461499999997</v>
      </c>
      <c r="F226">
        <v>0.33700915100000001</v>
      </c>
      <c r="G226">
        <v>0.35218538300000002</v>
      </c>
      <c r="H226">
        <v>0.45412837317958299</v>
      </c>
    </row>
    <row r="227" spans="1:8">
      <c r="A227">
        <v>3</v>
      </c>
      <c r="B227">
        <v>2.2499999999999998E-3</v>
      </c>
      <c r="C227" s="22">
        <v>1.7764028700000001E-4</v>
      </c>
      <c r="D227" s="22">
        <v>8.0674386200000006E-5</v>
      </c>
      <c r="E227">
        <v>0.45414465100000001</v>
      </c>
      <c r="F227">
        <v>0.27426900999999998</v>
      </c>
      <c r="G227">
        <v>0.35171132900000002</v>
      </c>
      <c r="H227">
        <v>0.45412837317958299</v>
      </c>
    </row>
    <row r="228" spans="1:8">
      <c r="A228">
        <v>4</v>
      </c>
      <c r="B228">
        <v>2.8349999999999998E-3</v>
      </c>
      <c r="C228" s="22">
        <v>1.7764050900000001E-4</v>
      </c>
      <c r="D228" s="22">
        <v>8.0674538699999993E-5</v>
      </c>
      <c r="E228">
        <v>0.45414494300000002</v>
      </c>
      <c r="F228">
        <v>0.47779340599999998</v>
      </c>
      <c r="G228">
        <v>0.34905004299999998</v>
      </c>
      <c r="H228">
        <v>0.45412837317958299</v>
      </c>
    </row>
    <row r="229" spans="1:8">
      <c r="A229">
        <v>5</v>
      </c>
      <c r="B229">
        <v>3.5720000000000001E-3</v>
      </c>
      <c r="C229" s="22">
        <v>1.77640498E-4</v>
      </c>
      <c r="D229" s="22">
        <v>8.06745383E-5</v>
      </c>
      <c r="E229">
        <v>0.45414496799999998</v>
      </c>
      <c r="F229">
        <v>0.20371789500000001</v>
      </c>
      <c r="G229">
        <v>0.34893287299999998</v>
      </c>
      <c r="H229">
        <v>0.45412837317958299</v>
      </c>
    </row>
    <row r="230" spans="1:8">
      <c r="A230">
        <v>6</v>
      </c>
      <c r="B230">
        <v>4.4999999999999997E-3</v>
      </c>
      <c r="C230" s="22">
        <v>1.7764025800000001E-4</v>
      </c>
      <c r="D230" s="22">
        <v>8.0674386400000003E-5</v>
      </c>
      <c r="E230">
        <v>0.454144726</v>
      </c>
      <c r="F230">
        <v>0.36880916499999999</v>
      </c>
      <c r="G230">
        <v>0.35134544299999998</v>
      </c>
      <c r="H230">
        <v>0.45412837317958299</v>
      </c>
    </row>
    <row r="231" spans="1:8">
      <c r="A231">
        <v>7</v>
      </c>
      <c r="B231">
        <v>5.6690000000000004E-3</v>
      </c>
      <c r="C231" s="22">
        <v>1.77640221E-4</v>
      </c>
      <c r="D231" s="22">
        <v>8.0674354000000002E-5</v>
      </c>
      <c r="E231">
        <v>0.45414463900000002</v>
      </c>
      <c r="F231">
        <v>-1.0548927800000001</v>
      </c>
      <c r="G231">
        <v>0.35202776000000002</v>
      </c>
      <c r="H231">
        <v>0.45412837317958299</v>
      </c>
    </row>
    <row r="232" spans="1:8">
      <c r="A232">
        <v>8</v>
      </c>
      <c r="B232">
        <v>7.143E-3</v>
      </c>
      <c r="C232" s="22">
        <v>1.77640391E-4</v>
      </c>
      <c r="D232" s="22">
        <v>8.0674447299999998E-5</v>
      </c>
      <c r="E232">
        <v>0.45414473</v>
      </c>
      <c r="F232">
        <v>0.25566766499999999</v>
      </c>
      <c r="G232">
        <v>0.35083683599999999</v>
      </c>
      <c r="H232">
        <v>0.45412837317958299</v>
      </c>
    </row>
    <row r="233" spans="1:8">
      <c r="A233">
        <v>9</v>
      </c>
      <c r="B233">
        <v>8.9999999999999993E-3</v>
      </c>
      <c r="C233" s="22">
        <v>1.7764047000000001E-4</v>
      </c>
      <c r="D233" s="22">
        <v>8.0674495599999997E-5</v>
      </c>
      <c r="E233">
        <v>0.45414479899999999</v>
      </c>
      <c r="F233">
        <v>0.51261612099999998</v>
      </c>
      <c r="G233">
        <v>0.35010514999999998</v>
      </c>
      <c r="H233">
        <v>0.45412837317958299</v>
      </c>
    </row>
    <row r="234" spans="1:8">
      <c r="A234">
        <v>10</v>
      </c>
      <c r="B234">
        <v>1.1339999999999999E-2</v>
      </c>
      <c r="C234" s="22">
        <v>1.7764042599999999E-4</v>
      </c>
      <c r="D234" s="22">
        <v>8.0674493899999993E-5</v>
      </c>
      <c r="E234">
        <v>0.45414490299999999</v>
      </c>
      <c r="F234">
        <v>-1.09500997</v>
      </c>
      <c r="G234">
        <v>0.34961523100000003</v>
      </c>
      <c r="H234">
        <v>0.45412837317958299</v>
      </c>
    </row>
    <row r="235" spans="1:8">
      <c r="A235">
        <v>11</v>
      </c>
      <c r="B235">
        <v>1.4290000000000001E-2</v>
      </c>
      <c r="C235" s="22">
        <v>1.7764051000000001E-4</v>
      </c>
      <c r="D235" s="22">
        <v>8.0674575199999996E-5</v>
      </c>
      <c r="E235">
        <v>0.454145146</v>
      </c>
      <c r="F235">
        <v>0.25510418899999998</v>
      </c>
      <c r="G235">
        <v>0.34775723600000003</v>
      </c>
      <c r="H235">
        <v>0.45412837317958299</v>
      </c>
    </row>
    <row r="236" spans="1:8">
      <c r="A236">
        <v>12</v>
      </c>
      <c r="B236">
        <v>1.7999999999999999E-2</v>
      </c>
      <c r="C236" s="22">
        <v>1.77640559E-4</v>
      </c>
      <c r="D236" s="22">
        <v>8.0674568199999997E-5</v>
      </c>
      <c r="E236">
        <v>0.454144981</v>
      </c>
      <c r="F236">
        <v>0.23175083199999999</v>
      </c>
      <c r="G236">
        <v>0.34861899899999998</v>
      </c>
      <c r="H236">
        <v>0.45412837317958299</v>
      </c>
    </row>
    <row r="237" spans="1:8">
      <c r="A237">
        <v>13</v>
      </c>
      <c r="B237">
        <v>2.2679999999999999E-2</v>
      </c>
      <c r="C237" s="22">
        <v>1.77640045E-4</v>
      </c>
      <c r="D237" s="22">
        <v>8.06742155E-5</v>
      </c>
      <c r="E237">
        <v>0.45414430900000002</v>
      </c>
      <c r="F237">
        <v>0.20804060699999999</v>
      </c>
      <c r="G237">
        <v>0.354715485</v>
      </c>
      <c r="H237">
        <v>0.45412837317958299</v>
      </c>
    </row>
    <row r="238" spans="1:8">
      <c r="A238">
        <v>14</v>
      </c>
      <c r="B238">
        <v>2.8570000000000002E-2</v>
      </c>
      <c r="C238" s="22">
        <v>1.7763598399999999E-4</v>
      </c>
      <c r="D238" s="22">
        <v>8.0672000399999996E-5</v>
      </c>
      <c r="E238">
        <v>0.45414222199999998</v>
      </c>
      <c r="F238">
        <v>0.18837438300000001</v>
      </c>
      <c r="G238">
        <v>0.37852229799999998</v>
      </c>
      <c r="H238">
        <v>0.45412837317958299</v>
      </c>
    </row>
    <row r="239" spans="1:8">
      <c r="A239">
        <v>15</v>
      </c>
      <c r="B239">
        <v>3.5999999999999997E-2</v>
      </c>
      <c r="C239" s="22">
        <v>1.7761574300000001E-4</v>
      </c>
      <c r="D239" s="22">
        <v>8.0660844000000006E-5</v>
      </c>
      <c r="E239">
        <v>0.45413116199999998</v>
      </c>
      <c r="F239">
        <v>0.13243539100000001</v>
      </c>
      <c r="G239">
        <v>0.44474280199999999</v>
      </c>
      <c r="H239">
        <v>0.45412837317958299</v>
      </c>
    </row>
    <row r="240" spans="1:8">
      <c r="A240">
        <v>16</v>
      </c>
      <c r="B240">
        <v>4.5359999999999998E-2</v>
      </c>
      <c r="C240" s="22">
        <v>1.7754657E-4</v>
      </c>
      <c r="D240" s="22">
        <v>8.0621845600000001E-5</v>
      </c>
      <c r="E240">
        <v>0.45408844399999998</v>
      </c>
      <c r="F240">
        <v>8.1374424200000003E-2</v>
      </c>
      <c r="G240">
        <v>0.51226116399999999</v>
      </c>
      <c r="H240">
        <v>0.45412837317958299</v>
      </c>
    </row>
    <row r="241" spans="1:8">
      <c r="A241">
        <v>17</v>
      </c>
      <c r="B241">
        <v>5.7140000000000003E-2</v>
      </c>
      <c r="C241" s="22">
        <v>1.7736275000000001E-4</v>
      </c>
      <c r="D241" s="22">
        <v>8.0514992999999998E-5</v>
      </c>
      <c r="E241">
        <v>0.45395661100000001</v>
      </c>
      <c r="F241">
        <v>6.1764740999999998E-2</v>
      </c>
      <c r="G241">
        <v>0.55375896999999996</v>
      </c>
      <c r="H241">
        <v>0.45412837317958299</v>
      </c>
    </row>
    <row r="242" spans="1:8">
      <c r="A242">
        <v>18</v>
      </c>
      <c r="B242">
        <v>7.1999999999999995E-2</v>
      </c>
      <c r="C242" s="22">
        <v>1.7695142399999999E-4</v>
      </c>
      <c r="D242" s="22">
        <v>8.0265211300000004E-5</v>
      </c>
      <c r="E242">
        <v>0.45360025599999998</v>
      </c>
      <c r="F242">
        <v>5.5337327899999997E-2</v>
      </c>
      <c r="G242">
        <v>0.58444696100000004</v>
      </c>
      <c r="H242">
        <v>0.45412837317958299</v>
      </c>
    </row>
    <row r="243" spans="1:8">
      <c r="A243">
        <v>19</v>
      </c>
      <c r="B243">
        <v>9.0709999999999999E-2</v>
      </c>
      <c r="C243" s="22">
        <v>1.7614888400000001E-4</v>
      </c>
      <c r="D243" s="22">
        <v>7.9754029000000002E-5</v>
      </c>
      <c r="E243">
        <v>0.45276488399999998</v>
      </c>
      <c r="F243">
        <v>5.1316861200000001E-2</v>
      </c>
      <c r="G243">
        <v>0.612177376</v>
      </c>
      <c r="H243">
        <v>0.45412837317958299</v>
      </c>
    </row>
    <row r="244" spans="1:8">
      <c r="A244">
        <v>20</v>
      </c>
      <c r="B244">
        <v>0.1143</v>
      </c>
      <c r="C244" s="22">
        <v>1.7476287700000001E-4</v>
      </c>
      <c r="D244" s="22">
        <v>7.8832501900000002E-5</v>
      </c>
      <c r="E244">
        <v>0.45108265199999997</v>
      </c>
      <c r="F244">
        <v>4.7472633700000003E-2</v>
      </c>
      <c r="G244">
        <v>0.63731634199999998</v>
      </c>
      <c r="H244">
        <v>0.45412837317958299</v>
      </c>
    </row>
    <row r="245" spans="1:8">
      <c r="A245">
        <v>21</v>
      </c>
      <c r="B245">
        <v>0.14399999999999999</v>
      </c>
      <c r="C245" s="22">
        <v>1.7260735000000001E-4</v>
      </c>
      <c r="D245" s="22">
        <v>7.7348220099999999E-5</v>
      </c>
      <c r="E245">
        <v>0.448116607</v>
      </c>
      <c r="F245">
        <v>4.34158527E-2</v>
      </c>
      <c r="G245">
        <v>0.65915502999999998</v>
      </c>
      <c r="H245">
        <v>0.45412837317958299</v>
      </c>
    </row>
    <row r="246" spans="1:8">
      <c r="A246">
        <v>22</v>
      </c>
      <c r="B246">
        <v>0.18140000000000001</v>
      </c>
      <c r="C246" s="22">
        <v>1.6951776400000001E-4</v>
      </c>
      <c r="D246" s="22">
        <v>7.5162287399999994E-5</v>
      </c>
      <c r="E246">
        <v>0.44338885500000003</v>
      </c>
      <c r="F246">
        <v>3.84955321E-2</v>
      </c>
      <c r="G246">
        <v>0.67748666999999996</v>
      </c>
      <c r="H246">
        <v>0.45412837317958299</v>
      </c>
    </row>
    <row r="247" spans="1:8">
      <c r="A247">
        <v>23</v>
      </c>
      <c r="B247">
        <v>0.2286</v>
      </c>
      <c r="C247" s="22">
        <v>1.6532786600000001E-4</v>
      </c>
      <c r="D247" s="22">
        <v>7.2139838700000002E-5</v>
      </c>
      <c r="E247">
        <v>0.43634410000000001</v>
      </c>
      <c r="F247">
        <v>3.1299334800000002E-2</v>
      </c>
      <c r="G247">
        <v>0.69238443000000005</v>
      </c>
      <c r="H247">
        <v>0.45412837317958299</v>
      </c>
    </row>
    <row r="248" spans="1:8">
      <c r="A248">
        <v>24</v>
      </c>
      <c r="B248">
        <v>0.28799999999999998</v>
      </c>
      <c r="C248" s="22">
        <v>1.5983163499999999E-4</v>
      </c>
      <c r="D248" s="22">
        <v>6.8133340600000006E-5</v>
      </c>
      <c r="E248">
        <v>0.42628194699999999</v>
      </c>
      <c r="F248">
        <v>2.0035461899999999E-2</v>
      </c>
      <c r="G248">
        <v>0.70365285799999999</v>
      </c>
      <c r="H248">
        <v>0.45412837317958299</v>
      </c>
    </row>
    <row r="249" spans="1:8">
      <c r="A249">
        <v>25</v>
      </c>
      <c r="B249">
        <v>0.36280000000000001</v>
      </c>
      <c r="C249" s="22">
        <v>1.52785016E-4</v>
      </c>
      <c r="D249" s="22">
        <v>6.3003772100000003E-5</v>
      </c>
      <c r="E249">
        <v>0.41236879100000001</v>
      </c>
      <c r="F249">
        <v>3.3319441500000001E-3</v>
      </c>
      <c r="G249">
        <v>0.71053270300000004</v>
      </c>
      <c r="H249">
        <v>0.45412837317958299</v>
      </c>
    </row>
    <row r="250" spans="1:8">
      <c r="A250">
        <v>26</v>
      </c>
      <c r="B250">
        <v>0.4572</v>
      </c>
      <c r="C250" s="22">
        <v>1.4396818999999999E-4</v>
      </c>
      <c r="D250" s="22">
        <v>5.6694171299999999E-5</v>
      </c>
      <c r="E250">
        <v>0.39379651399999999</v>
      </c>
      <c r="F250">
        <v>-1.9284801000000001E-2</v>
      </c>
      <c r="G250">
        <v>0.71186675099999996</v>
      </c>
      <c r="H250">
        <v>0.45412837317958299</v>
      </c>
    </row>
    <row r="251" spans="1:8">
      <c r="A251">
        <v>27</v>
      </c>
      <c r="B251">
        <v>0.57599999999999996</v>
      </c>
      <c r="C251" s="22">
        <v>1.3327865799999999E-4</v>
      </c>
      <c r="D251" s="22">
        <v>4.9318480900000002E-5</v>
      </c>
      <c r="E251">
        <v>0.37004034600000002</v>
      </c>
      <c r="F251">
        <v>-4.74212569E-2</v>
      </c>
      <c r="G251">
        <v>0.70659906800000005</v>
      </c>
      <c r="H251">
        <v>0.45412837317958299</v>
      </c>
    </row>
    <row r="252" spans="1:8">
      <c r="A252">
        <v>28</v>
      </c>
      <c r="B252">
        <v>0.72570000000000001</v>
      </c>
      <c r="C252" s="22">
        <v>1.2080940600000001E-4</v>
      </c>
      <c r="D252" s="22">
        <v>4.1209296400000001E-5</v>
      </c>
      <c r="E252">
        <v>0.34111000000000002</v>
      </c>
      <c r="F252">
        <v>-8.0024515899999996E-2</v>
      </c>
      <c r="G252">
        <v>0.69426018700000003</v>
      </c>
      <c r="H252">
        <v>0.45412837317958299</v>
      </c>
    </row>
    <row r="253" spans="1:8">
      <c r="A253">
        <v>29</v>
      </c>
      <c r="B253">
        <v>0.9143</v>
      </c>
      <c r="C253" s="22">
        <v>1.06890089E-4</v>
      </c>
      <c r="D253" s="22">
        <v>3.2889816000000002E-5</v>
      </c>
      <c r="E253">
        <v>0.307697526</v>
      </c>
      <c r="F253">
        <v>-0.11569454999999999</v>
      </c>
      <c r="G253">
        <v>0.67526927599999997</v>
      </c>
      <c r="H253">
        <v>0.45412837317958299</v>
      </c>
    </row>
    <row r="254" spans="1:8">
      <c r="A254">
        <v>30</v>
      </c>
      <c r="B254">
        <v>1.1519999999999999</v>
      </c>
      <c r="C254" s="22">
        <v>9.2078933299999995E-5</v>
      </c>
      <c r="D254" s="22">
        <v>2.4969271599999999E-5</v>
      </c>
      <c r="E254">
        <v>0.271172468</v>
      </c>
      <c r="F254">
        <v>-0.152883351</v>
      </c>
      <c r="G254">
        <v>0.65095587399999999</v>
      </c>
      <c r="H254">
        <v>0.45412837317958299</v>
      </c>
    </row>
    <row r="255" spans="1:8">
      <c r="A255">
        <v>31</v>
      </c>
      <c r="B255">
        <v>1.4510000000000001</v>
      </c>
      <c r="C255" s="22">
        <v>7.7096972100000006E-5</v>
      </c>
      <c r="D255" s="22">
        <v>1.7992902299999999E-5</v>
      </c>
      <c r="E255">
        <v>0.23338014200000001</v>
      </c>
      <c r="F255">
        <v>-0.19015815799999999</v>
      </c>
      <c r="G255">
        <v>0.62335138400000001</v>
      </c>
      <c r="H255">
        <v>0.45412837317958299</v>
      </c>
    </row>
    <row r="256" spans="1:8">
      <c r="A256">
        <v>32</v>
      </c>
      <c r="B256">
        <v>1.829</v>
      </c>
      <c r="C256" s="22">
        <v>6.2713899700000001E-5</v>
      </c>
      <c r="D256" s="22">
        <v>1.23127778E-5</v>
      </c>
      <c r="E256">
        <v>0.19633251800000001</v>
      </c>
      <c r="F256">
        <v>-0.22634547799999999</v>
      </c>
      <c r="G256">
        <v>0.59476981299999998</v>
      </c>
      <c r="H256">
        <v>0.45412837317958299</v>
      </c>
    </row>
    <row r="257" spans="1:8">
      <c r="A257">
        <v>33</v>
      </c>
      <c r="B257">
        <v>2.3039999999999998</v>
      </c>
      <c r="C257" s="22">
        <v>4.96058389E-5</v>
      </c>
      <c r="D257" s="22">
        <v>8.02874421E-6</v>
      </c>
      <c r="E257" s="22">
        <v>0.16185078999999999</v>
      </c>
      <c r="F257">
        <v>-0.260461946</v>
      </c>
      <c r="G257">
        <v>0.56734382800000005</v>
      </c>
      <c r="H257">
        <v>0.45412837317958299</v>
      </c>
    </row>
    <row r="258" spans="1:8">
      <c r="A258">
        <v>34</v>
      </c>
      <c r="B258">
        <v>2.903</v>
      </c>
      <c r="C258" s="22">
        <v>3.8241560199999997E-5</v>
      </c>
      <c r="D258" s="22">
        <v>5.0200882400000001E-6</v>
      </c>
      <c r="E258" s="22">
        <v>0.131273102</v>
      </c>
      <c r="F258" s="22">
        <v>-0.29179234300000001</v>
      </c>
      <c r="G258">
        <v>0.542680037</v>
      </c>
      <c r="H258">
        <v>0.45412837317958299</v>
      </c>
    </row>
    <row r="259" spans="1:8">
      <c r="A259">
        <v>35</v>
      </c>
      <c r="B259">
        <v>3.657</v>
      </c>
      <c r="C259" s="22">
        <v>2.8827759E-5</v>
      </c>
      <c r="D259" s="22">
        <v>3.0358223300000001E-6</v>
      </c>
      <c r="E259" s="22">
        <v>0.105308995</v>
      </c>
      <c r="F259" s="22">
        <v>-0.31973240200000003</v>
      </c>
      <c r="G259">
        <v>0.52168836699999999</v>
      </c>
      <c r="H259">
        <v>0.45412837317958299</v>
      </c>
    </row>
    <row r="260" spans="1:8">
      <c r="A260">
        <v>36</v>
      </c>
      <c r="B260">
        <v>4.6079999999999997</v>
      </c>
      <c r="C260" s="22">
        <v>2.1334202199999998E-5</v>
      </c>
      <c r="D260" s="22">
        <v>1.79314271E-6</v>
      </c>
      <c r="E260" s="22">
        <v>8.4050141199999998E-2</v>
      </c>
      <c r="F260" s="22">
        <v>-0.34395393600000002</v>
      </c>
      <c r="G260">
        <v>0.50463119199999995</v>
      </c>
      <c r="H260">
        <v>0.45412837317958299</v>
      </c>
    </row>
    <row r="261" spans="1:8">
      <c r="A261">
        <v>37</v>
      </c>
      <c r="B261">
        <v>5.806</v>
      </c>
      <c r="C261" s="22">
        <v>1.55615755E-5</v>
      </c>
      <c r="D261" s="22">
        <v>1.0451191899999999E-6</v>
      </c>
      <c r="E261" s="22">
        <v>6.71602429E-2</v>
      </c>
      <c r="F261" s="22">
        <v>-0.364389925</v>
      </c>
      <c r="G261">
        <v>0.49127566299999997</v>
      </c>
      <c r="H261">
        <v>0.45412837317958299</v>
      </c>
    </row>
    <row r="262" spans="1:8">
      <c r="A262">
        <v>38</v>
      </c>
      <c r="B262">
        <v>7.3140000000000001</v>
      </c>
      <c r="C262" s="22">
        <v>1.12293097E-5</v>
      </c>
      <c r="D262" s="22">
        <v>6.0681735E-7</v>
      </c>
      <c r="E262" s="22">
        <v>5.4038704700000002E-2</v>
      </c>
      <c r="F262" s="22">
        <v>-0.38120741200000002</v>
      </c>
      <c r="G262">
        <v>0.48112159599999998</v>
      </c>
      <c r="H262">
        <v>0.45412837317958299</v>
      </c>
    </row>
    <row r="263" spans="1:8">
      <c r="A263">
        <v>39</v>
      </c>
      <c r="B263">
        <v>9.2159999999999993</v>
      </c>
      <c r="C263" s="22">
        <v>8.0892541999999997E-6</v>
      </c>
      <c r="D263" s="22">
        <v>3.5575038300000001E-7</v>
      </c>
      <c r="E263" s="22">
        <v>4.3978143599999998E-2</v>
      </c>
      <c r="F263" s="22">
        <v>-0.39684470399999999</v>
      </c>
      <c r="G263">
        <v>0.473693321</v>
      </c>
      <c r="H263">
        <v>0.45412837317958299</v>
      </c>
    </row>
    <row r="264" spans="1:8">
      <c r="A264">
        <v>40</v>
      </c>
      <c r="B264">
        <v>11.61</v>
      </c>
      <c r="C264" s="22">
        <v>5.48953652E-6</v>
      </c>
      <c r="D264" s="22">
        <v>1.84367986E-7</v>
      </c>
      <c r="E264" s="22">
        <v>3.3585346500000002E-2</v>
      </c>
      <c r="F264" s="22">
        <v>-0.41607591199999999</v>
      </c>
      <c r="G264">
        <v>0.467536434</v>
      </c>
      <c r="H264">
        <v>0.45412837317958299</v>
      </c>
    </row>
    <row r="265" spans="1:8">
      <c r="A265">
        <v>41</v>
      </c>
      <c r="B265">
        <v>13</v>
      </c>
      <c r="C265" s="22">
        <v>3.6143518700000002E-6</v>
      </c>
      <c r="D265" s="22">
        <v>1.2546957200000001E-7</v>
      </c>
      <c r="E265" s="22">
        <v>3.4714266000000001E-2</v>
      </c>
      <c r="F265">
        <v>-0.46108196200000001</v>
      </c>
      <c r="G265">
        <v>0.462837789</v>
      </c>
      <c r="H265">
        <v>0.45412837317958299</v>
      </c>
    </row>
    <row r="267" spans="1:8">
      <c r="A267" t="s">
        <v>19</v>
      </c>
    </row>
    <row r="269" spans="1:8">
      <c r="A269" t="s">
        <v>1</v>
      </c>
      <c r="B269" t="s">
        <v>2</v>
      </c>
      <c r="C269" t="s">
        <v>3</v>
      </c>
      <c r="D269" t="s">
        <v>4</v>
      </c>
    </row>
    <row r="270" spans="1:8">
      <c r="A270">
        <v>0</v>
      </c>
      <c r="B270">
        <v>1E-3</v>
      </c>
      <c r="C270" s="22">
        <v>1.7021706700000001E-5</v>
      </c>
      <c r="D270" s="22">
        <v>8.4176763600000005E-6</v>
      </c>
    </row>
    <row r="271" spans="1:8">
      <c r="A271">
        <v>1</v>
      </c>
      <c r="B271">
        <v>1.122E-3</v>
      </c>
      <c r="C271" s="22">
        <v>1.7021709899999999E-5</v>
      </c>
      <c r="D271" s="22">
        <v>8.4176748499999999E-6</v>
      </c>
    </row>
    <row r="272" spans="1:8">
      <c r="A272">
        <v>2</v>
      </c>
      <c r="B272">
        <v>1.2600000000000001E-3</v>
      </c>
      <c r="C272" s="22">
        <v>1.70217048E-5</v>
      </c>
      <c r="D272" s="22">
        <v>8.4176708500000007E-6</v>
      </c>
    </row>
    <row r="273" spans="1:4">
      <c r="A273">
        <v>3</v>
      </c>
      <c r="B273">
        <v>1.4139999999999999E-3</v>
      </c>
      <c r="C273" s="22">
        <v>1.70216923E-5</v>
      </c>
      <c r="D273" s="22">
        <v>8.4176662500000001E-6</v>
      </c>
    </row>
    <row r="274" spans="1:4">
      <c r="A274">
        <v>4</v>
      </c>
      <c r="B274">
        <v>1.5870000000000001E-3</v>
      </c>
      <c r="C274" s="22">
        <v>1.7021677E-5</v>
      </c>
      <c r="D274" s="22">
        <v>8.41766297E-6</v>
      </c>
    </row>
    <row r="275" spans="1:4">
      <c r="A275">
        <v>5</v>
      </c>
      <c r="B275">
        <v>1.7819999999999999E-3</v>
      </c>
      <c r="C275" s="22">
        <v>1.7021666499999998E-5</v>
      </c>
      <c r="D275" s="22">
        <v>8.4176622700000005E-6</v>
      </c>
    </row>
    <row r="276" spans="1:4">
      <c r="A276">
        <v>6</v>
      </c>
      <c r="B276">
        <v>2E-3</v>
      </c>
      <c r="C276" s="22">
        <v>1.7021667799999999E-5</v>
      </c>
      <c r="D276" s="22">
        <v>8.4176644599999993E-6</v>
      </c>
    </row>
    <row r="277" spans="1:4">
      <c r="A277">
        <v>7</v>
      </c>
      <c r="B277">
        <v>2.245E-3</v>
      </c>
      <c r="C277" s="22">
        <v>1.70216828E-5</v>
      </c>
      <c r="D277" s="22">
        <v>8.4176687799999997E-6</v>
      </c>
    </row>
    <row r="278" spans="1:4">
      <c r="A278">
        <v>8</v>
      </c>
      <c r="B278">
        <v>2.5200000000000001E-3</v>
      </c>
      <c r="C278" s="22">
        <v>1.7021705099999999E-5</v>
      </c>
      <c r="D278" s="22">
        <v>8.4176734999999999E-6</v>
      </c>
    </row>
    <row r="279" spans="1:4">
      <c r="A279">
        <v>9</v>
      </c>
      <c r="B279">
        <v>2.8279999999999998E-3</v>
      </c>
      <c r="C279" s="22">
        <v>1.70217224E-5</v>
      </c>
      <c r="D279" s="22">
        <v>8.4176764700000003E-6</v>
      </c>
    </row>
    <row r="280" spans="1:4">
      <c r="A280">
        <v>10</v>
      </c>
      <c r="B280">
        <v>3.1749999999999999E-3</v>
      </c>
      <c r="C280" s="22">
        <v>1.7021723199999999E-5</v>
      </c>
      <c r="D280" s="22">
        <v>8.4176760499999992E-6</v>
      </c>
    </row>
    <row r="281" spans="1:4">
      <c r="A281">
        <v>11</v>
      </c>
      <c r="B281">
        <v>3.5639999999999999E-3</v>
      </c>
      <c r="C281" s="22">
        <v>1.7021704899999999E-5</v>
      </c>
      <c r="D281" s="22">
        <v>8.4176720799999994E-6</v>
      </c>
    </row>
    <row r="282" spans="1:4">
      <c r="A282">
        <v>12</v>
      </c>
      <c r="B282">
        <v>4.0000000000000001E-3</v>
      </c>
      <c r="C282" s="22">
        <v>1.7021676899999999E-5</v>
      </c>
      <c r="D282" s="22">
        <v>8.4176663300000004E-6</v>
      </c>
    </row>
    <row r="283" spans="1:4">
      <c r="A283">
        <v>13</v>
      </c>
      <c r="B283">
        <v>4.4900000000000001E-3</v>
      </c>
      <c r="C283" s="22">
        <v>1.7021656E-5</v>
      </c>
      <c r="D283" s="22">
        <v>8.4176617599999992E-6</v>
      </c>
    </row>
    <row r="284" spans="1:4">
      <c r="A284">
        <v>14</v>
      </c>
      <c r="B284">
        <v>5.0400000000000002E-3</v>
      </c>
      <c r="C284" s="22">
        <v>1.7021655700000002E-5</v>
      </c>
      <c r="D284" s="22">
        <v>8.4176608599999998E-6</v>
      </c>
    </row>
    <row r="285" spans="1:4">
      <c r="A285">
        <v>15</v>
      </c>
      <c r="B285">
        <v>5.6569999999999997E-3</v>
      </c>
      <c r="C285" s="22">
        <v>1.7021677299999999E-5</v>
      </c>
      <c r="D285" s="22">
        <v>8.4176641900000006E-6</v>
      </c>
    </row>
    <row r="286" spans="1:4">
      <c r="A286">
        <v>16</v>
      </c>
      <c r="B286">
        <v>6.3499999999999997E-3</v>
      </c>
      <c r="C286" s="22">
        <v>1.70217077E-5</v>
      </c>
      <c r="D286" s="22">
        <v>8.4176699900000005E-6</v>
      </c>
    </row>
    <row r="287" spans="1:4">
      <c r="A287">
        <v>17</v>
      </c>
      <c r="B287">
        <v>7.1269999999999997E-3</v>
      </c>
      <c r="C287" s="22">
        <v>1.7021727699999998E-5</v>
      </c>
      <c r="D287" s="22">
        <v>8.4176751699999994E-6</v>
      </c>
    </row>
    <row r="288" spans="1:4">
      <c r="A288">
        <v>18</v>
      </c>
      <c r="B288">
        <v>8.0000000000000002E-3</v>
      </c>
      <c r="C288" s="22">
        <v>1.70217249E-5</v>
      </c>
      <c r="D288" s="22">
        <v>8.4176771500000002E-6</v>
      </c>
    </row>
    <row r="289" spans="1:4">
      <c r="A289">
        <v>19</v>
      </c>
      <c r="B289">
        <v>8.9800000000000001E-3</v>
      </c>
      <c r="C289" s="22">
        <v>1.7021701599999999E-5</v>
      </c>
      <c r="D289" s="22">
        <v>8.4176751399999999E-6</v>
      </c>
    </row>
    <row r="290" spans="1:4">
      <c r="A290">
        <v>20</v>
      </c>
      <c r="B290">
        <v>1.008E-2</v>
      </c>
      <c r="C290" s="22">
        <v>1.7021673500000001E-5</v>
      </c>
      <c r="D290" s="22">
        <v>8.4176704000000001E-6</v>
      </c>
    </row>
    <row r="291" spans="1:4">
      <c r="A291">
        <v>21</v>
      </c>
      <c r="B291">
        <v>1.1310000000000001E-2</v>
      </c>
      <c r="C291" s="22">
        <v>1.7021658600000001E-5</v>
      </c>
      <c r="D291" s="22">
        <v>8.41766529E-6</v>
      </c>
    </row>
    <row r="292" spans="1:4">
      <c r="A292">
        <v>22</v>
      </c>
      <c r="B292">
        <v>1.2699999999999999E-2</v>
      </c>
      <c r="C292" s="22">
        <v>1.7021665600000001E-5</v>
      </c>
      <c r="D292" s="22">
        <v>8.4176620600000008E-6</v>
      </c>
    </row>
    <row r="293" spans="1:4">
      <c r="A293">
        <v>23</v>
      </c>
      <c r="B293">
        <v>1.4250000000000001E-2</v>
      </c>
      <c r="C293" s="22">
        <v>1.7021687899999999E-5</v>
      </c>
      <c r="D293" s="22">
        <v>8.4176619299999996E-6</v>
      </c>
    </row>
    <row r="294" spans="1:4">
      <c r="A294">
        <v>24</v>
      </c>
      <c r="B294">
        <v>1.6E-2</v>
      </c>
      <c r="C294" s="22">
        <v>1.7021708800000001E-5</v>
      </c>
      <c r="D294" s="22">
        <v>8.4176647000000002E-6</v>
      </c>
    </row>
    <row r="295" spans="1:4">
      <c r="A295">
        <v>25</v>
      </c>
      <c r="B295">
        <v>1.796E-2</v>
      </c>
      <c r="C295" s="22">
        <v>1.7021712199999999E-5</v>
      </c>
      <c r="D295" s="22">
        <v>8.41766828E-6</v>
      </c>
    </row>
    <row r="296" spans="1:4">
      <c r="A296">
        <v>26</v>
      </c>
      <c r="B296">
        <v>2.0160000000000001E-2</v>
      </c>
      <c r="C296" s="22">
        <v>1.70216886E-5</v>
      </c>
      <c r="D296" s="22">
        <v>8.4176677900000002E-6</v>
      </c>
    </row>
    <row r="297" spans="1:4">
      <c r="A297">
        <v>27</v>
      </c>
      <c r="B297">
        <v>2.2630000000000001E-2</v>
      </c>
      <c r="C297" s="22">
        <v>1.70216303E-5</v>
      </c>
      <c r="D297" s="22">
        <v>8.4176534100000001E-6</v>
      </c>
    </row>
    <row r="298" spans="1:4">
      <c r="A298">
        <v>28</v>
      </c>
      <c r="B298">
        <v>2.5399999999999999E-2</v>
      </c>
      <c r="C298" s="22">
        <v>1.7021512799999999E-5</v>
      </c>
      <c r="D298" s="22">
        <v>8.4176067199999995E-6</v>
      </c>
    </row>
    <row r="299" spans="1:4">
      <c r="A299">
        <v>29</v>
      </c>
      <c r="B299">
        <v>2.8510000000000001E-2</v>
      </c>
      <c r="C299" s="22">
        <v>1.7021266900000001E-5</v>
      </c>
      <c r="D299" s="22">
        <v>8.4174946499999993E-6</v>
      </c>
    </row>
    <row r="300" spans="1:4">
      <c r="A300">
        <v>30</v>
      </c>
      <c r="B300">
        <v>3.2000000000000001E-2</v>
      </c>
      <c r="C300" s="22">
        <v>1.7020750600000001E-5</v>
      </c>
      <c r="D300" s="22">
        <v>8.41726041E-6</v>
      </c>
    </row>
    <row r="301" spans="1:4">
      <c r="A301">
        <v>31</v>
      </c>
      <c r="B301">
        <v>3.5920000000000001E-2</v>
      </c>
      <c r="C301" s="22">
        <v>1.7019725499999999E-5</v>
      </c>
      <c r="D301" s="22">
        <v>8.4168111100000003E-6</v>
      </c>
    </row>
    <row r="302" spans="1:4">
      <c r="A302">
        <v>32</v>
      </c>
      <c r="B302">
        <v>4.0320000000000002E-2</v>
      </c>
      <c r="C302" s="22">
        <v>1.70178381E-5</v>
      </c>
      <c r="D302" s="22">
        <v>8.4160035099999998E-6</v>
      </c>
    </row>
    <row r="303" spans="1:4">
      <c r="A303">
        <v>33</v>
      </c>
      <c r="B303">
        <v>4.5249999999999999E-2</v>
      </c>
      <c r="C303" s="22">
        <v>1.7014603799999999E-5</v>
      </c>
      <c r="D303" s="22">
        <v>8.4146311499999996E-6</v>
      </c>
    </row>
    <row r="304" spans="1:4">
      <c r="A304">
        <v>34</v>
      </c>
      <c r="B304">
        <v>5.0799999999999998E-2</v>
      </c>
      <c r="C304" s="22">
        <v>1.7009395100000001E-5</v>
      </c>
      <c r="D304" s="22">
        <v>8.4124177800000007E-6</v>
      </c>
    </row>
    <row r="305" spans="1:4">
      <c r="A305">
        <v>35</v>
      </c>
      <c r="B305">
        <v>5.7020000000000001E-2</v>
      </c>
      <c r="C305" s="22">
        <v>1.70014386E-5</v>
      </c>
      <c r="D305" s="22">
        <v>8.4090212899999994E-6</v>
      </c>
    </row>
    <row r="306" spans="1:4">
      <c r="A306">
        <v>36</v>
      </c>
      <c r="B306">
        <v>6.4000000000000001E-2</v>
      </c>
      <c r="C306" s="22">
        <v>1.6989829099999999E-5</v>
      </c>
      <c r="D306" s="22">
        <v>8.4040481300000002E-6</v>
      </c>
    </row>
    <row r="307" spans="1:4">
      <c r="A307">
        <v>37</v>
      </c>
      <c r="B307">
        <v>7.1840000000000001E-2</v>
      </c>
      <c r="C307" s="22">
        <v>1.6973564499999999E-5</v>
      </c>
      <c r="D307" s="22">
        <v>8.3970737599999993E-6</v>
      </c>
    </row>
    <row r="308" spans="1:4">
      <c r="A308">
        <v>38</v>
      </c>
      <c r="B308">
        <v>8.0629999999999993E-2</v>
      </c>
      <c r="C308" s="22">
        <v>1.69515951E-5</v>
      </c>
      <c r="D308" s="22">
        <v>8.3876629700000003E-6</v>
      </c>
    </row>
    <row r="309" spans="1:4">
      <c r="A309">
        <v>39</v>
      </c>
      <c r="B309">
        <v>9.0509999999999993E-2</v>
      </c>
      <c r="C309" s="22">
        <v>1.6922884999999999E-5</v>
      </c>
      <c r="D309" s="22">
        <v>8.3753887799999998E-6</v>
      </c>
    </row>
    <row r="310" spans="1:4">
      <c r="A310">
        <v>40</v>
      </c>
      <c r="B310">
        <v>0.1016</v>
      </c>
      <c r="C310" s="22">
        <v>1.6886480099999999E-5</v>
      </c>
      <c r="D310" s="22">
        <v>8.3598534499999997E-6</v>
      </c>
    </row>
    <row r="311" spans="1:4">
      <c r="A311">
        <v>41</v>
      </c>
      <c r="B311">
        <v>0.114</v>
      </c>
      <c r="C311" s="22">
        <v>1.6841564900000001E-5</v>
      </c>
      <c r="D311" s="22">
        <v>8.3407131299999996E-6</v>
      </c>
    </row>
    <row r="312" spans="1:4">
      <c r="A312">
        <v>42</v>
      </c>
      <c r="B312">
        <v>0.128</v>
      </c>
      <c r="C312" s="22">
        <v>1.67874825E-5</v>
      </c>
      <c r="D312" s="22">
        <v>8.3176988300000002E-6</v>
      </c>
    </row>
    <row r="313" spans="1:4">
      <c r="A313">
        <v>43</v>
      </c>
      <c r="B313">
        <v>0.14369999999999999</v>
      </c>
      <c r="C313" s="22">
        <v>1.6723694699999999E-5</v>
      </c>
      <c r="D313" s="22">
        <v>8.2906241000000005E-6</v>
      </c>
    </row>
    <row r="314" spans="1:4">
      <c r="A314">
        <v>44</v>
      </c>
      <c r="B314">
        <v>0.1613</v>
      </c>
      <c r="C314" s="22">
        <v>1.6649701700000002E-5</v>
      </c>
      <c r="D314" s="22">
        <v>8.2593804799999996E-6</v>
      </c>
    </row>
    <row r="315" spans="1:4">
      <c r="A315">
        <v>45</v>
      </c>
      <c r="B315">
        <v>0.18099999999999999</v>
      </c>
      <c r="C315" s="22">
        <v>1.6564953100000001E-5</v>
      </c>
      <c r="D315" s="22">
        <v>8.2239279500000001E-6</v>
      </c>
    </row>
    <row r="316" spans="1:4">
      <c r="A316">
        <v>46</v>
      </c>
      <c r="B316">
        <v>0.20319999999999999</v>
      </c>
      <c r="C316" s="22">
        <v>1.6468748800000001E-5</v>
      </c>
      <c r="D316" s="22">
        <v>8.1842772899999993E-6</v>
      </c>
    </row>
    <row r="317" spans="1:4">
      <c r="A317">
        <v>47</v>
      </c>
      <c r="B317">
        <v>0.2281</v>
      </c>
      <c r="C317" s="22">
        <v>1.6360104E-5</v>
      </c>
      <c r="D317" s="22">
        <v>8.1404538499999995E-6</v>
      </c>
    </row>
    <row r="318" spans="1:4">
      <c r="A318">
        <v>48</v>
      </c>
      <c r="B318">
        <v>0.25600000000000001</v>
      </c>
      <c r="C318" s="22">
        <v>1.6237591499999999E-5</v>
      </c>
      <c r="D318" s="22">
        <v>8.0924495899999995E-6</v>
      </c>
    </row>
    <row r="319" spans="1:4">
      <c r="A319">
        <v>49</v>
      </c>
      <c r="B319">
        <v>0.28739999999999999</v>
      </c>
      <c r="C319" s="22">
        <v>1.6099222700000001E-5</v>
      </c>
      <c r="D319" s="22">
        <v>8.0401852900000003E-6</v>
      </c>
    </row>
    <row r="320" spans="1:4">
      <c r="A320">
        <v>50</v>
      </c>
      <c r="B320">
        <v>0.32250000000000001</v>
      </c>
      <c r="C320" s="22">
        <v>1.59424024E-5</v>
      </c>
      <c r="D320" s="22">
        <v>7.9834888200000004E-6</v>
      </c>
    </row>
    <row r="321" spans="1:4">
      <c r="A321">
        <v>51</v>
      </c>
      <c r="B321">
        <v>0.36199999999999999</v>
      </c>
      <c r="C321" s="22">
        <v>1.5763915299999999E-5</v>
      </c>
      <c r="D321" s="22">
        <v>7.9220653699999995E-6</v>
      </c>
    </row>
    <row r="322" spans="1:4">
      <c r="A322">
        <v>52</v>
      </c>
      <c r="B322">
        <v>0.40639999999999998</v>
      </c>
      <c r="C322" s="22">
        <v>1.5559897200000002E-5</v>
      </c>
      <c r="D322" s="22">
        <v>7.8554370599999995E-6</v>
      </c>
    </row>
    <row r="323" spans="1:4">
      <c r="A323">
        <v>53</v>
      </c>
      <c r="B323">
        <v>0.45610000000000001</v>
      </c>
      <c r="C323" s="22">
        <v>1.5325828400000001E-5</v>
      </c>
      <c r="D323" s="22">
        <v>7.7828657000000001E-6</v>
      </c>
    </row>
    <row r="324" spans="1:4">
      <c r="A324">
        <v>54</v>
      </c>
      <c r="B324">
        <v>0.51200000000000001</v>
      </c>
      <c r="C324" s="22">
        <v>1.50566383E-5</v>
      </c>
      <c r="D324" s="22">
        <v>7.7032870200000004E-6</v>
      </c>
    </row>
    <row r="325" spans="1:4">
      <c r="A325">
        <v>55</v>
      </c>
      <c r="B325">
        <v>0.57469999999999999</v>
      </c>
      <c r="C325" s="22">
        <v>1.47469263E-5</v>
      </c>
      <c r="D325" s="22">
        <v>7.6152499100000004E-6</v>
      </c>
    </row>
    <row r="326" spans="1:4">
      <c r="A326">
        <v>56</v>
      </c>
      <c r="B326">
        <v>0.64510000000000001</v>
      </c>
      <c r="C326" s="22">
        <v>1.43912563E-5</v>
      </c>
      <c r="D326" s="22">
        <v>7.5168489999999996E-6</v>
      </c>
    </row>
    <row r="327" spans="1:4">
      <c r="A327">
        <v>57</v>
      </c>
      <c r="B327">
        <v>0.72409999999999997</v>
      </c>
      <c r="C327" s="22">
        <v>1.3984568300000001E-5</v>
      </c>
      <c r="D327" s="22">
        <v>7.4056937700000002E-6</v>
      </c>
    </row>
    <row r="328" spans="1:4">
      <c r="A328">
        <v>58</v>
      </c>
      <c r="B328">
        <v>0.81269999999999998</v>
      </c>
      <c r="C328" s="22">
        <v>1.35227581E-5</v>
      </c>
      <c r="D328" s="22">
        <v>7.2789608500000002E-6</v>
      </c>
    </row>
    <row r="329" spans="1:4">
      <c r="A329">
        <v>59</v>
      </c>
      <c r="B329">
        <v>0.9123</v>
      </c>
      <c r="C329" s="22">
        <v>1.30033214E-5</v>
      </c>
      <c r="D329" s="22">
        <v>7.1335060299999996E-6</v>
      </c>
    </row>
    <row r="330" spans="1:4">
      <c r="A330">
        <v>60</v>
      </c>
      <c r="B330">
        <v>1.024</v>
      </c>
      <c r="C330" s="22">
        <v>1.2425913399999999E-5</v>
      </c>
      <c r="D330" s="22">
        <v>6.9660200899999997E-6</v>
      </c>
    </row>
    <row r="331" spans="1:4">
      <c r="A331">
        <v>61</v>
      </c>
      <c r="B331">
        <v>1.149</v>
      </c>
      <c r="C331" s="22">
        <v>1.17927936E-5</v>
      </c>
      <c r="D331" s="22">
        <v>6.7732903999999999E-6</v>
      </c>
    </row>
    <row r="332" spans="1:4">
      <c r="A332">
        <v>62</v>
      </c>
      <c r="B332">
        <v>1.29</v>
      </c>
      <c r="C332" s="22">
        <v>1.11091314E-5</v>
      </c>
      <c r="D332" s="22">
        <v>6.5525872999999998E-6</v>
      </c>
    </row>
    <row r="333" spans="1:4">
      <c r="A333">
        <v>63</v>
      </c>
      <c r="B333">
        <v>1.448</v>
      </c>
      <c r="C333" s="22">
        <v>1.0383043699999999E-5</v>
      </c>
      <c r="D333" s="22">
        <v>6.3020769300000001E-6</v>
      </c>
    </row>
    <row r="334" spans="1:4">
      <c r="A334">
        <v>64</v>
      </c>
      <c r="B334">
        <v>1.625</v>
      </c>
      <c r="C334" s="22">
        <v>9.6252791800000003E-6</v>
      </c>
      <c r="D334" s="22">
        <v>6.02118229E-6</v>
      </c>
    </row>
    <row r="335" spans="1:4">
      <c r="A335">
        <v>65</v>
      </c>
      <c r="B335">
        <v>1.825</v>
      </c>
      <c r="C335" s="22">
        <v>8.8485576499999998E-6</v>
      </c>
      <c r="D335" s="22">
        <v>5.7108966199999998E-6</v>
      </c>
    </row>
    <row r="336" spans="1:4">
      <c r="A336">
        <v>66</v>
      </c>
      <c r="B336">
        <v>2.048</v>
      </c>
      <c r="C336" s="22">
        <v>8.0666015200000004E-6</v>
      </c>
      <c r="D336" s="22">
        <v>5.3740041600000004E-6</v>
      </c>
    </row>
    <row r="337" spans="1:4">
      <c r="A337">
        <v>67</v>
      </c>
      <c r="B337">
        <v>2.2989999999999999</v>
      </c>
      <c r="C337" s="22">
        <v>7.2930849299999999E-6</v>
      </c>
      <c r="D337" s="22">
        <v>5.0150830999999997E-6</v>
      </c>
    </row>
    <row r="338" spans="1:4">
      <c r="A338">
        <v>68</v>
      </c>
      <c r="B338">
        <v>2.58</v>
      </c>
      <c r="C338" s="22">
        <v>6.5408715599999997E-6</v>
      </c>
      <c r="D338" s="22">
        <v>4.6402181099999999E-6</v>
      </c>
    </row>
    <row r="339" spans="1:4">
      <c r="A339">
        <v>69</v>
      </c>
      <c r="B339">
        <v>2.8959999999999999</v>
      </c>
      <c r="C339" s="22">
        <v>5.8214752999999998E-6</v>
      </c>
      <c r="D339" s="22">
        <v>4.2564662699999996E-6</v>
      </c>
    </row>
    <row r="340" spans="1:4">
      <c r="A340">
        <v>70</v>
      </c>
      <c r="B340">
        <v>3.2509999999999999</v>
      </c>
      <c r="C340" s="22">
        <v>5.1442926399999996E-6</v>
      </c>
      <c r="D340" s="22">
        <v>3.8712188099999997E-6</v>
      </c>
    </row>
    <row r="341" spans="1:4">
      <c r="A341">
        <v>71</v>
      </c>
      <c r="B341">
        <v>3.649</v>
      </c>
      <c r="C341" s="22">
        <v>4.51587332E-6</v>
      </c>
      <c r="D341" s="22">
        <v>3.4916617499999999E-6</v>
      </c>
    </row>
    <row r="342" spans="1:4">
      <c r="A342">
        <v>72</v>
      </c>
      <c r="B342">
        <v>4.0960000000000001</v>
      </c>
      <c r="C342" s="22">
        <v>3.94009014E-6</v>
      </c>
      <c r="D342" s="22">
        <v>3.12441668E-6</v>
      </c>
    </row>
    <row r="343" spans="1:4">
      <c r="A343">
        <v>73</v>
      </c>
      <c r="B343">
        <v>4.5979999999999999</v>
      </c>
      <c r="C343" s="22">
        <v>3.4188991599999999E-6</v>
      </c>
      <c r="D343" s="22">
        <v>2.7751801999999999E-6</v>
      </c>
    </row>
    <row r="344" spans="1:4">
      <c r="A344">
        <v>74</v>
      </c>
      <c r="B344">
        <v>5.1609999999999996</v>
      </c>
      <c r="C344" s="22">
        <v>2.9524716900000001E-6</v>
      </c>
      <c r="D344" s="22">
        <v>2.4482653499999998E-6</v>
      </c>
    </row>
    <row r="345" spans="1:4">
      <c r="A345">
        <v>75</v>
      </c>
      <c r="B345">
        <v>5.7930000000000001</v>
      </c>
      <c r="C345" s="22">
        <v>2.53895664E-6</v>
      </c>
      <c r="D345" s="22">
        <v>2.1464062100000002E-6</v>
      </c>
    </row>
    <row r="346" spans="1:4">
      <c r="A346">
        <v>76</v>
      </c>
      <c r="B346">
        <v>6.5019999999999998</v>
      </c>
      <c r="C346" s="22">
        <v>2.1751139500000001E-6</v>
      </c>
      <c r="D346" s="22">
        <v>1.8710869099999999E-6</v>
      </c>
    </row>
    <row r="347" spans="1:4">
      <c r="A347">
        <v>77</v>
      </c>
      <c r="B347">
        <v>7.298</v>
      </c>
      <c r="C347" s="22">
        <v>1.8573355E-6</v>
      </c>
      <c r="D347" s="22">
        <v>1.62290439E-6</v>
      </c>
    </row>
    <row r="348" spans="1:4">
      <c r="A348">
        <v>78</v>
      </c>
      <c r="B348">
        <v>8.1920000000000002</v>
      </c>
      <c r="C348" s="22">
        <v>1.5817500599999999E-6</v>
      </c>
      <c r="D348" s="22">
        <v>1.4015141499999999E-6</v>
      </c>
    </row>
    <row r="349" spans="1:4">
      <c r="A349">
        <v>79</v>
      </c>
      <c r="B349">
        <v>9.1950000000000003</v>
      </c>
      <c r="C349" s="22">
        <v>1.3439692899999999E-6</v>
      </c>
      <c r="D349" s="22">
        <v>1.20563558E-6</v>
      </c>
    </row>
    <row r="350" spans="1:4">
      <c r="A350">
        <v>80</v>
      </c>
      <c r="B350">
        <v>10.32</v>
      </c>
      <c r="C350" s="22">
        <v>1.1395639E-6</v>
      </c>
      <c r="D350" s="22">
        <v>1.0335297000000001E-6</v>
      </c>
    </row>
    <row r="351" spans="1:4">
      <c r="A351">
        <v>81</v>
      </c>
      <c r="B351">
        <v>11.59</v>
      </c>
      <c r="C351" s="22">
        <v>9.6460355699999993E-7</v>
      </c>
      <c r="D351" s="22">
        <v>8.8337979299999995E-7</v>
      </c>
    </row>
    <row r="352" spans="1:4">
      <c r="A352">
        <v>82</v>
      </c>
      <c r="B352">
        <v>13</v>
      </c>
      <c r="C352" s="22">
        <v>8.1546096900000005E-7</v>
      </c>
      <c r="D352" s="22">
        <v>7.5319119799999999E-7</v>
      </c>
    </row>
    <row r="353" spans="1:8">
      <c r="A353">
        <v>83</v>
      </c>
      <c r="B353">
        <v>14.6</v>
      </c>
      <c r="C353" s="22">
        <v>6.8860008499999995E-7</v>
      </c>
      <c r="D353" s="22">
        <v>6.4077073700000001E-7</v>
      </c>
    </row>
    <row r="356" spans="1:8">
      <c r="A356" t="s">
        <v>1</v>
      </c>
      <c r="B356" t="s">
        <v>12</v>
      </c>
      <c r="C356" t="s">
        <v>13</v>
      </c>
      <c r="D356" t="s">
        <v>14</v>
      </c>
      <c r="E356" t="s">
        <v>15</v>
      </c>
      <c r="F356" t="s">
        <v>259</v>
      </c>
      <c r="G356" t="s">
        <v>16</v>
      </c>
      <c r="H356" t="s">
        <v>17</v>
      </c>
    </row>
    <row r="357" spans="1:8">
      <c r="A357">
        <v>0</v>
      </c>
      <c r="B357">
        <v>1.1249999999999999E-3</v>
      </c>
      <c r="C357" s="22">
        <v>7.2459106999999998E-5</v>
      </c>
      <c r="D357" s="22">
        <v>2.4506913700000001E-5</v>
      </c>
      <c r="E357">
        <v>0.33821716499999999</v>
      </c>
      <c r="F357">
        <v>0.44379582899999998</v>
      </c>
      <c r="G357">
        <v>0.17210019700000001</v>
      </c>
      <c r="H357">
        <v>0.33818160608505099</v>
      </c>
    </row>
    <row r="358" spans="1:8">
      <c r="A358">
        <v>1</v>
      </c>
      <c r="B358">
        <v>1.4170000000000001E-3</v>
      </c>
      <c r="C358" s="22">
        <v>7.2459040500000006E-5</v>
      </c>
      <c r="D358" s="22">
        <v>2.45068726E-5</v>
      </c>
      <c r="E358">
        <v>0.33821690799999998</v>
      </c>
      <c r="F358">
        <v>0.44876438800000001</v>
      </c>
      <c r="G358">
        <v>0.17400536899999999</v>
      </c>
      <c r="H358">
        <v>0.33818160608505099</v>
      </c>
    </row>
    <row r="359" spans="1:8">
      <c r="A359">
        <v>2</v>
      </c>
      <c r="B359">
        <v>1.786E-3</v>
      </c>
      <c r="C359" s="22">
        <v>7.2459014300000005E-5</v>
      </c>
      <c r="D359" s="22">
        <v>2.4506856E-5</v>
      </c>
      <c r="E359">
        <v>0.33821680100000001</v>
      </c>
      <c r="F359">
        <v>0.54709360900000004</v>
      </c>
      <c r="G359">
        <v>0.17477738500000001</v>
      </c>
      <c r="H359">
        <v>0.33818160608505099</v>
      </c>
    </row>
    <row r="360" spans="1:8">
      <c r="A360">
        <v>3</v>
      </c>
      <c r="B360">
        <v>2.2499999999999998E-3</v>
      </c>
      <c r="C360" s="22">
        <v>7.2459036700000005E-5</v>
      </c>
      <c r="D360" s="22">
        <v>2.4506864199999999E-5</v>
      </c>
      <c r="E360">
        <v>0.33821680900000001</v>
      </c>
      <c r="F360">
        <v>0.33957681499999998</v>
      </c>
      <c r="G360">
        <v>0.17450557999999999</v>
      </c>
      <c r="H360">
        <v>0.33818160608505099</v>
      </c>
    </row>
    <row r="361" spans="1:8">
      <c r="A361">
        <v>4</v>
      </c>
      <c r="B361">
        <v>2.8349999999999998E-3</v>
      </c>
      <c r="C361" s="22">
        <v>7.2459076499999998E-5</v>
      </c>
      <c r="D361" s="22">
        <v>2.45068935E-5</v>
      </c>
      <c r="E361">
        <v>0.33821702799999998</v>
      </c>
      <c r="F361">
        <v>4.21755368</v>
      </c>
      <c r="G361">
        <v>0.17306544900000001</v>
      </c>
      <c r="H361">
        <v>0.33818160608505099</v>
      </c>
    </row>
    <row r="362" spans="1:8">
      <c r="A362">
        <v>5</v>
      </c>
      <c r="B362">
        <v>3.5720000000000001E-3</v>
      </c>
      <c r="C362" s="22">
        <v>7.2459067299999997E-5</v>
      </c>
      <c r="D362" s="22">
        <v>2.45068925E-5</v>
      </c>
      <c r="E362">
        <v>0.33821705699999999</v>
      </c>
      <c r="F362">
        <v>0.208571167</v>
      </c>
      <c r="G362">
        <v>0.173024819</v>
      </c>
      <c r="H362">
        <v>0.33818160608505099</v>
      </c>
    </row>
    <row r="363" spans="1:8">
      <c r="A363">
        <v>6</v>
      </c>
      <c r="B363">
        <v>4.4999999999999997E-3</v>
      </c>
      <c r="C363" s="22">
        <v>7.2459010200000003E-5</v>
      </c>
      <c r="D363" s="22">
        <v>2.45068616E-5</v>
      </c>
      <c r="E363">
        <v>0.33821689799999999</v>
      </c>
      <c r="F363">
        <v>0.73681354799999998</v>
      </c>
      <c r="G363">
        <v>0.174370787</v>
      </c>
      <c r="H363">
        <v>0.33818160608505099</v>
      </c>
    </row>
    <row r="364" spans="1:8">
      <c r="A364">
        <v>7</v>
      </c>
      <c r="B364">
        <v>5.6690000000000004E-3</v>
      </c>
      <c r="C364" s="22">
        <v>7.2459010599999996E-5</v>
      </c>
      <c r="D364" s="22">
        <v>2.45068564E-5</v>
      </c>
      <c r="E364">
        <v>0.338216823</v>
      </c>
      <c r="F364">
        <v>-0.14044281</v>
      </c>
      <c r="G364">
        <v>0.17471321200000001</v>
      </c>
      <c r="H364">
        <v>0.33818160608505099</v>
      </c>
    </row>
    <row r="365" spans="1:8">
      <c r="A365">
        <v>8</v>
      </c>
      <c r="B365">
        <v>7.143E-3</v>
      </c>
      <c r="C365" s="22">
        <v>7.2459068899999996E-5</v>
      </c>
      <c r="D365" s="22">
        <v>2.4506877299999999E-5</v>
      </c>
      <c r="E365">
        <v>0.33821684000000002</v>
      </c>
      <c r="F365">
        <v>0.57475917600000004</v>
      </c>
      <c r="G365">
        <v>0.17402053300000001</v>
      </c>
      <c r="H365">
        <v>0.33818160608505099</v>
      </c>
    </row>
    <row r="366" spans="1:8">
      <c r="A366">
        <v>9</v>
      </c>
      <c r="B366">
        <v>8.9999999999999993E-3</v>
      </c>
      <c r="C366" s="22">
        <v>7.2459075399999997E-5</v>
      </c>
      <c r="D366" s="22">
        <v>2.45068881E-5</v>
      </c>
      <c r="E366">
        <v>0.33821695800000001</v>
      </c>
      <c r="F366">
        <v>-1.91262811</v>
      </c>
      <c r="G366">
        <v>0.17340065099999999</v>
      </c>
      <c r="H366">
        <v>0.33818160608505099</v>
      </c>
    </row>
    <row r="367" spans="1:8">
      <c r="A367">
        <v>10</v>
      </c>
      <c r="B367">
        <v>1.1339999999999999E-2</v>
      </c>
      <c r="C367" s="22">
        <v>7.2459032400000006E-5</v>
      </c>
      <c r="D367" s="22">
        <v>2.4506883899999999E-5</v>
      </c>
      <c r="E367">
        <v>0.33821710199999999</v>
      </c>
      <c r="F367">
        <v>-0.13740474699999999</v>
      </c>
      <c r="G367">
        <v>0.17318963600000001</v>
      </c>
      <c r="H367">
        <v>0.33818160608505099</v>
      </c>
    </row>
    <row r="368" spans="1:8">
      <c r="A368">
        <v>11</v>
      </c>
      <c r="B368">
        <v>1.4290000000000001E-2</v>
      </c>
      <c r="C368" s="22">
        <v>7.2459027399999999E-5</v>
      </c>
      <c r="D368" s="22">
        <v>2.4506895900000002E-5</v>
      </c>
      <c r="E368">
        <v>0.33821729</v>
      </c>
      <c r="F368">
        <v>0.32953227099999999</v>
      </c>
      <c r="G368">
        <v>0.17236500900000001</v>
      </c>
      <c r="H368">
        <v>0.33818160608505099</v>
      </c>
    </row>
    <row r="369" spans="1:8">
      <c r="A369">
        <v>12</v>
      </c>
      <c r="B369">
        <v>1.7999999999999999E-2</v>
      </c>
      <c r="C369" s="22">
        <v>7.2459093699999994E-5</v>
      </c>
      <c r="D369" s="22">
        <v>2.4506899499999999E-5</v>
      </c>
      <c r="E369">
        <v>0.33821702999999997</v>
      </c>
      <c r="F369">
        <v>0.264828913</v>
      </c>
      <c r="G369">
        <v>0.17287240500000001</v>
      </c>
      <c r="H369">
        <v>0.33818160608505099</v>
      </c>
    </row>
    <row r="370" spans="1:8">
      <c r="A370">
        <v>13</v>
      </c>
      <c r="B370">
        <v>2.2679999999999999E-2</v>
      </c>
      <c r="C370" s="22">
        <v>7.2458998799999999E-5</v>
      </c>
      <c r="D370" s="22">
        <v>2.4506830700000001E-5</v>
      </c>
      <c r="E370">
        <v>0.33821652400000002</v>
      </c>
      <c r="F370">
        <v>0.22262056299999999</v>
      </c>
      <c r="G370">
        <v>0.17622252899999999</v>
      </c>
      <c r="H370">
        <v>0.33818160608505099</v>
      </c>
    </row>
    <row r="371" spans="1:8">
      <c r="A371">
        <v>14</v>
      </c>
      <c r="B371">
        <v>2.8570000000000002E-2</v>
      </c>
      <c r="C371" s="22">
        <v>7.2457667299999994E-5</v>
      </c>
      <c r="D371" s="22">
        <v>2.45063162E-5</v>
      </c>
      <c r="E371">
        <v>0.33821563900000001</v>
      </c>
      <c r="F371">
        <v>0.206580122</v>
      </c>
      <c r="G371">
        <v>0.19273027500000001</v>
      </c>
      <c r="H371">
        <v>0.33818160608505099</v>
      </c>
    </row>
    <row r="372" spans="1:8">
      <c r="A372">
        <v>15</v>
      </c>
      <c r="B372">
        <v>3.5999999999999997E-2</v>
      </c>
      <c r="C372" s="22">
        <v>7.2451151099999999E-5</v>
      </c>
      <c r="D372" s="22">
        <v>2.4503748400000002E-5</v>
      </c>
      <c r="E372">
        <v>0.33821061499999999</v>
      </c>
      <c r="F372">
        <v>0.15208735700000001</v>
      </c>
      <c r="G372">
        <v>0.24863147599999999</v>
      </c>
      <c r="H372">
        <v>0.33818160608505099</v>
      </c>
    </row>
    <row r="373" spans="1:8">
      <c r="A373">
        <v>16</v>
      </c>
      <c r="B373">
        <v>4.5359999999999998E-2</v>
      </c>
      <c r="C373" s="22">
        <v>7.2429626600000003E-5</v>
      </c>
      <c r="D373" s="22">
        <v>2.44950978E-5</v>
      </c>
      <c r="E373">
        <v>0.33819168900000002</v>
      </c>
      <c r="F373">
        <v>7.8849794599999995E-2</v>
      </c>
      <c r="G373">
        <v>0.32195001499999998</v>
      </c>
      <c r="H373">
        <v>0.33818160608505099</v>
      </c>
    </row>
    <row r="374" spans="1:8">
      <c r="A374">
        <v>17</v>
      </c>
      <c r="B374">
        <v>5.7140000000000003E-2</v>
      </c>
      <c r="C374" s="22">
        <v>7.2374701600000003E-5</v>
      </c>
      <c r="D374" s="22">
        <v>2.4473055400000001E-5</v>
      </c>
      <c r="E374">
        <v>0.33814378299999998</v>
      </c>
      <c r="F374">
        <v>3.5252897599999999E-2</v>
      </c>
      <c r="G374">
        <v>0.36557807199999998</v>
      </c>
      <c r="H374">
        <v>0.33818160608505099</v>
      </c>
    </row>
    <row r="375" spans="1:8">
      <c r="A375">
        <v>18</v>
      </c>
      <c r="B375">
        <v>7.1999999999999995E-2</v>
      </c>
      <c r="C375" s="22">
        <v>7.2259335699999998E-5</v>
      </c>
      <c r="D375" s="22">
        <v>2.4426876999999999E-5</v>
      </c>
      <c r="E375">
        <v>0.33804458300000001</v>
      </c>
      <c r="F375">
        <v>1.7067528700000001E-2</v>
      </c>
      <c r="G375">
        <v>0.38417277999999999</v>
      </c>
      <c r="H375">
        <v>0.33818160608505099</v>
      </c>
    </row>
    <row r="376" spans="1:8">
      <c r="A376">
        <v>19</v>
      </c>
      <c r="B376">
        <v>9.0709999999999999E-2</v>
      </c>
      <c r="C376" s="22">
        <v>7.2051336500000002E-5</v>
      </c>
      <c r="D376" s="22">
        <v>2.4343518400000001E-5</v>
      </c>
      <c r="E376">
        <v>0.337863523</v>
      </c>
      <c r="F376">
        <v>9.8958392400000008E-3</v>
      </c>
      <c r="G376">
        <v>0.39232557000000001</v>
      </c>
      <c r="H376">
        <v>0.33818160608505099</v>
      </c>
    </row>
    <row r="377" spans="1:8">
      <c r="A377">
        <v>20</v>
      </c>
      <c r="B377">
        <v>0.1143</v>
      </c>
      <c r="C377" s="22">
        <v>7.1719945000000001E-5</v>
      </c>
      <c r="D377" s="22">
        <v>2.42104298E-5</v>
      </c>
      <c r="E377">
        <v>0.33756899600000001</v>
      </c>
      <c r="F377">
        <v>8.24354146E-3</v>
      </c>
      <c r="G377">
        <v>0.396400472</v>
      </c>
      <c r="H377">
        <v>0.33818160608505099</v>
      </c>
    </row>
    <row r="378" spans="1:8">
      <c r="A378">
        <v>21</v>
      </c>
      <c r="B378">
        <v>0.14399999999999999</v>
      </c>
      <c r="C378" s="22">
        <v>7.1241564399999994E-5</v>
      </c>
      <c r="D378" s="22">
        <v>2.4017565500000001E-5</v>
      </c>
      <c r="E378">
        <v>0.337128553</v>
      </c>
      <c r="F378">
        <v>1.14936886E-2</v>
      </c>
      <c r="G378">
        <v>0.39902325100000002</v>
      </c>
      <c r="H378">
        <v>0.33818160608505099</v>
      </c>
    </row>
    <row r="379" spans="1:8">
      <c r="A379">
        <v>22</v>
      </c>
      <c r="B379">
        <v>0.18140000000000001</v>
      </c>
      <c r="C379" s="22">
        <v>7.0599962199999994E-5</v>
      </c>
      <c r="D379" s="22">
        <v>2.3755514600000001E-5</v>
      </c>
      <c r="E379">
        <v>0.33648055700000001</v>
      </c>
      <c r="F379">
        <v>2.0499445000000002E-2</v>
      </c>
      <c r="G379">
        <v>0.40224340400000003</v>
      </c>
      <c r="H379">
        <v>0.33818160608505099</v>
      </c>
    </row>
    <row r="380" spans="1:8">
      <c r="A380">
        <v>23</v>
      </c>
      <c r="B380">
        <v>0.2286</v>
      </c>
      <c r="C380" s="22">
        <v>6.9778771000000004E-5</v>
      </c>
      <c r="D380" s="22">
        <v>2.3409255799999999E-5</v>
      </c>
      <c r="E380">
        <v>0.33547819000000001</v>
      </c>
      <c r="F380">
        <v>3.5672464799999998E-2</v>
      </c>
      <c r="G380">
        <v>0.40815622099999999</v>
      </c>
      <c r="H380">
        <v>0.33818160608505099</v>
      </c>
    </row>
    <row r="381" spans="1:8">
      <c r="A381">
        <v>24</v>
      </c>
      <c r="B381">
        <v>0.28799999999999998</v>
      </c>
      <c r="C381" s="22">
        <v>6.8748479200000007E-5</v>
      </c>
      <c r="D381" s="22">
        <v>2.2949815199999999E-5</v>
      </c>
      <c r="E381">
        <v>0.33382287799999999</v>
      </c>
      <c r="F381">
        <v>5.5049312199999999E-2</v>
      </c>
      <c r="G381">
        <v>0.41860149899999999</v>
      </c>
      <c r="H381">
        <v>0.33818160608505099</v>
      </c>
    </row>
    <row r="382" spans="1:8">
      <c r="A382">
        <v>25</v>
      </c>
      <c r="B382">
        <v>0.36280000000000001</v>
      </c>
      <c r="C382" s="22">
        <v>6.7453608500000001E-5</v>
      </c>
      <c r="D382" s="22">
        <v>2.2327634999999999E-5</v>
      </c>
      <c r="E382">
        <v>0.33100727400000002</v>
      </c>
      <c r="F382">
        <v>7.3192003199999994E-2</v>
      </c>
      <c r="G382">
        <v>0.434563484</v>
      </c>
      <c r="H382">
        <v>0.33818160608505099</v>
      </c>
    </row>
    <row r="383" spans="1:8">
      <c r="A383">
        <v>26</v>
      </c>
      <c r="B383">
        <v>0.4572</v>
      </c>
      <c r="C383" s="22">
        <v>6.5803155499999995E-5</v>
      </c>
      <c r="D383" s="22">
        <v>2.14708632E-5</v>
      </c>
      <c r="E383">
        <v>0.32628926400000002</v>
      </c>
      <c r="F383">
        <v>8.25775604E-2</v>
      </c>
      <c r="G383">
        <v>0.45548021700000002</v>
      </c>
      <c r="H383">
        <v>0.33818160608505099</v>
      </c>
    </row>
    <row r="384" spans="1:8">
      <c r="A384">
        <v>27</v>
      </c>
      <c r="B384">
        <v>0.57599999999999996</v>
      </c>
      <c r="C384" s="22">
        <v>6.3667431299999999E-5</v>
      </c>
      <c r="D384" s="22">
        <v>2.0292746199999999E-5</v>
      </c>
      <c r="E384">
        <v>0.31873040600000002</v>
      </c>
      <c r="F384">
        <v>7.7361480799999993E-2</v>
      </c>
      <c r="G384">
        <v>0.47879490200000002</v>
      </c>
      <c r="H384">
        <v>0.33818160608505099</v>
      </c>
    </row>
    <row r="385" spans="1:8">
      <c r="A385">
        <v>28</v>
      </c>
      <c r="B385">
        <v>0.72570000000000001</v>
      </c>
      <c r="C385" s="22">
        <v>6.0887432699999998E-5</v>
      </c>
      <c r="D385" s="22">
        <v>1.8712676599999999E-5</v>
      </c>
      <c r="E385">
        <v>0.30733233100000001</v>
      </c>
      <c r="F385">
        <v>5.6541757900000003E-2</v>
      </c>
      <c r="G385">
        <v>0.50028592000000005</v>
      </c>
      <c r="H385">
        <v>0.33818160608505099</v>
      </c>
    </row>
    <row r="386" spans="1:8">
      <c r="A386">
        <v>29</v>
      </c>
      <c r="B386">
        <v>0.9143</v>
      </c>
      <c r="C386" s="22">
        <v>5.7307430899999999E-5</v>
      </c>
      <c r="D386" s="22">
        <v>1.66928423E-5</v>
      </c>
      <c r="E386">
        <v>0.291285825</v>
      </c>
      <c r="F386">
        <v>2.3818358099999999E-2</v>
      </c>
      <c r="G386">
        <v>0.51537176299999998</v>
      </c>
      <c r="H386">
        <v>0.33818160608505099</v>
      </c>
    </row>
    <row r="387" spans="1:8">
      <c r="A387">
        <v>30</v>
      </c>
      <c r="B387">
        <v>1.1519999999999999</v>
      </c>
      <c r="C387" s="22">
        <v>5.2830541099999999E-5</v>
      </c>
      <c r="D387" s="22">
        <v>1.42791206E-5</v>
      </c>
      <c r="E387">
        <v>0.27028155100000001</v>
      </c>
      <c r="F387">
        <v>-1.5146683899999999E-2</v>
      </c>
      <c r="G387">
        <v>0.52079116000000003</v>
      </c>
      <c r="H387">
        <v>0.33818160608505099</v>
      </c>
    </row>
    <row r="388" spans="1:8">
      <c r="A388">
        <v>31</v>
      </c>
      <c r="B388">
        <v>1.4510000000000001</v>
      </c>
      <c r="C388" s="22">
        <v>4.7481991200000002E-5</v>
      </c>
      <c r="D388" s="22">
        <v>1.16220786E-5</v>
      </c>
      <c r="E388">
        <v>0.24476814</v>
      </c>
      <c r="F388">
        <v>-5.5397438399999999E-2</v>
      </c>
      <c r="G388">
        <v>0.51565222200000005</v>
      </c>
      <c r="H388">
        <v>0.33818160608505099</v>
      </c>
    </row>
    <row r="389" spans="1:8">
      <c r="A389">
        <v>32</v>
      </c>
      <c r="B389">
        <v>1.829</v>
      </c>
      <c r="C389" s="22">
        <v>4.1447988099999999E-5</v>
      </c>
      <c r="D389" s="22">
        <v>8.9531337599999995E-6</v>
      </c>
      <c r="E389">
        <v>0.21600888600000001</v>
      </c>
      <c r="F389">
        <v>-9.3760275399999995E-2</v>
      </c>
      <c r="G389">
        <v>0.50139021100000003</v>
      </c>
      <c r="H389">
        <v>0.33818160608505099</v>
      </c>
    </row>
    <row r="390" spans="1:8">
      <c r="A390">
        <v>33</v>
      </c>
      <c r="B390">
        <v>2.3039999999999998</v>
      </c>
      <c r="C390" s="22">
        <v>3.5061906099999999E-5</v>
      </c>
      <c r="D390" s="22">
        <v>6.5151885800000004E-6</v>
      </c>
      <c r="E390" s="22">
        <v>0.18581957700000001</v>
      </c>
      <c r="F390">
        <v>-0.128914318</v>
      </c>
      <c r="G390">
        <v>0.48097004599999998</v>
      </c>
      <c r="H390">
        <v>0.33818160608505099</v>
      </c>
    </row>
    <row r="391" spans="1:8">
      <c r="A391">
        <v>34</v>
      </c>
      <c r="B391">
        <v>2.903</v>
      </c>
      <c r="C391" s="22">
        <v>2.87342E-5</v>
      </c>
      <c r="D391" s="22">
        <v>4.4872719399999997E-6</v>
      </c>
      <c r="E391">
        <v>0.156164846</v>
      </c>
      <c r="F391">
        <v>-0.160520313</v>
      </c>
      <c r="G391">
        <v>0.45775306599999999</v>
      </c>
      <c r="H391">
        <v>0.33818160608505099</v>
      </c>
    </row>
    <row r="392" spans="1:8">
      <c r="A392">
        <v>35</v>
      </c>
      <c r="B392">
        <v>3.657</v>
      </c>
      <c r="C392" s="22">
        <v>2.28507742E-5</v>
      </c>
      <c r="D392" s="22">
        <v>2.9411624100000001E-6</v>
      </c>
      <c r="E392">
        <v>0.128711718</v>
      </c>
      <c r="F392" s="22">
        <v>-0.18862638500000001</v>
      </c>
      <c r="G392">
        <v>0.43463823800000001</v>
      </c>
      <c r="H392">
        <v>0.33818160608505099</v>
      </c>
    </row>
    <row r="393" spans="1:8">
      <c r="A393">
        <v>36</v>
      </c>
      <c r="B393">
        <v>4.6079999999999997</v>
      </c>
      <c r="C393" s="22">
        <v>1.7690856100000002E-5</v>
      </c>
      <c r="D393" s="22">
        <v>1.8502034599999999E-6</v>
      </c>
      <c r="E393" s="22">
        <v>0.10458529799999999</v>
      </c>
      <c r="F393">
        <v>-0.21338082999999999</v>
      </c>
      <c r="G393">
        <v>0.41361487899999999</v>
      </c>
      <c r="H393">
        <v>0.33818160608505099</v>
      </c>
    </row>
    <row r="394" spans="1:8">
      <c r="A394">
        <v>37</v>
      </c>
      <c r="B394">
        <v>5.806</v>
      </c>
      <c r="C394" s="22">
        <v>1.33885451E-5</v>
      </c>
      <c r="D394" s="22">
        <v>1.12791115E-6</v>
      </c>
      <c r="E394" s="22">
        <v>8.42444896E-2</v>
      </c>
      <c r="F394">
        <v>-0.234787738</v>
      </c>
      <c r="G394">
        <v>0.39572221099999999</v>
      </c>
      <c r="H394">
        <v>0.33818160608505099</v>
      </c>
    </row>
    <row r="395" spans="1:8">
      <c r="A395">
        <v>38</v>
      </c>
      <c r="B395">
        <v>7.3140000000000001</v>
      </c>
      <c r="C395" s="22">
        <v>9.9493918600000005E-6</v>
      </c>
      <c r="D395" s="22">
        <v>6.7310047299999998E-7</v>
      </c>
      <c r="E395" s="22">
        <v>6.7652423599999997E-2</v>
      </c>
      <c r="F395" s="22">
        <v>-0.25298966899999997</v>
      </c>
      <c r="G395">
        <v>0.38122984300000001</v>
      </c>
      <c r="H395">
        <v>0.33818160608505099</v>
      </c>
    </row>
    <row r="396" spans="1:8">
      <c r="A396">
        <v>39</v>
      </c>
      <c r="B396">
        <v>9.2159999999999993</v>
      </c>
      <c r="C396" s="22">
        <v>7.3352911299999997E-6</v>
      </c>
      <c r="D396" s="22">
        <v>3.9821268300000001E-7</v>
      </c>
      <c r="E396">
        <v>5.42872363E-2</v>
      </c>
      <c r="F396">
        <v>-0.27136477199999998</v>
      </c>
      <c r="G396">
        <v>0.37015073799999998</v>
      </c>
      <c r="H396">
        <v>0.33818160608505099</v>
      </c>
    </row>
    <row r="397" spans="1:8">
      <c r="A397">
        <v>40</v>
      </c>
      <c r="B397">
        <v>11.61</v>
      </c>
      <c r="C397" s="22">
        <v>5.0961724299999997E-6</v>
      </c>
      <c r="D397" s="22">
        <v>2.08996102E-7</v>
      </c>
      <c r="E397">
        <v>4.1010406300000003E-2</v>
      </c>
      <c r="F397">
        <v>-0.29401450600000001</v>
      </c>
      <c r="G397">
        <v>0.36065816499999998</v>
      </c>
      <c r="H397">
        <v>0.33818160608505099</v>
      </c>
    </row>
    <row r="398" spans="1:8">
      <c r="A398">
        <v>41</v>
      </c>
      <c r="B398">
        <v>13</v>
      </c>
      <c r="C398" s="22">
        <v>3.3558726200000001E-6</v>
      </c>
      <c r="D398" s="22">
        <v>1.33009672E-7</v>
      </c>
      <c r="E398">
        <v>3.9634898799999999E-2</v>
      </c>
      <c r="F398">
        <v>-0.33968358300000001</v>
      </c>
      <c r="G398">
        <v>0.35267672900000002</v>
      </c>
      <c r="H398">
        <v>0.33818160608505099</v>
      </c>
    </row>
    <row r="400" spans="1:8">
      <c r="A400" t="s">
        <v>20</v>
      </c>
    </row>
    <row r="402" spans="1:4">
      <c r="A402" t="s">
        <v>1</v>
      </c>
      <c r="B402" t="s">
        <v>2</v>
      </c>
      <c r="C402" t="s">
        <v>3</v>
      </c>
      <c r="D402" t="s">
        <v>4</v>
      </c>
    </row>
    <row r="403" spans="1:4">
      <c r="A403">
        <v>0</v>
      </c>
      <c r="B403">
        <v>1E-3</v>
      </c>
      <c r="C403" s="22">
        <v>8.4176763600000005E-6</v>
      </c>
      <c r="D403" s="22">
        <v>4.8057247099999996E-6</v>
      </c>
    </row>
    <row r="404" spans="1:4">
      <c r="A404">
        <v>1</v>
      </c>
      <c r="B404">
        <v>1.122E-3</v>
      </c>
      <c r="C404" s="22">
        <v>8.4176748499999999E-6</v>
      </c>
      <c r="D404" s="22">
        <v>4.8057253000000003E-6</v>
      </c>
    </row>
    <row r="405" spans="1:4">
      <c r="A405">
        <v>2</v>
      </c>
      <c r="B405">
        <v>1.2600000000000001E-3</v>
      </c>
      <c r="C405" s="22">
        <v>8.4176708500000007E-6</v>
      </c>
      <c r="D405" s="22">
        <v>4.8057300599999998E-6</v>
      </c>
    </row>
    <row r="406" spans="1:4">
      <c r="A406">
        <v>3</v>
      </c>
      <c r="B406">
        <v>1.4139999999999999E-3</v>
      </c>
      <c r="C406" s="22">
        <v>8.4176662500000001E-6</v>
      </c>
      <c r="D406" s="22">
        <v>4.80573714E-6</v>
      </c>
    </row>
    <row r="407" spans="1:4">
      <c r="A407">
        <v>4</v>
      </c>
      <c r="B407">
        <v>1.5870000000000001E-3</v>
      </c>
      <c r="C407" s="22">
        <v>8.41766297E-6</v>
      </c>
      <c r="D407" s="22">
        <v>4.80574371E-6</v>
      </c>
    </row>
    <row r="408" spans="1:4">
      <c r="A408">
        <v>5</v>
      </c>
      <c r="B408">
        <v>1.7819999999999999E-3</v>
      </c>
      <c r="C408" s="22">
        <v>8.4176622700000005E-6</v>
      </c>
      <c r="D408" s="22">
        <v>4.8057468400000001E-6</v>
      </c>
    </row>
    <row r="409" spans="1:4">
      <c r="A409">
        <v>6</v>
      </c>
      <c r="B409">
        <v>2E-3</v>
      </c>
      <c r="C409" s="22">
        <v>8.4176644599999993E-6</v>
      </c>
      <c r="D409" s="22">
        <v>4.8057445700000001E-6</v>
      </c>
    </row>
    <row r="410" spans="1:4">
      <c r="A410">
        <v>7</v>
      </c>
      <c r="B410">
        <v>2.245E-3</v>
      </c>
      <c r="C410" s="22">
        <v>8.4176687799999997E-6</v>
      </c>
      <c r="D410" s="22">
        <v>4.8057371599999997E-6</v>
      </c>
    </row>
    <row r="411" spans="1:4">
      <c r="A411">
        <v>8</v>
      </c>
      <c r="B411">
        <v>2.5200000000000001E-3</v>
      </c>
      <c r="C411" s="22">
        <v>8.4176734999999999E-6</v>
      </c>
      <c r="D411" s="22">
        <v>4.8057276499999997E-6</v>
      </c>
    </row>
    <row r="412" spans="1:4">
      <c r="A412">
        <v>9</v>
      </c>
      <c r="B412">
        <v>2.8279999999999998E-3</v>
      </c>
      <c r="C412" s="22">
        <v>8.4176764700000003E-6</v>
      </c>
      <c r="D412" s="22">
        <v>4.8057208799999999E-6</v>
      </c>
    </row>
    <row r="413" spans="1:4">
      <c r="A413">
        <v>10</v>
      </c>
      <c r="B413">
        <v>3.1749999999999999E-3</v>
      </c>
      <c r="C413" s="22">
        <v>8.4176760499999992E-6</v>
      </c>
      <c r="D413" s="22">
        <v>4.8057210600000002E-6</v>
      </c>
    </row>
    <row r="414" spans="1:4">
      <c r="A414">
        <v>11</v>
      </c>
      <c r="B414">
        <v>3.5639999999999999E-3</v>
      </c>
      <c r="C414" s="22">
        <v>8.4176720799999994E-6</v>
      </c>
      <c r="D414" s="22">
        <v>4.8057289599999996E-6</v>
      </c>
    </row>
    <row r="415" spans="1:4">
      <c r="A415">
        <v>12</v>
      </c>
      <c r="B415">
        <v>4.0000000000000001E-3</v>
      </c>
      <c r="C415" s="22">
        <v>8.4176663300000004E-6</v>
      </c>
      <c r="D415" s="22">
        <v>4.8057407400000004E-6</v>
      </c>
    </row>
    <row r="416" spans="1:4">
      <c r="A416">
        <v>13</v>
      </c>
      <c r="B416">
        <v>4.4900000000000001E-3</v>
      </c>
      <c r="C416" s="22">
        <v>8.4176617599999992E-6</v>
      </c>
      <c r="D416" s="22">
        <v>4.8057498099999996E-6</v>
      </c>
    </row>
    <row r="417" spans="1:4">
      <c r="A417">
        <v>14</v>
      </c>
      <c r="B417">
        <v>5.0400000000000002E-3</v>
      </c>
      <c r="C417" s="22">
        <v>8.4176608599999998E-6</v>
      </c>
      <c r="D417" s="22">
        <v>4.80575066E-6</v>
      </c>
    </row>
    <row r="418" spans="1:4">
      <c r="A418">
        <v>15</v>
      </c>
      <c r="B418">
        <v>5.6569999999999997E-3</v>
      </c>
      <c r="C418" s="22">
        <v>8.4176641900000006E-6</v>
      </c>
      <c r="D418" s="22">
        <v>4.80574255E-6</v>
      </c>
    </row>
    <row r="419" spans="1:4">
      <c r="A419">
        <v>16</v>
      </c>
      <c r="B419">
        <v>6.3499999999999997E-3</v>
      </c>
      <c r="C419" s="22">
        <v>8.4176699900000005E-6</v>
      </c>
      <c r="D419" s="22">
        <v>4.8057301599999997E-6</v>
      </c>
    </row>
    <row r="420" spans="1:4">
      <c r="A420">
        <v>17</v>
      </c>
      <c r="B420">
        <v>7.1269999999999997E-3</v>
      </c>
      <c r="C420" s="22">
        <v>8.4176751699999994E-6</v>
      </c>
      <c r="D420" s="22">
        <v>4.8057207899999998E-6</v>
      </c>
    </row>
    <row r="421" spans="1:4">
      <c r="A421">
        <v>18</v>
      </c>
      <c r="B421">
        <v>8.0000000000000002E-3</v>
      </c>
      <c r="C421" s="22">
        <v>8.4176771500000002E-6</v>
      </c>
      <c r="D421" s="22">
        <v>4.8057197399999996E-6</v>
      </c>
    </row>
    <row r="422" spans="1:4">
      <c r="A422">
        <v>19</v>
      </c>
      <c r="B422">
        <v>8.9800000000000001E-3</v>
      </c>
      <c r="C422" s="22">
        <v>8.4176751399999999E-6</v>
      </c>
      <c r="D422" s="22">
        <v>4.8057271099999999E-6</v>
      </c>
    </row>
    <row r="423" spans="1:4">
      <c r="A423">
        <v>20</v>
      </c>
      <c r="B423">
        <v>1.008E-2</v>
      </c>
      <c r="C423" s="22">
        <v>8.4176704000000001E-6</v>
      </c>
      <c r="D423" s="22">
        <v>4.8057380400000003E-6</v>
      </c>
    </row>
    <row r="424" spans="1:4">
      <c r="A424">
        <v>21</v>
      </c>
      <c r="B424">
        <v>1.1310000000000001E-2</v>
      </c>
      <c r="C424" s="22">
        <v>8.41766529E-6</v>
      </c>
      <c r="D424" s="22">
        <v>4.80574607E-6</v>
      </c>
    </row>
    <row r="425" spans="1:4">
      <c r="A425">
        <v>22</v>
      </c>
      <c r="B425">
        <v>1.2699999999999999E-2</v>
      </c>
      <c r="C425" s="22">
        <v>8.4176620600000008E-6</v>
      </c>
      <c r="D425" s="22">
        <v>4.8057471499999997E-6</v>
      </c>
    </row>
    <row r="426" spans="1:4">
      <c r="A426">
        <v>23</v>
      </c>
      <c r="B426">
        <v>1.4250000000000001E-2</v>
      </c>
      <c r="C426" s="22">
        <v>8.4176619299999996E-6</v>
      </c>
      <c r="D426" s="22">
        <v>4.8057416999999996E-6</v>
      </c>
    </row>
    <row r="427" spans="1:4">
      <c r="A427">
        <v>24</v>
      </c>
      <c r="B427">
        <v>1.6E-2</v>
      </c>
      <c r="C427" s="22">
        <v>8.4176647000000002E-6</v>
      </c>
      <c r="D427" s="22">
        <v>4.8057335600000002E-6</v>
      </c>
    </row>
    <row r="428" spans="1:4">
      <c r="A428">
        <v>25</v>
      </c>
      <c r="B428">
        <v>1.796E-2</v>
      </c>
      <c r="C428" s="22">
        <v>8.41766828E-6</v>
      </c>
      <c r="D428" s="22">
        <v>4.8057268699999998E-6</v>
      </c>
    </row>
    <row r="429" spans="1:4">
      <c r="A429">
        <v>26</v>
      </c>
      <c r="B429">
        <v>2.0160000000000001E-2</v>
      </c>
      <c r="C429" s="22">
        <v>8.4176677900000002E-6</v>
      </c>
      <c r="D429" s="22">
        <v>4.8057227000000002E-6</v>
      </c>
    </row>
    <row r="430" spans="1:4">
      <c r="A430">
        <v>27</v>
      </c>
      <c r="B430">
        <v>2.2630000000000001E-2</v>
      </c>
      <c r="C430" s="22">
        <v>8.4176534100000001E-6</v>
      </c>
      <c r="D430" s="22">
        <v>4.8057167600000002E-6</v>
      </c>
    </row>
    <row r="431" spans="1:4">
      <c r="A431">
        <v>28</v>
      </c>
      <c r="B431">
        <v>2.5399999999999999E-2</v>
      </c>
      <c r="C431" s="22">
        <v>8.4176067199999995E-6</v>
      </c>
      <c r="D431" s="22">
        <v>4.8056979099999998E-6</v>
      </c>
    </row>
    <row r="432" spans="1:4">
      <c r="A432">
        <v>29</v>
      </c>
      <c r="B432">
        <v>2.8510000000000001E-2</v>
      </c>
      <c r="C432" s="22">
        <v>8.4174946499999993E-6</v>
      </c>
      <c r="D432" s="22">
        <v>4.8056460900000003E-6</v>
      </c>
    </row>
    <row r="433" spans="1:4">
      <c r="A433">
        <v>30</v>
      </c>
      <c r="B433">
        <v>3.2000000000000001E-2</v>
      </c>
      <c r="C433" s="22">
        <v>8.41726041E-6</v>
      </c>
      <c r="D433" s="22">
        <v>4.80552872E-6</v>
      </c>
    </row>
    <row r="434" spans="1:4">
      <c r="A434">
        <v>31</v>
      </c>
      <c r="B434">
        <v>3.5920000000000001E-2</v>
      </c>
      <c r="C434" s="22">
        <v>8.4168111100000003E-6</v>
      </c>
      <c r="D434" s="22">
        <v>4.8052950099999999E-6</v>
      </c>
    </row>
    <row r="435" spans="1:4">
      <c r="A435">
        <v>32</v>
      </c>
      <c r="B435">
        <v>4.0320000000000002E-2</v>
      </c>
      <c r="C435" s="22">
        <v>8.4160035099999998E-6</v>
      </c>
      <c r="D435" s="22">
        <v>4.8048692799999999E-6</v>
      </c>
    </row>
    <row r="436" spans="1:4">
      <c r="A436">
        <v>33</v>
      </c>
      <c r="B436">
        <v>4.5249999999999999E-2</v>
      </c>
      <c r="C436" s="22">
        <v>8.4146311499999996E-6</v>
      </c>
      <c r="D436" s="22">
        <v>4.8041447000000002E-6</v>
      </c>
    </row>
    <row r="437" spans="1:4">
      <c r="A437">
        <v>34</v>
      </c>
      <c r="B437">
        <v>5.0799999999999998E-2</v>
      </c>
      <c r="C437" s="22">
        <v>8.4124177800000007E-6</v>
      </c>
      <c r="D437" s="22">
        <v>4.8029797300000004E-6</v>
      </c>
    </row>
    <row r="438" spans="1:4">
      <c r="A438">
        <v>35</v>
      </c>
      <c r="B438">
        <v>5.7020000000000001E-2</v>
      </c>
      <c r="C438" s="22">
        <v>8.4090212899999994E-6</v>
      </c>
      <c r="D438" s="22">
        <v>4.8011988099999996E-6</v>
      </c>
    </row>
    <row r="439" spans="1:4">
      <c r="A439">
        <v>36</v>
      </c>
      <c r="B439">
        <v>6.4000000000000001E-2</v>
      </c>
      <c r="C439" s="22">
        <v>8.4040481300000002E-6</v>
      </c>
      <c r="D439" s="22">
        <v>4.7985980200000001E-6</v>
      </c>
    </row>
    <row r="440" spans="1:4">
      <c r="A440">
        <v>37</v>
      </c>
      <c r="B440">
        <v>7.1840000000000001E-2</v>
      </c>
      <c r="C440" s="22">
        <v>8.3970737599999993E-6</v>
      </c>
      <c r="D440" s="22">
        <v>4.7949544500000004E-6</v>
      </c>
    </row>
    <row r="441" spans="1:4">
      <c r="A441">
        <v>38</v>
      </c>
      <c r="B441">
        <v>8.0629999999999993E-2</v>
      </c>
      <c r="C441" s="22">
        <v>8.3876629700000003E-6</v>
      </c>
      <c r="D441" s="22">
        <v>4.7900371799999996E-6</v>
      </c>
    </row>
    <row r="442" spans="1:4">
      <c r="A442">
        <v>39</v>
      </c>
      <c r="B442">
        <v>9.0509999999999993E-2</v>
      </c>
      <c r="C442" s="22">
        <v>8.3753887799999998E-6</v>
      </c>
      <c r="D442" s="22">
        <v>4.7836192399999997E-6</v>
      </c>
    </row>
    <row r="443" spans="1:4">
      <c r="A443">
        <v>40</v>
      </c>
      <c r="B443">
        <v>0.1016</v>
      </c>
      <c r="C443" s="22">
        <v>8.3598534499999997E-6</v>
      </c>
      <c r="D443" s="22">
        <v>4.77549123E-6</v>
      </c>
    </row>
    <row r="444" spans="1:4">
      <c r="A444">
        <v>41</v>
      </c>
      <c r="B444">
        <v>0.114</v>
      </c>
      <c r="C444" s="22">
        <v>8.3407131299999996E-6</v>
      </c>
      <c r="D444" s="22">
        <v>4.7654757200000004E-6</v>
      </c>
    </row>
    <row r="445" spans="1:4">
      <c r="A445">
        <v>42</v>
      </c>
      <c r="B445">
        <v>0.128</v>
      </c>
      <c r="C445" s="22">
        <v>8.3176988300000002E-6</v>
      </c>
      <c r="D445" s="22">
        <v>4.7534375199999998E-6</v>
      </c>
    </row>
    <row r="446" spans="1:4">
      <c r="A446">
        <v>43</v>
      </c>
      <c r="B446">
        <v>0.14369999999999999</v>
      </c>
      <c r="C446" s="22">
        <v>8.2906241000000005E-6</v>
      </c>
      <c r="D446" s="22">
        <v>4.7392855400000002E-6</v>
      </c>
    </row>
    <row r="447" spans="1:4">
      <c r="A447">
        <v>44</v>
      </c>
      <c r="B447">
        <v>0.1613</v>
      </c>
      <c r="C447" s="22">
        <v>8.2593804799999996E-6</v>
      </c>
      <c r="D447" s="22">
        <v>4.7229680899999996E-6</v>
      </c>
    </row>
    <row r="448" spans="1:4">
      <c r="A448">
        <v>45</v>
      </c>
      <c r="B448">
        <v>0.18099999999999999</v>
      </c>
      <c r="C448" s="22">
        <v>8.2239279500000001E-6</v>
      </c>
      <c r="D448" s="22">
        <v>4.7044672099999999E-6</v>
      </c>
    </row>
    <row r="449" spans="1:4">
      <c r="A449">
        <v>46</v>
      </c>
      <c r="B449">
        <v>0.20319999999999999</v>
      </c>
      <c r="C449" s="22">
        <v>8.1842772899999993E-6</v>
      </c>
      <c r="D449" s="22">
        <v>4.6837908799999999E-6</v>
      </c>
    </row>
    <row r="450" spans="1:4">
      <c r="A450">
        <v>47</v>
      </c>
      <c r="B450">
        <v>0.2281</v>
      </c>
      <c r="C450" s="22">
        <v>8.1404538499999995E-6</v>
      </c>
      <c r="D450" s="22">
        <v>4.6609580699999997E-6</v>
      </c>
    </row>
    <row r="451" spans="1:4">
      <c r="A451">
        <v>48</v>
      </c>
      <c r="B451">
        <v>0.25600000000000001</v>
      </c>
      <c r="C451" s="22">
        <v>8.0924495899999995E-6</v>
      </c>
      <c r="D451" s="22">
        <v>4.6359803299999998E-6</v>
      </c>
    </row>
    <row r="452" spans="1:4">
      <c r="A452">
        <v>49</v>
      </c>
      <c r="B452">
        <v>0.28739999999999999</v>
      </c>
      <c r="C452" s="22">
        <v>8.0401852900000003E-6</v>
      </c>
      <c r="D452" s="22">
        <v>4.6088527999999999E-6</v>
      </c>
    </row>
    <row r="453" spans="1:4">
      <c r="A453">
        <v>50</v>
      </c>
      <c r="B453">
        <v>0.32250000000000001</v>
      </c>
      <c r="C453" s="22">
        <v>7.9834888200000004E-6</v>
      </c>
      <c r="D453" s="22">
        <v>4.5795585400000001E-6</v>
      </c>
    </row>
    <row r="454" spans="1:4">
      <c r="A454">
        <v>51</v>
      </c>
      <c r="B454">
        <v>0.36199999999999999</v>
      </c>
      <c r="C454" s="22">
        <v>7.9220653699999995E-6</v>
      </c>
      <c r="D454" s="22">
        <v>4.5480739100000001E-6</v>
      </c>
    </row>
    <row r="455" spans="1:4">
      <c r="A455">
        <v>52</v>
      </c>
      <c r="B455">
        <v>0.40639999999999998</v>
      </c>
      <c r="C455" s="22">
        <v>7.8554370599999995E-6</v>
      </c>
      <c r="D455" s="22">
        <v>4.5143612000000002E-6</v>
      </c>
    </row>
    <row r="456" spans="1:4">
      <c r="A456">
        <v>53</v>
      </c>
      <c r="B456">
        <v>0.45610000000000001</v>
      </c>
      <c r="C456" s="22">
        <v>7.7828657000000001E-6</v>
      </c>
      <c r="D456" s="22">
        <v>4.4783525299999997E-6</v>
      </c>
    </row>
    <row r="457" spans="1:4">
      <c r="A457">
        <v>54</v>
      </c>
      <c r="B457">
        <v>0.51200000000000001</v>
      </c>
      <c r="C457" s="22">
        <v>7.7032870200000004E-6</v>
      </c>
      <c r="D457" s="22">
        <v>4.4399361600000003E-6</v>
      </c>
    </row>
    <row r="458" spans="1:4">
      <c r="A458">
        <v>55</v>
      </c>
      <c r="B458">
        <v>0.57469999999999999</v>
      </c>
      <c r="C458" s="22">
        <v>7.6152499100000004E-6</v>
      </c>
      <c r="D458" s="22">
        <v>4.3989360200000001E-6</v>
      </c>
    </row>
    <row r="459" spans="1:4">
      <c r="A459">
        <v>56</v>
      </c>
      <c r="B459">
        <v>0.64510000000000001</v>
      </c>
      <c r="C459" s="22">
        <v>7.5168489999999996E-6</v>
      </c>
      <c r="D459" s="22">
        <v>4.3550696300000002E-6</v>
      </c>
    </row>
    <row r="460" spans="1:4">
      <c r="A460">
        <v>57</v>
      </c>
      <c r="B460">
        <v>0.72409999999999997</v>
      </c>
      <c r="C460" s="22">
        <v>7.4056937700000002E-6</v>
      </c>
      <c r="D460" s="22">
        <v>4.3078955099999999E-6</v>
      </c>
    </row>
    <row r="461" spans="1:4">
      <c r="A461">
        <v>58</v>
      </c>
      <c r="B461">
        <v>0.81269999999999998</v>
      </c>
      <c r="C461" s="22">
        <v>7.2789608500000002E-6</v>
      </c>
      <c r="D461" s="22">
        <v>4.25676643E-6</v>
      </c>
    </row>
    <row r="462" spans="1:4">
      <c r="A462">
        <v>59</v>
      </c>
      <c r="B462">
        <v>0.9123</v>
      </c>
      <c r="C462" s="22">
        <v>7.1335060299999996E-6</v>
      </c>
      <c r="D462" s="22">
        <v>4.2007764700000001E-6</v>
      </c>
    </row>
    <row r="463" spans="1:4">
      <c r="A463">
        <v>60</v>
      </c>
      <c r="B463">
        <v>1.024</v>
      </c>
      <c r="C463" s="22">
        <v>6.9660200899999997E-6</v>
      </c>
      <c r="D463" s="22">
        <v>4.1387009000000002E-6</v>
      </c>
    </row>
    <row r="464" spans="1:4">
      <c r="A464">
        <v>61</v>
      </c>
      <c r="B464">
        <v>1.149</v>
      </c>
      <c r="C464" s="22">
        <v>6.7732903999999999E-6</v>
      </c>
      <c r="D464" s="22">
        <v>4.0689714700000004E-6</v>
      </c>
    </row>
    <row r="465" spans="1:4">
      <c r="A465">
        <v>62</v>
      </c>
      <c r="B465">
        <v>1.29</v>
      </c>
      <c r="C465" s="22">
        <v>6.5525872999999998E-6</v>
      </c>
      <c r="D465" s="22">
        <v>3.9897158499999998E-6</v>
      </c>
    </row>
    <row r="466" spans="1:4">
      <c r="A466">
        <v>63</v>
      </c>
      <c r="B466">
        <v>1.448</v>
      </c>
      <c r="C466" s="22">
        <v>6.3020769300000001E-6</v>
      </c>
      <c r="D466" s="22">
        <v>3.8988508500000003E-6</v>
      </c>
    </row>
    <row r="467" spans="1:4">
      <c r="A467">
        <v>64</v>
      </c>
      <c r="B467">
        <v>1.625</v>
      </c>
      <c r="C467" s="22">
        <v>6.02118229E-6</v>
      </c>
      <c r="D467" s="22">
        <v>3.7942467200000001E-6</v>
      </c>
    </row>
    <row r="468" spans="1:4">
      <c r="A468">
        <v>65</v>
      </c>
      <c r="B468">
        <v>1.825</v>
      </c>
      <c r="C468" s="22">
        <v>5.7108966199999998E-6</v>
      </c>
      <c r="D468" s="22">
        <v>3.6739963599999998E-6</v>
      </c>
    </row>
    <row r="469" spans="1:4">
      <c r="A469">
        <v>66</v>
      </c>
      <c r="B469">
        <v>2.048</v>
      </c>
      <c r="C469" s="22">
        <v>5.3740041600000004E-6</v>
      </c>
      <c r="D469" s="22">
        <v>3.53673779E-6</v>
      </c>
    </row>
    <row r="470" spans="1:4">
      <c r="A470">
        <v>67</v>
      </c>
      <c r="B470">
        <v>2.2989999999999999</v>
      </c>
      <c r="C470" s="22">
        <v>5.0150830999999997E-6</v>
      </c>
      <c r="D470" s="22">
        <v>3.3819192299999998E-6</v>
      </c>
    </row>
    <row r="471" spans="1:4">
      <c r="A471">
        <v>68</v>
      </c>
      <c r="B471">
        <v>2.58</v>
      </c>
      <c r="C471" s="22">
        <v>4.6402181099999999E-6</v>
      </c>
      <c r="D471" s="22">
        <v>3.2099692800000001E-6</v>
      </c>
    </row>
    <row r="472" spans="1:4">
      <c r="A472">
        <v>69</v>
      </c>
      <c r="B472">
        <v>2.8959999999999999</v>
      </c>
      <c r="C472" s="22">
        <v>4.2564662699999996E-6</v>
      </c>
      <c r="D472" s="22">
        <v>3.02239904E-6</v>
      </c>
    </row>
    <row r="473" spans="1:4">
      <c r="A473">
        <v>70</v>
      </c>
      <c r="B473">
        <v>3.2509999999999999</v>
      </c>
      <c r="C473" s="22">
        <v>3.8712188099999997E-6</v>
      </c>
      <c r="D473" s="22">
        <v>2.8218148199999998E-6</v>
      </c>
    </row>
    <row r="474" spans="1:4">
      <c r="A474">
        <v>71</v>
      </c>
      <c r="B474">
        <v>3.649</v>
      </c>
      <c r="C474" s="22">
        <v>3.4916617499999999E-6</v>
      </c>
      <c r="D474" s="22">
        <v>2.61177544E-6</v>
      </c>
    </row>
    <row r="475" spans="1:4">
      <c r="A475">
        <v>72</v>
      </c>
      <c r="B475">
        <v>4.0960000000000001</v>
      </c>
      <c r="C475" s="22">
        <v>3.12441668E-6</v>
      </c>
      <c r="D475" s="22">
        <v>2.3964709500000001E-6</v>
      </c>
    </row>
    <row r="476" spans="1:4">
      <c r="A476">
        <v>73</v>
      </c>
      <c r="B476">
        <v>4.5979999999999999</v>
      </c>
      <c r="C476" s="22">
        <v>2.7751801999999999E-6</v>
      </c>
      <c r="D476" s="22">
        <v>2.18028381E-6</v>
      </c>
    </row>
    <row r="477" spans="1:4">
      <c r="A477">
        <v>74</v>
      </c>
      <c r="B477">
        <v>5.1609999999999996</v>
      </c>
      <c r="C477" s="22">
        <v>2.4482653499999998E-6</v>
      </c>
      <c r="D477" s="22">
        <v>1.9673760199999998E-6</v>
      </c>
    </row>
    <row r="478" spans="1:4">
      <c r="A478">
        <v>75</v>
      </c>
      <c r="B478">
        <v>5.7930000000000001</v>
      </c>
      <c r="C478" s="22">
        <v>2.1464062100000002E-6</v>
      </c>
      <c r="D478" s="22">
        <v>1.7614480700000001E-6</v>
      </c>
    </row>
    <row r="479" spans="1:4">
      <c r="A479">
        <v>76</v>
      </c>
      <c r="B479">
        <v>6.5019999999999998</v>
      </c>
      <c r="C479" s="22">
        <v>1.8710869099999999E-6</v>
      </c>
      <c r="D479" s="22">
        <v>1.5656437999999999E-6</v>
      </c>
    </row>
    <row r="480" spans="1:4">
      <c r="A480">
        <v>77</v>
      </c>
      <c r="B480">
        <v>7.298</v>
      </c>
      <c r="C480" s="22">
        <v>1.62290439E-6</v>
      </c>
      <c r="D480" s="22">
        <v>1.3824127E-6</v>
      </c>
    </row>
    <row r="481" spans="1:8">
      <c r="A481">
        <v>78</v>
      </c>
      <c r="B481">
        <v>8.1920000000000002</v>
      </c>
      <c r="C481" s="22">
        <v>1.4015141499999999E-6</v>
      </c>
      <c r="D481" s="22">
        <v>1.21332449E-6</v>
      </c>
    </row>
    <row r="482" spans="1:8">
      <c r="A482">
        <v>79</v>
      </c>
      <c r="B482">
        <v>9.1950000000000003</v>
      </c>
      <c r="C482" s="22">
        <v>1.20563558E-6</v>
      </c>
      <c r="D482" s="22">
        <v>1.0591075799999999E-6</v>
      </c>
    </row>
    <row r="483" spans="1:8">
      <c r="A483">
        <v>80</v>
      </c>
      <c r="B483">
        <v>10.32</v>
      </c>
      <c r="C483" s="22">
        <v>1.0335297000000001E-6</v>
      </c>
      <c r="D483" s="22">
        <v>9.1994392599999997E-7</v>
      </c>
    </row>
    <row r="484" spans="1:8">
      <c r="A484">
        <v>81</v>
      </c>
      <c r="B484">
        <v>11.59</v>
      </c>
      <c r="C484" s="22">
        <v>8.8337979299999995E-7</v>
      </c>
      <c r="D484" s="22">
        <v>7.9563895400000001E-7</v>
      </c>
    </row>
    <row r="485" spans="1:8">
      <c r="A485">
        <v>82</v>
      </c>
      <c r="B485">
        <v>13</v>
      </c>
      <c r="C485" s="22">
        <v>7.5319119799999999E-7</v>
      </c>
      <c r="D485" s="22">
        <v>6.8555988900000003E-7</v>
      </c>
    </row>
    <row r="486" spans="1:8">
      <c r="A486">
        <v>83</v>
      </c>
      <c r="B486">
        <v>14.6</v>
      </c>
      <c r="C486" s="22">
        <v>6.4077073700000001E-7</v>
      </c>
      <c r="D486" s="22">
        <v>5.8871322599999998E-7</v>
      </c>
    </row>
    <row r="489" spans="1:8">
      <c r="A489" t="s">
        <v>1</v>
      </c>
      <c r="B489" t="s">
        <v>12</v>
      </c>
      <c r="C489" t="s">
        <v>13</v>
      </c>
      <c r="D489" t="s">
        <v>14</v>
      </c>
      <c r="E489" t="s">
        <v>15</v>
      </c>
      <c r="F489" t="s">
        <v>259</v>
      </c>
      <c r="G489" t="s">
        <v>16</v>
      </c>
      <c r="H489" t="s">
        <v>17</v>
      </c>
    </row>
    <row r="490" spans="1:8">
      <c r="A490">
        <v>0</v>
      </c>
      <c r="B490">
        <v>1.1249999999999999E-3</v>
      </c>
      <c r="C490" s="22">
        <v>3.7664269300000001E-5</v>
      </c>
      <c r="D490" s="22">
        <v>1.0287924600000001E-5</v>
      </c>
      <c r="E490">
        <v>0.27314812799999999</v>
      </c>
      <c r="F490">
        <v>-3.8009973499999998</v>
      </c>
      <c r="G490">
        <v>0.274094854</v>
      </c>
      <c r="H490">
        <v>0.27314838136851599</v>
      </c>
    </row>
    <row r="491" spans="1:8">
      <c r="A491">
        <v>1</v>
      </c>
      <c r="B491">
        <v>1.4170000000000001E-3</v>
      </c>
      <c r="C491" s="22">
        <v>3.7664280699999998E-5</v>
      </c>
      <c r="D491" s="22">
        <v>1.0287884599999999E-5</v>
      </c>
      <c r="E491">
        <v>0.27314698199999998</v>
      </c>
      <c r="F491">
        <v>-3.72820046</v>
      </c>
      <c r="G491">
        <v>0.278382568</v>
      </c>
      <c r="H491">
        <v>0.27314838136851599</v>
      </c>
    </row>
    <row r="492" spans="1:8">
      <c r="A492">
        <v>2</v>
      </c>
      <c r="B492">
        <v>1.786E-3</v>
      </c>
      <c r="C492" s="22">
        <v>3.7664285299999998E-5</v>
      </c>
      <c r="D492" s="22">
        <v>1.02878694E-5</v>
      </c>
      <c r="E492">
        <v>0.27314654500000002</v>
      </c>
      <c r="F492">
        <v>-2.7336531900000001</v>
      </c>
      <c r="G492">
        <v>0.280022298</v>
      </c>
      <c r="H492">
        <v>0.27314838136851599</v>
      </c>
    </row>
    <row r="493" spans="1:8">
      <c r="A493">
        <v>3</v>
      </c>
      <c r="B493">
        <v>2.2499999999999998E-3</v>
      </c>
      <c r="C493" s="22">
        <v>3.7664282400000002E-5</v>
      </c>
      <c r="D493" s="22">
        <v>1.0287887599999999E-5</v>
      </c>
      <c r="E493">
        <v>0.273147048</v>
      </c>
      <c r="F493">
        <v>-4.7574697099999996</v>
      </c>
      <c r="G493">
        <v>0.278137207</v>
      </c>
      <c r="H493">
        <v>0.27314838136851599</v>
      </c>
    </row>
    <row r="494" spans="1:8">
      <c r="A494">
        <v>4</v>
      </c>
      <c r="B494">
        <v>2.8349999999999998E-3</v>
      </c>
      <c r="C494" s="22">
        <v>3.76642748E-5</v>
      </c>
      <c r="D494" s="22">
        <v>1.02879089E-5</v>
      </c>
      <c r="E494">
        <v>0.27314767000000001</v>
      </c>
      <c r="F494">
        <v>0.88689514700000005</v>
      </c>
      <c r="G494">
        <v>0.27580866199999998</v>
      </c>
      <c r="H494">
        <v>0.27314838136851599</v>
      </c>
    </row>
    <row r="495" spans="1:8">
      <c r="A495">
        <v>5</v>
      </c>
      <c r="B495">
        <v>3.5720000000000001E-3</v>
      </c>
      <c r="C495" s="22">
        <v>3.7664275599999999E-5</v>
      </c>
      <c r="D495" s="22">
        <v>1.0287899200000001E-5</v>
      </c>
      <c r="E495">
        <v>0.27314740700000001</v>
      </c>
      <c r="F495">
        <v>-6.0070268799999997</v>
      </c>
      <c r="G495">
        <v>0.27679135900000001</v>
      </c>
      <c r="H495">
        <v>0.27314838136851599</v>
      </c>
    </row>
    <row r="496" spans="1:8">
      <c r="A496">
        <v>6</v>
      </c>
      <c r="B496">
        <v>4.4999999999999997E-3</v>
      </c>
      <c r="C496" s="22">
        <v>3.7664284599999997E-5</v>
      </c>
      <c r="D496" s="22">
        <v>1.0287864E-5</v>
      </c>
      <c r="E496">
        <v>0.27314640600000001</v>
      </c>
      <c r="F496">
        <v>-1.6698255900000001</v>
      </c>
      <c r="G496">
        <v>0.28054004199999999</v>
      </c>
      <c r="H496">
        <v>0.27314838136851599</v>
      </c>
    </row>
    <row r="497" spans="1:8">
      <c r="A497">
        <v>7</v>
      </c>
      <c r="B497">
        <v>5.6690000000000004E-3</v>
      </c>
      <c r="C497" s="22">
        <v>3.76642856E-5</v>
      </c>
      <c r="D497" s="22">
        <v>1.0287868700000001E-5</v>
      </c>
      <c r="E497">
        <v>0.273146524</v>
      </c>
      <c r="F497">
        <v>-16.7019582</v>
      </c>
      <c r="G497">
        <v>0.28010073499999999</v>
      </c>
      <c r="H497">
        <v>0.27314838136851599</v>
      </c>
    </row>
    <row r="498" spans="1:8">
      <c r="A498">
        <v>8</v>
      </c>
      <c r="B498">
        <v>7.143E-3</v>
      </c>
      <c r="C498" s="22">
        <v>3.7664278399999997E-5</v>
      </c>
      <c r="D498" s="22">
        <v>1.0287913200000001E-5</v>
      </c>
      <c r="E498">
        <v>0.27314775800000002</v>
      </c>
      <c r="F498">
        <v>-2.4633727099999998</v>
      </c>
      <c r="G498">
        <v>0.275479378</v>
      </c>
      <c r="H498">
        <v>0.27314838136851599</v>
      </c>
    </row>
    <row r="499" spans="1:8">
      <c r="A499">
        <v>9</v>
      </c>
      <c r="B499">
        <v>8.9999999999999993E-3</v>
      </c>
      <c r="C499" s="22">
        <v>3.7664275699999997E-5</v>
      </c>
      <c r="D499" s="22">
        <v>1.02879116E-5</v>
      </c>
      <c r="E499">
        <v>0.27314773599999997</v>
      </c>
      <c r="F499">
        <v>6.5393570199999997</v>
      </c>
      <c r="G499">
        <v>0.27556108000000001</v>
      </c>
      <c r="H499">
        <v>0.27314838136851599</v>
      </c>
    </row>
    <row r="500" spans="1:8">
      <c r="A500">
        <v>10</v>
      </c>
      <c r="B500">
        <v>1.1339999999999999E-2</v>
      </c>
      <c r="C500" s="22">
        <v>3.7664280599999999E-5</v>
      </c>
      <c r="D500" s="22">
        <v>1.0287867E-5</v>
      </c>
      <c r="E500">
        <v>0.27314651600000001</v>
      </c>
      <c r="F500">
        <v>3.5825491199999999</v>
      </c>
      <c r="G500">
        <v>0.28012695300000001</v>
      </c>
      <c r="H500">
        <v>0.27314838136851599</v>
      </c>
    </row>
    <row r="501" spans="1:8">
      <c r="A501">
        <v>11</v>
      </c>
      <c r="B501">
        <v>1.4290000000000001E-2</v>
      </c>
      <c r="C501" s="22">
        <v>3.7664281200000002E-5</v>
      </c>
      <c r="D501" s="22">
        <v>1.0287853799999999E-5</v>
      </c>
      <c r="E501">
        <v>0.27314616000000003</v>
      </c>
      <c r="F501">
        <v>-0.112792449</v>
      </c>
      <c r="G501">
        <v>0.28145851</v>
      </c>
      <c r="H501">
        <v>0.27314838136851599</v>
      </c>
    </row>
    <row r="502" spans="1:8">
      <c r="A502">
        <v>12</v>
      </c>
      <c r="B502">
        <v>1.7999999999999999E-2</v>
      </c>
      <c r="C502" s="22">
        <v>3.7664299000000002E-5</v>
      </c>
      <c r="D502" s="22">
        <v>1.02879E-5</v>
      </c>
      <c r="E502">
        <v>0.27314725899999998</v>
      </c>
      <c r="F502">
        <v>-3.6158573800000003E-2</v>
      </c>
      <c r="G502">
        <v>0.27735489899999999</v>
      </c>
      <c r="H502">
        <v>0.27314838136851599</v>
      </c>
    </row>
    <row r="503" spans="1:8">
      <c r="A503">
        <v>13</v>
      </c>
      <c r="B503">
        <v>2.2679999999999999E-2</v>
      </c>
      <c r="C503" s="22">
        <v>3.76642659E-5</v>
      </c>
      <c r="D503" s="22">
        <v>1.02879055E-5</v>
      </c>
      <c r="E503">
        <v>0.27314764499999999</v>
      </c>
      <c r="F503">
        <v>3.7370716900000003E-2</v>
      </c>
      <c r="G503">
        <v>0.27589749400000002</v>
      </c>
      <c r="H503">
        <v>0.27314838136851599</v>
      </c>
    </row>
    <row r="504" spans="1:8">
      <c r="A504">
        <v>14</v>
      </c>
      <c r="B504">
        <v>2.8570000000000002E-2</v>
      </c>
      <c r="C504" s="22">
        <v>3.7663659699999999E-5</v>
      </c>
      <c r="D504" s="22">
        <v>1.02876905E-5</v>
      </c>
      <c r="E504">
        <v>0.27314633199999999</v>
      </c>
      <c r="F504">
        <v>3.4929046999999998E-2</v>
      </c>
      <c r="G504">
        <v>0.28036782100000002</v>
      </c>
      <c r="H504">
        <v>0.27314838136851599</v>
      </c>
    </row>
    <row r="505" spans="1:8">
      <c r="A505">
        <v>15</v>
      </c>
      <c r="B505">
        <v>3.5999999999999997E-2</v>
      </c>
      <c r="C505" s="22">
        <v>3.7660668299999997E-5</v>
      </c>
      <c r="D505" s="22">
        <v>1.02867344E-5</v>
      </c>
      <c r="E505">
        <v>0.27314264100000002</v>
      </c>
      <c r="F505">
        <v>2.3829959500000001E-2</v>
      </c>
      <c r="G505">
        <v>0.28895037600000001</v>
      </c>
      <c r="H505">
        <v>0.27314838136851599</v>
      </c>
    </row>
    <row r="506" spans="1:8">
      <c r="A506">
        <v>16</v>
      </c>
      <c r="B506">
        <v>4.5359999999999998E-2</v>
      </c>
      <c r="C506" s="22">
        <v>3.7650843E-5</v>
      </c>
      <c r="D506" s="22">
        <v>1.02836858E-5</v>
      </c>
      <c r="E506">
        <v>0.27313294900000001</v>
      </c>
      <c r="F506">
        <v>1.45866333E-2</v>
      </c>
      <c r="G506">
        <v>0.29786659999999998</v>
      </c>
      <c r="H506">
        <v>0.27314838136851599</v>
      </c>
    </row>
    <row r="507" spans="1:8">
      <c r="A507">
        <v>17</v>
      </c>
      <c r="B507">
        <v>5.7140000000000003E-2</v>
      </c>
      <c r="C507" s="22">
        <v>3.7625778999999997E-5</v>
      </c>
      <c r="D507" s="22">
        <v>1.0275867200000001E-5</v>
      </c>
      <c r="E507">
        <v>0.27310709399999999</v>
      </c>
      <c r="F507">
        <v>7.7997699400000004E-3</v>
      </c>
      <c r="G507">
        <v>0.30513240600000002</v>
      </c>
      <c r="H507">
        <v>0.27314838136851599</v>
      </c>
    </row>
    <row r="508" spans="1:8">
      <c r="A508">
        <v>18</v>
      </c>
      <c r="B508">
        <v>7.1999999999999995E-2</v>
      </c>
      <c r="C508" s="22">
        <v>3.7573095899999999E-5</v>
      </c>
      <c r="D508" s="22">
        <v>1.0259362799999999E-5</v>
      </c>
      <c r="E508">
        <v>0.273050772</v>
      </c>
      <c r="F508">
        <v>3.78274068E-3</v>
      </c>
      <c r="G508">
        <v>0.30936912500000002</v>
      </c>
      <c r="H508">
        <v>0.27314838136851599</v>
      </c>
    </row>
    <row r="509" spans="1:8">
      <c r="A509">
        <v>19</v>
      </c>
      <c r="B509">
        <v>9.0709999999999999E-2</v>
      </c>
      <c r="C509" s="22">
        <v>3.7478186699999999E-5</v>
      </c>
      <c r="D509" s="22">
        <v>1.0229631400000001E-5</v>
      </c>
      <c r="E509">
        <v>0.272948943</v>
      </c>
      <c r="F509">
        <v>1.9999858299999998E-3</v>
      </c>
      <c r="G509">
        <v>0.31125230500000001</v>
      </c>
      <c r="H509">
        <v>0.27314838136851599</v>
      </c>
    </row>
    <row r="510" spans="1:8">
      <c r="A510">
        <v>20</v>
      </c>
      <c r="B510">
        <v>0.1143</v>
      </c>
      <c r="C510" s="22">
        <v>3.7327166100000003E-5</v>
      </c>
      <c r="D510" s="22">
        <v>1.01823491E-5</v>
      </c>
      <c r="E510">
        <v>0.27278655800000001</v>
      </c>
      <c r="F510">
        <v>1.4357252099999999E-3</v>
      </c>
      <c r="G510">
        <v>0.31204958199999999</v>
      </c>
      <c r="H510">
        <v>0.27314838136851599</v>
      </c>
    </row>
    <row r="511" spans="1:8">
      <c r="A511">
        <v>21</v>
      </c>
      <c r="B511">
        <v>0.14399999999999999</v>
      </c>
      <c r="C511" s="22">
        <v>3.7109775099999998E-5</v>
      </c>
      <c r="D511" s="22">
        <v>1.01142238E-5</v>
      </c>
      <c r="E511">
        <v>0.27254877700000002</v>
      </c>
      <c r="F511">
        <v>1.3833970099999999E-3</v>
      </c>
      <c r="G511">
        <v>0.31256070899999999</v>
      </c>
      <c r="H511">
        <v>0.27314838136851599</v>
      </c>
    </row>
    <row r="512" spans="1:8">
      <c r="A512">
        <v>22</v>
      </c>
      <c r="B512">
        <v>0.18140000000000001</v>
      </c>
      <c r="C512" s="22">
        <v>3.6820907500000002E-5</v>
      </c>
      <c r="D512" s="22">
        <v>1.0023540099999999E-5</v>
      </c>
      <c r="E512">
        <v>0.27222414499999997</v>
      </c>
      <c r="F512">
        <v>1.7498166599999999E-3</v>
      </c>
      <c r="G512">
        <v>0.313023628</v>
      </c>
      <c r="H512">
        <v>0.27314838136851599</v>
      </c>
    </row>
    <row r="513" spans="1:8">
      <c r="A513">
        <v>23</v>
      </c>
      <c r="B513">
        <v>0.2286</v>
      </c>
      <c r="C513" s="22">
        <v>3.6459604699999998E-5</v>
      </c>
      <c r="D513" s="22">
        <v>9.9099105299999996E-6</v>
      </c>
      <c r="E513">
        <v>0.27180521099999999</v>
      </c>
      <c r="F513">
        <v>3.2578394700000001E-3</v>
      </c>
      <c r="G513">
        <v>0.31346258599999999</v>
      </c>
      <c r="H513">
        <v>0.27314838136851599</v>
      </c>
    </row>
    <row r="514" spans="1:8">
      <c r="A514">
        <v>24</v>
      </c>
      <c r="B514">
        <v>0.28799999999999998</v>
      </c>
      <c r="C514" s="22">
        <v>3.6025769799999998E-5</v>
      </c>
      <c r="D514" s="22">
        <v>9.7728942300000005E-6</v>
      </c>
      <c r="E514">
        <v>0.27127509799999999</v>
      </c>
      <c r="F514">
        <v>7.7341094500000002E-3</v>
      </c>
      <c r="G514">
        <v>0.31408450500000001</v>
      </c>
      <c r="H514">
        <v>0.27314838136851599</v>
      </c>
    </row>
    <row r="515" spans="1:8">
      <c r="A515">
        <v>25</v>
      </c>
      <c r="B515">
        <v>0.36280000000000001</v>
      </c>
      <c r="C515" s="22">
        <v>3.5516349600000001E-5</v>
      </c>
      <c r="D515" s="22">
        <v>9.6096238500000002E-6</v>
      </c>
      <c r="E515">
        <v>0.27056901900000002</v>
      </c>
      <c r="F515">
        <v>1.7926421599999999E-2</v>
      </c>
      <c r="G515">
        <v>0.31559951600000002</v>
      </c>
      <c r="H515">
        <v>0.27314838136851599</v>
      </c>
    </row>
    <row r="516" spans="1:8">
      <c r="A516">
        <v>26</v>
      </c>
      <c r="B516">
        <v>0.4572</v>
      </c>
      <c r="C516" s="22">
        <v>3.4921009500000003E-5</v>
      </c>
      <c r="D516" s="22">
        <v>9.4112828099999993E-6</v>
      </c>
      <c r="E516">
        <v>0.26950202600000001</v>
      </c>
      <c r="F516">
        <v>3.5910090399999997E-2</v>
      </c>
      <c r="G516">
        <v>0.31939563300000001</v>
      </c>
      <c r="H516">
        <v>0.27314838136851599</v>
      </c>
    </row>
    <row r="517" spans="1:8">
      <c r="A517">
        <v>27</v>
      </c>
      <c r="B517">
        <v>0.57599999999999996</v>
      </c>
      <c r="C517" s="22">
        <v>3.421611E-5</v>
      </c>
      <c r="D517" s="22">
        <v>9.1585751200000002E-6</v>
      </c>
      <c r="E517">
        <v>0.26766850800000003</v>
      </c>
      <c r="F517">
        <v>5.9748502799999999E-2</v>
      </c>
      <c r="G517">
        <v>0.32736669899999998</v>
      </c>
      <c r="H517">
        <v>0.27314838136851599</v>
      </c>
    </row>
    <row r="518" spans="1:8">
      <c r="A518">
        <v>28</v>
      </c>
      <c r="B518">
        <v>0.72570000000000001</v>
      </c>
      <c r="C518" s="22">
        <v>3.33567065E-5</v>
      </c>
      <c r="D518" s="22">
        <v>8.8180495899999998E-6</v>
      </c>
      <c r="E518">
        <v>0.26435612200000003</v>
      </c>
      <c r="F518">
        <v>8.1061660999999993E-2</v>
      </c>
      <c r="G518">
        <v>0.34107451599999999</v>
      </c>
      <c r="H518">
        <v>0.27314838136851599</v>
      </c>
    </row>
    <row r="519" spans="1:8">
      <c r="A519">
        <v>29</v>
      </c>
      <c r="B519">
        <v>0.9143</v>
      </c>
      <c r="C519" s="22">
        <v>3.2270688999999999E-5</v>
      </c>
      <c r="D519" s="22">
        <v>8.3438996399999994E-6</v>
      </c>
      <c r="E519">
        <v>0.25855969899999998</v>
      </c>
      <c r="F519">
        <v>8.8360287699999998E-2</v>
      </c>
      <c r="G519">
        <v>0.36027206699999997</v>
      </c>
      <c r="H519">
        <v>0.27314838136851599</v>
      </c>
    </row>
    <row r="520" spans="1:8">
      <c r="A520">
        <v>30</v>
      </c>
      <c r="B520">
        <v>1.1519999999999999</v>
      </c>
      <c r="C520" s="22">
        <v>3.0861490400000002E-5</v>
      </c>
      <c r="D520" s="22">
        <v>7.6899301400000003E-6</v>
      </c>
      <c r="E520">
        <v>0.249175592</v>
      </c>
      <c r="F520">
        <v>7.5168296999999995E-2</v>
      </c>
      <c r="G520">
        <v>0.38174243499999999</v>
      </c>
      <c r="H520">
        <v>0.27314838136851599</v>
      </c>
    </row>
    <row r="521" spans="1:8">
      <c r="A521">
        <v>31</v>
      </c>
      <c r="B521">
        <v>1.4510000000000001</v>
      </c>
      <c r="C521" s="22">
        <v>2.90275691E-5</v>
      </c>
      <c r="D521" s="22">
        <v>6.8323433999999997E-6</v>
      </c>
      <c r="E521">
        <v>0.23537428699999999</v>
      </c>
      <c r="F521">
        <v>4.4424483700000003E-2</v>
      </c>
      <c r="G521">
        <v>0.39995744500000002</v>
      </c>
      <c r="H521">
        <v>0.27314838136851599</v>
      </c>
    </row>
    <row r="522" spans="1:8">
      <c r="A522">
        <v>32</v>
      </c>
      <c r="B522">
        <v>1.829</v>
      </c>
      <c r="C522" s="22">
        <v>2.6701063100000001E-5</v>
      </c>
      <c r="D522" s="22">
        <v>5.79379128E-6</v>
      </c>
      <c r="E522">
        <v>0.216987288</v>
      </c>
      <c r="F522">
        <v>4.6693353800000004E-3</v>
      </c>
      <c r="G522">
        <v>0.40980396699999999</v>
      </c>
      <c r="H522">
        <v>0.27314838136851599</v>
      </c>
    </row>
    <row r="523" spans="1:8">
      <c r="A523">
        <v>33</v>
      </c>
      <c r="B523">
        <v>2.3039999999999998</v>
      </c>
      <c r="C523" s="22">
        <v>2.3893988100000001E-5</v>
      </c>
      <c r="D523" s="22">
        <v>4.6527294399999996E-6</v>
      </c>
      <c r="E523">
        <v>0.194723854</v>
      </c>
      <c r="F523">
        <v>-3.6083131099999999E-2</v>
      </c>
      <c r="G523">
        <v>0.40912991900000001</v>
      </c>
      <c r="H523">
        <v>0.27314838136851599</v>
      </c>
    </row>
    <row r="524" spans="1:8">
      <c r="A524">
        <v>34</v>
      </c>
      <c r="B524">
        <v>2.903</v>
      </c>
      <c r="C524" s="22">
        <v>2.0722696799999999E-5</v>
      </c>
      <c r="D524" s="22">
        <v>3.5242313099999999E-6</v>
      </c>
      <c r="E524">
        <v>0.170066249</v>
      </c>
      <c r="F524">
        <v>-7.3250304000000002E-2</v>
      </c>
      <c r="G524">
        <v>0.39916203900000002</v>
      </c>
      <c r="H524">
        <v>0.27314838136851599</v>
      </c>
    </row>
    <row r="525" spans="1:8">
      <c r="A525">
        <v>35</v>
      </c>
      <c r="B525">
        <v>3.657</v>
      </c>
      <c r="C525" s="22">
        <v>1.73906214E-5</v>
      </c>
      <c r="D525" s="22">
        <v>2.5189904800000001E-6</v>
      </c>
      <c r="E525">
        <v>0.144847641</v>
      </c>
      <c r="F525" s="22">
        <v>-0.105530728</v>
      </c>
      <c r="G525">
        <v>0.383149342</v>
      </c>
      <c r="H525">
        <v>0.27314838136851599</v>
      </c>
    </row>
    <row r="526" spans="1:8">
      <c r="A526">
        <v>36</v>
      </c>
      <c r="B526">
        <v>4.6079999999999997</v>
      </c>
      <c r="C526" s="22">
        <v>1.41334968E-5</v>
      </c>
      <c r="D526" s="22">
        <v>1.70715577E-6</v>
      </c>
      <c r="E526" s="22">
        <v>0.120787926</v>
      </c>
      <c r="F526" s="22">
        <v>-0.13308673700000001</v>
      </c>
      <c r="G526">
        <v>0.36462280800000002</v>
      </c>
      <c r="H526">
        <v>0.27314838136851599</v>
      </c>
    </row>
    <row r="527" spans="1:8">
      <c r="A527">
        <v>37</v>
      </c>
      <c r="B527">
        <v>5.806</v>
      </c>
      <c r="C527" s="22">
        <v>1.1154966900000001E-5</v>
      </c>
      <c r="D527" s="22">
        <v>1.1056670300000001E-6</v>
      </c>
      <c r="E527" s="22">
        <v>9.9118808599999997E-2</v>
      </c>
      <c r="F527" s="22">
        <v>-0.15651702000000001</v>
      </c>
      <c r="G527">
        <v>0.34635122200000001</v>
      </c>
      <c r="H527">
        <v>0.27314838136851599</v>
      </c>
    </row>
    <row r="528" spans="1:8">
      <c r="A528">
        <v>38</v>
      </c>
      <c r="B528">
        <v>7.3140000000000001</v>
      </c>
      <c r="C528" s="22">
        <v>8.5852110900000006E-6</v>
      </c>
      <c r="D528" s="22">
        <v>6.9108029600000003E-7</v>
      </c>
      <c r="E528" s="22">
        <v>8.0496599200000005E-2</v>
      </c>
      <c r="F528" s="22">
        <v>-0.176400633</v>
      </c>
      <c r="G528">
        <v>0.33000658700000002</v>
      </c>
      <c r="H528">
        <v>0.27314838136851599</v>
      </c>
    </row>
    <row r="529" spans="1:8">
      <c r="A529">
        <v>39</v>
      </c>
      <c r="B529">
        <v>9.2159999999999993</v>
      </c>
      <c r="C529" s="22">
        <v>6.5146970399999999E-6</v>
      </c>
      <c r="D529" s="22">
        <v>4.2238140800000003E-7</v>
      </c>
      <c r="E529" s="22">
        <v>6.4835157500000004E-2</v>
      </c>
      <c r="F529" s="22">
        <v>-0.197701512</v>
      </c>
      <c r="G529">
        <v>0.31670142000000001</v>
      </c>
      <c r="H529">
        <v>0.27314838136851599</v>
      </c>
    </row>
    <row r="530" spans="1:8">
      <c r="A530">
        <v>40</v>
      </c>
      <c r="B530">
        <v>11.61</v>
      </c>
      <c r="C530" s="22">
        <v>4.6544492500000004E-6</v>
      </c>
      <c r="D530" s="22">
        <v>2.32727084E-7</v>
      </c>
      <c r="E530" s="22">
        <v>5.0000992899999999E-2</v>
      </c>
      <c r="F530" s="22">
        <v>-0.22256051900000001</v>
      </c>
      <c r="G530">
        <v>0.30460299499999999</v>
      </c>
      <c r="H530">
        <v>0.27314838136851599</v>
      </c>
    </row>
    <row r="531" spans="1:8">
      <c r="A531">
        <v>41</v>
      </c>
      <c r="B531">
        <v>13</v>
      </c>
      <c r="C531" s="22">
        <v>3.0821002799999998E-6</v>
      </c>
      <c r="D531" s="22">
        <v>1.4076267300000001E-7</v>
      </c>
      <c r="E531" s="22">
        <v>4.5671023200000001E-2</v>
      </c>
      <c r="F531">
        <v>-0.26322890999999998</v>
      </c>
      <c r="G531">
        <v>0.29341615900000001</v>
      </c>
      <c r="H531">
        <v>0.27314838136851599</v>
      </c>
    </row>
    <row r="533" spans="1:8">
      <c r="A533" t="s">
        <v>21</v>
      </c>
    </row>
    <row r="535" spans="1:8">
      <c r="A535" t="s">
        <v>1</v>
      </c>
      <c r="B535" t="s">
        <v>2</v>
      </c>
      <c r="C535" t="s">
        <v>3</v>
      </c>
      <c r="D535" t="s">
        <v>4</v>
      </c>
    </row>
    <row r="536" spans="1:8">
      <c r="A536">
        <v>0</v>
      </c>
      <c r="B536">
        <v>1E-3</v>
      </c>
      <c r="C536" s="22">
        <v>4.8057247099999996E-6</v>
      </c>
      <c r="D536" s="22">
        <v>3.00645636E-6</v>
      </c>
    </row>
    <row r="537" spans="1:8">
      <c r="A537">
        <v>1</v>
      </c>
      <c r="B537">
        <v>1.122E-3</v>
      </c>
      <c r="C537" s="22">
        <v>4.8057253000000003E-6</v>
      </c>
      <c r="D537" s="22">
        <v>3.00645735E-6</v>
      </c>
    </row>
    <row r="538" spans="1:8">
      <c r="A538">
        <v>2</v>
      </c>
      <c r="B538">
        <v>1.2600000000000001E-3</v>
      </c>
      <c r="C538" s="22">
        <v>4.8057300599999998E-6</v>
      </c>
      <c r="D538" s="22">
        <v>3.0064563500000002E-6</v>
      </c>
    </row>
    <row r="539" spans="1:8">
      <c r="A539">
        <v>3</v>
      </c>
      <c r="B539">
        <v>1.4139999999999999E-3</v>
      </c>
      <c r="C539" s="22">
        <v>4.80573714E-6</v>
      </c>
      <c r="D539" s="22">
        <v>3.00645339E-6</v>
      </c>
    </row>
    <row r="540" spans="1:8">
      <c r="A540">
        <v>4</v>
      </c>
      <c r="B540">
        <v>1.5870000000000001E-3</v>
      </c>
      <c r="C540" s="22">
        <v>4.80574371E-6</v>
      </c>
      <c r="D540" s="22">
        <v>3.0064495500000001E-6</v>
      </c>
    </row>
    <row r="541" spans="1:8">
      <c r="A541">
        <v>5</v>
      </c>
      <c r="B541">
        <v>1.7819999999999999E-3</v>
      </c>
      <c r="C541" s="22">
        <v>4.8057468400000001E-6</v>
      </c>
      <c r="D541" s="22">
        <v>3.00644678E-6</v>
      </c>
    </row>
    <row r="542" spans="1:8">
      <c r="A542">
        <v>6</v>
      </c>
      <c r="B542">
        <v>2E-3</v>
      </c>
      <c r="C542" s="22">
        <v>4.8057445700000001E-6</v>
      </c>
      <c r="D542" s="22">
        <v>3.0064469400000002E-6</v>
      </c>
    </row>
    <row r="543" spans="1:8">
      <c r="A543">
        <v>7</v>
      </c>
      <c r="B543">
        <v>2.245E-3</v>
      </c>
      <c r="C543" s="22">
        <v>4.8057371599999997E-6</v>
      </c>
      <c r="D543" s="22">
        <v>3.0064505900000001E-6</v>
      </c>
    </row>
    <row r="544" spans="1:8">
      <c r="A544">
        <v>8</v>
      </c>
      <c r="B544">
        <v>2.5200000000000001E-3</v>
      </c>
      <c r="C544" s="22">
        <v>4.8057276499999997E-6</v>
      </c>
      <c r="D544" s="22">
        <v>3.00645617E-6</v>
      </c>
    </row>
    <row r="545" spans="1:4">
      <c r="A545">
        <v>9</v>
      </c>
      <c r="B545">
        <v>2.8279999999999998E-3</v>
      </c>
      <c r="C545" s="22">
        <v>4.8057208799999999E-6</v>
      </c>
      <c r="D545" s="22">
        <v>3.0064605699999998E-6</v>
      </c>
    </row>
    <row r="546" spans="1:4">
      <c r="A546">
        <v>10</v>
      </c>
      <c r="B546">
        <v>3.1749999999999999E-3</v>
      </c>
      <c r="C546" s="22">
        <v>4.8057210600000002E-6</v>
      </c>
      <c r="D546" s="22">
        <v>3.0064608299999999E-6</v>
      </c>
    </row>
    <row r="547" spans="1:4">
      <c r="A547">
        <v>11</v>
      </c>
      <c r="B547">
        <v>3.5639999999999999E-3</v>
      </c>
      <c r="C547" s="22">
        <v>4.8057289599999996E-6</v>
      </c>
      <c r="D547" s="22">
        <v>3.0064562600000001E-6</v>
      </c>
    </row>
    <row r="548" spans="1:4">
      <c r="A548">
        <v>12</v>
      </c>
      <c r="B548">
        <v>4.0000000000000001E-3</v>
      </c>
      <c r="C548" s="22">
        <v>4.8057407400000004E-6</v>
      </c>
      <c r="D548" s="22">
        <v>3.0064492300000002E-6</v>
      </c>
    </row>
    <row r="549" spans="1:4">
      <c r="A549">
        <v>13</v>
      </c>
      <c r="B549">
        <v>4.4900000000000001E-3</v>
      </c>
      <c r="C549" s="22">
        <v>4.8057498099999996E-6</v>
      </c>
      <c r="D549" s="22">
        <v>3.0064440099999999E-6</v>
      </c>
    </row>
    <row r="550" spans="1:4">
      <c r="A550">
        <v>14</v>
      </c>
      <c r="B550">
        <v>5.0400000000000002E-3</v>
      </c>
      <c r="C550" s="22">
        <v>4.80575066E-6</v>
      </c>
      <c r="D550" s="22">
        <v>3.0064440399999998E-6</v>
      </c>
    </row>
    <row r="551" spans="1:4">
      <c r="A551">
        <v>15</v>
      </c>
      <c r="B551">
        <v>5.6569999999999997E-3</v>
      </c>
      <c r="C551" s="22">
        <v>4.80574255E-6</v>
      </c>
      <c r="D551" s="22">
        <v>3.0064495599999999E-6</v>
      </c>
    </row>
    <row r="552" spans="1:4">
      <c r="A552">
        <v>16</v>
      </c>
      <c r="B552">
        <v>6.3499999999999997E-3</v>
      </c>
      <c r="C552" s="22">
        <v>4.8057301599999997E-6</v>
      </c>
      <c r="D552" s="22">
        <v>3.0064572200000002E-6</v>
      </c>
    </row>
    <row r="553" spans="1:4">
      <c r="A553">
        <v>17</v>
      </c>
      <c r="B553">
        <v>7.1269999999999997E-3</v>
      </c>
      <c r="C553" s="22">
        <v>4.8057207899999998E-6</v>
      </c>
      <c r="D553" s="22">
        <v>3.0064621399999998E-6</v>
      </c>
    </row>
    <row r="554" spans="1:4">
      <c r="A554">
        <v>18</v>
      </c>
      <c r="B554">
        <v>8.0000000000000002E-3</v>
      </c>
      <c r="C554" s="22">
        <v>4.8057197399999996E-6</v>
      </c>
      <c r="D554" s="22">
        <v>3.0064611699999999E-6</v>
      </c>
    </row>
    <row r="555" spans="1:4">
      <c r="A555">
        <v>19</v>
      </c>
      <c r="B555">
        <v>8.9800000000000001E-3</v>
      </c>
      <c r="C555" s="22">
        <v>4.8057271099999999E-6</v>
      </c>
      <c r="D555" s="22">
        <v>3.00645506E-6</v>
      </c>
    </row>
    <row r="556" spans="1:4">
      <c r="A556">
        <v>20</v>
      </c>
      <c r="B556">
        <v>1.008E-2</v>
      </c>
      <c r="C556" s="22">
        <v>4.8057380400000003E-6</v>
      </c>
      <c r="D556" s="22">
        <v>3.0064478999999998E-6</v>
      </c>
    </row>
    <row r="557" spans="1:4">
      <c r="A557">
        <v>21</v>
      </c>
      <c r="B557">
        <v>1.1310000000000001E-2</v>
      </c>
      <c r="C557" s="22">
        <v>4.80574607E-6</v>
      </c>
      <c r="D557" s="22">
        <v>3.00644439E-6</v>
      </c>
    </row>
    <row r="558" spans="1:4">
      <c r="A558">
        <v>22</v>
      </c>
      <c r="B558">
        <v>1.2699999999999999E-2</v>
      </c>
      <c r="C558" s="22">
        <v>4.8057471499999997E-6</v>
      </c>
      <c r="D558" s="22">
        <v>3.0064466199999998E-6</v>
      </c>
    </row>
    <row r="559" spans="1:4">
      <c r="A559">
        <v>23</v>
      </c>
      <c r="B559">
        <v>1.4250000000000001E-2</v>
      </c>
      <c r="C559" s="22">
        <v>4.8057416999999996E-6</v>
      </c>
      <c r="D559" s="22">
        <v>3.0064527100000001E-6</v>
      </c>
    </row>
    <row r="560" spans="1:4">
      <c r="A560">
        <v>24</v>
      </c>
      <c r="B560">
        <v>1.6E-2</v>
      </c>
      <c r="C560" s="22">
        <v>4.8057335600000002E-6</v>
      </c>
      <c r="D560" s="22">
        <v>3.0064582100000002E-6</v>
      </c>
    </row>
    <row r="561" spans="1:4">
      <c r="A561">
        <v>25</v>
      </c>
      <c r="B561">
        <v>1.796E-2</v>
      </c>
      <c r="C561" s="22">
        <v>4.8057268699999998E-6</v>
      </c>
      <c r="D561" s="22">
        <v>3.0064590800000001E-6</v>
      </c>
    </row>
    <row r="562" spans="1:4">
      <c r="A562">
        <v>26</v>
      </c>
      <c r="B562">
        <v>2.0160000000000001E-2</v>
      </c>
      <c r="C562" s="22">
        <v>4.8057227000000002E-6</v>
      </c>
      <c r="D562" s="22">
        <v>3.0064538799999999E-6</v>
      </c>
    </row>
    <row r="563" spans="1:4">
      <c r="A563">
        <v>27</v>
      </c>
      <c r="B563">
        <v>2.2630000000000001E-2</v>
      </c>
      <c r="C563" s="22">
        <v>4.8057167600000002E-6</v>
      </c>
      <c r="D563" s="22">
        <v>3.00644321E-6</v>
      </c>
    </row>
    <row r="564" spans="1:4">
      <c r="A564">
        <v>28</v>
      </c>
      <c r="B564">
        <v>2.5399999999999999E-2</v>
      </c>
      <c r="C564" s="22">
        <v>4.8056979099999998E-6</v>
      </c>
      <c r="D564" s="22">
        <v>3.0064260200000001E-6</v>
      </c>
    </row>
    <row r="565" spans="1:4">
      <c r="A565">
        <v>29</v>
      </c>
      <c r="B565">
        <v>2.8510000000000001E-2</v>
      </c>
      <c r="C565" s="22">
        <v>4.8056460900000003E-6</v>
      </c>
      <c r="D565" s="22">
        <v>3.0063943699999998E-6</v>
      </c>
    </row>
    <row r="566" spans="1:4">
      <c r="A566">
        <v>30</v>
      </c>
      <c r="B566">
        <v>3.2000000000000001E-2</v>
      </c>
      <c r="C566" s="22">
        <v>4.80552872E-6</v>
      </c>
      <c r="D566" s="22">
        <v>3.00632874E-6</v>
      </c>
    </row>
    <row r="567" spans="1:4">
      <c r="A567">
        <v>31</v>
      </c>
      <c r="B567">
        <v>3.5920000000000001E-2</v>
      </c>
      <c r="C567" s="22">
        <v>4.8052950099999999E-6</v>
      </c>
      <c r="D567" s="22">
        <v>3.0061954299999998E-6</v>
      </c>
    </row>
    <row r="568" spans="1:4">
      <c r="A568">
        <v>32</v>
      </c>
      <c r="B568">
        <v>4.0320000000000002E-2</v>
      </c>
      <c r="C568" s="22">
        <v>4.8048692799999999E-6</v>
      </c>
      <c r="D568" s="22">
        <v>3.0059456599999999E-6</v>
      </c>
    </row>
    <row r="569" spans="1:4">
      <c r="A569">
        <v>33</v>
      </c>
      <c r="B569">
        <v>4.5249999999999999E-2</v>
      </c>
      <c r="C569" s="22">
        <v>4.8041447000000002E-6</v>
      </c>
      <c r="D569" s="22">
        <v>3.0055150400000002E-6</v>
      </c>
    </row>
    <row r="570" spans="1:4">
      <c r="A570">
        <v>34</v>
      </c>
      <c r="B570">
        <v>5.0799999999999998E-2</v>
      </c>
      <c r="C570" s="22">
        <v>4.8029797300000004E-6</v>
      </c>
      <c r="D570" s="22">
        <v>3.0048223299999999E-6</v>
      </c>
    </row>
    <row r="571" spans="1:4">
      <c r="A571">
        <v>35</v>
      </c>
      <c r="B571">
        <v>5.7020000000000001E-2</v>
      </c>
      <c r="C571" s="22">
        <v>4.8011988099999996E-6</v>
      </c>
      <c r="D571" s="22">
        <v>3.0037679900000001E-6</v>
      </c>
    </row>
    <row r="572" spans="1:4">
      <c r="A572">
        <v>36</v>
      </c>
      <c r="B572">
        <v>6.4000000000000001E-2</v>
      </c>
      <c r="C572" s="22">
        <v>4.7985980200000001E-6</v>
      </c>
      <c r="D572" s="22">
        <v>3.0022341800000001E-6</v>
      </c>
    </row>
    <row r="573" spans="1:4">
      <c r="A573">
        <v>37</v>
      </c>
      <c r="B573">
        <v>7.1840000000000001E-2</v>
      </c>
      <c r="C573" s="22">
        <v>4.7949544500000004E-6</v>
      </c>
      <c r="D573" s="22">
        <v>3.0000880499999999E-6</v>
      </c>
    </row>
    <row r="574" spans="1:4">
      <c r="A574">
        <v>38</v>
      </c>
      <c r="B574">
        <v>8.0629999999999993E-2</v>
      </c>
      <c r="C574" s="22">
        <v>4.7900371799999996E-6</v>
      </c>
      <c r="D574" s="22">
        <v>2.99718884E-6</v>
      </c>
    </row>
    <row r="575" spans="1:4">
      <c r="A575">
        <v>39</v>
      </c>
      <c r="B575">
        <v>9.0509999999999993E-2</v>
      </c>
      <c r="C575" s="22">
        <v>4.7836192399999997E-6</v>
      </c>
      <c r="D575" s="22">
        <v>2.9933982699999999E-6</v>
      </c>
    </row>
    <row r="576" spans="1:4">
      <c r="A576">
        <v>40</v>
      </c>
      <c r="B576">
        <v>0.1016</v>
      </c>
      <c r="C576" s="22">
        <v>4.77549123E-6</v>
      </c>
      <c r="D576" s="22">
        <v>2.9885923000000001E-6</v>
      </c>
    </row>
    <row r="577" spans="1:4">
      <c r="A577">
        <v>41</v>
      </c>
      <c r="B577">
        <v>0.114</v>
      </c>
      <c r="C577" s="22">
        <v>4.7654757200000004E-6</v>
      </c>
      <c r="D577" s="22">
        <v>2.9826709399999999E-6</v>
      </c>
    </row>
    <row r="578" spans="1:4">
      <c r="A578">
        <v>42</v>
      </c>
      <c r="B578">
        <v>0.128</v>
      </c>
      <c r="C578" s="22">
        <v>4.7534375199999998E-6</v>
      </c>
      <c r="D578" s="22">
        <v>2.97556177E-6</v>
      </c>
    </row>
    <row r="579" spans="1:4">
      <c r="A579">
        <v>43</v>
      </c>
      <c r="B579">
        <v>0.14369999999999999</v>
      </c>
      <c r="C579" s="22">
        <v>4.7392855400000002E-6</v>
      </c>
      <c r="D579" s="22">
        <v>2.9672158300000002E-6</v>
      </c>
    </row>
    <row r="580" spans="1:4">
      <c r="A580">
        <v>44</v>
      </c>
      <c r="B580">
        <v>0.1613</v>
      </c>
      <c r="C580" s="22">
        <v>4.7229680899999996E-6</v>
      </c>
      <c r="D580" s="22">
        <v>2.95760079E-6</v>
      </c>
    </row>
    <row r="581" spans="1:4">
      <c r="A581">
        <v>45</v>
      </c>
      <c r="B581">
        <v>0.18099999999999999</v>
      </c>
      <c r="C581" s="22">
        <v>4.7044672099999999E-6</v>
      </c>
      <c r="D581" s="22">
        <v>2.9466980400000002E-6</v>
      </c>
    </row>
    <row r="582" spans="1:4">
      <c r="A582">
        <v>46</v>
      </c>
      <c r="B582">
        <v>0.20319999999999999</v>
      </c>
      <c r="C582" s="22">
        <v>4.6837908799999999E-6</v>
      </c>
      <c r="D582" s="22">
        <v>2.9345039500000002E-6</v>
      </c>
    </row>
    <row r="583" spans="1:4">
      <c r="A583">
        <v>47</v>
      </c>
      <c r="B583">
        <v>0.2281</v>
      </c>
      <c r="C583" s="22">
        <v>4.6609580699999997E-6</v>
      </c>
      <c r="D583" s="22">
        <v>2.9210287799999999E-6</v>
      </c>
    </row>
    <row r="584" spans="1:4">
      <c r="A584">
        <v>48</v>
      </c>
      <c r="B584">
        <v>0.25600000000000001</v>
      </c>
      <c r="C584" s="22">
        <v>4.6359803299999998E-6</v>
      </c>
      <c r="D584" s="22">
        <v>2.9062899800000001E-6</v>
      </c>
    </row>
    <row r="585" spans="1:4">
      <c r="A585">
        <v>49</v>
      </c>
      <c r="B585">
        <v>0.28739999999999999</v>
      </c>
      <c r="C585" s="22">
        <v>4.6088527999999999E-6</v>
      </c>
      <c r="D585" s="22">
        <v>2.89030307E-6</v>
      </c>
    </row>
    <row r="586" spans="1:4">
      <c r="A586">
        <v>50</v>
      </c>
      <c r="B586">
        <v>0.32250000000000001</v>
      </c>
      <c r="C586" s="22">
        <v>4.5795585400000001E-6</v>
      </c>
      <c r="D586" s="22">
        <v>2.8730740800000001E-6</v>
      </c>
    </row>
    <row r="587" spans="1:4">
      <c r="A587">
        <v>51</v>
      </c>
      <c r="B587">
        <v>0.36199999999999999</v>
      </c>
      <c r="C587" s="22">
        <v>4.5480739100000001E-6</v>
      </c>
      <c r="D587" s="22">
        <v>2.8545933E-6</v>
      </c>
    </row>
    <row r="588" spans="1:4">
      <c r="A588">
        <v>52</v>
      </c>
      <c r="B588">
        <v>0.40639999999999998</v>
      </c>
      <c r="C588" s="22">
        <v>4.5143612000000002E-6</v>
      </c>
      <c r="D588" s="22">
        <v>2.8348313400000001E-6</v>
      </c>
    </row>
    <row r="589" spans="1:4">
      <c r="A589">
        <v>53</v>
      </c>
      <c r="B589">
        <v>0.45610000000000001</v>
      </c>
      <c r="C589" s="22">
        <v>4.4783525299999997E-6</v>
      </c>
      <c r="D589" s="22">
        <v>2.8137446699999999E-6</v>
      </c>
    </row>
    <row r="590" spans="1:4">
      <c r="A590">
        <v>54</v>
      </c>
      <c r="B590">
        <v>0.51200000000000001</v>
      </c>
      <c r="C590" s="22">
        <v>4.4399361600000003E-6</v>
      </c>
      <c r="D590" s="22">
        <v>2.7912936100000002E-6</v>
      </c>
    </row>
    <row r="591" spans="1:4">
      <c r="A591">
        <v>55</v>
      </c>
      <c r="B591">
        <v>0.57469999999999999</v>
      </c>
      <c r="C591" s="22">
        <v>4.3989360200000001E-6</v>
      </c>
      <c r="D591" s="22">
        <v>2.76745693E-6</v>
      </c>
    </row>
    <row r="592" spans="1:4">
      <c r="A592">
        <v>56</v>
      </c>
      <c r="B592">
        <v>0.64510000000000001</v>
      </c>
      <c r="C592" s="22">
        <v>4.3550696300000002E-6</v>
      </c>
      <c r="D592" s="22">
        <v>2.7422240999999999E-6</v>
      </c>
    </row>
    <row r="593" spans="1:4">
      <c r="A593">
        <v>57</v>
      </c>
      <c r="B593">
        <v>0.72409999999999997</v>
      </c>
      <c r="C593" s="22">
        <v>4.3078955099999999E-6</v>
      </c>
      <c r="D593" s="22">
        <v>2.7155689199999998E-6</v>
      </c>
    </row>
    <row r="594" spans="1:4">
      <c r="A594">
        <v>58</v>
      </c>
      <c r="B594">
        <v>0.81269999999999998</v>
      </c>
      <c r="C594" s="22">
        <v>4.25676643E-6</v>
      </c>
      <c r="D594" s="22">
        <v>2.6874199399999998E-6</v>
      </c>
    </row>
    <row r="595" spans="1:4">
      <c r="A595">
        <v>59</v>
      </c>
      <c r="B595">
        <v>0.9123</v>
      </c>
      <c r="C595" s="22">
        <v>4.2007764700000001E-6</v>
      </c>
      <c r="D595" s="22">
        <v>2.6576274000000001E-6</v>
      </c>
    </row>
    <row r="596" spans="1:4">
      <c r="A596">
        <v>60</v>
      </c>
      <c r="B596">
        <v>1.024</v>
      </c>
      <c r="C596" s="22">
        <v>4.1387009000000002E-6</v>
      </c>
      <c r="D596" s="22">
        <v>2.6259252599999999E-6</v>
      </c>
    </row>
    <row r="597" spans="1:4">
      <c r="A597">
        <v>61</v>
      </c>
      <c r="B597">
        <v>1.149</v>
      </c>
      <c r="C597" s="22">
        <v>4.0689714700000004E-6</v>
      </c>
      <c r="D597" s="22">
        <v>2.5919011999999998E-6</v>
      </c>
    </row>
    <row r="598" spans="1:4">
      <c r="A598">
        <v>62</v>
      </c>
      <c r="B598">
        <v>1.29</v>
      </c>
      <c r="C598" s="22">
        <v>3.9897158499999998E-6</v>
      </c>
      <c r="D598" s="22">
        <v>2.5549738600000001E-6</v>
      </c>
    </row>
    <row r="599" spans="1:4">
      <c r="A599">
        <v>63</v>
      </c>
      <c r="B599">
        <v>1.448</v>
      </c>
      <c r="C599" s="22">
        <v>3.8988508500000003E-6</v>
      </c>
      <c r="D599" s="22">
        <v>2.5143598999999998E-6</v>
      </c>
    </row>
    <row r="600" spans="1:4">
      <c r="A600">
        <v>64</v>
      </c>
      <c r="B600">
        <v>1.625</v>
      </c>
      <c r="C600" s="22">
        <v>3.7942467200000001E-6</v>
      </c>
      <c r="D600" s="22">
        <v>2.4690427699999999E-6</v>
      </c>
    </row>
    <row r="601" spans="1:4">
      <c r="A601">
        <v>65</v>
      </c>
      <c r="B601">
        <v>1.825</v>
      </c>
      <c r="C601" s="22">
        <v>3.6739963599999998E-6</v>
      </c>
      <c r="D601" s="22">
        <v>2.4177855199999999E-6</v>
      </c>
    </row>
    <row r="602" spans="1:4">
      <c r="A602">
        <v>66</v>
      </c>
      <c r="B602">
        <v>2.048</v>
      </c>
      <c r="C602" s="22">
        <v>3.53673779E-6</v>
      </c>
      <c r="D602" s="22">
        <v>2.3592032600000002E-6</v>
      </c>
    </row>
    <row r="603" spans="1:4">
      <c r="A603">
        <v>67</v>
      </c>
      <c r="B603">
        <v>2.2989999999999999</v>
      </c>
      <c r="C603" s="22">
        <v>3.3819192299999998E-6</v>
      </c>
      <c r="D603" s="22">
        <v>2.2918892300000001E-6</v>
      </c>
    </row>
    <row r="604" spans="1:4">
      <c r="A604">
        <v>68</v>
      </c>
      <c r="B604">
        <v>2.58</v>
      </c>
      <c r="C604" s="22">
        <v>3.2099692800000001E-6</v>
      </c>
      <c r="D604" s="22">
        <v>2.2146101000000002E-6</v>
      </c>
    </row>
    <row r="605" spans="1:4">
      <c r="A605">
        <v>69</v>
      </c>
      <c r="B605">
        <v>2.8959999999999999</v>
      </c>
      <c r="C605" s="22">
        <v>3.02239904E-6</v>
      </c>
      <c r="D605" s="22">
        <v>2.1265603399999998E-6</v>
      </c>
    </row>
    <row r="606" spans="1:4">
      <c r="A606">
        <v>70</v>
      </c>
      <c r="B606">
        <v>3.2509999999999999</v>
      </c>
      <c r="C606" s="22">
        <v>2.8218148199999998E-6</v>
      </c>
      <c r="D606" s="22">
        <v>2.02758382E-6</v>
      </c>
    </row>
    <row r="607" spans="1:4">
      <c r="A607">
        <v>71</v>
      </c>
      <c r="B607">
        <v>3.649</v>
      </c>
      <c r="C607" s="22">
        <v>2.61177544E-6</v>
      </c>
      <c r="D607" s="22">
        <v>1.9182685599999998E-6</v>
      </c>
    </row>
    <row r="608" spans="1:4">
      <c r="A608">
        <v>72</v>
      </c>
      <c r="B608">
        <v>4.0960000000000001</v>
      </c>
      <c r="C608" s="22">
        <v>2.3964709500000001E-6</v>
      </c>
      <c r="D608" s="22">
        <v>1.7999151299999999E-6</v>
      </c>
    </row>
    <row r="609" spans="1:8">
      <c r="A609">
        <v>73</v>
      </c>
      <c r="B609">
        <v>4.5979999999999999</v>
      </c>
      <c r="C609" s="22">
        <v>2.18028381E-6</v>
      </c>
      <c r="D609" s="22">
        <v>1.67443725E-6</v>
      </c>
    </row>
    <row r="610" spans="1:8">
      <c r="A610">
        <v>74</v>
      </c>
      <c r="B610">
        <v>5.1609999999999996</v>
      </c>
      <c r="C610" s="22">
        <v>1.9673760199999998E-6</v>
      </c>
      <c r="D610" s="22">
        <v>1.5442253199999999E-6</v>
      </c>
    </row>
    <row r="611" spans="1:8">
      <c r="A611">
        <v>75</v>
      </c>
      <c r="B611">
        <v>5.7930000000000001</v>
      </c>
      <c r="C611" s="22">
        <v>1.7614480700000001E-6</v>
      </c>
      <c r="D611" s="22">
        <v>1.4119641899999999E-6</v>
      </c>
    </row>
    <row r="612" spans="1:8">
      <c r="A612">
        <v>76</v>
      </c>
      <c r="B612">
        <v>6.5019999999999998</v>
      </c>
      <c r="C612" s="22">
        <v>1.5656437999999999E-6</v>
      </c>
      <c r="D612" s="22">
        <v>1.2803889299999999E-6</v>
      </c>
    </row>
    <row r="613" spans="1:8">
      <c r="A613">
        <v>77</v>
      </c>
      <c r="B613">
        <v>7.298</v>
      </c>
      <c r="C613" s="22">
        <v>1.3824127E-6</v>
      </c>
      <c r="D613" s="22">
        <v>1.1520054799999999E-6</v>
      </c>
    </row>
    <row r="614" spans="1:8">
      <c r="A614">
        <v>78</v>
      </c>
      <c r="B614">
        <v>8.1920000000000002</v>
      </c>
      <c r="C614" s="22">
        <v>1.21332449E-6</v>
      </c>
      <c r="D614" s="22">
        <v>1.0288847E-6</v>
      </c>
    </row>
    <row r="615" spans="1:8">
      <c r="A615">
        <v>79</v>
      </c>
      <c r="B615">
        <v>9.1950000000000003</v>
      </c>
      <c r="C615" s="22">
        <v>1.0591075799999999E-6</v>
      </c>
      <c r="D615" s="22">
        <v>9.12629813E-7</v>
      </c>
    </row>
    <row r="616" spans="1:8">
      <c r="A616">
        <v>80</v>
      </c>
      <c r="B616">
        <v>10.32</v>
      </c>
      <c r="C616" s="22">
        <v>9.1994392599999997E-7</v>
      </c>
      <c r="D616" s="22">
        <v>8.0444115099999996E-7</v>
      </c>
    </row>
    <row r="617" spans="1:8">
      <c r="A617">
        <v>81</v>
      </c>
      <c r="B617">
        <v>11.59</v>
      </c>
      <c r="C617" s="22">
        <v>7.9563895400000001E-7</v>
      </c>
      <c r="D617" s="22">
        <v>7.0510225799999997E-7</v>
      </c>
    </row>
    <row r="618" spans="1:8">
      <c r="A618">
        <v>82</v>
      </c>
      <c r="B618">
        <v>13</v>
      </c>
      <c r="C618" s="22">
        <v>6.8555988900000003E-7</v>
      </c>
      <c r="D618" s="22">
        <v>6.1491974499999998E-7</v>
      </c>
    </row>
    <row r="619" spans="1:8">
      <c r="A619">
        <v>83</v>
      </c>
      <c r="B619">
        <v>14.6</v>
      </c>
      <c r="C619" s="22">
        <v>5.8871322599999998E-7</v>
      </c>
      <c r="D619" s="22">
        <v>5.3381398499999999E-7</v>
      </c>
    </row>
    <row r="622" spans="1:8">
      <c r="A622" t="s">
        <v>1</v>
      </c>
      <c r="B622" t="s">
        <v>12</v>
      </c>
      <c r="C622" t="s">
        <v>13</v>
      </c>
      <c r="D622" t="s">
        <v>14</v>
      </c>
      <c r="E622" t="s">
        <v>15</v>
      </c>
      <c r="F622" t="s">
        <v>259</v>
      </c>
      <c r="G622" t="s">
        <v>16</v>
      </c>
      <c r="H622" t="s">
        <v>17</v>
      </c>
    </row>
    <row r="623" spans="1:8">
      <c r="A623">
        <v>0</v>
      </c>
      <c r="B623">
        <v>1.1249999999999999E-3</v>
      </c>
      <c r="C623" s="22">
        <v>2.2251477799999999E-5</v>
      </c>
      <c r="D623" s="22">
        <v>5.1248668399999998E-6</v>
      </c>
      <c r="E623">
        <v>0.23031579699999999</v>
      </c>
      <c r="F623">
        <v>2.7607930999999999</v>
      </c>
      <c r="G623">
        <v>-9.0089381499999996E-2</v>
      </c>
      <c r="H623">
        <v>0.23020004264791799</v>
      </c>
    </row>
    <row r="624" spans="1:8">
      <c r="A624">
        <v>1</v>
      </c>
      <c r="B624">
        <v>1.4170000000000001E-3</v>
      </c>
      <c r="C624" s="22">
        <v>2.2251491699999999E-5</v>
      </c>
      <c r="D624" s="22">
        <v>5.1249043600000004E-6</v>
      </c>
      <c r="E624">
        <v>0.23031733900000001</v>
      </c>
      <c r="F624">
        <v>2.8471612400000001</v>
      </c>
      <c r="G624">
        <v>-9.4918614299999995E-2</v>
      </c>
      <c r="H624">
        <v>0.23020004264791799</v>
      </c>
    </row>
    <row r="625" spans="1:8">
      <c r="A625">
        <v>2</v>
      </c>
      <c r="B625">
        <v>1.786E-3</v>
      </c>
      <c r="C625" s="22">
        <v>2.2251496800000001E-5</v>
      </c>
      <c r="D625" s="22">
        <v>5.1249190699999998E-6</v>
      </c>
      <c r="E625">
        <v>0.23031794799999999</v>
      </c>
      <c r="F625">
        <v>5.1086022099999999</v>
      </c>
      <c r="G625">
        <v>-9.6812646799999999E-2</v>
      </c>
      <c r="H625">
        <v>0.23020004264791799</v>
      </c>
    </row>
    <row r="626" spans="1:8">
      <c r="A626">
        <v>3</v>
      </c>
      <c r="B626">
        <v>2.2499999999999998E-3</v>
      </c>
      <c r="C626" s="22">
        <v>2.2251489199999998E-5</v>
      </c>
      <c r="D626" s="22">
        <v>5.1249056200000003E-6</v>
      </c>
      <c r="E626">
        <v>0.23031742199999999</v>
      </c>
      <c r="F626">
        <v>2.3155991299999998</v>
      </c>
      <c r="G626">
        <v>-9.5046864600000003E-2</v>
      </c>
      <c r="H626">
        <v>0.23020004264791799</v>
      </c>
    </row>
    <row r="627" spans="1:8">
      <c r="A627">
        <v>4</v>
      </c>
      <c r="B627">
        <v>2.8349999999999998E-3</v>
      </c>
      <c r="C627" s="22">
        <v>2.2251481999999999E-5</v>
      </c>
      <c r="D627" s="22">
        <v>5.1248838799999998E-6</v>
      </c>
      <c r="E627">
        <v>0.230316519</v>
      </c>
      <c r="F627">
        <v>-6.7461355400000006E-2</v>
      </c>
      <c r="G627">
        <v>-9.2256885499999997E-2</v>
      </c>
      <c r="H627">
        <v>0.23020004264791799</v>
      </c>
    </row>
    <row r="628" spans="1:8">
      <c r="A628">
        <v>5</v>
      </c>
      <c r="B628">
        <v>3.5720000000000001E-3</v>
      </c>
      <c r="C628" s="22">
        <v>2.22514866E-5</v>
      </c>
      <c r="D628" s="22">
        <v>5.12488976E-6</v>
      </c>
      <c r="E628">
        <v>0.23031673599999999</v>
      </c>
      <c r="F628">
        <v>2.1977748899999998</v>
      </c>
      <c r="G628">
        <v>-9.3041206700000004E-2</v>
      </c>
      <c r="H628">
        <v>0.23020004264791799</v>
      </c>
    </row>
    <row r="629" spans="1:8">
      <c r="A629">
        <v>6</v>
      </c>
      <c r="B629">
        <v>4.4999999999999997E-3</v>
      </c>
      <c r="C629" s="22">
        <v>2.2251497900000002E-5</v>
      </c>
      <c r="D629" s="22">
        <v>5.1249225200000002E-6</v>
      </c>
      <c r="E629">
        <v>0.230318091</v>
      </c>
      <c r="F629">
        <v>8.0638606599999996</v>
      </c>
      <c r="G629">
        <v>-9.7255847000000006E-2</v>
      </c>
      <c r="H629">
        <v>0.23020004264791799</v>
      </c>
    </row>
    <row r="630" spans="1:8">
      <c r="A630">
        <v>7</v>
      </c>
      <c r="B630">
        <v>5.6690000000000004E-3</v>
      </c>
      <c r="C630" s="22">
        <v>2.2251495800000001E-5</v>
      </c>
      <c r="D630" s="22">
        <v>5.1249216000000003E-6</v>
      </c>
      <c r="E630">
        <v>0.23031807100000001</v>
      </c>
      <c r="F630">
        <v>1.7524998300000001</v>
      </c>
      <c r="G630">
        <v>-9.7116787800000007E-2</v>
      </c>
      <c r="H630">
        <v>0.23020004264791799</v>
      </c>
    </row>
    <row r="631" spans="1:8">
      <c r="A631">
        <v>8</v>
      </c>
      <c r="B631">
        <v>7.143E-3</v>
      </c>
      <c r="C631" s="22">
        <v>2.2251481E-5</v>
      </c>
      <c r="D631" s="22">
        <v>5.1248868799999997E-6</v>
      </c>
      <c r="E631">
        <v>0.230316665</v>
      </c>
      <c r="F631">
        <v>2.3420541699999999</v>
      </c>
      <c r="G631">
        <v>-9.2617852400000006E-2</v>
      </c>
      <c r="H631">
        <v>0.23020004264791799</v>
      </c>
    </row>
    <row r="632" spans="1:8">
      <c r="A632">
        <v>9</v>
      </c>
      <c r="B632">
        <v>8.9999999999999993E-3</v>
      </c>
      <c r="C632" s="22">
        <v>2.2251479499999999E-5</v>
      </c>
      <c r="D632" s="22">
        <v>5.1248836799999999E-6</v>
      </c>
      <c r="E632">
        <v>0.23031653599999999</v>
      </c>
      <c r="F632">
        <v>2.4438012900000001</v>
      </c>
      <c r="G632">
        <v>-9.2203253099999993E-2</v>
      </c>
      <c r="H632">
        <v>0.23020004264791799</v>
      </c>
    </row>
    <row r="633" spans="1:8">
      <c r="A633">
        <v>10</v>
      </c>
      <c r="B633">
        <v>1.1339999999999999E-2</v>
      </c>
      <c r="C633" s="22">
        <v>2.2251492300000002E-5</v>
      </c>
      <c r="D633" s="22">
        <v>5.12491418E-6</v>
      </c>
      <c r="E633">
        <v>0.230317774</v>
      </c>
      <c r="F633">
        <v>1.4790676</v>
      </c>
      <c r="G633">
        <v>-9.6150033100000004E-2</v>
      </c>
      <c r="H633">
        <v>0.23020004264791799</v>
      </c>
    </row>
    <row r="634" spans="1:8">
      <c r="A634">
        <v>11</v>
      </c>
      <c r="B634">
        <v>1.4290000000000001E-2</v>
      </c>
      <c r="C634" s="22">
        <v>2.22515013E-5</v>
      </c>
      <c r="D634" s="22">
        <v>5.1249146600000001E-6</v>
      </c>
      <c r="E634">
        <v>0.23031770300000001</v>
      </c>
      <c r="F634">
        <v>0.49796131100000002</v>
      </c>
      <c r="G634">
        <v>-9.6316869499999999E-2</v>
      </c>
      <c r="H634">
        <v>0.23020004264791799</v>
      </c>
    </row>
    <row r="635" spans="1:8">
      <c r="A635">
        <v>12</v>
      </c>
      <c r="B635">
        <v>1.7999999999999999E-2</v>
      </c>
      <c r="C635" s="22">
        <v>2.2251497299999999E-5</v>
      </c>
      <c r="D635" s="22">
        <v>5.12489082E-6</v>
      </c>
      <c r="E635">
        <v>0.230316673</v>
      </c>
      <c r="F635">
        <v>0.37664184699999997</v>
      </c>
      <c r="G635">
        <v>-9.3297271299999998E-2</v>
      </c>
      <c r="H635">
        <v>0.23020004264791799</v>
      </c>
    </row>
    <row r="636" spans="1:8">
      <c r="A636">
        <v>13</v>
      </c>
      <c r="B636">
        <v>2.2679999999999999E-2</v>
      </c>
      <c r="C636" s="22">
        <v>2.2251465900000001E-5</v>
      </c>
      <c r="D636" s="22">
        <v>5.1248872199999996E-6</v>
      </c>
      <c r="E636">
        <v>0.230316836</v>
      </c>
      <c r="F636">
        <v>0.35051121499999999</v>
      </c>
      <c r="G636">
        <v>-9.2487713299999996E-2</v>
      </c>
      <c r="H636">
        <v>0.23020004264791799</v>
      </c>
    </row>
    <row r="637" spans="1:8">
      <c r="A637">
        <v>14</v>
      </c>
      <c r="B637">
        <v>2.8570000000000002E-2</v>
      </c>
      <c r="C637" s="22">
        <v>2.22511472E-5</v>
      </c>
      <c r="D637" s="22">
        <v>5.1248196600000002E-6</v>
      </c>
      <c r="E637">
        <v>0.230317098</v>
      </c>
      <c r="F637">
        <v>0.33531776899999999</v>
      </c>
      <c r="G637">
        <v>-8.0896764299999993E-2</v>
      </c>
      <c r="H637">
        <v>0.23020004264791799</v>
      </c>
    </row>
    <row r="638" spans="1:8">
      <c r="A638">
        <v>15</v>
      </c>
      <c r="B638">
        <v>3.5999999999999997E-2</v>
      </c>
      <c r="C638" s="22">
        <v>2.2249533499999999E-5</v>
      </c>
      <c r="D638" s="22">
        <v>5.1244012700000002E-6</v>
      </c>
      <c r="E638">
        <v>0.23031499799999999</v>
      </c>
      <c r="F638">
        <v>0.28247410899999997</v>
      </c>
      <c r="G638">
        <v>-2.5926382500000001E-2</v>
      </c>
      <c r="H638">
        <v>0.23020004264791799</v>
      </c>
    </row>
    <row r="639" spans="1:8">
      <c r="A639">
        <v>16</v>
      </c>
      <c r="B639">
        <v>4.5359999999999998E-2</v>
      </c>
      <c r="C639" s="22">
        <v>2.2244143700000002E-5</v>
      </c>
      <c r="D639" s="22">
        <v>5.1230135699999998E-6</v>
      </c>
      <c r="E639">
        <v>0.23030842000000001</v>
      </c>
      <c r="F639">
        <v>0.18420402499999999</v>
      </c>
      <c r="G639">
        <v>7.3412574600000002E-2</v>
      </c>
      <c r="H639">
        <v>0.23020004264791799</v>
      </c>
    </row>
    <row r="640" spans="1:8">
      <c r="A640">
        <v>17</v>
      </c>
      <c r="B640">
        <v>5.7140000000000003E-2</v>
      </c>
      <c r="C640" s="22">
        <v>2.2230423399999999E-5</v>
      </c>
      <c r="D640" s="22">
        <v>5.1194885199999997E-6</v>
      </c>
      <c r="E640">
        <v>0.230291994</v>
      </c>
      <c r="F640">
        <v>9.7578666699999997E-2</v>
      </c>
      <c r="G640">
        <v>0.159946493</v>
      </c>
      <c r="H640">
        <v>0.23020004264791799</v>
      </c>
    </row>
    <row r="641" spans="1:8">
      <c r="A641">
        <v>18</v>
      </c>
      <c r="B641">
        <v>7.1999999999999995E-2</v>
      </c>
      <c r="C641" s="22">
        <v>2.22016607E-5</v>
      </c>
      <c r="D641" s="22">
        <v>5.1120723799999999E-6</v>
      </c>
      <c r="E641">
        <v>0.23025630599999999</v>
      </c>
      <c r="F641">
        <v>4.87900338E-2</v>
      </c>
      <c r="G641">
        <v>0.208610502</v>
      </c>
      <c r="H641">
        <v>0.23020004264791799</v>
      </c>
    </row>
    <row r="642" spans="1:8">
      <c r="A642">
        <v>19</v>
      </c>
      <c r="B642">
        <v>9.0709999999999999E-2</v>
      </c>
      <c r="C642" s="22">
        <v>2.2149825899999999E-5</v>
      </c>
      <c r="D642" s="22">
        <v>5.0987292900000001E-6</v>
      </c>
      <c r="E642">
        <v>0.230192748</v>
      </c>
      <c r="F642">
        <v>2.5835409199999999E-2</v>
      </c>
      <c r="G642">
        <v>0.23167309699999999</v>
      </c>
      <c r="H642">
        <v>0.23020004264791799</v>
      </c>
    </row>
    <row r="643" spans="1:8">
      <c r="A643">
        <v>20</v>
      </c>
      <c r="B643">
        <v>0.1143</v>
      </c>
      <c r="C643" s="22">
        <v>2.2067314100000001E-5</v>
      </c>
      <c r="D643" s="22">
        <v>5.0775028500000001E-6</v>
      </c>
      <c r="E643">
        <v>0.230091566</v>
      </c>
      <c r="F643">
        <v>1.51013459E-2</v>
      </c>
      <c r="G643">
        <v>0.242654376</v>
      </c>
      <c r="H643">
        <v>0.23020004264791799</v>
      </c>
    </row>
    <row r="644" spans="1:8">
      <c r="A644">
        <v>21</v>
      </c>
      <c r="B644">
        <v>0.14399999999999999</v>
      </c>
      <c r="C644" s="22">
        <v>2.1948646200000001E-5</v>
      </c>
      <c r="D644" s="22">
        <v>5.04690511E-6</v>
      </c>
      <c r="E644">
        <v>0.22994152200000001</v>
      </c>
      <c r="F644">
        <v>9.4708120400000002E-3</v>
      </c>
      <c r="G644">
        <v>0.24845241900000001</v>
      </c>
      <c r="H644">
        <v>0.23020004264791799</v>
      </c>
    </row>
    <row r="645" spans="1:8">
      <c r="A645">
        <v>22</v>
      </c>
      <c r="B645">
        <v>0.18140000000000001</v>
      </c>
      <c r="C645" s="22">
        <v>2.1791120900000001E-5</v>
      </c>
      <c r="D645" s="22">
        <v>5.0062466000000001E-6</v>
      </c>
      <c r="E645">
        <v>0.22973791199999999</v>
      </c>
      <c r="F645">
        <v>6.3936236700000001E-3</v>
      </c>
      <c r="G645">
        <v>0.25169955500000002</v>
      </c>
      <c r="H645">
        <v>0.23020004264791799</v>
      </c>
    </row>
    <row r="646" spans="1:8">
      <c r="A646">
        <v>23</v>
      </c>
      <c r="B646">
        <v>0.2286</v>
      </c>
      <c r="C646" s="22">
        <v>2.15942319E-5</v>
      </c>
      <c r="D646" s="22">
        <v>4.9554622299999998E-6</v>
      </c>
      <c r="E646">
        <v>0.229480829</v>
      </c>
      <c r="F646">
        <v>5.0088411200000004E-3</v>
      </c>
      <c r="G646">
        <v>0.25354464399999999</v>
      </c>
      <c r="H646">
        <v>0.23020004264791799</v>
      </c>
    </row>
    <row r="647" spans="1:8">
      <c r="A647">
        <v>24</v>
      </c>
      <c r="B647">
        <v>0.28799999999999998</v>
      </c>
      <c r="C647" s="22">
        <v>2.13583638E-5</v>
      </c>
      <c r="D647" s="22">
        <v>4.89451175E-6</v>
      </c>
      <c r="E647">
        <v>0.22916136200000001</v>
      </c>
      <c r="F647">
        <v>4.5871532699999999E-3</v>
      </c>
      <c r="G647">
        <v>0.254817882</v>
      </c>
      <c r="H647">
        <v>0.23020004264791799</v>
      </c>
    </row>
    <row r="648" spans="1:8">
      <c r="A648">
        <v>25</v>
      </c>
      <c r="B648">
        <v>0.36280000000000001</v>
      </c>
      <c r="C648" s="22">
        <v>2.1083537700000001E-5</v>
      </c>
      <c r="D648" s="22">
        <v>4.8231879899999997E-6</v>
      </c>
      <c r="E648">
        <v>0.22876559199999999</v>
      </c>
      <c r="F648">
        <v>5.0688830600000003E-3</v>
      </c>
      <c r="G648">
        <v>0.25591753099999998</v>
      </c>
      <c r="H648">
        <v>0.23020004264791799</v>
      </c>
    </row>
    <row r="649" spans="1:8">
      <c r="A649">
        <v>26</v>
      </c>
      <c r="B649">
        <v>0.4572</v>
      </c>
      <c r="C649" s="22">
        <v>2.0768591800000001E-5</v>
      </c>
      <c r="D649" s="22">
        <v>4.7411349000000002E-6</v>
      </c>
      <c r="E649">
        <v>0.22828388899999999</v>
      </c>
      <c r="F649">
        <v>8.19597138E-3</v>
      </c>
      <c r="G649">
        <v>0.25689202</v>
      </c>
      <c r="H649">
        <v>0.23020004264791799</v>
      </c>
    </row>
    <row r="650" spans="1:8">
      <c r="A650">
        <v>27</v>
      </c>
      <c r="B650">
        <v>0.57599999999999996</v>
      </c>
      <c r="C650" s="22">
        <v>2.0410741300000001E-5</v>
      </c>
      <c r="D650" s="22">
        <v>4.6467935300000002E-6</v>
      </c>
      <c r="E650">
        <v>0.227664124</v>
      </c>
      <c r="F650">
        <v>1.72079165E-2</v>
      </c>
      <c r="G650">
        <v>0.25819690200000001</v>
      </c>
      <c r="H650">
        <v>0.23020004264791799</v>
      </c>
    </row>
    <row r="651" spans="1:8">
      <c r="A651">
        <v>28</v>
      </c>
      <c r="B651">
        <v>0.72570000000000001</v>
      </c>
      <c r="C651" s="22">
        <v>2.00036986E-5</v>
      </c>
      <c r="D651" s="22">
        <v>4.5349582800000001E-6</v>
      </c>
      <c r="E651">
        <v>0.226705989</v>
      </c>
      <c r="F651">
        <v>3.4706846399999998E-2</v>
      </c>
      <c r="G651">
        <v>0.261183887</v>
      </c>
      <c r="H651">
        <v>0.23020004264791799</v>
      </c>
    </row>
    <row r="652" spans="1:8">
      <c r="A652">
        <v>29</v>
      </c>
      <c r="B652">
        <v>0.9143</v>
      </c>
      <c r="C652" s="22">
        <v>1.9532780199999999E-5</v>
      </c>
      <c r="D652" s="22">
        <v>4.3940092199999998E-6</v>
      </c>
      <c r="E652">
        <v>0.22495564800000001</v>
      </c>
      <c r="F652">
        <v>5.8897970299999998E-2</v>
      </c>
      <c r="G652">
        <v>0.26776784399999998</v>
      </c>
      <c r="H652">
        <v>0.23020004264791799</v>
      </c>
    </row>
    <row r="653" spans="1:8">
      <c r="A653">
        <v>30</v>
      </c>
      <c r="B653">
        <v>1.1519999999999999</v>
      </c>
      <c r="C653" s="22">
        <v>1.8967695099999999E-5</v>
      </c>
      <c r="D653" s="22">
        <v>4.2038650899999999E-6</v>
      </c>
      <c r="E653">
        <v>0.22163289</v>
      </c>
      <c r="F653">
        <v>8.0492925100000001E-2</v>
      </c>
      <c r="G653">
        <v>0.27956450300000002</v>
      </c>
      <c r="H653">
        <v>0.23020004264791799</v>
      </c>
    </row>
    <row r="654" spans="1:8">
      <c r="A654">
        <v>31</v>
      </c>
      <c r="B654">
        <v>1.4510000000000001</v>
      </c>
      <c r="C654" s="22">
        <v>1.8257759000000001E-5</v>
      </c>
      <c r="D654" s="22">
        <v>3.9374666999999999E-6</v>
      </c>
      <c r="E654">
        <v>0.21565991100000001</v>
      </c>
      <c r="F654">
        <v>8.6476559699999997E-2</v>
      </c>
      <c r="G654">
        <v>0.29653839799999998</v>
      </c>
      <c r="H654">
        <v>0.23020004264791799</v>
      </c>
    </row>
    <row r="655" spans="1:8">
      <c r="A655">
        <v>32</v>
      </c>
      <c r="B655">
        <v>1.829</v>
      </c>
      <c r="C655" s="22">
        <v>1.7336667999999999E-5</v>
      </c>
      <c r="D655" s="22">
        <v>3.5706038099999998E-6</v>
      </c>
      <c r="E655">
        <v>0.20595675099999999</v>
      </c>
      <c r="F655" s="22">
        <v>7.0544136300000004E-2</v>
      </c>
      <c r="G655">
        <v>0.31557696200000002</v>
      </c>
      <c r="H655">
        <v>0.23020004264791799</v>
      </c>
    </row>
    <row r="656" spans="1:8">
      <c r="A656">
        <v>33</v>
      </c>
      <c r="B656">
        <v>2.3039999999999998</v>
      </c>
      <c r="C656" s="22">
        <v>1.6142311799999999E-5</v>
      </c>
      <c r="D656" s="22">
        <v>3.0989468599999998E-6</v>
      </c>
      <c r="E656">
        <v>0.191976645</v>
      </c>
      <c r="F656">
        <v>3.7862277299999997E-2</v>
      </c>
      <c r="G656">
        <v>0.33106534399999998</v>
      </c>
      <c r="H656">
        <v>0.23020004264791799</v>
      </c>
    </row>
    <row r="657" spans="1:8">
      <c r="A657">
        <v>34</v>
      </c>
      <c r="B657">
        <v>2.903</v>
      </c>
      <c r="C657" s="22">
        <v>1.4648528E-5</v>
      </c>
      <c r="D657" s="22">
        <v>2.5499374700000001E-6</v>
      </c>
      <c r="E657" s="22">
        <v>0.17407465599999999</v>
      </c>
      <c r="F657">
        <v>-1.2950235700000001E-3</v>
      </c>
      <c r="G657">
        <v>0.33822201200000002</v>
      </c>
      <c r="H657">
        <v>0.23020004264791799</v>
      </c>
    </row>
    <row r="658" spans="1:8">
      <c r="A658">
        <v>35</v>
      </c>
      <c r="B658">
        <v>3.657</v>
      </c>
      <c r="C658" s="22">
        <v>1.2893059799999999E-5</v>
      </c>
      <c r="D658" s="22">
        <v>1.9785710499999998E-6</v>
      </c>
      <c r="E658" s="22">
        <v>0.15346016200000001</v>
      </c>
      <c r="F658">
        <v>-3.8975623899999999E-2</v>
      </c>
      <c r="G658">
        <v>0.33583353599999999</v>
      </c>
      <c r="H658">
        <v>0.23020004264791799</v>
      </c>
    </row>
    <row r="659" spans="1:8">
      <c r="A659">
        <v>36</v>
      </c>
      <c r="B659">
        <v>4.6079999999999997</v>
      </c>
      <c r="C659" s="22">
        <v>1.0979217399999999E-5</v>
      </c>
      <c r="D659" s="22">
        <v>1.44712362E-6</v>
      </c>
      <c r="E659" s="22">
        <v>0.13180571599999999</v>
      </c>
      <c r="F659">
        <v>-7.1625834799999996E-2</v>
      </c>
      <c r="G659">
        <v>0.32596810700000001</v>
      </c>
      <c r="H659">
        <v>0.23020004264791799</v>
      </c>
    </row>
    <row r="660" spans="1:8">
      <c r="A660">
        <v>37</v>
      </c>
      <c r="B660">
        <v>5.806</v>
      </c>
      <c r="C660" s="22">
        <v>9.0473913200000007E-6</v>
      </c>
      <c r="D660" s="22">
        <v>1.0019085899999999E-6</v>
      </c>
      <c r="E660">
        <v>0.11074005200000001</v>
      </c>
      <c r="F660">
        <v>-9.8907796800000003E-2</v>
      </c>
      <c r="G660">
        <v>0.31200376600000002</v>
      </c>
      <c r="H660">
        <v>0.23020004264791799</v>
      </c>
    </row>
    <row r="661" spans="1:8">
      <c r="A661">
        <v>38</v>
      </c>
      <c r="B661">
        <v>7.3140000000000001</v>
      </c>
      <c r="C661" s="22">
        <v>7.2324467599999998E-6</v>
      </c>
      <c r="D661" s="22">
        <v>6.6168403499999995E-7</v>
      </c>
      <c r="E661">
        <v>9.1488268999999997E-2</v>
      </c>
      <c r="F661">
        <v>-0.121514178</v>
      </c>
      <c r="G661">
        <v>0.29696124899999998</v>
      </c>
      <c r="H661">
        <v>0.23020004264791799</v>
      </c>
    </row>
    <row r="662" spans="1:8">
      <c r="A662">
        <v>39</v>
      </c>
      <c r="B662">
        <v>9.2159999999999993</v>
      </c>
      <c r="C662" s="22">
        <v>5.6698831099999996E-6</v>
      </c>
      <c r="D662" s="22">
        <v>4.2243251600000003E-7</v>
      </c>
      <c r="E662">
        <v>7.4504625099999999E-2</v>
      </c>
      <c r="F662">
        <v>-0.14663637800000001</v>
      </c>
      <c r="G662">
        <v>0.28341247000000003</v>
      </c>
      <c r="H662">
        <v>0.23020004264791799</v>
      </c>
    </row>
    <row r="663" spans="1:8">
      <c r="A663">
        <v>40</v>
      </c>
      <c r="B663">
        <v>11.61</v>
      </c>
      <c r="C663" s="22">
        <v>4.17505386E-6</v>
      </c>
      <c r="D663" s="22">
        <v>2.4666830799999997E-7</v>
      </c>
      <c r="E663">
        <v>5.9081467399999997E-2</v>
      </c>
      <c r="F663">
        <v>-0.172879704</v>
      </c>
      <c r="G663">
        <v>0.26970517799999999</v>
      </c>
      <c r="H663">
        <v>0.23020004264791799</v>
      </c>
    </row>
    <row r="664" spans="1:8">
      <c r="A664">
        <v>41</v>
      </c>
      <c r="B664">
        <v>13</v>
      </c>
      <c r="C664" s="22">
        <v>2.79706688E-6</v>
      </c>
      <c r="D664" s="22">
        <v>1.4427072200000001E-7</v>
      </c>
      <c r="E664">
        <v>5.1579289200000003E-2</v>
      </c>
      <c r="F664">
        <v>-0.20607079</v>
      </c>
      <c r="G664">
        <v>0.255870712</v>
      </c>
      <c r="H664">
        <v>0.23020004264791799</v>
      </c>
    </row>
    <row r="666" spans="1:8">
      <c r="A666" t="s">
        <v>22</v>
      </c>
    </row>
    <row r="668" spans="1:8">
      <c r="A668" t="s">
        <v>1</v>
      </c>
      <c r="B668" t="s">
        <v>2</v>
      </c>
      <c r="C668" t="s">
        <v>3</v>
      </c>
      <c r="D668" t="s">
        <v>4</v>
      </c>
    </row>
    <row r="669" spans="1:8">
      <c r="A669">
        <v>0</v>
      </c>
      <c r="B669">
        <v>1E-3</v>
      </c>
      <c r="C669" s="22">
        <v>3.00645636E-6</v>
      </c>
      <c r="D669" s="22">
        <v>2.0059881499999999E-6</v>
      </c>
    </row>
    <row r="670" spans="1:8">
      <c r="A670">
        <v>1</v>
      </c>
      <c r="B670">
        <v>1.122E-3</v>
      </c>
      <c r="C670" s="22">
        <v>3.00645735E-6</v>
      </c>
      <c r="D670" s="22">
        <v>2.0059879900000002E-6</v>
      </c>
    </row>
    <row r="671" spans="1:8">
      <c r="A671">
        <v>2</v>
      </c>
      <c r="B671">
        <v>1.2600000000000001E-3</v>
      </c>
      <c r="C671" s="22">
        <v>3.0064563500000002E-6</v>
      </c>
      <c r="D671" s="22">
        <v>2.0059855800000001E-6</v>
      </c>
    </row>
    <row r="672" spans="1:8">
      <c r="A672">
        <v>3</v>
      </c>
      <c r="B672">
        <v>1.4139999999999999E-3</v>
      </c>
      <c r="C672" s="22">
        <v>3.00645339E-6</v>
      </c>
      <c r="D672" s="22">
        <v>2.0059818099999998E-6</v>
      </c>
    </row>
    <row r="673" spans="1:4">
      <c r="A673">
        <v>4</v>
      </c>
      <c r="B673">
        <v>1.5870000000000001E-3</v>
      </c>
      <c r="C673" s="22">
        <v>3.0064495500000001E-6</v>
      </c>
      <c r="D673" s="22">
        <v>2.0059781899999998E-6</v>
      </c>
    </row>
    <row r="674" spans="1:4">
      <c r="A674">
        <v>5</v>
      </c>
      <c r="B674">
        <v>1.7819999999999999E-3</v>
      </c>
      <c r="C674" s="22">
        <v>3.00644678E-6</v>
      </c>
      <c r="D674" s="22">
        <v>2.0059763499999999E-6</v>
      </c>
    </row>
    <row r="675" spans="1:4">
      <c r="A675">
        <v>6</v>
      </c>
      <c r="B675">
        <v>2E-3</v>
      </c>
      <c r="C675" s="22">
        <v>3.0064469400000002E-6</v>
      </c>
      <c r="D675" s="22">
        <v>2.0059774599999999E-6</v>
      </c>
    </row>
    <row r="676" spans="1:4">
      <c r="A676">
        <v>7</v>
      </c>
      <c r="B676">
        <v>2.245E-3</v>
      </c>
      <c r="C676" s="22">
        <v>3.0064505900000001E-6</v>
      </c>
      <c r="D676" s="22">
        <v>2.0059814699999998E-6</v>
      </c>
    </row>
    <row r="677" spans="1:4">
      <c r="A677">
        <v>8</v>
      </c>
      <c r="B677">
        <v>2.5200000000000001E-3</v>
      </c>
      <c r="C677" s="22">
        <v>3.00645617E-6</v>
      </c>
      <c r="D677" s="22">
        <v>2.0059867299999999E-6</v>
      </c>
    </row>
    <row r="678" spans="1:4">
      <c r="A678">
        <v>9</v>
      </c>
      <c r="B678">
        <v>2.8279999999999998E-3</v>
      </c>
      <c r="C678" s="22">
        <v>3.0064605699999998E-6</v>
      </c>
      <c r="D678" s="22">
        <v>2.0059905199999999E-6</v>
      </c>
    </row>
    <row r="679" spans="1:4">
      <c r="A679">
        <v>10</v>
      </c>
      <c r="B679">
        <v>3.1749999999999999E-3</v>
      </c>
      <c r="C679" s="22">
        <v>3.0064608299999999E-6</v>
      </c>
      <c r="D679" s="22">
        <v>2.0059904600000001E-6</v>
      </c>
    </row>
    <row r="680" spans="1:4">
      <c r="A680">
        <v>11</v>
      </c>
      <c r="B680">
        <v>3.5639999999999999E-3</v>
      </c>
      <c r="C680" s="22">
        <v>3.0064562600000001E-6</v>
      </c>
      <c r="D680" s="22">
        <v>2.0059861100000002E-6</v>
      </c>
    </row>
    <row r="681" spans="1:4">
      <c r="A681">
        <v>12</v>
      </c>
      <c r="B681">
        <v>4.0000000000000001E-3</v>
      </c>
      <c r="C681" s="22">
        <v>3.0064492300000002E-6</v>
      </c>
      <c r="D681" s="22">
        <v>2.00597958E-6</v>
      </c>
    </row>
    <row r="682" spans="1:4">
      <c r="A682">
        <v>13</v>
      </c>
      <c r="B682">
        <v>4.4900000000000001E-3</v>
      </c>
      <c r="C682" s="22">
        <v>3.0064440099999999E-6</v>
      </c>
      <c r="D682" s="22">
        <v>2.0059745899999999E-6</v>
      </c>
    </row>
    <row r="683" spans="1:4">
      <c r="A683">
        <v>14</v>
      </c>
      <c r="B683">
        <v>5.0400000000000002E-3</v>
      </c>
      <c r="C683" s="22">
        <v>3.0064440399999998E-6</v>
      </c>
      <c r="D683" s="22">
        <v>2.0059741799999999E-6</v>
      </c>
    </row>
    <row r="684" spans="1:4">
      <c r="A684">
        <v>15</v>
      </c>
      <c r="B684">
        <v>5.6569999999999997E-3</v>
      </c>
      <c r="C684" s="22">
        <v>3.0064495599999999E-6</v>
      </c>
      <c r="D684" s="22">
        <v>2.00597876E-6</v>
      </c>
    </row>
    <row r="685" spans="1:4">
      <c r="A685">
        <v>16</v>
      </c>
      <c r="B685">
        <v>6.3499999999999997E-3</v>
      </c>
      <c r="C685" s="22">
        <v>3.0064572200000002E-6</v>
      </c>
      <c r="D685" s="22">
        <v>2.0059856500000002E-6</v>
      </c>
    </row>
    <row r="686" spans="1:4">
      <c r="A686">
        <v>17</v>
      </c>
      <c r="B686">
        <v>7.1269999999999997E-3</v>
      </c>
      <c r="C686" s="22">
        <v>3.0064621399999998E-6</v>
      </c>
      <c r="D686" s="22">
        <v>2.0059907599999999E-6</v>
      </c>
    </row>
    <row r="687" spans="1:4">
      <c r="A687">
        <v>18</v>
      </c>
      <c r="B687">
        <v>8.0000000000000002E-3</v>
      </c>
      <c r="C687" s="22">
        <v>3.0064611699999999E-6</v>
      </c>
      <c r="D687" s="22">
        <v>2.0059911600000001E-6</v>
      </c>
    </row>
    <row r="688" spans="1:4">
      <c r="A688">
        <v>19</v>
      </c>
      <c r="B688">
        <v>8.9800000000000001E-3</v>
      </c>
      <c r="C688" s="22">
        <v>3.00645506E-6</v>
      </c>
      <c r="D688" s="22">
        <v>2.0059868800000002E-6</v>
      </c>
    </row>
    <row r="689" spans="1:4">
      <c r="A689">
        <v>20</v>
      </c>
      <c r="B689">
        <v>1.008E-2</v>
      </c>
      <c r="C689" s="22">
        <v>3.0064478999999998E-6</v>
      </c>
      <c r="D689" s="22">
        <v>2.00598076E-6</v>
      </c>
    </row>
    <row r="690" spans="1:4">
      <c r="A690">
        <v>21</v>
      </c>
      <c r="B690">
        <v>1.1310000000000001E-2</v>
      </c>
      <c r="C690" s="22">
        <v>3.00644439E-6</v>
      </c>
      <c r="D690" s="22">
        <v>2.0059764600000001E-6</v>
      </c>
    </row>
    <row r="691" spans="1:4">
      <c r="A691">
        <v>22</v>
      </c>
      <c r="B691">
        <v>1.2699999999999999E-2</v>
      </c>
      <c r="C691" s="22">
        <v>3.0064466199999998E-6</v>
      </c>
      <c r="D691" s="22">
        <v>2.0059761700000001E-6</v>
      </c>
    </row>
    <row r="692" spans="1:4">
      <c r="A692">
        <v>23</v>
      </c>
      <c r="B692">
        <v>1.4250000000000001E-2</v>
      </c>
      <c r="C692" s="22">
        <v>3.0064527100000001E-6</v>
      </c>
      <c r="D692" s="22">
        <v>2.0059794699999998E-6</v>
      </c>
    </row>
    <row r="693" spans="1:4">
      <c r="A693">
        <v>24</v>
      </c>
      <c r="B693">
        <v>1.6E-2</v>
      </c>
      <c r="C693" s="22">
        <v>3.0064582100000002E-6</v>
      </c>
      <c r="D693" s="22">
        <v>2.0059839200000001E-6</v>
      </c>
    </row>
    <row r="694" spans="1:4">
      <c r="A694">
        <v>25</v>
      </c>
      <c r="B694">
        <v>1.796E-2</v>
      </c>
      <c r="C694" s="22">
        <v>3.0064590800000001E-6</v>
      </c>
      <c r="D694" s="22">
        <v>2.0059866799999999E-6</v>
      </c>
    </row>
    <row r="695" spans="1:4">
      <c r="A695">
        <v>26</v>
      </c>
      <c r="B695">
        <v>2.0160000000000001E-2</v>
      </c>
      <c r="C695" s="22">
        <v>3.0064538799999999E-6</v>
      </c>
      <c r="D695" s="22">
        <v>2.0059859299999999E-6</v>
      </c>
    </row>
    <row r="696" spans="1:4">
      <c r="A696">
        <v>27</v>
      </c>
      <c r="B696">
        <v>2.2630000000000001E-2</v>
      </c>
      <c r="C696" s="22">
        <v>3.00644321E-6</v>
      </c>
      <c r="D696" s="22">
        <v>2.0059806699999999E-6</v>
      </c>
    </row>
    <row r="697" spans="1:4">
      <c r="A697">
        <v>28</v>
      </c>
      <c r="B697">
        <v>2.5399999999999999E-2</v>
      </c>
      <c r="C697" s="22">
        <v>3.0064260200000001E-6</v>
      </c>
      <c r="D697" s="22">
        <v>2.0059691399999998E-6</v>
      </c>
    </row>
    <row r="698" spans="1:4">
      <c r="A698">
        <v>29</v>
      </c>
      <c r="B698">
        <v>2.8510000000000001E-2</v>
      </c>
      <c r="C698" s="22">
        <v>3.0063943699999998E-6</v>
      </c>
      <c r="D698" s="22">
        <v>2.0059462099999998E-6</v>
      </c>
    </row>
    <row r="699" spans="1:4">
      <c r="A699">
        <v>30</v>
      </c>
      <c r="B699">
        <v>3.2000000000000001E-2</v>
      </c>
      <c r="C699" s="22">
        <v>3.00632874E-6</v>
      </c>
      <c r="D699" s="22">
        <v>2.0059007000000001E-6</v>
      </c>
    </row>
    <row r="700" spans="1:4">
      <c r="A700">
        <v>31</v>
      </c>
      <c r="B700">
        <v>3.5920000000000001E-2</v>
      </c>
      <c r="C700" s="22">
        <v>3.0061954299999998E-6</v>
      </c>
      <c r="D700" s="22">
        <v>2.0058131099999998E-6</v>
      </c>
    </row>
    <row r="701" spans="1:4">
      <c r="A701">
        <v>32</v>
      </c>
      <c r="B701">
        <v>4.0320000000000002E-2</v>
      </c>
      <c r="C701" s="22">
        <v>3.0059456599999999E-6</v>
      </c>
      <c r="D701" s="22">
        <v>2.0056537300000002E-6</v>
      </c>
    </row>
    <row r="702" spans="1:4">
      <c r="A702">
        <v>33</v>
      </c>
      <c r="B702">
        <v>4.5249999999999999E-2</v>
      </c>
      <c r="C702" s="22">
        <v>3.0055150400000002E-6</v>
      </c>
      <c r="D702" s="22">
        <v>2.0053811400000001E-6</v>
      </c>
    </row>
    <row r="703" spans="1:4">
      <c r="A703">
        <v>34</v>
      </c>
      <c r="B703">
        <v>5.0799999999999998E-2</v>
      </c>
      <c r="C703" s="22">
        <v>3.0048223299999999E-6</v>
      </c>
      <c r="D703" s="22">
        <v>2.0049411900000002E-6</v>
      </c>
    </row>
    <row r="704" spans="1:4">
      <c r="A704">
        <v>35</v>
      </c>
      <c r="B704">
        <v>5.7020000000000001E-2</v>
      </c>
      <c r="C704" s="22">
        <v>3.0037679900000001E-6</v>
      </c>
      <c r="D704" s="22">
        <v>2.0042673400000001E-6</v>
      </c>
    </row>
    <row r="705" spans="1:4">
      <c r="A705">
        <v>36</v>
      </c>
      <c r="B705">
        <v>6.4000000000000001E-2</v>
      </c>
      <c r="C705" s="22">
        <v>3.0022341800000001E-6</v>
      </c>
      <c r="D705" s="22">
        <v>2.0032825999999999E-6</v>
      </c>
    </row>
    <row r="706" spans="1:4">
      <c r="A706">
        <v>37</v>
      </c>
      <c r="B706">
        <v>7.1840000000000001E-2</v>
      </c>
      <c r="C706" s="22">
        <v>3.0000880499999999E-6</v>
      </c>
      <c r="D706" s="22">
        <v>2.00190291E-6</v>
      </c>
    </row>
    <row r="707" spans="1:4">
      <c r="A707">
        <v>38</v>
      </c>
      <c r="B707">
        <v>8.0629999999999993E-2</v>
      </c>
      <c r="C707" s="22">
        <v>2.99718884E-6</v>
      </c>
      <c r="D707" s="22">
        <v>2.0000412600000001E-6</v>
      </c>
    </row>
    <row r="708" spans="1:4">
      <c r="A708">
        <v>39</v>
      </c>
      <c r="B708">
        <v>9.0509999999999993E-2</v>
      </c>
      <c r="C708" s="22">
        <v>2.9933982699999999E-6</v>
      </c>
      <c r="D708" s="22">
        <v>1.9976121999999999E-6</v>
      </c>
    </row>
    <row r="709" spans="1:4">
      <c r="A709">
        <v>40</v>
      </c>
      <c r="B709">
        <v>0.1016</v>
      </c>
      <c r="C709" s="22">
        <v>2.9885923000000001E-6</v>
      </c>
      <c r="D709" s="22">
        <v>1.9945369300000001E-6</v>
      </c>
    </row>
    <row r="710" spans="1:4">
      <c r="A710">
        <v>41</v>
      </c>
      <c r="B710">
        <v>0.114</v>
      </c>
      <c r="C710" s="22">
        <v>2.9826709399999999E-6</v>
      </c>
      <c r="D710" s="22">
        <v>1.9907487499999999E-6</v>
      </c>
    </row>
    <row r="711" spans="1:4">
      <c r="A711">
        <v>42</v>
      </c>
      <c r="B711">
        <v>0.128</v>
      </c>
      <c r="C711" s="22">
        <v>2.97556177E-6</v>
      </c>
      <c r="D711" s="22">
        <v>1.9861969600000001E-6</v>
      </c>
    </row>
    <row r="712" spans="1:4">
      <c r="A712">
        <v>43</v>
      </c>
      <c r="B712">
        <v>0.14369999999999999</v>
      </c>
      <c r="C712" s="22">
        <v>2.9672158300000002E-6</v>
      </c>
      <c r="D712" s="22">
        <v>1.9808475500000001E-6</v>
      </c>
    </row>
    <row r="713" spans="1:4">
      <c r="A713">
        <v>44</v>
      </c>
      <c r="B713">
        <v>0.1613</v>
      </c>
      <c r="C713" s="22">
        <v>2.95760079E-6</v>
      </c>
      <c r="D713" s="22">
        <v>1.9746815899999998E-6</v>
      </c>
    </row>
    <row r="714" spans="1:4">
      <c r="A714">
        <v>45</v>
      </c>
      <c r="B714">
        <v>0.18099999999999999</v>
      </c>
      <c r="C714" s="22">
        <v>2.9466980400000002E-6</v>
      </c>
      <c r="D714" s="22">
        <v>1.96769311E-6</v>
      </c>
    </row>
    <row r="715" spans="1:4">
      <c r="A715">
        <v>46</v>
      </c>
      <c r="B715">
        <v>0.20319999999999999</v>
      </c>
      <c r="C715" s="22">
        <v>2.9345039500000002E-6</v>
      </c>
      <c r="D715" s="22">
        <v>1.95988639E-6</v>
      </c>
    </row>
    <row r="716" spans="1:4">
      <c r="A716">
        <v>47</v>
      </c>
      <c r="B716">
        <v>0.2281</v>
      </c>
      <c r="C716" s="22">
        <v>2.9210287799999999E-6</v>
      </c>
      <c r="D716" s="22">
        <v>1.9512704E-6</v>
      </c>
    </row>
    <row r="717" spans="1:4">
      <c r="A717">
        <v>48</v>
      </c>
      <c r="B717">
        <v>0.25600000000000001</v>
      </c>
      <c r="C717" s="22">
        <v>2.9062899800000001E-6</v>
      </c>
      <c r="D717" s="22">
        <v>1.94185195E-6</v>
      </c>
    </row>
    <row r="718" spans="1:4">
      <c r="A718">
        <v>49</v>
      </c>
      <c r="B718">
        <v>0.28739999999999999</v>
      </c>
      <c r="C718" s="22">
        <v>2.89030307E-6</v>
      </c>
      <c r="D718" s="22">
        <v>1.9316321899999999E-6</v>
      </c>
    </row>
    <row r="719" spans="1:4">
      <c r="A719">
        <v>50</v>
      </c>
      <c r="B719">
        <v>0.32250000000000001</v>
      </c>
      <c r="C719" s="22">
        <v>2.8730740800000001E-6</v>
      </c>
      <c r="D719" s="22">
        <v>1.9206082999999999E-6</v>
      </c>
    </row>
    <row r="720" spans="1:4">
      <c r="A720">
        <v>51</v>
      </c>
      <c r="B720">
        <v>0.36199999999999999</v>
      </c>
      <c r="C720" s="22">
        <v>2.8545933E-6</v>
      </c>
      <c r="D720" s="22">
        <v>1.9087760799999999E-6</v>
      </c>
    </row>
    <row r="721" spans="1:4">
      <c r="A721">
        <v>52</v>
      </c>
      <c r="B721">
        <v>0.40639999999999998</v>
      </c>
      <c r="C721" s="22">
        <v>2.8348313400000001E-6</v>
      </c>
      <c r="D721" s="22">
        <v>1.8961291E-6</v>
      </c>
    </row>
    <row r="722" spans="1:4">
      <c r="A722">
        <v>53</v>
      </c>
      <c r="B722">
        <v>0.45610000000000001</v>
      </c>
      <c r="C722" s="22">
        <v>2.8137446699999999E-6</v>
      </c>
      <c r="D722" s="22">
        <v>1.8826567799999999E-6</v>
      </c>
    </row>
    <row r="723" spans="1:4">
      <c r="A723">
        <v>54</v>
      </c>
      <c r="B723">
        <v>0.51200000000000001</v>
      </c>
      <c r="C723" s="22">
        <v>2.7912936100000002E-6</v>
      </c>
      <c r="D723" s="22">
        <v>1.86834629E-6</v>
      </c>
    </row>
    <row r="724" spans="1:4">
      <c r="A724">
        <v>55</v>
      </c>
      <c r="B724">
        <v>0.57469999999999999</v>
      </c>
      <c r="C724" s="22">
        <v>2.76745693E-6</v>
      </c>
      <c r="D724" s="22">
        <v>1.8531856400000001E-6</v>
      </c>
    </row>
    <row r="725" spans="1:4">
      <c r="A725">
        <v>56</v>
      </c>
      <c r="B725">
        <v>0.64510000000000001</v>
      </c>
      <c r="C725" s="22">
        <v>2.7422240999999999E-6</v>
      </c>
      <c r="D725" s="22">
        <v>1.83716237E-6</v>
      </c>
    </row>
    <row r="726" spans="1:4">
      <c r="A726">
        <v>57</v>
      </c>
      <c r="B726">
        <v>0.72409999999999997</v>
      </c>
      <c r="C726" s="22">
        <v>2.7155689199999998E-6</v>
      </c>
      <c r="D726" s="22">
        <v>1.82026223E-6</v>
      </c>
    </row>
    <row r="727" spans="1:4">
      <c r="A727">
        <v>58</v>
      </c>
      <c r="B727">
        <v>0.81269999999999998</v>
      </c>
      <c r="C727" s="22">
        <v>2.6874199399999998E-6</v>
      </c>
      <c r="D727" s="22">
        <v>1.8024724400000001E-6</v>
      </c>
    </row>
    <row r="728" spans="1:4">
      <c r="A728">
        <v>59</v>
      </c>
      <c r="B728">
        <v>0.9123</v>
      </c>
      <c r="C728" s="22">
        <v>2.6576274000000001E-6</v>
      </c>
      <c r="D728" s="22">
        <v>1.7837809599999999E-6</v>
      </c>
    </row>
    <row r="729" spans="1:4">
      <c r="A729">
        <v>60</v>
      </c>
      <c r="B729">
        <v>1.024</v>
      </c>
      <c r="C729" s="22">
        <v>2.6259252599999999E-6</v>
      </c>
      <c r="D729" s="22">
        <v>1.7641644200000001E-6</v>
      </c>
    </row>
    <row r="730" spans="1:4">
      <c r="A730">
        <v>61</v>
      </c>
      <c r="B730">
        <v>1.149</v>
      </c>
      <c r="C730" s="22">
        <v>2.5919011999999998E-6</v>
      </c>
      <c r="D730" s="22">
        <v>1.7435717499999999E-6</v>
      </c>
    </row>
    <row r="731" spans="1:4">
      <c r="A731">
        <v>62</v>
      </c>
      <c r="B731">
        <v>1.29</v>
      </c>
      <c r="C731" s="22">
        <v>2.5549738600000001E-6</v>
      </c>
      <c r="D731" s="22">
        <v>1.72190549E-6</v>
      </c>
    </row>
    <row r="732" spans="1:4">
      <c r="A732">
        <v>63</v>
      </c>
      <c r="B732">
        <v>1.448</v>
      </c>
      <c r="C732" s="22">
        <v>2.5143598999999998E-6</v>
      </c>
      <c r="D732" s="22">
        <v>1.69898857E-6</v>
      </c>
    </row>
    <row r="733" spans="1:4">
      <c r="A733">
        <v>64</v>
      </c>
      <c r="B733">
        <v>1.625</v>
      </c>
      <c r="C733" s="22">
        <v>2.4690427699999999E-6</v>
      </c>
      <c r="D733" s="22">
        <v>1.6745190400000001E-6</v>
      </c>
    </row>
    <row r="734" spans="1:4">
      <c r="A734">
        <v>65</v>
      </c>
      <c r="B734">
        <v>1.825</v>
      </c>
      <c r="C734" s="22">
        <v>2.4177855199999999E-6</v>
      </c>
      <c r="D734" s="22">
        <v>1.64803317E-6</v>
      </c>
    </row>
    <row r="735" spans="1:4">
      <c r="A735">
        <v>66</v>
      </c>
      <c r="B735">
        <v>2.048</v>
      </c>
      <c r="C735" s="22">
        <v>2.3592032600000002E-6</v>
      </c>
      <c r="D735" s="22">
        <v>1.6188868000000001E-6</v>
      </c>
    </row>
    <row r="736" spans="1:4">
      <c r="A736">
        <v>67</v>
      </c>
      <c r="B736">
        <v>2.2989999999999999</v>
      </c>
      <c r="C736" s="22">
        <v>2.2918892300000001E-6</v>
      </c>
      <c r="D736" s="22">
        <v>1.58625968E-6</v>
      </c>
    </row>
    <row r="737" spans="1:4">
      <c r="A737">
        <v>68</v>
      </c>
      <c r="B737">
        <v>2.58</v>
      </c>
      <c r="C737" s="22">
        <v>2.2146101000000002E-6</v>
      </c>
      <c r="D737" s="22">
        <v>1.5492055900000001E-6</v>
      </c>
    </row>
    <row r="738" spans="1:4">
      <c r="A738">
        <v>69</v>
      </c>
      <c r="B738">
        <v>2.8959999999999999</v>
      </c>
      <c r="C738" s="22">
        <v>2.1265603399999998E-6</v>
      </c>
      <c r="D738" s="22">
        <v>1.50675835E-6</v>
      </c>
    </row>
    <row r="739" spans="1:4">
      <c r="A739">
        <v>70</v>
      </c>
      <c r="B739">
        <v>3.2509999999999999</v>
      </c>
      <c r="C739" s="22">
        <v>2.02758382E-6</v>
      </c>
      <c r="D739" s="22">
        <v>1.4580607E-6</v>
      </c>
    </row>
    <row r="740" spans="1:4">
      <c r="A740">
        <v>71</v>
      </c>
      <c r="B740">
        <v>3.649</v>
      </c>
      <c r="C740" s="22">
        <v>1.9182685599999998E-6</v>
      </c>
      <c r="D740" s="22">
        <v>1.4024869199999999E-6</v>
      </c>
    </row>
    <row r="741" spans="1:4">
      <c r="A741">
        <v>72</v>
      </c>
      <c r="B741">
        <v>4.0960000000000001</v>
      </c>
      <c r="C741" s="22">
        <v>1.7999151299999999E-6</v>
      </c>
      <c r="D741" s="22">
        <v>1.33976881E-6</v>
      </c>
    </row>
    <row r="742" spans="1:4">
      <c r="A742">
        <v>73</v>
      </c>
      <c r="B742">
        <v>4.5979999999999999</v>
      </c>
      <c r="C742" s="22">
        <v>1.67443725E-6</v>
      </c>
      <c r="D742" s="22">
        <v>1.2701168600000001E-6</v>
      </c>
    </row>
    <row r="743" spans="1:4">
      <c r="A743">
        <v>74</v>
      </c>
      <c r="B743">
        <v>5.1609999999999996</v>
      </c>
      <c r="C743" s="22">
        <v>1.5442253199999999E-6</v>
      </c>
      <c r="D743" s="22">
        <v>1.19427691E-6</v>
      </c>
    </row>
    <row r="744" spans="1:4">
      <c r="A744">
        <v>75</v>
      </c>
      <c r="B744">
        <v>5.7930000000000001</v>
      </c>
      <c r="C744" s="22">
        <v>1.4119641899999999E-6</v>
      </c>
      <c r="D744" s="22">
        <v>1.11347472E-6</v>
      </c>
    </row>
    <row r="745" spans="1:4">
      <c r="A745">
        <v>76</v>
      </c>
      <c r="B745">
        <v>6.5019999999999998</v>
      </c>
      <c r="C745" s="22">
        <v>1.2803889299999999E-6</v>
      </c>
      <c r="D745" s="22">
        <v>1.0292688900000001E-6</v>
      </c>
    </row>
    <row r="746" spans="1:4">
      <c r="A746">
        <v>77</v>
      </c>
      <c r="B746">
        <v>7.298</v>
      </c>
      <c r="C746" s="22">
        <v>1.1520054799999999E-6</v>
      </c>
      <c r="D746" s="22">
        <v>9.4337631900000001E-7</v>
      </c>
    </row>
    <row r="747" spans="1:4">
      <c r="A747">
        <v>78</v>
      </c>
      <c r="B747">
        <v>8.1920000000000002</v>
      </c>
      <c r="C747" s="22">
        <v>1.0288847E-6</v>
      </c>
      <c r="D747" s="22">
        <v>8.5752854500000005E-7</v>
      </c>
    </row>
    <row r="748" spans="1:4">
      <c r="A748">
        <v>79</v>
      </c>
      <c r="B748">
        <v>9.1950000000000003</v>
      </c>
      <c r="C748" s="22">
        <v>9.12629813E-7</v>
      </c>
      <c r="D748" s="22">
        <v>7.7337092899999998E-7</v>
      </c>
    </row>
    <row r="749" spans="1:4">
      <c r="A749">
        <v>80</v>
      </c>
      <c r="B749">
        <v>10.32</v>
      </c>
      <c r="C749" s="22">
        <v>8.0444115099999996E-7</v>
      </c>
      <c r="D749" s="22">
        <v>6.9236340599999995E-7</v>
      </c>
    </row>
    <row r="750" spans="1:4">
      <c r="A750">
        <v>81</v>
      </c>
      <c r="B750">
        <v>11.59</v>
      </c>
      <c r="C750" s="22">
        <v>7.0510225799999997E-7</v>
      </c>
      <c r="D750" s="22">
        <v>6.1566155699999998E-7</v>
      </c>
    </row>
    <row r="751" spans="1:4">
      <c r="A751">
        <v>82</v>
      </c>
      <c r="B751">
        <v>13</v>
      </c>
      <c r="C751" s="22">
        <v>6.1491974499999998E-7</v>
      </c>
      <c r="D751" s="22">
        <v>5.44051546E-7</v>
      </c>
    </row>
    <row r="752" spans="1:4">
      <c r="A752">
        <v>83</v>
      </c>
      <c r="B752">
        <v>14.6</v>
      </c>
      <c r="C752" s="22">
        <v>5.3381398499999999E-7</v>
      </c>
      <c r="D752" s="22">
        <v>4.7801101300000005E-7</v>
      </c>
    </row>
    <row r="755" spans="1:8">
      <c r="A755" t="s">
        <v>1</v>
      </c>
      <c r="B755" t="s">
        <v>12</v>
      </c>
      <c r="C755" t="s">
        <v>13</v>
      </c>
      <c r="D755" t="s">
        <v>14</v>
      </c>
      <c r="E755" t="s">
        <v>15</v>
      </c>
      <c r="F755" t="s">
        <v>259</v>
      </c>
      <c r="G755" t="s">
        <v>16</v>
      </c>
      <c r="H755" t="s">
        <v>17</v>
      </c>
    </row>
    <row r="756" spans="1:8">
      <c r="A756">
        <v>0</v>
      </c>
      <c r="B756">
        <v>1.1249999999999999E-3</v>
      </c>
      <c r="C756" s="22">
        <v>1.42769684E-5</v>
      </c>
      <c r="D756" s="22">
        <v>2.8496418399999999E-6</v>
      </c>
      <c r="E756">
        <v>0.19959712399999999</v>
      </c>
      <c r="F756">
        <v>-2.1667747500000001E-2</v>
      </c>
      <c r="G756">
        <v>-4.2926991800000001E-2</v>
      </c>
      <c r="H756">
        <v>0.1994416187908</v>
      </c>
    </row>
    <row r="757" spans="1:8">
      <c r="A757">
        <v>1</v>
      </c>
      <c r="B757">
        <v>1.4170000000000001E-3</v>
      </c>
      <c r="C757" s="22">
        <v>1.42769418E-5</v>
      </c>
      <c r="D757" s="22">
        <v>2.8496435700000001E-6</v>
      </c>
      <c r="E757">
        <v>0.199597618</v>
      </c>
      <c r="F757">
        <v>-2.34449945E-2</v>
      </c>
      <c r="G757">
        <v>-4.2991597899999998E-2</v>
      </c>
      <c r="H757">
        <v>0.1994416187908</v>
      </c>
    </row>
    <row r="758" spans="1:8">
      <c r="A758">
        <v>2</v>
      </c>
      <c r="B758">
        <v>1.786E-3</v>
      </c>
      <c r="C758" s="22">
        <v>1.42769313E-5</v>
      </c>
      <c r="D758" s="22">
        <v>2.8496443E-6</v>
      </c>
      <c r="E758">
        <v>0.19959781600000001</v>
      </c>
      <c r="F758">
        <v>-4.9621124500000002E-2</v>
      </c>
      <c r="G758">
        <v>-4.3021813399999997E-2</v>
      </c>
      <c r="H758">
        <v>0.1994416187908</v>
      </c>
    </row>
    <row r="759" spans="1:8">
      <c r="A759">
        <v>3</v>
      </c>
      <c r="B759">
        <v>2.2499999999999998E-3</v>
      </c>
      <c r="C759" s="22">
        <v>1.427694E-5</v>
      </c>
      <c r="D759" s="22">
        <v>2.8496434700000001E-6</v>
      </c>
      <c r="E759">
        <v>0.19959763599999999</v>
      </c>
      <c r="F759">
        <v>-1.42495486E-2</v>
      </c>
      <c r="G759">
        <v>-4.2971954100000001E-2</v>
      </c>
      <c r="H759">
        <v>0.1994416187908</v>
      </c>
    </row>
    <row r="760" spans="1:8">
      <c r="A760">
        <v>4</v>
      </c>
      <c r="B760">
        <v>2.8349999999999998E-3</v>
      </c>
      <c r="C760" s="22">
        <v>1.42769561E-5</v>
      </c>
      <c r="D760" s="22">
        <v>2.8496430400000001E-6</v>
      </c>
      <c r="E760">
        <v>0.19959737999999999</v>
      </c>
      <c r="F760">
        <v>-0.28712141000000002</v>
      </c>
      <c r="G760">
        <v>-4.3000095600000003E-2</v>
      </c>
      <c r="H760">
        <v>0.1994416187908</v>
      </c>
    </row>
    <row r="761" spans="1:8">
      <c r="A761">
        <v>5</v>
      </c>
      <c r="B761">
        <v>3.5720000000000001E-3</v>
      </c>
      <c r="C761" s="22">
        <v>1.4276952700000001E-5</v>
      </c>
      <c r="D761" s="22">
        <v>2.84964307E-6</v>
      </c>
      <c r="E761">
        <v>0.19959743099999999</v>
      </c>
      <c r="F761">
        <v>-4.0480456900000003E-2</v>
      </c>
      <c r="G761">
        <v>-4.2987962999999997E-2</v>
      </c>
      <c r="H761">
        <v>0.1994416187908</v>
      </c>
    </row>
    <row r="762" spans="1:8">
      <c r="A762">
        <v>6</v>
      </c>
      <c r="B762">
        <v>4.4999999999999997E-3</v>
      </c>
      <c r="C762" s="22">
        <v>1.4276930100000001E-5</v>
      </c>
      <c r="D762" s="22">
        <v>2.8496438600000001E-6</v>
      </c>
      <c r="E762">
        <v>0.19959780199999999</v>
      </c>
      <c r="F762">
        <v>-0.136867512</v>
      </c>
      <c r="G762">
        <v>-4.2968445299999998E-2</v>
      </c>
      <c r="H762">
        <v>0.1994416187908</v>
      </c>
    </row>
    <row r="763" spans="1:8">
      <c r="A763">
        <v>7</v>
      </c>
      <c r="B763">
        <v>5.6690000000000004E-3</v>
      </c>
      <c r="C763" s="22">
        <v>1.4276929999999999E-5</v>
      </c>
      <c r="D763" s="22">
        <v>2.8496454899999998E-6</v>
      </c>
      <c r="E763">
        <v>0.19959791700000001</v>
      </c>
      <c r="F763">
        <v>-0.182169577</v>
      </c>
      <c r="G763">
        <v>-4.3144422500000001E-2</v>
      </c>
      <c r="H763">
        <v>0.1994416187908</v>
      </c>
    </row>
    <row r="764" spans="1:8">
      <c r="A764">
        <v>8</v>
      </c>
      <c r="B764">
        <v>7.143E-3</v>
      </c>
      <c r="C764" s="22">
        <v>1.4276952400000001E-5</v>
      </c>
      <c r="D764" s="22">
        <v>2.8496437100000002E-6</v>
      </c>
      <c r="E764">
        <v>0.19959747899999999</v>
      </c>
      <c r="F764">
        <v>-0.27918843300000001</v>
      </c>
      <c r="G764">
        <v>-4.3055822299999998E-2</v>
      </c>
      <c r="H764">
        <v>0.1994416187908</v>
      </c>
    </row>
    <row r="765" spans="1:8">
      <c r="A765">
        <v>9</v>
      </c>
      <c r="B765">
        <v>8.9999999999999993E-3</v>
      </c>
      <c r="C765" s="22">
        <v>1.4276955600000001E-5</v>
      </c>
      <c r="D765" s="22">
        <v>2.8496392399999998E-6</v>
      </c>
      <c r="E765">
        <v>0.19959712199999999</v>
      </c>
      <c r="F765">
        <v>7.28842569E-2</v>
      </c>
      <c r="G765">
        <v>-4.2583141200000001E-2</v>
      </c>
      <c r="H765">
        <v>0.1994416187908</v>
      </c>
    </row>
    <row r="766" spans="1:8">
      <c r="A766">
        <v>10</v>
      </c>
      <c r="B766">
        <v>1.1339999999999999E-2</v>
      </c>
      <c r="C766" s="22">
        <v>1.42769398E-5</v>
      </c>
      <c r="D766" s="22">
        <v>2.8496403999999998E-6</v>
      </c>
      <c r="E766">
        <v>0.199597423</v>
      </c>
      <c r="F766">
        <v>-0.17674527600000001</v>
      </c>
      <c r="G766">
        <v>-4.2636937299999997E-2</v>
      </c>
      <c r="H766">
        <v>0.1994416187908</v>
      </c>
    </row>
    <row r="767" spans="1:8">
      <c r="A767">
        <v>11</v>
      </c>
      <c r="B767">
        <v>1.4290000000000001E-2</v>
      </c>
      <c r="C767" s="22">
        <v>1.4276933400000001E-5</v>
      </c>
      <c r="D767" s="22">
        <v>2.84964838E-6</v>
      </c>
      <c r="E767">
        <v>0.19959807099999999</v>
      </c>
      <c r="F767">
        <v>0.245463769</v>
      </c>
      <c r="G767">
        <v>-4.3474981000000003E-2</v>
      </c>
      <c r="H767">
        <v>0.1994416187908</v>
      </c>
    </row>
    <row r="768" spans="1:8">
      <c r="A768">
        <v>12</v>
      </c>
      <c r="B768">
        <v>1.7999999999999999E-2</v>
      </c>
      <c r="C768" s="22">
        <v>1.42769475E-5</v>
      </c>
      <c r="D768" s="22">
        <v>2.8496466699999999E-6</v>
      </c>
      <c r="E768">
        <v>0.19959775499999999</v>
      </c>
      <c r="F768">
        <v>0.29515364999999999</v>
      </c>
      <c r="G768">
        <v>-4.3355266699999999E-2</v>
      </c>
      <c r="H768">
        <v>0.1994416187908</v>
      </c>
    </row>
    <row r="769" spans="1:8">
      <c r="A769">
        <v>13</v>
      </c>
      <c r="B769">
        <v>2.2679999999999999E-2</v>
      </c>
      <c r="C769" s="22">
        <v>1.42769309E-5</v>
      </c>
      <c r="D769" s="22">
        <v>2.8496342399999999E-6</v>
      </c>
      <c r="E769">
        <v>0.19959711599999999</v>
      </c>
      <c r="F769">
        <v>0.25935117600000002</v>
      </c>
      <c r="G769">
        <v>-4.1925706200000003E-2</v>
      </c>
      <c r="H769">
        <v>0.1994416187908</v>
      </c>
    </row>
    <row r="770" spans="1:8">
      <c r="A770">
        <v>14</v>
      </c>
      <c r="B770">
        <v>2.8570000000000002E-2</v>
      </c>
      <c r="C770" s="22">
        <v>1.4276731E-5</v>
      </c>
      <c r="D770" s="22">
        <v>2.8495955E-6</v>
      </c>
      <c r="E770">
        <v>0.199597198</v>
      </c>
      <c r="F770">
        <v>0.25422088700000001</v>
      </c>
      <c r="G770">
        <v>-3.6912015800000003E-2</v>
      </c>
      <c r="H770">
        <v>0.1994416187908</v>
      </c>
    </row>
    <row r="771" spans="1:8">
      <c r="A771">
        <v>15</v>
      </c>
      <c r="B771">
        <v>3.5999999999999997E-2</v>
      </c>
      <c r="C771" s="22">
        <v>1.4275742900000001E-5</v>
      </c>
      <c r="D771" s="22">
        <v>2.8493900600000001E-6</v>
      </c>
      <c r="E771">
        <v>0.199596622</v>
      </c>
      <c r="F771">
        <v>0.23253843900000001</v>
      </c>
      <c r="G771">
        <v>-1.3619199699999999E-2</v>
      </c>
      <c r="H771">
        <v>0.1994416187908</v>
      </c>
    </row>
    <row r="772" spans="1:8">
      <c r="A772">
        <v>16</v>
      </c>
      <c r="B772">
        <v>4.5359999999999998E-2</v>
      </c>
      <c r="C772" s="22">
        <v>1.42724661E-5</v>
      </c>
      <c r="D772" s="22">
        <v>2.84866401E-6</v>
      </c>
      <c r="E772">
        <v>0.19959157699999999</v>
      </c>
      <c r="F772">
        <v>0.176355866</v>
      </c>
      <c r="G772">
        <v>4.2789187700000002E-2</v>
      </c>
      <c r="H772">
        <v>0.1994416187908</v>
      </c>
    </row>
    <row r="773" spans="1:8">
      <c r="A773">
        <v>17</v>
      </c>
      <c r="B773">
        <v>5.7140000000000003E-2</v>
      </c>
      <c r="C773" s="22">
        <v>1.4264108899999999E-5</v>
      </c>
      <c r="D773" s="22">
        <v>2.84682592E-6</v>
      </c>
      <c r="E773">
        <v>0.199579654</v>
      </c>
      <c r="F773">
        <v>0.108868565</v>
      </c>
      <c r="G773">
        <v>0.110024073</v>
      </c>
      <c r="H773">
        <v>0.1994416187908</v>
      </c>
    </row>
    <row r="774" spans="1:8">
      <c r="A774">
        <v>18</v>
      </c>
      <c r="B774">
        <v>7.1999999999999995E-2</v>
      </c>
      <c r="C774" s="22">
        <v>1.42465869E-5</v>
      </c>
      <c r="D774" s="22">
        <v>2.8430013500000002E-6</v>
      </c>
      <c r="E774">
        <v>0.199556663</v>
      </c>
      <c r="F774">
        <v>6.0956296200000003E-2</v>
      </c>
      <c r="G774">
        <v>0.15799189699999999</v>
      </c>
      <c r="H774">
        <v>0.1994416187908</v>
      </c>
    </row>
    <row r="775" spans="1:8">
      <c r="A775">
        <v>19</v>
      </c>
      <c r="B775">
        <v>9.0709999999999999E-2</v>
      </c>
      <c r="C775" s="22">
        <v>1.42150059E-5</v>
      </c>
      <c r="D775" s="22">
        <v>2.8360907799999998E-6</v>
      </c>
      <c r="E775">
        <v>0.19951386600000001</v>
      </c>
      <c r="F775">
        <v>3.40138808E-2</v>
      </c>
      <c r="G775">
        <v>0.18500185799999999</v>
      </c>
      <c r="H775">
        <v>0.1994416187908</v>
      </c>
    </row>
    <row r="776" spans="1:8">
      <c r="A776">
        <v>20</v>
      </c>
      <c r="B776">
        <v>0.1143</v>
      </c>
      <c r="C776" s="22">
        <v>1.4164742E-5</v>
      </c>
      <c r="D776" s="22">
        <v>2.82506927E-6</v>
      </c>
      <c r="E776">
        <v>0.199443751</v>
      </c>
      <c r="F776">
        <v>1.98346446E-2</v>
      </c>
      <c r="G776">
        <v>0.199192803</v>
      </c>
      <c r="H776">
        <v>0.1994416187908</v>
      </c>
    </row>
    <row r="777" spans="1:8">
      <c r="A777">
        <v>21</v>
      </c>
      <c r="B777">
        <v>0.14399999999999999</v>
      </c>
      <c r="C777" s="22">
        <v>1.4092491699999999E-5</v>
      </c>
      <c r="D777" s="22">
        <v>2.8092493899999999E-6</v>
      </c>
      <c r="E777">
        <v>0.19934369699999999</v>
      </c>
      <c r="F777">
        <v>1.26117482E-2</v>
      </c>
      <c r="G777">
        <v>0.206568156</v>
      </c>
      <c r="H777">
        <v>0.1994416187908</v>
      </c>
    </row>
    <row r="778" spans="1:8">
      <c r="A778">
        <v>22</v>
      </c>
      <c r="B778">
        <v>0.18140000000000001</v>
      </c>
      <c r="C778" s="22">
        <v>1.39966212E-5</v>
      </c>
      <c r="D778" s="22">
        <v>2.78825304E-6</v>
      </c>
      <c r="E778">
        <v>0.19920900899999999</v>
      </c>
      <c r="F778">
        <v>8.7608182600000008E-3</v>
      </c>
      <c r="G778">
        <v>0.21068745899999999</v>
      </c>
      <c r="H778">
        <v>0.1994416187908</v>
      </c>
    </row>
    <row r="779" spans="1:8">
      <c r="A779">
        <v>23</v>
      </c>
      <c r="B779">
        <v>0.2286</v>
      </c>
      <c r="C779" s="22">
        <v>1.3876827800000001E-5</v>
      </c>
      <c r="D779" s="22">
        <v>2.76194193E-6</v>
      </c>
      <c r="E779">
        <v>0.199032659</v>
      </c>
      <c r="F779">
        <v>6.3268495800000001E-3</v>
      </c>
      <c r="G779">
        <v>0.21330687100000001</v>
      </c>
      <c r="H779">
        <v>0.1994416187908</v>
      </c>
    </row>
    <row r="780" spans="1:8">
      <c r="A780">
        <v>24</v>
      </c>
      <c r="B780">
        <v>0.28799999999999998</v>
      </c>
      <c r="C780" s="22">
        <v>1.3733431800000001E-5</v>
      </c>
      <c r="D780" s="22">
        <v>2.7304202300000001E-6</v>
      </c>
      <c r="E780">
        <v>0.19881558099999999</v>
      </c>
      <c r="F780">
        <v>4.8298705800000003E-3</v>
      </c>
      <c r="G780">
        <v>0.21499742099999999</v>
      </c>
      <c r="H780">
        <v>0.1994416187908</v>
      </c>
    </row>
    <row r="781" spans="1:8">
      <c r="A781">
        <v>25</v>
      </c>
      <c r="B781">
        <v>0.36280000000000001</v>
      </c>
      <c r="C781" s="22">
        <v>1.3566573400000001E-5</v>
      </c>
      <c r="D781" s="22">
        <v>2.6937763100000002E-6</v>
      </c>
      <c r="E781">
        <v>0.198559815</v>
      </c>
      <c r="F781">
        <v>4.29812388E-3</v>
      </c>
      <c r="G781">
        <v>0.21606724399999999</v>
      </c>
      <c r="H781">
        <v>0.1994416187908</v>
      </c>
    </row>
    <row r="782" spans="1:8">
      <c r="A782">
        <v>26</v>
      </c>
      <c r="B782">
        <v>0.4572</v>
      </c>
      <c r="C782" s="22">
        <v>1.33757136E-5</v>
      </c>
      <c r="D782" s="22">
        <v>2.6517432499999999E-6</v>
      </c>
      <c r="E782">
        <v>0.1982506</v>
      </c>
      <c r="F782">
        <v>4.4927545800000001E-3</v>
      </c>
      <c r="G782">
        <v>0.216939933</v>
      </c>
      <c r="H782">
        <v>0.1994416187908</v>
      </c>
    </row>
    <row r="783" spans="1:8">
      <c r="A783">
        <v>27</v>
      </c>
      <c r="B783">
        <v>0.57599999999999996</v>
      </c>
      <c r="C783" s="22">
        <v>1.3160002699999999E-5</v>
      </c>
      <c r="D783" s="22">
        <v>2.60394507E-6</v>
      </c>
      <c r="E783">
        <v>0.19786812500000001</v>
      </c>
      <c r="F783">
        <v>5.72339045E-3</v>
      </c>
      <c r="G783">
        <v>0.21782959499999999</v>
      </c>
      <c r="H783">
        <v>0.1994416187908</v>
      </c>
    </row>
    <row r="784" spans="1:8">
      <c r="A784">
        <v>28</v>
      </c>
      <c r="B784">
        <v>0.72570000000000001</v>
      </c>
      <c r="C784" s="22">
        <v>1.29186286E-5</v>
      </c>
      <c r="D784" s="22">
        <v>2.55011175E-6</v>
      </c>
      <c r="E784">
        <v>0.19739802300000001</v>
      </c>
      <c r="F784">
        <v>1.01907401E-2</v>
      </c>
      <c r="G784">
        <v>0.21874725</v>
      </c>
      <c r="H784">
        <v>0.1994416187908</v>
      </c>
    </row>
    <row r="785" spans="1:8">
      <c r="A785">
        <v>29</v>
      </c>
      <c r="B785">
        <v>0.9143</v>
      </c>
      <c r="C785" s="22">
        <v>1.2649818299999999E-5</v>
      </c>
      <c r="D785" s="22">
        <v>2.4889525999999998E-6</v>
      </c>
      <c r="E785">
        <v>0.196757972</v>
      </c>
      <c r="F785">
        <v>2.1664389400000001E-2</v>
      </c>
      <c r="G785">
        <v>0.22018808000000001</v>
      </c>
      <c r="H785">
        <v>0.1994416187908</v>
      </c>
    </row>
    <row r="786" spans="1:8">
      <c r="A786">
        <v>30</v>
      </c>
      <c r="B786">
        <v>1.1519999999999999</v>
      </c>
      <c r="C786" s="22">
        <v>1.2347962E-5</v>
      </c>
      <c r="D786" s="22">
        <v>2.4158680900000001E-6</v>
      </c>
      <c r="E786">
        <v>0.195649136</v>
      </c>
      <c r="F786">
        <v>4.2193419599999997E-2</v>
      </c>
      <c r="G786">
        <v>0.22360333399999999</v>
      </c>
      <c r="H786">
        <v>0.1994416187908</v>
      </c>
    </row>
    <row r="787" spans="1:8">
      <c r="A787">
        <v>31</v>
      </c>
      <c r="B787">
        <v>1.4510000000000001</v>
      </c>
      <c r="C787" s="22">
        <v>1.1999232399999999E-5</v>
      </c>
      <c r="D787" s="22">
        <v>2.3210599100000002E-6</v>
      </c>
      <c r="E787">
        <v>0.19343403200000001</v>
      </c>
      <c r="F787">
        <v>6.6676519500000003E-2</v>
      </c>
      <c r="G787">
        <v>0.23096313199999999</v>
      </c>
      <c r="H787">
        <v>0.1994416187908</v>
      </c>
    </row>
    <row r="788" spans="1:8">
      <c r="A788">
        <v>32</v>
      </c>
      <c r="B788">
        <v>1.829</v>
      </c>
      <c r="C788" s="22">
        <v>1.15764451E-5</v>
      </c>
      <c r="D788" s="22">
        <v>2.18961905E-6</v>
      </c>
      <c r="E788">
        <v>0.189144338</v>
      </c>
      <c r="F788">
        <v>8.2100211800000003E-2</v>
      </c>
      <c r="G788">
        <v>0.243434177</v>
      </c>
      <c r="H788">
        <v>0.1994416187908</v>
      </c>
    </row>
    <row r="789" spans="1:8">
      <c r="A789">
        <v>33</v>
      </c>
      <c r="B789">
        <v>2.3039999999999998</v>
      </c>
      <c r="C789" s="22">
        <v>1.1037748100000001E-5</v>
      </c>
      <c r="D789" s="22">
        <v>2.0056168600000001E-6</v>
      </c>
      <c r="E789" s="22">
        <v>0.18170525700000001</v>
      </c>
      <c r="F789">
        <v>7.7216715800000002E-2</v>
      </c>
      <c r="G789">
        <v>0.25970841500000003</v>
      </c>
      <c r="H789">
        <v>0.1994416187908</v>
      </c>
    </row>
    <row r="790" spans="1:8">
      <c r="A790">
        <v>34</v>
      </c>
      <c r="B790">
        <v>2.903</v>
      </c>
      <c r="C790" s="22">
        <v>1.03371306E-5</v>
      </c>
      <c r="D790" s="22">
        <v>1.7614599399999999E-6</v>
      </c>
      <c r="E790">
        <v>0.17040124700000001</v>
      </c>
      <c r="F790">
        <v>5.23585128E-2</v>
      </c>
      <c r="G790">
        <v>0.27545941299999999</v>
      </c>
      <c r="H790">
        <v>0.1994416187908</v>
      </c>
    </row>
    <row r="791" spans="1:8">
      <c r="A791">
        <v>35</v>
      </c>
      <c r="B791">
        <v>3.657</v>
      </c>
      <c r="C791" s="22">
        <v>9.4468541000000001E-6</v>
      </c>
      <c r="D791" s="22">
        <v>1.4676346699999999E-6</v>
      </c>
      <c r="E791">
        <v>0.15535697500000001</v>
      </c>
      <c r="F791" s="22">
        <v>1.7083132000000001E-2</v>
      </c>
      <c r="G791">
        <v>0.285500221</v>
      </c>
      <c r="H791">
        <v>0.1994416187908</v>
      </c>
    </row>
    <row r="792" spans="1:8">
      <c r="A792">
        <v>36</v>
      </c>
      <c r="B792">
        <v>4.6079999999999997</v>
      </c>
      <c r="C792" s="22">
        <v>8.3791289499999993E-6</v>
      </c>
      <c r="D792" s="22">
        <v>1.1529648800000001E-6</v>
      </c>
      <c r="E792">
        <v>0.13759961000000001</v>
      </c>
      <c r="F792">
        <v>-1.90423937E-2</v>
      </c>
      <c r="G792">
        <v>0.28716503100000002</v>
      </c>
      <c r="H792">
        <v>0.1994416187908</v>
      </c>
    </row>
    <row r="793" spans="1:8">
      <c r="A793">
        <v>37</v>
      </c>
      <c r="B793">
        <v>5.806</v>
      </c>
      <c r="C793" s="22">
        <v>7.1919668600000004E-6</v>
      </c>
      <c r="D793" s="22">
        <v>8.5351587200000004E-7</v>
      </c>
      <c r="E793" s="22">
        <v>0.11867628</v>
      </c>
      <c r="F793">
        <v>-5.1012346E-2</v>
      </c>
      <c r="G793">
        <v>0.28132044499999997</v>
      </c>
      <c r="H793">
        <v>0.1994416187908</v>
      </c>
    </row>
    <row r="794" spans="1:8">
      <c r="A794">
        <v>38</v>
      </c>
      <c r="B794">
        <v>7.3140000000000001</v>
      </c>
      <c r="C794" s="22">
        <v>5.9727466599999999E-6</v>
      </c>
      <c r="D794" s="22">
        <v>5.9801606299999996E-7</v>
      </c>
      <c r="E794" s="22">
        <v>0.10012413000000001</v>
      </c>
      <c r="F794">
        <v>-7.7488390000000004E-2</v>
      </c>
      <c r="G794">
        <v>0.270796237</v>
      </c>
      <c r="H794">
        <v>0.1994416187908</v>
      </c>
    </row>
    <row r="795" spans="1:8">
      <c r="A795">
        <v>39</v>
      </c>
      <c r="B795">
        <v>9.2159999999999993</v>
      </c>
      <c r="C795" s="22">
        <v>4.84606916E-6</v>
      </c>
      <c r="D795" s="22">
        <v>4.0138143599999998E-7</v>
      </c>
      <c r="E795">
        <v>8.2826188199999998E-2</v>
      </c>
      <c r="F795">
        <v>-0.107705249</v>
      </c>
      <c r="G795">
        <v>0.259306331</v>
      </c>
      <c r="H795">
        <v>0.1994416187908</v>
      </c>
    </row>
    <row r="796" spans="1:8">
      <c r="A796">
        <v>40</v>
      </c>
      <c r="B796">
        <v>11.61</v>
      </c>
      <c r="C796" s="22">
        <v>3.6797910600000001E-6</v>
      </c>
      <c r="D796" s="22">
        <v>2.4859449200000002E-7</v>
      </c>
      <c r="E796">
        <v>6.7556686899999996E-2</v>
      </c>
      <c r="F796">
        <v>-0.13472153000000001</v>
      </c>
      <c r="G796">
        <v>0.24519812899999999</v>
      </c>
      <c r="H796">
        <v>0.1994416187908</v>
      </c>
    </row>
    <row r="797" spans="1:8">
      <c r="A797">
        <v>41</v>
      </c>
      <c r="B797">
        <v>13</v>
      </c>
      <c r="C797" s="22">
        <v>2.50954587E-6</v>
      </c>
      <c r="D797" s="22">
        <v>1.4325029100000001E-7</v>
      </c>
      <c r="E797">
        <v>5.7082156699999997E-2</v>
      </c>
      <c r="F797">
        <v>-0.16014742500000001</v>
      </c>
      <c r="G797">
        <v>0.22977788900000001</v>
      </c>
      <c r="H797">
        <v>0.1994416187908</v>
      </c>
    </row>
    <row r="799" spans="1:8">
      <c r="A799" t="s">
        <v>23</v>
      </c>
    </row>
    <row r="801" spans="1:4">
      <c r="A801" t="s">
        <v>1</v>
      </c>
      <c r="B801" t="s">
        <v>2</v>
      </c>
      <c r="C801" t="s">
        <v>3</v>
      </c>
      <c r="D801" t="s">
        <v>4</v>
      </c>
    </row>
    <row r="802" spans="1:4">
      <c r="A802">
        <v>0</v>
      </c>
      <c r="B802">
        <v>1E-3</v>
      </c>
      <c r="C802" s="22">
        <v>2.0059881499999999E-6</v>
      </c>
      <c r="D802" s="22">
        <v>1.40458807E-6</v>
      </c>
    </row>
    <row r="803" spans="1:4">
      <c r="A803">
        <v>1</v>
      </c>
      <c r="B803">
        <v>1.122E-3</v>
      </c>
      <c r="C803" s="22">
        <v>2.0059879900000002E-6</v>
      </c>
      <c r="D803" s="22">
        <v>1.4045876399999999E-6</v>
      </c>
    </row>
    <row r="804" spans="1:4">
      <c r="A804">
        <v>2</v>
      </c>
      <c r="B804">
        <v>1.2600000000000001E-3</v>
      </c>
      <c r="C804" s="22">
        <v>2.0059855800000001E-6</v>
      </c>
      <c r="D804" s="22">
        <v>1.4045889899999999E-6</v>
      </c>
    </row>
    <row r="805" spans="1:4">
      <c r="A805">
        <v>3</v>
      </c>
      <c r="B805">
        <v>1.4139999999999999E-3</v>
      </c>
      <c r="C805" s="22">
        <v>2.0059818099999998E-6</v>
      </c>
      <c r="D805" s="22">
        <v>1.40459181E-6</v>
      </c>
    </row>
    <row r="806" spans="1:4">
      <c r="A806">
        <v>4</v>
      </c>
      <c r="B806">
        <v>1.5870000000000001E-3</v>
      </c>
      <c r="C806" s="22">
        <v>2.0059781899999998E-6</v>
      </c>
      <c r="D806" s="22">
        <v>1.40459503E-6</v>
      </c>
    </row>
    <row r="807" spans="1:4">
      <c r="A807">
        <v>5</v>
      </c>
      <c r="B807">
        <v>1.7819999999999999E-3</v>
      </c>
      <c r="C807" s="22">
        <v>2.0059763499999999E-6</v>
      </c>
      <c r="D807" s="22">
        <v>1.40459707E-6</v>
      </c>
    </row>
    <row r="808" spans="1:4">
      <c r="A808">
        <v>6</v>
      </c>
      <c r="B808">
        <v>2E-3</v>
      </c>
      <c r="C808" s="22">
        <v>2.0059774599999999E-6</v>
      </c>
      <c r="D808" s="22">
        <v>1.4045966E-6</v>
      </c>
    </row>
    <row r="809" spans="1:4">
      <c r="A809">
        <v>7</v>
      </c>
      <c r="B809">
        <v>2.245E-3</v>
      </c>
      <c r="C809" s="22">
        <v>2.0059814699999998E-6</v>
      </c>
      <c r="D809" s="22">
        <v>1.4045933400000001E-6</v>
      </c>
    </row>
    <row r="810" spans="1:4">
      <c r="A810">
        <v>8</v>
      </c>
      <c r="B810">
        <v>2.5200000000000001E-3</v>
      </c>
      <c r="C810" s="22">
        <v>2.0059867299999999E-6</v>
      </c>
      <c r="D810" s="22">
        <v>1.4045886800000001E-6</v>
      </c>
    </row>
    <row r="811" spans="1:4">
      <c r="A811">
        <v>9</v>
      </c>
      <c r="B811">
        <v>2.8279999999999998E-3</v>
      </c>
      <c r="C811" s="22">
        <v>2.0059905199999999E-6</v>
      </c>
      <c r="D811" s="22">
        <v>1.4045851299999999E-6</v>
      </c>
    </row>
    <row r="812" spans="1:4">
      <c r="A812">
        <v>10</v>
      </c>
      <c r="B812">
        <v>3.1749999999999999E-3</v>
      </c>
      <c r="C812" s="22">
        <v>2.0059904600000001E-6</v>
      </c>
      <c r="D812" s="22">
        <v>1.4045850099999999E-6</v>
      </c>
    </row>
    <row r="813" spans="1:4">
      <c r="A813">
        <v>11</v>
      </c>
      <c r="B813">
        <v>3.5639999999999999E-3</v>
      </c>
      <c r="C813" s="22">
        <v>2.0059861100000002E-6</v>
      </c>
      <c r="D813" s="22">
        <v>1.4045888599999999E-6</v>
      </c>
    </row>
    <row r="814" spans="1:4">
      <c r="A814">
        <v>12</v>
      </c>
      <c r="B814">
        <v>4.0000000000000001E-3</v>
      </c>
      <c r="C814" s="22">
        <v>2.00597958E-6</v>
      </c>
      <c r="D814" s="22">
        <v>1.4045946999999999E-6</v>
      </c>
    </row>
    <row r="815" spans="1:4">
      <c r="A815">
        <v>13</v>
      </c>
      <c r="B815">
        <v>4.4900000000000001E-3</v>
      </c>
      <c r="C815" s="22">
        <v>2.0059745899999999E-6</v>
      </c>
      <c r="D815" s="22">
        <v>1.4045991E-6</v>
      </c>
    </row>
    <row r="816" spans="1:4">
      <c r="A816">
        <v>14</v>
      </c>
      <c r="B816">
        <v>5.0400000000000002E-3</v>
      </c>
      <c r="C816" s="22">
        <v>2.0059741799999999E-6</v>
      </c>
      <c r="D816" s="22">
        <v>1.40459923E-6</v>
      </c>
    </row>
    <row r="817" spans="1:4">
      <c r="A817">
        <v>15</v>
      </c>
      <c r="B817">
        <v>5.6569999999999997E-3</v>
      </c>
      <c r="C817" s="22">
        <v>2.00597876E-6</v>
      </c>
      <c r="D817" s="22">
        <v>1.40459483E-6</v>
      </c>
    </row>
    <row r="818" spans="1:4">
      <c r="A818">
        <v>16</v>
      </c>
      <c r="B818">
        <v>6.3499999999999997E-3</v>
      </c>
      <c r="C818" s="22">
        <v>2.0059856500000002E-6</v>
      </c>
      <c r="D818" s="22">
        <v>1.40458855E-6</v>
      </c>
    </row>
    <row r="819" spans="1:4">
      <c r="A819">
        <v>17</v>
      </c>
      <c r="B819">
        <v>7.1269999999999997E-3</v>
      </c>
      <c r="C819" s="22">
        <v>2.0059907599999999E-6</v>
      </c>
      <c r="D819" s="22">
        <v>1.40458427E-6</v>
      </c>
    </row>
    <row r="820" spans="1:4">
      <c r="A820">
        <v>18</v>
      </c>
      <c r="B820">
        <v>8.0000000000000002E-3</v>
      </c>
      <c r="C820" s="22">
        <v>2.0059911600000001E-6</v>
      </c>
      <c r="D820" s="22">
        <v>1.40458462E-6</v>
      </c>
    </row>
    <row r="821" spans="1:4">
      <c r="A821">
        <v>19</v>
      </c>
      <c r="B821">
        <v>8.9800000000000001E-3</v>
      </c>
      <c r="C821" s="22">
        <v>2.0059868800000002E-6</v>
      </c>
      <c r="D821" s="22">
        <v>1.4045892100000001E-6</v>
      </c>
    </row>
    <row r="822" spans="1:4">
      <c r="A822">
        <v>20</v>
      </c>
      <c r="B822">
        <v>1.008E-2</v>
      </c>
      <c r="C822" s="22">
        <v>2.00598076E-6</v>
      </c>
      <c r="D822" s="22">
        <v>1.4045949800000001E-6</v>
      </c>
    </row>
    <row r="823" spans="1:4">
      <c r="A823">
        <v>21</v>
      </c>
      <c r="B823">
        <v>1.1310000000000001E-2</v>
      </c>
      <c r="C823" s="22">
        <v>2.0059764600000001E-6</v>
      </c>
      <c r="D823" s="22">
        <v>1.4045982599999999E-6</v>
      </c>
    </row>
    <row r="824" spans="1:4">
      <c r="A824">
        <v>22</v>
      </c>
      <c r="B824">
        <v>1.2699999999999999E-2</v>
      </c>
      <c r="C824" s="22">
        <v>2.0059761700000001E-6</v>
      </c>
      <c r="D824" s="22">
        <v>1.40459723E-6</v>
      </c>
    </row>
    <row r="825" spans="1:4">
      <c r="A825">
        <v>23</v>
      </c>
      <c r="B825">
        <v>1.4250000000000001E-2</v>
      </c>
      <c r="C825" s="22">
        <v>2.0059794699999998E-6</v>
      </c>
      <c r="D825" s="22">
        <v>1.4045929599999999E-6</v>
      </c>
    </row>
    <row r="826" spans="1:4">
      <c r="A826">
        <v>24</v>
      </c>
      <c r="B826">
        <v>1.6E-2</v>
      </c>
      <c r="C826" s="22">
        <v>2.0059839200000001E-6</v>
      </c>
      <c r="D826" s="22">
        <v>1.4045885000000001E-6</v>
      </c>
    </row>
    <row r="827" spans="1:4">
      <c r="A827">
        <v>25</v>
      </c>
      <c r="B827">
        <v>1.796E-2</v>
      </c>
      <c r="C827" s="22">
        <v>2.0059866799999999E-6</v>
      </c>
      <c r="D827" s="22">
        <v>1.4045865899999999E-6</v>
      </c>
    </row>
    <row r="828" spans="1:4">
      <c r="A828">
        <v>26</v>
      </c>
      <c r="B828">
        <v>2.0160000000000001E-2</v>
      </c>
      <c r="C828" s="22">
        <v>2.0059859299999999E-6</v>
      </c>
      <c r="D828" s="22">
        <v>1.4045876E-6</v>
      </c>
    </row>
    <row r="829" spans="1:4">
      <c r="A829">
        <v>27</v>
      </c>
      <c r="B829">
        <v>2.2630000000000001E-2</v>
      </c>
      <c r="C829" s="22">
        <v>2.0059806699999999E-6</v>
      </c>
      <c r="D829" s="22">
        <v>1.4045888500000001E-6</v>
      </c>
    </row>
    <row r="830" spans="1:4">
      <c r="A830">
        <v>28</v>
      </c>
      <c r="B830">
        <v>2.5399999999999999E-2</v>
      </c>
      <c r="C830" s="22">
        <v>2.0059691399999998E-6</v>
      </c>
      <c r="D830" s="22">
        <v>1.40458539E-6</v>
      </c>
    </row>
    <row r="831" spans="1:4">
      <c r="A831">
        <v>29</v>
      </c>
      <c r="B831">
        <v>2.8510000000000001E-2</v>
      </c>
      <c r="C831" s="22">
        <v>2.0059462099999998E-6</v>
      </c>
      <c r="D831" s="22">
        <v>1.40457097E-6</v>
      </c>
    </row>
    <row r="832" spans="1:4">
      <c r="A832">
        <v>30</v>
      </c>
      <c r="B832">
        <v>3.2000000000000001E-2</v>
      </c>
      <c r="C832" s="22">
        <v>2.0059007000000001E-6</v>
      </c>
      <c r="D832" s="22">
        <v>1.40453794E-6</v>
      </c>
    </row>
    <row r="833" spans="1:4">
      <c r="A833">
        <v>31</v>
      </c>
      <c r="B833">
        <v>3.5920000000000001E-2</v>
      </c>
      <c r="C833" s="22">
        <v>2.0058131099999998E-6</v>
      </c>
      <c r="D833" s="22">
        <v>1.40447535E-6</v>
      </c>
    </row>
    <row r="834" spans="1:4">
      <c r="A834">
        <v>32</v>
      </c>
      <c r="B834">
        <v>4.0320000000000002E-2</v>
      </c>
      <c r="C834" s="22">
        <v>2.0056537300000002E-6</v>
      </c>
      <c r="D834" s="22">
        <v>1.4043656399999999E-6</v>
      </c>
    </row>
    <row r="835" spans="1:4">
      <c r="A835">
        <v>33</v>
      </c>
      <c r="B835">
        <v>4.5249999999999999E-2</v>
      </c>
      <c r="C835" s="22">
        <v>2.0053811400000001E-6</v>
      </c>
      <c r="D835" s="22">
        <v>1.4041816399999999E-6</v>
      </c>
    </row>
    <row r="836" spans="1:4">
      <c r="A836">
        <v>34</v>
      </c>
      <c r="B836">
        <v>5.0799999999999998E-2</v>
      </c>
      <c r="C836" s="22">
        <v>2.0049411900000002E-6</v>
      </c>
      <c r="D836" s="22">
        <v>1.4038851999999999E-6</v>
      </c>
    </row>
    <row r="837" spans="1:4">
      <c r="A837">
        <v>35</v>
      </c>
      <c r="B837">
        <v>5.7020000000000001E-2</v>
      </c>
      <c r="C837" s="22">
        <v>2.0042673400000001E-6</v>
      </c>
      <c r="D837" s="22">
        <v>1.4034285800000001E-6</v>
      </c>
    </row>
    <row r="838" spans="1:4">
      <c r="A838">
        <v>36</v>
      </c>
      <c r="B838">
        <v>6.4000000000000001E-2</v>
      </c>
      <c r="C838" s="22">
        <v>2.0032825999999999E-6</v>
      </c>
      <c r="D838" s="22">
        <v>1.4027577800000001E-6</v>
      </c>
    </row>
    <row r="839" spans="1:4">
      <c r="A839">
        <v>37</v>
      </c>
      <c r="B839">
        <v>7.1840000000000001E-2</v>
      </c>
      <c r="C839" s="22">
        <v>2.00190291E-6</v>
      </c>
      <c r="D839" s="22">
        <v>1.40181626E-6</v>
      </c>
    </row>
    <row r="840" spans="1:4">
      <c r="A840">
        <v>38</v>
      </c>
      <c r="B840">
        <v>8.0629999999999993E-2</v>
      </c>
      <c r="C840" s="22">
        <v>2.0000412600000001E-6</v>
      </c>
      <c r="D840" s="22">
        <v>1.4005474499999999E-6</v>
      </c>
    </row>
    <row r="841" spans="1:4">
      <c r="A841">
        <v>39</v>
      </c>
      <c r="B841">
        <v>9.0509999999999993E-2</v>
      </c>
      <c r="C841" s="22">
        <v>1.9976121999999999E-6</v>
      </c>
      <c r="D841" s="22">
        <v>1.398896E-6</v>
      </c>
    </row>
    <row r="842" spans="1:4">
      <c r="A842">
        <v>40</v>
      </c>
      <c r="B842">
        <v>0.1016</v>
      </c>
      <c r="C842" s="22">
        <v>1.9945369300000001E-6</v>
      </c>
      <c r="D842" s="22">
        <v>1.3968090900000001E-6</v>
      </c>
    </row>
    <row r="843" spans="1:4">
      <c r="A843">
        <v>41</v>
      </c>
      <c r="B843">
        <v>0.114</v>
      </c>
      <c r="C843" s="22">
        <v>1.9907487499999999E-6</v>
      </c>
      <c r="D843" s="22">
        <v>1.3942392700000001E-6</v>
      </c>
    </row>
    <row r="844" spans="1:4">
      <c r="A844">
        <v>42</v>
      </c>
      <c r="B844">
        <v>0.128</v>
      </c>
      <c r="C844" s="22">
        <v>1.9861969600000001E-6</v>
      </c>
      <c r="D844" s="22">
        <v>1.39114837E-6</v>
      </c>
    </row>
    <row r="845" spans="1:4">
      <c r="A845">
        <v>43</v>
      </c>
      <c r="B845">
        <v>0.14369999999999999</v>
      </c>
      <c r="C845" s="22">
        <v>1.9808475500000001E-6</v>
      </c>
      <c r="D845" s="22">
        <v>1.38751067E-6</v>
      </c>
    </row>
    <row r="846" spans="1:4">
      <c r="A846">
        <v>44</v>
      </c>
      <c r="B846">
        <v>0.1613</v>
      </c>
      <c r="C846" s="22">
        <v>1.9746815899999998E-6</v>
      </c>
      <c r="D846" s="22">
        <v>1.38331403E-6</v>
      </c>
    </row>
    <row r="847" spans="1:4">
      <c r="A847">
        <v>45</v>
      </c>
      <c r="B847">
        <v>0.18099999999999999</v>
      </c>
      <c r="C847" s="22">
        <v>1.96769311E-6</v>
      </c>
      <c r="D847" s="22">
        <v>1.3785585899999999E-6</v>
      </c>
    </row>
    <row r="848" spans="1:4">
      <c r="A848">
        <v>46</v>
      </c>
      <c r="B848">
        <v>0.20319999999999999</v>
      </c>
      <c r="C848" s="22">
        <v>1.95988639E-6</v>
      </c>
      <c r="D848" s="22">
        <v>1.3732523299999999E-6</v>
      </c>
    </row>
    <row r="849" spans="1:4">
      <c r="A849">
        <v>47</v>
      </c>
      <c r="B849">
        <v>0.2281</v>
      </c>
      <c r="C849" s="22">
        <v>1.9512704E-6</v>
      </c>
      <c r="D849" s="22">
        <v>1.3674037099999999E-6</v>
      </c>
    </row>
    <row r="850" spans="1:4">
      <c r="A850">
        <v>48</v>
      </c>
      <c r="B850">
        <v>0.25600000000000001</v>
      </c>
      <c r="C850" s="22">
        <v>1.94185195E-6</v>
      </c>
      <c r="D850" s="22">
        <v>1.36101495E-6</v>
      </c>
    </row>
    <row r="851" spans="1:4">
      <c r="A851">
        <v>49</v>
      </c>
      <c r="B851">
        <v>0.28739999999999999</v>
      </c>
      <c r="C851" s="22">
        <v>1.9316321899999999E-6</v>
      </c>
      <c r="D851" s="22">
        <v>1.3540810200000001E-6</v>
      </c>
    </row>
    <row r="852" spans="1:4">
      <c r="A852">
        <v>50</v>
      </c>
      <c r="B852">
        <v>0.32250000000000001</v>
      </c>
      <c r="C852" s="22">
        <v>1.9206082999999999E-6</v>
      </c>
      <c r="D852" s="22">
        <v>1.3465949799999999E-6</v>
      </c>
    </row>
    <row r="853" spans="1:4">
      <c r="A853">
        <v>51</v>
      </c>
      <c r="B853">
        <v>0.36199999999999999</v>
      </c>
      <c r="C853" s="22">
        <v>1.9087760799999999E-6</v>
      </c>
      <c r="D853" s="22">
        <v>1.3385542000000001E-6</v>
      </c>
    </row>
    <row r="854" spans="1:4">
      <c r="A854">
        <v>52</v>
      </c>
      <c r="B854">
        <v>0.40639999999999998</v>
      </c>
      <c r="C854" s="22">
        <v>1.8961291E-6</v>
      </c>
      <c r="D854" s="22">
        <v>1.3299609100000001E-6</v>
      </c>
    </row>
    <row r="855" spans="1:4">
      <c r="A855">
        <v>53</v>
      </c>
      <c r="B855">
        <v>0.45610000000000001</v>
      </c>
      <c r="C855" s="22">
        <v>1.8826567799999999E-6</v>
      </c>
      <c r="D855" s="22">
        <v>1.3208175600000001E-6</v>
      </c>
    </row>
    <row r="856" spans="1:4">
      <c r="A856">
        <v>54</v>
      </c>
      <c r="B856">
        <v>0.51200000000000001</v>
      </c>
      <c r="C856" s="22">
        <v>1.86834629E-6</v>
      </c>
      <c r="D856" s="22">
        <v>1.3111218599999999E-6</v>
      </c>
    </row>
    <row r="857" spans="1:4">
      <c r="A857">
        <v>55</v>
      </c>
      <c r="B857">
        <v>0.57469999999999999</v>
      </c>
      <c r="C857" s="22">
        <v>1.8531856400000001E-6</v>
      </c>
      <c r="D857" s="22">
        <v>1.3008642600000001E-6</v>
      </c>
    </row>
    <row r="858" spans="1:4">
      <c r="A858">
        <v>56</v>
      </c>
      <c r="B858">
        <v>0.64510000000000001</v>
      </c>
      <c r="C858" s="22">
        <v>1.83716237E-6</v>
      </c>
      <c r="D858" s="22">
        <v>1.2900279500000001E-6</v>
      </c>
    </row>
    <row r="859" spans="1:4">
      <c r="A859">
        <v>57</v>
      </c>
      <c r="B859">
        <v>0.72409999999999997</v>
      </c>
      <c r="C859" s="22">
        <v>1.82026223E-6</v>
      </c>
      <c r="D859" s="22">
        <v>1.2785947999999999E-6</v>
      </c>
    </row>
    <row r="860" spans="1:4">
      <c r="A860">
        <v>58</v>
      </c>
      <c r="B860">
        <v>0.81269999999999998</v>
      </c>
      <c r="C860" s="22">
        <v>1.8024724400000001E-6</v>
      </c>
      <c r="D860" s="22">
        <v>1.2665570499999999E-6</v>
      </c>
    </row>
    <row r="861" spans="1:4">
      <c r="A861">
        <v>59</v>
      </c>
      <c r="B861">
        <v>0.9123</v>
      </c>
      <c r="C861" s="22">
        <v>1.7837809599999999E-6</v>
      </c>
      <c r="D861" s="22">
        <v>1.2539235099999999E-6</v>
      </c>
    </row>
    <row r="862" spans="1:4">
      <c r="A862">
        <v>60</v>
      </c>
      <c r="B862">
        <v>1.024</v>
      </c>
      <c r="C862" s="22">
        <v>1.7641644200000001E-6</v>
      </c>
      <c r="D862" s="22">
        <v>1.24071255E-6</v>
      </c>
    </row>
    <row r="863" spans="1:4">
      <c r="A863">
        <v>61</v>
      </c>
      <c r="B863">
        <v>1.149</v>
      </c>
      <c r="C863" s="22">
        <v>1.7435717499999999E-6</v>
      </c>
      <c r="D863" s="22">
        <v>1.2269386599999999E-6</v>
      </c>
    </row>
    <row r="864" spans="1:4">
      <c r="A864">
        <v>62</v>
      </c>
      <c r="B864">
        <v>1.29</v>
      </c>
      <c r="C864" s="22">
        <v>1.72190549E-6</v>
      </c>
      <c r="D864" s="22">
        <v>1.2126004E-6</v>
      </c>
    </row>
    <row r="865" spans="1:4">
      <c r="A865">
        <v>63</v>
      </c>
      <c r="B865">
        <v>1.448</v>
      </c>
      <c r="C865" s="22">
        <v>1.69898857E-6</v>
      </c>
      <c r="D865" s="22">
        <v>1.19766703E-6</v>
      </c>
    </row>
    <row r="866" spans="1:4">
      <c r="A866">
        <v>64</v>
      </c>
      <c r="B866">
        <v>1.625</v>
      </c>
      <c r="C866" s="22">
        <v>1.6745190400000001E-6</v>
      </c>
      <c r="D866" s="22">
        <v>1.18206524E-6</v>
      </c>
    </row>
    <row r="867" spans="1:4">
      <c r="A867">
        <v>65</v>
      </c>
      <c r="B867">
        <v>1.825</v>
      </c>
      <c r="C867" s="22">
        <v>1.64803317E-6</v>
      </c>
      <c r="D867" s="22">
        <v>1.1656701199999999E-6</v>
      </c>
    </row>
    <row r="868" spans="1:4">
      <c r="A868">
        <v>66</v>
      </c>
      <c r="B868">
        <v>2.048</v>
      </c>
      <c r="C868" s="22">
        <v>1.6188868000000001E-6</v>
      </c>
      <c r="D868" s="22">
        <v>1.14829128E-6</v>
      </c>
    </row>
    <row r="869" spans="1:4">
      <c r="A869">
        <v>67</v>
      </c>
      <c r="B869">
        <v>2.2989999999999999</v>
      </c>
      <c r="C869" s="22">
        <v>1.58625968E-6</v>
      </c>
      <c r="D869" s="22">
        <v>1.12964285E-6</v>
      </c>
    </row>
    <row r="870" spans="1:4">
      <c r="A870">
        <v>68</v>
      </c>
      <c r="B870">
        <v>2.58</v>
      </c>
      <c r="C870" s="22">
        <v>1.5492055900000001E-6</v>
      </c>
      <c r="D870" s="22">
        <v>1.10931134E-6</v>
      </c>
    </row>
    <row r="871" spans="1:4">
      <c r="A871">
        <v>69</v>
      </c>
      <c r="B871">
        <v>2.8959999999999999</v>
      </c>
      <c r="C871" s="22">
        <v>1.50675835E-6</v>
      </c>
      <c r="D871" s="22">
        <v>1.0867456599999999E-6</v>
      </c>
    </row>
    <row r="872" spans="1:4">
      <c r="A872">
        <v>70</v>
      </c>
      <c r="B872">
        <v>3.2509999999999999</v>
      </c>
      <c r="C872" s="22">
        <v>1.4580607E-6</v>
      </c>
      <c r="D872" s="22">
        <v>1.0612795199999999E-6</v>
      </c>
    </row>
    <row r="873" spans="1:4">
      <c r="A873">
        <v>71</v>
      </c>
      <c r="B873">
        <v>3.649</v>
      </c>
      <c r="C873" s="22">
        <v>1.4024869199999999E-6</v>
      </c>
      <c r="D873" s="22">
        <v>1.0321941700000001E-6</v>
      </c>
    </row>
    <row r="874" spans="1:4">
      <c r="A874">
        <v>72</v>
      </c>
      <c r="B874">
        <v>4.0960000000000001</v>
      </c>
      <c r="C874" s="22">
        <v>1.33976881E-6</v>
      </c>
      <c r="D874" s="22">
        <v>9.98832202E-7</v>
      </c>
    </row>
    <row r="875" spans="1:4">
      <c r="A875">
        <v>73</v>
      </c>
      <c r="B875">
        <v>4.5979999999999999</v>
      </c>
      <c r="C875" s="22">
        <v>1.2701168600000001E-6</v>
      </c>
      <c r="D875" s="22">
        <v>9.6073593099999997E-7</v>
      </c>
    </row>
    <row r="876" spans="1:4">
      <c r="A876">
        <v>74</v>
      </c>
      <c r="B876">
        <v>5.1609999999999996</v>
      </c>
      <c r="C876" s="22">
        <v>1.19427691E-6</v>
      </c>
      <c r="D876" s="22">
        <v>9.1774980300000005E-7</v>
      </c>
    </row>
    <row r="877" spans="1:4">
      <c r="A877">
        <v>75</v>
      </c>
      <c r="B877">
        <v>5.7930000000000001</v>
      </c>
      <c r="C877" s="22">
        <v>1.11347472E-6</v>
      </c>
      <c r="D877" s="22">
        <v>8.7005646299999998E-7</v>
      </c>
    </row>
    <row r="878" spans="1:4">
      <c r="A878">
        <v>76</v>
      </c>
      <c r="B878">
        <v>6.5019999999999998</v>
      </c>
      <c r="C878" s="22">
        <v>1.0292688900000001E-6</v>
      </c>
      <c r="D878" s="22">
        <v>8.1816925700000003E-7</v>
      </c>
    </row>
    <row r="879" spans="1:4">
      <c r="A879">
        <v>77</v>
      </c>
      <c r="B879">
        <v>7.298</v>
      </c>
      <c r="C879" s="22">
        <v>9.4337631900000001E-7</v>
      </c>
      <c r="D879" s="22">
        <v>7.6290400000000004E-7</v>
      </c>
    </row>
    <row r="880" spans="1:4">
      <c r="A880">
        <v>78</v>
      </c>
      <c r="B880">
        <v>8.1920000000000002</v>
      </c>
      <c r="C880" s="22">
        <v>8.5752854500000005E-7</v>
      </c>
      <c r="D880" s="22">
        <v>7.0532238600000004E-7</v>
      </c>
    </row>
    <row r="881" spans="1:8">
      <c r="A881">
        <v>79</v>
      </c>
      <c r="B881">
        <v>9.1950000000000003</v>
      </c>
      <c r="C881" s="22">
        <v>7.7337092899999998E-7</v>
      </c>
      <c r="D881" s="22">
        <v>6.4663266299999999E-7</v>
      </c>
    </row>
    <row r="882" spans="1:8">
      <c r="A882">
        <v>80</v>
      </c>
      <c r="B882">
        <v>10.32</v>
      </c>
      <c r="C882" s="22">
        <v>6.9236340599999995E-7</v>
      </c>
      <c r="D882" s="22">
        <v>5.88054897E-7</v>
      </c>
    </row>
    <row r="883" spans="1:8">
      <c r="A883">
        <v>81</v>
      </c>
      <c r="B883">
        <v>11.59</v>
      </c>
      <c r="C883" s="22">
        <v>6.1566155699999998E-7</v>
      </c>
      <c r="D883" s="22">
        <v>5.3069176100000003E-7</v>
      </c>
    </row>
    <row r="884" spans="1:8">
      <c r="A884">
        <v>82</v>
      </c>
      <c r="B884">
        <v>13</v>
      </c>
      <c r="C884" s="22">
        <v>5.44051546E-7</v>
      </c>
      <c r="D884" s="22">
        <v>4.7546124899999998E-7</v>
      </c>
    </row>
    <row r="885" spans="1:8">
      <c r="A885">
        <v>83</v>
      </c>
      <c r="B885">
        <v>14.6</v>
      </c>
      <c r="C885" s="22">
        <v>4.7801101300000005E-7</v>
      </c>
      <c r="D885" s="22">
        <v>4.2310112899999999E-7</v>
      </c>
    </row>
    <row r="888" spans="1:8">
      <c r="A888" t="s">
        <v>1</v>
      </c>
      <c r="B888" t="s">
        <v>12</v>
      </c>
      <c r="C888" t="s">
        <v>13</v>
      </c>
      <c r="D888" t="s">
        <v>14</v>
      </c>
      <c r="E888" t="s">
        <v>15</v>
      </c>
      <c r="F888" t="s">
        <v>259</v>
      </c>
      <c r="G888" t="s">
        <v>16</v>
      </c>
      <c r="H888" t="s">
        <v>17</v>
      </c>
    </row>
    <row r="889" spans="1:8">
      <c r="A889">
        <v>0</v>
      </c>
      <c r="B889">
        <v>1.1249999999999999E-3</v>
      </c>
      <c r="C889" s="22">
        <v>9.7143567499999997E-6</v>
      </c>
      <c r="D889" s="22">
        <v>1.71296873E-6</v>
      </c>
      <c r="E889">
        <v>0.176333727</v>
      </c>
      <c r="F889">
        <v>7.6177774500000002</v>
      </c>
      <c r="G889">
        <v>0.14315177800000001</v>
      </c>
      <c r="H889">
        <v>0.176305201948009</v>
      </c>
    </row>
    <row r="890" spans="1:8">
      <c r="A890">
        <v>1</v>
      </c>
      <c r="B890">
        <v>1.4170000000000001E-3</v>
      </c>
      <c r="C890" s="22">
        <v>9.7143536300000003E-6</v>
      </c>
      <c r="D890" s="22">
        <v>1.71294409E-6</v>
      </c>
      <c r="E890">
        <v>0.176331247</v>
      </c>
      <c r="F890">
        <v>8.0506119399999996</v>
      </c>
      <c r="G890">
        <v>0.14604502799999999</v>
      </c>
      <c r="H890">
        <v>0.176305201948009</v>
      </c>
    </row>
    <row r="891" spans="1:8">
      <c r="A891">
        <v>2</v>
      </c>
      <c r="B891">
        <v>1.786E-3</v>
      </c>
      <c r="C891" s="22">
        <v>9.7143525700000002E-6</v>
      </c>
      <c r="D891" s="22">
        <v>1.7129344299999999E-6</v>
      </c>
      <c r="E891">
        <v>0.17633027200000001</v>
      </c>
      <c r="F891">
        <v>47.853707</v>
      </c>
      <c r="G891">
        <v>0.14718183100000001</v>
      </c>
      <c r="H891">
        <v>0.176305201948009</v>
      </c>
    </row>
    <row r="892" spans="1:8">
      <c r="A892">
        <v>3</v>
      </c>
      <c r="B892">
        <v>2.2499999999999998E-3</v>
      </c>
      <c r="C892" s="22">
        <v>9.7143546399999995E-6</v>
      </c>
      <c r="D892" s="22">
        <v>1.7129432400000001E-6</v>
      </c>
      <c r="E892">
        <v>0.176331142</v>
      </c>
      <c r="F892">
        <v>5.6508061100000004</v>
      </c>
      <c r="G892">
        <v>0.14616378599999999</v>
      </c>
      <c r="H892">
        <v>0.176305201948009</v>
      </c>
    </row>
    <row r="893" spans="1:8">
      <c r="A893">
        <v>4</v>
      </c>
      <c r="B893">
        <v>2.8349999999999998E-3</v>
      </c>
      <c r="C893" s="22">
        <v>9.7143561799999996E-6</v>
      </c>
      <c r="D893" s="22">
        <v>1.7129575400000001E-6</v>
      </c>
      <c r="E893">
        <v>0.17633258600000001</v>
      </c>
      <c r="F893">
        <v>0.32023348000000001</v>
      </c>
      <c r="G893">
        <v>0.144479941</v>
      </c>
      <c r="H893">
        <v>0.176305201948009</v>
      </c>
    </row>
    <row r="894" spans="1:8">
      <c r="A894">
        <v>5</v>
      </c>
      <c r="B894">
        <v>3.5720000000000001E-3</v>
      </c>
      <c r="C894" s="22">
        <v>9.7143549E-6</v>
      </c>
      <c r="D894" s="22">
        <v>1.7129536900000001E-6</v>
      </c>
      <c r="E894">
        <v>0.17633221199999999</v>
      </c>
      <c r="F894">
        <v>5.8969131700000004</v>
      </c>
      <c r="G894">
        <v>0.144918833</v>
      </c>
      <c r="H894">
        <v>0.176305201948009</v>
      </c>
    </row>
    <row r="895" spans="1:8">
      <c r="A895">
        <v>6</v>
      </c>
      <c r="B895">
        <v>4.4999999999999997E-3</v>
      </c>
      <c r="C895" s="22">
        <v>9.7143528999999995E-6</v>
      </c>
      <c r="D895" s="22">
        <v>1.71293217E-6</v>
      </c>
      <c r="E895">
        <v>0.176330033</v>
      </c>
      <c r="F895">
        <v>10.1874284</v>
      </c>
      <c r="G895">
        <v>0.14745781899999999</v>
      </c>
      <c r="H895">
        <v>0.176305201948009</v>
      </c>
    </row>
    <row r="896" spans="1:8">
      <c r="A896">
        <v>7</v>
      </c>
      <c r="B896">
        <v>5.6690000000000004E-3</v>
      </c>
      <c r="C896" s="22">
        <v>9.7143529799999998E-6</v>
      </c>
      <c r="D896" s="22">
        <v>1.71293277E-6</v>
      </c>
      <c r="E896">
        <v>0.17633009299999999</v>
      </c>
      <c r="F896">
        <v>9.4936264300000008</v>
      </c>
      <c r="G896">
        <v>0.147387615</v>
      </c>
      <c r="H896">
        <v>0.176305201948009</v>
      </c>
    </row>
    <row r="897" spans="1:8">
      <c r="A897">
        <v>8</v>
      </c>
      <c r="B897">
        <v>7.143E-3</v>
      </c>
      <c r="C897" s="22">
        <v>9.7143551099999997E-6</v>
      </c>
      <c r="D897" s="22">
        <v>1.71295558E-6</v>
      </c>
      <c r="E897">
        <v>0.176332403</v>
      </c>
      <c r="F897">
        <v>5.2097502899999997</v>
      </c>
      <c r="G897">
        <v>0.144695977</v>
      </c>
      <c r="H897">
        <v>0.176305201948009</v>
      </c>
    </row>
    <row r="898" spans="1:8">
      <c r="A898">
        <v>9</v>
      </c>
      <c r="B898">
        <v>8.9999999999999993E-3</v>
      </c>
      <c r="C898" s="22">
        <v>9.7143563799999994E-6</v>
      </c>
      <c r="D898" s="22">
        <v>1.7129576500000001E-6</v>
      </c>
      <c r="E898">
        <v>0.17633259200000001</v>
      </c>
      <c r="F898">
        <v>4.0745883999999997</v>
      </c>
      <c r="G898">
        <v>0.14447126699999999</v>
      </c>
      <c r="H898">
        <v>0.176305201948009</v>
      </c>
    </row>
    <row r="899" spans="1:8">
      <c r="A899">
        <v>10</v>
      </c>
      <c r="B899">
        <v>1.1339999999999999E-2</v>
      </c>
      <c r="C899" s="22">
        <v>9.7143542800000007E-6</v>
      </c>
      <c r="D899" s="22">
        <v>1.7129389700000001E-6</v>
      </c>
      <c r="E899">
        <v>0.176330708</v>
      </c>
      <c r="F899">
        <v>3.0966117400000002</v>
      </c>
      <c r="G899">
        <v>0.146668572</v>
      </c>
      <c r="H899">
        <v>0.176305201948009</v>
      </c>
    </row>
    <row r="900" spans="1:8">
      <c r="A900">
        <v>11</v>
      </c>
      <c r="B900">
        <v>1.4290000000000001E-2</v>
      </c>
      <c r="C900" s="22">
        <v>9.7143525099999996E-6</v>
      </c>
      <c r="D900" s="22">
        <v>1.7129334900000001E-6</v>
      </c>
      <c r="E900">
        <v>0.176330177</v>
      </c>
      <c r="F900">
        <v>0.235099846</v>
      </c>
      <c r="G900">
        <v>0.14729246800000001</v>
      </c>
      <c r="H900">
        <v>0.176305201948009</v>
      </c>
    </row>
    <row r="901" spans="1:8">
      <c r="A901">
        <v>12</v>
      </c>
      <c r="B901">
        <v>1.7999999999999999E-2</v>
      </c>
      <c r="C901" s="22">
        <v>9.7143595499999997E-6</v>
      </c>
      <c r="D901" s="22">
        <v>1.7129468600000001E-6</v>
      </c>
      <c r="E901">
        <v>0.17633142500000001</v>
      </c>
      <c r="F901">
        <v>-6.7280336699999997E-4</v>
      </c>
      <c r="G901">
        <v>0.14581691299999999</v>
      </c>
      <c r="H901">
        <v>0.176305201948009</v>
      </c>
    </row>
    <row r="902" spans="1:8">
      <c r="A902">
        <v>13</v>
      </c>
      <c r="B902">
        <v>2.2679999999999999E-2</v>
      </c>
      <c r="C902" s="22">
        <v>9.7143555400000006E-6</v>
      </c>
      <c r="D902" s="22">
        <v>1.7129449900000001E-6</v>
      </c>
      <c r="E902">
        <v>0.17633130499999999</v>
      </c>
      <c r="F902">
        <v>3.74623418E-2</v>
      </c>
      <c r="G902">
        <v>0.14597084900000001</v>
      </c>
      <c r="H902">
        <v>0.176305201948009</v>
      </c>
    </row>
    <row r="903" spans="1:8">
      <c r="A903">
        <v>14</v>
      </c>
      <c r="B903">
        <v>2.8570000000000002E-2</v>
      </c>
      <c r="C903" s="22">
        <v>9.7142192099999993E-6</v>
      </c>
      <c r="D903" s="22">
        <v>1.7129153300000001E-6</v>
      </c>
      <c r="E903">
        <v>0.17633072699999999</v>
      </c>
      <c r="F903">
        <v>4.3735037099999999E-2</v>
      </c>
      <c r="G903">
        <v>0.14711902399999999</v>
      </c>
      <c r="H903">
        <v>0.176305201948009</v>
      </c>
    </row>
    <row r="904" spans="1:8">
      <c r="A904">
        <v>15</v>
      </c>
      <c r="B904">
        <v>3.5999999999999997E-2</v>
      </c>
      <c r="C904" s="22">
        <v>9.7135609199999993E-6</v>
      </c>
      <c r="D904" s="22">
        <v>1.71279195E-6</v>
      </c>
      <c r="E904">
        <v>0.176329975</v>
      </c>
      <c r="F904">
        <v>4.1233589700000003E-2</v>
      </c>
      <c r="G904">
        <v>0.15001748600000001</v>
      </c>
      <c r="H904">
        <v>0.176305201948009</v>
      </c>
    </row>
    <row r="905" spans="1:8">
      <c r="A905">
        <v>16</v>
      </c>
      <c r="B905">
        <v>4.5359999999999998E-2</v>
      </c>
      <c r="C905" s="22">
        <v>9.7114172999999995E-6</v>
      </c>
      <c r="D905" s="22">
        <v>1.7123847699999999E-6</v>
      </c>
      <c r="E905">
        <v>0.176326968</v>
      </c>
      <c r="F905">
        <v>3.2472057700000001E-2</v>
      </c>
      <c r="G905">
        <v>0.15759509099999999</v>
      </c>
      <c r="H905">
        <v>0.176305201948009</v>
      </c>
    </row>
    <row r="906" spans="1:8">
      <c r="A906">
        <v>17</v>
      </c>
      <c r="B906">
        <v>5.7140000000000003E-2</v>
      </c>
      <c r="C906" s="22">
        <v>9.7059439499999992E-6</v>
      </c>
      <c r="D906" s="22">
        <v>1.71133905E-6</v>
      </c>
      <c r="E906">
        <v>0.17631866199999999</v>
      </c>
      <c r="F906">
        <v>2.17837611E-2</v>
      </c>
      <c r="G906">
        <v>0.16851512699999999</v>
      </c>
      <c r="H906">
        <v>0.176305201948009</v>
      </c>
    </row>
    <row r="907" spans="1:8">
      <c r="A907">
        <v>18</v>
      </c>
      <c r="B907">
        <v>7.1999999999999995E-2</v>
      </c>
      <c r="C907" s="22">
        <v>9.6944319300000003E-6</v>
      </c>
      <c r="D907" s="22">
        <v>1.7091536500000001E-6</v>
      </c>
      <c r="E907">
        <v>0.17630261</v>
      </c>
      <c r="F907">
        <v>1.3445087999999999E-2</v>
      </c>
      <c r="G907">
        <v>0.177193609</v>
      </c>
      <c r="H907">
        <v>0.176305201948009</v>
      </c>
    </row>
    <row r="908" spans="1:8">
      <c r="A908">
        <v>19</v>
      </c>
      <c r="B908">
        <v>9.0709999999999999E-2</v>
      </c>
      <c r="C908" s="22">
        <v>9.6737094700000001E-6</v>
      </c>
      <c r="D908" s="22">
        <v>1.70520561E-6</v>
      </c>
      <c r="E908">
        <v>0.17627215500000001</v>
      </c>
      <c r="F908">
        <v>7.9183216500000007E-3</v>
      </c>
      <c r="G908">
        <v>0.182828726</v>
      </c>
      <c r="H908">
        <v>0.176305201948009</v>
      </c>
    </row>
    <row r="909" spans="1:8">
      <c r="A909">
        <v>20</v>
      </c>
      <c r="B909">
        <v>0.1143</v>
      </c>
      <c r="C909" s="22">
        <v>9.6407631099999995E-6</v>
      </c>
      <c r="D909" s="22">
        <v>1.69890958E-6</v>
      </c>
      <c r="E909">
        <v>0.17622148300000001</v>
      </c>
      <c r="F909">
        <v>4.5304597400000002E-3</v>
      </c>
      <c r="G909">
        <v>0.186153811</v>
      </c>
      <c r="H909">
        <v>0.176305201948009</v>
      </c>
    </row>
    <row r="910" spans="1:8">
      <c r="A910">
        <v>21</v>
      </c>
      <c r="B910">
        <v>0.14399999999999999</v>
      </c>
      <c r="C910" s="22">
        <v>9.5933682400000003E-6</v>
      </c>
      <c r="D910" s="22">
        <v>1.68987405E-6</v>
      </c>
      <c r="E910">
        <v>0.17615023199999999</v>
      </c>
      <c r="F910" s="22">
        <v>2.9170041700000001E-3</v>
      </c>
      <c r="G910">
        <v>0.18779898</v>
      </c>
      <c r="H910">
        <v>0.176305201948009</v>
      </c>
    </row>
    <row r="911" spans="1:8">
      <c r="A911">
        <v>22</v>
      </c>
      <c r="B911">
        <v>0.18140000000000001</v>
      </c>
      <c r="C911" s="22">
        <v>9.5304729200000005E-6</v>
      </c>
      <c r="D911" s="22">
        <v>1.67789525E-6</v>
      </c>
      <c r="E911">
        <v>0.176055823</v>
      </c>
      <c r="F911">
        <v>2.2294185499999999E-3</v>
      </c>
      <c r="G911">
        <v>0.18866828799999999</v>
      </c>
      <c r="H911">
        <v>0.176305201948009</v>
      </c>
    </row>
    <row r="912" spans="1:8">
      <c r="A912">
        <v>23</v>
      </c>
      <c r="B912">
        <v>0.2286</v>
      </c>
      <c r="C912" s="22">
        <v>9.4519835499999993E-6</v>
      </c>
      <c r="D912" s="22">
        <v>1.66290227E-6</v>
      </c>
      <c r="E912">
        <v>0.17593156600000001</v>
      </c>
      <c r="F912">
        <v>1.7087299399999999E-3</v>
      </c>
      <c r="G912">
        <v>0.189349877</v>
      </c>
      <c r="H912">
        <v>0.176305201948009</v>
      </c>
    </row>
    <row r="913" spans="1:8">
      <c r="A913">
        <v>24</v>
      </c>
      <c r="B913">
        <v>0.28799999999999998</v>
      </c>
      <c r="C913" s="22">
        <v>9.3580730399999998E-6</v>
      </c>
      <c r="D913" s="22">
        <v>1.64493854E-6</v>
      </c>
      <c r="E913">
        <v>0.17577748500000001</v>
      </c>
      <c r="F913">
        <v>1.35263305E-3</v>
      </c>
      <c r="G913">
        <v>0.189848404</v>
      </c>
      <c r="H913">
        <v>0.176305201948009</v>
      </c>
    </row>
    <row r="914" spans="1:8">
      <c r="A914">
        <v>25</v>
      </c>
      <c r="B914">
        <v>0.36280000000000001</v>
      </c>
      <c r="C914" s="22">
        <v>9.2487470800000006E-6</v>
      </c>
      <c r="D914" s="22">
        <v>1.6240500400000001E-6</v>
      </c>
      <c r="E914">
        <v>0.17559676199999999</v>
      </c>
      <c r="F914">
        <v>1.39057842E-3</v>
      </c>
      <c r="G914">
        <v>0.19012931199999999</v>
      </c>
      <c r="H914">
        <v>0.176305201948009</v>
      </c>
    </row>
    <row r="915" spans="1:8">
      <c r="A915">
        <v>26</v>
      </c>
      <c r="B915">
        <v>0.4572</v>
      </c>
      <c r="C915" s="22">
        <v>9.12383392E-6</v>
      </c>
      <c r="D915" s="22">
        <v>1.6001364600000001E-6</v>
      </c>
      <c r="E915">
        <v>0.17537983200000001</v>
      </c>
      <c r="F915">
        <v>1.61580981E-3</v>
      </c>
      <c r="G915">
        <v>0.190403033</v>
      </c>
      <c r="H915">
        <v>0.176305201948009</v>
      </c>
    </row>
    <row r="916" spans="1:8">
      <c r="A916">
        <v>27</v>
      </c>
      <c r="B916">
        <v>0.57599999999999996</v>
      </c>
      <c r="C916" s="22">
        <v>8.9830071300000005E-6</v>
      </c>
      <c r="D916" s="22">
        <v>1.5730505100000001E-6</v>
      </c>
      <c r="E916">
        <v>0.17511402200000001</v>
      </c>
      <c r="F916">
        <v>1.8669681100000001E-3</v>
      </c>
      <c r="G916">
        <v>0.190770882</v>
      </c>
      <c r="H916">
        <v>0.176305201948009</v>
      </c>
    </row>
    <row r="917" spans="1:8">
      <c r="A917">
        <v>28</v>
      </c>
      <c r="B917">
        <v>0.72570000000000001</v>
      </c>
      <c r="C917" s="22">
        <v>8.8257610799999997E-6</v>
      </c>
      <c r="D917" s="22">
        <v>1.54275579E-6</v>
      </c>
      <c r="E917">
        <v>0.174801445</v>
      </c>
      <c r="F917">
        <v>2.86785596E-3</v>
      </c>
      <c r="G917">
        <v>0.191101731</v>
      </c>
      <c r="H917">
        <v>0.176305201948009</v>
      </c>
    </row>
    <row r="918" spans="1:8">
      <c r="A918">
        <v>29</v>
      </c>
      <c r="B918">
        <v>0.9143</v>
      </c>
      <c r="C918" s="22">
        <v>8.6517311299999997E-6</v>
      </c>
      <c r="D918" s="22">
        <v>1.5091346E-6</v>
      </c>
      <c r="E918">
        <v>0.17443151900000001</v>
      </c>
      <c r="F918">
        <v>6.3635750800000003E-3</v>
      </c>
      <c r="G918">
        <v>0.19144138199999999</v>
      </c>
      <c r="H918">
        <v>0.176305201948009</v>
      </c>
    </row>
    <row r="919" spans="1:8">
      <c r="A919">
        <v>30</v>
      </c>
      <c r="B919">
        <v>1.1519999999999999</v>
      </c>
      <c r="C919" s="22">
        <v>8.4605870899999995E-6</v>
      </c>
      <c r="D919" s="22">
        <v>1.47150678E-6</v>
      </c>
      <c r="E919">
        <v>0.17392490199999999</v>
      </c>
      <c r="F919">
        <v>1.5123489800000001E-2</v>
      </c>
      <c r="G919">
        <v>0.19226138300000001</v>
      </c>
      <c r="H919">
        <v>0.176305201948009</v>
      </c>
    </row>
    <row r="920" spans="1:8">
      <c r="A920">
        <v>31</v>
      </c>
      <c r="B920">
        <v>1.4510000000000001</v>
      </c>
      <c r="C920" s="22">
        <v>8.2503040399999999E-6</v>
      </c>
      <c r="D920" s="22">
        <v>1.4278684799999999E-6</v>
      </c>
      <c r="E920">
        <v>0.17306858899999999</v>
      </c>
      <c r="F920">
        <v>3.2094008799999997E-2</v>
      </c>
      <c r="G920">
        <v>0.194440793</v>
      </c>
      <c r="H920">
        <v>0.176305201948009</v>
      </c>
    </row>
    <row r="921" spans="1:8">
      <c r="A921">
        <v>32</v>
      </c>
      <c r="B921">
        <v>1.829</v>
      </c>
      <c r="C921" s="22">
        <v>8.0135024900000008E-6</v>
      </c>
      <c r="D921" s="22">
        <v>1.3733236099999999E-6</v>
      </c>
      <c r="E921">
        <v>0.17137620100000001</v>
      </c>
      <c r="F921">
        <v>5.5620957200000001E-2</v>
      </c>
      <c r="G921">
        <v>0.19941442200000001</v>
      </c>
      <c r="H921">
        <v>0.176305201948009</v>
      </c>
    </row>
    <row r="922" spans="1:8">
      <c r="A922">
        <v>33</v>
      </c>
      <c r="B922">
        <v>2.3039999999999998</v>
      </c>
      <c r="C922" s="22">
        <v>7.7332881199999994E-6</v>
      </c>
      <c r="D922" s="22">
        <v>1.2988431200000001E-6</v>
      </c>
      <c r="E922">
        <v>0.167954834</v>
      </c>
      <c r="F922">
        <v>7.4606688899999996E-2</v>
      </c>
      <c r="G922">
        <v>0.20876470599999999</v>
      </c>
      <c r="H922">
        <v>0.176305201948009</v>
      </c>
    </row>
    <row r="923" spans="1:8">
      <c r="A923">
        <v>34</v>
      </c>
      <c r="B923">
        <v>2.903</v>
      </c>
      <c r="C923" s="22">
        <v>7.3819323100000001E-6</v>
      </c>
      <c r="D923" s="22">
        <v>1.1937383500000001E-6</v>
      </c>
      <c r="E923">
        <v>0.161710823</v>
      </c>
      <c r="F923" s="22">
        <v>7.5668105299999996E-2</v>
      </c>
      <c r="G923">
        <v>0.22233028799999999</v>
      </c>
      <c r="H923">
        <v>0.176305201948009</v>
      </c>
    </row>
    <row r="924" spans="1:8">
      <c r="A924">
        <v>35</v>
      </c>
      <c r="B924">
        <v>3.657</v>
      </c>
      <c r="C924" s="22">
        <v>6.92688077E-6</v>
      </c>
      <c r="D924" s="22">
        <v>1.0523386599999999E-6</v>
      </c>
      <c r="E924">
        <v>0.151921001</v>
      </c>
      <c r="F924" s="22">
        <v>5.6195366300000001E-2</v>
      </c>
      <c r="G924">
        <v>0.236718821</v>
      </c>
      <c r="H924">
        <v>0.176305201948009</v>
      </c>
    </row>
    <row r="925" spans="1:8">
      <c r="A925">
        <v>36</v>
      </c>
      <c r="B925">
        <v>4.6079999999999997</v>
      </c>
      <c r="C925" s="22">
        <v>6.3460205699999998E-6</v>
      </c>
      <c r="D925" s="22">
        <v>8.8014350199999999E-7</v>
      </c>
      <c r="E925">
        <v>0.13869219199999999</v>
      </c>
      <c r="F925">
        <v>2.4500963800000001E-2</v>
      </c>
      <c r="G925">
        <v>0.24699355000000001</v>
      </c>
      <c r="H925">
        <v>0.176305201948009</v>
      </c>
    </row>
    <row r="926" spans="1:8">
      <c r="A926">
        <v>37</v>
      </c>
      <c r="B926">
        <v>5.806</v>
      </c>
      <c r="C926" s="22">
        <v>5.6443162599999996E-6</v>
      </c>
      <c r="D926" s="22">
        <v>6.9413472300000002E-7</v>
      </c>
      <c r="E926" s="22">
        <v>0.12297941699999999</v>
      </c>
      <c r="F926">
        <v>-9.3113988800000002E-3</v>
      </c>
      <c r="G926">
        <v>0.25010563899999999</v>
      </c>
      <c r="H926">
        <v>0.176305201948009</v>
      </c>
    </row>
    <row r="927" spans="1:8">
      <c r="A927">
        <v>38</v>
      </c>
      <c r="B927">
        <v>7.3140000000000001</v>
      </c>
      <c r="C927" s="22">
        <v>4.8587503499999996E-6</v>
      </c>
      <c r="D927" s="22">
        <v>5.1598024500000003E-7</v>
      </c>
      <c r="E927" s="22">
        <v>0.106196081</v>
      </c>
      <c r="F927" s="22">
        <v>-3.9444500799999997E-2</v>
      </c>
      <c r="G927">
        <v>0.246339167</v>
      </c>
      <c r="H927">
        <v>0.176305201948009</v>
      </c>
    </row>
    <row r="928" spans="1:8">
      <c r="A928">
        <v>39</v>
      </c>
      <c r="B928">
        <v>9.2159999999999993</v>
      </c>
      <c r="C928" s="22">
        <v>4.0797515799999996E-6</v>
      </c>
      <c r="D928" s="22">
        <v>3.6493614999999999E-7</v>
      </c>
      <c r="E928">
        <v>8.9450581299999998E-2</v>
      </c>
      <c r="F928">
        <v>-7.5954196799999998E-2</v>
      </c>
      <c r="G928">
        <v>0.239099387</v>
      </c>
      <c r="H928">
        <v>0.176305201948009</v>
      </c>
    </row>
    <row r="929" spans="1:8">
      <c r="A929">
        <v>40</v>
      </c>
      <c r="B929">
        <v>11.61</v>
      </c>
      <c r="C929" s="22">
        <v>3.1921225500000002E-6</v>
      </c>
      <c r="D929" s="22">
        <v>2.39074018E-7</v>
      </c>
      <c r="E929">
        <v>7.4895000000000003E-2</v>
      </c>
      <c r="F929">
        <v>-0.103657238</v>
      </c>
      <c r="G929">
        <v>0.225874028</v>
      </c>
      <c r="H929">
        <v>0.176305201948009</v>
      </c>
    </row>
    <row r="930" spans="1:8">
      <c r="A930">
        <v>41</v>
      </c>
      <c r="B930">
        <v>13</v>
      </c>
      <c r="C930" s="22">
        <v>2.22771001E-6</v>
      </c>
      <c r="D930" s="22">
        <v>1.3858557499999999E-7</v>
      </c>
      <c r="E930">
        <v>6.2209881100000003E-2</v>
      </c>
      <c r="F930">
        <v>-0.122661227</v>
      </c>
      <c r="G930">
        <v>0.210217293</v>
      </c>
      <c r="H930">
        <v>0.176305201948009</v>
      </c>
    </row>
    <row r="932" spans="1:8">
      <c r="A932" t="s">
        <v>24</v>
      </c>
    </row>
    <row r="934" spans="1:8">
      <c r="A934" t="s">
        <v>1</v>
      </c>
      <c r="B934" t="s">
        <v>2</v>
      </c>
      <c r="C934" t="s">
        <v>3</v>
      </c>
      <c r="D934" t="s">
        <v>4</v>
      </c>
    </row>
    <row r="935" spans="1:8">
      <c r="A935">
        <v>0</v>
      </c>
      <c r="B935">
        <v>1E-3</v>
      </c>
      <c r="C935" s="22">
        <v>1.40458807E-6</v>
      </c>
      <c r="D935" s="22">
        <v>1.0212321700000001E-6</v>
      </c>
    </row>
    <row r="936" spans="1:8">
      <c r="A936">
        <v>1</v>
      </c>
      <c r="B936">
        <v>1.122E-3</v>
      </c>
      <c r="C936" s="22">
        <v>1.4045876399999999E-6</v>
      </c>
      <c r="D936" s="22">
        <v>1.02123208E-6</v>
      </c>
    </row>
    <row r="937" spans="1:8">
      <c r="A937">
        <v>2</v>
      </c>
      <c r="B937">
        <v>1.2600000000000001E-3</v>
      </c>
      <c r="C937" s="22">
        <v>1.4045889899999999E-6</v>
      </c>
      <c r="D937" s="22">
        <v>1.02123355E-6</v>
      </c>
    </row>
    <row r="938" spans="1:8">
      <c r="A938">
        <v>3</v>
      </c>
      <c r="B938">
        <v>1.4139999999999999E-3</v>
      </c>
      <c r="C938" s="22">
        <v>1.40459181E-6</v>
      </c>
      <c r="D938" s="22">
        <v>1.0212360800000001E-6</v>
      </c>
    </row>
    <row r="939" spans="1:8">
      <c r="A939">
        <v>4</v>
      </c>
      <c r="B939">
        <v>1.5870000000000001E-3</v>
      </c>
      <c r="C939" s="22">
        <v>1.40459503E-6</v>
      </c>
      <c r="D939" s="22">
        <v>1.0212387000000001E-6</v>
      </c>
    </row>
    <row r="940" spans="1:8">
      <c r="A940">
        <v>5</v>
      </c>
      <c r="B940">
        <v>1.7819999999999999E-3</v>
      </c>
      <c r="C940" s="22">
        <v>1.40459707E-6</v>
      </c>
      <c r="D940" s="22">
        <v>1.0212401600000001E-6</v>
      </c>
    </row>
    <row r="941" spans="1:8">
      <c r="A941">
        <v>6</v>
      </c>
      <c r="B941">
        <v>2E-3</v>
      </c>
      <c r="C941" s="22">
        <v>1.4045966E-6</v>
      </c>
      <c r="D941" s="22">
        <v>1.0212395399999999E-6</v>
      </c>
    </row>
    <row r="942" spans="1:8">
      <c r="A942">
        <v>7</v>
      </c>
      <c r="B942">
        <v>2.245E-3</v>
      </c>
      <c r="C942" s="22">
        <v>1.4045933400000001E-6</v>
      </c>
      <c r="D942" s="22">
        <v>1.02123676E-6</v>
      </c>
    </row>
    <row r="943" spans="1:8">
      <c r="A943">
        <v>8</v>
      </c>
      <c r="B943">
        <v>2.5200000000000001E-3</v>
      </c>
      <c r="C943" s="22">
        <v>1.4045886800000001E-6</v>
      </c>
      <c r="D943" s="22">
        <v>1.02123297E-6</v>
      </c>
    </row>
    <row r="944" spans="1:8">
      <c r="A944">
        <v>9</v>
      </c>
      <c r="B944">
        <v>2.8279999999999998E-3</v>
      </c>
      <c r="C944" s="22">
        <v>1.4045851299999999E-6</v>
      </c>
      <c r="D944" s="22">
        <v>1.02123017E-6</v>
      </c>
    </row>
    <row r="945" spans="1:4">
      <c r="A945">
        <v>10</v>
      </c>
      <c r="B945">
        <v>3.1749999999999999E-3</v>
      </c>
      <c r="C945" s="22">
        <v>1.4045850099999999E-6</v>
      </c>
      <c r="D945" s="22">
        <v>1.02123016E-6</v>
      </c>
    </row>
    <row r="946" spans="1:4">
      <c r="A946">
        <v>11</v>
      </c>
      <c r="B946">
        <v>3.5639999999999999E-3</v>
      </c>
      <c r="C946" s="22">
        <v>1.4045888599999999E-6</v>
      </c>
      <c r="D946" s="22">
        <v>1.0212332899999999E-6</v>
      </c>
    </row>
    <row r="947" spans="1:4">
      <c r="A947">
        <v>12</v>
      </c>
      <c r="B947">
        <v>4.0000000000000001E-3</v>
      </c>
      <c r="C947" s="22">
        <v>1.4045946999999999E-6</v>
      </c>
      <c r="D947" s="22">
        <v>1.0212380100000001E-6</v>
      </c>
    </row>
    <row r="948" spans="1:4">
      <c r="A948">
        <v>13</v>
      </c>
      <c r="B948">
        <v>4.4900000000000001E-3</v>
      </c>
      <c r="C948" s="22">
        <v>1.4045991E-6</v>
      </c>
      <c r="D948" s="22">
        <v>1.0212416E-6</v>
      </c>
    </row>
    <row r="949" spans="1:4">
      <c r="A949">
        <v>14</v>
      </c>
      <c r="B949">
        <v>5.0400000000000002E-3</v>
      </c>
      <c r="C949" s="22">
        <v>1.40459923E-6</v>
      </c>
      <c r="D949" s="22">
        <v>1.0212418199999999E-6</v>
      </c>
    </row>
    <row r="950" spans="1:4">
      <c r="A950">
        <v>15</v>
      </c>
      <c r="B950">
        <v>5.6569999999999997E-3</v>
      </c>
      <c r="C950" s="22">
        <v>1.40459483E-6</v>
      </c>
      <c r="D950" s="22">
        <v>1.0212384E-6</v>
      </c>
    </row>
    <row r="951" spans="1:4">
      <c r="A951">
        <v>16</v>
      </c>
      <c r="B951">
        <v>6.3499999999999997E-3</v>
      </c>
      <c r="C951" s="22">
        <v>1.40458855E-6</v>
      </c>
      <c r="D951" s="22">
        <v>1.02123338E-6</v>
      </c>
    </row>
    <row r="952" spans="1:4">
      <c r="A952">
        <v>17</v>
      </c>
      <c r="B952">
        <v>7.1269999999999997E-3</v>
      </c>
      <c r="C952" s="22">
        <v>1.40458427E-6</v>
      </c>
      <c r="D952" s="22">
        <v>1.0212297800000001E-6</v>
      </c>
    </row>
    <row r="953" spans="1:4">
      <c r="A953">
        <v>18</v>
      </c>
      <c r="B953">
        <v>8.0000000000000002E-3</v>
      </c>
      <c r="C953" s="22">
        <v>1.40458462E-6</v>
      </c>
      <c r="D953" s="22">
        <v>1.02122974E-6</v>
      </c>
    </row>
    <row r="954" spans="1:4">
      <c r="A954">
        <v>19</v>
      </c>
      <c r="B954">
        <v>8.9800000000000001E-3</v>
      </c>
      <c r="C954" s="22">
        <v>1.4045892100000001E-6</v>
      </c>
      <c r="D954" s="22">
        <v>1.0212331000000001E-6</v>
      </c>
    </row>
    <row r="955" spans="1:4">
      <c r="A955">
        <v>20</v>
      </c>
      <c r="B955">
        <v>1.008E-2</v>
      </c>
      <c r="C955" s="22">
        <v>1.4045949800000001E-6</v>
      </c>
      <c r="D955" s="22">
        <v>1.02123764E-6</v>
      </c>
    </row>
    <row r="956" spans="1:4">
      <c r="A956">
        <v>21</v>
      </c>
      <c r="B956">
        <v>1.1310000000000001E-2</v>
      </c>
      <c r="C956" s="22">
        <v>1.4045982599999999E-6</v>
      </c>
      <c r="D956" s="22">
        <v>1.02124055E-6</v>
      </c>
    </row>
    <row r="957" spans="1:4">
      <c r="A957">
        <v>22</v>
      </c>
      <c r="B957">
        <v>1.2699999999999999E-2</v>
      </c>
      <c r="C957" s="22">
        <v>1.40459723E-6</v>
      </c>
      <c r="D957" s="22">
        <v>1.02124031E-6</v>
      </c>
    </row>
    <row r="958" spans="1:4">
      <c r="A958">
        <v>23</v>
      </c>
      <c r="B958">
        <v>1.4250000000000001E-2</v>
      </c>
      <c r="C958" s="22">
        <v>1.4045929599999999E-6</v>
      </c>
      <c r="D958" s="22">
        <v>1.02123745E-6</v>
      </c>
    </row>
    <row r="959" spans="1:4">
      <c r="A959">
        <v>24</v>
      </c>
      <c r="B959">
        <v>1.6E-2</v>
      </c>
      <c r="C959" s="22">
        <v>1.4045885000000001E-6</v>
      </c>
      <c r="D959" s="22">
        <v>1.0212340300000001E-6</v>
      </c>
    </row>
    <row r="960" spans="1:4">
      <c r="A960">
        <v>25</v>
      </c>
      <c r="B960">
        <v>1.796E-2</v>
      </c>
      <c r="C960" s="22">
        <v>1.4045865899999999E-6</v>
      </c>
      <c r="D960" s="22">
        <v>1.02123204E-6</v>
      </c>
    </row>
    <row r="961" spans="1:4">
      <c r="A961">
        <v>26</v>
      </c>
      <c r="B961">
        <v>2.0160000000000001E-2</v>
      </c>
      <c r="C961" s="22">
        <v>1.4045876E-6</v>
      </c>
      <c r="D961" s="22">
        <v>1.02123202E-6</v>
      </c>
    </row>
    <row r="962" spans="1:4">
      <c r="A962">
        <v>27</v>
      </c>
      <c r="B962">
        <v>2.2630000000000001E-2</v>
      </c>
      <c r="C962" s="22">
        <v>1.4045888500000001E-6</v>
      </c>
      <c r="D962" s="22">
        <v>1.0212324600000001E-6</v>
      </c>
    </row>
    <row r="963" spans="1:4">
      <c r="A963">
        <v>28</v>
      </c>
      <c r="B963">
        <v>2.5399999999999999E-2</v>
      </c>
      <c r="C963" s="22">
        <v>1.40458539E-6</v>
      </c>
      <c r="D963" s="22">
        <v>1.0212301399999999E-6</v>
      </c>
    </row>
    <row r="964" spans="1:4">
      <c r="A964">
        <v>29</v>
      </c>
      <c r="B964">
        <v>2.8510000000000001E-2</v>
      </c>
      <c r="C964" s="22">
        <v>1.40457097E-6</v>
      </c>
      <c r="D964" s="22">
        <v>1.02122064E-6</v>
      </c>
    </row>
    <row r="965" spans="1:4">
      <c r="A965">
        <v>30</v>
      </c>
      <c r="B965">
        <v>3.2000000000000001E-2</v>
      </c>
      <c r="C965" s="22">
        <v>1.40453794E-6</v>
      </c>
      <c r="D965" s="22">
        <v>1.0211981300000001E-6</v>
      </c>
    </row>
    <row r="966" spans="1:4">
      <c r="A966">
        <v>31</v>
      </c>
      <c r="B966">
        <v>3.5920000000000001E-2</v>
      </c>
      <c r="C966" s="22">
        <v>1.40447535E-6</v>
      </c>
      <c r="D966" s="22">
        <v>1.0211542400000001E-6</v>
      </c>
    </row>
    <row r="967" spans="1:4">
      <c r="A967">
        <v>32</v>
      </c>
      <c r="B967">
        <v>4.0320000000000002E-2</v>
      </c>
      <c r="C967" s="22">
        <v>1.4043656399999999E-6</v>
      </c>
      <c r="D967" s="22">
        <v>1.0210760200000001E-6</v>
      </c>
    </row>
    <row r="968" spans="1:4">
      <c r="A968">
        <v>33</v>
      </c>
      <c r="B968">
        <v>4.5249999999999999E-2</v>
      </c>
      <c r="C968" s="22">
        <v>1.4041816399999999E-6</v>
      </c>
      <c r="D968" s="22">
        <v>1.02094419E-6</v>
      </c>
    </row>
    <row r="969" spans="1:4">
      <c r="A969">
        <v>34</v>
      </c>
      <c r="B969">
        <v>5.0799999999999998E-2</v>
      </c>
      <c r="C969" s="22">
        <v>1.4038851999999999E-6</v>
      </c>
      <c r="D969" s="22">
        <v>1.0207322400000001E-6</v>
      </c>
    </row>
    <row r="970" spans="1:4">
      <c r="A970">
        <v>35</v>
      </c>
      <c r="B970">
        <v>5.7020000000000001E-2</v>
      </c>
      <c r="C970" s="22">
        <v>1.4034285800000001E-6</v>
      </c>
      <c r="D970" s="22">
        <v>1.02040699E-6</v>
      </c>
    </row>
    <row r="971" spans="1:4">
      <c r="A971">
        <v>36</v>
      </c>
      <c r="B971">
        <v>6.4000000000000001E-2</v>
      </c>
      <c r="C971" s="22">
        <v>1.4027577800000001E-6</v>
      </c>
      <c r="D971" s="22">
        <v>1.01993047E-6</v>
      </c>
    </row>
    <row r="972" spans="1:4">
      <c r="A972">
        <v>37</v>
      </c>
      <c r="B972">
        <v>7.1840000000000001E-2</v>
      </c>
      <c r="C972" s="22">
        <v>1.40181626E-6</v>
      </c>
      <c r="D972" s="22">
        <v>1.0192621799999999E-6</v>
      </c>
    </row>
    <row r="973" spans="1:4">
      <c r="A973">
        <v>38</v>
      </c>
      <c r="B973">
        <v>8.0629999999999993E-2</v>
      </c>
      <c r="C973" s="22">
        <v>1.4005474499999999E-6</v>
      </c>
      <c r="D973" s="22">
        <v>1.01836098E-6</v>
      </c>
    </row>
    <row r="974" spans="1:4">
      <c r="A974">
        <v>39</v>
      </c>
      <c r="B974">
        <v>9.0509999999999993E-2</v>
      </c>
      <c r="C974" s="22">
        <v>1.398896E-6</v>
      </c>
      <c r="D974" s="22">
        <v>1.0171866699999999E-6</v>
      </c>
    </row>
    <row r="975" spans="1:4">
      <c r="A975">
        <v>40</v>
      </c>
      <c r="B975">
        <v>0.1016</v>
      </c>
      <c r="C975" s="22">
        <v>1.3968090900000001E-6</v>
      </c>
      <c r="D975" s="22">
        <v>1.0157015299999999E-6</v>
      </c>
    </row>
    <row r="976" spans="1:4">
      <c r="A976">
        <v>41</v>
      </c>
      <c r="B976">
        <v>0.114</v>
      </c>
      <c r="C976" s="22">
        <v>1.3942392700000001E-6</v>
      </c>
      <c r="D976" s="22">
        <v>1.0138726699999999E-6</v>
      </c>
    </row>
    <row r="977" spans="1:4">
      <c r="A977">
        <v>42</v>
      </c>
      <c r="B977">
        <v>0.128</v>
      </c>
      <c r="C977" s="22">
        <v>1.39114837E-6</v>
      </c>
      <c r="D977" s="22">
        <v>1.01167427E-6</v>
      </c>
    </row>
    <row r="978" spans="1:4">
      <c r="A978">
        <v>43</v>
      </c>
      <c r="B978">
        <v>0.14369999999999999</v>
      </c>
      <c r="C978" s="22">
        <v>1.38751067E-6</v>
      </c>
      <c r="D978" s="22">
        <v>1.0090889E-6</v>
      </c>
    </row>
    <row r="979" spans="1:4">
      <c r="A979">
        <v>44</v>
      </c>
      <c r="B979">
        <v>0.1613</v>
      </c>
      <c r="C979" s="22">
        <v>1.38331403E-6</v>
      </c>
      <c r="D979" s="22">
        <v>1.0061075600000001E-6</v>
      </c>
    </row>
    <row r="980" spans="1:4">
      <c r="A980">
        <v>45</v>
      </c>
      <c r="B980">
        <v>0.18099999999999999</v>
      </c>
      <c r="C980" s="22">
        <v>1.3785585899999999E-6</v>
      </c>
      <c r="D980" s="22">
        <v>1.0027287799999999E-6</v>
      </c>
    </row>
    <row r="981" spans="1:4">
      <c r="A981">
        <v>46</v>
      </c>
      <c r="B981">
        <v>0.20319999999999999</v>
      </c>
      <c r="C981" s="22">
        <v>1.3732523299999999E-6</v>
      </c>
      <c r="D981" s="22">
        <v>9.9895653599999997E-7</v>
      </c>
    </row>
    <row r="982" spans="1:4">
      <c r="A982">
        <v>47</v>
      </c>
      <c r="B982">
        <v>0.2281</v>
      </c>
      <c r="C982" s="22">
        <v>1.3674037099999999E-6</v>
      </c>
      <c r="D982" s="22">
        <v>9.9479649300000008E-7</v>
      </c>
    </row>
    <row r="983" spans="1:4">
      <c r="A983">
        <v>48</v>
      </c>
      <c r="B983">
        <v>0.25600000000000001</v>
      </c>
      <c r="C983" s="22">
        <v>1.36101495E-6</v>
      </c>
      <c r="D983" s="22">
        <v>9.9025195400000006E-7</v>
      </c>
    </row>
    <row r="984" spans="1:4">
      <c r="A984">
        <v>49</v>
      </c>
      <c r="B984">
        <v>0.28739999999999999</v>
      </c>
      <c r="C984" s="22">
        <v>1.3540810200000001E-6</v>
      </c>
      <c r="D984" s="22">
        <v>9.8532243199999997E-7</v>
      </c>
    </row>
    <row r="985" spans="1:4">
      <c r="A985">
        <v>50</v>
      </c>
      <c r="B985">
        <v>0.32250000000000001</v>
      </c>
      <c r="C985" s="22">
        <v>1.3465949799999999E-6</v>
      </c>
      <c r="D985" s="22">
        <v>9.8000555799999998E-7</v>
      </c>
    </row>
    <row r="986" spans="1:4">
      <c r="A986">
        <v>51</v>
      </c>
      <c r="B986">
        <v>0.36199999999999999</v>
      </c>
      <c r="C986" s="22">
        <v>1.3385542000000001E-6</v>
      </c>
      <c r="D986" s="22">
        <v>9.7429951499999997E-7</v>
      </c>
    </row>
    <row r="987" spans="1:4">
      <c r="A987">
        <v>52</v>
      </c>
      <c r="B987">
        <v>0.40639999999999998</v>
      </c>
      <c r="C987" s="22">
        <v>1.3299609100000001E-6</v>
      </c>
      <c r="D987" s="22">
        <v>9.6820300800000001E-7</v>
      </c>
    </row>
    <row r="988" spans="1:4">
      <c r="A988">
        <v>53</v>
      </c>
      <c r="B988">
        <v>0.45610000000000001</v>
      </c>
      <c r="C988" s="22">
        <v>1.3208175600000001E-6</v>
      </c>
      <c r="D988" s="22">
        <v>9.6171362100000001E-7</v>
      </c>
    </row>
    <row r="989" spans="1:4">
      <c r="A989">
        <v>54</v>
      </c>
      <c r="B989">
        <v>0.51200000000000001</v>
      </c>
      <c r="C989" s="22">
        <v>1.3111218599999999E-6</v>
      </c>
      <c r="D989" s="22">
        <v>9.5482742500000001E-7</v>
      </c>
    </row>
    <row r="990" spans="1:4">
      <c r="A990">
        <v>55</v>
      </c>
      <c r="B990">
        <v>0.57469999999999999</v>
      </c>
      <c r="C990" s="22">
        <v>1.3008642600000001E-6</v>
      </c>
      <c r="D990" s="22">
        <v>9.4753955799999996E-7</v>
      </c>
    </row>
    <row r="991" spans="1:4">
      <c r="A991">
        <v>56</v>
      </c>
      <c r="B991">
        <v>0.64510000000000001</v>
      </c>
      <c r="C991" s="22">
        <v>1.2900279500000001E-6</v>
      </c>
      <c r="D991" s="22">
        <v>9.39844107E-7</v>
      </c>
    </row>
    <row r="992" spans="1:4">
      <c r="A992">
        <v>57</v>
      </c>
      <c r="B992">
        <v>0.72409999999999997</v>
      </c>
      <c r="C992" s="22">
        <v>1.2785947999999999E-6</v>
      </c>
      <c r="D992" s="22">
        <v>9.3173548099999997E-7</v>
      </c>
    </row>
    <row r="993" spans="1:4">
      <c r="A993">
        <v>58</v>
      </c>
      <c r="B993">
        <v>0.81269999999999998</v>
      </c>
      <c r="C993" s="22">
        <v>1.2665570499999999E-6</v>
      </c>
      <c r="D993" s="22">
        <v>9.2321279799999995E-7</v>
      </c>
    </row>
    <row r="994" spans="1:4">
      <c r="A994">
        <v>59</v>
      </c>
      <c r="B994">
        <v>0.9123</v>
      </c>
      <c r="C994" s="22">
        <v>1.2539235099999999E-6</v>
      </c>
      <c r="D994" s="22">
        <v>9.1428212400000003E-7</v>
      </c>
    </row>
    <row r="995" spans="1:4">
      <c r="A995">
        <v>60</v>
      </c>
      <c r="B995">
        <v>1.024</v>
      </c>
      <c r="C995" s="22">
        <v>1.24071255E-6</v>
      </c>
      <c r="D995" s="22">
        <v>9.0495281499999995E-7</v>
      </c>
    </row>
    <row r="996" spans="1:4">
      <c r="A996">
        <v>61</v>
      </c>
      <c r="B996">
        <v>1.149</v>
      </c>
      <c r="C996" s="22">
        <v>1.2269386599999999E-6</v>
      </c>
      <c r="D996" s="22">
        <v>8.9523296000000005E-7</v>
      </c>
    </row>
    <row r="997" spans="1:4">
      <c r="A997">
        <v>62</v>
      </c>
      <c r="B997">
        <v>1.29</v>
      </c>
      <c r="C997" s="22">
        <v>1.2126004E-6</v>
      </c>
      <c r="D997" s="22">
        <v>8.8512771200000005E-7</v>
      </c>
    </row>
    <row r="998" spans="1:4">
      <c r="A998">
        <v>63</v>
      </c>
      <c r="B998">
        <v>1.448</v>
      </c>
      <c r="C998" s="22">
        <v>1.19766703E-6</v>
      </c>
      <c r="D998" s="22">
        <v>8.7463721199999995E-7</v>
      </c>
    </row>
    <row r="999" spans="1:4">
      <c r="A999">
        <v>64</v>
      </c>
      <c r="B999">
        <v>1.625</v>
      </c>
      <c r="C999" s="22">
        <v>1.18206524E-6</v>
      </c>
      <c r="D999" s="22">
        <v>8.6375417199999998E-7</v>
      </c>
    </row>
    <row r="1000" spans="1:4">
      <c r="A1000">
        <v>65</v>
      </c>
      <c r="B1000">
        <v>1.825</v>
      </c>
      <c r="C1000" s="22">
        <v>1.1656701199999999E-6</v>
      </c>
      <c r="D1000" s="22">
        <v>8.5246397000000005E-7</v>
      </c>
    </row>
    <row r="1001" spans="1:4">
      <c r="A1001">
        <v>66</v>
      </c>
      <c r="B1001">
        <v>2.048</v>
      </c>
      <c r="C1001" s="22">
        <v>1.14829128E-6</v>
      </c>
      <c r="D1001" s="22">
        <v>8.4073908799999997E-7</v>
      </c>
    </row>
    <row r="1002" spans="1:4">
      <c r="A1002">
        <v>67</v>
      </c>
      <c r="B1002">
        <v>2.2989999999999999</v>
      </c>
      <c r="C1002" s="22">
        <v>1.12964285E-6</v>
      </c>
      <c r="D1002" s="22">
        <v>8.2851661700000002E-7</v>
      </c>
    </row>
    <row r="1003" spans="1:4">
      <c r="A1003">
        <v>68</v>
      </c>
      <c r="B1003">
        <v>2.58</v>
      </c>
      <c r="C1003" s="22">
        <v>1.10931134E-6</v>
      </c>
      <c r="D1003" s="22">
        <v>8.1566491799999999E-7</v>
      </c>
    </row>
    <row r="1004" spans="1:4">
      <c r="A1004">
        <v>69</v>
      </c>
      <c r="B1004">
        <v>2.8959999999999999</v>
      </c>
      <c r="C1004" s="22">
        <v>1.0867456599999999E-6</v>
      </c>
      <c r="D1004" s="22">
        <v>8.0195537100000001E-7</v>
      </c>
    </row>
    <row r="1005" spans="1:4">
      <c r="A1005">
        <v>70</v>
      </c>
      <c r="B1005">
        <v>3.2509999999999999</v>
      </c>
      <c r="C1005" s="22">
        <v>1.0612795199999999E-6</v>
      </c>
      <c r="D1005" s="22">
        <v>7.8704757100000003E-7</v>
      </c>
    </row>
    <row r="1006" spans="1:4">
      <c r="A1006">
        <v>71</v>
      </c>
      <c r="B1006">
        <v>3.649</v>
      </c>
      <c r="C1006" s="22">
        <v>1.0321941700000001E-6</v>
      </c>
      <c r="D1006" s="22">
        <v>7.70496796E-7</v>
      </c>
    </row>
    <row r="1007" spans="1:4">
      <c r="A1007">
        <v>72</v>
      </c>
      <c r="B1007">
        <v>4.0960000000000001</v>
      </c>
      <c r="C1007" s="22">
        <v>9.98832202E-7</v>
      </c>
      <c r="D1007" s="22">
        <v>7.5179588899999996E-7</v>
      </c>
    </row>
    <row r="1008" spans="1:4">
      <c r="A1008">
        <v>73</v>
      </c>
      <c r="B1008">
        <v>4.5979999999999999</v>
      </c>
      <c r="C1008" s="22">
        <v>9.6073593099999997E-7</v>
      </c>
      <c r="D1008" s="22">
        <v>7.3044340700000005E-7</v>
      </c>
    </row>
    <row r="1009" spans="1:8">
      <c r="A1009">
        <v>74</v>
      </c>
      <c r="B1009">
        <v>5.1609999999999996</v>
      </c>
      <c r="C1009" s="22">
        <v>9.1774980300000005E-7</v>
      </c>
      <c r="D1009" s="22">
        <v>7.0601201999999998E-7</v>
      </c>
    </row>
    <row r="1010" spans="1:8">
      <c r="A1010">
        <v>75</v>
      </c>
      <c r="B1010">
        <v>5.7930000000000001</v>
      </c>
      <c r="C1010" s="22">
        <v>8.7005646299999998E-7</v>
      </c>
      <c r="D1010" s="22">
        <v>6.7821022200000005E-7</v>
      </c>
    </row>
    <row r="1011" spans="1:8">
      <c r="A1011">
        <v>76</v>
      </c>
      <c r="B1011">
        <v>6.5019999999999998</v>
      </c>
      <c r="C1011" s="22">
        <v>8.1816925700000003E-7</v>
      </c>
      <c r="D1011" s="22">
        <v>6.4694777799999999E-7</v>
      </c>
    </row>
    <row r="1012" spans="1:8">
      <c r="A1012">
        <v>77</v>
      </c>
      <c r="B1012">
        <v>7.298</v>
      </c>
      <c r="C1012" s="22">
        <v>7.6290400000000004E-7</v>
      </c>
      <c r="D1012" s="22">
        <v>6.1239103300000003E-7</v>
      </c>
    </row>
    <row r="1013" spans="1:8">
      <c r="A1013">
        <v>78</v>
      </c>
      <c r="B1013">
        <v>8.1920000000000002</v>
      </c>
      <c r="C1013" s="22">
        <v>7.0532238600000004E-7</v>
      </c>
      <c r="D1013" s="22">
        <v>5.74972095E-7</v>
      </c>
    </row>
    <row r="1014" spans="1:8">
      <c r="A1014">
        <v>79</v>
      </c>
      <c r="B1014">
        <v>9.1950000000000003</v>
      </c>
      <c r="C1014" s="22">
        <v>6.4663266299999999E-7</v>
      </c>
      <c r="D1014" s="22">
        <v>5.3533917700000001E-7</v>
      </c>
    </row>
    <row r="1015" spans="1:8">
      <c r="A1015">
        <v>80</v>
      </c>
      <c r="B1015">
        <v>10.32</v>
      </c>
      <c r="C1015" s="22">
        <v>5.88054897E-7</v>
      </c>
      <c r="D1015" s="22">
        <v>4.9427249600000005E-7</v>
      </c>
    </row>
    <row r="1016" spans="1:8">
      <c r="A1016">
        <v>81</v>
      </c>
      <c r="B1016">
        <v>11.59</v>
      </c>
      <c r="C1016" s="22">
        <v>5.3069176100000003E-7</v>
      </c>
      <c r="D1016" s="22">
        <v>4.52601761E-7</v>
      </c>
    </row>
    <row r="1017" spans="1:8">
      <c r="A1017">
        <v>82</v>
      </c>
      <c r="B1017">
        <v>13</v>
      </c>
      <c r="C1017" s="22">
        <v>4.7546124899999998E-7</v>
      </c>
      <c r="D1017" s="22">
        <v>4.1114666700000001E-7</v>
      </c>
    </row>
    <row r="1018" spans="1:8">
      <c r="A1018">
        <v>83</v>
      </c>
      <c r="B1018">
        <v>14.6</v>
      </c>
      <c r="C1018" s="22">
        <v>4.2310112899999999E-7</v>
      </c>
      <c r="D1018" s="22">
        <v>3.7067301299999999E-7</v>
      </c>
    </row>
    <row r="1021" spans="1:8">
      <c r="A1021" t="s">
        <v>1</v>
      </c>
      <c r="B1021" t="s">
        <v>12</v>
      </c>
      <c r="C1021" t="s">
        <v>13</v>
      </c>
      <c r="D1021" t="s">
        <v>14</v>
      </c>
      <c r="E1021" t="s">
        <v>15</v>
      </c>
      <c r="F1021" t="s">
        <v>259</v>
      </c>
      <c r="G1021" t="s">
        <v>16</v>
      </c>
      <c r="H1021" t="s">
        <v>17</v>
      </c>
    </row>
    <row r="1022" spans="1:8">
      <c r="A1022">
        <v>0</v>
      </c>
      <c r="B1022">
        <v>1.1249999999999999E-3</v>
      </c>
      <c r="C1022" s="22">
        <v>6.9094747700000003E-6</v>
      </c>
      <c r="D1022" s="22">
        <v>1.09191299E-6</v>
      </c>
      <c r="E1022">
        <v>0.15803125800000001</v>
      </c>
      <c r="F1022">
        <v>5.3941251799999998E-3</v>
      </c>
      <c r="G1022">
        <v>8.9377529499999997E-2</v>
      </c>
      <c r="H1022">
        <v>0.15796599724399599</v>
      </c>
    </row>
    <row r="1023" spans="1:8">
      <c r="A1023">
        <v>1</v>
      </c>
      <c r="B1023">
        <v>1.4170000000000001E-3</v>
      </c>
      <c r="C1023" s="22">
        <v>6.9094956099999996E-6</v>
      </c>
      <c r="D1023" s="22">
        <v>1.09191498E-6</v>
      </c>
      <c r="E1023">
        <v>0.158031069</v>
      </c>
      <c r="F1023">
        <v>7.2802958000000003E-3</v>
      </c>
      <c r="G1023">
        <v>8.9358308999999997E-2</v>
      </c>
      <c r="H1023">
        <v>0.15796599724399599</v>
      </c>
    </row>
    <row r="1024" spans="1:8">
      <c r="A1024">
        <v>2</v>
      </c>
      <c r="B1024">
        <v>1.786E-3</v>
      </c>
      <c r="C1024" s="22">
        <v>6.9095038200000004E-6</v>
      </c>
      <c r="D1024" s="22">
        <v>1.0919158E-6</v>
      </c>
      <c r="E1024">
        <v>0.158031</v>
      </c>
      <c r="F1024">
        <v>3.4032547699999999E-2</v>
      </c>
      <c r="G1024">
        <v>8.9345304700000003E-2</v>
      </c>
      <c r="H1024">
        <v>0.15796599724399599</v>
      </c>
    </row>
    <row r="1025" spans="1:8">
      <c r="A1025">
        <v>3</v>
      </c>
      <c r="B1025">
        <v>2.2499999999999998E-3</v>
      </c>
      <c r="C1025" s="22">
        <v>6.9094968300000002E-6</v>
      </c>
      <c r="D1025" s="22">
        <v>1.09191561E-6</v>
      </c>
      <c r="E1025">
        <v>0.15803113299999999</v>
      </c>
      <c r="F1025">
        <v>-2.2003954900000001E-2</v>
      </c>
      <c r="G1025">
        <v>8.9278659900000001E-2</v>
      </c>
      <c r="H1025">
        <v>0.15796599724399599</v>
      </c>
    </row>
    <row r="1026" spans="1:8">
      <c r="A1026">
        <v>4</v>
      </c>
      <c r="B1026">
        <v>2.8349999999999998E-3</v>
      </c>
      <c r="C1026" s="22">
        <v>6.9094843700000003E-6</v>
      </c>
      <c r="D1026" s="22">
        <v>1.0919140299999999E-6</v>
      </c>
      <c r="E1026">
        <v>0.15803118899999999</v>
      </c>
      <c r="F1026">
        <v>1.00856273</v>
      </c>
      <c r="G1026">
        <v>8.9350073200000005E-2</v>
      </c>
      <c r="H1026">
        <v>0.15796599724399599</v>
      </c>
    </row>
    <row r="1027" spans="1:8">
      <c r="A1027">
        <v>5</v>
      </c>
      <c r="B1027">
        <v>3.5720000000000001E-3</v>
      </c>
      <c r="C1027" s="22">
        <v>6.9094872499999998E-6</v>
      </c>
      <c r="D1027" s="22">
        <v>1.0919138999999999E-6</v>
      </c>
      <c r="E1027">
        <v>0.15803110400000001</v>
      </c>
      <c r="F1027">
        <v>-5.89510694E-2</v>
      </c>
      <c r="G1027">
        <v>8.9409182899999995E-2</v>
      </c>
      <c r="H1027">
        <v>0.15796599724399599</v>
      </c>
    </row>
    <row r="1028" spans="1:8">
      <c r="A1028">
        <v>6</v>
      </c>
      <c r="B1028">
        <v>4.4999999999999997E-3</v>
      </c>
      <c r="C1028" s="22">
        <v>6.9095050900000001E-6</v>
      </c>
      <c r="D1028" s="22">
        <v>1.09191522E-6</v>
      </c>
      <c r="E1028">
        <v>0.15803088700000001</v>
      </c>
      <c r="F1028">
        <v>8.2860590900000003E-2</v>
      </c>
      <c r="G1028">
        <v>8.9451614099999993E-2</v>
      </c>
      <c r="H1028">
        <v>0.15796599724399599</v>
      </c>
    </row>
    <row r="1029" spans="1:8">
      <c r="A1029">
        <v>7</v>
      </c>
      <c r="B1029">
        <v>5.6690000000000004E-3</v>
      </c>
      <c r="C1029" s="22">
        <v>6.90950505E-6</v>
      </c>
      <c r="D1029" s="22">
        <v>1.09191568E-6</v>
      </c>
      <c r="E1029">
        <v>0.158030954</v>
      </c>
      <c r="F1029">
        <v>-0.156440206</v>
      </c>
      <c r="G1029">
        <v>8.9380470200000006E-2</v>
      </c>
      <c r="H1029">
        <v>0.15796599724399599</v>
      </c>
    </row>
    <row r="1030" spans="1:8">
      <c r="A1030">
        <v>8</v>
      </c>
      <c r="B1030">
        <v>7.143E-3</v>
      </c>
      <c r="C1030" s="22">
        <v>6.9094870199999996E-6</v>
      </c>
      <c r="D1030" s="22">
        <v>1.0919151200000001E-6</v>
      </c>
      <c r="E1030">
        <v>0.15803128499999999</v>
      </c>
      <c r="F1030">
        <v>-3.3106406499999998E-2</v>
      </c>
      <c r="G1030">
        <v>8.9220602900000001E-2</v>
      </c>
      <c r="H1030">
        <v>0.15796599724399599</v>
      </c>
    </row>
    <row r="1031" spans="1:8">
      <c r="A1031">
        <v>9</v>
      </c>
      <c r="B1031">
        <v>8.9999999999999993E-3</v>
      </c>
      <c r="C1031" s="22">
        <v>6.9094847100000003E-6</v>
      </c>
      <c r="D1031" s="22">
        <v>1.09191498E-6</v>
      </c>
      <c r="E1031">
        <v>0.158031318</v>
      </c>
      <c r="F1031">
        <v>-0.65992004100000001</v>
      </c>
      <c r="G1031">
        <v>8.9210105400000003E-2</v>
      </c>
      <c r="H1031">
        <v>0.15796599724399599</v>
      </c>
    </row>
    <row r="1032" spans="1:8">
      <c r="A1032">
        <v>10</v>
      </c>
      <c r="B1032">
        <v>1.1339999999999999E-2</v>
      </c>
      <c r="C1032" s="22">
        <v>6.9095001100000003E-6</v>
      </c>
      <c r="D1032" s="22">
        <v>1.09191452E-6</v>
      </c>
      <c r="E1032">
        <v>0.1580309</v>
      </c>
      <c r="F1032">
        <v>-0.78864157199999996</v>
      </c>
      <c r="G1032">
        <v>8.9489602799999998E-2</v>
      </c>
      <c r="H1032">
        <v>0.15796599724399599</v>
      </c>
    </row>
    <row r="1033" spans="1:8">
      <c r="A1033">
        <v>11</v>
      </c>
      <c r="B1033">
        <v>1.4290000000000001E-2</v>
      </c>
      <c r="C1033" s="22">
        <v>6.9094976900000004E-6</v>
      </c>
      <c r="D1033" s="22">
        <v>1.09191399E-6</v>
      </c>
      <c r="E1033">
        <v>0.15803087900000001</v>
      </c>
      <c r="F1033">
        <v>0.109625917</v>
      </c>
      <c r="G1033">
        <v>8.9537346399999995E-2</v>
      </c>
      <c r="H1033">
        <v>0.15796599724399599</v>
      </c>
    </row>
    <row r="1034" spans="1:8">
      <c r="A1034">
        <v>12</v>
      </c>
      <c r="B1034">
        <v>1.7999999999999999E-2</v>
      </c>
      <c r="C1034" s="22">
        <v>6.9094891799999998E-6</v>
      </c>
      <c r="D1034" s="22">
        <v>1.09191392E-6</v>
      </c>
      <c r="E1034">
        <v>0.158031064</v>
      </c>
      <c r="F1034">
        <v>5.5304064100000001E-2</v>
      </c>
      <c r="G1034">
        <v>8.9431662100000003E-2</v>
      </c>
      <c r="H1034">
        <v>0.15796599724399599</v>
      </c>
    </row>
    <row r="1035" spans="1:8">
      <c r="A1035">
        <v>13</v>
      </c>
      <c r="B1035">
        <v>2.2679999999999999E-2</v>
      </c>
      <c r="C1035" s="22">
        <v>6.9094875899999997E-6</v>
      </c>
      <c r="D1035" s="22">
        <v>1.0919151E-6</v>
      </c>
      <c r="E1035">
        <v>0.15803127</v>
      </c>
      <c r="F1035">
        <v>8.2471609400000007E-2</v>
      </c>
      <c r="G1035">
        <v>8.9231258999999993E-2</v>
      </c>
      <c r="H1035">
        <v>0.15796599724399599</v>
      </c>
    </row>
    <row r="1036" spans="1:8">
      <c r="A1036">
        <v>14</v>
      </c>
      <c r="B1036">
        <v>2.8570000000000002E-2</v>
      </c>
      <c r="C1036" s="22">
        <v>6.9094048499999999E-6</v>
      </c>
      <c r="D1036" s="22">
        <v>1.09189841E-6</v>
      </c>
      <c r="E1036">
        <v>0.158030748</v>
      </c>
      <c r="F1036">
        <v>8.0112335100000001E-2</v>
      </c>
      <c r="G1036">
        <v>9.0630885300000005E-2</v>
      </c>
      <c r="H1036">
        <v>0.15796599724399599</v>
      </c>
    </row>
    <row r="1037" spans="1:8">
      <c r="A1037">
        <v>15</v>
      </c>
      <c r="B1037">
        <v>3.5999999999999997E-2</v>
      </c>
      <c r="C1037" s="22">
        <v>6.9089490400000001E-6</v>
      </c>
      <c r="D1037" s="22">
        <v>1.09182041E-6</v>
      </c>
      <c r="E1037">
        <v>0.15802988400000001</v>
      </c>
      <c r="F1037">
        <v>7.2441225999999997E-2</v>
      </c>
      <c r="G1037">
        <v>9.5798549100000005E-2</v>
      </c>
      <c r="H1037">
        <v>0.15796599724399599</v>
      </c>
    </row>
    <row r="1038" spans="1:8">
      <c r="A1038">
        <v>16</v>
      </c>
      <c r="B1038">
        <v>4.5359999999999998E-2</v>
      </c>
      <c r="C1038" s="22">
        <v>6.9074611299999998E-6</v>
      </c>
      <c r="D1038" s="22">
        <v>1.0915714000000001E-6</v>
      </c>
      <c r="E1038">
        <v>0.15802787400000001</v>
      </c>
      <c r="F1038">
        <v>6.04488491E-2</v>
      </c>
      <c r="G1038">
        <v>0.108196891</v>
      </c>
      <c r="H1038">
        <v>0.15796599724399599</v>
      </c>
    </row>
    <row r="1039" spans="1:8">
      <c r="A1039">
        <v>17</v>
      </c>
      <c r="B1039">
        <v>5.7140000000000003E-2</v>
      </c>
      <c r="C1039" s="22">
        <v>6.9036708299999999E-6</v>
      </c>
      <c r="D1039" s="22">
        <v>1.0909340600000001E-6</v>
      </c>
      <c r="E1039">
        <v>0.158022317</v>
      </c>
      <c r="F1039">
        <v>4.2268524199999997E-2</v>
      </c>
      <c r="G1039">
        <v>0.12655493600000001</v>
      </c>
      <c r="H1039">
        <v>0.15796599724399599</v>
      </c>
    </row>
    <row r="1040" spans="1:8">
      <c r="A1040">
        <v>18</v>
      </c>
      <c r="B1040">
        <v>7.1999999999999995E-2</v>
      </c>
      <c r="C1040" s="22">
        <v>6.8956937799999998E-6</v>
      </c>
      <c r="D1040" s="22">
        <v>1.0895845E-6</v>
      </c>
      <c r="E1040">
        <v>0.15800940999999999</v>
      </c>
      <c r="F1040">
        <v>2.5573849999999999E-2</v>
      </c>
      <c r="G1040">
        <v>0.14325923099999999</v>
      </c>
      <c r="H1040">
        <v>0.15796599724399599</v>
      </c>
    </row>
    <row r="1041" spans="1:8">
      <c r="A1041">
        <v>19</v>
      </c>
      <c r="B1041">
        <v>9.0709999999999999E-2</v>
      </c>
      <c r="C1041" s="22">
        <v>6.8813430899999999E-6</v>
      </c>
      <c r="D1041" s="22">
        <v>1.0871607699999999E-6</v>
      </c>
      <c r="E1041">
        <v>0.157986711</v>
      </c>
      <c r="F1041">
        <v>1.49990913E-2</v>
      </c>
      <c r="G1041">
        <v>0.15385887300000001</v>
      </c>
      <c r="H1041">
        <v>0.15796599724399599</v>
      </c>
    </row>
    <row r="1042" spans="1:8">
      <c r="A1042">
        <v>20</v>
      </c>
      <c r="B1042">
        <v>0.1143</v>
      </c>
      <c r="C1042" s="22">
        <v>6.8585395900000003E-6</v>
      </c>
      <c r="D1042" s="22">
        <v>1.0833139500000001E-6</v>
      </c>
      <c r="E1042">
        <v>0.15795111100000001</v>
      </c>
      <c r="F1042">
        <v>9.1977599500000003E-3</v>
      </c>
      <c r="G1042">
        <v>0.159741299</v>
      </c>
      <c r="H1042">
        <v>0.15796599724399599</v>
      </c>
    </row>
    <row r="1043" spans="1:8">
      <c r="A1043">
        <v>21</v>
      </c>
      <c r="B1043">
        <v>0.14399999999999999</v>
      </c>
      <c r="C1043" s="22">
        <v>6.8257252600000003E-6</v>
      </c>
      <c r="D1043" s="22">
        <v>1.0777689400000001E-6</v>
      </c>
      <c r="E1043">
        <v>0.15789808399999999</v>
      </c>
      <c r="F1043">
        <v>5.8658445399999998E-3</v>
      </c>
      <c r="G1043">
        <v>0.163098146</v>
      </c>
      <c r="H1043">
        <v>0.15796599724399599</v>
      </c>
    </row>
    <row r="1044" spans="1:8">
      <c r="A1044">
        <v>22</v>
      </c>
      <c r="B1044">
        <v>0.18140000000000001</v>
      </c>
      <c r="C1044" s="22">
        <v>6.7821723199999996E-6</v>
      </c>
      <c r="D1044" s="22">
        <v>1.0704053500000001E-6</v>
      </c>
      <c r="E1044">
        <v>0.15782632699999999</v>
      </c>
      <c r="F1044">
        <v>3.9287183299999999E-3</v>
      </c>
      <c r="G1044">
        <v>0.16504165100000001</v>
      </c>
      <c r="H1044">
        <v>0.15796599724399599</v>
      </c>
    </row>
    <row r="1045" spans="1:8">
      <c r="A1045">
        <v>23</v>
      </c>
      <c r="B1045">
        <v>0.2286</v>
      </c>
      <c r="C1045" s="22">
        <v>6.7278493200000004E-6</v>
      </c>
      <c r="D1045" s="22">
        <v>1.06123197E-6</v>
      </c>
      <c r="E1045">
        <v>0.15773717800000001</v>
      </c>
      <c r="F1045">
        <v>2.9622132299999999E-3</v>
      </c>
      <c r="G1045">
        <v>0.166145925</v>
      </c>
      <c r="H1045">
        <v>0.15796599724399599</v>
      </c>
    </row>
    <row r="1046" spans="1:8">
      <c r="A1046">
        <v>24</v>
      </c>
      <c r="B1046">
        <v>0.28799999999999998</v>
      </c>
      <c r="C1046" s="22">
        <v>6.66288394E-6</v>
      </c>
      <c r="D1046" s="22">
        <v>1.0502505599999999E-6</v>
      </c>
      <c r="E1046">
        <v>0.157627023</v>
      </c>
      <c r="F1046">
        <v>2.4562968E-3</v>
      </c>
      <c r="G1046">
        <v>0.166887222</v>
      </c>
      <c r="H1046">
        <v>0.15796599724399599</v>
      </c>
    </row>
    <row r="1047" spans="1:8">
      <c r="A1047">
        <v>25</v>
      </c>
      <c r="B1047">
        <v>0.36280000000000001</v>
      </c>
      <c r="C1047" s="22">
        <v>6.5872674300000002E-6</v>
      </c>
      <c r="D1047" s="22">
        <v>1.0374296100000001E-6</v>
      </c>
      <c r="E1047">
        <v>0.157490132</v>
      </c>
      <c r="F1047">
        <v>2.0094284899999999E-3</v>
      </c>
      <c r="G1047">
        <v>0.16750014799999999</v>
      </c>
      <c r="H1047">
        <v>0.15796599724399599</v>
      </c>
    </row>
    <row r="1048" spans="1:8">
      <c r="A1048">
        <v>26</v>
      </c>
      <c r="B1048">
        <v>0.4572</v>
      </c>
      <c r="C1048" s="22">
        <v>6.5009171999999996E-6</v>
      </c>
      <c r="D1048" s="22">
        <v>1.0227802599999999E-6</v>
      </c>
      <c r="E1048">
        <v>0.15732860900000001</v>
      </c>
      <c r="F1048">
        <v>1.71644404E-3</v>
      </c>
      <c r="G1048">
        <v>0.16794741899999999</v>
      </c>
      <c r="H1048">
        <v>0.15796599724399599</v>
      </c>
    </row>
    <row r="1049" spans="1:8">
      <c r="A1049">
        <v>27</v>
      </c>
      <c r="B1049">
        <v>0.57599999999999996</v>
      </c>
      <c r="C1049" s="22">
        <v>6.4036600800000002E-6</v>
      </c>
      <c r="D1049" s="22">
        <v>1.0062965399999999E-6</v>
      </c>
      <c r="E1049">
        <v>0.157143965</v>
      </c>
      <c r="F1049">
        <v>1.8276943899999999E-3</v>
      </c>
      <c r="G1049">
        <v>0.168239468</v>
      </c>
      <c r="H1049">
        <v>0.15796599724399599</v>
      </c>
    </row>
    <row r="1050" spans="1:8">
      <c r="A1050">
        <v>28</v>
      </c>
      <c r="B1050">
        <v>0.72570000000000001</v>
      </c>
      <c r="C1050" s="22">
        <v>6.2951563300000001E-6</v>
      </c>
      <c r="D1050" s="22">
        <v>9.8784895899999992E-7</v>
      </c>
      <c r="E1050">
        <v>0.15692207</v>
      </c>
      <c r="F1050">
        <v>2.2808230700000001E-3</v>
      </c>
      <c r="G1050">
        <v>0.16855025500000001</v>
      </c>
      <c r="H1050">
        <v>0.15796599724399599</v>
      </c>
    </row>
    <row r="1051" spans="1:8">
      <c r="A1051">
        <v>29</v>
      </c>
      <c r="B1051">
        <v>0.9143</v>
      </c>
      <c r="C1051" s="22">
        <v>6.1752636599999999E-6</v>
      </c>
      <c r="D1051" s="22">
        <v>9.6733287000000005E-7</v>
      </c>
      <c r="E1051">
        <v>0.15664640799999999</v>
      </c>
      <c r="F1051">
        <v>3.1076350900000002E-3</v>
      </c>
      <c r="G1051">
        <v>0.16896623099999999</v>
      </c>
      <c r="H1051">
        <v>0.15796599724399599</v>
      </c>
    </row>
    <row r="1052" spans="1:8">
      <c r="A1052">
        <v>30</v>
      </c>
      <c r="B1052">
        <v>1.1519999999999999</v>
      </c>
      <c r="C1052" s="22">
        <v>6.0442726299999999E-6</v>
      </c>
      <c r="D1052" s="22">
        <v>9.4480767400000003E-7</v>
      </c>
      <c r="E1052">
        <v>0.156314536</v>
      </c>
      <c r="F1052">
        <v>5.5348059699999999E-3</v>
      </c>
      <c r="G1052">
        <v>0.16941604399999999</v>
      </c>
      <c r="H1052">
        <v>0.15796599724399599</v>
      </c>
    </row>
    <row r="1053" spans="1:8">
      <c r="A1053">
        <v>31</v>
      </c>
      <c r="B1053">
        <v>1.4510000000000001</v>
      </c>
      <c r="C1053" s="22">
        <v>5.9023091300000001E-6</v>
      </c>
      <c r="D1053" s="22">
        <v>9.2012643000000004E-7</v>
      </c>
      <c r="E1053">
        <v>0.15589261900000001</v>
      </c>
      <c r="F1053">
        <v>1.27175238E-2</v>
      </c>
      <c r="G1053">
        <v>0.17003784799999999</v>
      </c>
      <c r="H1053">
        <v>0.15796599724399599</v>
      </c>
    </row>
    <row r="1054" spans="1:8">
      <c r="A1054">
        <v>32</v>
      </c>
      <c r="B1054">
        <v>1.829</v>
      </c>
      <c r="C1054" s="22">
        <v>5.7481212800000002E-6</v>
      </c>
      <c r="D1054" s="22">
        <v>8.9205759500000002E-7</v>
      </c>
      <c r="E1054">
        <v>0.155191158</v>
      </c>
      <c r="F1054">
        <v>2.8210640799999999E-2</v>
      </c>
      <c r="G1054">
        <v>0.17162276300000001</v>
      </c>
      <c r="H1054">
        <v>0.15796599724399599</v>
      </c>
    </row>
    <row r="1055" spans="1:8">
      <c r="A1055">
        <v>33</v>
      </c>
      <c r="B1055">
        <v>2.3039999999999998</v>
      </c>
      <c r="C1055" s="22">
        <v>5.57713511E-6</v>
      </c>
      <c r="D1055" s="22">
        <v>8.57309885E-7</v>
      </c>
      <c r="E1055">
        <v>0.15371868699999999</v>
      </c>
      <c r="F1055">
        <v>5.0740985199999998E-2</v>
      </c>
      <c r="G1055">
        <v>0.17565781799999999</v>
      </c>
      <c r="H1055">
        <v>0.15796599724399599</v>
      </c>
    </row>
    <row r="1056" spans="1:8">
      <c r="A1056">
        <v>34</v>
      </c>
      <c r="B1056">
        <v>2.903</v>
      </c>
      <c r="C1056" s="22">
        <v>5.3780695599999999E-6</v>
      </c>
      <c r="D1056" s="22">
        <v>8.1012439899999997E-7</v>
      </c>
      <c r="E1056">
        <v>0.15063479399999999</v>
      </c>
      <c r="F1056">
        <v>6.9837444900000004E-2</v>
      </c>
      <c r="G1056">
        <v>0.18360204999999999</v>
      </c>
      <c r="H1056">
        <v>0.15796599724399599</v>
      </c>
    </row>
    <row r="1057" spans="1:8">
      <c r="A1057">
        <v>35</v>
      </c>
      <c r="B1057">
        <v>3.657</v>
      </c>
      <c r="C1057" s="22">
        <v>5.1308275299999998E-6</v>
      </c>
      <c r="D1057" s="22">
        <v>7.4371457900000002E-7</v>
      </c>
      <c r="E1057" s="22">
        <v>0.14495021999999999</v>
      </c>
      <c r="F1057">
        <v>7.2312655300000001E-2</v>
      </c>
      <c r="G1057">
        <v>0.19537407700000001</v>
      </c>
      <c r="H1057">
        <v>0.15796599724399599</v>
      </c>
    </row>
    <row r="1058" spans="1:8">
      <c r="A1058">
        <v>36</v>
      </c>
      <c r="B1058">
        <v>4.6079999999999997</v>
      </c>
      <c r="C1058" s="22">
        <v>4.8114738900000004E-6</v>
      </c>
      <c r="D1058" s="22">
        <v>6.5440317700000002E-7</v>
      </c>
      <c r="E1058" s="22">
        <v>0.13600888</v>
      </c>
      <c r="F1058">
        <v>5.5078015500000001E-2</v>
      </c>
      <c r="G1058">
        <v>0.208164297</v>
      </c>
      <c r="H1058">
        <v>0.15796599724399599</v>
      </c>
    </row>
    <row r="1059" spans="1:8">
      <c r="A1059">
        <v>37</v>
      </c>
      <c r="B1059">
        <v>5.806</v>
      </c>
      <c r="C1059" s="22">
        <v>4.40430301E-6</v>
      </c>
      <c r="D1059" s="22">
        <v>5.4587852999999998E-7</v>
      </c>
      <c r="E1059">
        <v>0.123942092</v>
      </c>
      <c r="F1059" s="22">
        <v>2.6060162800000002E-2</v>
      </c>
      <c r="G1059">
        <v>0.21762632300000001</v>
      </c>
      <c r="H1059">
        <v>0.15796599724399599</v>
      </c>
    </row>
    <row r="1060" spans="1:8">
      <c r="A1060">
        <v>38</v>
      </c>
      <c r="B1060">
        <v>7.3140000000000001</v>
      </c>
      <c r="C1060" s="22">
        <v>3.91354136E-6</v>
      </c>
      <c r="D1060" s="22">
        <v>4.2922874599999999E-7</v>
      </c>
      <c r="E1060">
        <v>0.109677836</v>
      </c>
      <c r="F1060">
        <v>-5.2548735299999998E-3</v>
      </c>
      <c r="G1060">
        <v>0.22090595900000001</v>
      </c>
      <c r="H1060">
        <v>0.15796599724399599</v>
      </c>
    </row>
    <row r="1061" spans="1:8">
      <c r="A1061">
        <v>39</v>
      </c>
      <c r="B1061">
        <v>9.2159999999999993</v>
      </c>
      <c r="C1061" s="22">
        <v>3.3948007399999998E-6</v>
      </c>
      <c r="D1061" s="22">
        <v>3.2001468699999997E-7</v>
      </c>
      <c r="E1061">
        <v>9.4266117900000002E-2</v>
      </c>
      <c r="F1061">
        <v>-4.8411892599999999E-2</v>
      </c>
      <c r="G1061">
        <v>0.21937842299999999</v>
      </c>
      <c r="H1061">
        <v>0.15796599724399599</v>
      </c>
    </row>
    <row r="1062" spans="1:8">
      <c r="A1062">
        <v>40</v>
      </c>
      <c r="B1062">
        <v>11.61</v>
      </c>
      <c r="C1062" s="22">
        <v>2.7321844299999999E-6</v>
      </c>
      <c r="D1062" s="22">
        <v>2.20864098E-7</v>
      </c>
      <c r="E1062">
        <v>8.0837916900000001E-2</v>
      </c>
      <c r="F1062">
        <v>-7.6721651000000002E-2</v>
      </c>
      <c r="G1062">
        <v>0.20833286200000001</v>
      </c>
      <c r="H1062">
        <v>0.15796599724399599</v>
      </c>
    </row>
    <row r="1063" spans="1:8">
      <c r="A1063">
        <v>41</v>
      </c>
      <c r="B1063">
        <v>13</v>
      </c>
      <c r="C1063" s="22">
        <v>1.95818454E-6</v>
      </c>
      <c r="D1063" s="22">
        <v>1.3093989E-7</v>
      </c>
      <c r="E1063">
        <v>6.6868002999999995E-2</v>
      </c>
      <c r="F1063">
        <v>-9.1123991400000007E-2</v>
      </c>
      <c r="G1063">
        <v>0.193946546</v>
      </c>
      <c r="H1063">
        <v>0.15796599724399599</v>
      </c>
    </row>
    <row r="1065" spans="1:8">
      <c r="A1065" t="s">
        <v>25</v>
      </c>
    </row>
    <row r="1067" spans="1:8">
      <c r="A1067" t="s">
        <v>1</v>
      </c>
      <c r="B1067" t="s">
        <v>2</v>
      </c>
      <c r="C1067" t="s">
        <v>3</v>
      </c>
      <c r="D1067" t="s">
        <v>4</v>
      </c>
    </row>
    <row r="1068" spans="1:8">
      <c r="A1068">
        <v>0</v>
      </c>
      <c r="B1068">
        <v>1E-3</v>
      </c>
      <c r="C1068" s="22">
        <v>1.0212321700000001E-6</v>
      </c>
      <c r="D1068" s="22">
        <v>7.6534574200000002E-7</v>
      </c>
    </row>
    <row r="1069" spans="1:8">
      <c r="A1069">
        <v>1</v>
      </c>
      <c r="B1069">
        <v>1.122E-3</v>
      </c>
      <c r="C1069" s="22">
        <v>1.02123208E-6</v>
      </c>
      <c r="D1069" s="22">
        <v>7.6534594600000002E-7</v>
      </c>
    </row>
    <row r="1070" spans="1:8">
      <c r="A1070">
        <v>2</v>
      </c>
      <c r="B1070">
        <v>1.2600000000000001E-3</v>
      </c>
      <c r="C1070" s="22">
        <v>1.02123355E-6</v>
      </c>
      <c r="D1070" s="22">
        <v>7.6534569799999997E-7</v>
      </c>
    </row>
    <row r="1071" spans="1:8">
      <c r="A1071">
        <v>3</v>
      </c>
      <c r="B1071">
        <v>1.4139999999999999E-3</v>
      </c>
      <c r="C1071" s="22">
        <v>1.0212360800000001E-6</v>
      </c>
      <c r="D1071" s="22">
        <v>7.6534501600000003E-7</v>
      </c>
    </row>
    <row r="1072" spans="1:8">
      <c r="A1072">
        <v>4</v>
      </c>
      <c r="B1072">
        <v>1.5870000000000001E-3</v>
      </c>
      <c r="C1072" s="22">
        <v>1.0212387000000001E-6</v>
      </c>
      <c r="D1072" s="22">
        <v>7.6534415399999998E-7</v>
      </c>
    </row>
    <row r="1073" spans="1:4">
      <c r="A1073">
        <v>5</v>
      </c>
      <c r="B1073">
        <v>1.7819999999999999E-3</v>
      </c>
      <c r="C1073" s="22">
        <v>1.0212401600000001E-6</v>
      </c>
      <c r="D1073" s="22">
        <v>7.6534354399999999E-7</v>
      </c>
    </row>
    <row r="1074" spans="1:4">
      <c r="A1074">
        <v>6</v>
      </c>
      <c r="B1074">
        <v>2E-3</v>
      </c>
      <c r="C1074" s="22">
        <v>1.0212395399999999E-6</v>
      </c>
      <c r="D1074" s="22">
        <v>7.6534359699999997E-7</v>
      </c>
    </row>
    <row r="1075" spans="1:4">
      <c r="A1075">
        <v>7</v>
      </c>
      <c r="B1075">
        <v>2.245E-3</v>
      </c>
      <c r="C1075" s="22">
        <v>1.02123676E-6</v>
      </c>
      <c r="D1075" s="22">
        <v>7.6534442700000001E-7</v>
      </c>
    </row>
    <row r="1076" spans="1:4">
      <c r="A1076">
        <v>8</v>
      </c>
      <c r="B1076">
        <v>2.5200000000000001E-3</v>
      </c>
      <c r="C1076" s="22">
        <v>1.02123297E-6</v>
      </c>
      <c r="D1076" s="22">
        <v>7.6534568200000001E-7</v>
      </c>
    </row>
    <row r="1077" spans="1:4">
      <c r="A1077">
        <v>9</v>
      </c>
      <c r="B1077">
        <v>2.8279999999999998E-3</v>
      </c>
      <c r="C1077" s="22">
        <v>1.02123017E-6</v>
      </c>
      <c r="D1077" s="22">
        <v>7.6534666499999998E-7</v>
      </c>
    </row>
    <row r="1078" spans="1:4">
      <c r="A1078">
        <v>10</v>
      </c>
      <c r="B1078">
        <v>3.1749999999999999E-3</v>
      </c>
      <c r="C1078" s="22">
        <v>1.02123016E-6</v>
      </c>
      <c r="D1078" s="22">
        <v>7.6534671999999997E-7</v>
      </c>
    </row>
    <row r="1079" spans="1:4">
      <c r="A1079">
        <v>11</v>
      </c>
      <c r="B1079">
        <v>3.5639999999999999E-3</v>
      </c>
      <c r="C1079" s="22">
        <v>1.0212332899999999E-6</v>
      </c>
      <c r="D1079" s="22">
        <v>7.6534569200000005E-7</v>
      </c>
    </row>
    <row r="1080" spans="1:4">
      <c r="A1080">
        <v>12</v>
      </c>
      <c r="B1080">
        <v>4.0000000000000001E-3</v>
      </c>
      <c r="C1080" s="22">
        <v>1.0212380100000001E-6</v>
      </c>
      <c r="D1080" s="22">
        <v>7.6534411300000004E-7</v>
      </c>
    </row>
    <row r="1081" spans="1:4">
      <c r="A1081">
        <v>13</v>
      </c>
      <c r="B1081">
        <v>4.4900000000000001E-3</v>
      </c>
      <c r="C1081" s="22">
        <v>1.0212416E-6</v>
      </c>
      <c r="D1081" s="22">
        <v>7.6534293700000001E-7</v>
      </c>
    </row>
    <row r="1082" spans="1:4">
      <c r="A1082">
        <v>14</v>
      </c>
      <c r="B1082">
        <v>5.0400000000000002E-3</v>
      </c>
      <c r="C1082" s="22">
        <v>1.0212418199999999E-6</v>
      </c>
      <c r="D1082" s="22">
        <v>7.6534293800000001E-7</v>
      </c>
    </row>
    <row r="1083" spans="1:4">
      <c r="A1083">
        <v>15</v>
      </c>
      <c r="B1083">
        <v>5.6569999999999997E-3</v>
      </c>
      <c r="C1083" s="22">
        <v>1.0212384E-6</v>
      </c>
      <c r="D1083" s="22">
        <v>7.6534417000000004E-7</v>
      </c>
    </row>
    <row r="1084" spans="1:4">
      <c r="A1084">
        <v>16</v>
      </c>
      <c r="B1084">
        <v>6.3499999999999997E-3</v>
      </c>
      <c r="C1084" s="22">
        <v>1.02123338E-6</v>
      </c>
      <c r="D1084" s="22">
        <v>7.6534588800000002E-7</v>
      </c>
    </row>
    <row r="1085" spans="1:4">
      <c r="A1085">
        <v>17</v>
      </c>
      <c r="B1085">
        <v>7.1269999999999997E-3</v>
      </c>
      <c r="C1085" s="22">
        <v>1.0212297800000001E-6</v>
      </c>
      <c r="D1085" s="22">
        <v>7.6534700300000004E-7</v>
      </c>
    </row>
    <row r="1086" spans="1:4">
      <c r="A1086">
        <v>18</v>
      </c>
      <c r="B1086">
        <v>8.0000000000000002E-3</v>
      </c>
      <c r="C1086" s="22">
        <v>1.02122974E-6</v>
      </c>
      <c r="D1086" s="22">
        <v>7.6534680899999997E-7</v>
      </c>
    </row>
    <row r="1087" spans="1:4">
      <c r="A1087">
        <v>19</v>
      </c>
      <c r="B1087">
        <v>8.9800000000000001E-3</v>
      </c>
      <c r="C1087" s="22">
        <v>1.0212331000000001E-6</v>
      </c>
      <c r="D1087" s="22">
        <v>7.6534545999999995E-7</v>
      </c>
    </row>
    <row r="1088" spans="1:4">
      <c r="A1088">
        <v>20</v>
      </c>
      <c r="B1088">
        <v>1.008E-2</v>
      </c>
      <c r="C1088" s="22">
        <v>1.02123764E-6</v>
      </c>
      <c r="D1088" s="22">
        <v>7.6534386199999998E-7</v>
      </c>
    </row>
    <row r="1089" spans="1:4">
      <c r="A1089">
        <v>21</v>
      </c>
      <c r="B1089">
        <v>1.1310000000000001E-2</v>
      </c>
      <c r="C1089" s="22">
        <v>1.02124055E-6</v>
      </c>
      <c r="D1089" s="22">
        <v>7.6534305900000003E-7</v>
      </c>
    </row>
    <row r="1090" spans="1:4">
      <c r="A1090">
        <v>22</v>
      </c>
      <c r="B1090">
        <v>1.2699999999999999E-2</v>
      </c>
      <c r="C1090" s="22">
        <v>1.02124031E-6</v>
      </c>
      <c r="D1090" s="22">
        <v>7.6534352100000001E-7</v>
      </c>
    </row>
    <row r="1091" spans="1:4">
      <c r="A1091">
        <v>23</v>
      </c>
      <c r="B1091">
        <v>1.4250000000000001E-2</v>
      </c>
      <c r="C1091" s="22">
        <v>1.02123745E-6</v>
      </c>
      <c r="D1091" s="22">
        <v>7.6534484999999996E-7</v>
      </c>
    </row>
    <row r="1092" spans="1:4">
      <c r="A1092">
        <v>24</v>
      </c>
      <c r="B1092">
        <v>1.6E-2</v>
      </c>
      <c r="C1092" s="22">
        <v>1.0212340300000001E-6</v>
      </c>
      <c r="D1092" s="22">
        <v>7.6534607599999996E-7</v>
      </c>
    </row>
    <row r="1093" spans="1:4">
      <c r="A1093">
        <v>25</v>
      </c>
      <c r="B1093">
        <v>1.796E-2</v>
      </c>
      <c r="C1093" s="22">
        <v>1.02123204E-6</v>
      </c>
      <c r="D1093" s="22">
        <v>7.6534630300000004E-7</v>
      </c>
    </row>
    <row r="1094" spans="1:4">
      <c r="A1094">
        <v>26</v>
      </c>
      <c r="B1094">
        <v>2.0160000000000001E-2</v>
      </c>
      <c r="C1094" s="22">
        <v>1.02123202E-6</v>
      </c>
      <c r="D1094" s="22">
        <v>7.6534519200000004E-7</v>
      </c>
    </row>
    <row r="1095" spans="1:4">
      <c r="A1095">
        <v>27</v>
      </c>
      <c r="B1095">
        <v>2.2630000000000001E-2</v>
      </c>
      <c r="C1095" s="22">
        <v>1.0212324600000001E-6</v>
      </c>
      <c r="D1095" s="22">
        <v>7.6534283299999995E-7</v>
      </c>
    </row>
    <row r="1096" spans="1:4">
      <c r="A1096">
        <v>28</v>
      </c>
      <c r="B1096">
        <v>2.5399999999999999E-2</v>
      </c>
      <c r="C1096" s="22">
        <v>1.0212301399999999E-6</v>
      </c>
      <c r="D1096" s="22">
        <v>7.6533893199999999E-7</v>
      </c>
    </row>
    <row r="1097" spans="1:4">
      <c r="A1097">
        <v>29</v>
      </c>
      <c r="B1097">
        <v>2.8510000000000001E-2</v>
      </c>
      <c r="C1097" s="22">
        <v>1.02122064E-6</v>
      </c>
      <c r="D1097" s="22">
        <v>7.6533165200000005E-7</v>
      </c>
    </row>
    <row r="1098" spans="1:4">
      <c r="A1098">
        <v>30</v>
      </c>
      <c r="B1098">
        <v>3.2000000000000001E-2</v>
      </c>
      <c r="C1098" s="22">
        <v>1.0211981300000001E-6</v>
      </c>
      <c r="D1098" s="22">
        <v>7.6531656999999997E-7</v>
      </c>
    </row>
    <row r="1099" spans="1:4">
      <c r="A1099">
        <v>31</v>
      </c>
      <c r="B1099">
        <v>3.5920000000000001E-2</v>
      </c>
      <c r="C1099" s="22">
        <v>1.0211542400000001E-6</v>
      </c>
      <c r="D1099" s="22">
        <v>7.6528605700000004E-7</v>
      </c>
    </row>
    <row r="1100" spans="1:4">
      <c r="A1100">
        <v>32</v>
      </c>
      <c r="B1100">
        <v>4.0320000000000002E-2</v>
      </c>
      <c r="C1100" s="22">
        <v>1.0210760200000001E-6</v>
      </c>
      <c r="D1100" s="22">
        <v>7.6522903399999997E-7</v>
      </c>
    </row>
    <row r="1101" spans="1:4">
      <c r="A1101">
        <v>33</v>
      </c>
      <c r="B1101">
        <v>4.5249999999999999E-2</v>
      </c>
      <c r="C1101" s="22">
        <v>1.02094419E-6</v>
      </c>
      <c r="D1101" s="22">
        <v>7.6513080200000002E-7</v>
      </c>
    </row>
    <row r="1102" spans="1:4">
      <c r="A1102">
        <v>34</v>
      </c>
      <c r="B1102">
        <v>5.0799999999999998E-2</v>
      </c>
      <c r="C1102" s="22">
        <v>1.0207322400000001E-6</v>
      </c>
      <c r="D1102" s="22">
        <v>7.6497275800000005E-7</v>
      </c>
    </row>
    <row r="1103" spans="1:4">
      <c r="A1103">
        <v>35</v>
      </c>
      <c r="B1103">
        <v>5.7020000000000001E-2</v>
      </c>
      <c r="C1103" s="22">
        <v>1.02040699E-6</v>
      </c>
      <c r="D1103" s="22">
        <v>7.6473209700000003E-7</v>
      </c>
    </row>
    <row r="1104" spans="1:4">
      <c r="A1104">
        <v>36</v>
      </c>
      <c r="B1104">
        <v>6.4000000000000001E-2</v>
      </c>
      <c r="C1104" s="22">
        <v>1.01993047E-6</v>
      </c>
      <c r="D1104" s="22">
        <v>7.6438188799999999E-7</v>
      </c>
    </row>
    <row r="1105" spans="1:4">
      <c r="A1105">
        <v>37</v>
      </c>
      <c r="B1105">
        <v>7.1840000000000001E-2</v>
      </c>
      <c r="C1105" s="22">
        <v>1.0192621799999999E-6</v>
      </c>
      <c r="D1105" s="22">
        <v>7.6389186700000004E-7</v>
      </c>
    </row>
    <row r="1106" spans="1:4">
      <c r="A1106">
        <v>38</v>
      </c>
      <c r="B1106">
        <v>8.0629999999999993E-2</v>
      </c>
      <c r="C1106" s="22">
        <v>1.01836098E-6</v>
      </c>
      <c r="D1106" s="22">
        <v>7.6323004199999998E-7</v>
      </c>
    </row>
    <row r="1107" spans="1:4">
      <c r="A1107">
        <v>39</v>
      </c>
      <c r="B1107">
        <v>9.0509999999999993E-2</v>
      </c>
      <c r="C1107" s="22">
        <v>1.0171866699999999E-6</v>
      </c>
      <c r="D1107" s="22">
        <v>7.6236499899999998E-7</v>
      </c>
    </row>
    <row r="1108" spans="1:4">
      <c r="A1108">
        <v>40</v>
      </c>
      <c r="B1108">
        <v>0.1016</v>
      </c>
      <c r="C1108" s="22">
        <v>1.0157015299999999E-6</v>
      </c>
      <c r="D1108" s="22">
        <v>7.6126851599999995E-7</v>
      </c>
    </row>
    <row r="1109" spans="1:4">
      <c r="A1109">
        <v>41</v>
      </c>
      <c r="B1109">
        <v>0.114</v>
      </c>
      <c r="C1109" s="22">
        <v>1.0138726699999999E-6</v>
      </c>
      <c r="D1109" s="22">
        <v>7.5991778200000005E-7</v>
      </c>
    </row>
    <row r="1110" spans="1:4">
      <c r="A1110">
        <v>42</v>
      </c>
      <c r="B1110">
        <v>0.128</v>
      </c>
      <c r="C1110" s="22">
        <v>1.01167427E-6</v>
      </c>
      <c r="D1110" s="22">
        <v>7.5829627100000003E-7</v>
      </c>
    </row>
    <row r="1111" spans="1:4">
      <c r="A1111">
        <v>43</v>
      </c>
      <c r="B1111">
        <v>0.14369999999999999</v>
      </c>
      <c r="C1111" s="22">
        <v>1.0090889E-6</v>
      </c>
      <c r="D1111" s="22">
        <v>7.5639293899999998E-7</v>
      </c>
    </row>
    <row r="1112" spans="1:4">
      <c r="A1112">
        <v>44</v>
      </c>
      <c r="B1112">
        <v>0.1613</v>
      </c>
      <c r="C1112" s="22">
        <v>1.0061075600000001E-6</v>
      </c>
      <c r="D1112" s="22">
        <v>7.5420075600000001E-7</v>
      </c>
    </row>
    <row r="1113" spans="1:4">
      <c r="A1113">
        <v>45</v>
      </c>
      <c r="B1113">
        <v>0.18099999999999999</v>
      </c>
      <c r="C1113" s="22">
        <v>1.0027287799999999E-6</v>
      </c>
      <c r="D1113" s="22">
        <v>7.5171603899999999E-7</v>
      </c>
    </row>
    <row r="1114" spans="1:4">
      <c r="A1114">
        <v>46</v>
      </c>
      <c r="B1114">
        <v>0.20319999999999999</v>
      </c>
      <c r="C1114" s="22">
        <v>9.9895653599999997E-7</v>
      </c>
      <c r="D1114" s="22">
        <v>7.4893859899999998E-7</v>
      </c>
    </row>
    <row r="1115" spans="1:4">
      <c r="A1115">
        <v>47</v>
      </c>
      <c r="B1115">
        <v>0.2281</v>
      </c>
      <c r="C1115" s="22">
        <v>9.9479649300000008E-7</v>
      </c>
      <c r="D1115" s="22">
        <v>7.4587132799999999E-7</v>
      </c>
    </row>
    <row r="1116" spans="1:4">
      <c r="A1116">
        <v>48</v>
      </c>
      <c r="B1116">
        <v>0.25600000000000001</v>
      </c>
      <c r="C1116" s="22">
        <v>9.9025195400000006E-7</v>
      </c>
      <c r="D1116" s="22">
        <v>7.4251858200000005E-7</v>
      </c>
    </row>
    <row r="1117" spans="1:4">
      <c r="A1117">
        <v>49</v>
      </c>
      <c r="B1117">
        <v>0.28739999999999999</v>
      </c>
      <c r="C1117" s="22">
        <v>9.8532243199999997E-7</v>
      </c>
      <c r="D1117" s="22">
        <v>7.3888425099999997E-7</v>
      </c>
    </row>
    <row r="1118" spans="1:4">
      <c r="A1118">
        <v>50</v>
      </c>
      <c r="B1118">
        <v>0.32250000000000001</v>
      </c>
      <c r="C1118" s="22">
        <v>9.8000555799999998E-7</v>
      </c>
      <c r="D1118" s="22">
        <v>7.3497035099999997E-7</v>
      </c>
    </row>
    <row r="1119" spans="1:4">
      <c r="A1119">
        <v>51</v>
      </c>
      <c r="B1119">
        <v>0.36199999999999999</v>
      </c>
      <c r="C1119" s="22">
        <v>9.7429951499999997E-7</v>
      </c>
      <c r="D1119" s="22">
        <v>7.3077592999999999E-7</v>
      </c>
    </row>
    <row r="1120" spans="1:4">
      <c r="A1120">
        <v>52</v>
      </c>
      <c r="B1120">
        <v>0.40639999999999998</v>
      </c>
      <c r="C1120" s="22">
        <v>9.6820300800000001E-7</v>
      </c>
      <c r="D1120" s="22">
        <v>7.2629626799999995E-7</v>
      </c>
    </row>
    <row r="1121" spans="1:4">
      <c r="A1121">
        <v>53</v>
      </c>
      <c r="B1121">
        <v>0.45610000000000001</v>
      </c>
      <c r="C1121" s="22">
        <v>9.6171362100000001E-7</v>
      </c>
      <c r="D1121" s="22">
        <v>7.2152397800000005E-7</v>
      </c>
    </row>
    <row r="1122" spans="1:4">
      <c r="A1122">
        <v>54</v>
      </c>
      <c r="B1122">
        <v>0.51200000000000001</v>
      </c>
      <c r="C1122" s="22">
        <v>9.5482742500000001E-7</v>
      </c>
      <c r="D1122" s="22">
        <v>7.1645287199999998E-7</v>
      </c>
    </row>
    <row r="1123" spans="1:4">
      <c r="A1123">
        <v>55</v>
      </c>
      <c r="B1123">
        <v>0.57469999999999999</v>
      </c>
      <c r="C1123" s="22">
        <v>9.4753955799999996E-7</v>
      </c>
      <c r="D1123" s="22">
        <v>7.1108151600000003E-7</v>
      </c>
    </row>
    <row r="1124" spans="1:4">
      <c r="A1124">
        <v>56</v>
      </c>
      <c r="B1124">
        <v>0.64510000000000001</v>
      </c>
      <c r="C1124" s="22">
        <v>9.39844107E-7</v>
      </c>
      <c r="D1124" s="22">
        <v>7.0541271E-7</v>
      </c>
    </row>
    <row r="1125" spans="1:4">
      <c r="A1125">
        <v>57</v>
      </c>
      <c r="B1125">
        <v>0.72409999999999997</v>
      </c>
      <c r="C1125" s="22">
        <v>9.3173548099999997E-7</v>
      </c>
      <c r="D1125" s="22">
        <v>6.9945026000000002E-7</v>
      </c>
    </row>
    <row r="1126" spans="1:4">
      <c r="A1126">
        <v>58</v>
      </c>
      <c r="B1126">
        <v>0.81269999999999998</v>
      </c>
      <c r="C1126" s="22">
        <v>9.2321279799999995E-7</v>
      </c>
      <c r="D1126" s="22">
        <v>6.9319677300000003E-7</v>
      </c>
    </row>
    <row r="1127" spans="1:4">
      <c r="A1127">
        <v>59</v>
      </c>
      <c r="B1127">
        <v>0.9123</v>
      </c>
      <c r="C1127" s="22">
        <v>9.1428212400000003E-7</v>
      </c>
      <c r="D1127" s="22">
        <v>6.8665258899999999E-7</v>
      </c>
    </row>
    <row r="1128" spans="1:4">
      <c r="A1128">
        <v>60</v>
      </c>
      <c r="B1128">
        <v>1.024</v>
      </c>
      <c r="C1128" s="22">
        <v>9.0495281499999995E-7</v>
      </c>
      <c r="D1128" s="22">
        <v>6.7981556699999997E-7</v>
      </c>
    </row>
    <row r="1129" spans="1:4">
      <c r="A1129">
        <v>61</v>
      </c>
      <c r="B1129">
        <v>1.149</v>
      </c>
      <c r="C1129" s="22">
        <v>8.9523296000000005E-7</v>
      </c>
      <c r="D1129" s="22">
        <v>6.7268439199999996E-7</v>
      </c>
    </row>
    <row r="1130" spans="1:4">
      <c r="A1130">
        <v>62</v>
      </c>
      <c r="B1130">
        <v>1.29</v>
      </c>
      <c r="C1130" s="22">
        <v>8.8512771200000005E-7</v>
      </c>
      <c r="D1130" s="22">
        <v>6.6526411100000005E-7</v>
      </c>
    </row>
    <row r="1131" spans="1:4">
      <c r="A1131">
        <v>63</v>
      </c>
      <c r="B1131">
        <v>1.448</v>
      </c>
      <c r="C1131" s="22">
        <v>8.7463721199999995E-7</v>
      </c>
      <c r="D1131" s="22">
        <v>6.5756716299999996E-7</v>
      </c>
    </row>
    <row r="1132" spans="1:4">
      <c r="A1132">
        <v>64</v>
      </c>
      <c r="B1132">
        <v>1.625</v>
      </c>
      <c r="C1132" s="22">
        <v>8.6375417199999998E-7</v>
      </c>
      <c r="D1132" s="22">
        <v>6.4960877399999995E-7</v>
      </c>
    </row>
    <row r="1133" spans="1:4">
      <c r="A1133">
        <v>65</v>
      </c>
      <c r="B1133">
        <v>1.825</v>
      </c>
      <c r="C1133" s="22">
        <v>8.5246397000000005E-7</v>
      </c>
      <c r="D1133" s="22">
        <v>6.4140223199999996E-7</v>
      </c>
    </row>
    <row r="1134" spans="1:4">
      <c r="A1134">
        <v>66</v>
      </c>
      <c r="B1134">
        <v>2.048</v>
      </c>
      <c r="C1134" s="22">
        <v>8.4073908799999997E-7</v>
      </c>
      <c r="D1134" s="22">
        <v>6.3295397000000001E-7</v>
      </c>
    </row>
    <row r="1135" spans="1:4">
      <c r="A1135">
        <v>67</v>
      </c>
      <c r="B1135">
        <v>2.2989999999999999</v>
      </c>
      <c r="C1135" s="22">
        <v>8.2851661700000002E-7</v>
      </c>
      <c r="D1135" s="22">
        <v>6.2425420600000001E-7</v>
      </c>
    </row>
    <row r="1136" spans="1:4">
      <c r="A1136">
        <v>68</v>
      </c>
      <c r="B1136">
        <v>2.58</v>
      </c>
      <c r="C1136" s="22">
        <v>8.1566491799999999E-7</v>
      </c>
      <c r="D1136" s="22">
        <v>6.1526581400000004E-7</v>
      </c>
    </row>
    <row r="1137" spans="1:4">
      <c r="A1137">
        <v>69</v>
      </c>
      <c r="B1137">
        <v>2.8959999999999999</v>
      </c>
      <c r="C1137" s="22">
        <v>8.0195537100000001E-7</v>
      </c>
      <c r="D1137" s="22">
        <v>6.0591472799999995E-7</v>
      </c>
    </row>
    <row r="1138" spans="1:4">
      <c r="A1138">
        <v>70</v>
      </c>
      <c r="B1138">
        <v>3.2509999999999999</v>
      </c>
      <c r="C1138" s="22">
        <v>7.8704757100000003E-7</v>
      </c>
      <c r="D1138" s="22">
        <v>5.9607676399999999E-7</v>
      </c>
    </row>
    <row r="1139" spans="1:4">
      <c r="A1139">
        <v>71</v>
      </c>
      <c r="B1139">
        <v>3.649</v>
      </c>
      <c r="C1139" s="22">
        <v>7.70496796E-7</v>
      </c>
      <c r="D1139" s="22">
        <v>5.8556024500000005E-7</v>
      </c>
    </row>
    <row r="1140" spans="1:4">
      <c r="A1140">
        <v>72</v>
      </c>
      <c r="B1140">
        <v>4.0960000000000001</v>
      </c>
      <c r="C1140" s="22">
        <v>7.5179588899999996E-7</v>
      </c>
      <c r="D1140" s="22">
        <v>5.7409674099999997E-7</v>
      </c>
    </row>
    <row r="1141" spans="1:4">
      <c r="A1141">
        <v>73</v>
      </c>
      <c r="B1141">
        <v>4.5979999999999999</v>
      </c>
      <c r="C1141" s="22">
        <v>7.3044340700000005E-7</v>
      </c>
      <c r="D1141" s="22">
        <v>5.61348851E-7</v>
      </c>
    </row>
    <row r="1142" spans="1:4">
      <c r="A1142">
        <v>74</v>
      </c>
      <c r="B1142">
        <v>5.1609999999999996</v>
      </c>
      <c r="C1142" s="22">
        <v>7.0601201999999998E-7</v>
      </c>
      <c r="D1142" s="22">
        <v>5.4693470099999999E-7</v>
      </c>
    </row>
    <row r="1143" spans="1:4">
      <c r="A1143">
        <v>75</v>
      </c>
      <c r="B1143">
        <v>5.7930000000000001</v>
      </c>
      <c r="C1143" s="22">
        <v>6.7821022200000005E-7</v>
      </c>
      <c r="D1143" s="22">
        <v>5.3047438099999997E-7</v>
      </c>
    </row>
    <row r="1144" spans="1:4">
      <c r="A1144">
        <v>76</v>
      </c>
      <c r="B1144">
        <v>6.5019999999999998</v>
      </c>
      <c r="C1144" s="22">
        <v>6.4694777799999999E-7</v>
      </c>
      <c r="D1144" s="22">
        <v>5.1166069400000005E-7</v>
      </c>
    </row>
    <row r="1145" spans="1:4">
      <c r="A1145">
        <v>77</v>
      </c>
      <c r="B1145">
        <v>7.298</v>
      </c>
      <c r="C1145" s="22">
        <v>6.1239103300000003E-7</v>
      </c>
      <c r="D1145" s="22">
        <v>4.90330299E-7</v>
      </c>
    </row>
    <row r="1146" spans="1:4">
      <c r="A1146">
        <v>78</v>
      </c>
      <c r="B1146">
        <v>8.1920000000000002</v>
      </c>
      <c r="C1146" s="22">
        <v>5.74972095E-7</v>
      </c>
      <c r="D1146" s="22">
        <v>4.6650170299999999E-7</v>
      </c>
    </row>
    <row r="1147" spans="1:4">
      <c r="A1147">
        <v>79</v>
      </c>
      <c r="B1147">
        <v>9.1950000000000003</v>
      </c>
      <c r="C1147" s="22">
        <v>5.3533917700000001E-7</v>
      </c>
      <c r="D1147" s="22">
        <v>4.4037536199999999E-7</v>
      </c>
    </row>
    <row r="1148" spans="1:4">
      <c r="A1148">
        <v>80</v>
      </c>
      <c r="B1148">
        <v>10.32</v>
      </c>
      <c r="C1148" s="22">
        <v>4.9427249600000005E-7</v>
      </c>
      <c r="D1148" s="22">
        <v>4.1231500999999998E-7</v>
      </c>
    </row>
    <row r="1149" spans="1:4">
      <c r="A1149">
        <v>81</v>
      </c>
      <c r="B1149">
        <v>11.59</v>
      </c>
      <c r="C1149" s="22">
        <v>4.52601761E-7</v>
      </c>
      <c r="D1149" s="22">
        <v>3.8282073600000001E-7</v>
      </c>
    </row>
    <row r="1150" spans="1:4">
      <c r="A1150">
        <v>82</v>
      </c>
      <c r="B1150">
        <v>13</v>
      </c>
      <c r="C1150" s="22">
        <v>4.1114666700000001E-7</v>
      </c>
      <c r="D1150" s="22">
        <v>3.5248874900000002E-7</v>
      </c>
    </row>
    <row r="1151" spans="1:4">
      <c r="A1151">
        <v>83</v>
      </c>
      <c r="B1151">
        <v>14.6</v>
      </c>
      <c r="C1151" s="22">
        <v>3.7067301299999999E-7</v>
      </c>
      <c r="D1151" s="22">
        <v>3.2195244400000002E-7</v>
      </c>
    </row>
    <row r="1154" spans="1:8">
      <c r="A1154" t="s">
        <v>1</v>
      </c>
      <c r="B1154" t="s">
        <v>12</v>
      </c>
      <c r="C1154" t="s">
        <v>13</v>
      </c>
      <c r="D1154" t="s">
        <v>14</v>
      </c>
      <c r="E1154" t="s">
        <v>15</v>
      </c>
      <c r="F1154" t="s">
        <v>259</v>
      </c>
      <c r="G1154" t="s">
        <v>16</v>
      </c>
      <c r="H1154" t="s">
        <v>17</v>
      </c>
    </row>
    <row r="1155" spans="1:8">
      <c r="A1155">
        <v>0</v>
      </c>
      <c r="B1155">
        <v>1.1249999999999999E-3</v>
      </c>
      <c r="C1155" s="22">
        <v>5.0887191100000002E-6</v>
      </c>
      <c r="D1155" s="22">
        <v>7.2884266699999999E-7</v>
      </c>
      <c r="E1155">
        <v>0.143227137</v>
      </c>
      <c r="F1155">
        <v>1.9787887500000001</v>
      </c>
      <c r="G1155">
        <v>-4.03051091E-2</v>
      </c>
      <c r="H1155">
        <v>0.14300242599188401</v>
      </c>
    </row>
    <row r="1156" spans="1:8">
      <c r="A1156">
        <v>1</v>
      </c>
      <c r="B1156">
        <v>1.4170000000000001E-3</v>
      </c>
      <c r="C1156" s="22">
        <v>5.0887255200000003E-6</v>
      </c>
      <c r="D1156" s="22">
        <v>7.2885510900000002E-7</v>
      </c>
      <c r="E1156">
        <v>0.14322940100000001</v>
      </c>
      <c r="F1156">
        <v>1.9901324899999999</v>
      </c>
      <c r="G1156">
        <v>-4.2343107499999998E-2</v>
      </c>
      <c r="H1156">
        <v>0.14300242599188401</v>
      </c>
    </row>
    <row r="1157" spans="1:8">
      <c r="A1157">
        <v>2</v>
      </c>
      <c r="B1157">
        <v>1.786E-3</v>
      </c>
      <c r="C1157" s="22">
        <v>5.0887280199999997E-6</v>
      </c>
      <c r="D1157" s="22">
        <v>7.28860006E-7</v>
      </c>
      <c r="E1157">
        <v>0.14323029300000001</v>
      </c>
      <c r="F1157">
        <v>2.1357858300000001</v>
      </c>
      <c r="G1157">
        <v>-4.3146194899999997E-2</v>
      </c>
      <c r="H1157">
        <v>0.14300242599188401</v>
      </c>
    </row>
    <row r="1158" spans="1:8">
      <c r="A1158">
        <v>3</v>
      </c>
      <c r="B1158">
        <v>2.2499999999999998E-3</v>
      </c>
      <c r="C1158" s="22">
        <v>5.0887254300000002E-6</v>
      </c>
      <c r="D1158" s="22">
        <v>7.2885578999999995E-7</v>
      </c>
      <c r="E1158">
        <v>0.14322953699999999</v>
      </c>
      <c r="F1158">
        <v>1.8461620999999999</v>
      </c>
      <c r="G1158">
        <v>-4.2451627999999998E-2</v>
      </c>
      <c r="H1158">
        <v>0.14300242599188401</v>
      </c>
    </row>
    <row r="1159" spans="1:8">
      <c r="A1159">
        <v>4</v>
      </c>
      <c r="B1159">
        <v>2.8349999999999998E-3</v>
      </c>
      <c r="C1159" s="22">
        <v>5.0887219600000001E-6</v>
      </c>
      <c r="D1159" s="22">
        <v>7.2884837500000005E-7</v>
      </c>
      <c r="E1159">
        <v>0.14322817800000001</v>
      </c>
      <c r="F1159">
        <v>-0.80387333900000002</v>
      </c>
      <c r="G1159">
        <v>-4.1238943600000001E-2</v>
      </c>
      <c r="H1159">
        <v>0.14300242599188401</v>
      </c>
    </row>
    <row r="1160" spans="1:8">
      <c r="A1160">
        <v>5</v>
      </c>
      <c r="B1160">
        <v>3.5720000000000001E-3</v>
      </c>
      <c r="C1160" s="22">
        <v>5.0887232299999999E-6</v>
      </c>
      <c r="D1160" s="22">
        <v>7.2885012400000004E-7</v>
      </c>
      <c r="E1160">
        <v>0.14322848599999999</v>
      </c>
      <c r="F1160">
        <v>1.6733640000000001</v>
      </c>
      <c r="G1160">
        <v>-4.1527818500000001E-2</v>
      </c>
      <c r="H1160">
        <v>0.14300242599188401</v>
      </c>
    </row>
    <row r="1161" spans="1:8">
      <c r="A1161">
        <v>6</v>
      </c>
      <c r="B1161">
        <v>4.4999999999999997E-3</v>
      </c>
      <c r="C1161" s="22">
        <v>5.0887290699999999E-6</v>
      </c>
      <c r="D1161" s="22">
        <v>7.2886080400000003E-7</v>
      </c>
      <c r="E1161">
        <v>0.14323042</v>
      </c>
      <c r="F1161">
        <v>2.4940664400000001</v>
      </c>
      <c r="G1161">
        <v>-4.3281611599999999E-2</v>
      </c>
      <c r="H1161">
        <v>0.14300242599188401</v>
      </c>
    </row>
    <row r="1162" spans="1:8">
      <c r="A1162">
        <v>7</v>
      </c>
      <c r="B1162">
        <v>5.6690000000000004E-3</v>
      </c>
      <c r="C1162" s="22">
        <v>5.0887286399999998E-6</v>
      </c>
      <c r="D1162" s="22">
        <v>7.2886073199999998E-7</v>
      </c>
      <c r="E1162">
        <v>0.143230418</v>
      </c>
      <c r="F1162">
        <v>1.39736635</v>
      </c>
      <c r="G1162">
        <v>-4.3267066299999997E-2</v>
      </c>
      <c r="H1162">
        <v>0.14300242599188401</v>
      </c>
    </row>
    <row r="1163" spans="1:8">
      <c r="A1163">
        <v>8</v>
      </c>
      <c r="B1163">
        <v>7.143E-3</v>
      </c>
      <c r="C1163" s="22">
        <v>5.0887219299999998E-6</v>
      </c>
      <c r="D1163" s="22">
        <v>7.2884984499999999E-7</v>
      </c>
      <c r="E1163">
        <v>0.143228468</v>
      </c>
      <c r="F1163">
        <v>2.1882949100000002</v>
      </c>
      <c r="G1163">
        <v>-4.1474412099999997E-2</v>
      </c>
      <c r="H1163">
        <v>0.14300242599188401</v>
      </c>
    </row>
    <row r="1164" spans="1:8">
      <c r="A1164">
        <v>9</v>
      </c>
      <c r="B1164">
        <v>8.9999999999999993E-3</v>
      </c>
      <c r="C1164" s="22">
        <v>5.0887217399999997E-6</v>
      </c>
      <c r="D1164" s="22">
        <v>7.2884851500000003E-7</v>
      </c>
      <c r="E1164">
        <v>0.14322821199999999</v>
      </c>
      <c r="F1164">
        <v>0.66510882900000001</v>
      </c>
      <c r="G1164">
        <v>-4.1259878799999997E-2</v>
      </c>
      <c r="H1164">
        <v>0.14300242599188401</v>
      </c>
    </row>
    <row r="1165" spans="1:8">
      <c r="A1165">
        <v>10</v>
      </c>
      <c r="B1165">
        <v>1.1339999999999999E-2</v>
      </c>
      <c r="C1165" s="22">
        <v>5.0887283499999998E-6</v>
      </c>
      <c r="D1165" s="22">
        <v>7.2885716000000005E-7</v>
      </c>
      <c r="E1165">
        <v>0.143229725</v>
      </c>
      <c r="F1165">
        <v>2.6754950800000001</v>
      </c>
      <c r="G1165">
        <v>-4.2691527200000003E-2</v>
      </c>
      <c r="H1165">
        <v>0.14300242599188401</v>
      </c>
    </row>
    <row r="1166" spans="1:8">
      <c r="A1166">
        <v>11</v>
      </c>
      <c r="B1166">
        <v>1.4290000000000001E-2</v>
      </c>
      <c r="C1166" s="22">
        <v>5.0887290299999997E-6</v>
      </c>
      <c r="D1166" s="22">
        <v>7.28858985E-7</v>
      </c>
      <c r="E1166">
        <v>0.14323006399999999</v>
      </c>
      <c r="F1166">
        <v>0.26099838600000003</v>
      </c>
      <c r="G1166">
        <v>-4.2989328700000003E-2</v>
      </c>
      <c r="H1166">
        <v>0.14300242599188401</v>
      </c>
    </row>
    <row r="1167" spans="1:8">
      <c r="A1167">
        <v>12</v>
      </c>
      <c r="B1167">
        <v>1.7999999999999999E-2</v>
      </c>
      <c r="C1167" s="22">
        <v>5.0887255200000003E-6</v>
      </c>
      <c r="D1167" s="22">
        <v>7.2885229099999996E-7</v>
      </c>
      <c r="E1167">
        <v>0.14322884799999999</v>
      </c>
      <c r="F1167">
        <v>0.219571449</v>
      </c>
      <c r="G1167">
        <v>-4.1890819500000002E-2</v>
      </c>
      <c r="H1167">
        <v>0.14300242599188401</v>
      </c>
    </row>
    <row r="1168" spans="1:8">
      <c r="A1168">
        <v>13</v>
      </c>
      <c r="B1168">
        <v>2.2679999999999999E-2</v>
      </c>
      <c r="C1168" s="22">
        <v>5.0887203299999999E-6</v>
      </c>
      <c r="D1168" s="22">
        <v>7.2885264599999998E-7</v>
      </c>
      <c r="E1168">
        <v>0.14322906299999999</v>
      </c>
      <c r="F1168">
        <v>0.199512622</v>
      </c>
      <c r="G1168">
        <v>-4.1912814999999999E-2</v>
      </c>
      <c r="H1168">
        <v>0.14300242599188401</v>
      </c>
    </row>
    <row r="1169" spans="1:8">
      <c r="A1169">
        <v>14</v>
      </c>
      <c r="B1169">
        <v>2.8570000000000002E-2</v>
      </c>
      <c r="C1169" s="22">
        <v>5.08865835E-6</v>
      </c>
      <c r="D1169" s="22">
        <v>7.2884527200000002E-7</v>
      </c>
      <c r="E1169">
        <v>0.143229359</v>
      </c>
      <c r="F1169">
        <v>0.190645126</v>
      </c>
      <c r="G1169">
        <v>-4.0329776099999999E-2</v>
      </c>
      <c r="H1169">
        <v>0.14300242599188401</v>
      </c>
    </row>
    <row r="1170" spans="1:8">
      <c r="A1170">
        <v>15</v>
      </c>
      <c r="B1170">
        <v>3.5999999999999997E-2</v>
      </c>
      <c r="C1170" s="22">
        <v>5.0883337700000004E-6</v>
      </c>
      <c r="D1170" s="22">
        <v>7.2879534999999998E-7</v>
      </c>
      <c r="E1170">
        <v>0.143228684</v>
      </c>
      <c r="F1170">
        <v>0.18087710100000001</v>
      </c>
      <c r="G1170">
        <v>-3.0816314800000001E-2</v>
      </c>
      <c r="H1170">
        <v>0.14300242599188401</v>
      </c>
    </row>
    <row r="1171" spans="1:8">
      <c r="A1171">
        <v>16</v>
      </c>
      <c r="B1171">
        <v>4.5359999999999998E-2</v>
      </c>
      <c r="C1171" s="22">
        <v>5.0872574E-6</v>
      </c>
      <c r="D1171" s="22">
        <v>7.2863234E-7</v>
      </c>
      <c r="E1171">
        <v>0.14322694599999999</v>
      </c>
      <c r="F1171">
        <v>0.15728347100000001</v>
      </c>
      <c r="G1171">
        <v>-5.3377070299999996E-3</v>
      </c>
      <c r="H1171">
        <v>0.14300242599188401</v>
      </c>
    </row>
    <row r="1172" spans="1:8">
      <c r="A1172">
        <v>17</v>
      </c>
      <c r="B1172">
        <v>5.7140000000000003E-2</v>
      </c>
      <c r="C1172" s="22">
        <v>5.0845172400000001E-6</v>
      </c>
      <c r="D1172" s="22">
        <v>7.28219536E-7</v>
      </c>
      <c r="E1172">
        <v>0.14322294599999999</v>
      </c>
      <c r="F1172">
        <v>0.116250004</v>
      </c>
      <c r="G1172">
        <v>3.5604035399999998E-2</v>
      </c>
      <c r="H1172">
        <v>0.14300242599188401</v>
      </c>
    </row>
    <row r="1173" spans="1:8">
      <c r="A1173">
        <v>18</v>
      </c>
      <c r="B1173">
        <v>7.1999999999999995E-2</v>
      </c>
      <c r="C1173" s="22">
        <v>5.0787667900000004E-6</v>
      </c>
      <c r="D1173" s="22">
        <v>7.2734248399999996E-7</v>
      </c>
      <c r="E1173">
        <v>0.14321242000000001</v>
      </c>
      <c r="F1173">
        <v>7.4422559299999996E-2</v>
      </c>
      <c r="G1173">
        <v>7.7129354100000005E-2</v>
      </c>
      <c r="H1173">
        <v>0.14300242599188401</v>
      </c>
    </row>
    <row r="1174" spans="1:8">
      <c r="A1174">
        <v>19</v>
      </c>
      <c r="B1174">
        <v>9.0709999999999999E-2</v>
      </c>
      <c r="C1174" s="22">
        <v>5.0684109300000001E-6</v>
      </c>
      <c r="D1174" s="22">
        <v>7.2577140000000002E-7</v>
      </c>
      <c r="E1174">
        <v>0.14319505900000001</v>
      </c>
      <c r="F1174">
        <v>4.5261511099999999E-2</v>
      </c>
      <c r="G1174">
        <v>0.106223559</v>
      </c>
      <c r="H1174">
        <v>0.14300242599188401</v>
      </c>
    </row>
    <row r="1175" spans="1:8">
      <c r="A1175">
        <v>20</v>
      </c>
      <c r="B1175">
        <v>0.1143</v>
      </c>
      <c r="C1175" s="22">
        <v>5.0519415699999997E-6</v>
      </c>
      <c r="D1175" s="22">
        <v>7.2328406800000004E-7</v>
      </c>
      <c r="E1175">
        <v>0.14316952399999999</v>
      </c>
      <c r="F1175">
        <v>2.8267384999999999E-2</v>
      </c>
      <c r="G1175">
        <v>0.123377748</v>
      </c>
      <c r="H1175">
        <v>0.14300242599188401</v>
      </c>
    </row>
    <row r="1176" spans="1:8">
      <c r="A1176">
        <v>21</v>
      </c>
      <c r="B1176">
        <v>0.14399999999999999</v>
      </c>
      <c r="C1176" s="22">
        <v>5.0282639100000004E-6</v>
      </c>
      <c r="D1176" s="22">
        <v>7.1969240100000004E-7</v>
      </c>
      <c r="E1176">
        <v>0.14312940099999999</v>
      </c>
      <c r="F1176">
        <v>1.82945157E-2</v>
      </c>
      <c r="G1176">
        <v>0.13342931599999999</v>
      </c>
      <c r="H1176">
        <v>0.14300242599188401</v>
      </c>
    </row>
    <row r="1177" spans="1:8">
      <c r="A1177">
        <v>22</v>
      </c>
      <c r="B1177">
        <v>0.18140000000000001</v>
      </c>
      <c r="C1177" s="22">
        <v>4.99685098E-6</v>
      </c>
      <c r="D1177" s="22">
        <v>7.1491599100000001E-7</v>
      </c>
      <c r="E1177">
        <v>0.14307330600000001</v>
      </c>
      <c r="F1177">
        <v>1.22826551E-2</v>
      </c>
      <c r="G1177">
        <v>0.13939226900000001</v>
      </c>
      <c r="H1177">
        <v>0.14300242599188401</v>
      </c>
    </row>
    <row r="1178" spans="1:8">
      <c r="A1178">
        <v>23</v>
      </c>
      <c r="B1178">
        <v>0.2286</v>
      </c>
      <c r="C1178" s="22">
        <v>4.9576427400000002E-6</v>
      </c>
      <c r="D1178" s="22">
        <v>7.0897461500000004E-7</v>
      </c>
      <c r="E1178">
        <v>0.14300639500000001</v>
      </c>
      <c r="F1178">
        <v>8.8831065799999994E-3</v>
      </c>
      <c r="G1178">
        <v>0.142859131</v>
      </c>
      <c r="H1178">
        <v>0.14300242599188401</v>
      </c>
    </row>
    <row r="1179" spans="1:8">
      <c r="A1179">
        <v>24</v>
      </c>
      <c r="B1179">
        <v>0.28799999999999998</v>
      </c>
      <c r="C1179" s="22">
        <v>4.9107613199999999E-6</v>
      </c>
      <c r="D1179" s="22">
        <v>7.0187205299999995E-7</v>
      </c>
      <c r="E1179">
        <v>0.142925304</v>
      </c>
      <c r="F1179">
        <v>6.8865889299999997E-3</v>
      </c>
      <c r="G1179">
        <v>0.14505854800000001</v>
      </c>
      <c r="H1179">
        <v>0.14300242599188401</v>
      </c>
    </row>
    <row r="1180" spans="1:8">
      <c r="A1180">
        <v>25</v>
      </c>
      <c r="B1180">
        <v>0.36280000000000001</v>
      </c>
      <c r="C1180" s="22">
        <v>4.85626102E-6</v>
      </c>
      <c r="D1180" s="22">
        <v>6.9357678899999999E-7</v>
      </c>
      <c r="E1180">
        <v>0.14282115100000001</v>
      </c>
      <c r="F1180">
        <v>5.3721561199999998E-3</v>
      </c>
      <c r="G1180">
        <v>0.146690458</v>
      </c>
      <c r="H1180">
        <v>0.14300242599188401</v>
      </c>
    </row>
    <row r="1181" spans="1:8">
      <c r="A1181">
        <v>26</v>
      </c>
      <c r="B1181">
        <v>0.4572</v>
      </c>
      <c r="C1181" s="22">
        <v>4.7940360299999998E-6</v>
      </c>
      <c r="D1181" s="22">
        <v>6.8410090200000003E-7</v>
      </c>
      <c r="E1181">
        <v>0.14269832299999999</v>
      </c>
      <c r="F1181">
        <v>4.3044639500000002E-3</v>
      </c>
      <c r="G1181">
        <v>0.14784715400000001</v>
      </c>
      <c r="H1181">
        <v>0.14300242599188401</v>
      </c>
    </row>
    <row r="1182" spans="1:8">
      <c r="A1182">
        <v>27</v>
      </c>
      <c r="B1182">
        <v>0.57599999999999996</v>
      </c>
      <c r="C1182" s="22">
        <v>4.7239122999999999E-6</v>
      </c>
      <c r="D1182" s="22">
        <v>6.7345124300000005E-7</v>
      </c>
      <c r="E1182">
        <v>0.14256218200000001</v>
      </c>
      <c r="F1182">
        <v>3.8734939999999999E-3</v>
      </c>
      <c r="G1182">
        <v>0.148607342</v>
      </c>
      <c r="H1182">
        <v>0.14300242599188401</v>
      </c>
    </row>
    <row r="1183" spans="1:8">
      <c r="A1183">
        <v>28</v>
      </c>
      <c r="B1183">
        <v>0.72570000000000001</v>
      </c>
      <c r="C1183" s="22">
        <v>4.6457681799999998E-6</v>
      </c>
      <c r="D1183" s="22">
        <v>6.6153919500000002E-7</v>
      </c>
      <c r="E1183">
        <v>0.14239608400000001</v>
      </c>
      <c r="F1183">
        <v>3.7152732099999999E-3</v>
      </c>
      <c r="G1183">
        <v>0.14927356</v>
      </c>
      <c r="H1183">
        <v>0.14300242599188401</v>
      </c>
    </row>
    <row r="1184" spans="1:8">
      <c r="A1184">
        <v>29</v>
      </c>
      <c r="B1184">
        <v>0.9143</v>
      </c>
      <c r="C1184" s="22">
        <v>4.55961556E-6</v>
      </c>
      <c r="D1184" s="22">
        <v>6.4831523099999998E-7</v>
      </c>
      <c r="E1184">
        <v>0.14218638</v>
      </c>
      <c r="F1184">
        <v>3.5374702000000001E-3</v>
      </c>
      <c r="G1184">
        <v>0.14995285699999999</v>
      </c>
      <c r="H1184">
        <v>0.14300242599188401</v>
      </c>
    </row>
    <row r="1185" spans="1:8">
      <c r="A1185">
        <v>30</v>
      </c>
      <c r="B1185">
        <v>1.1519999999999999</v>
      </c>
      <c r="C1185" s="22">
        <v>4.4655877300000002E-6</v>
      </c>
      <c r="D1185" s="22">
        <v>6.3387722799999996E-7</v>
      </c>
      <c r="E1185">
        <v>0.14194709999999999</v>
      </c>
      <c r="F1185">
        <v>3.9684708300000001E-3</v>
      </c>
      <c r="G1185">
        <v>0.15049031900000001</v>
      </c>
      <c r="H1185">
        <v>0.14300242599188401</v>
      </c>
    </row>
    <row r="1186" spans="1:8">
      <c r="A1186">
        <v>31</v>
      </c>
      <c r="B1186">
        <v>1.4510000000000001</v>
      </c>
      <c r="C1186" s="22">
        <v>4.3639287699999998E-6</v>
      </c>
      <c r="D1186" s="22">
        <v>6.1825393200000004E-7</v>
      </c>
      <c r="E1186">
        <v>0.14167369899999999</v>
      </c>
      <c r="F1186">
        <v>6.4815317000000002E-3</v>
      </c>
      <c r="G1186">
        <v>0.15093435899999999</v>
      </c>
      <c r="H1186">
        <v>0.14300242599188401</v>
      </c>
    </row>
    <row r="1187" spans="1:8">
      <c r="A1187">
        <v>32</v>
      </c>
      <c r="B1187">
        <v>1.829</v>
      </c>
      <c r="C1187" s="22">
        <v>4.2548936199999998E-6</v>
      </c>
      <c r="D1187" s="22">
        <v>6.01170065E-7</v>
      </c>
      <c r="E1187">
        <v>0.141289094</v>
      </c>
      <c r="F1187">
        <v>1.3515806599999999E-2</v>
      </c>
      <c r="G1187">
        <v>0.151680395</v>
      </c>
      <c r="H1187">
        <v>0.14300242599188401</v>
      </c>
    </row>
    <row r="1188" spans="1:8">
      <c r="A1188">
        <v>33</v>
      </c>
      <c r="B1188">
        <v>2.3039999999999998</v>
      </c>
      <c r="C1188" s="22">
        <v>4.1379928699999998E-6</v>
      </c>
      <c r="D1188" s="22">
        <v>5.8183235900000005E-7</v>
      </c>
      <c r="E1188">
        <v>0.140607386</v>
      </c>
      <c r="F1188">
        <v>2.8149745399999999E-2</v>
      </c>
      <c r="G1188">
        <v>0.153358778</v>
      </c>
      <c r="H1188">
        <v>0.14300242599188401</v>
      </c>
    </row>
    <row r="1189" spans="1:8">
      <c r="A1189">
        <v>34</v>
      </c>
      <c r="B1189">
        <v>2.903</v>
      </c>
      <c r="C1189" s="22">
        <v>4.0098150799999998E-6</v>
      </c>
      <c r="D1189" s="22">
        <v>5.5813008399999997E-7</v>
      </c>
      <c r="E1189">
        <v>0.13919097899999999</v>
      </c>
      <c r="F1189">
        <v>4.94683172E-2</v>
      </c>
      <c r="G1189">
        <v>0.157086479</v>
      </c>
      <c r="H1189">
        <v>0.14300242599188401</v>
      </c>
    </row>
    <row r="1190" spans="1:8">
      <c r="A1190">
        <v>35</v>
      </c>
      <c r="B1190">
        <v>3.657</v>
      </c>
      <c r="C1190" s="22">
        <v>3.8611844399999999E-6</v>
      </c>
      <c r="D1190" s="22">
        <v>5.2592850799999999E-7</v>
      </c>
      <c r="E1190" s="22">
        <v>0.13620911299999999</v>
      </c>
      <c r="F1190">
        <v>6.7223933E-2</v>
      </c>
      <c r="G1190">
        <v>0.164262608</v>
      </c>
      <c r="H1190">
        <v>0.14300242599188401</v>
      </c>
    </row>
    <row r="1191" spans="1:8">
      <c r="A1191">
        <v>36</v>
      </c>
      <c r="B1191">
        <v>4.6079999999999997</v>
      </c>
      <c r="C1191" s="22">
        <v>3.6765791399999998E-6</v>
      </c>
      <c r="D1191" s="22">
        <v>4.8049157300000002E-7</v>
      </c>
      <c r="E1191">
        <v>0.130689849</v>
      </c>
      <c r="F1191">
        <v>6.8750100800000005E-2</v>
      </c>
      <c r="G1191">
        <v>0.174917868</v>
      </c>
      <c r="H1191">
        <v>0.14300242599188401</v>
      </c>
    </row>
    <row r="1192" spans="1:8">
      <c r="A1192">
        <v>37</v>
      </c>
      <c r="B1192">
        <v>5.806</v>
      </c>
      <c r="C1192" s="22">
        <v>3.4385573399999998E-6</v>
      </c>
      <c r="D1192" s="22">
        <v>4.1986713900000001E-7</v>
      </c>
      <c r="E1192">
        <v>0.122105609</v>
      </c>
      <c r="F1192" s="22">
        <v>5.1774186399999998E-2</v>
      </c>
      <c r="G1192">
        <v>0.18638259300000001</v>
      </c>
      <c r="H1192">
        <v>0.14300242599188401</v>
      </c>
    </row>
    <row r="1193" spans="1:8">
      <c r="A1193">
        <v>38</v>
      </c>
      <c r="B1193">
        <v>7.3140000000000001</v>
      </c>
      <c r="C1193" s="22">
        <v>3.13692235E-6</v>
      </c>
      <c r="D1193" s="22">
        <v>3.4739026800000001E-7</v>
      </c>
      <c r="E1193">
        <v>0.110742387</v>
      </c>
      <c r="F1193">
        <v>2.4130096699999999E-2</v>
      </c>
      <c r="G1193">
        <v>0.19468548799999999</v>
      </c>
      <c r="H1193">
        <v>0.14300242599188401</v>
      </c>
    </row>
    <row r="1194" spans="1:8">
      <c r="A1194">
        <v>39</v>
      </c>
      <c r="B1194">
        <v>9.2159999999999993</v>
      </c>
      <c r="C1194" s="22">
        <v>2.80217418E-6</v>
      </c>
      <c r="D1194" s="22">
        <v>2.7261187499999998E-7</v>
      </c>
      <c r="E1194">
        <v>9.7285842400000003E-2</v>
      </c>
      <c r="F1194">
        <v>-2.4240901499999998E-2</v>
      </c>
      <c r="G1194">
        <v>0.198875934</v>
      </c>
      <c r="H1194">
        <v>0.14300242599188401</v>
      </c>
    </row>
    <row r="1195" spans="1:8">
      <c r="A1195">
        <v>40</v>
      </c>
      <c r="B1195">
        <v>11.61</v>
      </c>
      <c r="C1195" s="22">
        <v>2.3140096499999998E-6</v>
      </c>
      <c r="D1195" s="22">
        <v>1.97310683E-7</v>
      </c>
      <c r="E1195">
        <v>8.5267873800000005E-2</v>
      </c>
      <c r="F1195">
        <v>-5.27214908E-2</v>
      </c>
      <c r="G1195">
        <v>0.19104299799999999</v>
      </c>
      <c r="H1195">
        <v>0.14300242599188401</v>
      </c>
    </row>
    <row r="1196" spans="1:8">
      <c r="A1196">
        <v>41</v>
      </c>
      <c r="B1196">
        <v>13</v>
      </c>
      <c r="C1196" s="22">
        <v>1.7062259800000001E-6</v>
      </c>
      <c r="D1196" s="22">
        <v>1.21018669E-7</v>
      </c>
      <c r="E1196">
        <v>7.0927691000000001E-2</v>
      </c>
      <c r="F1196">
        <v>-6.4270777799999998E-2</v>
      </c>
      <c r="G1196">
        <v>0.17929205100000001</v>
      </c>
      <c r="H1196">
        <v>0.14300242599188401</v>
      </c>
    </row>
    <row r="1198" spans="1:8">
      <c r="A1198" t="s">
        <v>26</v>
      </c>
    </row>
    <row r="1200" spans="1:8">
      <c r="A1200" t="s">
        <v>1</v>
      </c>
      <c r="B1200" t="s">
        <v>2</v>
      </c>
      <c r="C1200" t="s">
        <v>3</v>
      </c>
      <c r="D1200" t="s">
        <v>4</v>
      </c>
    </row>
    <row r="1201" spans="1:4">
      <c r="A1201">
        <v>0</v>
      </c>
      <c r="B1201">
        <v>1E-3</v>
      </c>
      <c r="C1201" s="22">
        <v>7.6534574200000002E-7</v>
      </c>
      <c r="D1201" s="22">
        <v>5.8805776100000002E-7</v>
      </c>
    </row>
    <row r="1202" spans="1:4">
      <c r="A1202">
        <v>1</v>
      </c>
      <c r="B1202">
        <v>1.122E-3</v>
      </c>
      <c r="C1202" s="22">
        <v>7.6534594600000002E-7</v>
      </c>
      <c r="D1202" s="22">
        <v>5.8805798599999999E-7</v>
      </c>
    </row>
    <row r="1203" spans="1:4">
      <c r="A1203">
        <v>2</v>
      </c>
      <c r="B1203">
        <v>1.2600000000000001E-3</v>
      </c>
      <c r="C1203" s="22">
        <v>7.6534569799999997E-7</v>
      </c>
      <c r="D1203" s="22">
        <v>5.8805703400000003E-7</v>
      </c>
    </row>
    <row r="1204" spans="1:4">
      <c r="A1204">
        <v>3</v>
      </c>
      <c r="B1204">
        <v>1.4139999999999999E-3</v>
      </c>
      <c r="C1204" s="22">
        <v>7.6534501600000003E-7</v>
      </c>
      <c r="D1204" s="22">
        <v>5.8805516400000002E-7</v>
      </c>
    </row>
    <row r="1205" spans="1:4">
      <c r="A1205">
        <v>4</v>
      </c>
      <c r="B1205">
        <v>1.5870000000000001E-3</v>
      </c>
      <c r="C1205" s="22">
        <v>7.6534415399999998E-7</v>
      </c>
      <c r="D1205" s="22">
        <v>5.8805309300000002E-7</v>
      </c>
    </row>
    <row r="1206" spans="1:4">
      <c r="A1206">
        <v>5</v>
      </c>
      <c r="B1206">
        <v>1.7819999999999999E-3</v>
      </c>
      <c r="C1206" s="22">
        <v>7.6534354399999999E-7</v>
      </c>
      <c r="D1206" s="22">
        <v>5.8805181699999995E-7</v>
      </c>
    </row>
    <row r="1207" spans="1:4">
      <c r="A1207">
        <v>6</v>
      </c>
      <c r="B1207">
        <v>2E-3</v>
      </c>
      <c r="C1207" s="22">
        <v>7.6534359699999997E-7</v>
      </c>
      <c r="D1207" s="22">
        <v>5.8805217499999998E-7</v>
      </c>
    </row>
    <row r="1208" spans="1:4">
      <c r="A1208">
        <v>7</v>
      </c>
      <c r="B1208">
        <v>2.245E-3</v>
      </c>
      <c r="C1208" s="22">
        <v>7.6534442700000001E-7</v>
      </c>
      <c r="D1208" s="22">
        <v>5.8805430099999996E-7</v>
      </c>
    </row>
    <row r="1209" spans="1:4">
      <c r="A1209">
        <v>8</v>
      </c>
      <c r="B1209">
        <v>2.5200000000000001E-3</v>
      </c>
      <c r="C1209" s="22">
        <v>7.6534568200000001E-7</v>
      </c>
      <c r="D1209" s="22">
        <v>5.8805731099999997E-7</v>
      </c>
    </row>
    <row r="1210" spans="1:4">
      <c r="A1210">
        <v>9</v>
      </c>
      <c r="B1210">
        <v>2.8279999999999998E-3</v>
      </c>
      <c r="C1210" s="22">
        <v>7.6534666499999998E-7</v>
      </c>
      <c r="D1210" s="22">
        <v>5.8805958199999995E-7</v>
      </c>
    </row>
    <row r="1211" spans="1:4">
      <c r="A1211">
        <v>10</v>
      </c>
      <c r="B1211">
        <v>3.1749999999999999E-3</v>
      </c>
      <c r="C1211" s="22">
        <v>7.6534671999999997E-7</v>
      </c>
      <c r="D1211" s="22">
        <v>5.8805963899999995E-7</v>
      </c>
    </row>
    <row r="1212" spans="1:4">
      <c r="A1212">
        <v>11</v>
      </c>
      <c r="B1212">
        <v>3.5639999999999999E-3</v>
      </c>
      <c r="C1212" s="22">
        <v>7.6534569200000005E-7</v>
      </c>
      <c r="D1212" s="22">
        <v>5.8805716099999996E-7</v>
      </c>
    </row>
    <row r="1213" spans="1:4">
      <c r="A1213">
        <v>12</v>
      </c>
      <c r="B1213">
        <v>4.0000000000000001E-3</v>
      </c>
      <c r="C1213" s="22">
        <v>7.6534411300000004E-7</v>
      </c>
      <c r="D1213" s="22">
        <v>5.8805339899999997E-7</v>
      </c>
    </row>
    <row r="1214" spans="1:4">
      <c r="A1214">
        <v>13</v>
      </c>
      <c r="B1214">
        <v>4.4900000000000001E-3</v>
      </c>
      <c r="C1214" s="22">
        <v>7.6534293700000001E-7</v>
      </c>
      <c r="D1214" s="22">
        <v>5.8805056100000005E-7</v>
      </c>
    </row>
    <row r="1215" spans="1:4">
      <c r="A1215">
        <v>14</v>
      </c>
      <c r="B1215">
        <v>5.0400000000000002E-3</v>
      </c>
      <c r="C1215" s="22">
        <v>7.6534293800000001E-7</v>
      </c>
      <c r="D1215" s="22">
        <v>5.8805045499999998E-7</v>
      </c>
    </row>
    <row r="1216" spans="1:4">
      <c r="A1216">
        <v>15</v>
      </c>
      <c r="B1216">
        <v>5.6569999999999997E-3</v>
      </c>
      <c r="C1216" s="22">
        <v>7.6534417000000004E-7</v>
      </c>
      <c r="D1216" s="22">
        <v>5.8805325699999998E-7</v>
      </c>
    </row>
    <row r="1217" spans="1:4">
      <c r="A1217">
        <v>16</v>
      </c>
      <c r="B1217">
        <v>6.3499999999999997E-3</v>
      </c>
      <c r="C1217" s="22">
        <v>7.6534588800000002E-7</v>
      </c>
      <c r="D1217" s="22">
        <v>5.8805729500000002E-7</v>
      </c>
    </row>
    <row r="1218" spans="1:4">
      <c r="A1218">
        <v>17</v>
      </c>
      <c r="B1218">
        <v>7.1269999999999997E-3</v>
      </c>
      <c r="C1218" s="22">
        <v>7.6534700300000004E-7</v>
      </c>
      <c r="D1218" s="22">
        <v>5.8806008299999997E-7</v>
      </c>
    </row>
    <row r="1219" spans="1:4">
      <c r="A1219">
        <v>18</v>
      </c>
      <c r="B1219">
        <v>8.0000000000000002E-3</v>
      </c>
      <c r="C1219" s="22">
        <v>7.6534680899999997E-7</v>
      </c>
      <c r="D1219" s="22">
        <v>5.8805993199999995E-7</v>
      </c>
    </row>
    <row r="1220" spans="1:4">
      <c r="A1220">
        <v>19</v>
      </c>
      <c r="B1220">
        <v>8.9800000000000001E-3</v>
      </c>
      <c r="C1220" s="22">
        <v>7.6534545999999995E-7</v>
      </c>
      <c r="D1220" s="22">
        <v>5.8805705199999999E-7</v>
      </c>
    </row>
    <row r="1221" spans="1:4">
      <c r="A1221">
        <v>20</v>
      </c>
      <c r="B1221">
        <v>1.008E-2</v>
      </c>
      <c r="C1221" s="22">
        <v>7.6534386199999998E-7</v>
      </c>
      <c r="D1221" s="22">
        <v>5.8805336799999996E-7</v>
      </c>
    </row>
    <row r="1222" spans="1:4">
      <c r="A1222">
        <v>21</v>
      </c>
      <c r="B1222">
        <v>1.1310000000000001E-2</v>
      </c>
      <c r="C1222" s="22">
        <v>7.6534305900000003E-7</v>
      </c>
      <c r="D1222" s="22">
        <v>5.8805119900000004E-7</v>
      </c>
    </row>
    <row r="1223" spans="1:4">
      <c r="A1223">
        <v>22</v>
      </c>
      <c r="B1223">
        <v>1.2699999999999999E-2</v>
      </c>
      <c r="C1223" s="22">
        <v>7.6534352100000001E-7</v>
      </c>
      <c r="D1223" s="22">
        <v>5.8805173399999997E-7</v>
      </c>
    </row>
    <row r="1224" spans="1:4">
      <c r="A1224">
        <v>23</v>
      </c>
      <c r="B1224">
        <v>1.4250000000000001E-2</v>
      </c>
      <c r="C1224" s="22">
        <v>7.6534484999999996E-7</v>
      </c>
      <c r="D1224" s="22">
        <v>5.88054341E-7</v>
      </c>
    </row>
    <row r="1225" spans="1:4">
      <c r="A1225">
        <v>24</v>
      </c>
      <c r="B1225">
        <v>1.6E-2</v>
      </c>
      <c r="C1225" s="22">
        <v>7.6534607599999996E-7</v>
      </c>
      <c r="D1225" s="22">
        <v>5.8805712899999995E-7</v>
      </c>
    </row>
    <row r="1226" spans="1:4">
      <c r="A1226">
        <v>25</v>
      </c>
      <c r="B1226">
        <v>1.796E-2</v>
      </c>
      <c r="C1226" s="22">
        <v>7.6534630300000004E-7</v>
      </c>
      <c r="D1226" s="22">
        <v>5.8805826999999996E-7</v>
      </c>
    </row>
    <row r="1227" spans="1:4">
      <c r="A1227">
        <v>26</v>
      </c>
      <c r="B1227">
        <v>2.0160000000000001E-2</v>
      </c>
      <c r="C1227" s="22">
        <v>7.6534519200000004E-7</v>
      </c>
      <c r="D1227" s="22">
        <v>5.8805709000000002E-7</v>
      </c>
    </row>
    <row r="1228" spans="1:4">
      <c r="A1228">
        <v>27</v>
      </c>
      <c r="B1228">
        <v>2.2630000000000001E-2</v>
      </c>
      <c r="C1228" s="22">
        <v>7.6534283299999995E-7</v>
      </c>
      <c r="D1228" s="22">
        <v>5.8805413299999999E-7</v>
      </c>
    </row>
    <row r="1229" spans="1:4">
      <c r="A1229">
        <v>28</v>
      </c>
      <c r="B1229">
        <v>2.5399999999999999E-2</v>
      </c>
      <c r="C1229" s="22">
        <v>7.6533893199999999E-7</v>
      </c>
      <c r="D1229" s="22">
        <v>5.8805009000000004E-7</v>
      </c>
    </row>
    <row r="1230" spans="1:4">
      <c r="A1230">
        <v>29</v>
      </c>
      <c r="B1230">
        <v>2.8510000000000001E-2</v>
      </c>
      <c r="C1230" s="22">
        <v>7.6533165200000005E-7</v>
      </c>
      <c r="D1230" s="22">
        <v>5.8804424800000002E-7</v>
      </c>
    </row>
    <row r="1231" spans="1:4">
      <c r="A1231">
        <v>30</v>
      </c>
      <c r="B1231">
        <v>3.2000000000000001E-2</v>
      </c>
      <c r="C1231" s="22">
        <v>7.6531656999999997E-7</v>
      </c>
      <c r="D1231" s="22">
        <v>5.8803328000000005E-7</v>
      </c>
    </row>
    <row r="1232" spans="1:4">
      <c r="A1232">
        <v>31</v>
      </c>
      <c r="B1232">
        <v>3.5920000000000001E-2</v>
      </c>
      <c r="C1232" s="22">
        <v>7.6528605700000004E-7</v>
      </c>
      <c r="D1232" s="22">
        <v>5.8801086699999995E-7</v>
      </c>
    </row>
    <row r="1233" spans="1:4">
      <c r="A1233">
        <v>32</v>
      </c>
      <c r="B1233">
        <v>4.0320000000000002E-2</v>
      </c>
      <c r="C1233" s="22">
        <v>7.6522903399999997E-7</v>
      </c>
      <c r="D1233" s="22">
        <v>5.87967974E-7</v>
      </c>
    </row>
    <row r="1234" spans="1:4">
      <c r="A1234">
        <v>33</v>
      </c>
      <c r="B1234">
        <v>4.5249999999999999E-2</v>
      </c>
      <c r="C1234" s="22">
        <v>7.6513080200000002E-7</v>
      </c>
      <c r="D1234" s="22">
        <v>5.8789320999999995E-7</v>
      </c>
    </row>
    <row r="1235" spans="1:4">
      <c r="A1235">
        <v>34</v>
      </c>
      <c r="B1235">
        <v>5.0799999999999998E-2</v>
      </c>
      <c r="C1235" s="22">
        <v>7.6497275800000005E-7</v>
      </c>
      <c r="D1235" s="22">
        <v>5.8777276700000001E-7</v>
      </c>
    </row>
    <row r="1236" spans="1:4">
      <c r="A1236">
        <v>35</v>
      </c>
      <c r="B1236">
        <v>5.7020000000000001E-2</v>
      </c>
      <c r="C1236" s="22">
        <v>7.6473209700000003E-7</v>
      </c>
      <c r="D1236" s="22">
        <v>5.8758993700000002E-7</v>
      </c>
    </row>
    <row r="1237" spans="1:4">
      <c r="A1237">
        <v>36</v>
      </c>
      <c r="B1237">
        <v>6.4000000000000001E-2</v>
      </c>
      <c r="C1237" s="22">
        <v>7.6438188799999999E-7</v>
      </c>
      <c r="D1237" s="22">
        <v>5.8732469899999999E-7</v>
      </c>
    </row>
    <row r="1238" spans="1:4">
      <c r="A1238">
        <v>37</v>
      </c>
      <c r="B1238">
        <v>7.1840000000000001E-2</v>
      </c>
      <c r="C1238" s="22">
        <v>7.6389186700000004E-7</v>
      </c>
      <c r="D1238" s="22">
        <v>5.8695399000000002E-7</v>
      </c>
    </row>
    <row r="1239" spans="1:4">
      <c r="A1239">
        <v>38</v>
      </c>
      <c r="B1239">
        <v>8.0629999999999993E-2</v>
      </c>
      <c r="C1239" s="22">
        <v>7.6323004199999998E-7</v>
      </c>
      <c r="D1239" s="22">
        <v>5.8645297600000001E-7</v>
      </c>
    </row>
    <row r="1240" spans="1:4">
      <c r="A1240">
        <v>39</v>
      </c>
      <c r="B1240">
        <v>9.0509999999999993E-2</v>
      </c>
      <c r="C1240" s="22">
        <v>7.6236499899999998E-7</v>
      </c>
      <c r="D1240" s="22">
        <v>5.85797209E-7</v>
      </c>
    </row>
    <row r="1241" spans="1:4">
      <c r="A1241">
        <v>40</v>
      </c>
      <c r="B1241">
        <v>0.1016</v>
      </c>
      <c r="C1241" s="22">
        <v>7.6126851599999995E-7</v>
      </c>
      <c r="D1241" s="22">
        <v>5.8496510299999995E-7</v>
      </c>
    </row>
    <row r="1242" spans="1:4">
      <c r="A1242">
        <v>41</v>
      </c>
      <c r="B1242">
        <v>0.114</v>
      </c>
      <c r="C1242" s="22">
        <v>7.5991778200000005E-7</v>
      </c>
      <c r="D1242" s="22">
        <v>5.8393982499999997E-7</v>
      </c>
    </row>
    <row r="1243" spans="1:4">
      <c r="A1243">
        <v>42</v>
      </c>
      <c r="B1243">
        <v>0.128</v>
      </c>
      <c r="C1243" s="22">
        <v>7.5829627100000003E-7</v>
      </c>
      <c r="D1243" s="22">
        <v>5.8270969799999997E-7</v>
      </c>
    </row>
    <row r="1244" spans="1:4">
      <c r="A1244">
        <v>43</v>
      </c>
      <c r="B1244">
        <v>0.14369999999999999</v>
      </c>
      <c r="C1244" s="22">
        <v>7.5639293899999998E-7</v>
      </c>
      <c r="D1244" s="22">
        <v>5.8126701200000003E-7</v>
      </c>
    </row>
    <row r="1245" spans="1:4">
      <c r="A1245">
        <v>44</v>
      </c>
      <c r="B1245">
        <v>0.1613</v>
      </c>
      <c r="C1245" s="22">
        <v>7.5420075600000001E-7</v>
      </c>
      <c r="D1245" s="22">
        <v>5.7960640799999998E-7</v>
      </c>
    </row>
    <row r="1246" spans="1:4">
      <c r="A1246">
        <v>45</v>
      </c>
      <c r="B1246">
        <v>0.18099999999999999</v>
      </c>
      <c r="C1246" s="22">
        <v>7.5171603899999999E-7</v>
      </c>
      <c r="D1246" s="22">
        <v>5.7772432900000005E-7</v>
      </c>
    </row>
    <row r="1247" spans="1:4">
      <c r="A1247">
        <v>46</v>
      </c>
      <c r="B1247">
        <v>0.20319999999999999</v>
      </c>
      <c r="C1247" s="22">
        <v>7.4893859899999998E-7</v>
      </c>
      <c r="D1247" s="22">
        <v>5.7561962899999999E-7</v>
      </c>
    </row>
    <row r="1248" spans="1:4">
      <c r="A1248">
        <v>47</v>
      </c>
      <c r="B1248">
        <v>0.2281</v>
      </c>
      <c r="C1248" s="22">
        <v>7.4587132799999999E-7</v>
      </c>
      <c r="D1248" s="22">
        <v>5.7329399500000001E-7</v>
      </c>
    </row>
    <row r="1249" spans="1:4">
      <c r="A1249">
        <v>48</v>
      </c>
      <c r="B1249">
        <v>0.25600000000000001</v>
      </c>
      <c r="C1249" s="22">
        <v>7.4251858200000005E-7</v>
      </c>
      <c r="D1249" s="22">
        <v>5.7075116199999998E-7</v>
      </c>
    </row>
    <row r="1250" spans="1:4">
      <c r="A1250">
        <v>49</v>
      </c>
      <c r="B1250">
        <v>0.28739999999999999</v>
      </c>
      <c r="C1250" s="22">
        <v>7.3888425099999997E-7</v>
      </c>
      <c r="D1250" s="22">
        <v>5.6799524400000001E-7</v>
      </c>
    </row>
    <row r="1251" spans="1:4">
      <c r="A1251">
        <v>50</v>
      </c>
      <c r="B1251">
        <v>0.32250000000000001</v>
      </c>
      <c r="C1251" s="22">
        <v>7.3497035099999997E-7</v>
      </c>
      <c r="D1251" s="22">
        <v>5.6502891200000005E-7</v>
      </c>
    </row>
    <row r="1252" spans="1:4">
      <c r="A1252">
        <v>51</v>
      </c>
      <c r="B1252">
        <v>0.36199999999999999</v>
      </c>
      <c r="C1252" s="22">
        <v>7.3077592999999999E-7</v>
      </c>
      <c r="D1252" s="22">
        <v>5.6185175099999996E-7</v>
      </c>
    </row>
    <row r="1253" spans="1:4">
      <c r="A1253">
        <v>52</v>
      </c>
      <c r="B1253">
        <v>0.40639999999999998</v>
      </c>
      <c r="C1253" s="22">
        <v>7.2629626799999995E-7</v>
      </c>
      <c r="D1253" s="22">
        <v>5.5845942400000001E-7</v>
      </c>
    </row>
    <row r="1254" spans="1:4">
      <c r="A1254">
        <v>53</v>
      </c>
      <c r="B1254">
        <v>0.45610000000000001</v>
      </c>
      <c r="C1254" s="22">
        <v>7.2152397800000005E-7</v>
      </c>
      <c r="D1254" s="22">
        <v>5.5484508500000003E-7</v>
      </c>
    </row>
    <row r="1255" spans="1:4">
      <c r="A1255">
        <v>54</v>
      </c>
      <c r="B1255">
        <v>0.51200000000000001</v>
      </c>
      <c r="C1255" s="22">
        <v>7.1645287199999998E-7</v>
      </c>
      <c r="D1255" s="22">
        <v>5.5100335499999999E-7</v>
      </c>
    </row>
    <row r="1256" spans="1:4">
      <c r="A1256">
        <v>55</v>
      </c>
      <c r="B1256">
        <v>0.57469999999999999</v>
      </c>
      <c r="C1256" s="22">
        <v>7.1108151600000003E-7</v>
      </c>
      <c r="D1256" s="22">
        <v>5.4693378599999996E-7</v>
      </c>
    </row>
    <row r="1257" spans="1:4">
      <c r="A1257">
        <v>56</v>
      </c>
      <c r="B1257">
        <v>0.64510000000000001</v>
      </c>
      <c r="C1257" s="22">
        <v>7.0541271E-7</v>
      </c>
      <c r="D1257" s="22">
        <v>5.4264028800000003E-7</v>
      </c>
    </row>
    <row r="1258" spans="1:4">
      <c r="A1258">
        <v>57</v>
      </c>
      <c r="B1258">
        <v>0.72409999999999997</v>
      </c>
      <c r="C1258" s="22">
        <v>6.9945026000000002E-7</v>
      </c>
      <c r="D1258" s="22">
        <v>5.3812754000000004E-7</v>
      </c>
    </row>
    <row r="1259" spans="1:4">
      <c r="A1259">
        <v>58</v>
      </c>
      <c r="B1259">
        <v>0.81269999999999998</v>
      </c>
      <c r="C1259" s="22">
        <v>6.9319677300000003E-7</v>
      </c>
      <c r="D1259" s="22">
        <v>5.3339795500000004E-7</v>
      </c>
    </row>
    <row r="1260" spans="1:4">
      <c r="A1260">
        <v>59</v>
      </c>
      <c r="B1260">
        <v>0.9123</v>
      </c>
      <c r="C1260" s="22">
        <v>6.8665258899999999E-7</v>
      </c>
      <c r="D1260" s="22">
        <v>5.28450379E-7</v>
      </c>
    </row>
    <row r="1261" spans="1:4">
      <c r="A1261">
        <v>60</v>
      </c>
      <c r="B1261">
        <v>1.024</v>
      </c>
      <c r="C1261" s="22">
        <v>6.7981556699999997E-7</v>
      </c>
      <c r="D1261" s="22">
        <v>5.2328095399999998E-7</v>
      </c>
    </row>
    <row r="1262" spans="1:4">
      <c r="A1262">
        <v>61</v>
      </c>
      <c r="B1262">
        <v>1.149</v>
      </c>
      <c r="C1262" s="22">
        <v>6.7268439199999996E-7</v>
      </c>
      <c r="D1262" s="22">
        <v>5.1788776100000002E-7</v>
      </c>
    </row>
    <row r="1263" spans="1:4">
      <c r="A1263">
        <v>62</v>
      </c>
      <c r="B1263">
        <v>1.29</v>
      </c>
      <c r="C1263" s="22">
        <v>6.6526411100000005E-7</v>
      </c>
      <c r="D1263" s="22">
        <v>5.1227684300000001E-7</v>
      </c>
    </row>
    <row r="1264" spans="1:4">
      <c r="A1264">
        <v>63</v>
      </c>
      <c r="B1264">
        <v>1.448</v>
      </c>
      <c r="C1264" s="22">
        <v>6.5756716299999996E-7</v>
      </c>
      <c r="D1264" s="22">
        <v>5.06462948E-7</v>
      </c>
    </row>
    <row r="1265" spans="1:4">
      <c r="A1265">
        <v>64</v>
      </c>
      <c r="B1265">
        <v>1.625</v>
      </c>
      <c r="C1265" s="22">
        <v>6.4960877399999995E-7</v>
      </c>
      <c r="D1265" s="22">
        <v>5.0046381799999995E-7</v>
      </c>
    </row>
    <row r="1266" spans="1:4">
      <c r="A1266">
        <v>65</v>
      </c>
      <c r="B1266">
        <v>1.825</v>
      </c>
      <c r="C1266" s="22">
        <v>6.4140223199999996E-7</v>
      </c>
      <c r="D1266" s="22">
        <v>4.9429385400000002E-7</v>
      </c>
    </row>
    <row r="1267" spans="1:4">
      <c r="A1267">
        <v>66</v>
      </c>
      <c r="B1267">
        <v>2.048</v>
      </c>
      <c r="C1267" s="22">
        <v>6.3295397000000001E-7</v>
      </c>
      <c r="D1267" s="22">
        <v>4.8796022499999995E-7</v>
      </c>
    </row>
    <row r="1268" spans="1:4">
      <c r="A1268">
        <v>67</v>
      </c>
      <c r="B1268">
        <v>2.2989999999999999</v>
      </c>
      <c r="C1268" s="22">
        <v>6.2425420600000001E-7</v>
      </c>
      <c r="D1268" s="22">
        <v>4.8146074399999997E-7</v>
      </c>
    </row>
    <row r="1269" spans="1:4">
      <c r="A1269">
        <v>68</v>
      </c>
      <c r="B1269">
        <v>2.58</v>
      </c>
      <c r="C1269" s="22">
        <v>6.1526581400000004E-7</v>
      </c>
      <c r="D1269" s="22">
        <v>4.7478522100000001E-7</v>
      </c>
    </row>
    <row r="1270" spans="1:4">
      <c r="A1270">
        <v>69</v>
      </c>
      <c r="B1270">
        <v>2.8959999999999999</v>
      </c>
      <c r="C1270" s="22">
        <v>6.0591472799999995E-7</v>
      </c>
      <c r="D1270" s="22">
        <v>4.6791854199999998E-7</v>
      </c>
    </row>
    <row r="1271" spans="1:4">
      <c r="A1271">
        <v>70</v>
      </c>
      <c r="B1271">
        <v>3.2509999999999999</v>
      </c>
      <c r="C1271" s="22">
        <v>5.9607676399999999E-7</v>
      </c>
      <c r="D1271" s="22">
        <v>4.6083519200000002E-7</v>
      </c>
    </row>
    <row r="1272" spans="1:4">
      <c r="A1272">
        <v>71</v>
      </c>
      <c r="B1272">
        <v>3.649</v>
      </c>
      <c r="C1272" s="22">
        <v>5.8556024500000005E-7</v>
      </c>
      <c r="D1272" s="22">
        <v>4.5347993299999998E-7</v>
      </c>
    </row>
    <row r="1273" spans="1:4">
      <c r="A1273">
        <v>72</v>
      </c>
      <c r="B1273">
        <v>4.0960000000000001</v>
      </c>
      <c r="C1273" s="22">
        <v>5.7409674099999997E-7</v>
      </c>
      <c r="D1273" s="22">
        <v>4.45744286E-7</v>
      </c>
    </row>
    <row r="1274" spans="1:4">
      <c r="A1274">
        <v>73</v>
      </c>
      <c r="B1274">
        <v>4.5979999999999999</v>
      </c>
      <c r="C1274" s="22">
        <v>5.61348851E-7</v>
      </c>
      <c r="D1274" s="22">
        <v>4.3745097000000001E-7</v>
      </c>
    </row>
    <row r="1275" spans="1:4">
      <c r="A1275">
        <v>74</v>
      </c>
      <c r="B1275">
        <v>5.1609999999999996</v>
      </c>
      <c r="C1275" s="22">
        <v>5.4693470099999999E-7</v>
      </c>
      <c r="D1275" s="22">
        <v>4.28352717E-7</v>
      </c>
    </row>
    <row r="1276" spans="1:4">
      <c r="A1276">
        <v>75</v>
      </c>
      <c r="B1276">
        <v>5.7930000000000001</v>
      </c>
      <c r="C1276" s="22">
        <v>5.3047438099999997E-7</v>
      </c>
      <c r="D1276" s="22">
        <v>4.1815276399999999E-7</v>
      </c>
    </row>
    <row r="1277" spans="1:4">
      <c r="A1277">
        <v>76</v>
      </c>
      <c r="B1277">
        <v>6.5019999999999998</v>
      </c>
      <c r="C1277" s="22">
        <v>5.1166069400000005E-7</v>
      </c>
      <c r="D1277" s="22">
        <v>4.0654888699999998E-7</v>
      </c>
    </row>
    <row r="1278" spans="1:4">
      <c r="A1278">
        <v>77</v>
      </c>
      <c r="B1278">
        <v>7.298</v>
      </c>
      <c r="C1278" s="22">
        <v>4.90330299E-7</v>
      </c>
      <c r="D1278" s="22">
        <v>3.9328432199999999E-7</v>
      </c>
    </row>
    <row r="1279" spans="1:4">
      <c r="A1279">
        <v>78</v>
      </c>
      <c r="B1279">
        <v>8.1920000000000002</v>
      </c>
      <c r="C1279" s="22">
        <v>4.6650170299999999E-7</v>
      </c>
      <c r="D1279" s="22">
        <v>3.7818598600000002E-7</v>
      </c>
    </row>
    <row r="1280" spans="1:4">
      <c r="A1280">
        <v>79</v>
      </c>
      <c r="B1280">
        <v>9.1950000000000003</v>
      </c>
      <c r="C1280" s="22">
        <v>4.4037536199999999E-7</v>
      </c>
      <c r="D1280" s="22">
        <v>3.6119105499999998E-7</v>
      </c>
    </row>
    <row r="1281" spans="1:8">
      <c r="A1281">
        <v>80</v>
      </c>
      <c r="B1281">
        <v>10.32</v>
      </c>
      <c r="C1281" s="22">
        <v>4.1231500999999998E-7</v>
      </c>
      <c r="D1281" s="22">
        <v>3.42370361E-7</v>
      </c>
    </row>
    <row r="1282" spans="1:8">
      <c r="A1282">
        <v>81</v>
      </c>
      <c r="B1282">
        <v>11.59</v>
      </c>
      <c r="C1282" s="22">
        <v>3.8282073600000001E-7</v>
      </c>
      <c r="D1282" s="22">
        <v>3.2193987600000001E-7</v>
      </c>
    </row>
    <row r="1283" spans="1:8">
      <c r="A1283">
        <v>82</v>
      </c>
      <c r="B1283">
        <v>13</v>
      </c>
      <c r="C1283" s="22">
        <v>3.5248874900000002E-7</v>
      </c>
      <c r="D1283" s="22">
        <v>3.00244116E-7</v>
      </c>
    </row>
    <row r="1284" spans="1:8">
      <c r="A1284">
        <v>83</v>
      </c>
      <c r="B1284">
        <v>14.6</v>
      </c>
      <c r="C1284" s="22">
        <v>3.2195244400000002E-7</v>
      </c>
      <c r="D1284" s="22">
        <v>2.7771140100000002E-7</v>
      </c>
    </row>
    <row r="1287" spans="1:8">
      <c r="A1287" t="s">
        <v>1</v>
      </c>
      <c r="B1287" t="s">
        <v>12</v>
      </c>
      <c r="C1287" t="s">
        <v>13</v>
      </c>
      <c r="D1287" t="s">
        <v>14</v>
      </c>
      <c r="E1287" t="s">
        <v>15</v>
      </c>
      <c r="F1287" t="s">
        <v>259</v>
      </c>
      <c r="G1287" t="s">
        <v>16</v>
      </c>
      <c r="H1287" t="s">
        <v>17</v>
      </c>
    </row>
    <row r="1288" spans="1:8">
      <c r="A1288">
        <v>0</v>
      </c>
      <c r="B1288">
        <v>1.1249999999999999E-3</v>
      </c>
      <c r="C1288" s="22">
        <v>3.8549058599999998E-6</v>
      </c>
      <c r="D1288" s="22">
        <v>5.0497058699999996E-7</v>
      </c>
      <c r="E1288">
        <v>0.13099427199999999</v>
      </c>
      <c r="F1288">
        <v>-0.36222976699999998</v>
      </c>
      <c r="G1288">
        <v>-5.8419288299999997E-2</v>
      </c>
      <c r="H1288">
        <v>0.130656225678563</v>
      </c>
    </row>
    <row r="1289" spans="1:8">
      <c r="A1289">
        <v>1</v>
      </c>
      <c r="B1289">
        <v>1.4170000000000001E-3</v>
      </c>
      <c r="C1289" s="22">
        <v>3.8548954500000004E-6</v>
      </c>
      <c r="D1289" s="22">
        <v>5.0497495700000004E-7</v>
      </c>
      <c r="E1289">
        <v>0.13099575899999999</v>
      </c>
      <c r="F1289">
        <v>-0.35986579099999999</v>
      </c>
      <c r="G1289">
        <v>-5.8964313300000001E-2</v>
      </c>
      <c r="H1289">
        <v>0.130656225678563</v>
      </c>
    </row>
    <row r="1290" spans="1:8">
      <c r="A1290">
        <v>2</v>
      </c>
      <c r="B1290">
        <v>1.786E-3</v>
      </c>
      <c r="C1290" s="22">
        <v>3.8548913399999996E-6</v>
      </c>
      <c r="D1290" s="22">
        <v>5.0497666699999999E-7</v>
      </c>
      <c r="E1290">
        <v>0.13099634299999999</v>
      </c>
      <c r="F1290">
        <v>-0.33418941200000002</v>
      </c>
      <c r="G1290">
        <v>-5.91768477E-2</v>
      </c>
      <c r="H1290">
        <v>0.130656225678563</v>
      </c>
    </row>
    <row r="1291" spans="1:8">
      <c r="A1291">
        <v>3</v>
      </c>
      <c r="B1291">
        <v>2.2499999999999998E-3</v>
      </c>
      <c r="C1291" s="22">
        <v>3.8548945800000004E-6</v>
      </c>
      <c r="D1291" s="22">
        <v>5.0497505899999998E-7</v>
      </c>
      <c r="E1291">
        <v>0.13099581499999999</v>
      </c>
      <c r="F1291">
        <v>-0.39045465800000001</v>
      </c>
      <c r="G1291">
        <v>-5.89716318E-2</v>
      </c>
      <c r="H1291">
        <v>0.130656225678563</v>
      </c>
    </row>
    <row r="1292" spans="1:8">
      <c r="A1292">
        <v>4</v>
      </c>
      <c r="B1292">
        <v>2.8349999999999998E-3</v>
      </c>
      <c r="C1292" s="22">
        <v>3.8549010299999999E-6</v>
      </c>
      <c r="D1292" s="22">
        <v>5.0497255900000002E-7</v>
      </c>
      <c r="E1292">
        <v>0.130994948</v>
      </c>
      <c r="F1292">
        <v>0.13030050600000001</v>
      </c>
      <c r="G1292">
        <v>-5.8664240800000003E-2</v>
      </c>
      <c r="H1292">
        <v>0.130656225678563</v>
      </c>
    </row>
    <row r="1293" spans="1:8">
      <c r="A1293">
        <v>5</v>
      </c>
      <c r="B1293">
        <v>3.5720000000000001E-3</v>
      </c>
      <c r="C1293" s="22">
        <v>3.8548998199999999E-6</v>
      </c>
      <c r="D1293" s="22">
        <v>5.0497327999999999E-7</v>
      </c>
      <c r="E1293">
        <v>0.13099517599999999</v>
      </c>
      <c r="F1293">
        <v>-0.43647902500000002</v>
      </c>
      <c r="G1293">
        <v>-5.8758620099999999E-2</v>
      </c>
      <c r="H1293">
        <v>0.130656225678563</v>
      </c>
    </row>
    <row r="1294" spans="1:8">
      <c r="A1294">
        <v>6</v>
      </c>
      <c r="B1294">
        <v>4.4999999999999997E-3</v>
      </c>
      <c r="C1294" s="22">
        <v>3.8548911299999999E-6</v>
      </c>
      <c r="D1294" s="22">
        <v>5.0497713399999999E-7</v>
      </c>
      <c r="E1294">
        <v>0.130996471</v>
      </c>
      <c r="F1294">
        <v>-0.28910650999999998</v>
      </c>
      <c r="G1294">
        <v>-5.92426006E-2</v>
      </c>
      <c r="H1294">
        <v>0.130656225678563</v>
      </c>
    </row>
    <row r="1295" spans="1:8">
      <c r="A1295">
        <v>7</v>
      </c>
      <c r="B1295">
        <v>5.6690000000000004E-3</v>
      </c>
      <c r="C1295" s="22">
        <v>3.8548909300000001E-6</v>
      </c>
      <c r="D1295" s="22">
        <v>5.0497698499999998E-7</v>
      </c>
      <c r="E1295">
        <v>0.13099643899999999</v>
      </c>
      <c r="F1295">
        <v>-0.55797030000000003</v>
      </c>
      <c r="G1295">
        <v>-5.9219242700000001E-2</v>
      </c>
      <c r="H1295">
        <v>0.130656225678563</v>
      </c>
    </row>
    <row r="1296" spans="1:8">
      <c r="A1296">
        <v>8</v>
      </c>
      <c r="B1296">
        <v>7.143E-3</v>
      </c>
      <c r="C1296" s="22">
        <v>3.8548992700000002E-6</v>
      </c>
      <c r="D1296" s="22">
        <v>5.0497281900000001E-7</v>
      </c>
      <c r="E1296">
        <v>0.13099507499999999</v>
      </c>
      <c r="F1296">
        <v>-0.32813389599999998</v>
      </c>
      <c r="G1296">
        <v>-5.8687004199999997E-2</v>
      </c>
      <c r="H1296">
        <v>0.130656225678563</v>
      </c>
    </row>
    <row r="1297" spans="1:8">
      <c r="A1297">
        <v>9</v>
      </c>
      <c r="B1297">
        <v>8.9999999999999993E-3</v>
      </c>
      <c r="C1297" s="22">
        <v>3.8549007200000002E-6</v>
      </c>
      <c r="D1297" s="22">
        <v>5.0497250000000002E-7</v>
      </c>
      <c r="E1297">
        <v>0.130994943</v>
      </c>
      <c r="F1297">
        <v>-8.5751412400000007</v>
      </c>
      <c r="G1297">
        <v>-5.8653164000000001E-2</v>
      </c>
      <c r="H1297">
        <v>0.130656225678563</v>
      </c>
    </row>
    <row r="1298" spans="1:8">
      <c r="A1298">
        <v>10</v>
      </c>
      <c r="B1298">
        <v>1.1339999999999999E-2</v>
      </c>
      <c r="C1298" s="22">
        <v>3.8548952600000003E-6</v>
      </c>
      <c r="D1298" s="22">
        <v>5.0497622099999996E-7</v>
      </c>
      <c r="E1298">
        <v>0.13099609400000001</v>
      </c>
      <c r="F1298">
        <v>-0.175921772</v>
      </c>
      <c r="G1298">
        <v>-5.9145829599999998E-2</v>
      </c>
      <c r="H1298">
        <v>0.130656225678563</v>
      </c>
    </row>
    <row r="1299" spans="1:8">
      <c r="A1299">
        <v>11</v>
      </c>
      <c r="B1299">
        <v>1.4290000000000001E-2</v>
      </c>
      <c r="C1299" s="22">
        <v>3.8548928500000003E-6</v>
      </c>
      <c r="D1299" s="22">
        <v>5.0497644600000004E-7</v>
      </c>
      <c r="E1299">
        <v>0.13099623399999999</v>
      </c>
      <c r="F1299">
        <v>0.26957736799999998</v>
      </c>
      <c r="G1299">
        <v>-5.9157796999999998E-2</v>
      </c>
      <c r="H1299">
        <v>0.130656225678563</v>
      </c>
    </row>
    <row r="1300" spans="1:8">
      <c r="A1300">
        <v>12</v>
      </c>
      <c r="B1300">
        <v>1.7999999999999999E-2</v>
      </c>
      <c r="C1300" s="22">
        <v>3.8548965700000002E-6</v>
      </c>
      <c r="D1300" s="22">
        <v>5.0497330999999999E-7</v>
      </c>
      <c r="E1300">
        <v>0.13099529400000001</v>
      </c>
      <c r="F1300">
        <v>0.23175020499999999</v>
      </c>
      <c r="G1300">
        <v>-5.8735241700000003E-2</v>
      </c>
      <c r="H1300">
        <v>0.130656225678563</v>
      </c>
    </row>
    <row r="1301" spans="1:8">
      <c r="A1301">
        <v>13</v>
      </c>
      <c r="B1301">
        <v>2.2679999999999999E-2</v>
      </c>
      <c r="C1301" s="22">
        <v>3.8548912799999998E-6</v>
      </c>
      <c r="D1301" s="22">
        <v>5.0497283299999995E-7</v>
      </c>
      <c r="E1301">
        <v>0.13099535000000001</v>
      </c>
      <c r="F1301">
        <v>0.19790434100000001</v>
      </c>
      <c r="G1301">
        <v>-5.8621226399999997E-2</v>
      </c>
      <c r="H1301">
        <v>0.130656225678563</v>
      </c>
    </row>
    <row r="1302" spans="1:8">
      <c r="A1302">
        <v>14</v>
      </c>
      <c r="B1302">
        <v>2.8570000000000002E-2</v>
      </c>
      <c r="C1302" s="22">
        <v>3.8548434899999999E-6</v>
      </c>
      <c r="D1302" s="22">
        <v>5.0496818600000004E-7</v>
      </c>
      <c r="E1302">
        <v>0.13099576900000001</v>
      </c>
      <c r="F1302">
        <v>0.19281124899999999</v>
      </c>
      <c r="G1302">
        <v>-5.7550157099999999E-2</v>
      </c>
      <c r="H1302">
        <v>0.130656225678563</v>
      </c>
    </row>
    <row r="1303" spans="1:8">
      <c r="A1303">
        <v>15</v>
      </c>
      <c r="B1303">
        <v>3.5999999999999997E-2</v>
      </c>
      <c r="C1303" s="22">
        <v>3.85460364E-6</v>
      </c>
      <c r="D1303" s="22">
        <v>5.0493520200000003E-7</v>
      </c>
      <c r="E1303">
        <v>0.130995363</v>
      </c>
      <c r="F1303">
        <v>0.18779163900000001</v>
      </c>
      <c r="G1303">
        <v>-5.1046834100000001E-2</v>
      </c>
      <c r="H1303">
        <v>0.130656225678563</v>
      </c>
    </row>
    <row r="1304" spans="1:8">
      <c r="A1304">
        <v>16</v>
      </c>
      <c r="B1304">
        <v>4.5359999999999998E-2</v>
      </c>
      <c r="C1304" s="22">
        <v>3.8538007599999996E-6</v>
      </c>
      <c r="D1304" s="22">
        <v>5.0482429399999995E-7</v>
      </c>
      <c r="E1304">
        <v>0.13099387500000001</v>
      </c>
      <c r="F1304">
        <v>0.169904166</v>
      </c>
      <c r="G1304">
        <v>-3.2053669799999997E-2</v>
      </c>
      <c r="H1304">
        <v>0.130656225678563</v>
      </c>
    </row>
    <row r="1305" spans="1:8">
      <c r="A1305">
        <v>17</v>
      </c>
      <c r="B1305">
        <v>5.7140000000000003E-2</v>
      </c>
      <c r="C1305" s="22">
        <v>3.8517542800000003E-6</v>
      </c>
      <c r="D1305" s="22">
        <v>5.0454342499999997E-7</v>
      </c>
      <c r="E1305">
        <v>0.13099055400000001</v>
      </c>
      <c r="F1305">
        <v>0.13528398</v>
      </c>
      <c r="G1305">
        <v>2.4420336700000001E-3</v>
      </c>
      <c r="H1305">
        <v>0.130656225678563</v>
      </c>
    </row>
    <row r="1306" spans="1:8">
      <c r="A1306">
        <v>18</v>
      </c>
      <c r="B1306">
        <v>7.1999999999999995E-2</v>
      </c>
      <c r="C1306" s="22">
        <v>3.8474717900000004E-6</v>
      </c>
      <c r="D1306" s="22">
        <v>5.0395250899999995E-7</v>
      </c>
      <c r="E1306">
        <v>0.130982769</v>
      </c>
      <c r="F1306">
        <v>9.4581301899999998E-2</v>
      </c>
      <c r="G1306">
        <v>4.2959242699999997E-2</v>
      </c>
      <c r="H1306">
        <v>0.130656225678563</v>
      </c>
    </row>
    <row r="1307" spans="1:8">
      <c r="A1307">
        <v>19</v>
      </c>
      <c r="B1307">
        <v>9.0709999999999999E-2</v>
      </c>
      <c r="C1307" s="22">
        <v>3.83974971E-6</v>
      </c>
      <c r="D1307" s="22">
        <v>5.0288981499999999E-7</v>
      </c>
      <c r="E1307">
        <v>0.130969426</v>
      </c>
      <c r="F1307">
        <v>6.1379705499999999E-2</v>
      </c>
      <c r="G1307">
        <v>7.6111867799999997E-2</v>
      </c>
      <c r="H1307">
        <v>0.130656225678563</v>
      </c>
    </row>
    <row r="1308" spans="1:8">
      <c r="A1308">
        <v>20</v>
      </c>
      <c r="B1308">
        <v>0.1143</v>
      </c>
      <c r="C1308" s="22">
        <v>3.8274553600000001E-6</v>
      </c>
      <c r="D1308" s="22">
        <v>5.0120213899999999E-7</v>
      </c>
      <c r="E1308">
        <v>0.130949179</v>
      </c>
      <c r="F1308">
        <v>3.9563538099999997E-2</v>
      </c>
      <c r="G1308">
        <v>9.8006821600000002E-2</v>
      </c>
      <c r="H1308">
        <v>0.130656225678563</v>
      </c>
    </row>
    <row r="1309" spans="1:8">
      <c r="A1309">
        <v>21</v>
      </c>
      <c r="B1309">
        <v>0.14399999999999999</v>
      </c>
      <c r="C1309" s="22">
        <v>3.8097984099999999E-6</v>
      </c>
      <c r="D1309" s="22">
        <v>4.9877310500000005E-7</v>
      </c>
      <c r="E1309">
        <v>0.13091850299999999</v>
      </c>
      <c r="F1309">
        <v>2.6204352600000001E-2</v>
      </c>
      <c r="G1309">
        <v>0.11144023</v>
      </c>
      <c r="H1309">
        <v>0.130656225678563</v>
      </c>
    </row>
    <row r="1310" spans="1:8">
      <c r="A1310">
        <v>22</v>
      </c>
      <c r="B1310">
        <v>0.18140000000000001</v>
      </c>
      <c r="C1310" s="22">
        <v>3.7863879799999999E-6</v>
      </c>
      <c r="D1310" s="22">
        <v>4.9554701400000003E-7</v>
      </c>
      <c r="E1310">
        <v>0.13087592100000001</v>
      </c>
      <c r="F1310">
        <v>1.8032428199999999E-2</v>
      </c>
      <c r="G1310">
        <v>0.11962517</v>
      </c>
      <c r="H1310">
        <v>0.130656225678563</v>
      </c>
    </row>
    <row r="1311" spans="1:8">
      <c r="A1311">
        <v>23</v>
      </c>
      <c r="B1311">
        <v>0.2286</v>
      </c>
      <c r="C1311" s="22">
        <v>3.7571458700000002E-6</v>
      </c>
      <c r="D1311" s="22">
        <v>4.9152225300000002E-7</v>
      </c>
      <c r="E1311">
        <v>0.130823308</v>
      </c>
      <c r="F1311">
        <v>1.3025480399999999E-2</v>
      </c>
      <c r="G1311">
        <v>0.124657743</v>
      </c>
      <c r="H1311">
        <v>0.130656225678563</v>
      </c>
    </row>
    <row r="1312" spans="1:8">
      <c r="A1312">
        <v>24</v>
      </c>
      <c r="B1312">
        <v>0.28799999999999998</v>
      </c>
      <c r="C1312" s="22">
        <v>3.7221777099999999E-6</v>
      </c>
      <c r="D1312" s="22">
        <v>4.8671155500000002E-7</v>
      </c>
      <c r="E1312">
        <v>0.13075989199999999</v>
      </c>
      <c r="F1312">
        <v>9.8753547000000001E-3</v>
      </c>
      <c r="G1312">
        <v>0.12789256299999999</v>
      </c>
      <c r="H1312">
        <v>0.130656225678563</v>
      </c>
    </row>
    <row r="1313" spans="1:8">
      <c r="A1313">
        <v>25</v>
      </c>
      <c r="B1313">
        <v>0.36280000000000001</v>
      </c>
      <c r="C1313" s="22">
        <v>3.6815696600000001E-6</v>
      </c>
      <c r="D1313" s="22">
        <v>4.8111457799999998E-7</v>
      </c>
      <c r="E1313">
        <v>0.13068191600000001</v>
      </c>
      <c r="F1313">
        <v>7.7501681900000001E-3</v>
      </c>
      <c r="G1313">
        <v>0.13013143799999999</v>
      </c>
      <c r="H1313">
        <v>0.130656225678563</v>
      </c>
    </row>
    <row r="1314" spans="1:8">
      <c r="A1314">
        <v>26</v>
      </c>
      <c r="B1314">
        <v>0.4572</v>
      </c>
      <c r="C1314" s="22">
        <v>3.6352162800000001E-6</v>
      </c>
      <c r="D1314" s="22">
        <v>4.74718847E-7</v>
      </c>
      <c r="E1314">
        <v>0.13058888599999999</v>
      </c>
      <c r="F1314">
        <v>6.2991740100000002E-3</v>
      </c>
      <c r="G1314">
        <v>0.13173659800000001</v>
      </c>
      <c r="H1314">
        <v>0.130656225678563</v>
      </c>
    </row>
    <row r="1315" spans="1:8">
      <c r="A1315">
        <v>27</v>
      </c>
      <c r="B1315">
        <v>0.57599999999999996</v>
      </c>
      <c r="C1315" s="22">
        <v>3.5829548000000002E-6</v>
      </c>
      <c r="D1315" s="22">
        <v>4.6750625199999999E-7</v>
      </c>
      <c r="E1315">
        <v>0.13048064500000001</v>
      </c>
      <c r="F1315">
        <v>5.3488523499999998E-3</v>
      </c>
      <c r="G1315">
        <v>0.13291233</v>
      </c>
      <c r="H1315">
        <v>0.130656225678563</v>
      </c>
    </row>
    <row r="1316" spans="1:8">
      <c r="A1316">
        <v>28</v>
      </c>
      <c r="B1316">
        <v>0.72570000000000001</v>
      </c>
      <c r="C1316" s="22">
        <v>3.5247705300000002E-6</v>
      </c>
      <c r="D1316" s="22">
        <v>4.5945845100000001E-7</v>
      </c>
      <c r="E1316">
        <v>0.130351309</v>
      </c>
      <c r="F1316">
        <v>4.6620745599999999E-3</v>
      </c>
      <c r="G1316">
        <v>0.13384517200000001</v>
      </c>
      <c r="H1316">
        <v>0.130656225678563</v>
      </c>
    </row>
    <row r="1317" spans="1:8">
      <c r="A1317">
        <v>29</v>
      </c>
      <c r="B1317">
        <v>0.9143</v>
      </c>
      <c r="C1317" s="22">
        <v>3.4607232599999998E-6</v>
      </c>
      <c r="D1317" s="22">
        <v>4.50577065E-7</v>
      </c>
      <c r="E1317">
        <v>0.13019736900000001</v>
      </c>
      <c r="F1317">
        <v>4.1944846000000003E-3</v>
      </c>
      <c r="G1317">
        <v>0.13461552399999999</v>
      </c>
      <c r="H1317">
        <v>0.130656225678563</v>
      </c>
    </row>
    <row r="1318" spans="1:8">
      <c r="A1318">
        <v>30</v>
      </c>
      <c r="B1318">
        <v>1.1519999999999999</v>
      </c>
      <c r="C1318" s="22">
        <v>3.3908331799999999E-6</v>
      </c>
      <c r="D1318" s="22">
        <v>4.4087732800000001E-7</v>
      </c>
      <c r="E1318">
        <v>0.13002035300000001</v>
      </c>
      <c r="F1318">
        <v>4.2088127099999999E-3</v>
      </c>
      <c r="G1318">
        <v>0.135234353</v>
      </c>
      <c r="H1318">
        <v>0.130656225678563</v>
      </c>
    </row>
    <row r="1319" spans="1:8">
      <c r="A1319">
        <v>31</v>
      </c>
      <c r="B1319">
        <v>1.4510000000000001</v>
      </c>
      <c r="C1319" s="22">
        <v>3.3153186799999998E-6</v>
      </c>
      <c r="D1319" s="22">
        <v>4.3035615699999998E-7</v>
      </c>
      <c r="E1319">
        <v>0.129808383</v>
      </c>
      <c r="F1319">
        <v>4.9827769300000001E-3</v>
      </c>
      <c r="G1319">
        <v>0.13579982099999999</v>
      </c>
      <c r="H1319">
        <v>0.130656225678563</v>
      </c>
    </row>
    <row r="1320" spans="1:8">
      <c r="A1320">
        <v>32</v>
      </c>
      <c r="B1320">
        <v>1.829</v>
      </c>
      <c r="C1320" s="22">
        <v>3.2347128900000001E-6</v>
      </c>
      <c r="D1320" s="22">
        <v>4.1901066100000001E-7</v>
      </c>
      <c r="E1320">
        <v>0.129535657</v>
      </c>
      <c r="F1320">
        <v>7.4125035600000003E-3</v>
      </c>
      <c r="G1320">
        <v>0.13643648899999999</v>
      </c>
      <c r="H1320">
        <v>0.130656225678563</v>
      </c>
    </row>
    <row r="1321" spans="1:8">
      <c r="A1321">
        <v>33</v>
      </c>
      <c r="B1321">
        <v>2.3039999999999998</v>
      </c>
      <c r="C1321" s="22">
        <v>3.14938228E-6</v>
      </c>
      <c r="D1321" s="22">
        <v>4.0677823199999999E-7</v>
      </c>
      <c r="E1321">
        <v>0.12916127599999999</v>
      </c>
      <c r="F1321">
        <v>1.44250431E-2</v>
      </c>
      <c r="G1321">
        <v>0.13726496399999999</v>
      </c>
      <c r="H1321">
        <v>0.130656225678563</v>
      </c>
    </row>
    <row r="1322" spans="1:8">
      <c r="A1322">
        <v>34</v>
      </c>
      <c r="B1322">
        <v>2.903</v>
      </c>
      <c r="C1322" s="22">
        <v>3.0586395299999999E-6</v>
      </c>
      <c r="D1322" s="22">
        <v>3.9304545699999997E-7</v>
      </c>
      <c r="E1322">
        <v>0.12850336000000001</v>
      </c>
      <c r="F1322">
        <v>2.95334724E-2</v>
      </c>
      <c r="G1322">
        <v>0.138854907</v>
      </c>
      <c r="H1322">
        <v>0.130656225678563</v>
      </c>
    </row>
    <row r="1323" spans="1:8">
      <c r="A1323">
        <v>35</v>
      </c>
      <c r="B1323">
        <v>3.657</v>
      </c>
      <c r="C1323" s="22">
        <v>2.9593276400000001E-6</v>
      </c>
      <c r="D1323" s="22">
        <v>3.75928291E-7</v>
      </c>
      <c r="E1323">
        <v>0.12703165599999999</v>
      </c>
      <c r="F1323">
        <v>5.0543895300000002E-2</v>
      </c>
      <c r="G1323">
        <v>0.14254170099999999</v>
      </c>
      <c r="H1323">
        <v>0.130656225678563</v>
      </c>
    </row>
    <row r="1324" spans="1:8">
      <c r="A1324">
        <v>36</v>
      </c>
      <c r="B1324">
        <v>4.6079999999999997</v>
      </c>
      <c r="C1324" s="22">
        <v>2.8437966199999998E-6</v>
      </c>
      <c r="D1324" s="22">
        <v>3.5229094499999997E-7</v>
      </c>
      <c r="E1324">
        <v>0.12388049900000001</v>
      </c>
      <c r="F1324">
        <v>6.5996497099999996E-2</v>
      </c>
      <c r="G1324">
        <v>0.14958428300000001</v>
      </c>
      <c r="H1324">
        <v>0.130656225678563</v>
      </c>
    </row>
    <row r="1325" spans="1:8">
      <c r="A1325">
        <v>37</v>
      </c>
      <c r="B1325">
        <v>5.806</v>
      </c>
      <c r="C1325" s="22">
        <v>2.6995502399999999E-6</v>
      </c>
      <c r="D1325" s="22">
        <v>3.1913996E-7</v>
      </c>
      <c r="E1325" s="22">
        <v>0.11821967799999999</v>
      </c>
      <c r="F1325">
        <v>6.4487025899999995E-2</v>
      </c>
      <c r="G1325">
        <v>0.159542567</v>
      </c>
      <c r="H1325">
        <v>0.130656225678563</v>
      </c>
    </row>
    <row r="1326" spans="1:8">
      <c r="A1326">
        <v>38</v>
      </c>
      <c r="B1326">
        <v>7.3140000000000001</v>
      </c>
      <c r="C1326" s="22">
        <v>2.51367498E-6</v>
      </c>
      <c r="D1326" s="22">
        <v>2.7585709799999999E-7</v>
      </c>
      <c r="E1326" s="22">
        <v>0.10974254899999999</v>
      </c>
      <c r="F1326" s="22">
        <v>4.61281251E-2</v>
      </c>
      <c r="G1326">
        <v>0.16965132199999999</v>
      </c>
      <c r="H1326">
        <v>0.130656225678563</v>
      </c>
    </row>
    <row r="1327" spans="1:8">
      <c r="A1327">
        <v>39</v>
      </c>
      <c r="B1327">
        <v>9.2159999999999993</v>
      </c>
      <c r="C1327" s="22">
        <v>2.3025621799999998E-6</v>
      </c>
      <c r="D1327" s="22">
        <v>2.27000123E-7</v>
      </c>
      <c r="E1327">
        <v>9.8585881900000005E-2</v>
      </c>
      <c r="F1327" s="22">
        <v>-4.0841723899999998E-3</v>
      </c>
      <c r="G1327">
        <v>0.17801529699999999</v>
      </c>
      <c r="H1327">
        <v>0.130656225678563</v>
      </c>
    </row>
    <row r="1328" spans="1:8">
      <c r="A1328">
        <v>40</v>
      </c>
      <c r="B1328">
        <v>11.61</v>
      </c>
      <c r="C1328" s="22">
        <v>1.94523263E-6</v>
      </c>
      <c r="D1328" s="22">
        <v>1.71466342E-7</v>
      </c>
      <c r="E1328">
        <v>8.8146959499999997E-2</v>
      </c>
      <c r="F1328">
        <v>-3.1875399499999998E-2</v>
      </c>
      <c r="G1328">
        <v>0.173801329</v>
      </c>
      <c r="H1328">
        <v>0.130656225678563</v>
      </c>
    </row>
    <row r="1329" spans="1:8">
      <c r="A1329">
        <v>41</v>
      </c>
      <c r="B1329">
        <v>13</v>
      </c>
      <c r="C1329" s="22">
        <v>1.47557773E-6</v>
      </c>
      <c r="D1329" s="22">
        <v>1.09629586E-7</v>
      </c>
      <c r="E1329" s="22">
        <v>7.4296042899999998E-2</v>
      </c>
      <c r="F1329">
        <v>-4.1913266900000003E-2</v>
      </c>
      <c r="G1329">
        <v>0.165507924</v>
      </c>
      <c r="H1329">
        <v>0.130656225678563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329"/>
  <sheetViews>
    <sheetView workbookViewId="0">
      <selection sqref="A1:E20"/>
    </sheetView>
  </sheetViews>
  <sheetFormatPr defaultColWidth="9" defaultRowHeight="15"/>
  <sheetData>
    <row r="1" spans="1:31">
      <c r="A1" t="s">
        <v>0</v>
      </c>
      <c r="B1" t="s">
        <v>27</v>
      </c>
      <c r="C1" s="22">
        <v>0.35108606563427303</v>
      </c>
      <c r="D1" t="s">
        <v>28</v>
      </c>
      <c r="E1" s="22">
        <v>-2.7755575615628901E-17</v>
      </c>
      <c r="J1" t="s">
        <v>260</v>
      </c>
    </row>
    <row r="2" spans="1:31" ht="15" customHeight="1">
      <c r="J2" t="s">
        <v>261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25" t="s">
        <v>38</v>
      </c>
      <c r="Z2" s="30" t="s">
        <v>39</v>
      </c>
      <c r="AA2" s="26" t="s">
        <v>40</v>
      </c>
      <c r="AB2" t="s">
        <v>41</v>
      </c>
      <c r="AC2" t="s">
        <v>42</v>
      </c>
      <c r="AD2" s="31" t="s">
        <v>43</v>
      </c>
      <c r="AE2" s="31" t="s">
        <v>44</v>
      </c>
    </row>
    <row r="3" spans="1:31">
      <c r="A3" t="s">
        <v>18</v>
      </c>
      <c r="B3" t="s">
        <v>27</v>
      </c>
      <c r="C3" s="22">
        <v>6.2376941975137595E-5</v>
      </c>
      <c r="D3" t="s">
        <v>28</v>
      </c>
      <c r="E3" s="22">
        <v>2.8327139183086499E-5</v>
      </c>
      <c r="J3" t="s">
        <v>262</v>
      </c>
      <c r="P3" s="23">
        <v>0</v>
      </c>
      <c r="Q3" s="23">
        <v>250</v>
      </c>
      <c r="R3" s="23">
        <v>375</v>
      </c>
      <c r="S3" s="23">
        <v>625</v>
      </c>
      <c r="T3" s="24">
        <f>1/(R3-P3)</f>
        <v>2.6666666666666666E-3</v>
      </c>
      <c r="U3" s="24">
        <f>1/(R3-Q3)</f>
        <v>8.0000000000000002E-3</v>
      </c>
      <c r="V3" s="24">
        <f>1/(S3-P3)</f>
        <v>1.6000000000000001E-3</v>
      </c>
      <c r="W3" s="24">
        <f>1/(S3-Q3)</f>
        <v>2.6666666666666666E-3</v>
      </c>
      <c r="X3" s="24">
        <f>2*PI()/ABS(T3-U3-V3+W3)</f>
        <v>1472.6215563702156</v>
      </c>
      <c r="Y3" s="27">
        <f t="shared" ref="Y3:Y11" si="0">X3*AA3/$AB$3</f>
        <v>9.1857629373041746E-2</v>
      </c>
      <c r="Z3" s="32">
        <f>2*(Y3-'Imp 2000 250 200 15'!Y3)/(Y3+'Imp 2000 250 200 15'!Y3)*100</f>
        <v>8.6704093740003703E-5</v>
      </c>
      <c r="AA3" s="28">
        <f>C3*$AB$3</f>
        <v>6.2376941975137595E-5</v>
      </c>
      <c r="AB3">
        <v>1</v>
      </c>
      <c r="AC3">
        <f>(S3+R3)/2-(Q3+P3)/2</f>
        <v>375</v>
      </c>
      <c r="AD3">
        <v>0.25</v>
      </c>
      <c r="AE3">
        <v>1.5</v>
      </c>
    </row>
    <row r="4" spans="1:31">
      <c r="J4" t="s">
        <v>263</v>
      </c>
      <c r="P4" s="23">
        <v>0</v>
      </c>
      <c r="Q4" s="23">
        <v>250</v>
      </c>
      <c r="R4" s="23">
        <v>500</v>
      </c>
      <c r="S4" s="23">
        <v>750</v>
      </c>
      <c r="T4" s="24">
        <f t="shared" ref="T4:T11" si="1">1/(R4-P4)</f>
        <v>2E-3</v>
      </c>
      <c r="U4" s="24">
        <f t="shared" ref="U4:U11" si="2">1/(R4-Q4)</f>
        <v>4.0000000000000001E-3</v>
      </c>
      <c r="V4" s="24">
        <f t="shared" ref="V4:V11" si="3">1/(S4-P4)</f>
        <v>1.3333333333333333E-3</v>
      </c>
      <c r="W4" s="24">
        <f t="shared" ref="W4:W11" si="4">1/(S4-Q4)</f>
        <v>2E-3</v>
      </c>
      <c r="X4" s="24">
        <f t="shared" ref="X4:X11" si="5">2*PI()/ABS(T4-U4-V4+W4)</f>
        <v>4712.3889803846905</v>
      </c>
      <c r="Y4" s="27">
        <f t="shared" si="0"/>
        <v>0.11990593409138182</v>
      </c>
      <c r="Z4" s="32">
        <f>2*(Y4-'Imp 2000 250 200 15'!Y4)/(Y4+'Imp 2000 250 200 15'!Y4)*100</f>
        <v>9.9390814850131931E-5</v>
      </c>
      <c r="AA4" s="28">
        <f>C5*$AB$3</f>
        <v>2.5444829488925899E-5</v>
      </c>
      <c r="AC4">
        <f t="shared" ref="AC4:AC11" si="6">(S4+R4)/2-(Q4+P4)/2</f>
        <v>500</v>
      </c>
      <c r="AD4">
        <v>0.25</v>
      </c>
      <c r="AE4">
        <v>1.5</v>
      </c>
    </row>
    <row r="5" spans="1:31">
      <c r="A5" t="s">
        <v>19</v>
      </c>
      <c r="B5" t="s">
        <v>27</v>
      </c>
      <c r="C5" s="22">
        <v>2.5444829488925899E-5</v>
      </c>
      <c r="D5" t="s">
        <v>28</v>
      </c>
      <c r="E5" s="22">
        <v>8.6049733031252305E-6</v>
      </c>
      <c r="J5" t="s">
        <v>264</v>
      </c>
      <c r="P5" s="23">
        <v>0</v>
      </c>
      <c r="Q5" s="23">
        <v>250</v>
      </c>
      <c r="R5" s="23">
        <v>625</v>
      </c>
      <c r="S5" s="23">
        <v>875</v>
      </c>
      <c r="T5" s="24">
        <f t="shared" si="1"/>
        <v>1.6000000000000001E-3</v>
      </c>
      <c r="U5" s="24">
        <f t="shared" si="2"/>
        <v>2.6666666666666666E-3</v>
      </c>
      <c r="V5" s="24">
        <f t="shared" si="3"/>
        <v>1.1428571428571429E-3</v>
      </c>
      <c r="W5" s="24">
        <f t="shared" si="4"/>
        <v>1.6000000000000001E-3</v>
      </c>
      <c r="X5" s="24">
        <f t="shared" si="5"/>
        <v>10308.350894591507</v>
      </c>
      <c r="Y5" s="27">
        <f t="shared" si="0"/>
        <v>0.13634793015335459</v>
      </c>
      <c r="Z5" s="32">
        <f>2*(Y5-'Imp 2000 250 200 15'!Y5)/(Y5+'Imp 2000 250 200 15'!Y5)*100</f>
        <v>9.6281572578523286E-5</v>
      </c>
      <c r="AA5" s="28">
        <f>C7*$AB$3</f>
        <v>1.32269391629744E-5</v>
      </c>
      <c r="AC5">
        <f t="shared" si="6"/>
        <v>625</v>
      </c>
      <c r="AD5">
        <v>0.25</v>
      </c>
      <c r="AE5">
        <v>1.5</v>
      </c>
    </row>
    <row r="6" spans="1:31">
      <c r="J6" t="s">
        <v>265</v>
      </c>
      <c r="P6" s="23">
        <v>0</v>
      </c>
      <c r="Q6" s="23">
        <v>250</v>
      </c>
      <c r="R6" s="23">
        <v>750</v>
      </c>
      <c r="S6" s="23">
        <v>1000</v>
      </c>
      <c r="T6" s="24">
        <f t="shared" si="1"/>
        <v>1.3333333333333333E-3</v>
      </c>
      <c r="U6" s="24">
        <f t="shared" si="2"/>
        <v>2E-3</v>
      </c>
      <c r="V6" s="24">
        <f t="shared" si="3"/>
        <v>1E-3</v>
      </c>
      <c r="W6" s="24">
        <f t="shared" si="4"/>
        <v>1.3333333333333333E-3</v>
      </c>
      <c r="X6" s="24">
        <f t="shared" si="5"/>
        <v>18849.555921538751</v>
      </c>
      <c r="Y6" s="27">
        <f t="shared" si="0"/>
        <v>0.14730941446853649</v>
      </c>
      <c r="Z6" s="32">
        <f>2*(Y6-'Imp 2000 250 200 15'!Y6)/(Y6+'Imp 2000 250 200 15'!Y6)*100</f>
        <v>8.82759093462143E-5</v>
      </c>
      <c r="AA6" s="28">
        <f>C9*$AB$3</f>
        <v>7.8150071588801194E-6</v>
      </c>
      <c r="AC6">
        <f t="shared" si="6"/>
        <v>750</v>
      </c>
      <c r="AD6">
        <v>0.25</v>
      </c>
      <c r="AE6">
        <v>1.5</v>
      </c>
    </row>
    <row r="7" spans="1:31">
      <c r="A7" t="s">
        <v>20</v>
      </c>
      <c r="B7" t="s">
        <v>27</v>
      </c>
      <c r="C7" s="22">
        <v>1.32269391629744E-5</v>
      </c>
      <c r="D7" t="s">
        <v>28</v>
      </c>
      <c r="E7" s="22">
        <v>3.6129170228262898E-6</v>
      </c>
      <c r="J7" t="s">
        <v>266</v>
      </c>
      <c r="P7" s="23">
        <v>0</v>
      </c>
      <c r="Q7" s="23">
        <v>250</v>
      </c>
      <c r="R7" s="23">
        <v>875</v>
      </c>
      <c r="S7" s="23">
        <v>1125</v>
      </c>
      <c r="T7" s="24">
        <f t="shared" si="1"/>
        <v>1.1428571428571429E-3</v>
      </c>
      <c r="U7" s="24">
        <f t="shared" si="2"/>
        <v>1.6000000000000001E-3</v>
      </c>
      <c r="V7" s="24">
        <f t="shared" si="3"/>
        <v>8.8888888888888893E-4</v>
      </c>
      <c r="W7" s="24">
        <f t="shared" si="4"/>
        <v>1.1428571428571429E-3</v>
      </c>
      <c r="X7" s="24">
        <f t="shared" si="5"/>
        <v>30925.052683774535</v>
      </c>
      <c r="Y7" s="27">
        <f t="shared" si="0"/>
        <v>0.15510957108974532</v>
      </c>
      <c r="Z7" s="32">
        <f>2*(Y7-'Imp 2000 250 200 15'!Y7)/(Y7+'Imp 2000 250 200 15'!Y7)*100</f>
        <v>7.9236742882098093E-5</v>
      </c>
      <c r="AA7" s="28">
        <f>C11*$AB$3</f>
        <v>5.0156606902444101E-6</v>
      </c>
      <c r="AC7">
        <f t="shared" si="6"/>
        <v>875</v>
      </c>
      <c r="AD7">
        <v>0.25</v>
      </c>
      <c r="AE7">
        <v>1.5</v>
      </c>
    </row>
    <row r="8" spans="1:31">
      <c r="J8" t="s">
        <v>267</v>
      </c>
      <c r="P8" s="23">
        <v>0</v>
      </c>
      <c r="Q8" s="23">
        <v>250</v>
      </c>
      <c r="R8" s="23">
        <v>1000</v>
      </c>
      <c r="S8" s="23">
        <v>1250</v>
      </c>
      <c r="T8" s="24">
        <f t="shared" si="1"/>
        <v>1E-3</v>
      </c>
      <c r="U8" s="24">
        <f t="shared" si="2"/>
        <v>1.3333333333333333E-3</v>
      </c>
      <c r="V8" s="24">
        <f t="shared" si="3"/>
        <v>8.0000000000000004E-4</v>
      </c>
      <c r="W8" s="24">
        <f t="shared" si="4"/>
        <v>1E-3</v>
      </c>
      <c r="X8" s="24">
        <f t="shared" si="5"/>
        <v>47123.889803846876</v>
      </c>
      <c r="Y8" s="27">
        <f t="shared" si="0"/>
        <v>0.16085785438096886</v>
      </c>
      <c r="Z8" s="32">
        <f>2*(Y8-'Imp 2000 250 200 15'!Y8)/(Y8+'Imp 2000 250 200 15'!Y8)*100</f>
        <v>7.0575143181242966E-5</v>
      </c>
      <c r="AA8" s="28">
        <f>C13*$AB$3</f>
        <v>3.4135096879849999E-6</v>
      </c>
      <c r="AC8">
        <f t="shared" si="6"/>
        <v>1000</v>
      </c>
      <c r="AD8">
        <v>0.25</v>
      </c>
      <c r="AE8">
        <v>1.5</v>
      </c>
    </row>
    <row r="9" spans="1:31">
      <c r="A9" t="s">
        <v>21</v>
      </c>
      <c r="B9" t="s">
        <v>27</v>
      </c>
      <c r="C9" s="22">
        <v>7.8150071588801194E-6</v>
      </c>
      <c r="D9" t="s">
        <v>28</v>
      </c>
      <c r="E9" s="22">
        <v>1.7990149812679901E-6</v>
      </c>
      <c r="J9" t="s">
        <v>268</v>
      </c>
      <c r="P9" s="1">
        <v>0</v>
      </c>
      <c r="Q9" s="23">
        <v>250</v>
      </c>
      <c r="R9" s="1">
        <v>1125</v>
      </c>
      <c r="S9" s="1">
        <v>1375</v>
      </c>
      <c r="T9">
        <f t="shared" si="1"/>
        <v>8.8888888888888893E-4</v>
      </c>
      <c r="U9">
        <f t="shared" si="2"/>
        <v>1.1428571428571429E-3</v>
      </c>
      <c r="V9">
        <f t="shared" si="3"/>
        <v>7.2727272727272723E-4</v>
      </c>
      <c r="W9">
        <f t="shared" si="4"/>
        <v>8.8888888888888893E-4</v>
      </c>
      <c r="X9">
        <f t="shared" si="5"/>
        <v>68035.115904303995</v>
      </c>
      <c r="Y9" s="29">
        <f t="shared" si="0"/>
        <v>0.16519800000058951</v>
      </c>
      <c r="Z9" s="32">
        <f>2*(Y9-'Imp 2000 250 200 15'!Y9)/(Y9+'Imp 2000 250 200 15'!Y9)*100</f>
        <v>6.2752203362856785E-5</v>
      </c>
      <c r="AA9" s="28">
        <f>C15*$AB$3</f>
        <v>2.4281284422731302E-6</v>
      </c>
      <c r="AC9">
        <f t="shared" si="6"/>
        <v>1125</v>
      </c>
      <c r="AD9">
        <v>0.25</v>
      </c>
      <c r="AE9">
        <v>1.5</v>
      </c>
    </row>
    <row r="10" spans="1:31">
      <c r="J10" t="s">
        <v>269</v>
      </c>
      <c r="P10" s="1">
        <v>0</v>
      </c>
      <c r="Q10" s="23">
        <v>250</v>
      </c>
      <c r="R10" s="1">
        <v>1250</v>
      </c>
      <c r="S10" s="1">
        <v>1500</v>
      </c>
      <c r="T10">
        <f t="shared" si="1"/>
        <v>8.0000000000000004E-4</v>
      </c>
      <c r="U10">
        <f t="shared" si="2"/>
        <v>1E-3</v>
      </c>
      <c r="V10">
        <f t="shared" si="3"/>
        <v>6.6666666666666664E-4</v>
      </c>
      <c r="W10">
        <f t="shared" si="4"/>
        <v>8.0000000000000004E-4</v>
      </c>
      <c r="X10">
        <f t="shared" si="5"/>
        <v>94247.779607693898</v>
      </c>
      <c r="Y10" s="29">
        <f t="shared" si="0"/>
        <v>0.16858745741245956</v>
      </c>
      <c r="Z10" s="32">
        <f>2*(Y10-'Imp 2000 250 200 15'!Y10)/(Y10+'Imp 2000 250 200 15'!Y10)*100</f>
        <v>5.5844657403936501E-5</v>
      </c>
      <c r="AA10" s="28">
        <f>C17*$AB$3</f>
        <v>1.78876847936582E-6</v>
      </c>
      <c r="AC10">
        <f t="shared" si="6"/>
        <v>1250</v>
      </c>
      <c r="AD10">
        <v>0.25</v>
      </c>
      <c r="AE10">
        <v>1.5</v>
      </c>
    </row>
    <row r="11" spans="1:31">
      <c r="A11" t="s">
        <v>22</v>
      </c>
      <c r="B11" t="s">
        <v>27</v>
      </c>
      <c r="C11" s="22">
        <v>5.0156606902444101E-6</v>
      </c>
      <c r="D11" t="s">
        <v>28</v>
      </c>
      <c r="E11" s="22">
        <v>1.00033148736772E-6</v>
      </c>
      <c r="J11" t="s">
        <v>270</v>
      </c>
      <c r="P11" s="1">
        <v>0</v>
      </c>
      <c r="Q11" s="23">
        <v>250</v>
      </c>
      <c r="R11" s="1">
        <v>1375</v>
      </c>
      <c r="S11" s="1">
        <v>1625</v>
      </c>
      <c r="T11">
        <f t="shared" si="1"/>
        <v>7.2727272727272723E-4</v>
      </c>
      <c r="U11">
        <f t="shared" si="2"/>
        <v>8.8888888888888893E-4</v>
      </c>
      <c r="V11">
        <f t="shared" si="3"/>
        <v>6.1538461538461541E-4</v>
      </c>
      <c r="W11">
        <f t="shared" si="4"/>
        <v>7.2727272727272723E-4</v>
      </c>
      <c r="X11">
        <f t="shared" si="5"/>
        <v>126350.9295365641</v>
      </c>
      <c r="Y11" s="29">
        <f t="shared" si="0"/>
        <v>0.17130955572222231</v>
      </c>
      <c r="Z11" s="32">
        <f>2*(Y11-'Imp 2000 250 200 15'!Y11)/(Y11+'Imp 2000 250 200 15'!Y11)*100</f>
        <v>4.9808661164732089E-5</v>
      </c>
      <c r="AA11" s="28">
        <f>C19*$AB$3</f>
        <v>1.35582347000184E-6</v>
      </c>
      <c r="AC11">
        <f t="shared" si="6"/>
        <v>1375</v>
      </c>
      <c r="AD11">
        <v>0.25</v>
      </c>
      <c r="AE11">
        <v>1.5</v>
      </c>
    </row>
    <row r="13" spans="1:31">
      <c r="A13" t="s">
        <v>23</v>
      </c>
      <c r="B13" t="s">
        <v>27</v>
      </c>
      <c r="C13" s="22">
        <v>3.4135096879849999E-6</v>
      </c>
      <c r="D13" t="s">
        <v>28</v>
      </c>
      <c r="E13" s="22">
        <v>6.0181951489168001E-7</v>
      </c>
    </row>
    <row r="14" spans="1:31">
      <c r="J14" t="s">
        <v>5</v>
      </c>
      <c r="K14" t="s">
        <v>6</v>
      </c>
      <c r="L14" t="s">
        <v>7</v>
      </c>
      <c r="M14" t="s">
        <v>8</v>
      </c>
      <c r="N14" t="s">
        <v>9</v>
      </c>
      <c r="O14" t="s">
        <v>10</v>
      </c>
    </row>
    <row r="15" spans="1:31">
      <c r="A15" t="s">
        <v>24</v>
      </c>
      <c r="B15" t="s">
        <v>27</v>
      </c>
      <c r="C15" s="22">
        <v>2.4281284422731302E-6</v>
      </c>
      <c r="D15" t="s">
        <v>28</v>
      </c>
      <c r="E15" s="22">
        <v>3.8356173082018698E-7</v>
      </c>
      <c r="J15">
        <v>1</v>
      </c>
      <c r="K15">
        <v>0.25</v>
      </c>
      <c r="L15">
        <v>0</v>
      </c>
      <c r="M15">
        <v>1</v>
      </c>
      <c r="N15">
        <v>0.5</v>
      </c>
      <c r="O15">
        <v>250</v>
      </c>
    </row>
    <row r="16" spans="1:31">
      <c r="J16">
        <v>2</v>
      </c>
      <c r="K16">
        <v>1.5</v>
      </c>
      <c r="L16">
        <v>1</v>
      </c>
      <c r="M16">
        <v>1</v>
      </c>
      <c r="N16">
        <v>0.5</v>
      </c>
      <c r="O16" t="s">
        <v>11</v>
      </c>
    </row>
    <row r="17" spans="1:5">
      <c r="A17" t="s">
        <v>25</v>
      </c>
      <c r="B17" t="s">
        <v>27</v>
      </c>
      <c r="C17" s="22">
        <v>1.78876847936582E-6</v>
      </c>
      <c r="D17" t="s">
        <v>28</v>
      </c>
      <c r="E17" s="22">
        <v>2.5579823208712601E-7</v>
      </c>
    </row>
    <row r="19" spans="1:5">
      <c r="A19" t="s">
        <v>26</v>
      </c>
      <c r="B19" t="s">
        <v>27</v>
      </c>
      <c r="C19" s="22">
        <v>1.35582347000184E-6</v>
      </c>
      <c r="D19" t="s">
        <v>28</v>
      </c>
      <c r="E19" s="22">
        <v>1.7714677727685399E-7</v>
      </c>
    </row>
    <row r="28" spans="1:5">
      <c r="C28" s="22"/>
      <c r="D28" s="22"/>
    </row>
    <row r="29" spans="1:5">
      <c r="C29" s="22"/>
      <c r="D29" s="22"/>
    </row>
    <row r="30" spans="1:5">
      <c r="C30" s="22"/>
      <c r="D30" s="22"/>
    </row>
    <row r="31" spans="1:5">
      <c r="C31" s="22"/>
      <c r="D31" s="22"/>
    </row>
    <row r="32" spans="1:5">
      <c r="C32" s="22"/>
      <c r="D32" s="22"/>
    </row>
    <row r="33" spans="3:4">
      <c r="C33" s="22"/>
      <c r="D33" s="22"/>
    </row>
    <row r="34" spans="3:4">
      <c r="C34" s="22"/>
      <c r="D34" s="22"/>
    </row>
    <row r="35" spans="3:4">
      <c r="C35" s="22"/>
      <c r="D35" s="22"/>
    </row>
    <row r="36" spans="3:4">
      <c r="C36" s="22"/>
      <c r="D36" s="22"/>
    </row>
    <row r="37" spans="3:4">
      <c r="C37" s="22"/>
      <c r="D37" s="22"/>
    </row>
    <row r="38" spans="3:4">
      <c r="C38" s="22"/>
      <c r="D38" s="22"/>
    </row>
    <row r="39" spans="3:4">
      <c r="C39" s="22"/>
      <c r="D39" s="22"/>
    </row>
    <row r="40" spans="3:4">
      <c r="C40" s="22"/>
      <c r="D40" s="22"/>
    </row>
    <row r="41" spans="3:4">
      <c r="C41" s="22"/>
      <c r="D41" s="22"/>
    </row>
    <row r="42" spans="3:4">
      <c r="C42" s="22"/>
      <c r="D42" s="22"/>
    </row>
    <row r="43" spans="3:4">
      <c r="C43" s="22"/>
      <c r="D43" s="22"/>
    </row>
    <row r="44" spans="3:4">
      <c r="C44" s="22"/>
      <c r="D44" s="22"/>
    </row>
    <row r="45" spans="3:4">
      <c r="C45" s="22"/>
      <c r="D45" s="22"/>
    </row>
    <row r="46" spans="3:4">
      <c r="C46" s="22"/>
      <c r="D46" s="22"/>
    </row>
    <row r="47" spans="3:4">
      <c r="C47" s="22"/>
      <c r="D47" s="22"/>
    </row>
    <row r="48" spans="3:4">
      <c r="C48" s="22"/>
      <c r="D48" s="22"/>
    </row>
    <row r="49" spans="3:4">
      <c r="C49" s="22"/>
      <c r="D49" s="22"/>
    </row>
    <row r="50" spans="3:4">
      <c r="C50" s="22"/>
      <c r="D50" s="22"/>
    </row>
    <row r="51" spans="3:4">
      <c r="C51" s="22"/>
      <c r="D51" s="22"/>
    </row>
    <row r="52" spans="3:4">
      <c r="C52" s="22"/>
      <c r="D52" s="22"/>
    </row>
    <row r="53" spans="3:4">
      <c r="C53" s="22"/>
      <c r="D53" s="22"/>
    </row>
    <row r="54" spans="3:4">
      <c r="C54" s="22"/>
      <c r="D54" s="22"/>
    </row>
    <row r="55" spans="3:4">
      <c r="C55" s="22"/>
      <c r="D55" s="22"/>
    </row>
    <row r="56" spans="3:4">
      <c r="C56" s="22"/>
      <c r="D56" s="22"/>
    </row>
    <row r="57" spans="3:4">
      <c r="C57" s="22"/>
      <c r="D57" s="22"/>
    </row>
    <row r="58" spans="3:4">
      <c r="C58" s="22"/>
      <c r="D58" s="22"/>
    </row>
    <row r="59" spans="3:4">
      <c r="C59" s="22"/>
      <c r="D59" s="22"/>
    </row>
    <row r="60" spans="3:4">
      <c r="C60" s="22"/>
      <c r="D60" s="22"/>
    </row>
    <row r="61" spans="3:4">
      <c r="C61" s="22"/>
      <c r="D61" s="22"/>
    </row>
    <row r="62" spans="3:4">
      <c r="C62" s="22"/>
      <c r="D62" s="22"/>
    </row>
    <row r="63" spans="3:4">
      <c r="C63" s="22"/>
      <c r="D63" s="22"/>
    </row>
    <row r="64" spans="3:4">
      <c r="C64" s="22"/>
      <c r="D64" s="22"/>
    </row>
    <row r="65" spans="3:4">
      <c r="C65" s="22"/>
      <c r="D65" s="22"/>
    </row>
    <row r="66" spans="3:4">
      <c r="C66" s="22"/>
      <c r="D66" s="22"/>
    </row>
    <row r="67" spans="3:4">
      <c r="C67" s="22"/>
      <c r="D67" s="22"/>
    </row>
    <row r="68" spans="3:4">
      <c r="C68" s="22"/>
      <c r="D68" s="22"/>
    </row>
    <row r="69" spans="3:4">
      <c r="C69" s="22"/>
      <c r="D69" s="22"/>
    </row>
    <row r="70" spans="3:4">
      <c r="C70" s="22"/>
      <c r="D70" s="22"/>
    </row>
    <row r="71" spans="3:4">
      <c r="C71" s="22"/>
      <c r="D71" s="22"/>
    </row>
    <row r="72" spans="3:4">
      <c r="C72" s="22"/>
      <c r="D72" s="22"/>
    </row>
    <row r="73" spans="3:4">
      <c r="C73" s="22"/>
      <c r="D73" s="22"/>
    </row>
    <row r="74" spans="3:4">
      <c r="C74" s="22"/>
      <c r="D74" s="22"/>
    </row>
    <row r="75" spans="3:4">
      <c r="C75" s="22"/>
      <c r="D75" s="22"/>
    </row>
    <row r="76" spans="3:4">
      <c r="C76" s="22"/>
      <c r="D76" s="22"/>
    </row>
    <row r="77" spans="3:4">
      <c r="C77" s="22"/>
      <c r="D77" s="22"/>
    </row>
    <row r="78" spans="3:4">
      <c r="C78" s="22"/>
      <c r="D78" s="22"/>
    </row>
    <row r="79" spans="3:4">
      <c r="C79" s="22"/>
      <c r="D79" s="22"/>
    </row>
    <row r="80" spans="3:4">
      <c r="C80" s="22"/>
      <c r="D80" s="22"/>
    </row>
    <row r="81" spans="3:8">
      <c r="C81" s="22"/>
      <c r="D81" s="22"/>
    </row>
    <row r="82" spans="3:8">
      <c r="C82" s="22"/>
      <c r="D82" s="22"/>
    </row>
    <row r="83" spans="3:8">
      <c r="C83" s="22"/>
      <c r="D83" s="22"/>
    </row>
    <row r="84" spans="3:8">
      <c r="C84" s="22"/>
      <c r="D84" s="22"/>
    </row>
    <row r="85" spans="3:8">
      <c r="C85" s="22"/>
      <c r="D85" s="22"/>
    </row>
    <row r="86" spans="3:8">
      <c r="C86" s="22"/>
      <c r="D86" s="22"/>
    </row>
    <row r="87" spans="3:8">
      <c r="C87" s="22"/>
      <c r="D87" s="22"/>
    </row>
    <row r="91" spans="3:8">
      <c r="D91" s="22"/>
      <c r="E91" s="22"/>
      <c r="F91" s="22"/>
      <c r="G91" s="22"/>
      <c r="H91" s="22"/>
    </row>
    <row r="92" spans="3:8">
      <c r="D92" s="22"/>
      <c r="E92" s="22"/>
      <c r="F92" s="22"/>
      <c r="G92" s="22"/>
      <c r="H92" s="22"/>
    </row>
    <row r="93" spans="3:8">
      <c r="D93" s="22"/>
      <c r="E93" s="22"/>
      <c r="F93" s="22"/>
      <c r="G93" s="22"/>
      <c r="H93" s="22"/>
    </row>
    <row r="94" spans="3:8">
      <c r="D94" s="22"/>
      <c r="E94" s="22"/>
      <c r="F94" s="22"/>
      <c r="G94" s="22"/>
      <c r="H94" s="22"/>
    </row>
    <row r="95" spans="3:8">
      <c r="D95" s="22"/>
      <c r="E95" s="22"/>
      <c r="F95" s="22"/>
      <c r="G95" s="22"/>
      <c r="H95" s="22"/>
    </row>
    <row r="96" spans="3:8">
      <c r="D96" s="22"/>
      <c r="E96" s="22"/>
      <c r="F96" s="22"/>
      <c r="G96" s="22"/>
      <c r="H96" s="22"/>
    </row>
    <row r="97" spans="3:8">
      <c r="D97" s="22"/>
      <c r="E97" s="22"/>
      <c r="F97" s="22"/>
      <c r="G97" s="22"/>
      <c r="H97" s="22"/>
    </row>
    <row r="98" spans="3:8">
      <c r="D98" s="22"/>
      <c r="E98" s="22"/>
      <c r="F98" s="22"/>
      <c r="G98" s="22"/>
      <c r="H98" s="22"/>
    </row>
    <row r="99" spans="3:8">
      <c r="D99" s="22"/>
      <c r="E99" s="22"/>
      <c r="F99" s="22"/>
      <c r="G99" s="22"/>
      <c r="H99" s="22"/>
    </row>
    <row r="100" spans="3:8">
      <c r="C100" s="22"/>
      <c r="D100" s="22"/>
      <c r="E100" s="22"/>
      <c r="F100" s="22"/>
      <c r="G100" s="22"/>
      <c r="H100" s="22"/>
    </row>
    <row r="101" spans="3:8">
      <c r="C101" s="22"/>
      <c r="D101" s="22"/>
      <c r="E101" s="22"/>
      <c r="F101" s="22"/>
      <c r="G101" s="22"/>
      <c r="H101" s="22"/>
    </row>
    <row r="102" spans="3:8">
      <c r="C102" s="22"/>
      <c r="D102" s="22"/>
      <c r="E102" s="22"/>
      <c r="F102" s="22"/>
      <c r="G102" s="22"/>
      <c r="H102" s="22"/>
    </row>
    <row r="103" spans="3:8">
      <c r="C103" s="22"/>
      <c r="D103" s="22"/>
      <c r="E103" s="22"/>
      <c r="F103" s="22"/>
      <c r="G103" s="22"/>
      <c r="H103" s="22"/>
    </row>
    <row r="104" spans="3:8">
      <c r="C104" s="22"/>
      <c r="D104" s="22"/>
      <c r="E104" s="22"/>
      <c r="F104" s="22"/>
      <c r="G104" s="22"/>
      <c r="H104" s="22"/>
    </row>
    <row r="105" spans="3:8">
      <c r="C105" s="22"/>
      <c r="D105" s="22"/>
      <c r="E105" s="22"/>
      <c r="F105" s="22"/>
      <c r="G105" s="22"/>
      <c r="H105" s="22"/>
    </row>
    <row r="106" spans="3:8">
      <c r="C106" s="22"/>
      <c r="D106" s="22"/>
      <c r="E106" s="22"/>
      <c r="F106" s="22"/>
      <c r="G106" s="22"/>
      <c r="H106" s="22"/>
    </row>
    <row r="107" spans="3:8">
      <c r="C107" s="22"/>
      <c r="D107" s="22"/>
      <c r="E107" s="22"/>
      <c r="F107" s="22"/>
      <c r="G107" s="22"/>
      <c r="H107" s="22"/>
    </row>
    <row r="108" spans="3:8">
      <c r="C108" s="22"/>
      <c r="D108" s="22"/>
      <c r="E108" s="22"/>
      <c r="F108" s="22"/>
      <c r="G108" s="22"/>
      <c r="H108" s="22"/>
    </row>
    <row r="109" spans="3:8">
      <c r="C109" s="22"/>
      <c r="D109" s="22"/>
      <c r="E109" s="22"/>
      <c r="F109" s="22"/>
      <c r="G109" s="22"/>
      <c r="H109" s="22"/>
    </row>
    <row r="110" spans="3:8">
      <c r="C110" s="22"/>
      <c r="D110" s="22"/>
      <c r="E110" s="22"/>
      <c r="F110" s="22"/>
      <c r="G110" s="22"/>
      <c r="H110" s="22"/>
    </row>
    <row r="111" spans="3:8">
      <c r="C111" s="22"/>
      <c r="D111" s="22"/>
      <c r="E111" s="22"/>
      <c r="F111" s="22"/>
      <c r="G111" s="22"/>
      <c r="H111" s="22"/>
    </row>
    <row r="112" spans="3:8">
      <c r="C112" s="22"/>
      <c r="D112" s="22"/>
      <c r="E112" s="22"/>
      <c r="F112" s="22"/>
      <c r="G112" s="22"/>
      <c r="H112" s="22"/>
    </row>
    <row r="113" spans="3:8">
      <c r="C113" s="22"/>
      <c r="D113" s="22"/>
      <c r="E113" s="22"/>
      <c r="F113" s="22"/>
      <c r="G113" s="22"/>
      <c r="H113" s="22"/>
    </row>
    <row r="114" spans="3:8">
      <c r="C114" s="22"/>
      <c r="D114" s="22"/>
      <c r="E114" s="22"/>
      <c r="F114" s="22"/>
      <c r="G114" s="22"/>
      <c r="H114" s="22"/>
    </row>
    <row r="115" spans="3:8">
      <c r="C115" s="22"/>
      <c r="D115" s="22"/>
      <c r="E115" s="22"/>
      <c r="F115" s="22"/>
      <c r="G115" s="22"/>
      <c r="H115" s="22"/>
    </row>
    <row r="116" spans="3:8">
      <c r="C116" s="22"/>
      <c r="D116" s="22"/>
      <c r="E116" s="22"/>
      <c r="F116" s="22"/>
      <c r="G116" s="22"/>
      <c r="H116" s="22"/>
    </row>
    <row r="117" spans="3:8">
      <c r="C117" s="22"/>
      <c r="D117" s="22"/>
      <c r="E117" s="22"/>
      <c r="F117" s="22"/>
      <c r="G117" s="22"/>
      <c r="H117" s="22"/>
    </row>
    <row r="118" spans="3:8">
      <c r="C118" s="22"/>
      <c r="D118" s="22"/>
      <c r="E118" s="22"/>
      <c r="F118" s="22"/>
      <c r="G118" s="22"/>
      <c r="H118" s="22"/>
    </row>
    <row r="119" spans="3:8">
      <c r="C119" s="22"/>
      <c r="D119" s="22"/>
      <c r="E119" s="22"/>
      <c r="F119" s="22"/>
      <c r="G119" s="22"/>
      <c r="H119" s="22"/>
    </row>
    <row r="120" spans="3:8">
      <c r="C120" s="22"/>
      <c r="D120" s="22"/>
      <c r="E120" s="22"/>
      <c r="F120" s="22"/>
      <c r="G120" s="22"/>
      <c r="H120" s="22"/>
    </row>
    <row r="121" spans="3:8">
      <c r="C121" s="22"/>
      <c r="D121" s="22"/>
      <c r="E121" s="22"/>
      <c r="F121" s="22"/>
      <c r="G121" s="22"/>
      <c r="H121" s="22"/>
    </row>
    <row r="122" spans="3:8">
      <c r="C122" s="22"/>
      <c r="D122" s="22"/>
      <c r="E122" s="22"/>
      <c r="F122" s="22"/>
      <c r="G122" s="22"/>
      <c r="H122" s="22"/>
    </row>
    <row r="123" spans="3:8">
      <c r="C123" s="22"/>
      <c r="D123" s="22"/>
      <c r="E123" s="22"/>
      <c r="F123" s="22"/>
      <c r="G123" s="22"/>
      <c r="H123" s="22"/>
    </row>
    <row r="124" spans="3:8">
      <c r="C124" s="22"/>
      <c r="D124" s="22"/>
      <c r="E124" s="22"/>
      <c r="F124" s="22"/>
      <c r="G124" s="22"/>
      <c r="H124" s="22"/>
    </row>
    <row r="125" spans="3:8">
      <c r="C125" s="22"/>
      <c r="D125" s="22"/>
      <c r="E125" s="22"/>
      <c r="F125" s="22"/>
      <c r="G125" s="22"/>
      <c r="H125" s="22"/>
    </row>
    <row r="126" spans="3:8">
      <c r="C126" s="22"/>
      <c r="D126" s="22"/>
      <c r="E126" s="22"/>
      <c r="F126" s="22"/>
      <c r="G126" s="22"/>
      <c r="H126" s="22"/>
    </row>
    <row r="127" spans="3:8">
      <c r="C127" s="22"/>
      <c r="D127" s="22"/>
      <c r="E127" s="22"/>
      <c r="F127" s="22"/>
      <c r="G127" s="22"/>
      <c r="H127" s="22"/>
    </row>
    <row r="128" spans="3:8">
      <c r="C128" s="22"/>
      <c r="D128" s="22"/>
      <c r="E128" s="22"/>
      <c r="F128" s="22"/>
      <c r="G128" s="22"/>
      <c r="H128" s="22"/>
    </row>
    <row r="129" spans="3:8">
      <c r="C129" s="22"/>
      <c r="D129" s="22"/>
      <c r="E129" s="22"/>
      <c r="F129" s="22"/>
      <c r="G129" s="22"/>
      <c r="H129" s="22"/>
    </row>
    <row r="130" spans="3:8">
      <c r="C130" s="22"/>
      <c r="D130" s="22"/>
      <c r="E130" s="22"/>
      <c r="F130" s="22"/>
      <c r="G130" s="22"/>
      <c r="H130" s="22"/>
    </row>
    <row r="131" spans="3:8">
      <c r="C131" s="22"/>
      <c r="D131" s="22"/>
      <c r="E131" s="22"/>
      <c r="F131" s="22"/>
      <c r="G131" s="22"/>
      <c r="H131" s="22"/>
    </row>
    <row r="132" spans="3:8">
      <c r="C132" s="22"/>
      <c r="D132" s="22"/>
      <c r="E132" s="22"/>
      <c r="F132" s="22"/>
      <c r="G132" s="22"/>
      <c r="H132" s="22"/>
    </row>
    <row r="137" spans="3:8">
      <c r="D137" s="22"/>
    </row>
    <row r="138" spans="3:8">
      <c r="D138" s="22"/>
    </row>
    <row r="139" spans="3:8">
      <c r="D139" s="22"/>
    </row>
    <row r="140" spans="3:8">
      <c r="D140" s="22"/>
    </row>
    <row r="141" spans="3:8">
      <c r="D141" s="22"/>
    </row>
    <row r="142" spans="3:8">
      <c r="D142" s="22"/>
    </row>
    <row r="143" spans="3:8">
      <c r="D143" s="22"/>
    </row>
    <row r="144" spans="3:8">
      <c r="D144" s="22"/>
    </row>
    <row r="145" spans="3:4">
      <c r="D145" s="22"/>
    </row>
    <row r="146" spans="3:4">
      <c r="C146" s="22"/>
      <c r="D146" s="22"/>
    </row>
    <row r="147" spans="3:4">
      <c r="C147" s="22"/>
      <c r="D147" s="22"/>
    </row>
    <row r="148" spans="3:4">
      <c r="C148" s="22"/>
      <c r="D148" s="22"/>
    </row>
    <row r="149" spans="3:4">
      <c r="C149" s="22"/>
      <c r="D149" s="22"/>
    </row>
    <row r="150" spans="3:4">
      <c r="C150" s="22"/>
      <c r="D150" s="22"/>
    </row>
    <row r="151" spans="3:4">
      <c r="C151" s="22"/>
      <c r="D151" s="22"/>
    </row>
    <row r="152" spans="3:4">
      <c r="C152" s="22"/>
      <c r="D152" s="22"/>
    </row>
    <row r="153" spans="3:4">
      <c r="C153" s="22"/>
      <c r="D153" s="22"/>
    </row>
    <row r="154" spans="3:4">
      <c r="C154" s="22"/>
      <c r="D154" s="22"/>
    </row>
    <row r="155" spans="3:4">
      <c r="C155" s="22"/>
      <c r="D155" s="22"/>
    </row>
    <row r="156" spans="3:4">
      <c r="C156" s="22"/>
      <c r="D156" s="22"/>
    </row>
    <row r="157" spans="3:4">
      <c r="C157" s="22"/>
      <c r="D157" s="22"/>
    </row>
    <row r="158" spans="3:4">
      <c r="C158" s="22"/>
      <c r="D158" s="22"/>
    </row>
    <row r="159" spans="3:4">
      <c r="C159" s="22"/>
      <c r="D159" s="22"/>
    </row>
    <row r="160" spans="3:4">
      <c r="C160" s="22"/>
      <c r="D160" s="22"/>
    </row>
    <row r="161" spans="3:4">
      <c r="C161" s="22"/>
      <c r="D161" s="22"/>
    </row>
    <row r="162" spans="3:4">
      <c r="C162" s="22"/>
      <c r="D162" s="22"/>
    </row>
    <row r="163" spans="3:4">
      <c r="C163" s="22"/>
      <c r="D163" s="22"/>
    </row>
    <row r="164" spans="3:4">
      <c r="C164" s="22"/>
      <c r="D164" s="22"/>
    </row>
    <row r="165" spans="3:4">
      <c r="C165" s="22"/>
      <c r="D165" s="22"/>
    </row>
    <row r="166" spans="3:4">
      <c r="C166" s="22"/>
      <c r="D166" s="22"/>
    </row>
    <row r="167" spans="3:4">
      <c r="C167" s="22"/>
      <c r="D167" s="22"/>
    </row>
    <row r="168" spans="3:4">
      <c r="C168" s="22"/>
      <c r="D168" s="22"/>
    </row>
    <row r="169" spans="3:4">
      <c r="C169" s="22"/>
      <c r="D169" s="22"/>
    </row>
    <row r="170" spans="3:4">
      <c r="C170" s="22"/>
      <c r="D170" s="22"/>
    </row>
    <row r="171" spans="3:4">
      <c r="C171" s="22"/>
      <c r="D171" s="22"/>
    </row>
    <row r="172" spans="3:4">
      <c r="C172" s="22"/>
      <c r="D172" s="22"/>
    </row>
    <row r="173" spans="3:4">
      <c r="C173" s="22"/>
      <c r="D173" s="22"/>
    </row>
    <row r="174" spans="3:4">
      <c r="C174" s="22"/>
      <c r="D174" s="22"/>
    </row>
    <row r="175" spans="3:4">
      <c r="C175" s="22"/>
      <c r="D175" s="22"/>
    </row>
    <row r="176" spans="3:4">
      <c r="C176" s="22"/>
      <c r="D176" s="22"/>
    </row>
    <row r="177" spans="3:4">
      <c r="C177" s="22"/>
      <c r="D177" s="22"/>
    </row>
    <row r="178" spans="3:4">
      <c r="C178" s="22"/>
      <c r="D178" s="22"/>
    </row>
    <row r="179" spans="3:4">
      <c r="C179" s="22"/>
      <c r="D179" s="22"/>
    </row>
    <row r="180" spans="3:4">
      <c r="C180" s="22"/>
      <c r="D180" s="22"/>
    </row>
    <row r="181" spans="3:4">
      <c r="C181" s="22"/>
      <c r="D181" s="22"/>
    </row>
    <row r="182" spans="3:4">
      <c r="C182" s="22"/>
      <c r="D182" s="22"/>
    </row>
    <row r="183" spans="3:4">
      <c r="C183" s="22"/>
      <c r="D183" s="22"/>
    </row>
    <row r="184" spans="3:4">
      <c r="C184" s="22"/>
      <c r="D184" s="22"/>
    </row>
    <row r="185" spans="3:4">
      <c r="C185" s="22"/>
      <c r="D185" s="22"/>
    </row>
    <row r="186" spans="3:4">
      <c r="C186" s="22"/>
      <c r="D186" s="22"/>
    </row>
    <row r="187" spans="3:4">
      <c r="C187" s="22"/>
      <c r="D187" s="22"/>
    </row>
    <row r="188" spans="3:4">
      <c r="C188" s="22"/>
      <c r="D188" s="22"/>
    </row>
    <row r="189" spans="3:4">
      <c r="C189" s="22"/>
      <c r="D189" s="22"/>
    </row>
    <row r="190" spans="3:4">
      <c r="C190" s="22"/>
      <c r="D190" s="22"/>
    </row>
    <row r="191" spans="3:4">
      <c r="C191" s="22"/>
      <c r="D191" s="22"/>
    </row>
    <row r="192" spans="3:4">
      <c r="C192" s="22"/>
      <c r="D192" s="22"/>
    </row>
    <row r="193" spans="3:4">
      <c r="C193" s="22"/>
      <c r="D193" s="22"/>
    </row>
    <row r="194" spans="3:4">
      <c r="C194" s="22"/>
      <c r="D194" s="22"/>
    </row>
    <row r="195" spans="3:4">
      <c r="C195" s="22"/>
      <c r="D195" s="22"/>
    </row>
    <row r="196" spans="3:4">
      <c r="C196" s="22"/>
      <c r="D196" s="22"/>
    </row>
    <row r="197" spans="3:4">
      <c r="C197" s="22"/>
      <c r="D197" s="22"/>
    </row>
    <row r="198" spans="3:4">
      <c r="C198" s="22"/>
      <c r="D198" s="22"/>
    </row>
    <row r="199" spans="3:4">
      <c r="C199" s="22"/>
      <c r="D199" s="22"/>
    </row>
    <row r="200" spans="3:4">
      <c r="C200" s="22"/>
      <c r="D200" s="22"/>
    </row>
    <row r="201" spans="3:4">
      <c r="C201" s="22"/>
      <c r="D201" s="22"/>
    </row>
    <row r="202" spans="3:4">
      <c r="C202" s="22"/>
      <c r="D202" s="22"/>
    </row>
    <row r="203" spans="3:4">
      <c r="C203" s="22"/>
      <c r="D203" s="22"/>
    </row>
    <row r="204" spans="3:4">
      <c r="C204" s="22"/>
      <c r="D204" s="22"/>
    </row>
    <row r="205" spans="3:4">
      <c r="C205" s="22"/>
      <c r="D205" s="22"/>
    </row>
    <row r="206" spans="3:4">
      <c r="C206" s="22"/>
      <c r="D206" s="22"/>
    </row>
    <row r="207" spans="3:4">
      <c r="C207" s="22"/>
      <c r="D207" s="22"/>
    </row>
    <row r="208" spans="3:4">
      <c r="C208" s="22"/>
      <c r="D208" s="22"/>
    </row>
    <row r="209" spans="3:4">
      <c r="C209" s="22"/>
      <c r="D209" s="22"/>
    </row>
    <row r="210" spans="3:4">
      <c r="C210" s="22"/>
      <c r="D210" s="22"/>
    </row>
    <row r="211" spans="3:4">
      <c r="C211" s="22"/>
      <c r="D211" s="22"/>
    </row>
    <row r="212" spans="3:4">
      <c r="C212" s="22"/>
      <c r="D212" s="22"/>
    </row>
    <row r="213" spans="3:4">
      <c r="C213" s="22"/>
      <c r="D213" s="22"/>
    </row>
    <row r="214" spans="3:4">
      <c r="C214" s="22"/>
      <c r="D214" s="22"/>
    </row>
    <row r="215" spans="3:4">
      <c r="C215" s="22"/>
      <c r="D215" s="22"/>
    </row>
    <row r="216" spans="3:4">
      <c r="C216" s="22"/>
      <c r="D216" s="22"/>
    </row>
    <row r="217" spans="3:4">
      <c r="C217" s="22"/>
      <c r="D217" s="22"/>
    </row>
    <row r="218" spans="3:4">
      <c r="C218" s="22"/>
      <c r="D218" s="22"/>
    </row>
    <row r="219" spans="3:4">
      <c r="C219" s="22"/>
      <c r="D219" s="22"/>
    </row>
    <row r="220" spans="3:4">
      <c r="C220" s="22"/>
      <c r="D220" s="22"/>
    </row>
    <row r="224" spans="3:4">
      <c r="C224" s="22"/>
      <c r="D224" s="22"/>
    </row>
    <row r="225" spans="3:4">
      <c r="C225" s="22"/>
      <c r="D225" s="22"/>
    </row>
    <row r="226" spans="3:4">
      <c r="C226" s="22"/>
      <c r="D226" s="22"/>
    </row>
    <row r="227" spans="3:4">
      <c r="C227" s="22"/>
      <c r="D227" s="22"/>
    </row>
    <row r="228" spans="3:4">
      <c r="C228" s="22"/>
      <c r="D228" s="22"/>
    </row>
    <row r="229" spans="3:4">
      <c r="C229" s="22"/>
      <c r="D229" s="22"/>
    </row>
    <row r="230" spans="3:4">
      <c r="C230" s="22"/>
      <c r="D230" s="22"/>
    </row>
    <row r="231" spans="3:4">
      <c r="C231" s="22"/>
      <c r="D231" s="22"/>
    </row>
    <row r="232" spans="3:4">
      <c r="C232" s="22"/>
      <c r="D232" s="22"/>
    </row>
    <row r="233" spans="3:4">
      <c r="C233" s="22"/>
      <c r="D233" s="22"/>
    </row>
    <row r="234" spans="3:4">
      <c r="C234" s="22"/>
      <c r="D234" s="22"/>
    </row>
    <row r="235" spans="3:4">
      <c r="C235" s="22"/>
      <c r="D235" s="22"/>
    </row>
    <row r="236" spans="3:4">
      <c r="C236" s="22"/>
      <c r="D236" s="22"/>
    </row>
    <row r="237" spans="3:4">
      <c r="C237" s="22"/>
      <c r="D237" s="22"/>
    </row>
    <row r="238" spans="3:4">
      <c r="C238" s="22"/>
      <c r="D238" s="22"/>
    </row>
    <row r="239" spans="3:4">
      <c r="C239" s="22"/>
      <c r="D239" s="22"/>
    </row>
    <row r="240" spans="3:4">
      <c r="C240" s="22"/>
      <c r="D240" s="22"/>
    </row>
    <row r="241" spans="3:4">
      <c r="C241" s="22"/>
      <c r="D241" s="22"/>
    </row>
    <row r="242" spans="3:4">
      <c r="C242" s="22"/>
      <c r="D242" s="22"/>
    </row>
    <row r="243" spans="3:4">
      <c r="C243" s="22"/>
      <c r="D243" s="22"/>
    </row>
    <row r="244" spans="3:4">
      <c r="C244" s="22"/>
      <c r="D244" s="22"/>
    </row>
    <row r="245" spans="3:4">
      <c r="C245" s="22"/>
      <c r="D245" s="22"/>
    </row>
    <row r="246" spans="3:4">
      <c r="C246" s="22"/>
      <c r="D246" s="22"/>
    </row>
    <row r="247" spans="3:4">
      <c r="C247" s="22"/>
      <c r="D247" s="22"/>
    </row>
    <row r="248" spans="3:4">
      <c r="C248" s="22"/>
      <c r="D248" s="22"/>
    </row>
    <row r="249" spans="3:4">
      <c r="C249" s="22"/>
      <c r="D249" s="22"/>
    </row>
    <row r="250" spans="3:4">
      <c r="C250" s="22"/>
      <c r="D250" s="22"/>
    </row>
    <row r="251" spans="3:4">
      <c r="C251" s="22"/>
      <c r="D251" s="22"/>
    </row>
    <row r="252" spans="3:4">
      <c r="C252" s="22"/>
      <c r="D252" s="22"/>
    </row>
    <row r="253" spans="3:4">
      <c r="C253" s="22"/>
      <c r="D253" s="22"/>
    </row>
    <row r="254" spans="3:4">
      <c r="C254" s="22"/>
      <c r="D254" s="22"/>
    </row>
    <row r="255" spans="3:4">
      <c r="C255" s="22"/>
      <c r="D255" s="22"/>
    </row>
    <row r="256" spans="3:4">
      <c r="C256" s="22"/>
      <c r="D256" s="22"/>
    </row>
    <row r="257" spans="3:4">
      <c r="C257" s="22"/>
      <c r="D257" s="22"/>
    </row>
    <row r="258" spans="3:4">
      <c r="C258" s="22"/>
      <c r="D258" s="22"/>
    </row>
    <row r="259" spans="3:4">
      <c r="C259" s="22"/>
      <c r="D259" s="22"/>
    </row>
    <row r="260" spans="3:4">
      <c r="C260" s="22"/>
      <c r="D260" s="22"/>
    </row>
    <row r="261" spans="3:4">
      <c r="C261" s="22"/>
      <c r="D261" s="22"/>
    </row>
    <row r="262" spans="3:4">
      <c r="C262" s="22"/>
      <c r="D262" s="22"/>
    </row>
    <row r="263" spans="3:4">
      <c r="C263" s="22"/>
      <c r="D263" s="22"/>
    </row>
    <row r="264" spans="3:4">
      <c r="C264" s="22"/>
      <c r="D264" s="22"/>
    </row>
    <row r="265" spans="3:4">
      <c r="C265" s="22"/>
      <c r="D265" s="22"/>
    </row>
    <row r="270" spans="3:4">
      <c r="C270" s="22"/>
      <c r="D270" s="22"/>
    </row>
    <row r="271" spans="3:4">
      <c r="C271" s="22"/>
      <c r="D271" s="22"/>
    </row>
    <row r="272" spans="3:4">
      <c r="C272" s="22"/>
      <c r="D272" s="22"/>
    </row>
    <row r="273" spans="3:4">
      <c r="C273" s="22"/>
      <c r="D273" s="22"/>
    </row>
    <row r="274" spans="3:4">
      <c r="C274" s="22"/>
      <c r="D274" s="22"/>
    </row>
    <row r="275" spans="3:4">
      <c r="C275" s="22"/>
      <c r="D275" s="22"/>
    </row>
    <row r="276" spans="3:4">
      <c r="C276" s="22"/>
      <c r="D276" s="22"/>
    </row>
    <row r="277" spans="3:4">
      <c r="C277" s="22"/>
      <c r="D277" s="22"/>
    </row>
    <row r="278" spans="3:4">
      <c r="C278" s="22"/>
      <c r="D278" s="22"/>
    </row>
    <row r="279" spans="3:4">
      <c r="C279" s="22"/>
      <c r="D279" s="22"/>
    </row>
    <row r="280" spans="3:4">
      <c r="C280" s="22"/>
      <c r="D280" s="22"/>
    </row>
    <row r="281" spans="3:4">
      <c r="C281" s="22"/>
      <c r="D281" s="22"/>
    </row>
    <row r="282" spans="3:4">
      <c r="C282" s="22"/>
      <c r="D282" s="22"/>
    </row>
    <row r="283" spans="3:4">
      <c r="C283" s="22"/>
      <c r="D283" s="22"/>
    </row>
    <row r="284" spans="3:4">
      <c r="C284" s="22"/>
      <c r="D284" s="22"/>
    </row>
    <row r="285" spans="3:4">
      <c r="C285" s="22"/>
      <c r="D285" s="22"/>
    </row>
    <row r="286" spans="3:4">
      <c r="C286" s="22"/>
      <c r="D286" s="22"/>
    </row>
    <row r="287" spans="3:4">
      <c r="C287" s="22"/>
      <c r="D287" s="22"/>
    </row>
    <row r="288" spans="3:4">
      <c r="C288" s="22"/>
      <c r="D288" s="22"/>
    </row>
    <row r="289" spans="3:4">
      <c r="C289" s="22"/>
      <c r="D289" s="22"/>
    </row>
    <row r="290" spans="3:4">
      <c r="C290" s="22"/>
      <c r="D290" s="22"/>
    </row>
    <row r="291" spans="3:4">
      <c r="C291" s="22"/>
      <c r="D291" s="22"/>
    </row>
    <row r="292" spans="3:4">
      <c r="C292" s="22"/>
      <c r="D292" s="22"/>
    </row>
    <row r="293" spans="3:4">
      <c r="C293" s="22"/>
      <c r="D293" s="22"/>
    </row>
    <row r="294" spans="3:4">
      <c r="C294" s="22"/>
      <c r="D294" s="22"/>
    </row>
    <row r="295" spans="3:4">
      <c r="C295" s="22"/>
      <c r="D295" s="22"/>
    </row>
    <row r="296" spans="3:4">
      <c r="C296" s="22"/>
      <c r="D296" s="22"/>
    </row>
    <row r="297" spans="3:4">
      <c r="C297" s="22"/>
      <c r="D297" s="22"/>
    </row>
    <row r="298" spans="3:4">
      <c r="C298" s="22"/>
      <c r="D298" s="22"/>
    </row>
    <row r="299" spans="3:4">
      <c r="C299" s="22"/>
      <c r="D299" s="22"/>
    </row>
    <row r="300" spans="3:4">
      <c r="C300" s="22"/>
      <c r="D300" s="22"/>
    </row>
    <row r="301" spans="3:4">
      <c r="C301" s="22"/>
      <c r="D301" s="22"/>
    </row>
    <row r="302" spans="3:4">
      <c r="C302" s="22"/>
      <c r="D302" s="22"/>
    </row>
    <row r="303" spans="3:4">
      <c r="C303" s="22"/>
      <c r="D303" s="22"/>
    </row>
    <row r="304" spans="3:4">
      <c r="C304" s="22"/>
      <c r="D304" s="22"/>
    </row>
    <row r="305" spans="3:4">
      <c r="C305" s="22"/>
      <c r="D305" s="22"/>
    </row>
    <row r="306" spans="3:4">
      <c r="C306" s="22"/>
      <c r="D306" s="22"/>
    </row>
    <row r="307" spans="3:4">
      <c r="C307" s="22"/>
      <c r="D307" s="22"/>
    </row>
    <row r="308" spans="3:4">
      <c r="C308" s="22"/>
      <c r="D308" s="22"/>
    </row>
    <row r="309" spans="3:4">
      <c r="C309" s="22"/>
      <c r="D309" s="22"/>
    </row>
    <row r="310" spans="3:4">
      <c r="C310" s="22"/>
      <c r="D310" s="22"/>
    </row>
    <row r="311" spans="3:4">
      <c r="C311" s="22"/>
      <c r="D311" s="22"/>
    </row>
    <row r="312" spans="3:4">
      <c r="C312" s="22"/>
      <c r="D312" s="22"/>
    </row>
    <row r="313" spans="3:4">
      <c r="C313" s="22"/>
      <c r="D313" s="22"/>
    </row>
    <row r="314" spans="3:4">
      <c r="C314" s="22"/>
      <c r="D314" s="22"/>
    </row>
    <row r="315" spans="3:4">
      <c r="C315" s="22"/>
      <c r="D315" s="22"/>
    </row>
    <row r="316" spans="3:4">
      <c r="C316" s="22"/>
      <c r="D316" s="22"/>
    </row>
    <row r="317" spans="3:4">
      <c r="C317" s="22"/>
      <c r="D317" s="22"/>
    </row>
    <row r="318" spans="3:4">
      <c r="C318" s="22"/>
      <c r="D318" s="22"/>
    </row>
    <row r="319" spans="3:4">
      <c r="C319" s="22"/>
      <c r="D319" s="22"/>
    </row>
    <row r="320" spans="3:4">
      <c r="C320" s="22"/>
      <c r="D320" s="22"/>
    </row>
    <row r="321" spans="3:4">
      <c r="C321" s="22"/>
      <c r="D321" s="22"/>
    </row>
    <row r="322" spans="3:4">
      <c r="C322" s="22"/>
      <c r="D322" s="22"/>
    </row>
    <row r="323" spans="3:4">
      <c r="C323" s="22"/>
      <c r="D323" s="22"/>
    </row>
    <row r="324" spans="3:4">
      <c r="C324" s="22"/>
      <c r="D324" s="22"/>
    </row>
    <row r="325" spans="3:4">
      <c r="C325" s="22"/>
      <c r="D325" s="22"/>
    </row>
    <row r="326" spans="3:4">
      <c r="C326" s="22"/>
      <c r="D326" s="22"/>
    </row>
    <row r="327" spans="3:4">
      <c r="C327" s="22"/>
      <c r="D327" s="22"/>
    </row>
    <row r="328" spans="3:4">
      <c r="C328" s="22"/>
      <c r="D328" s="22"/>
    </row>
    <row r="329" spans="3:4">
      <c r="C329" s="22"/>
      <c r="D329" s="22"/>
    </row>
    <row r="330" spans="3:4">
      <c r="C330" s="22"/>
      <c r="D330" s="22"/>
    </row>
    <row r="331" spans="3:4">
      <c r="C331" s="22"/>
      <c r="D331" s="22"/>
    </row>
    <row r="332" spans="3:4">
      <c r="C332" s="22"/>
      <c r="D332" s="22"/>
    </row>
    <row r="333" spans="3:4">
      <c r="C333" s="22"/>
      <c r="D333" s="22"/>
    </row>
    <row r="334" spans="3:4">
      <c r="C334" s="22"/>
      <c r="D334" s="22"/>
    </row>
    <row r="335" spans="3:4">
      <c r="C335" s="22"/>
      <c r="D335" s="22"/>
    </row>
    <row r="336" spans="3:4">
      <c r="C336" s="22"/>
      <c r="D336" s="22"/>
    </row>
    <row r="337" spans="3:4">
      <c r="C337" s="22"/>
      <c r="D337" s="22"/>
    </row>
    <row r="338" spans="3:4">
      <c r="C338" s="22"/>
      <c r="D338" s="22"/>
    </row>
    <row r="339" spans="3:4">
      <c r="C339" s="22"/>
      <c r="D339" s="22"/>
    </row>
    <row r="340" spans="3:4">
      <c r="C340" s="22"/>
      <c r="D340" s="22"/>
    </row>
    <row r="341" spans="3:4">
      <c r="C341" s="22"/>
      <c r="D341" s="22"/>
    </row>
    <row r="342" spans="3:4">
      <c r="C342" s="22"/>
      <c r="D342" s="22"/>
    </row>
    <row r="343" spans="3:4">
      <c r="C343" s="22"/>
      <c r="D343" s="22"/>
    </row>
    <row r="344" spans="3:4">
      <c r="C344" s="22"/>
      <c r="D344" s="22"/>
    </row>
    <row r="345" spans="3:4">
      <c r="C345" s="22"/>
      <c r="D345" s="22"/>
    </row>
    <row r="346" spans="3:4">
      <c r="C346" s="22"/>
      <c r="D346" s="22"/>
    </row>
    <row r="347" spans="3:4">
      <c r="C347" s="22"/>
      <c r="D347" s="22"/>
    </row>
    <row r="348" spans="3:4">
      <c r="C348" s="22"/>
      <c r="D348" s="22"/>
    </row>
    <row r="349" spans="3:4">
      <c r="C349" s="22"/>
      <c r="D349" s="22"/>
    </row>
    <row r="350" spans="3:4">
      <c r="C350" s="22"/>
      <c r="D350" s="22"/>
    </row>
    <row r="351" spans="3:4">
      <c r="C351" s="22"/>
      <c r="D351" s="22"/>
    </row>
    <row r="352" spans="3:4">
      <c r="C352" s="22"/>
      <c r="D352" s="22"/>
    </row>
    <row r="353" spans="3:4">
      <c r="C353" s="22"/>
      <c r="D353" s="22"/>
    </row>
    <row r="357" spans="3:4">
      <c r="C357" s="22"/>
      <c r="D357" s="22"/>
    </row>
    <row r="358" spans="3:4">
      <c r="C358" s="22"/>
      <c r="D358" s="22"/>
    </row>
    <row r="359" spans="3:4">
      <c r="C359" s="22"/>
      <c r="D359" s="22"/>
    </row>
    <row r="360" spans="3:4">
      <c r="C360" s="22"/>
      <c r="D360" s="22"/>
    </row>
    <row r="361" spans="3:4">
      <c r="C361" s="22"/>
      <c r="D361" s="22"/>
    </row>
    <row r="362" spans="3:4">
      <c r="C362" s="22"/>
      <c r="D362" s="22"/>
    </row>
    <row r="363" spans="3:4">
      <c r="C363" s="22"/>
      <c r="D363" s="22"/>
    </row>
    <row r="364" spans="3:4">
      <c r="C364" s="22"/>
      <c r="D364" s="22"/>
    </row>
    <row r="365" spans="3:4">
      <c r="C365" s="22"/>
      <c r="D365" s="22"/>
    </row>
    <row r="366" spans="3:4">
      <c r="C366" s="22"/>
      <c r="D366" s="22"/>
    </row>
    <row r="367" spans="3:4">
      <c r="C367" s="22"/>
      <c r="D367" s="22"/>
    </row>
    <row r="368" spans="3:4">
      <c r="C368" s="22"/>
      <c r="D368" s="22"/>
    </row>
    <row r="369" spans="3:4">
      <c r="C369" s="22"/>
      <c r="D369" s="22"/>
    </row>
    <row r="370" spans="3:4">
      <c r="C370" s="22"/>
      <c r="D370" s="22"/>
    </row>
    <row r="371" spans="3:4">
      <c r="C371" s="22"/>
      <c r="D371" s="22"/>
    </row>
    <row r="372" spans="3:4">
      <c r="C372" s="22"/>
      <c r="D372" s="22"/>
    </row>
    <row r="373" spans="3:4">
      <c r="C373" s="22"/>
      <c r="D373" s="22"/>
    </row>
    <row r="374" spans="3:4">
      <c r="C374" s="22"/>
      <c r="D374" s="22"/>
    </row>
    <row r="375" spans="3:4">
      <c r="C375" s="22"/>
      <c r="D375" s="22"/>
    </row>
    <row r="376" spans="3:4">
      <c r="C376" s="22"/>
      <c r="D376" s="22"/>
    </row>
    <row r="377" spans="3:4">
      <c r="C377" s="22"/>
      <c r="D377" s="22"/>
    </row>
    <row r="378" spans="3:4">
      <c r="C378" s="22"/>
      <c r="D378" s="22"/>
    </row>
    <row r="379" spans="3:4">
      <c r="C379" s="22"/>
      <c r="D379" s="22"/>
    </row>
    <row r="380" spans="3:4">
      <c r="C380" s="22"/>
      <c r="D380" s="22"/>
    </row>
    <row r="381" spans="3:4">
      <c r="C381" s="22"/>
      <c r="D381" s="22"/>
    </row>
    <row r="382" spans="3:4">
      <c r="C382" s="22"/>
      <c r="D382" s="22"/>
    </row>
    <row r="383" spans="3:4">
      <c r="C383" s="22"/>
      <c r="D383" s="22"/>
    </row>
    <row r="384" spans="3:4">
      <c r="C384" s="22"/>
      <c r="D384" s="22"/>
    </row>
    <row r="385" spans="3:4">
      <c r="C385" s="22"/>
      <c r="D385" s="22"/>
    </row>
    <row r="386" spans="3:4">
      <c r="C386" s="22"/>
      <c r="D386" s="22"/>
    </row>
    <row r="387" spans="3:4">
      <c r="C387" s="22"/>
      <c r="D387" s="22"/>
    </row>
    <row r="388" spans="3:4">
      <c r="C388" s="22"/>
      <c r="D388" s="22"/>
    </row>
    <row r="389" spans="3:4">
      <c r="C389" s="22"/>
      <c r="D389" s="22"/>
    </row>
    <row r="390" spans="3:4">
      <c r="C390" s="22"/>
      <c r="D390" s="22"/>
    </row>
    <row r="391" spans="3:4">
      <c r="C391" s="22"/>
      <c r="D391" s="22"/>
    </row>
    <row r="392" spans="3:4">
      <c r="C392" s="22"/>
      <c r="D392" s="22"/>
    </row>
    <row r="393" spans="3:4">
      <c r="C393" s="22"/>
      <c r="D393" s="22"/>
    </row>
    <row r="394" spans="3:4">
      <c r="C394" s="22"/>
      <c r="D394" s="22"/>
    </row>
    <row r="395" spans="3:4">
      <c r="C395" s="22"/>
      <c r="D395" s="22"/>
    </row>
    <row r="396" spans="3:4">
      <c r="C396" s="22"/>
      <c r="D396" s="22"/>
    </row>
    <row r="397" spans="3:4">
      <c r="C397" s="22"/>
      <c r="D397" s="22"/>
    </row>
    <row r="398" spans="3:4">
      <c r="C398" s="22"/>
      <c r="D398" s="22"/>
    </row>
    <row r="403" spans="3:4">
      <c r="C403" s="22"/>
      <c r="D403" s="22"/>
    </row>
    <row r="404" spans="3:4">
      <c r="C404" s="22"/>
      <c r="D404" s="22"/>
    </row>
    <row r="405" spans="3:4">
      <c r="C405" s="22"/>
      <c r="D405" s="22"/>
    </row>
    <row r="406" spans="3:4">
      <c r="C406" s="22"/>
      <c r="D406" s="22"/>
    </row>
    <row r="407" spans="3:4">
      <c r="C407" s="22"/>
      <c r="D407" s="22"/>
    </row>
    <row r="408" spans="3:4">
      <c r="C408" s="22"/>
      <c r="D408" s="22"/>
    </row>
    <row r="409" spans="3:4">
      <c r="C409" s="22"/>
      <c r="D409" s="22"/>
    </row>
    <row r="410" spans="3:4">
      <c r="C410" s="22"/>
      <c r="D410" s="22"/>
    </row>
    <row r="411" spans="3:4">
      <c r="C411" s="22"/>
      <c r="D411" s="22"/>
    </row>
    <row r="412" spans="3:4">
      <c r="C412" s="22"/>
      <c r="D412" s="22"/>
    </row>
    <row r="413" spans="3:4">
      <c r="C413" s="22"/>
      <c r="D413" s="22"/>
    </row>
    <row r="414" spans="3:4">
      <c r="C414" s="22"/>
      <c r="D414" s="22"/>
    </row>
    <row r="415" spans="3:4">
      <c r="C415" s="22"/>
      <c r="D415" s="22"/>
    </row>
    <row r="416" spans="3:4">
      <c r="C416" s="22"/>
      <c r="D416" s="22"/>
    </row>
    <row r="417" spans="3:4">
      <c r="C417" s="22"/>
      <c r="D417" s="22"/>
    </row>
    <row r="418" spans="3:4">
      <c r="C418" s="22"/>
      <c r="D418" s="22"/>
    </row>
    <row r="419" spans="3:4">
      <c r="C419" s="22"/>
      <c r="D419" s="22"/>
    </row>
    <row r="420" spans="3:4">
      <c r="C420" s="22"/>
      <c r="D420" s="22"/>
    </row>
    <row r="421" spans="3:4">
      <c r="C421" s="22"/>
      <c r="D421" s="22"/>
    </row>
    <row r="422" spans="3:4">
      <c r="C422" s="22"/>
      <c r="D422" s="22"/>
    </row>
    <row r="423" spans="3:4">
      <c r="C423" s="22"/>
      <c r="D423" s="22"/>
    </row>
    <row r="424" spans="3:4">
      <c r="C424" s="22"/>
      <c r="D424" s="22"/>
    </row>
    <row r="425" spans="3:4">
      <c r="C425" s="22"/>
      <c r="D425" s="22"/>
    </row>
    <row r="426" spans="3:4">
      <c r="C426" s="22"/>
      <c r="D426" s="22"/>
    </row>
    <row r="427" spans="3:4">
      <c r="C427" s="22"/>
      <c r="D427" s="22"/>
    </row>
    <row r="428" spans="3:4">
      <c r="C428" s="22"/>
      <c r="D428" s="22"/>
    </row>
    <row r="429" spans="3:4">
      <c r="C429" s="22"/>
      <c r="D429" s="22"/>
    </row>
    <row r="430" spans="3:4">
      <c r="C430" s="22"/>
      <c r="D430" s="22"/>
    </row>
    <row r="431" spans="3:4">
      <c r="C431" s="22"/>
      <c r="D431" s="22"/>
    </row>
    <row r="432" spans="3:4">
      <c r="C432" s="22"/>
      <c r="D432" s="22"/>
    </row>
    <row r="433" spans="3:4">
      <c r="C433" s="22"/>
      <c r="D433" s="22"/>
    </row>
    <row r="434" spans="3:4">
      <c r="C434" s="22"/>
      <c r="D434" s="22"/>
    </row>
    <row r="435" spans="3:4">
      <c r="C435" s="22"/>
      <c r="D435" s="22"/>
    </row>
    <row r="436" spans="3:4">
      <c r="C436" s="22"/>
      <c r="D436" s="22"/>
    </row>
    <row r="437" spans="3:4">
      <c r="C437" s="22"/>
      <c r="D437" s="22"/>
    </row>
    <row r="438" spans="3:4">
      <c r="C438" s="22"/>
      <c r="D438" s="22"/>
    </row>
    <row r="439" spans="3:4">
      <c r="C439" s="22"/>
      <c r="D439" s="22"/>
    </row>
    <row r="440" spans="3:4">
      <c r="C440" s="22"/>
      <c r="D440" s="22"/>
    </row>
    <row r="441" spans="3:4">
      <c r="C441" s="22"/>
      <c r="D441" s="22"/>
    </row>
    <row r="442" spans="3:4">
      <c r="C442" s="22"/>
      <c r="D442" s="22"/>
    </row>
    <row r="443" spans="3:4">
      <c r="C443" s="22"/>
      <c r="D443" s="22"/>
    </row>
    <row r="444" spans="3:4">
      <c r="C444" s="22"/>
      <c r="D444" s="22"/>
    </row>
    <row r="445" spans="3:4">
      <c r="C445" s="22"/>
      <c r="D445" s="22"/>
    </row>
    <row r="446" spans="3:4">
      <c r="C446" s="22"/>
      <c r="D446" s="22"/>
    </row>
    <row r="447" spans="3:4">
      <c r="C447" s="22"/>
      <c r="D447" s="22"/>
    </row>
    <row r="448" spans="3:4">
      <c r="C448" s="22"/>
      <c r="D448" s="22"/>
    </row>
    <row r="449" spans="3:4">
      <c r="C449" s="22"/>
      <c r="D449" s="22"/>
    </row>
    <row r="450" spans="3:4">
      <c r="C450" s="22"/>
      <c r="D450" s="22"/>
    </row>
    <row r="451" spans="3:4">
      <c r="C451" s="22"/>
      <c r="D451" s="22"/>
    </row>
    <row r="452" spans="3:4">
      <c r="C452" s="22"/>
      <c r="D452" s="22"/>
    </row>
    <row r="453" spans="3:4">
      <c r="C453" s="22"/>
      <c r="D453" s="22"/>
    </row>
    <row r="454" spans="3:4">
      <c r="C454" s="22"/>
      <c r="D454" s="22"/>
    </row>
    <row r="455" spans="3:4">
      <c r="C455" s="22"/>
      <c r="D455" s="22"/>
    </row>
    <row r="456" spans="3:4">
      <c r="C456" s="22"/>
      <c r="D456" s="22"/>
    </row>
    <row r="457" spans="3:4">
      <c r="C457" s="22"/>
      <c r="D457" s="22"/>
    </row>
    <row r="458" spans="3:4">
      <c r="C458" s="22"/>
      <c r="D458" s="22"/>
    </row>
    <row r="459" spans="3:4">
      <c r="C459" s="22"/>
      <c r="D459" s="22"/>
    </row>
    <row r="460" spans="3:4">
      <c r="C460" s="22"/>
      <c r="D460" s="22"/>
    </row>
    <row r="461" spans="3:4">
      <c r="C461" s="22"/>
      <c r="D461" s="22"/>
    </row>
    <row r="462" spans="3:4">
      <c r="C462" s="22"/>
      <c r="D462" s="22"/>
    </row>
    <row r="463" spans="3:4">
      <c r="C463" s="22"/>
      <c r="D463" s="22"/>
    </row>
    <row r="464" spans="3:4">
      <c r="C464" s="22"/>
      <c r="D464" s="22"/>
    </row>
    <row r="465" spans="3:4">
      <c r="C465" s="22"/>
      <c r="D465" s="22"/>
    </row>
    <row r="466" spans="3:4">
      <c r="C466" s="22"/>
      <c r="D466" s="22"/>
    </row>
    <row r="467" spans="3:4">
      <c r="C467" s="22"/>
      <c r="D467" s="22"/>
    </row>
    <row r="468" spans="3:4">
      <c r="C468" s="22"/>
      <c r="D468" s="22"/>
    </row>
    <row r="469" spans="3:4">
      <c r="C469" s="22"/>
      <c r="D469" s="22"/>
    </row>
    <row r="470" spans="3:4">
      <c r="C470" s="22"/>
      <c r="D470" s="22"/>
    </row>
    <row r="471" spans="3:4">
      <c r="C471" s="22"/>
      <c r="D471" s="22"/>
    </row>
    <row r="472" spans="3:4">
      <c r="C472" s="22"/>
      <c r="D472" s="22"/>
    </row>
    <row r="473" spans="3:4">
      <c r="C473" s="22"/>
      <c r="D473" s="22"/>
    </row>
    <row r="474" spans="3:4">
      <c r="C474" s="22"/>
      <c r="D474" s="22"/>
    </row>
    <row r="475" spans="3:4">
      <c r="C475" s="22"/>
      <c r="D475" s="22"/>
    </row>
    <row r="476" spans="3:4">
      <c r="C476" s="22"/>
      <c r="D476" s="22"/>
    </row>
    <row r="477" spans="3:4">
      <c r="C477" s="22"/>
      <c r="D477" s="22"/>
    </row>
    <row r="478" spans="3:4">
      <c r="C478" s="22"/>
      <c r="D478" s="22"/>
    </row>
    <row r="479" spans="3:4">
      <c r="C479" s="22"/>
      <c r="D479" s="22"/>
    </row>
    <row r="480" spans="3:4">
      <c r="C480" s="22"/>
      <c r="D480" s="22"/>
    </row>
    <row r="481" spans="3:4">
      <c r="C481" s="22"/>
      <c r="D481" s="22"/>
    </row>
    <row r="482" spans="3:4">
      <c r="C482" s="22"/>
      <c r="D482" s="22"/>
    </row>
    <row r="483" spans="3:4">
      <c r="C483" s="22"/>
      <c r="D483" s="22"/>
    </row>
    <row r="484" spans="3:4">
      <c r="C484" s="22"/>
      <c r="D484" s="22"/>
    </row>
    <row r="485" spans="3:4">
      <c r="C485" s="22"/>
      <c r="D485" s="22"/>
    </row>
    <row r="486" spans="3:4">
      <c r="C486" s="22"/>
      <c r="D486" s="22"/>
    </row>
    <row r="490" spans="3:4">
      <c r="C490" s="22"/>
      <c r="D490" s="22"/>
    </row>
    <row r="491" spans="3:4">
      <c r="C491" s="22"/>
      <c r="D491" s="22"/>
    </row>
    <row r="492" spans="3:4">
      <c r="C492" s="22"/>
      <c r="D492" s="22"/>
    </row>
    <row r="493" spans="3:4">
      <c r="C493" s="22"/>
      <c r="D493" s="22"/>
    </row>
    <row r="494" spans="3:4">
      <c r="C494" s="22"/>
      <c r="D494" s="22"/>
    </row>
    <row r="495" spans="3:4">
      <c r="C495" s="22"/>
      <c r="D495" s="22"/>
    </row>
    <row r="496" spans="3:4">
      <c r="C496" s="22"/>
      <c r="D496" s="22"/>
    </row>
    <row r="497" spans="3:4">
      <c r="C497" s="22"/>
      <c r="D497" s="22"/>
    </row>
    <row r="498" spans="3:4">
      <c r="C498" s="22"/>
      <c r="D498" s="22"/>
    </row>
    <row r="499" spans="3:4">
      <c r="C499" s="22"/>
      <c r="D499" s="22"/>
    </row>
    <row r="500" spans="3:4">
      <c r="C500" s="22"/>
      <c r="D500" s="22"/>
    </row>
    <row r="501" spans="3:4">
      <c r="C501" s="22"/>
      <c r="D501" s="22"/>
    </row>
    <row r="502" spans="3:4">
      <c r="C502" s="22"/>
      <c r="D502" s="22"/>
    </row>
    <row r="503" spans="3:4">
      <c r="C503" s="22"/>
      <c r="D503" s="22"/>
    </row>
    <row r="504" spans="3:4">
      <c r="C504" s="22"/>
      <c r="D504" s="22"/>
    </row>
    <row r="505" spans="3:4">
      <c r="C505" s="22"/>
      <c r="D505" s="22"/>
    </row>
    <row r="506" spans="3:4">
      <c r="C506" s="22"/>
      <c r="D506" s="22"/>
    </row>
    <row r="507" spans="3:4">
      <c r="C507" s="22"/>
      <c r="D507" s="22"/>
    </row>
    <row r="508" spans="3:4">
      <c r="C508" s="22"/>
      <c r="D508" s="22"/>
    </row>
    <row r="509" spans="3:4">
      <c r="C509" s="22"/>
      <c r="D509" s="22"/>
    </row>
    <row r="510" spans="3:4">
      <c r="C510" s="22"/>
      <c r="D510" s="22"/>
    </row>
    <row r="511" spans="3:4">
      <c r="C511" s="22"/>
      <c r="D511" s="22"/>
    </row>
    <row r="512" spans="3:4">
      <c r="C512" s="22"/>
      <c r="D512" s="22"/>
    </row>
    <row r="513" spans="3:4">
      <c r="C513" s="22"/>
      <c r="D513" s="22"/>
    </row>
    <row r="514" spans="3:4">
      <c r="C514" s="22"/>
      <c r="D514" s="22"/>
    </row>
    <row r="515" spans="3:4">
      <c r="C515" s="22"/>
      <c r="D515" s="22"/>
    </row>
    <row r="516" spans="3:4">
      <c r="C516" s="22"/>
      <c r="D516" s="22"/>
    </row>
    <row r="517" spans="3:4">
      <c r="C517" s="22"/>
      <c r="D517" s="22"/>
    </row>
    <row r="518" spans="3:4">
      <c r="C518" s="22"/>
      <c r="D518" s="22"/>
    </row>
    <row r="519" spans="3:4">
      <c r="C519" s="22"/>
      <c r="D519" s="22"/>
    </row>
    <row r="520" spans="3:4">
      <c r="C520" s="22"/>
      <c r="D520" s="22"/>
    </row>
    <row r="521" spans="3:4">
      <c r="C521" s="22"/>
      <c r="D521" s="22"/>
    </row>
    <row r="522" spans="3:4">
      <c r="C522" s="22"/>
      <c r="D522" s="22"/>
    </row>
    <row r="523" spans="3:4">
      <c r="C523" s="22"/>
      <c r="D523" s="22"/>
    </row>
    <row r="524" spans="3:4">
      <c r="C524" s="22"/>
      <c r="D524" s="22"/>
    </row>
    <row r="525" spans="3:4">
      <c r="C525" s="22"/>
      <c r="D525" s="22"/>
    </row>
    <row r="526" spans="3:4">
      <c r="C526" s="22"/>
      <c r="D526" s="22"/>
    </row>
    <row r="527" spans="3:4">
      <c r="C527" s="22"/>
      <c r="D527" s="22"/>
    </row>
    <row r="528" spans="3:4">
      <c r="C528" s="22"/>
      <c r="D528" s="22"/>
    </row>
    <row r="529" spans="3:4">
      <c r="C529" s="22"/>
      <c r="D529" s="22"/>
    </row>
    <row r="530" spans="3:4">
      <c r="C530" s="22"/>
      <c r="D530" s="22"/>
    </row>
    <row r="531" spans="3:4">
      <c r="C531" s="22"/>
      <c r="D531" s="22"/>
    </row>
    <row r="536" spans="3:4">
      <c r="C536" s="22"/>
      <c r="D536" s="22"/>
    </row>
    <row r="537" spans="3:4">
      <c r="C537" s="22"/>
      <c r="D537" s="22"/>
    </row>
    <row r="538" spans="3:4">
      <c r="C538" s="22"/>
      <c r="D538" s="22"/>
    </row>
    <row r="539" spans="3:4">
      <c r="C539" s="22"/>
      <c r="D539" s="22"/>
    </row>
    <row r="540" spans="3:4">
      <c r="C540" s="22"/>
      <c r="D540" s="22"/>
    </row>
    <row r="541" spans="3:4">
      <c r="C541" s="22"/>
      <c r="D541" s="22"/>
    </row>
    <row r="542" spans="3:4">
      <c r="C542" s="22"/>
      <c r="D542" s="22"/>
    </row>
    <row r="543" spans="3:4">
      <c r="C543" s="22"/>
      <c r="D543" s="22"/>
    </row>
    <row r="544" spans="3:4">
      <c r="C544" s="22"/>
      <c r="D544" s="22"/>
    </row>
    <row r="545" spans="3:4">
      <c r="C545" s="22"/>
      <c r="D545" s="22"/>
    </row>
    <row r="546" spans="3:4">
      <c r="C546" s="22"/>
      <c r="D546" s="22"/>
    </row>
    <row r="547" spans="3:4">
      <c r="C547" s="22"/>
      <c r="D547" s="22"/>
    </row>
    <row r="548" spans="3:4">
      <c r="C548" s="22"/>
      <c r="D548" s="22"/>
    </row>
    <row r="549" spans="3:4">
      <c r="C549" s="22"/>
      <c r="D549" s="22"/>
    </row>
    <row r="550" spans="3:4">
      <c r="C550" s="22"/>
      <c r="D550" s="22"/>
    </row>
    <row r="551" spans="3:4">
      <c r="C551" s="22"/>
      <c r="D551" s="22"/>
    </row>
    <row r="552" spans="3:4">
      <c r="C552" s="22"/>
      <c r="D552" s="22"/>
    </row>
    <row r="553" spans="3:4">
      <c r="C553" s="22"/>
      <c r="D553" s="22"/>
    </row>
    <row r="554" spans="3:4">
      <c r="C554" s="22"/>
      <c r="D554" s="22"/>
    </row>
    <row r="555" spans="3:4">
      <c r="C555" s="22"/>
      <c r="D555" s="22"/>
    </row>
    <row r="556" spans="3:4">
      <c r="C556" s="22"/>
      <c r="D556" s="22"/>
    </row>
    <row r="557" spans="3:4">
      <c r="C557" s="22"/>
      <c r="D557" s="22"/>
    </row>
    <row r="558" spans="3:4">
      <c r="C558" s="22"/>
      <c r="D558" s="22"/>
    </row>
    <row r="559" spans="3:4">
      <c r="C559" s="22"/>
      <c r="D559" s="22"/>
    </row>
    <row r="560" spans="3:4">
      <c r="C560" s="22"/>
      <c r="D560" s="22"/>
    </row>
    <row r="561" spans="3:4">
      <c r="C561" s="22"/>
      <c r="D561" s="22"/>
    </row>
    <row r="562" spans="3:4">
      <c r="C562" s="22"/>
      <c r="D562" s="22"/>
    </row>
    <row r="563" spans="3:4">
      <c r="C563" s="22"/>
      <c r="D563" s="22"/>
    </row>
    <row r="564" spans="3:4">
      <c r="C564" s="22"/>
      <c r="D564" s="22"/>
    </row>
    <row r="565" spans="3:4">
      <c r="C565" s="22"/>
      <c r="D565" s="22"/>
    </row>
    <row r="566" spans="3:4">
      <c r="C566" s="22"/>
      <c r="D566" s="22"/>
    </row>
    <row r="567" spans="3:4">
      <c r="C567" s="22"/>
      <c r="D567" s="22"/>
    </row>
    <row r="568" spans="3:4">
      <c r="C568" s="22"/>
      <c r="D568" s="22"/>
    </row>
    <row r="569" spans="3:4">
      <c r="C569" s="22"/>
      <c r="D569" s="22"/>
    </row>
    <row r="570" spans="3:4">
      <c r="C570" s="22"/>
      <c r="D570" s="22"/>
    </row>
    <row r="571" spans="3:4">
      <c r="C571" s="22"/>
      <c r="D571" s="22"/>
    </row>
    <row r="572" spans="3:4">
      <c r="C572" s="22"/>
      <c r="D572" s="22"/>
    </row>
    <row r="573" spans="3:4">
      <c r="C573" s="22"/>
      <c r="D573" s="22"/>
    </row>
    <row r="574" spans="3:4">
      <c r="C574" s="22"/>
      <c r="D574" s="22"/>
    </row>
    <row r="575" spans="3:4">
      <c r="C575" s="22"/>
      <c r="D575" s="22"/>
    </row>
    <row r="576" spans="3:4">
      <c r="C576" s="22"/>
      <c r="D576" s="22"/>
    </row>
    <row r="577" spans="3:4">
      <c r="C577" s="22"/>
      <c r="D577" s="22"/>
    </row>
    <row r="578" spans="3:4">
      <c r="C578" s="22"/>
      <c r="D578" s="22"/>
    </row>
    <row r="579" spans="3:4">
      <c r="C579" s="22"/>
      <c r="D579" s="22"/>
    </row>
    <row r="580" spans="3:4">
      <c r="C580" s="22"/>
      <c r="D580" s="22"/>
    </row>
    <row r="581" spans="3:4">
      <c r="C581" s="22"/>
      <c r="D581" s="22"/>
    </row>
    <row r="582" spans="3:4">
      <c r="C582" s="22"/>
      <c r="D582" s="22"/>
    </row>
    <row r="583" spans="3:4">
      <c r="C583" s="22"/>
      <c r="D583" s="22"/>
    </row>
    <row r="584" spans="3:4">
      <c r="C584" s="22"/>
      <c r="D584" s="22"/>
    </row>
    <row r="585" spans="3:4">
      <c r="C585" s="22"/>
      <c r="D585" s="22"/>
    </row>
    <row r="586" spans="3:4">
      <c r="C586" s="22"/>
      <c r="D586" s="22"/>
    </row>
    <row r="587" spans="3:4">
      <c r="C587" s="22"/>
      <c r="D587" s="22"/>
    </row>
    <row r="588" spans="3:4">
      <c r="C588" s="22"/>
      <c r="D588" s="22"/>
    </row>
    <row r="589" spans="3:4">
      <c r="C589" s="22"/>
      <c r="D589" s="22"/>
    </row>
    <row r="590" spans="3:4">
      <c r="C590" s="22"/>
      <c r="D590" s="22"/>
    </row>
    <row r="591" spans="3:4">
      <c r="C591" s="22"/>
      <c r="D591" s="22"/>
    </row>
    <row r="592" spans="3:4">
      <c r="C592" s="22"/>
      <c r="D592" s="22"/>
    </row>
    <row r="593" spans="3:4">
      <c r="C593" s="22"/>
      <c r="D593" s="22"/>
    </row>
    <row r="594" spans="3:4">
      <c r="C594" s="22"/>
      <c r="D594" s="22"/>
    </row>
    <row r="595" spans="3:4">
      <c r="C595" s="22"/>
      <c r="D595" s="22"/>
    </row>
    <row r="596" spans="3:4">
      <c r="C596" s="22"/>
      <c r="D596" s="22"/>
    </row>
    <row r="597" spans="3:4">
      <c r="C597" s="22"/>
      <c r="D597" s="22"/>
    </row>
    <row r="598" spans="3:4">
      <c r="C598" s="22"/>
      <c r="D598" s="22"/>
    </row>
    <row r="599" spans="3:4">
      <c r="C599" s="22"/>
      <c r="D599" s="22"/>
    </row>
    <row r="600" spans="3:4">
      <c r="C600" s="22"/>
      <c r="D600" s="22"/>
    </row>
    <row r="601" spans="3:4">
      <c r="C601" s="22"/>
      <c r="D601" s="22"/>
    </row>
    <row r="602" spans="3:4">
      <c r="C602" s="22"/>
      <c r="D602" s="22"/>
    </row>
    <row r="603" spans="3:4">
      <c r="C603" s="22"/>
      <c r="D603" s="22"/>
    </row>
    <row r="604" spans="3:4">
      <c r="C604" s="22"/>
      <c r="D604" s="22"/>
    </row>
    <row r="605" spans="3:4">
      <c r="C605" s="22"/>
      <c r="D605" s="22"/>
    </row>
    <row r="606" spans="3:4">
      <c r="C606" s="22"/>
      <c r="D606" s="22"/>
    </row>
    <row r="607" spans="3:4">
      <c r="C607" s="22"/>
      <c r="D607" s="22"/>
    </row>
    <row r="608" spans="3:4">
      <c r="C608" s="22"/>
      <c r="D608" s="22"/>
    </row>
    <row r="609" spans="3:4">
      <c r="C609" s="22"/>
      <c r="D609" s="22"/>
    </row>
    <row r="610" spans="3:4">
      <c r="C610" s="22"/>
      <c r="D610" s="22"/>
    </row>
    <row r="611" spans="3:4">
      <c r="C611" s="22"/>
      <c r="D611" s="22"/>
    </row>
    <row r="612" spans="3:4">
      <c r="C612" s="22"/>
      <c r="D612" s="22"/>
    </row>
    <row r="613" spans="3:4">
      <c r="C613" s="22"/>
      <c r="D613" s="22"/>
    </row>
    <row r="614" spans="3:4">
      <c r="C614" s="22"/>
      <c r="D614" s="22"/>
    </row>
    <row r="615" spans="3:4">
      <c r="C615" s="22"/>
      <c r="D615" s="22"/>
    </row>
    <row r="616" spans="3:4">
      <c r="C616" s="22"/>
      <c r="D616" s="22"/>
    </row>
    <row r="617" spans="3:4">
      <c r="C617" s="22"/>
      <c r="D617" s="22"/>
    </row>
    <row r="618" spans="3:4">
      <c r="C618" s="22"/>
      <c r="D618" s="22"/>
    </row>
    <row r="619" spans="3:4">
      <c r="C619" s="22"/>
      <c r="D619" s="22"/>
    </row>
    <row r="623" spans="3:4">
      <c r="C623" s="22"/>
      <c r="D623" s="22"/>
    </row>
    <row r="624" spans="3:4">
      <c r="C624" s="22"/>
      <c r="D624" s="22"/>
    </row>
    <row r="625" spans="3:4">
      <c r="C625" s="22"/>
      <c r="D625" s="22"/>
    </row>
    <row r="626" spans="3:4">
      <c r="C626" s="22"/>
      <c r="D626" s="22"/>
    </row>
    <row r="627" spans="3:4">
      <c r="C627" s="22"/>
      <c r="D627" s="22"/>
    </row>
    <row r="628" spans="3:4">
      <c r="C628" s="22"/>
      <c r="D628" s="22"/>
    </row>
    <row r="629" spans="3:4">
      <c r="C629" s="22"/>
      <c r="D629" s="22"/>
    </row>
    <row r="630" spans="3:4">
      <c r="C630" s="22"/>
      <c r="D630" s="22"/>
    </row>
    <row r="631" spans="3:4">
      <c r="C631" s="22"/>
      <c r="D631" s="22"/>
    </row>
    <row r="632" spans="3:4">
      <c r="C632" s="22"/>
      <c r="D632" s="22"/>
    </row>
    <row r="633" spans="3:4">
      <c r="C633" s="22"/>
      <c r="D633" s="22"/>
    </row>
    <row r="634" spans="3:4">
      <c r="C634" s="22"/>
      <c r="D634" s="22"/>
    </row>
    <row r="635" spans="3:4">
      <c r="C635" s="22"/>
      <c r="D635" s="22"/>
    </row>
    <row r="636" spans="3:4">
      <c r="C636" s="22"/>
      <c r="D636" s="22"/>
    </row>
    <row r="637" spans="3:4">
      <c r="C637" s="22"/>
      <c r="D637" s="22"/>
    </row>
    <row r="638" spans="3:4">
      <c r="C638" s="22"/>
      <c r="D638" s="22"/>
    </row>
    <row r="639" spans="3:4">
      <c r="C639" s="22"/>
      <c r="D639" s="22"/>
    </row>
    <row r="640" spans="3:4">
      <c r="C640" s="22"/>
      <c r="D640" s="22"/>
    </row>
    <row r="641" spans="3:4">
      <c r="C641" s="22"/>
      <c r="D641" s="22"/>
    </row>
    <row r="642" spans="3:4">
      <c r="C642" s="22"/>
      <c r="D642" s="22"/>
    </row>
    <row r="643" spans="3:4">
      <c r="C643" s="22"/>
      <c r="D643" s="22"/>
    </row>
    <row r="644" spans="3:4">
      <c r="C644" s="22"/>
      <c r="D644" s="22"/>
    </row>
    <row r="645" spans="3:4">
      <c r="C645" s="22"/>
      <c r="D645" s="22"/>
    </row>
    <row r="646" spans="3:4">
      <c r="C646" s="22"/>
      <c r="D646" s="22"/>
    </row>
    <row r="647" spans="3:4">
      <c r="C647" s="22"/>
      <c r="D647" s="22"/>
    </row>
    <row r="648" spans="3:4">
      <c r="C648" s="22"/>
      <c r="D648" s="22"/>
    </row>
    <row r="649" spans="3:4">
      <c r="C649" s="22"/>
      <c r="D649" s="22"/>
    </row>
    <row r="650" spans="3:4">
      <c r="C650" s="22"/>
      <c r="D650" s="22"/>
    </row>
    <row r="651" spans="3:4">
      <c r="C651" s="22"/>
      <c r="D651" s="22"/>
    </row>
    <row r="652" spans="3:4">
      <c r="C652" s="22"/>
      <c r="D652" s="22"/>
    </row>
    <row r="653" spans="3:4">
      <c r="C653" s="22"/>
      <c r="D653" s="22"/>
    </row>
    <row r="654" spans="3:4">
      <c r="C654" s="22"/>
      <c r="D654" s="22"/>
    </row>
    <row r="655" spans="3:4">
      <c r="C655" s="22"/>
      <c r="D655" s="22"/>
    </row>
    <row r="656" spans="3:4">
      <c r="C656" s="22"/>
      <c r="D656" s="22"/>
    </row>
    <row r="657" spans="3:4">
      <c r="C657" s="22"/>
      <c r="D657" s="22"/>
    </row>
    <row r="658" spans="3:4">
      <c r="C658" s="22"/>
      <c r="D658" s="22"/>
    </row>
    <row r="659" spans="3:4">
      <c r="C659" s="22"/>
      <c r="D659" s="22"/>
    </row>
    <row r="660" spans="3:4">
      <c r="C660" s="22"/>
      <c r="D660" s="22"/>
    </row>
    <row r="661" spans="3:4">
      <c r="C661" s="22"/>
      <c r="D661" s="22"/>
    </row>
    <row r="662" spans="3:4">
      <c r="C662" s="22"/>
      <c r="D662" s="22"/>
    </row>
    <row r="663" spans="3:4">
      <c r="C663" s="22"/>
      <c r="D663" s="22"/>
    </row>
    <row r="664" spans="3:4">
      <c r="C664" s="22"/>
      <c r="D664" s="22"/>
    </row>
    <row r="669" spans="3:4">
      <c r="C669" s="22"/>
      <c r="D669" s="22"/>
    </row>
    <row r="670" spans="3:4">
      <c r="C670" s="22"/>
      <c r="D670" s="22"/>
    </row>
    <row r="671" spans="3:4">
      <c r="C671" s="22"/>
      <c r="D671" s="22"/>
    </row>
    <row r="672" spans="3:4">
      <c r="C672" s="22"/>
      <c r="D672" s="22"/>
    </row>
    <row r="673" spans="3:4">
      <c r="C673" s="22"/>
      <c r="D673" s="22"/>
    </row>
    <row r="674" spans="3:4">
      <c r="C674" s="22"/>
      <c r="D674" s="22"/>
    </row>
    <row r="675" spans="3:4">
      <c r="C675" s="22"/>
      <c r="D675" s="22"/>
    </row>
    <row r="676" spans="3:4">
      <c r="C676" s="22"/>
      <c r="D676" s="22"/>
    </row>
    <row r="677" spans="3:4">
      <c r="C677" s="22"/>
      <c r="D677" s="22"/>
    </row>
    <row r="678" spans="3:4">
      <c r="C678" s="22"/>
      <c r="D678" s="22"/>
    </row>
    <row r="679" spans="3:4">
      <c r="C679" s="22"/>
      <c r="D679" s="22"/>
    </row>
    <row r="680" spans="3:4">
      <c r="C680" s="22"/>
      <c r="D680" s="22"/>
    </row>
    <row r="681" spans="3:4">
      <c r="C681" s="22"/>
      <c r="D681" s="22"/>
    </row>
    <row r="682" spans="3:4">
      <c r="C682" s="22"/>
      <c r="D682" s="22"/>
    </row>
    <row r="683" spans="3:4">
      <c r="C683" s="22"/>
      <c r="D683" s="22"/>
    </row>
    <row r="684" spans="3:4">
      <c r="C684" s="22"/>
      <c r="D684" s="22"/>
    </row>
    <row r="685" spans="3:4">
      <c r="C685" s="22"/>
      <c r="D685" s="22"/>
    </row>
    <row r="686" spans="3:4">
      <c r="C686" s="22"/>
      <c r="D686" s="22"/>
    </row>
    <row r="687" spans="3:4">
      <c r="C687" s="22"/>
      <c r="D687" s="22"/>
    </row>
    <row r="688" spans="3:4">
      <c r="C688" s="22"/>
      <c r="D688" s="22"/>
    </row>
    <row r="689" spans="3:4">
      <c r="C689" s="22"/>
      <c r="D689" s="22"/>
    </row>
    <row r="690" spans="3:4">
      <c r="C690" s="22"/>
      <c r="D690" s="22"/>
    </row>
    <row r="691" spans="3:4">
      <c r="C691" s="22"/>
      <c r="D691" s="22"/>
    </row>
    <row r="692" spans="3:4">
      <c r="C692" s="22"/>
      <c r="D692" s="22"/>
    </row>
    <row r="693" spans="3:4">
      <c r="C693" s="22"/>
      <c r="D693" s="22"/>
    </row>
    <row r="694" spans="3:4">
      <c r="C694" s="22"/>
      <c r="D694" s="22"/>
    </row>
    <row r="695" spans="3:4">
      <c r="C695" s="22"/>
      <c r="D695" s="22"/>
    </row>
    <row r="696" spans="3:4">
      <c r="C696" s="22"/>
      <c r="D696" s="22"/>
    </row>
    <row r="697" spans="3:4">
      <c r="C697" s="22"/>
      <c r="D697" s="22"/>
    </row>
    <row r="698" spans="3:4">
      <c r="C698" s="22"/>
      <c r="D698" s="22"/>
    </row>
    <row r="699" spans="3:4">
      <c r="C699" s="22"/>
      <c r="D699" s="22"/>
    </row>
    <row r="700" spans="3:4">
      <c r="C700" s="22"/>
      <c r="D700" s="22"/>
    </row>
    <row r="701" spans="3:4">
      <c r="C701" s="22"/>
      <c r="D701" s="22"/>
    </row>
    <row r="702" spans="3:4">
      <c r="C702" s="22"/>
      <c r="D702" s="22"/>
    </row>
    <row r="703" spans="3:4">
      <c r="C703" s="22"/>
      <c r="D703" s="22"/>
    </row>
    <row r="704" spans="3:4">
      <c r="C704" s="22"/>
      <c r="D704" s="22"/>
    </row>
    <row r="705" spans="3:4">
      <c r="C705" s="22"/>
      <c r="D705" s="22"/>
    </row>
    <row r="706" spans="3:4">
      <c r="C706" s="22"/>
      <c r="D706" s="22"/>
    </row>
    <row r="707" spans="3:4">
      <c r="C707" s="22"/>
      <c r="D707" s="22"/>
    </row>
    <row r="708" spans="3:4">
      <c r="C708" s="22"/>
      <c r="D708" s="22"/>
    </row>
    <row r="709" spans="3:4">
      <c r="C709" s="22"/>
      <c r="D709" s="22"/>
    </row>
    <row r="710" spans="3:4">
      <c r="C710" s="22"/>
      <c r="D710" s="22"/>
    </row>
    <row r="711" spans="3:4">
      <c r="C711" s="22"/>
      <c r="D711" s="22"/>
    </row>
    <row r="712" spans="3:4">
      <c r="C712" s="22"/>
      <c r="D712" s="22"/>
    </row>
    <row r="713" spans="3:4">
      <c r="C713" s="22"/>
      <c r="D713" s="22"/>
    </row>
    <row r="714" spans="3:4">
      <c r="C714" s="22"/>
      <c r="D714" s="22"/>
    </row>
    <row r="715" spans="3:4">
      <c r="C715" s="22"/>
      <c r="D715" s="22"/>
    </row>
    <row r="716" spans="3:4">
      <c r="C716" s="22"/>
      <c r="D716" s="22"/>
    </row>
    <row r="717" spans="3:4">
      <c r="C717" s="22"/>
      <c r="D717" s="22"/>
    </row>
    <row r="718" spans="3:4">
      <c r="C718" s="22"/>
      <c r="D718" s="22"/>
    </row>
    <row r="719" spans="3:4">
      <c r="C719" s="22"/>
      <c r="D719" s="22"/>
    </row>
    <row r="720" spans="3:4">
      <c r="C720" s="22"/>
      <c r="D720" s="22"/>
    </row>
    <row r="721" spans="3:4">
      <c r="C721" s="22"/>
      <c r="D721" s="22"/>
    </row>
    <row r="722" spans="3:4">
      <c r="C722" s="22"/>
      <c r="D722" s="22"/>
    </row>
    <row r="723" spans="3:4">
      <c r="C723" s="22"/>
      <c r="D723" s="22"/>
    </row>
    <row r="724" spans="3:4">
      <c r="C724" s="22"/>
      <c r="D724" s="22"/>
    </row>
    <row r="725" spans="3:4">
      <c r="C725" s="22"/>
      <c r="D725" s="22"/>
    </row>
    <row r="726" spans="3:4">
      <c r="C726" s="22"/>
      <c r="D726" s="22"/>
    </row>
    <row r="727" spans="3:4">
      <c r="C727" s="22"/>
      <c r="D727" s="22"/>
    </row>
    <row r="728" spans="3:4">
      <c r="C728" s="22"/>
      <c r="D728" s="22"/>
    </row>
    <row r="729" spans="3:4">
      <c r="C729" s="22"/>
      <c r="D729" s="22"/>
    </row>
    <row r="730" spans="3:4">
      <c r="C730" s="22"/>
      <c r="D730" s="22"/>
    </row>
    <row r="731" spans="3:4">
      <c r="C731" s="22"/>
      <c r="D731" s="22"/>
    </row>
    <row r="732" spans="3:4">
      <c r="C732" s="22"/>
      <c r="D732" s="22"/>
    </row>
    <row r="733" spans="3:4">
      <c r="C733" s="22"/>
      <c r="D733" s="22"/>
    </row>
    <row r="734" spans="3:4">
      <c r="C734" s="22"/>
      <c r="D734" s="22"/>
    </row>
    <row r="735" spans="3:4">
      <c r="C735" s="22"/>
      <c r="D735" s="22"/>
    </row>
    <row r="736" spans="3:4">
      <c r="C736" s="22"/>
      <c r="D736" s="22"/>
    </row>
    <row r="737" spans="3:4">
      <c r="C737" s="22"/>
      <c r="D737" s="22"/>
    </row>
    <row r="738" spans="3:4">
      <c r="C738" s="22"/>
      <c r="D738" s="22"/>
    </row>
    <row r="739" spans="3:4">
      <c r="C739" s="22"/>
      <c r="D739" s="22"/>
    </row>
    <row r="740" spans="3:4">
      <c r="C740" s="22"/>
      <c r="D740" s="22"/>
    </row>
    <row r="741" spans="3:4">
      <c r="C741" s="22"/>
      <c r="D741" s="22"/>
    </row>
    <row r="742" spans="3:4">
      <c r="C742" s="22"/>
      <c r="D742" s="22"/>
    </row>
    <row r="743" spans="3:4">
      <c r="C743" s="22"/>
      <c r="D743" s="22"/>
    </row>
    <row r="744" spans="3:4">
      <c r="C744" s="22"/>
      <c r="D744" s="22"/>
    </row>
    <row r="745" spans="3:4">
      <c r="C745" s="22"/>
      <c r="D745" s="22"/>
    </row>
    <row r="746" spans="3:4">
      <c r="C746" s="22"/>
      <c r="D746" s="22"/>
    </row>
    <row r="747" spans="3:4">
      <c r="C747" s="22"/>
      <c r="D747" s="22"/>
    </row>
    <row r="748" spans="3:4">
      <c r="C748" s="22"/>
      <c r="D748" s="22"/>
    </row>
    <row r="749" spans="3:4">
      <c r="C749" s="22"/>
      <c r="D749" s="22"/>
    </row>
    <row r="750" spans="3:4">
      <c r="C750" s="22"/>
      <c r="D750" s="22"/>
    </row>
    <row r="751" spans="3:4">
      <c r="C751" s="22"/>
      <c r="D751" s="22"/>
    </row>
    <row r="752" spans="3:4">
      <c r="C752" s="22"/>
      <c r="D752" s="22"/>
    </row>
    <row r="756" spans="3:4">
      <c r="C756" s="22"/>
      <c r="D756" s="22"/>
    </row>
    <row r="757" spans="3:4">
      <c r="C757" s="22"/>
      <c r="D757" s="22"/>
    </row>
    <row r="758" spans="3:4">
      <c r="C758" s="22"/>
      <c r="D758" s="22"/>
    </row>
    <row r="759" spans="3:4">
      <c r="C759" s="22"/>
      <c r="D759" s="22"/>
    </row>
    <row r="760" spans="3:4">
      <c r="C760" s="22"/>
      <c r="D760" s="22"/>
    </row>
    <row r="761" spans="3:4">
      <c r="C761" s="22"/>
      <c r="D761" s="22"/>
    </row>
    <row r="762" spans="3:4">
      <c r="C762" s="22"/>
      <c r="D762" s="22"/>
    </row>
    <row r="763" spans="3:4">
      <c r="C763" s="22"/>
      <c r="D763" s="22"/>
    </row>
    <row r="764" spans="3:4">
      <c r="C764" s="22"/>
      <c r="D764" s="22"/>
    </row>
    <row r="765" spans="3:4">
      <c r="C765" s="22"/>
      <c r="D765" s="22"/>
    </row>
    <row r="766" spans="3:4">
      <c r="C766" s="22"/>
      <c r="D766" s="22"/>
    </row>
    <row r="767" spans="3:4">
      <c r="C767" s="22"/>
      <c r="D767" s="22"/>
    </row>
    <row r="768" spans="3:4">
      <c r="C768" s="22"/>
      <c r="D768" s="22"/>
    </row>
    <row r="769" spans="3:4">
      <c r="C769" s="22"/>
      <c r="D769" s="22"/>
    </row>
    <row r="770" spans="3:4">
      <c r="C770" s="22"/>
      <c r="D770" s="22"/>
    </row>
    <row r="771" spans="3:4">
      <c r="C771" s="22"/>
      <c r="D771" s="22"/>
    </row>
    <row r="772" spans="3:4">
      <c r="C772" s="22"/>
      <c r="D772" s="22"/>
    </row>
    <row r="773" spans="3:4">
      <c r="C773" s="22"/>
      <c r="D773" s="22"/>
    </row>
    <row r="774" spans="3:4">
      <c r="C774" s="22"/>
      <c r="D774" s="22"/>
    </row>
    <row r="775" spans="3:4">
      <c r="C775" s="22"/>
      <c r="D775" s="22"/>
    </row>
    <row r="776" spans="3:4">
      <c r="C776" s="22"/>
      <c r="D776" s="22"/>
    </row>
    <row r="777" spans="3:4">
      <c r="C777" s="22"/>
      <c r="D777" s="22"/>
    </row>
    <row r="778" spans="3:4">
      <c r="C778" s="22"/>
      <c r="D778" s="22"/>
    </row>
    <row r="779" spans="3:4">
      <c r="C779" s="22"/>
      <c r="D779" s="22"/>
    </row>
    <row r="780" spans="3:4">
      <c r="C780" s="22"/>
      <c r="D780" s="22"/>
    </row>
    <row r="781" spans="3:4">
      <c r="C781" s="22"/>
      <c r="D781" s="22"/>
    </row>
    <row r="782" spans="3:4">
      <c r="C782" s="22"/>
      <c r="D782" s="22"/>
    </row>
    <row r="783" spans="3:4">
      <c r="C783" s="22"/>
      <c r="D783" s="22"/>
    </row>
    <row r="784" spans="3:4">
      <c r="C784" s="22"/>
      <c r="D784" s="22"/>
    </row>
    <row r="785" spans="3:4">
      <c r="C785" s="22"/>
      <c r="D785" s="22"/>
    </row>
    <row r="786" spans="3:4">
      <c r="C786" s="22"/>
      <c r="D786" s="22"/>
    </row>
    <row r="787" spans="3:4">
      <c r="C787" s="22"/>
      <c r="D787" s="22"/>
    </row>
    <row r="788" spans="3:4">
      <c r="C788" s="22"/>
      <c r="D788" s="22"/>
    </row>
    <row r="789" spans="3:4">
      <c r="C789" s="22"/>
      <c r="D789" s="22"/>
    </row>
    <row r="790" spans="3:4">
      <c r="C790" s="22"/>
      <c r="D790" s="22"/>
    </row>
    <row r="791" spans="3:4">
      <c r="C791" s="22"/>
      <c r="D791" s="22"/>
    </row>
    <row r="792" spans="3:4">
      <c r="C792" s="22"/>
      <c r="D792" s="22"/>
    </row>
    <row r="793" spans="3:4">
      <c r="C793" s="22"/>
      <c r="D793" s="22"/>
    </row>
    <row r="794" spans="3:4">
      <c r="C794" s="22"/>
      <c r="D794" s="22"/>
    </row>
    <row r="795" spans="3:4">
      <c r="C795" s="22"/>
      <c r="D795" s="22"/>
    </row>
    <row r="796" spans="3:4">
      <c r="C796" s="22"/>
      <c r="D796" s="22"/>
    </row>
    <row r="797" spans="3:4">
      <c r="C797" s="22"/>
      <c r="D797" s="22"/>
    </row>
    <row r="802" spans="3:4">
      <c r="C802" s="22"/>
      <c r="D802" s="22"/>
    </row>
    <row r="803" spans="3:4">
      <c r="C803" s="22"/>
      <c r="D803" s="22"/>
    </row>
    <row r="804" spans="3:4">
      <c r="C804" s="22"/>
      <c r="D804" s="22"/>
    </row>
    <row r="805" spans="3:4">
      <c r="C805" s="22"/>
      <c r="D805" s="22"/>
    </row>
    <row r="806" spans="3:4">
      <c r="C806" s="22"/>
      <c r="D806" s="22"/>
    </row>
    <row r="807" spans="3:4">
      <c r="C807" s="22"/>
      <c r="D807" s="22"/>
    </row>
    <row r="808" spans="3:4">
      <c r="C808" s="22"/>
      <c r="D808" s="22"/>
    </row>
    <row r="809" spans="3:4">
      <c r="C809" s="22"/>
      <c r="D809" s="22"/>
    </row>
    <row r="810" spans="3:4">
      <c r="C810" s="22"/>
      <c r="D810" s="22"/>
    </row>
    <row r="811" spans="3:4">
      <c r="C811" s="22"/>
      <c r="D811" s="22"/>
    </row>
    <row r="812" spans="3:4">
      <c r="C812" s="22"/>
      <c r="D812" s="22"/>
    </row>
    <row r="813" spans="3:4">
      <c r="C813" s="22"/>
      <c r="D813" s="22"/>
    </row>
    <row r="814" spans="3:4">
      <c r="C814" s="22"/>
      <c r="D814" s="22"/>
    </row>
    <row r="815" spans="3:4">
      <c r="C815" s="22"/>
      <c r="D815" s="22"/>
    </row>
    <row r="816" spans="3:4">
      <c r="C816" s="22"/>
      <c r="D816" s="22"/>
    </row>
    <row r="817" spans="3:4">
      <c r="C817" s="22"/>
      <c r="D817" s="22"/>
    </row>
    <row r="818" spans="3:4">
      <c r="C818" s="22"/>
      <c r="D818" s="22"/>
    </row>
    <row r="819" spans="3:4">
      <c r="C819" s="22"/>
      <c r="D819" s="22"/>
    </row>
    <row r="820" spans="3:4">
      <c r="C820" s="22"/>
      <c r="D820" s="22"/>
    </row>
    <row r="821" spans="3:4">
      <c r="C821" s="22"/>
      <c r="D821" s="22"/>
    </row>
    <row r="822" spans="3:4">
      <c r="C822" s="22"/>
      <c r="D822" s="22"/>
    </row>
    <row r="823" spans="3:4">
      <c r="C823" s="22"/>
      <c r="D823" s="22"/>
    </row>
    <row r="824" spans="3:4">
      <c r="C824" s="22"/>
      <c r="D824" s="22"/>
    </row>
    <row r="825" spans="3:4">
      <c r="C825" s="22"/>
      <c r="D825" s="22"/>
    </row>
    <row r="826" spans="3:4">
      <c r="C826" s="22"/>
      <c r="D826" s="22"/>
    </row>
    <row r="827" spans="3:4">
      <c r="C827" s="22"/>
      <c r="D827" s="22"/>
    </row>
    <row r="828" spans="3:4">
      <c r="C828" s="22"/>
      <c r="D828" s="22"/>
    </row>
    <row r="829" spans="3:4">
      <c r="C829" s="22"/>
      <c r="D829" s="22"/>
    </row>
    <row r="830" spans="3:4">
      <c r="C830" s="22"/>
      <c r="D830" s="22"/>
    </row>
    <row r="831" spans="3:4">
      <c r="C831" s="22"/>
      <c r="D831" s="22"/>
    </row>
    <row r="832" spans="3:4">
      <c r="C832" s="22"/>
      <c r="D832" s="22"/>
    </row>
    <row r="833" spans="3:4">
      <c r="C833" s="22"/>
      <c r="D833" s="22"/>
    </row>
    <row r="834" spans="3:4">
      <c r="C834" s="22"/>
      <c r="D834" s="22"/>
    </row>
    <row r="835" spans="3:4">
      <c r="C835" s="22"/>
      <c r="D835" s="22"/>
    </row>
    <row r="836" spans="3:4">
      <c r="C836" s="22"/>
      <c r="D836" s="22"/>
    </row>
    <row r="837" spans="3:4">
      <c r="C837" s="22"/>
      <c r="D837" s="22"/>
    </row>
    <row r="838" spans="3:4">
      <c r="C838" s="22"/>
      <c r="D838" s="22"/>
    </row>
    <row r="839" spans="3:4">
      <c r="C839" s="22"/>
      <c r="D839" s="22"/>
    </row>
    <row r="840" spans="3:4">
      <c r="C840" s="22"/>
      <c r="D840" s="22"/>
    </row>
    <row r="841" spans="3:4">
      <c r="C841" s="22"/>
      <c r="D841" s="22"/>
    </row>
    <row r="842" spans="3:4">
      <c r="C842" s="22"/>
      <c r="D842" s="22"/>
    </row>
    <row r="843" spans="3:4">
      <c r="C843" s="22"/>
      <c r="D843" s="22"/>
    </row>
    <row r="844" spans="3:4">
      <c r="C844" s="22"/>
      <c r="D844" s="22"/>
    </row>
    <row r="845" spans="3:4">
      <c r="C845" s="22"/>
      <c r="D845" s="22"/>
    </row>
    <row r="846" spans="3:4">
      <c r="C846" s="22"/>
      <c r="D846" s="22"/>
    </row>
    <row r="847" spans="3:4">
      <c r="C847" s="22"/>
      <c r="D847" s="22"/>
    </row>
    <row r="848" spans="3:4">
      <c r="C848" s="22"/>
      <c r="D848" s="22"/>
    </row>
    <row r="849" spans="3:4">
      <c r="C849" s="22"/>
      <c r="D849" s="22"/>
    </row>
    <row r="850" spans="3:4">
      <c r="C850" s="22"/>
      <c r="D850" s="22"/>
    </row>
    <row r="851" spans="3:4">
      <c r="C851" s="22"/>
      <c r="D851" s="22"/>
    </row>
    <row r="852" spans="3:4">
      <c r="C852" s="22"/>
      <c r="D852" s="22"/>
    </row>
    <row r="853" spans="3:4">
      <c r="C853" s="22"/>
      <c r="D853" s="22"/>
    </row>
    <row r="854" spans="3:4">
      <c r="C854" s="22"/>
      <c r="D854" s="22"/>
    </row>
    <row r="855" spans="3:4">
      <c r="C855" s="22"/>
      <c r="D855" s="22"/>
    </row>
    <row r="856" spans="3:4">
      <c r="C856" s="22"/>
      <c r="D856" s="22"/>
    </row>
    <row r="857" spans="3:4">
      <c r="C857" s="22"/>
      <c r="D857" s="22"/>
    </row>
    <row r="858" spans="3:4">
      <c r="C858" s="22"/>
      <c r="D858" s="22"/>
    </row>
    <row r="859" spans="3:4">
      <c r="C859" s="22"/>
      <c r="D859" s="22"/>
    </row>
    <row r="860" spans="3:4">
      <c r="C860" s="22"/>
      <c r="D860" s="22"/>
    </row>
    <row r="861" spans="3:4">
      <c r="C861" s="22"/>
      <c r="D861" s="22"/>
    </row>
    <row r="862" spans="3:4">
      <c r="C862" s="22"/>
      <c r="D862" s="22"/>
    </row>
    <row r="863" spans="3:4">
      <c r="C863" s="22"/>
      <c r="D863" s="22"/>
    </row>
    <row r="864" spans="3:4">
      <c r="C864" s="22"/>
      <c r="D864" s="22"/>
    </row>
    <row r="865" spans="3:4">
      <c r="C865" s="22"/>
      <c r="D865" s="22"/>
    </row>
    <row r="866" spans="3:4">
      <c r="C866" s="22"/>
      <c r="D866" s="22"/>
    </row>
    <row r="867" spans="3:4">
      <c r="C867" s="22"/>
      <c r="D867" s="22"/>
    </row>
    <row r="868" spans="3:4">
      <c r="C868" s="22"/>
      <c r="D868" s="22"/>
    </row>
    <row r="869" spans="3:4">
      <c r="C869" s="22"/>
      <c r="D869" s="22"/>
    </row>
    <row r="870" spans="3:4">
      <c r="C870" s="22"/>
      <c r="D870" s="22"/>
    </row>
    <row r="871" spans="3:4">
      <c r="C871" s="22"/>
      <c r="D871" s="22"/>
    </row>
    <row r="872" spans="3:4">
      <c r="C872" s="22"/>
      <c r="D872" s="22"/>
    </row>
    <row r="873" spans="3:4">
      <c r="C873" s="22"/>
      <c r="D873" s="22"/>
    </row>
    <row r="874" spans="3:4">
      <c r="C874" s="22"/>
      <c r="D874" s="22"/>
    </row>
    <row r="875" spans="3:4">
      <c r="C875" s="22"/>
      <c r="D875" s="22"/>
    </row>
    <row r="876" spans="3:4">
      <c r="C876" s="22"/>
      <c r="D876" s="22"/>
    </row>
    <row r="877" spans="3:4">
      <c r="C877" s="22"/>
      <c r="D877" s="22"/>
    </row>
    <row r="878" spans="3:4">
      <c r="C878" s="22"/>
      <c r="D878" s="22"/>
    </row>
    <row r="879" spans="3:4">
      <c r="C879" s="22"/>
      <c r="D879" s="22"/>
    </row>
    <row r="880" spans="3:4">
      <c r="C880" s="22"/>
      <c r="D880" s="22"/>
    </row>
    <row r="881" spans="3:4">
      <c r="C881" s="22"/>
      <c r="D881" s="22"/>
    </row>
    <row r="882" spans="3:4">
      <c r="C882" s="22"/>
      <c r="D882" s="22"/>
    </row>
    <row r="883" spans="3:4">
      <c r="C883" s="22"/>
      <c r="D883" s="22"/>
    </row>
    <row r="884" spans="3:4">
      <c r="C884" s="22"/>
      <c r="D884" s="22"/>
    </row>
    <row r="885" spans="3:4">
      <c r="C885" s="22"/>
      <c r="D885" s="22"/>
    </row>
    <row r="889" spans="3:4">
      <c r="C889" s="22"/>
      <c r="D889" s="22"/>
    </row>
    <row r="890" spans="3:4">
      <c r="C890" s="22"/>
      <c r="D890" s="22"/>
    </row>
    <row r="891" spans="3:4">
      <c r="C891" s="22"/>
      <c r="D891" s="22"/>
    </row>
    <row r="892" spans="3:4">
      <c r="C892" s="22"/>
      <c r="D892" s="22"/>
    </row>
    <row r="893" spans="3:4">
      <c r="C893" s="22"/>
      <c r="D893" s="22"/>
    </row>
    <row r="894" spans="3:4">
      <c r="C894" s="22"/>
      <c r="D894" s="22"/>
    </row>
    <row r="895" spans="3:4">
      <c r="C895" s="22"/>
      <c r="D895" s="22"/>
    </row>
    <row r="896" spans="3:4">
      <c r="C896" s="22"/>
      <c r="D896" s="22"/>
    </row>
    <row r="897" spans="3:4">
      <c r="C897" s="22"/>
      <c r="D897" s="22"/>
    </row>
    <row r="898" spans="3:4">
      <c r="C898" s="22"/>
      <c r="D898" s="22"/>
    </row>
    <row r="899" spans="3:4">
      <c r="C899" s="22"/>
      <c r="D899" s="22"/>
    </row>
    <row r="900" spans="3:4">
      <c r="C900" s="22"/>
      <c r="D900" s="22"/>
    </row>
    <row r="901" spans="3:4">
      <c r="C901" s="22"/>
      <c r="D901" s="22"/>
    </row>
    <row r="902" spans="3:4">
      <c r="C902" s="22"/>
      <c r="D902" s="22"/>
    </row>
    <row r="903" spans="3:4">
      <c r="C903" s="22"/>
      <c r="D903" s="22"/>
    </row>
    <row r="904" spans="3:4">
      <c r="C904" s="22"/>
      <c r="D904" s="22"/>
    </row>
    <row r="905" spans="3:4">
      <c r="C905" s="22"/>
      <c r="D905" s="22"/>
    </row>
    <row r="906" spans="3:4">
      <c r="C906" s="22"/>
      <c r="D906" s="22"/>
    </row>
    <row r="907" spans="3:4">
      <c r="C907" s="22"/>
      <c r="D907" s="22"/>
    </row>
    <row r="908" spans="3:4">
      <c r="C908" s="22"/>
      <c r="D908" s="22"/>
    </row>
    <row r="909" spans="3:4">
      <c r="C909" s="22"/>
      <c r="D909" s="22"/>
    </row>
    <row r="910" spans="3:4">
      <c r="C910" s="22"/>
      <c r="D910" s="22"/>
    </row>
    <row r="911" spans="3:4">
      <c r="C911" s="22"/>
      <c r="D911" s="22"/>
    </row>
    <row r="912" spans="3:4">
      <c r="C912" s="22"/>
      <c r="D912" s="22"/>
    </row>
    <row r="913" spans="3:4">
      <c r="C913" s="22"/>
      <c r="D913" s="22"/>
    </row>
    <row r="914" spans="3:4">
      <c r="C914" s="22"/>
      <c r="D914" s="22"/>
    </row>
    <row r="915" spans="3:4">
      <c r="C915" s="22"/>
      <c r="D915" s="22"/>
    </row>
    <row r="916" spans="3:4">
      <c r="C916" s="22"/>
      <c r="D916" s="22"/>
    </row>
    <row r="917" spans="3:4">
      <c r="C917" s="22"/>
      <c r="D917" s="22"/>
    </row>
    <row r="918" spans="3:4">
      <c r="C918" s="22"/>
      <c r="D918" s="22"/>
    </row>
    <row r="919" spans="3:4">
      <c r="C919" s="22"/>
      <c r="D919" s="22"/>
    </row>
    <row r="920" spans="3:4">
      <c r="C920" s="22"/>
      <c r="D920" s="22"/>
    </row>
    <row r="921" spans="3:4">
      <c r="C921" s="22"/>
      <c r="D921" s="22"/>
    </row>
    <row r="922" spans="3:4">
      <c r="C922" s="22"/>
      <c r="D922" s="22"/>
    </row>
    <row r="923" spans="3:4">
      <c r="C923" s="22"/>
      <c r="D923" s="22"/>
    </row>
    <row r="924" spans="3:4">
      <c r="C924" s="22"/>
      <c r="D924" s="22"/>
    </row>
    <row r="925" spans="3:4">
      <c r="C925" s="22"/>
      <c r="D925" s="22"/>
    </row>
    <row r="926" spans="3:4">
      <c r="C926" s="22"/>
      <c r="D926" s="22"/>
    </row>
    <row r="927" spans="3:4">
      <c r="C927" s="22"/>
      <c r="D927" s="22"/>
    </row>
    <row r="928" spans="3:4">
      <c r="C928" s="22"/>
      <c r="D928" s="22"/>
    </row>
    <row r="929" spans="3:4">
      <c r="C929" s="22"/>
      <c r="D929" s="22"/>
    </row>
    <row r="930" spans="3:4">
      <c r="C930" s="22"/>
      <c r="D930" s="22"/>
    </row>
    <row r="935" spans="3:4">
      <c r="C935" s="22"/>
      <c r="D935" s="22"/>
    </row>
    <row r="936" spans="3:4">
      <c r="C936" s="22"/>
      <c r="D936" s="22"/>
    </row>
    <row r="937" spans="3:4">
      <c r="C937" s="22"/>
      <c r="D937" s="22"/>
    </row>
    <row r="938" spans="3:4">
      <c r="C938" s="22"/>
      <c r="D938" s="22"/>
    </row>
    <row r="939" spans="3:4">
      <c r="C939" s="22"/>
      <c r="D939" s="22"/>
    </row>
    <row r="940" spans="3:4">
      <c r="C940" s="22"/>
      <c r="D940" s="22"/>
    </row>
    <row r="941" spans="3:4">
      <c r="C941" s="22"/>
      <c r="D941" s="22"/>
    </row>
    <row r="942" spans="3:4">
      <c r="C942" s="22"/>
      <c r="D942" s="22"/>
    </row>
    <row r="943" spans="3:4">
      <c r="C943" s="22"/>
      <c r="D943" s="22"/>
    </row>
    <row r="944" spans="3:4">
      <c r="C944" s="22"/>
      <c r="D944" s="22"/>
    </row>
    <row r="945" spans="3:4">
      <c r="C945" s="22"/>
      <c r="D945" s="22"/>
    </row>
    <row r="946" spans="3:4">
      <c r="C946" s="22"/>
      <c r="D946" s="22"/>
    </row>
    <row r="947" spans="3:4">
      <c r="C947" s="22"/>
      <c r="D947" s="22"/>
    </row>
    <row r="948" spans="3:4">
      <c r="C948" s="22"/>
      <c r="D948" s="22"/>
    </row>
    <row r="949" spans="3:4">
      <c r="C949" s="22"/>
      <c r="D949" s="22"/>
    </row>
    <row r="950" spans="3:4">
      <c r="C950" s="22"/>
      <c r="D950" s="22"/>
    </row>
    <row r="951" spans="3:4">
      <c r="C951" s="22"/>
      <c r="D951" s="22"/>
    </row>
    <row r="952" spans="3:4">
      <c r="C952" s="22"/>
      <c r="D952" s="22"/>
    </row>
    <row r="953" spans="3:4">
      <c r="C953" s="22"/>
      <c r="D953" s="22"/>
    </row>
    <row r="954" spans="3:4">
      <c r="C954" s="22"/>
      <c r="D954" s="22"/>
    </row>
    <row r="955" spans="3:4">
      <c r="C955" s="22"/>
      <c r="D955" s="22"/>
    </row>
    <row r="956" spans="3:4">
      <c r="C956" s="22"/>
      <c r="D956" s="22"/>
    </row>
    <row r="957" spans="3:4">
      <c r="C957" s="22"/>
      <c r="D957" s="22"/>
    </row>
    <row r="958" spans="3:4">
      <c r="C958" s="22"/>
      <c r="D958" s="22"/>
    </row>
    <row r="959" spans="3:4">
      <c r="C959" s="22"/>
      <c r="D959" s="22"/>
    </row>
    <row r="960" spans="3:4">
      <c r="C960" s="22"/>
      <c r="D960" s="22"/>
    </row>
    <row r="961" spans="3:4">
      <c r="C961" s="22"/>
      <c r="D961" s="22"/>
    </row>
    <row r="962" spans="3:4">
      <c r="C962" s="22"/>
      <c r="D962" s="22"/>
    </row>
    <row r="963" spans="3:4">
      <c r="C963" s="22"/>
      <c r="D963" s="22"/>
    </row>
    <row r="964" spans="3:4">
      <c r="C964" s="22"/>
      <c r="D964" s="22"/>
    </row>
    <row r="965" spans="3:4">
      <c r="C965" s="22"/>
      <c r="D965" s="22"/>
    </row>
    <row r="966" spans="3:4">
      <c r="C966" s="22"/>
      <c r="D966" s="22"/>
    </row>
    <row r="967" spans="3:4">
      <c r="C967" s="22"/>
      <c r="D967" s="22"/>
    </row>
    <row r="968" spans="3:4">
      <c r="C968" s="22"/>
      <c r="D968" s="22"/>
    </row>
    <row r="969" spans="3:4">
      <c r="C969" s="22"/>
      <c r="D969" s="22"/>
    </row>
    <row r="970" spans="3:4">
      <c r="C970" s="22"/>
      <c r="D970" s="22"/>
    </row>
    <row r="971" spans="3:4">
      <c r="C971" s="22"/>
      <c r="D971" s="22"/>
    </row>
    <row r="972" spans="3:4">
      <c r="C972" s="22"/>
      <c r="D972" s="22"/>
    </row>
    <row r="973" spans="3:4">
      <c r="C973" s="22"/>
      <c r="D973" s="22"/>
    </row>
    <row r="974" spans="3:4">
      <c r="C974" s="22"/>
      <c r="D974" s="22"/>
    </row>
    <row r="975" spans="3:4">
      <c r="C975" s="22"/>
      <c r="D975" s="22"/>
    </row>
    <row r="976" spans="3:4">
      <c r="C976" s="22"/>
      <c r="D976" s="22"/>
    </row>
    <row r="977" spans="3:4">
      <c r="C977" s="22"/>
      <c r="D977" s="22"/>
    </row>
    <row r="978" spans="3:4">
      <c r="C978" s="22"/>
      <c r="D978" s="22"/>
    </row>
    <row r="979" spans="3:4">
      <c r="C979" s="22"/>
      <c r="D979" s="22"/>
    </row>
    <row r="980" spans="3:4">
      <c r="C980" s="22"/>
      <c r="D980" s="22"/>
    </row>
    <row r="981" spans="3:4">
      <c r="C981" s="22"/>
      <c r="D981" s="22"/>
    </row>
    <row r="982" spans="3:4">
      <c r="C982" s="22"/>
      <c r="D982" s="22"/>
    </row>
    <row r="983" spans="3:4">
      <c r="C983" s="22"/>
      <c r="D983" s="22"/>
    </row>
    <row r="984" spans="3:4">
      <c r="C984" s="22"/>
      <c r="D984" s="22"/>
    </row>
    <row r="985" spans="3:4">
      <c r="C985" s="22"/>
      <c r="D985" s="22"/>
    </row>
    <row r="986" spans="3:4">
      <c r="C986" s="22"/>
      <c r="D986" s="22"/>
    </row>
    <row r="987" spans="3:4">
      <c r="C987" s="22"/>
      <c r="D987" s="22"/>
    </row>
    <row r="988" spans="3:4">
      <c r="C988" s="22"/>
      <c r="D988" s="22"/>
    </row>
    <row r="989" spans="3:4">
      <c r="C989" s="22"/>
      <c r="D989" s="22"/>
    </row>
    <row r="990" spans="3:4">
      <c r="C990" s="22"/>
      <c r="D990" s="22"/>
    </row>
    <row r="991" spans="3:4">
      <c r="C991" s="22"/>
      <c r="D991" s="22"/>
    </row>
    <row r="992" spans="3:4">
      <c r="C992" s="22"/>
      <c r="D992" s="22"/>
    </row>
    <row r="993" spans="3:4">
      <c r="C993" s="22"/>
      <c r="D993" s="22"/>
    </row>
    <row r="994" spans="3:4">
      <c r="C994" s="22"/>
      <c r="D994" s="22"/>
    </row>
    <row r="995" spans="3:4">
      <c r="C995" s="22"/>
      <c r="D995" s="22"/>
    </row>
    <row r="996" spans="3:4">
      <c r="C996" s="22"/>
      <c r="D996" s="22"/>
    </row>
    <row r="997" spans="3:4">
      <c r="C997" s="22"/>
      <c r="D997" s="22"/>
    </row>
    <row r="998" spans="3:4">
      <c r="C998" s="22"/>
      <c r="D998" s="22"/>
    </row>
    <row r="999" spans="3:4">
      <c r="C999" s="22"/>
      <c r="D999" s="22"/>
    </row>
    <row r="1000" spans="3:4">
      <c r="C1000" s="22"/>
      <c r="D1000" s="22"/>
    </row>
    <row r="1001" spans="3:4">
      <c r="C1001" s="22"/>
      <c r="D1001" s="22"/>
    </row>
    <row r="1002" spans="3:4">
      <c r="C1002" s="22"/>
      <c r="D1002" s="22"/>
    </row>
    <row r="1003" spans="3:4">
      <c r="C1003" s="22"/>
      <c r="D1003" s="22"/>
    </row>
    <row r="1004" spans="3:4">
      <c r="C1004" s="22"/>
      <c r="D1004" s="22"/>
    </row>
    <row r="1005" spans="3:4">
      <c r="C1005" s="22"/>
      <c r="D1005" s="22"/>
    </row>
    <row r="1006" spans="3:4">
      <c r="C1006" s="22"/>
      <c r="D1006" s="22"/>
    </row>
    <row r="1007" spans="3:4">
      <c r="C1007" s="22"/>
      <c r="D1007" s="22"/>
    </row>
    <row r="1008" spans="3:4">
      <c r="C1008" s="22"/>
      <c r="D1008" s="22"/>
    </row>
    <row r="1009" spans="3:4">
      <c r="C1009" s="22"/>
      <c r="D1009" s="22"/>
    </row>
    <row r="1010" spans="3:4">
      <c r="C1010" s="22"/>
      <c r="D1010" s="22"/>
    </row>
    <row r="1011" spans="3:4">
      <c r="C1011" s="22"/>
      <c r="D1011" s="22"/>
    </row>
    <row r="1012" spans="3:4">
      <c r="C1012" s="22"/>
      <c r="D1012" s="22"/>
    </row>
    <row r="1013" spans="3:4">
      <c r="C1013" s="22"/>
      <c r="D1013" s="22"/>
    </row>
    <row r="1014" spans="3:4">
      <c r="C1014" s="22"/>
      <c r="D1014" s="22"/>
    </row>
    <row r="1015" spans="3:4">
      <c r="C1015" s="22"/>
      <c r="D1015" s="22"/>
    </row>
    <row r="1016" spans="3:4">
      <c r="C1016" s="22"/>
      <c r="D1016" s="22"/>
    </row>
    <row r="1017" spans="3:4">
      <c r="C1017" s="22"/>
      <c r="D1017" s="22"/>
    </row>
    <row r="1018" spans="3:4">
      <c r="C1018" s="22"/>
      <c r="D1018" s="22"/>
    </row>
    <row r="1022" spans="3:4">
      <c r="C1022" s="22"/>
      <c r="D1022" s="22"/>
    </row>
    <row r="1023" spans="3:4">
      <c r="C1023" s="22"/>
      <c r="D1023" s="22"/>
    </row>
    <row r="1024" spans="3:4">
      <c r="C1024" s="22"/>
      <c r="D1024" s="22"/>
    </row>
    <row r="1025" spans="3:4">
      <c r="C1025" s="22"/>
      <c r="D1025" s="22"/>
    </row>
    <row r="1026" spans="3:4">
      <c r="C1026" s="22"/>
      <c r="D1026" s="22"/>
    </row>
    <row r="1027" spans="3:4">
      <c r="C1027" s="22"/>
      <c r="D1027" s="22"/>
    </row>
    <row r="1028" spans="3:4">
      <c r="C1028" s="22"/>
      <c r="D1028" s="22"/>
    </row>
    <row r="1029" spans="3:4">
      <c r="C1029" s="22"/>
      <c r="D1029" s="22"/>
    </row>
    <row r="1030" spans="3:4">
      <c r="C1030" s="22"/>
      <c r="D1030" s="22"/>
    </row>
    <row r="1031" spans="3:4">
      <c r="C1031" s="22"/>
      <c r="D1031" s="22"/>
    </row>
    <row r="1032" spans="3:4">
      <c r="C1032" s="22"/>
      <c r="D1032" s="22"/>
    </row>
    <row r="1033" spans="3:4">
      <c r="C1033" s="22"/>
      <c r="D1033" s="22"/>
    </row>
    <row r="1034" spans="3:4">
      <c r="C1034" s="22"/>
      <c r="D1034" s="22"/>
    </row>
    <row r="1035" spans="3:4">
      <c r="C1035" s="22"/>
      <c r="D1035" s="22"/>
    </row>
    <row r="1036" spans="3:4">
      <c r="C1036" s="22"/>
      <c r="D1036" s="22"/>
    </row>
    <row r="1037" spans="3:4">
      <c r="C1037" s="22"/>
      <c r="D1037" s="22"/>
    </row>
    <row r="1038" spans="3:4">
      <c r="C1038" s="22"/>
      <c r="D1038" s="22"/>
    </row>
    <row r="1039" spans="3:4">
      <c r="C1039" s="22"/>
      <c r="D1039" s="22"/>
    </row>
    <row r="1040" spans="3:4">
      <c r="C1040" s="22"/>
      <c r="D1040" s="22"/>
    </row>
    <row r="1041" spans="3:4">
      <c r="C1041" s="22"/>
      <c r="D1041" s="22"/>
    </row>
    <row r="1042" spans="3:4">
      <c r="C1042" s="22"/>
      <c r="D1042" s="22"/>
    </row>
    <row r="1043" spans="3:4">
      <c r="C1043" s="22"/>
      <c r="D1043" s="22"/>
    </row>
    <row r="1044" spans="3:4">
      <c r="C1044" s="22"/>
      <c r="D1044" s="22"/>
    </row>
    <row r="1045" spans="3:4">
      <c r="C1045" s="22"/>
      <c r="D1045" s="22"/>
    </row>
    <row r="1046" spans="3:4">
      <c r="C1046" s="22"/>
      <c r="D1046" s="22"/>
    </row>
    <row r="1047" spans="3:4">
      <c r="C1047" s="22"/>
      <c r="D1047" s="22"/>
    </row>
    <row r="1048" spans="3:4">
      <c r="C1048" s="22"/>
      <c r="D1048" s="22"/>
    </row>
    <row r="1049" spans="3:4">
      <c r="C1049" s="22"/>
      <c r="D1049" s="22"/>
    </row>
    <row r="1050" spans="3:4">
      <c r="C1050" s="22"/>
      <c r="D1050" s="22"/>
    </row>
    <row r="1051" spans="3:4">
      <c r="C1051" s="22"/>
      <c r="D1051" s="22"/>
    </row>
    <row r="1052" spans="3:4">
      <c r="C1052" s="22"/>
      <c r="D1052" s="22"/>
    </row>
    <row r="1053" spans="3:4">
      <c r="C1053" s="22"/>
      <c r="D1053" s="22"/>
    </row>
    <row r="1054" spans="3:4">
      <c r="C1054" s="22"/>
      <c r="D1054" s="22"/>
    </row>
    <row r="1055" spans="3:4">
      <c r="C1055" s="22"/>
      <c r="D1055" s="22"/>
    </row>
    <row r="1056" spans="3:4">
      <c r="C1056" s="22"/>
      <c r="D1056" s="22"/>
    </row>
    <row r="1057" spans="3:4">
      <c r="C1057" s="22"/>
      <c r="D1057" s="22"/>
    </row>
    <row r="1058" spans="3:4">
      <c r="C1058" s="22"/>
      <c r="D1058" s="22"/>
    </row>
    <row r="1059" spans="3:4">
      <c r="C1059" s="22"/>
      <c r="D1059" s="22"/>
    </row>
    <row r="1060" spans="3:4">
      <c r="C1060" s="22"/>
      <c r="D1060" s="22"/>
    </row>
    <row r="1061" spans="3:4">
      <c r="C1061" s="22"/>
      <c r="D1061" s="22"/>
    </row>
    <row r="1062" spans="3:4">
      <c r="C1062" s="22"/>
      <c r="D1062" s="22"/>
    </row>
    <row r="1063" spans="3:4">
      <c r="C1063" s="22"/>
      <c r="D1063" s="22"/>
    </row>
    <row r="1068" spans="3:4">
      <c r="C1068" s="22"/>
      <c r="D1068" s="22"/>
    </row>
    <row r="1069" spans="3:4">
      <c r="C1069" s="22"/>
      <c r="D1069" s="22"/>
    </row>
    <row r="1070" spans="3:4">
      <c r="C1070" s="22"/>
      <c r="D1070" s="22"/>
    </row>
    <row r="1071" spans="3:4">
      <c r="C1071" s="22"/>
      <c r="D1071" s="22"/>
    </row>
    <row r="1072" spans="3:4">
      <c r="C1072" s="22"/>
      <c r="D1072" s="22"/>
    </row>
    <row r="1073" spans="3:4">
      <c r="C1073" s="22"/>
      <c r="D1073" s="22"/>
    </row>
    <row r="1074" spans="3:4">
      <c r="C1074" s="22"/>
      <c r="D1074" s="22"/>
    </row>
    <row r="1075" spans="3:4">
      <c r="C1075" s="22"/>
      <c r="D1075" s="22"/>
    </row>
    <row r="1076" spans="3:4">
      <c r="C1076" s="22"/>
      <c r="D1076" s="22"/>
    </row>
    <row r="1077" spans="3:4">
      <c r="C1077" s="22"/>
      <c r="D1077" s="22"/>
    </row>
    <row r="1078" spans="3:4">
      <c r="C1078" s="22"/>
      <c r="D1078" s="22"/>
    </row>
    <row r="1079" spans="3:4">
      <c r="C1079" s="22"/>
      <c r="D1079" s="22"/>
    </row>
    <row r="1080" spans="3:4">
      <c r="C1080" s="22"/>
      <c r="D1080" s="22"/>
    </row>
    <row r="1081" spans="3:4">
      <c r="C1081" s="22"/>
      <c r="D1081" s="22"/>
    </row>
    <row r="1082" spans="3:4">
      <c r="C1082" s="22"/>
      <c r="D1082" s="22"/>
    </row>
    <row r="1083" spans="3:4">
      <c r="C1083" s="22"/>
      <c r="D1083" s="22"/>
    </row>
    <row r="1084" spans="3:4">
      <c r="C1084" s="22"/>
      <c r="D1084" s="22"/>
    </row>
    <row r="1085" spans="3:4">
      <c r="C1085" s="22"/>
      <c r="D1085" s="22"/>
    </row>
    <row r="1086" spans="3:4">
      <c r="C1086" s="22"/>
      <c r="D1086" s="22"/>
    </row>
    <row r="1087" spans="3:4">
      <c r="C1087" s="22"/>
      <c r="D1087" s="22"/>
    </row>
    <row r="1088" spans="3:4">
      <c r="C1088" s="22"/>
      <c r="D1088" s="22"/>
    </row>
    <row r="1089" spans="3:4">
      <c r="C1089" s="22"/>
      <c r="D1089" s="22"/>
    </row>
    <row r="1090" spans="3:4">
      <c r="C1090" s="22"/>
      <c r="D1090" s="22"/>
    </row>
    <row r="1091" spans="3:4">
      <c r="C1091" s="22"/>
      <c r="D1091" s="22"/>
    </row>
    <row r="1092" spans="3:4">
      <c r="C1092" s="22"/>
      <c r="D1092" s="22"/>
    </row>
    <row r="1093" spans="3:4">
      <c r="C1093" s="22"/>
      <c r="D1093" s="22"/>
    </row>
    <row r="1094" spans="3:4">
      <c r="C1094" s="22"/>
      <c r="D1094" s="22"/>
    </row>
    <row r="1095" spans="3:4">
      <c r="C1095" s="22"/>
      <c r="D1095" s="22"/>
    </row>
    <row r="1096" spans="3:4">
      <c r="C1096" s="22"/>
      <c r="D1096" s="22"/>
    </row>
    <row r="1097" spans="3:4">
      <c r="C1097" s="22"/>
      <c r="D1097" s="22"/>
    </row>
    <row r="1098" spans="3:4">
      <c r="C1098" s="22"/>
      <c r="D1098" s="22"/>
    </row>
    <row r="1099" spans="3:4">
      <c r="C1099" s="22"/>
      <c r="D1099" s="22"/>
    </row>
    <row r="1100" spans="3:4">
      <c r="C1100" s="22"/>
      <c r="D1100" s="22"/>
    </row>
    <row r="1101" spans="3:4">
      <c r="C1101" s="22"/>
      <c r="D1101" s="22"/>
    </row>
    <row r="1102" spans="3:4">
      <c r="C1102" s="22"/>
      <c r="D1102" s="22"/>
    </row>
    <row r="1103" spans="3:4">
      <c r="C1103" s="22"/>
      <c r="D1103" s="22"/>
    </row>
    <row r="1104" spans="3:4">
      <c r="C1104" s="22"/>
      <c r="D1104" s="22"/>
    </row>
    <row r="1105" spans="3:4">
      <c r="C1105" s="22"/>
      <c r="D1105" s="22"/>
    </row>
    <row r="1106" spans="3:4">
      <c r="C1106" s="22"/>
      <c r="D1106" s="22"/>
    </row>
    <row r="1107" spans="3:4">
      <c r="C1107" s="22"/>
      <c r="D1107" s="22"/>
    </row>
    <row r="1108" spans="3:4">
      <c r="C1108" s="22"/>
      <c r="D1108" s="22"/>
    </row>
    <row r="1109" spans="3:4">
      <c r="C1109" s="22"/>
      <c r="D1109" s="22"/>
    </row>
    <row r="1110" spans="3:4">
      <c r="C1110" s="22"/>
      <c r="D1110" s="22"/>
    </row>
    <row r="1111" spans="3:4">
      <c r="C1111" s="22"/>
      <c r="D1111" s="22"/>
    </row>
    <row r="1112" spans="3:4">
      <c r="C1112" s="22"/>
      <c r="D1112" s="22"/>
    </row>
    <row r="1113" spans="3:4">
      <c r="C1113" s="22"/>
      <c r="D1113" s="22"/>
    </row>
    <row r="1114" spans="3:4">
      <c r="C1114" s="22"/>
      <c r="D1114" s="22"/>
    </row>
    <row r="1115" spans="3:4">
      <c r="C1115" s="22"/>
      <c r="D1115" s="22"/>
    </row>
    <row r="1116" spans="3:4">
      <c r="C1116" s="22"/>
      <c r="D1116" s="22"/>
    </row>
    <row r="1117" spans="3:4">
      <c r="C1117" s="22"/>
      <c r="D1117" s="22"/>
    </row>
    <row r="1118" spans="3:4">
      <c r="C1118" s="22"/>
      <c r="D1118" s="22"/>
    </row>
    <row r="1119" spans="3:4">
      <c r="C1119" s="22"/>
      <c r="D1119" s="22"/>
    </row>
    <row r="1120" spans="3:4">
      <c r="C1120" s="22"/>
      <c r="D1120" s="22"/>
    </row>
    <row r="1121" spans="3:4">
      <c r="C1121" s="22"/>
      <c r="D1121" s="22"/>
    </row>
    <row r="1122" spans="3:4">
      <c r="C1122" s="22"/>
      <c r="D1122" s="22"/>
    </row>
    <row r="1123" spans="3:4">
      <c r="C1123" s="22"/>
      <c r="D1123" s="22"/>
    </row>
    <row r="1124" spans="3:4">
      <c r="C1124" s="22"/>
      <c r="D1124" s="22"/>
    </row>
    <row r="1125" spans="3:4">
      <c r="C1125" s="22"/>
      <c r="D1125" s="22"/>
    </row>
    <row r="1126" spans="3:4">
      <c r="C1126" s="22"/>
      <c r="D1126" s="22"/>
    </row>
    <row r="1127" spans="3:4">
      <c r="C1127" s="22"/>
      <c r="D1127" s="22"/>
    </row>
    <row r="1128" spans="3:4">
      <c r="C1128" s="22"/>
      <c r="D1128" s="22"/>
    </row>
    <row r="1129" spans="3:4">
      <c r="C1129" s="22"/>
      <c r="D1129" s="22"/>
    </row>
    <row r="1130" spans="3:4">
      <c r="C1130" s="22"/>
      <c r="D1130" s="22"/>
    </row>
    <row r="1131" spans="3:4">
      <c r="C1131" s="22"/>
      <c r="D1131" s="22"/>
    </row>
    <row r="1132" spans="3:4">
      <c r="C1132" s="22"/>
      <c r="D1132" s="22"/>
    </row>
    <row r="1133" spans="3:4">
      <c r="C1133" s="22"/>
      <c r="D1133" s="22"/>
    </row>
    <row r="1134" spans="3:4">
      <c r="C1134" s="22"/>
      <c r="D1134" s="22"/>
    </row>
    <row r="1135" spans="3:4">
      <c r="C1135" s="22"/>
      <c r="D1135" s="22"/>
    </row>
    <row r="1136" spans="3:4">
      <c r="C1136" s="22"/>
      <c r="D1136" s="22"/>
    </row>
    <row r="1137" spans="3:4">
      <c r="C1137" s="22"/>
      <c r="D1137" s="22"/>
    </row>
    <row r="1138" spans="3:4">
      <c r="C1138" s="22"/>
      <c r="D1138" s="22"/>
    </row>
    <row r="1139" spans="3:4">
      <c r="C1139" s="22"/>
      <c r="D1139" s="22"/>
    </row>
    <row r="1140" spans="3:4">
      <c r="C1140" s="22"/>
      <c r="D1140" s="22"/>
    </row>
    <row r="1141" spans="3:4">
      <c r="C1141" s="22"/>
      <c r="D1141" s="22"/>
    </row>
    <row r="1142" spans="3:4">
      <c r="C1142" s="22"/>
      <c r="D1142" s="22"/>
    </row>
    <row r="1143" spans="3:4">
      <c r="C1143" s="22"/>
      <c r="D1143" s="22"/>
    </row>
    <row r="1144" spans="3:4">
      <c r="C1144" s="22"/>
      <c r="D1144" s="22"/>
    </row>
    <row r="1145" spans="3:4">
      <c r="C1145" s="22"/>
      <c r="D1145" s="22"/>
    </row>
    <row r="1146" spans="3:4">
      <c r="C1146" s="22"/>
      <c r="D1146" s="22"/>
    </row>
    <row r="1147" spans="3:4">
      <c r="C1147" s="22"/>
      <c r="D1147" s="22"/>
    </row>
    <row r="1148" spans="3:4">
      <c r="C1148" s="22"/>
      <c r="D1148" s="22"/>
    </row>
    <row r="1149" spans="3:4">
      <c r="C1149" s="22"/>
      <c r="D1149" s="22"/>
    </row>
    <row r="1150" spans="3:4">
      <c r="C1150" s="22"/>
      <c r="D1150" s="22"/>
    </row>
    <row r="1151" spans="3:4">
      <c r="C1151" s="22"/>
      <c r="D1151" s="22"/>
    </row>
    <row r="1155" spans="3:4">
      <c r="C1155" s="22"/>
      <c r="D1155" s="22"/>
    </row>
    <row r="1156" spans="3:4">
      <c r="C1156" s="22"/>
      <c r="D1156" s="22"/>
    </row>
    <row r="1157" spans="3:4">
      <c r="C1157" s="22"/>
      <c r="D1157" s="22"/>
    </row>
    <row r="1158" spans="3:4">
      <c r="C1158" s="22"/>
      <c r="D1158" s="22"/>
    </row>
    <row r="1159" spans="3:4">
      <c r="C1159" s="22"/>
      <c r="D1159" s="22"/>
    </row>
    <row r="1160" spans="3:4">
      <c r="C1160" s="22"/>
      <c r="D1160" s="22"/>
    </row>
    <row r="1161" spans="3:4">
      <c r="C1161" s="22"/>
      <c r="D1161" s="22"/>
    </row>
    <row r="1162" spans="3:4">
      <c r="C1162" s="22"/>
      <c r="D1162" s="22"/>
    </row>
    <row r="1163" spans="3:4">
      <c r="C1163" s="22"/>
      <c r="D1163" s="22"/>
    </row>
    <row r="1164" spans="3:4">
      <c r="C1164" s="22"/>
      <c r="D1164" s="22"/>
    </row>
    <row r="1165" spans="3:4">
      <c r="C1165" s="22"/>
      <c r="D1165" s="22"/>
    </row>
    <row r="1166" spans="3:4">
      <c r="C1166" s="22"/>
      <c r="D1166" s="22"/>
    </row>
    <row r="1167" spans="3:4">
      <c r="C1167" s="22"/>
      <c r="D1167" s="22"/>
    </row>
    <row r="1168" spans="3:4">
      <c r="C1168" s="22"/>
      <c r="D1168" s="22"/>
    </row>
    <row r="1169" spans="3:4">
      <c r="C1169" s="22"/>
      <c r="D1169" s="22"/>
    </row>
    <row r="1170" spans="3:4">
      <c r="C1170" s="22"/>
      <c r="D1170" s="22"/>
    </row>
    <row r="1171" spans="3:4">
      <c r="C1171" s="22"/>
      <c r="D1171" s="22"/>
    </row>
    <row r="1172" spans="3:4">
      <c r="C1172" s="22"/>
      <c r="D1172" s="22"/>
    </row>
    <row r="1173" spans="3:4">
      <c r="C1173" s="22"/>
      <c r="D1173" s="22"/>
    </row>
    <row r="1174" spans="3:4">
      <c r="C1174" s="22"/>
      <c r="D1174" s="22"/>
    </row>
    <row r="1175" spans="3:4">
      <c r="C1175" s="22"/>
      <c r="D1175" s="22"/>
    </row>
    <row r="1176" spans="3:4">
      <c r="C1176" s="22"/>
      <c r="D1176" s="22"/>
    </row>
    <row r="1177" spans="3:4">
      <c r="C1177" s="22"/>
      <c r="D1177" s="22"/>
    </row>
    <row r="1178" spans="3:4">
      <c r="C1178" s="22"/>
      <c r="D1178" s="22"/>
    </row>
    <row r="1179" spans="3:4">
      <c r="C1179" s="22"/>
      <c r="D1179" s="22"/>
    </row>
    <row r="1180" spans="3:4">
      <c r="C1180" s="22"/>
      <c r="D1180" s="22"/>
    </row>
    <row r="1181" spans="3:4">
      <c r="C1181" s="22"/>
      <c r="D1181" s="22"/>
    </row>
    <row r="1182" spans="3:4">
      <c r="C1182" s="22"/>
      <c r="D1182" s="22"/>
    </row>
    <row r="1183" spans="3:4">
      <c r="C1183" s="22"/>
      <c r="D1183" s="22"/>
    </row>
    <row r="1184" spans="3:4">
      <c r="C1184" s="22"/>
      <c r="D1184" s="22"/>
    </row>
    <row r="1185" spans="3:4">
      <c r="C1185" s="22"/>
      <c r="D1185" s="22"/>
    </row>
    <row r="1186" spans="3:4">
      <c r="C1186" s="22"/>
      <c r="D1186" s="22"/>
    </row>
    <row r="1187" spans="3:4">
      <c r="C1187" s="22"/>
      <c r="D1187" s="22"/>
    </row>
    <row r="1188" spans="3:4">
      <c r="C1188" s="22"/>
      <c r="D1188" s="22"/>
    </row>
    <row r="1189" spans="3:4">
      <c r="C1189" s="22"/>
      <c r="D1189" s="22"/>
    </row>
    <row r="1190" spans="3:4">
      <c r="C1190" s="22"/>
      <c r="D1190" s="22"/>
    </row>
    <row r="1191" spans="3:4">
      <c r="C1191" s="22"/>
      <c r="D1191" s="22"/>
    </row>
    <row r="1192" spans="3:4">
      <c r="C1192" s="22"/>
      <c r="D1192" s="22"/>
    </row>
    <row r="1193" spans="3:4">
      <c r="C1193" s="22"/>
      <c r="D1193" s="22"/>
    </row>
    <row r="1194" spans="3:4">
      <c r="C1194" s="22"/>
      <c r="D1194" s="22"/>
    </row>
    <row r="1195" spans="3:4">
      <c r="C1195" s="22"/>
      <c r="D1195" s="22"/>
    </row>
    <row r="1196" spans="3:4">
      <c r="C1196" s="22"/>
      <c r="D1196" s="22"/>
    </row>
    <row r="1201" spans="3:4">
      <c r="C1201" s="22"/>
      <c r="D1201" s="22"/>
    </row>
    <row r="1202" spans="3:4">
      <c r="C1202" s="22"/>
      <c r="D1202" s="22"/>
    </row>
    <row r="1203" spans="3:4">
      <c r="C1203" s="22"/>
      <c r="D1203" s="22"/>
    </row>
    <row r="1204" spans="3:4">
      <c r="C1204" s="22"/>
      <c r="D1204" s="22"/>
    </row>
    <row r="1205" spans="3:4">
      <c r="C1205" s="22"/>
      <c r="D1205" s="22"/>
    </row>
    <row r="1206" spans="3:4">
      <c r="C1206" s="22"/>
      <c r="D1206" s="22"/>
    </row>
    <row r="1207" spans="3:4">
      <c r="C1207" s="22"/>
      <c r="D1207" s="22"/>
    </row>
    <row r="1208" spans="3:4">
      <c r="C1208" s="22"/>
      <c r="D1208" s="22"/>
    </row>
    <row r="1209" spans="3:4">
      <c r="C1209" s="22"/>
      <c r="D1209" s="22"/>
    </row>
    <row r="1210" spans="3:4">
      <c r="C1210" s="22"/>
      <c r="D1210" s="22"/>
    </row>
    <row r="1211" spans="3:4">
      <c r="C1211" s="22"/>
      <c r="D1211" s="22"/>
    </row>
    <row r="1212" spans="3:4">
      <c r="C1212" s="22"/>
      <c r="D1212" s="22"/>
    </row>
    <row r="1213" spans="3:4">
      <c r="C1213" s="22"/>
      <c r="D1213" s="22"/>
    </row>
    <row r="1214" spans="3:4">
      <c r="C1214" s="22"/>
      <c r="D1214" s="22"/>
    </row>
    <row r="1215" spans="3:4">
      <c r="C1215" s="22"/>
      <c r="D1215" s="22"/>
    </row>
    <row r="1216" spans="3:4">
      <c r="C1216" s="22"/>
      <c r="D1216" s="22"/>
    </row>
    <row r="1217" spans="3:4">
      <c r="C1217" s="22"/>
      <c r="D1217" s="22"/>
    </row>
    <row r="1218" spans="3:4">
      <c r="C1218" s="22"/>
      <c r="D1218" s="22"/>
    </row>
    <row r="1219" spans="3:4">
      <c r="C1219" s="22"/>
      <c r="D1219" s="22"/>
    </row>
    <row r="1220" spans="3:4">
      <c r="C1220" s="22"/>
      <c r="D1220" s="22"/>
    </row>
    <row r="1221" spans="3:4">
      <c r="C1221" s="22"/>
      <c r="D1221" s="22"/>
    </row>
    <row r="1222" spans="3:4">
      <c r="C1222" s="22"/>
      <c r="D1222" s="22"/>
    </row>
    <row r="1223" spans="3:4">
      <c r="C1223" s="22"/>
      <c r="D1223" s="22"/>
    </row>
    <row r="1224" spans="3:4">
      <c r="C1224" s="22"/>
      <c r="D1224" s="22"/>
    </row>
    <row r="1225" spans="3:4">
      <c r="C1225" s="22"/>
      <c r="D1225" s="22"/>
    </row>
    <row r="1226" spans="3:4">
      <c r="C1226" s="22"/>
      <c r="D1226" s="22"/>
    </row>
    <row r="1227" spans="3:4">
      <c r="C1227" s="22"/>
      <c r="D1227" s="22"/>
    </row>
    <row r="1228" spans="3:4">
      <c r="C1228" s="22"/>
      <c r="D1228" s="22"/>
    </row>
    <row r="1229" spans="3:4">
      <c r="C1229" s="22"/>
      <c r="D1229" s="22"/>
    </row>
    <row r="1230" spans="3:4">
      <c r="C1230" s="22"/>
      <c r="D1230" s="22"/>
    </row>
    <row r="1231" spans="3:4">
      <c r="C1231" s="22"/>
      <c r="D1231" s="22"/>
    </row>
    <row r="1232" spans="3:4">
      <c r="C1232" s="22"/>
      <c r="D1232" s="22"/>
    </row>
    <row r="1233" spans="3:4">
      <c r="C1233" s="22"/>
      <c r="D1233" s="22"/>
    </row>
    <row r="1234" spans="3:4">
      <c r="C1234" s="22"/>
      <c r="D1234" s="22"/>
    </row>
    <row r="1235" spans="3:4">
      <c r="C1235" s="22"/>
      <c r="D1235" s="22"/>
    </row>
    <row r="1236" spans="3:4">
      <c r="C1236" s="22"/>
      <c r="D1236" s="22"/>
    </row>
    <row r="1237" spans="3:4">
      <c r="C1237" s="22"/>
      <c r="D1237" s="22"/>
    </row>
    <row r="1238" spans="3:4">
      <c r="C1238" s="22"/>
      <c r="D1238" s="22"/>
    </row>
    <row r="1239" spans="3:4">
      <c r="C1239" s="22"/>
      <c r="D1239" s="22"/>
    </row>
    <row r="1240" spans="3:4">
      <c r="C1240" s="22"/>
      <c r="D1240" s="22"/>
    </row>
    <row r="1241" spans="3:4">
      <c r="C1241" s="22"/>
      <c r="D1241" s="22"/>
    </row>
    <row r="1242" spans="3:4">
      <c r="C1242" s="22"/>
      <c r="D1242" s="22"/>
    </row>
    <row r="1243" spans="3:4">
      <c r="C1243" s="22"/>
      <c r="D1243" s="22"/>
    </row>
    <row r="1244" spans="3:4">
      <c r="C1244" s="22"/>
      <c r="D1244" s="22"/>
    </row>
    <row r="1245" spans="3:4">
      <c r="C1245" s="22"/>
      <c r="D1245" s="22"/>
    </row>
    <row r="1246" spans="3:4">
      <c r="C1246" s="22"/>
      <c r="D1246" s="22"/>
    </row>
    <row r="1247" spans="3:4">
      <c r="C1247" s="22"/>
      <c r="D1247" s="22"/>
    </row>
    <row r="1248" spans="3:4">
      <c r="C1248" s="22"/>
      <c r="D1248" s="22"/>
    </row>
    <row r="1249" spans="3:4">
      <c r="C1249" s="22"/>
      <c r="D1249" s="22"/>
    </row>
    <row r="1250" spans="3:4">
      <c r="C1250" s="22"/>
      <c r="D1250" s="22"/>
    </row>
    <row r="1251" spans="3:4">
      <c r="C1251" s="22"/>
      <c r="D1251" s="22"/>
    </row>
    <row r="1252" spans="3:4">
      <c r="C1252" s="22"/>
      <c r="D1252" s="22"/>
    </row>
    <row r="1253" spans="3:4">
      <c r="C1253" s="22"/>
      <c r="D1253" s="22"/>
    </row>
    <row r="1254" spans="3:4">
      <c r="C1254" s="22"/>
      <c r="D1254" s="22"/>
    </row>
    <row r="1255" spans="3:4">
      <c r="C1255" s="22"/>
      <c r="D1255" s="22"/>
    </row>
    <row r="1256" spans="3:4">
      <c r="C1256" s="22"/>
      <c r="D1256" s="22"/>
    </row>
    <row r="1257" spans="3:4">
      <c r="C1257" s="22"/>
      <c r="D1257" s="22"/>
    </row>
    <row r="1258" spans="3:4">
      <c r="C1258" s="22"/>
      <c r="D1258" s="22"/>
    </row>
    <row r="1259" spans="3:4">
      <c r="C1259" s="22"/>
      <c r="D1259" s="22"/>
    </row>
    <row r="1260" spans="3:4">
      <c r="C1260" s="22"/>
      <c r="D1260" s="22"/>
    </row>
    <row r="1261" spans="3:4">
      <c r="C1261" s="22"/>
      <c r="D1261" s="22"/>
    </row>
    <row r="1262" spans="3:4">
      <c r="C1262" s="22"/>
      <c r="D1262" s="22"/>
    </row>
    <row r="1263" spans="3:4">
      <c r="C1263" s="22"/>
      <c r="D1263" s="22"/>
    </row>
    <row r="1264" spans="3:4">
      <c r="C1264" s="22"/>
      <c r="D1264" s="22"/>
    </row>
    <row r="1265" spans="3:4">
      <c r="C1265" s="22"/>
      <c r="D1265" s="22"/>
    </row>
    <row r="1266" spans="3:4">
      <c r="C1266" s="22"/>
      <c r="D1266" s="22"/>
    </row>
    <row r="1267" spans="3:4">
      <c r="C1267" s="22"/>
      <c r="D1267" s="22"/>
    </row>
    <row r="1268" spans="3:4">
      <c r="C1268" s="22"/>
      <c r="D1268" s="22"/>
    </row>
    <row r="1269" spans="3:4">
      <c r="C1269" s="22"/>
      <c r="D1269" s="22"/>
    </row>
    <row r="1270" spans="3:4">
      <c r="C1270" s="22"/>
      <c r="D1270" s="22"/>
    </row>
    <row r="1271" spans="3:4">
      <c r="C1271" s="22"/>
      <c r="D1271" s="22"/>
    </row>
    <row r="1272" spans="3:4">
      <c r="C1272" s="22"/>
      <c r="D1272" s="22"/>
    </row>
    <row r="1273" spans="3:4">
      <c r="C1273" s="22"/>
      <c r="D1273" s="22"/>
    </row>
    <row r="1274" spans="3:4">
      <c r="C1274" s="22"/>
      <c r="D1274" s="22"/>
    </row>
    <row r="1275" spans="3:4">
      <c r="C1275" s="22"/>
      <c r="D1275" s="22"/>
    </row>
    <row r="1276" spans="3:4">
      <c r="C1276" s="22"/>
      <c r="D1276" s="22"/>
    </row>
    <row r="1277" spans="3:4">
      <c r="C1277" s="22"/>
      <c r="D1277" s="22"/>
    </row>
    <row r="1278" spans="3:4">
      <c r="C1278" s="22"/>
      <c r="D1278" s="22"/>
    </row>
    <row r="1279" spans="3:4">
      <c r="C1279" s="22"/>
      <c r="D1279" s="22"/>
    </row>
    <row r="1280" spans="3:4">
      <c r="C1280" s="22"/>
      <c r="D1280" s="22"/>
    </row>
    <row r="1281" spans="3:4">
      <c r="C1281" s="22"/>
      <c r="D1281" s="22"/>
    </row>
    <row r="1282" spans="3:4">
      <c r="C1282" s="22"/>
      <c r="D1282" s="22"/>
    </row>
    <row r="1283" spans="3:4">
      <c r="C1283" s="22"/>
      <c r="D1283" s="22"/>
    </row>
    <row r="1284" spans="3:4">
      <c r="C1284" s="22"/>
      <c r="D1284" s="22"/>
    </row>
    <row r="1288" spans="3:4">
      <c r="C1288" s="22"/>
      <c r="D1288" s="22"/>
    </row>
    <row r="1289" spans="3:4">
      <c r="C1289" s="22"/>
      <c r="D1289" s="22"/>
    </row>
    <row r="1290" spans="3:4">
      <c r="C1290" s="22"/>
      <c r="D1290" s="22"/>
    </row>
    <row r="1291" spans="3:4">
      <c r="C1291" s="22"/>
      <c r="D1291" s="22"/>
    </row>
    <row r="1292" spans="3:4">
      <c r="C1292" s="22"/>
      <c r="D1292" s="22"/>
    </row>
    <row r="1293" spans="3:4">
      <c r="C1293" s="22"/>
      <c r="D1293" s="22"/>
    </row>
    <row r="1294" spans="3:4">
      <c r="C1294" s="22"/>
      <c r="D1294" s="22"/>
    </row>
    <row r="1295" spans="3:4">
      <c r="C1295" s="22"/>
      <c r="D1295" s="22"/>
    </row>
    <row r="1296" spans="3:4">
      <c r="C1296" s="22"/>
      <c r="D1296" s="22"/>
    </row>
    <row r="1297" spans="3:4">
      <c r="C1297" s="22"/>
      <c r="D1297" s="22"/>
    </row>
    <row r="1298" spans="3:4">
      <c r="C1298" s="22"/>
      <c r="D1298" s="22"/>
    </row>
    <row r="1299" spans="3:4">
      <c r="C1299" s="22"/>
      <c r="D1299" s="22"/>
    </row>
    <row r="1300" spans="3:4">
      <c r="C1300" s="22"/>
      <c r="D1300" s="22"/>
    </row>
    <row r="1301" spans="3:4">
      <c r="C1301" s="22"/>
      <c r="D1301" s="22"/>
    </row>
    <row r="1302" spans="3:4">
      <c r="C1302" s="22"/>
      <c r="D1302" s="22"/>
    </row>
    <row r="1303" spans="3:4">
      <c r="C1303" s="22"/>
      <c r="D1303" s="22"/>
    </row>
    <row r="1304" spans="3:4">
      <c r="C1304" s="22"/>
      <c r="D1304" s="22"/>
    </row>
    <row r="1305" spans="3:4">
      <c r="C1305" s="22"/>
      <c r="D1305" s="22"/>
    </row>
    <row r="1306" spans="3:4">
      <c r="C1306" s="22"/>
      <c r="D1306" s="22"/>
    </row>
    <row r="1307" spans="3:4">
      <c r="C1307" s="22"/>
      <c r="D1307" s="22"/>
    </row>
    <row r="1308" spans="3:4">
      <c r="C1308" s="22"/>
      <c r="D1308" s="22"/>
    </row>
    <row r="1309" spans="3:4">
      <c r="C1309" s="22"/>
      <c r="D1309" s="22"/>
    </row>
    <row r="1310" spans="3:4">
      <c r="C1310" s="22"/>
      <c r="D1310" s="22"/>
    </row>
    <row r="1311" spans="3:4">
      <c r="C1311" s="22"/>
      <c r="D1311" s="22"/>
    </row>
    <row r="1312" spans="3:4">
      <c r="C1312" s="22"/>
      <c r="D1312" s="22"/>
    </row>
    <row r="1313" spans="3:4">
      <c r="C1313" s="22"/>
      <c r="D1313" s="22"/>
    </row>
    <row r="1314" spans="3:4">
      <c r="C1314" s="22"/>
      <c r="D1314" s="22"/>
    </row>
    <row r="1315" spans="3:4">
      <c r="C1315" s="22"/>
      <c r="D1315" s="22"/>
    </row>
    <row r="1316" spans="3:4">
      <c r="C1316" s="22"/>
      <c r="D1316" s="22"/>
    </row>
    <row r="1317" spans="3:4">
      <c r="C1317" s="22"/>
      <c r="D1317" s="22"/>
    </row>
    <row r="1318" spans="3:4">
      <c r="C1318" s="22"/>
      <c r="D1318" s="22"/>
    </row>
    <row r="1319" spans="3:4">
      <c r="C1319" s="22"/>
      <c r="D1319" s="22"/>
    </row>
    <row r="1320" spans="3:4">
      <c r="C1320" s="22"/>
      <c r="D1320" s="22"/>
    </row>
    <row r="1321" spans="3:4">
      <c r="C1321" s="22"/>
      <c r="D1321" s="22"/>
    </row>
    <row r="1322" spans="3:4">
      <c r="C1322" s="22"/>
      <c r="D1322" s="22"/>
    </row>
    <row r="1323" spans="3:4">
      <c r="C1323" s="22"/>
      <c r="D1323" s="22"/>
    </row>
    <row r="1324" spans="3:4">
      <c r="C1324" s="22"/>
      <c r="D1324" s="22"/>
    </row>
    <row r="1325" spans="3:4">
      <c r="C1325" s="22"/>
      <c r="D1325" s="22"/>
    </row>
    <row r="1326" spans="3:4">
      <c r="C1326" s="22"/>
      <c r="D1326" s="22"/>
    </row>
    <row r="1327" spans="3:4">
      <c r="C1327" s="22"/>
      <c r="D1327" s="22"/>
    </row>
    <row r="1328" spans="3:4">
      <c r="C1328" s="22"/>
      <c r="D1328" s="22"/>
    </row>
    <row r="1329" spans="3:4">
      <c r="C1329" s="22"/>
      <c r="D1329" s="2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329"/>
  <sheetViews>
    <sheetView workbookViewId="0">
      <selection activeCell="N10" sqref="N10"/>
    </sheetView>
  </sheetViews>
  <sheetFormatPr defaultColWidth="9" defaultRowHeight="15"/>
  <sheetData>
    <row r="1" spans="1:15">
      <c r="A1" t="s">
        <v>0</v>
      </c>
      <c r="J1" t="s">
        <v>260</v>
      </c>
    </row>
    <row r="2" spans="1:15">
      <c r="J2" t="s">
        <v>261</v>
      </c>
    </row>
    <row r="3" spans="1:15">
      <c r="A3" t="s">
        <v>1</v>
      </c>
      <c r="B3" t="s">
        <v>2</v>
      </c>
      <c r="C3" t="s">
        <v>3</v>
      </c>
      <c r="D3" t="s">
        <v>4</v>
      </c>
      <c r="J3" t="s">
        <v>262</v>
      </c>
    </row>
    <row r="4" spans="1:15">
      <c r="A4">
        <v>0</v>
      </c>
      <c r="B4">
        <v>1E-3</v>
      </c>
      <c r="C4">
        <v>-4.8726328700000002E-2</v>
      </c>
      <c r="D4">
        <v>-4.8726328700000002E-2</v>
      </c>
      <c r="J4" t="s">
        <v>263</v>
      </c>
    </row>
    <row r="5" spans="1:15">
      <c r="A5">
        <v>1</v>
      </c>
      <c r="B5">
        <v>1.122E-3</v>
      </c>
      <c r="C5">
        <v>-4.3001007899999999E-2</v>
      </c>
      <c r="D5">
        <v>-4.3001007899999999E-2</v>
      </c>
      <c r="J5" t="s">
        <v>264</v>
      </c>
    </row>
    <row r="6" spans="1:15">
      <c r="A6">
        <v>2</v>
      </c>
      <c r="B6">
        <v>1.2600000000000001E-3</v>
      </c>
      <c r="C6">
        <v>-3.7860850100000003E-2</v>
      </c>
      <c r="D6">
        <v>-3.7860850100000003E-2</v>
      </c>
      <c r="J6" t="s">
        <v>265</v>
      </c>
    </row>
    <row r="7" spans="1:15">
      <c r="A7">
        <v>3</v>
      </c>
      <c r="B7">
        <v>1.4139999999999999E-3</v>
      </c>
      <c r="C7">
        <v>-3.3276854199999997E-2</v>
      </c>
      <c r="D7">
        <v>-3.3276854199999997E-2</v>
      </c>
      <c r="J7" t="s">
        <v>266</v>
      </c>
    </row>
    <row r="8" spans="1:15">
      <c r="A8">
        <v>4</v>
      </c>
      <c r="B8">
        <v>1.5870000000000001E-3</v>
      </c>
      <c r="C8">
        <v>-2.9213142800000001E-2</v>
      </c>
      <c r="D8">
        <v>-2.9213142800000001E-2</v>
      </c>
      <c r="J8" t="s">
        <v>267</v>
      </c>
    </row>
    <row r="9" spans="1:15">
      <c r="A9">
        <v>5</v>
      </c>
      <c r="B9">
        <v>1.7819999999999999E-3</v>
      </c>
      <c r="C9" s="22">
        <v>-2.5633228399999999E-2</v>
      </c>
      <c r="D9" s="22">
        <v>-2.5633228399999999E-2</v>
      </c>
      <c r="J9" t="s">
        <v>268</v>
      </c>
    </row>
    <row r="10" spans="1:15">
      <c r="A10">
        <v>6</v>
      </c>
      <c r="B10">
        <v>2E-3</v>
      </c>
      <c r="C10" s="22">
        <v>-2.2496310799999999E-2</v>
      </c>
      <c r="D10" s="22">
        <v>-2.2496310799999999E-2</v>
      </c>
      <c r="J10" t="s">
        <v>269</v>
      </c>
    </row>
    <row r="11" spans="1:15">
      <c r="A11">
        <v>7</v>
      </c>
      <c r="B11">
        <v>2.245E-3</v>
      </c>
      <c r="C11" s="22">
        <v>-1.97568643E-2</v>
      </c>
      <c r="D11" s="22">
        <v>-1.97568643E-2</v>
      </c>
      <c r="J11" t="s">
        <v>270</v>
      </c>
    </row>
    <row r="12" spans="1:15">
      <c r="A12">
        <v>8</v>
      </c>
      <c r="B12">
        <v>2.5200000000000001E-3</v>
      </c>
      <c r="C12" s="22">
        <v>-1.7371169999999998E-2</v>
      </c>
      <c r="D12" s="22">
        <v>-1.7371169999999998E-2</v>
      </c>
    </row>
    <row r="13" spans="1:15">
      <c r="A13">
        <v>9</v>
      </c>
      <c r="B13">
        <v>2.8279999999999998E-3</v>
      </c>
      <c r="C13" s="22">
        <v>-1.52989328E-2</v>
      </c>
      <c r="D13" s="22">
        <v>-1.52989328E-2</v>
      </c>
    </row>
    <row r="14" spans="1:15">
      <c r="A14">
        <v>10</v>
      </c>
      <c r="B14">
        <v>3.1749999999999999E-3</v>
      </c>
      <c r="C14" s="22">
        <v>-1.34997639E-2</v>
      </c>
      <c r="D14" s="22">
        <v>-1.34997639E-2</v>
      </c>
      <c r="J14" t="s">
        <v>5</v>
      </c>
      <c r="K14" t="s">
        <v>6</v>
      </c>
      <c r="L14" t="s">
        <v>7</v>
      </c>
      <c r="M14" t="s">
        <v>8</v>
      </c>
      <c r="N14" t="s">
        <v>9</v>
      </c>
      <c r="O14" t="s">
        <v>10</v>
      </c>
    </row>
    <row r="15" spans="1:15">
      <c r="A15">
        <v>11</v>
      </c>
      <c r="B15">
        <v>3.5639999999999999E-3</v>
      </c>
      <c r="C15" s="22">
        <v>-1.19345769E-2</v>
      </c>
      <c r="D15" s="22">
        <v>-1.19345769E-2</v>
      </c>
      <c r="J15">
        <v>1</v>
      </c>
      <c r="K15">
        <v>0.25</v>
      </c>
      <c r="L15">
        <v>0</v>
      </c>
      <c r="M15">
        <v>1</v>
      </c>
      <c r="N15">
        <v>0.5</v>
      </c>
      <c r="O15">
        <v>250</v>
      </c>
    </row>
    <row r="16" spans="1:15">
      <c r="A16">
        <v>12</v>
      </c>
      <c r="B16">
        <v>4.0000000000000001E-3</v>
      </c>
      <c r="C16" s="22">
        <v>-1.05697294E-2</v>
      </c>
      <c r="D16" s="22">
        <v>-1.05697294E-2</v>
      </c>
      <c r="J16">
        <v>2</v>
      </c>
      <c r="K16">
        <v>1.5</v>
      </c>
      <c r="L16">
        <v>1</v>
      </c>
      <c r="M16">
        <v>1</v>
      </c>
      <c r="N16">
        <v>0.5</v>
      </c>
      <c r="O16">
        <v>100</v>
      </c>
    </row>
    <row r="17" spans="1:15">
      <c r="A17">
        <v>13</v>
      </c>
      <c r="B17">
        <v>4.4900000000000001E-3</v>
      </c>
      <c r="C17" s="22">
        <v>-9.3762042599999998E-3</v>
      </c>
      <c r="D17" s="22">
        <v>-9.3762042599999998E-3</v>
      </c>
      <c r="J17">
        <v>3</v>
      </c>
      <c r="K17">
        <v>1.5</v>
      </c>
      <c r="L17">
        <v>15</v>
      </c>
      <c r="M17">
        <v>1</v>
      </c>
      <c r="N17">
        <v>0.5</v>
      </c>
      <c r="O17">
        <v>700</v>
      </c>
    </row>
    <row r="18" spans="1:15">
      <c r="A18">
        <v>14</v>
      </c>
      <c r="B18">
        <v>5.0400000000000002E-3</v>
      </c>
      <c r="C18" s="22">
        <v>-8.3273208399999993E-3</v>
      </c>
      <c r="D18" s="22">
        <v>-8.3273208399999993E-3</v>
      </c>
      <c r="J18">
        <v>4</v>
      </c>
      <c r="K18">
        <v>1.5</v>
      </c>
      <c r="L18">
        <v>1</v>
      </c>
      <c r="M18" s="22">
        <v>1</v>
      </c>
      <c r="N18">
        <v>0.5</v>
      </c>
      <c r="O18" t="s">
        <v>11</v>
      </c>
    </row>
    <row r="19" spans="1:15">
      <c r="A19">
        <v>15</v>
      </c>
      <c r="B19">
        <v>5.6569999999999997E-3</v>
      </c>
      <c r="C19" s="22">
        <v>-7.4002052699999998E-3</v>
      </c>
      <c r="D19" s="22">
        <v>-7.4002052699999998E-3</v>
      </c>
    </row>
    <row r="20" spans="1:15">
      <c r="A20">
        <v>16</v>
      </c>
      <c r="B20">
        <v>6.3499999999999997E-3</v>
      </c>
      <c r="C20" s="22">
        <v>-6.5771253899999998E-3</v>
      </c>
      <c r="D20" s="22">
        <v>-6.5771253899999998E-3</v>
      </c>
    </row>
    <row r="21" spans="1:15">
      <c r="A21">
        <v>17</v>
      </c>
      <c r="B21">
        <v>7.1269999999999997E-3</v>
      </c>
      <c r="C21" s="22">
        <v>-5.8436592300000001E-3</v>
      </c>
      <c r="D21" s="22">
        <v>-5.8436592300000001E-3</v>
      </c>
    </row>
    <row r="22" spans="1:15">
      <c r="A22">
        <v>18</v>
      </c>
      <c r="B22">
        <v>8.0000000000000002E-3</v>
      </c>
      <c r="C22" s="22">
        <v>-5.1873702300000001E-3</v>
      </c>
      <c r="D22" s="22">
        <v>-5.1873702300000001E-3</v>
      </c>
    </row>
    <row r="23" spans="1:15">
      <c r="A23">
        <v>19</v>
      </c>
      <c r="B23">
        <v>8.9800000000000001E-3</v>
      </c>
      <c r="C23" s="22">
        <v>-4.59843557E-3</v>
      </c>
      <c r="D23" s="22">
        <v>-4.59843557E-3</v>
      </c>
    </row>
    <row r="24" spans="1:15">
      <c r="A24">
        <v>20</v>
      </c>
      <c r="B24">
        <v>1.008E-2</v>
      </c>
      <c r="C24" s="22">
        <v>-4.06938304E-3</v>
      </c>
      <c r="D24" s="22">
        <v>-4.06938304E-3</v>
      </c>
    </row>
    <row r="25" spans="1:15">
      <c r="A25">
        <v>21</v>
      </c>
      <c r="B25">
        <v>1.1310000000000001E-2</v>
      </c>
      <c r="C25" s="22">
        <v>-3.5938041600000002E-3</v>
      </c>
      <c r="D25" s="22">
        <v>-3.5938041600000002E-3</v>
      </c>
    </row>
    <row r="26" spans="1:15">
      <c r="A26">
        <v>22</v>
      </c>
      <c r="B26">
        <v>1.2699999999999999E-2</v>
      </c>
      <c r="C26" s="22">
        <v>-3.1661588299999998E-3</v>
      </c>
      <c r="D26" s="22">
        <v>-3.1661588299999998E-3</v>
      </c>
    </row>
    <row r="27" spans="1:15">
      <c r="A27">
        <v>23</v>
      </c>
      <c r="B27">
        <v>1.4250000000000001E-2</v>
      </c>
      <c r="C27" s="22">
        <v>-2.7820994400000001E-3</v>
      </c>
      <c r="D27" s="22">
        <v>-2.7820994400000001E-3</v>
      </c>
    </row>
    <row r="28" spans="1:15">
      <c r="A28">
        <v>24</v>
      </c>
      <c r="B28">
        <v>1.6E-2</v>
      </c>
      <c r="C28" s="22">
        <v>-2.43792665E-3</v>
      </c>
      <c r="D28" s="22">
        <v>-2.43792665E-3</v>
      </c>
    </row>
    <row r="29" spans="1:15">
      <c r="A29">
        <v>25</v>
      </c>
      <c r="B29">
        <v>1.796E-2</v>
      </c>
      <c r="C29" s="22">
        <v>-2.13007596E-3</v>
      </c>
      <c r="D29" s="22">
        <v>-2.13007596E-3</v>
      </c>
    </row>
    <row r="30" spans="1:15">
      <c r="A30">
        <v>26</v>
      </c>
      <c r="B30">
        <v>2.0160000000000001E-2</v>
      </c>
      <c r="C30" s="22">
        <v>-1.8553958E-3</v>
      </c>
      <c r="D30" s="22">
        <v>-1.8553958E-3</v>
      </c>
    </row>
    <row r="31" spans="1:15">
      <c r="A31">
        <v>27</v>
      </c>
      <c r="B31">
        <v>2.2630000000000001E-2</v>
      </c>
      <c r="C31" s="22">
        <v>-1.6112252899999999E-3</v>
      </c>
      <c r="D31" s="22">
        <v>-1.6112252899999999E-3</v>
      </c>
    </row>
    <row r="32" spans="1:15">
      <c r="A32">
        <v>28</v>
      </c>
      <c r="B32">
        <v>2.5399999999999999E-2</v>
      </c>
      <c r="C32" s="22">
        <v>-1.3949695E-3</v>
      </c>
      <c r="D32" s="22">
        <v>-1.3949695E-3</v>
      </c>
    </row>
    <row r="33" spans="1:4">
      <c r="A33">
        <v>29</v>
      </c>
      <c r="B33">
        <v>2.8510000000000001E-2</v>
      </c>
      <c r="C33" s="22">
        <v>-1.2040667200000001E-3</v>
      </c>
      <c r="D33" s="22">
        <v>-1.2040667200000001E-3</v>
      </c>
    </row>
    <row r="34" spans="1:4">
      <c r="A34">
        <v>30</v>
      </c>
      <c r="B34">
        <v>3.2000000000000001E-2</v>
      </c>
      <c r="C34" s="22">
        <v>-1.0362934100000001E-3</v>
      </c>
      <c r="D34" s="22">
        <v>-1.0362934100000001E-3</v>
      </c>
    </row>
    <row r="35" spans="1:4">
      <c r="A35">
        <v>31</v>
      </c>
      <c r="B35">
        <v>3.5920000000000001E-2</v>
      </c>
      <c r="C35" s="22">
        <v>-8.8965715999999998E-4</v>
      </c>
      <c r="D35" s="22">
        <v>-8.8965715999999998E-4</v>
      </c>
    </row>
    <row r="36" spans="1:4">
      <c r="A36">
        <v>32</v>
      </c>
      <c r="B36">
        <v>4.0320000000000002E-2</v>
      </c>
      <c r="C36" s="22">
        <v>-7.6212905700000005E-4</v>
      </c>
      <c r="D36" s="22">
        <v>-7.6212905700000005E-4</v>
      </c>
    </row>
    <row r="37" spans="1:4">
      <c r="A37">
        <v>33</v>
      </c>
      <c r="B37">
        <v>4.5249999999999999E-2</v>
      </c>
      <c r="C37" s="22">
        <v>-6.5175981600000001E-4</v>
      </c>
      <c r="D37" s="22">
        <v>-6.5175981600000001E-4</v>
      </c>
    </row>
    <row r="38" spans="1:4">
      <c r="A38">
        <v>34</v>
      </c>
      <c r="B38">
        <v>5.0799999999999998E-2</v>
      </c>
      <c r="C38" s="22">
        <v>-5.5682504899999996E-4</v>
      </c>
      <c r="D38" s="22">
        <v>-5.5682504899999996E-4</v>
      </c>
    </row>
    <row r="39" spans="1:4">
      <c r="A39">
        <v>35</v>
      </c>
      <c r="B39">
        <v>5.7020000000000001E-2</v>
      </c>
      <c r="C39" s="22">
        <v>-4.7566026300000002E-4</v>
      </c>
      <c r="D39" s="22">
        <v>-4.7566026300000002E-4</v>
      </c>
    </row>
    <row r="40" spans="1:4">
      <c r="A40">
        <v>36</v>
      </c>
      <c r="B40">
        <v>6.4000000000000001E-2</v>
      </c>
      <c r="C40" s="22">
        <v>-4.0657193599999999E-4</v>
      </c>
      <c r="D40" s="22">
        <v>-4.0657193599999999E-4</v>
      </c>
    </row>
    <row r="41" spans="1:4">
      <c r="A41">
        <v>37</v>
      </c>
      <c r="B41">
        <v>7.1840000000000001E-2</v>
      </c>
      <c r="C41" s="22">
        <v>-3.4799301599999999E-4</v>
      </c>
      <c r="D41" s="22">
        <v>-3.4799301599999999E-4</v>
      </c>
    </row>
    <row r="42" spans="1:4">
      <c r="A42">
        <v>38</v>
      </c>
      <c r="B42">
        <v>8.0629999999999993E-2</v>
      </c>
      <c r="C42" s="22">
        <v>-2.9852288799999999E-4</v>
      </c>
      <c r="D42" s="22">
        <v>-2.9852288799999999E-4</v>
      </c>
    </row>
    <row r="43" spans="1:4">
      <c r="A43">
        <v>39</v>
      </c>
      <c r="B43">
        <v>9.0509999999999993E-2</v>
      </c>
      <c r="C43" s="22">
        <v>-2.5681111000000001E-4</v>
      </c>
      <c r="D43" s="22">
        <v>-2.5681111000000001E-4</v>
      </c>
    </row>
    <row r="44" spans="1:4">
      <c r="A44">
        <v>40</v>
      </c>
      <c r="B44">
        <v>0.1016</v>
      </c>
      <c r="C44" s="22">
        <v>-2.2158113100000001E-4</v>
      </c>
      <c r="D44" s="22">
        <v>-2.2158113100000001E-4</v>
      </c>
    </row>
    <row r="45" spans="1:4">
      <c r="A45">
        <v>41</v>
      </c>
      <c r="B45">
        <v>0.114</v>
      </c>
      <c r="C45" s="22">
        <v>-1.91745631E-4</v>
      </c>
      <c r="D45" s="22">
        <v>-1.91745631E-4</v>
      </c>
    </row>
    <row r="46" spans="1:4">
      <c r="A46">
        <v>42</v>
      </c>
      <c r="B46">
        <v>0.128</v>
      </c>
      <c r="C46" s="22">
        <v>-1.66385879E-4</v>
      </c>
      <c r="D46" s="22">
        <v>-1.66385879E-4</v>
      </c>
    </row>
    <row r="47" spans="1:4">
      <c r="A47">
        <v>43</v>
      </c>
      <c r="B47">
        <v>0.14369999999999999</v>
      </c>
      <c r="C47" s="22">
        <v>-1.44681825E-4</v>
      </c>
      <c r="D47" s="22">
        <v>-1.44681825E-4</v>
      </c>
    </row>
    <row r="48" spans="1:4">
      <c r="A48">
        <v>44</v>
      </c>
      <c r="B48">
        <v>0.1613</v>
      </c>
      <c r="C48" s="22">
        <v>-1.2594458799999999E-4</v>
      </c>
      <c r="D48" s="22">
        <v>-1.2594458799999999E-4</v>
      </c>
    </row>
    <row r="49" spans="1:4">
      <c r="A49">
        <v>45</v>
      </c>
      <c r="B49">
        <v>0.18099999999999999</v>
      </c>
      <c r="C49" s="22">
        <v>-1.09652494E-4</v>
      </c>
      <c r="D49" s="22">
        <v>-1.09652494E-4</v>
      </c>
    </row>
    <row r="50" spans="1:4">
      <c r="A50">
        <v>46</v>
      </c>
      <c r="B50">
        <v>0.20319999999999999</v>
      </c>
      <c r="C50" s="22">
        <v>-9.5401461300000006E-5</v>
      </c>
      <c r="D50" s="22">
        <v>-9.5401461300000006E-5</v>
      </c>
    </row>
    <row r="51" spans="1:4">
      <c r="A51">
        <v>47</v>
      </c>
      <c r="B51">
        <v>0.2281</v>
      </c>
      <c r="C51" s="22">
        <v>-8.2860668600000007E-5</v>
      </c>
      <c r="D51" s="22">
        <v>-8.2860668600000007E-5</v>
      </c>
    </row>
    <row r="52" spans="1:4">
      <c r="A52">
        <v>48</v>
      </c>
      <c r="B52">
        <v>0.25600000000000001</v>
      </c>
      <c r="C52" s="22">
        <v>-7.1779224500000003E-5</v>
      </c>
      <c r="D52" s="22">
        <v>-7.1779224500000003E-5</v>
      </c>
    </row>
    <row r="53" spans="1:4">
      <c r="A53">
        <v>49</v>
      </c>
      <c r="B53">
        <v>0.28739999999999999</v>
      </c>
      <c r="C53" s="22">
        <v>-6.1977019199999995E-5</v>
      </c>
      <c r="D53" s="22">
        <v>-6.1977019199999995E-5</v>
      </c>
    </row>
    <row r="54" spans="1:4">
      <c r="A54">
        <v>50</v>
      </c>
      <c r="B54">
        <v>0.32250000000000001</v>
      </c>
      <c r="C54" s="22">
        <v>-5.3309656300000003E-5</v>
      </c>
      <c r="D54" s="22">
        <v>-5.3309656300000003E-5</v>
      </c>
    </row>
    <row r="55" spans="1:4">
      <c r="A55">
        <v>51</v>
      </c>
      <c r="B55">
        <v>0.36199999999999999</v>
      </c>
      <c r="C55" s="22">
        <v>-4.5655618799999999E-5</v>
      </c>
      <c r="D55" s="22">
        <v>-4.5655618799999999E-5</v>
      </c>
    </row>
    <row r="56" spans="1:4">
      <c r="A56">
        <v>52</v>
      </c>
      <c r="B56">
        <v>0.40639999999999998</v>
      </c>
      <c r="C56" s="22">
        <v>-3.8918483500000002E-5</v>
      </c>
      <c r="D56" s="22">
        <v>-3.8918483500000002E-5</v>
      </c>
    </row>
    <row r="57" spans="1:4">
      <c r="A57">
        <v>53</v>
      </c>
      <c r="B57">
        <v>0.45610000000000001</v>
      </c>
      <c r="C57" s="22">
        <v>-3.3014685200000003E-5</v>
      </c>
      <c r="D57" s="22">
        <v>-3.3014685200000003E-5</v>
      </c>
    </row>
    <row r="58" spans="1:4">
      <c r="A58">
        <v>54</v>
      </c>
      <c r="B58">
        <v>0.51200000000000001</v>
      </c>
      <c r="C58" s="22">
        <v>-2.7862681600000001E-5</v>
      </c>
      <c r="D58" s="22">
        <v>-2.7862681600000001E-5</v>
      </c>
    </row>
    <row r="59" spans="1:4">
      <c r="A59">
        <v>55</v>
      </c>
      <c r="B59">
        <v>0.57469999999999999</v>
      </c>
      <c r="C59" s="22">
        <v>-2.3388251700000002E-5</v>
      </c>
      <c r="D59" s="22">
        <v>-2.3388251700000002E-5</v>
      </c>
    </row>
    <row r="60" spans="1:4">
      <c r="A60">
        <v>56</v>
      </c>
      <c r="B60">
        <v>0.64510000000000001</v>
      </c>
      <c r="C60" s="22">
        <v>-1.95261913E-5</v>
      </c>
      <c r="D60" s="22">
        <v>-1.95261913E-5</v>
      </c>
    </row>
    <row r="61" spans="1:4">
      <c r="A61">
        <v>57</v>
      </c>
      <c r="B61">
        <v>0.72409999999999997</v>
      </c>
      <c r="C61" s="22">
        <v>-1.6212089900000001E-5</v>
      </c>
      <c r="D61" s="22">
        <v>-1.6212089900000001E-5</v>
      </c>
    </row>
    <row r="62" spans="1:4">
      <c r="A62">
        <v>58</v>
      </c>
      <c r="B62">
        <v>0.81269999999999998</v>
      </c>
      <c r="C62" s="22">
        <v>-1.3381748000000001E-5</v>
      </c>
      <c r="D62" s="22">
        <v>-1.3381748000000001E-5</v>
      </c>
    </row>
    <row r="63" spans="1:4">
      <c r="A63">
        <v>59</v>
      </c>
      <c r="B63">
        <v>0.9123</v>
      </c>
      <c r="C63" s="22">
        <v>-1.09776393E-5</v>
      </c>
      <c r="D63" s="22">
        <v>-1.09776393E-5</v>
      </c>
    </row>
    <row r="64" spans="1:4">
      <c r="A64">
        <v>60</v>
      </c>
      <c r="B64">
        <v>1.024</v>
      </c>
      <c r="C64" s="22">
        <v>-8.9478664300000007E-6</v>
      </c>
      <c r="D64" s="22">
        <v>-8.9478664300000007E-6</v>
      </c>
    </row>
    <row r="65" spans="1:4">
      <c r="A65">
        <v>61</v>
      </c>
      <c r="B65">
        <v>1.149</v>
      </c>
      <c r="C65" s="22">
        <v>-7.2418458E-6</v>
      </c>
      <c r="D65" s="22">
        <v>-7.2418458E-6</v>
      </c>
    </row>
    <row r="66" spans="1:4">
      <c r="A66">
        <v>62</v>
      </c>
      <c r="B66">
        <v>1.29</v>
      </c>
      <c r="C66" s="22">
        <v>-5.8130761600000002E-6</v>
      </c>
      <c r="D66" s="22">
        <v>-5.8130761600000002E-6</v>
      </c>
    </row>
    <row r="67" spans="1:4">
      <c r="A67">
        <v>63</v>
      </c>
      <c r="B67">
        <v>1.448</v>
      </c>
      <c r="C67" s="22">
        <v>-4.6226105699999996E-6</v>
      </c>
      <c r="D67" s="22">
        <v>-4.6226105699999996E-6</v>
      </c>
    </row>
    <row r="68" spans="1:4">
      <c r="A68">
        <v>64</v>
      </c>
      <c r="B68">
        <v>1.625</v>
      </c>
      <c r="C68" s="22">
        <v>-3.6363387200000001E-6</v>
      </c>
      <c r="D68" s="22">
        <v>-3.6363387200000001E-6</v>
      </c>
    </row>
    <row r="69" spans="1:4">
      <c r="A69">
        <v>65</v>
      </c>
      <c r="B69">
        <v>1.825</v>
      </c>
      <c r="C69" s="22">
        <v>-2.82259946E-6</v>
      </c>
      <c r="D69" s="22">
        <v>-2.82259946E-6</v>
      </c>
    </row>
    <row r="70" spans="1:4">
      <c r="A70">
        <v>66</v>
      </c>
      <c r="B70">
        <v>2.048</v>
      </c>
      <c r="C70" s="22">
        <v>-2.1540020200000002E-6</v>
      </c>
      <c r="D70" s="22">
        <v>-2.1540020200000002E-6</v>
      </c>
    </row>
    <row r="71" spans="1:4">
      <c r="A71">
        <v>67</v>
      </c>
      <c r="B71">
        <v>2.2989999999999999</v>
      </c>
      <c r="C71" s="22">
        <v>-1.60792887E-6</v>
      </c>
      <c r="D71" s="22">
        <v>-1.60792887E-6</v>
      </c>
    </row>
    <row r="72" spans="1:4">
      <c r="A72">
        <v>68</v>
      </c>
      <c r="B72">
        <v>2.58</v>
      </c>
      <c r="C72" s="22">
        <v>-1.16436344E-6</v>
      </c>
      <c r="D72" s="22">
        <v>-1.16436344E-6</v>
      </c>
    </row>
    <row r="73" spans="1:4">
      <c r="A73">
        <v>69</v>
      </c>
      <c r="B73">
        <v>2.8959999999999999</v>
      </c>
      <c r="C73" s="22">
        <v>-8.0543236700000004E-7</v>
      </c>
      <c r="D73" s="22">
        <v>-8.0543236700000004E-7</v>
      </c>
    </row>
    <row r="74" spans="1:4">
      <c r="A74">
        <v>70</v>
      </c>
      <c r="B74">
        <v>3.2509999999999999</v>
      </c>
      <c r="C74" s="22">
        <v>-5.1651762999999995E-7</v>
      </c>
      <c r="D74" s="22">
        <v>-5.1651762999999995E-7</v>
      </c>
    </row>
    <row r="75" spans="1:4">
      <c r="A75">
        <v>71</v>
      </c>
      <c r="B75">
        <v>3.649</v>
      </c>
      <c r="C75" s="22">
        <v>-2.85769008E-7</v>
      </c>
      <c r="D75" s="22">
        <v>-2.85769008E-7</v>
      </c>
    </row>
    <row r="76" spans="1:4">
      <c r="A76">
        <v>72</v>
      </c>
      <c r="B76">
        <v>4.0960000000000001</v>
      </c>
      <c r="C76" s="22">
        <v>-1.0286823399999999E-7</v>
      </c>
      <c r="D76" s="22">
        <v>-1.0286823399999999E-7</v>
      </c>
    </row>
    <row r="77" spans="1:4">
      <c r="A77">
        <v>73</v>
      </c>
      <c r="B77">
        <v>4.5979999999999999</v>
      </c>
      <c r="C77" s="22">
        <v>4.0919218900000003E-8</v>
      </c>
      <c r="D77" s="22">
        <v>4.0919218900000003E-8</v>
      </c>
    </row>
    <row r="78" spans="1:4">
      <c r="A78">
        <v>74</v>
      </c>
      <c r="B78">
        <v>5.1609999999999996</v>
      </c>
      <c r="C78" s="22">
        <v>1.5246668600000001E-7</v>
      </c>
      <c r="D78" s="22">
        <v>1.5246668600000001E-7</v>
      </c>
    </row>
    <row r="79" spans="1:4">
      <c r="A79">
        <v>75</v>
      </c>
      <c r="B79">
        <v>5.7930000000000001</v>
      </c>
      <c r="C79" s="22">
        <v>2.37420644E-7</v>
      </c>
      <c r="D79" s="22">
        <v>2.37420644E-7</v>
      </c>
    </row>
    <row r="80" spans="1:4">
      <c r="A80">
        <v>76</v>
      </c>
      <c r="B80">
        <v>6.5019999999999998</v>
      </c>
      <c r="C80" s="22">
        <v>3.0073979599999998E-7</v>
      </c>
      <c r="D80" s="22">
        <v>3.0073979599999998E-7</v>
      </c>
    </row>
    <row r="81" spans="1:8">
      <c r="A81">
        <v>77</v>
      </c>
      <c r="B81">
        <v>7.298</v>
      </c>
      <c r="C81" s="22">
        <v>3.4658451000000003E-7</v>
      </c>
      <c r="D81" s="22">
        <v>3.4658451000000003E-7</v>
      </c>
    </row>
    <row r="82" spans="1:8">
      <c r="A82">
        <v>78</v>
      </c>
      <c r="B82">
        <v>8.1920000000000002</v>
      </c>
      <c r="C82" s="22">
        <v>3.78324403E-7</v>
      </c>
      <c r="D82" s="22">
        <v>3.78324403E-7</v>
      </c>
    </row>
    <row r="83" spans="1:8">
      <c r="A83">
        <v>79</v>
      </c>
      <c r="B83">
        <v>9.1950000000000003</v>
      </c>
      <c r="C83" s="22">
        <v>3.9882569599999998E-7</v>
      </c>
      <c r="D83" s="22">
        <v>3.9882569599999998E-7</v>
      </c>
    </row>
    <row r="84" spans="1:8">
      <c r="A84">
        <v>80</v>
      </c>
      <c r="B84">
        <v>10.32</v>
      </c>
      <c r="C84" s="22">
        <v>4.1049587800000001E-7</v>
      </c>
      <c r="D84" s="22">
        <v>4.1049587800000001E-7</v>
      </c>
    </row>
    <row r="85" spans="1:8">
      <c r="A85">
        <v>81</v>
      </c>
      <c r="B85">
        <v>11.59</v>
      </c>
      <c r="C85" s="22">
        <v>4.1516954799999998E-7</v>
      </c>
      <c r="D85" s="22">
        <v>4.1516954799999998E-7</v>
      </c>
    </row>
    <row r="86" spans="1:8">
      <c r="A86">
        <v>82</v>
      </c>
      <c r="B86">
        <v>13</v>
      </c>
      <c r="C86" s="22">
        <v>4.1422414E-7</v>
      </c>
      <c r="D86" s="22">
        <v>4.1422414E-7</v>
      </c>
    </row>
    <row r="87" spans="1:8">
      <c r="A87">
        <v>83</v>
      </c>
      <c r="B87">
        <v>14.6</v>
      </c>
      <c r="C87" s="22">
        <v>4.08803763E-7</v>
      </c>
      <c r="D87" s="22">
        <v>4.08803763E-7</v>
      </c>
    </row>
    <row r="90" spans="1:8">
      <c r="A90" t="s">
        <v>1</v>
      </c>
      <c r="B90" t="s">
        <v>12</v>
      </c>
      <c r="C90" t="s">
        <v>13</v>
      </c>
      <c r="D90" t="s">
        <v>14</v>
      </c>
      <c r="E90" t="s">
        <v>15</v>
      </c>
      <c r="F90" t="s">
        <v>259</v>
      </c>
      <c r="G90" t="s">
        <v>16</v>
      </c>
      <c r="H90" t="s">
        <v>17</v>
      </c>
    </row>
    <row r="91" spans="1:8">
      <c r="A91">
        <v>0</v>
      </c>
      <c r="B91">
        <v>1.1249999999999999E-3</v>
      </c>
      <c r="C91">
        <v>0.245142941</v>
      </c>
      <c r="D91" s="22">
        <v>1.8752349500000001E-17</v>
      </c>
      <c r="E91" s="22">
        <v>-7.6495572200000001E-17</v>
      </c>
      <c r="F91" s="22">
        <v>1.2398857099999999E-17</v>
      </c>
      <c r="G91" s="22">
        <v>-1.42043939E-16</v>
      </c>
      <c r="H91" s="22">
        <v>-1.5811265852107001E-16</v>
      </c>
    </row>
    <row r="92" spans="1:8">
      <c r="A92">
        <v>1</v>
      </c>
      <c r="B92">
        <v>1.4170000000000001E-3</v>
      </c>
      <c r="C92">
        <v>0.19079906899999999</v>
      </c>
      <c r="D92" s="22">
        <v>1.0470257900000001E-17</v>
      </c>
      <c r="E92" s="22">
        <v>-5.4875833100000002E-17</v>
      </c>
      <c r="F92" s="22">
        <v>-3.8200466100000003E-17</v>
      </c>
      <c r="G92" s="22">
        <v>-1.4157125300000001E-16</v>
      </c>
      <c r="H92" s="22">
        <v>-1.5811265852107001E-16</v>
      </c>
    </row>
    <row r="93" spans="1:8">
      <c r="A93">
        <v>2</v>
      </c>
      <c r="B93">
        <v>1.786E-3</v>
      </c>
      <c r="C93" s="22">
        <v>0.146458805</v>
      </c>
      <c r="D93" s="22">
        <v>1.0117327899999999E-18</v>
      </c>
      <c r="E93" s="22">
        <v>-6.9079683200000002E-18</v>
      </c>
      <c r="F93" s="22">
        <v>-1.16595916E-16</v>
      </c>
      <c r="G93" s="22">
        <v>-1.38796432E-16</v>
      </c>
      <c r="H93" s="22">
        <v>-1.5811265852107001E-16</v>
      </c>
    </row>
    <row r="94" spans="1:8">
      <c r="A94">
        <v>3</v>
      </c>
      <c r="B94">
        <v>2.2499999999999998E-3</v>
      </c>
      <c r="C94" s="22">
        <v>0.112873007</v>
      </c>
      <c r="D94" s="22">
        <v>1.35525136E-17</v>
      </c>
      <c r="E94" s="22">
        <v>1.2006868500000001E-16</v>
      </c>
      <c r="F94" s="22">
        <v>-1.01272905E-16</v>
      </c>
      <c r="G94" s="22">
        <v>-1.2989814999999999E-16</v>
      </c>
      <c r="H94" s="22">
        <v>-1.5811265852107001E-16</v>
      </c>
    </row>
    <row r="95" spans="1:8">
      <c r="A95">
        <v>4</v>
      </c>
      <c r="B95">
        <v>2.8349999999999998E-3</v>
      </c>
      <c r="C95" s="22">
        <v>8.7392313499999999E-2</v>
      </c>
      <c r="D95" s="22">
        <v>1.57171512E-17</v>
      </c>
      <c r="E95" s="22">
        <v>1.7984592199999999E-16</v>
      </c>
      <c r="F95" s="22">
        <v>8.0932179800000001E-17</v>
      </c>
      <c r="G95" s="22">
        <v>-1.3095136499999999E-16</v>
      </c>
      <c r="H95" s="22">
        <v>-1.5811265852107001E-16</v>
      </c>
    </row>
    <row r="96" spans="1:8">
      <c r="A96">
        <v>5</v>
      </c>
      <c r="B96">
        <v>3.5720000000000001E-3</v>
      </c>
      <c r="C96" s="22">
        <v>6.8146480999999995E-2</v>
      </c>
      <c r="D96" s="22">
        <v>1.4434838700000001E-17</v>
      </c>
      <c r="E96" s="22">
        <v>2.1182075E-16</v>
      </c>
      <c r="F96" s="22">
        <v>3.5553220200000002E-16</v>
      </c>
      <c r="G96" s="22">
        <v>-1.34511345E-16</v>
      </c>
      <c r="H96" s="22">
        <v>-1.5811265852107001E-16</v>
      </c>
    </row>
    <row r="97" spans="1:8">
      <c r="A97">
        <v>6</v>
      </c>
      <c r="B97">
        <v>4.4999999999999997E-3</v>
      </c>
      <c r="C97" s="22">
        <v>5.3520214699999999E-2</v>
      </c>
      <c r="D97" s="22">
        <v>5.07042826E-18</v>
      </c>
      <c r="E97" s="22">
        <v>9.4738563499999995E-17</v>
      </c>
      <c r="F97" s="22">
        <v>6.0918732799999999E-16</v>
      </c>
      <c r="G97" s="22">
        <v>-1.4526748300000001E-16</v>
      </c>
      <c r="H97" s="22">
        <v>-1.5811265852107001E-16</v>
      </c>
    </row>
    <row r="98" spans="1:8">
      <c r="A98">
        <v>7</v>
      </c>
      <c r="B98">
        <v>5.6690000000000004E-3</v>
      </c>
      <c r="C98" s="22">
        <v>4.22283283E-2</v>
      </c>
      <c r="D98" s="22">
        <v>9.8820411599999992E-19</v>
      </c>
      <c r="E98" s="22">
        <v>-2.3401450099999998E-17</v>
      </c>
      <c r="F98" s="22">
        <v>4.2573997800000001E-16</v>
      </c>
      <c r="G98" s="22">
        <v>-1.5265451800000001E-16</v>
      </c>
      <c r="H98" s="22">
        <v>-1.5811265852107001E-16</v>
      </c>
    </row>
    <row r="99" spans="1:8">
      <c r="A99">
        <v>8</v>
      </c>
      <c r="B99">
        <v>7.143E-3</v>
      </c>
      <c r="C99" s="22">
        <v>3.3344056499999997E-2</v>
      </c>
      <c r="D99" s="22">
        <v>3.4234214000000001E-18</v>
      </c>
      <c r="E99" s="22">
        <v>-1.02669614E-16</v>
      </c>
      <c r="F99" s="22">
        <v>2.2656590800000001E-16</v>
      </c>
      <c r="G99" s="22">
        <v>-1.56323616E-16</v>
      </c>
      <c r="H99" s="22">
        <v>-1.5811265852107001E-16</v>
      </c>
    </row>
    <row r="100" spans="1:8">
      <c r="A100">
        <v>9</v>
      </c>
      <c r="B100">
        <v>8.9999999999999993E-3</v>
      </c>
      <c r="C100" s="22">
        <v>2.62408555E-2</v>
      </c>
      <c r="D100" s="22">
        <v>8.76442936E-19</v>
      </c>
      <c r="E100" s="22">
        <v>3.3399937599999999E-17</v>
      </c>
      <c r="F100" s="22">
        <v>-1.73266388E-16</v>
      </c>
      <c r="G100" s="22">
        <v>-1.5321570399999999E-16</v>
      </c>
      <c r="H100" s="22">
        <v>-1.5811265852107001E-16</v>
      </c>
    </row>
    <row r="101" spans="1:8">
      <c r="A101">
        <v>10</v>
      </c>
      <c r="B101">
        <v>1.1339999999999999E-2</v>
      </c>
      <c r="C101" s="22">
        <v>2.0511056999999999E-2</v>
      </c>
      <c r="D101" s="22">
        <v>3.52341825E-18</v>
      </c>
      <c r="E101" s="22">
        <v>1.7178140700000001E-16</v>
      </c>
      <c r="F101" s="22">
        <v>-1.48985814E-16</v>
      </c>
      <c r="G101" s="22">
        <v>-1.51482181E-16</v>
      </c>
      <c r="H101" s="22">
        <v>-1.5811265852107001E-16</v>
      </c>
    </row>
    <row r="102" spans="1:8">
      <c r="A102">
        <v>11</v>
      </c>
      <c r="B102">
        <v>1.4290000000000001E-2</v>
      </c>
      <c r="C102" s="22">
        <v>1.5882892799999999E-2</v>
      </c>
      <c r="D102" s="22">
        <v>3.5440058300000003E-18</v>
      </c>
      <c r="E102" s="22">
        <v>2.2313352300000001E-16</v>
      </c>
      <c r="F102" s="22">
        <v>7.4548952799999996E-17</v>
      </c>
      <c r="G102" s="22">
        <v>-1.5215203800000001E-16</v>
      </c>
      <c r="H102" s="22">
        <v>-1.5811265852107001E-16</v>
      </c>
    </row>
    <row r="103" spans="1:8">
      <c r="A103">
        <v>12</v>
      </c>
      <c r="B103">
        <v>1.7999999999999999E-2</v>
      </c>
      <c r="C103" s="22">
        <v>1.2163339E-2</v>
      </c>
      <c r="D103" s="22">
        <v>3.5440058300000003E-18</v>
      </c>
      <c r="E103" s="22">
        <v>2.91367841E-16</v>
      </c>
      <c r="F103" s="22">
        <v>1.31490158E-16</v>
      </c>
      <c r="G103" s="22">
        <v>-1.5271117500000001E-16</v>
      </c>
      <c r="H103" s="22">
        <v>-1.5811265852107001E-16</v>
      </c>
    </row>
    <row r="104" spans="1:8">
      <c r="A104">
        <v>13</v>
      </c>
      <c r="B104">
        <v>2.2679999999999999E-2</v>
      </c>
      <c r="C104" s="22">
        <v>9.2036800299999996E-3</v>
      </c>
      <c r="D104" s="22">
        <v>3.7969390300000001E-18</v>
      </c>
      <c r="E104" s="22">
        <v>4.1254574399999998E-16</v>
      </c>
      <c r="F104" s="22">
        <v>3.3286239399999999E-16</v>
      </c>
      <c r="G104" s="22">
        <v>-1.529084E-16</v>
      </c>
      <c r="H104" s="22">
        <v>-1.5811265852107001E-16</v>
      </c>
    </row>
    <row r="105" spans="1:8">
      <c r="A105">
        <v>14</v>
      </c>
      <c r="B105">
        <v>2.8570000000000002E-2</v>
      </c>
      <c r="C105" s="22">
        <v>6.8797934200000004E-3</v>
      </c>
      <c r="D105" s="22">
        <v>3.06681501E-18</v>
      </c>
      <c r="E105" s="22">
        <v>4.4577137999999999E-16</v>
      </c>
      <c r="F105" s="22">
        <v>6.4182513399999999E-16</v>
      </c>
      <c r="G105" s="22">
        <v>-1.5398644899999999E-16</v>
      </c>
      <c r="H105" s="22">
        <v>-1.5811265852107001E-16</v>
      </c>
    </row>
    <row r="106" spans="1:8">
      <c r="A106">
        <v>15</v>
      </c>
      <c r="B106">
        <v>3.5999999999999997E-2</v>
      </c>
      <c r="C106" s="22">
        <v>5.0853961999999999E-3</v>
      </c>
      <c r="D106" s="22">
        <v>1.34039889E-18</v>
      </c>
      <c r="E106" s="22">
        <v>2.6357806400000002E-16</v>
      </c>
      <c r="F106" s="22">
        <v>8.8867779800000004E-16</v>
      </c>
      <c r="G106" s="22">
        <v>-1.55979044E-16</v>
      </c>
      <c r="H106" s="22">
        <v>-1.5811265852107001E-16</v>
      </c>
    </row>
    <row r="107" spans="1:8">
      <c r="A107">
        <v>16</v>
      </c>
      <c r="B107">
        <v>4.5359999999999998E-2</v>
      </c>
      <c r="C107" s="22">
        <v>3.7268074399999999E-3</v>
      </c>
      <c r="D107" s="22">
        <v>2.04405316E-19</v>
      </c>
      <c r="E107" s="22">
        <v>-5.4847297300000002E-17</v>
      </c>
      <c r="F107" s="22">
        <v>9.1842037299999994E-16</v>
      </c>
      <c r="G107" s="22">
        <v>-1.5772923700000001E-16</v>
      </c>
      <c r="H107" s="22">
        <v>-1.5811265852107001E-16</v>
      </c>
    </row>
    <row r="108" spans="1:8">
      <c r="A108">
        <v>17</v>
      </c>
      <c r="B108">
        <v>5.7140000000000003E-2</v>
      </c>
      <c r="C108" s="22">
        <v>2.7204337699999999E-3</v>
      </c>
      <c r="D108" s="22">
        <v>3.8969358699999999E-19</v>
      </c>
      <c r="E108" s="22">
        <v>-1.43246857E-16</v>
      </c>
      <c r="F108" s="22">
        <v>6.2281244199999995E-16</v>
      </c>
      <c r="G108" s="22">
        <v>-1.5807232699999999E-16</v>
      </c>
      <c r="H108" s="22">
        <v>-1.5811265852107001E-16</v>
      </c>
    </row>
    <row r="109" spans="1:8">
      <c r="A109">
        <v>18</v>
      </c>
      <c r="B109">
        <v>7.1999999999999995E-2</v>
      </c>
      <c r="C109" s="22">
        <v>1.9902309300000001E-3</v>
      </c>
      <c r="D109" s="22">
        <v>4.2278077900000001E-19</v>
      </c>
      <c r="E109" s="22">
        <v>-2.1242800200000001E-16</v>
      </c>
      <c r="F109" s="22">
        <v>8.3774549800000004E-16</v>
      </c>
      <c r="G109" s="22">
        <v>-1.5822054399999999E-16</v>
      </c>
      <c r="H109" s="22">
        <v>-1.5811265852107001E-16</v>
      </c>
    </row>
    <row r="110" spans="1:8">
      <c r="A110">
        <v>19</v>
      </c>
      <c r="B110">
        <v>9.0709999999999999E-2</v>
      </c>
      <c r="C110" s="22">
        <v>1.46803872E-3</v>
      </c>
      <c r="D110" s="22">
        <v>1.16099278E-18</v>
      </c>
      <c r="E110" s="22">
        <v>-7.9084616000000002E-16</v>
      </c>
      <c r="F110" s="22">
        <v>1.3461041E-15</v>
      </c>
      <c r="G110" s="22">
        <v>-1.5904017399999999E-16</v>
      </c>
      <c r="H110" s="22">
        <v>-1.5811265852107001E-16</v>
      </c>
    </row>
    <row r="111" spans="1:8">
      <c r="A111">
        <v>20</v>
      </c>
      <c r="B111">
        <v>0.1143</v>
      </c>
      <c r="C111" s="22">
        <v>1.0954836099999999E-3</v>
      </c>
      <c r="D111" s="22">
        <v>2.1681301199999998E-18</v>
      </c>
      <c r="E111" s="22">
        <v>-1.97915342E-15</v>
      </c>
      <c r="F111" s="22">
        <v>1.4102008400000001E-16</v>
      </c>
      <c r="G111" s="22">
        <v>-1.6010539599999999E-16</v>
      </c>
      <c r="H111" s="22">
        <v>-1.5811265852107001E-16</v>
      </c>
    </row>
    <row r="112" spans="1:8">
      <c r="A112">
        <v>21</v>
      </c>
      <c r="B112">
        <v>0.14399999999999999</v>
      </c>
      <c r="C112" s="22">
        <v>8.2597935200000002E-4</v>
      </c>
      <c r="D112" s="22">
        <v>1.65803592E-18</v>
      </c>
      <c r="E112" s="22">
        <v>-2.00735759E-15</v>
      </c>
      <c r="F112" s="22">
        <v>-1.9445118400000002E-15</v>
      </c>
      <c r="G112" s="22">
        <v>-1.59638836E-16</v>
      </c>
      <c r="H112" s="22">
        <v>-1.5811265852107001E-16</v>
      </c>
    </row>
    <row r="113" spans="1:8">
      <c r="A113">
        <v>22</v>
      </c>
      <c r="B113">
        <v>0.18140000000000001</v>
      </c>
      <c r="C113" s="22">
        <v>6.2585621199999996E-4</v>
      </c>
      <c r="D113" s="22">
        <v>3.5495203599999999E-19</v>
      </c>
      <c r="E113" s="22">
        <v>-5.6714630199999997E-16</v>
      </c>
      <c r="F113" s="22">
        <v>-3.9150755199999997E-15</v>
      </c>
      <c r="G113" s="22">
        <v>-1.58368495E-16</v>
      </c>
      <c r="H113" s="22">
        <v>-1.5811265852107001E-16</v>
      </c>
    </row>
    <row r="114" spans="1:8">
      <c r="A114">
        <v>23</v>
      </c>
      <c r="B114">
        <v>0.2286</v>
      </c>
      <c r="C114" s="22">
        <v>4.7293539300000001E-4</v>
      </c>
      <c r="D114" s="22">
        <v>5.5296968599999999E-19</v>
      </c>
      <c r="E114" s="22">
        <v>1.1692288100000001E-15</v>
      </c>
      <c r="F114" s="22">
        <v>-2.6709709699999999E-15</v>
      </c>
      <c r="G114" s="22">
        <v>-1.57485209E-16</v>
      </c>
      <c r="H114" s="22">
        <v>-1.5811265852107001E-16</v>
      </c>
    </row>
    <row r="115" spans="1:8">
      <c r="A115">
        <v>24</v>
      </c>
      <c r="B115">
        <v>0.28799999999999998</v>
      </c>
      <c r="C115" s="22">
        <v>3.5390177699999998E-4</v>
      </c>
      <c r="D115" s="22">
        <v>1.75775704E-19</v>
      </c>
      <c r="E115" s="22">
        <v>4.96679348E-16</v>
      </c>
      <c r="F115" s="22">
        <v>1.5429882E-15</v>
      </c>
      <c r="G115" s="22">
        <v>-1.5788100799999999E-16</v>
      </c>
      <c r="H115" s="22">
        <v>-1.5811265852107001E-16</v>
      </c>
    </row>
    <row r="116" spans="1:8">
      <c r="A116">
        <v>25</v>
      </c>
      <c r="B116">
        <v>0.36280000000000001</v>
      </c>
      <c r="C116" s="22">
        <v>2.6084520100000001E-4</v>
      </c>
      <c r="D116" s="22">
        <v>9.7836986699999995E-20</v>
      </c>
      <c r="E116" s="22">
        <v>-3.7507681399999998E-16</v>
      </c>
      <c r="F116" s="22">
        <v>1.7407854100000001E-15</v>
      </c>
      <c r="G116" s="22">
        <v>-1.5816923799999999E-16</v>
      </c>
      <c r="H116" s="22">
        <v>-1.5811265852107001E-16</v>
      </c>
    </row>
    <row r="117" spans="1:8">
      <c r="A117">
        <v>26</v>
      </c>
      <c r="B117">
        <v>0.4572</v>
      </c>
      <c r="C117" s="22">
        <v>1.8873485300000001E-4</v>
      </c>
      <c r="D117" s="22">
        <v>2.3997404600000001E-19</v>
      </c>
      <c r="E117" s="22">
        <v>-1.2714877100000001E-15</v>
      </c>
      <c r="F117" s="22">
        <v>1.0420023499999999E-15</v>
      </c>
      <c r="G117" s="22">
        <v>-1.5832275199999999E-16</v>
      </c>
      <c r="H117" s="22">
        <v>-1.5811265852107001E-16</v>
      </c>
    </row>
    <row r="118" spans="1:8">
      <c r="A118">
        <v>27</v>
      </c>
      <c r="B118">
        <v>0.57599999999999996</v>
      </c>
      <c r="C118" s="22">
        <v>1.3378605499999999E-4</v>
      </c>
      <c r="D118" s="22">
        <v>1.1396699300000001E-19</v>
      </c>
      <c r="E118" s="22">
        <v>-8.5186003E-16</v>
      </c>
      <c r="F118" s="22">
        <v>-9.4000253799999999E-16</v>
      </c>
      <c r="G118" s="22">
        <v>-1.5820545999999999E-16</v>
      </c>
      <c r="H118" s="22">
        <v>-1.5811265852107001E-16</v>
      </c>
    </row>
    <row r="119" spans="1:8">
      <c r="A119">
        <v>28</v>
      </c>
      <c r="B119">
        <v>0.72570000000000001</v>
      </c>
      <c r="C119" s="22">
        <v>9.2782486399999996E-5</v>
      </c>
      <c r="D119" s="22">
        <v>5.6834144399999997E-20</v>
      </c>
      <c r="E119" s="22">
        <v>-6.1255250399999999E-16</v>
      </c>
      <c r="F119" s="22">
        <v>-1.71448345E-15</v>
      </c>
      <c r="G119" s="22">
        <v>-1.5815481899999999E-16</v>
      </c>
      <c r="H119" s="22">
        <v>-1.5811265852107001E-16</v>
      </c>
    </row>
    <row r="120" spans="1:8">
      <c r="A120">
        <v>29</v>
      </c>
      <c r="B120">
        <v>0.9143</v>
      </c>
      <c r="C120" s="22">
        <v>6.2859453200000005E-5</v>
      </c>
      <c r="D120" s="22">
        <v>3.8946381500000003E-21</v>
      </c>
      <c r="E120" s="22">
        <v>-6.1957875100000002E-17</v>
      </c>
      <c r="F120" s="22">
        <v>-1.7641358500000001E-15</v>
      </c>
      <c r="G120" s="22">
        <v>-1.5810661499999999E-16</v>
      </c>
      <c r="H120" s="22">
        <v>-1.5811265852107001E-16</v>
      </c>
    </row>
    <row r="121" spans="1:8">
      <c r="A121">
        <v>30</v>
      </c>
      <c r="B121">
        <v>1.1519999999999999</v>
      </c>
      <c r="C121" s="22">
        <v>4.1477572700000002E-5</v>
      </c>
      <c r="D121" s="22">
        <v>6.6151405499999996E-20</v>
      </c>
      <c r="E121" s="22">
        <v>1.5948716699999999E-15</v>
      </c>
      <c r="F121" s="22">
        <v>-1.0616957000000001E-15</v>
      </c>
      <c r="G121" s="22">
        <v>-1.58039952E-16</v>
      </c>
      <c r="H121" s="22">
        <v>-1.5811265852107001E-16</v>
      </c>
    </row>
    <row r="122" spans="1:8">
      <c r="A122">
        <v>31</v>
      </c>
      <c r="B122">
        <v>1.4510000000000001</v>
      </c>
      <c r="C122" s="22">
        <v>2.6495079399999999E-5</v>
      </c>
      <c r="D122" s="22">
        <v>8.7235873600000002E-20</v>
      </c>
      <c r="E122" s="22">
        <v>3.2925311200000001E-15</v>
      </c>
      <c r="F122" s="22">
        <v>9.9972931899999998E-16</v>
      </c>
      <c r="G122" s="22">
        <v>-1.58021236E-16</v>
      </c>
      <c r="H122" s="22">
        <v>-1.5811265852107001E-16</v>
      </c>
    </row>
    <row r="123" spans="1:8">
      <c r="A123">
        <v>32</v>
      </c>
      <c r="B123">
        <v>1.829</v>
      </c>
      <c r="C123" s="22">
        <v>1.61881078E-5</v>
      </c>
      <c r="D123" s="22">
        <v>1.4186994900000001E-20</v>
      </c>
      <c r="E123" s="22">
        <v>8.7638376999999997E-16</v>
      </c>
      <c r="F123" s="22">
        <v>5.61548593E-15</v>
      </c>
      <c r="G123" s="22">
        <v>-1.5809591200000001E-16</v>
      </c>
      <c r="H123" s="22">
        <v>-1.5811265852107001E-16</v>
      </c>
    </row>
    <row r="124" spans="1:8">
      <c r="A124">
        <v>33</v>
      </c>
      <c r="B124">
        <v>2.3039999999999998</v>
      </c>
      <c r="C124" s="22">
        <v>9.2351418000000007E-6</v>
      </c>
      <c r="D124" s="22">
        <v>5.6121850600000001E-20</v>
      </c>
      <c r="E124" s="22">
        <v>-6.0769885199999996E-15</v>
      </c>
      <c r="F124" s="22">
        <v>6.3608312600000002E-15</v>
      </c>
      <c r="G124" s="22">
        <v>-1.5816732E-16</v>
      </c>
      <c r="H124" s="22">
        <v>-1.5811265852107001E-16</v>
      </c>
    </row>
    <row r="125" spans="1:8">
      <c r="A125">
        <v>34</v>
      </c>
      <c r="B125">
        <v>2.903</v>
      </c>
      <c r="C125" s="22">
        <v>4.6357511999999997E-6</v>
      </c>
      <c r="D125" s="22">
        <v>7.7206677700000001E-20</v>
      </c>
      <c r="E125" s="22">
        <v>-1.6654620700000001E-14</v>
      </c>
      <c r="F125" s="22">
        <v>1.4573719299999999E-17</v>
      </c>
      <c r="G125" s="22">
        <v>-1.5818913200000001E-16</v>
      </c>
      <c r="H125" s="22">
        <v>-1.5811265852107001E-16</v>
      </c>
    </row>
    <row r="126" spans="1:8">
      <c r="A126">
        <v>35</v>
      </c>
      <c r="B126">
        <v>3.657</v>
      </c>
      <c r="C126" s="22">
        <v>1.6599456899999999E-6</v>
      </c>
      <c r="D126" s="22">
        <v>5.04759178E-20</v>
      </c>
      <c r="E126" s="22">
        <v>-3.0408174299999997E-14</v>
      </c>
      <c r="F126" s="22">
        <v>-1.03822278E-14</v>
      </c>
      <c r="G126" s="22">
        <v>-1.5816287200000001E-16</v>
      </c>
      <c r="H126" s="22">
        <v>-1.5811265852107001E-16</v>
      </c>
    </row>
    <row r="127" spans="1:8">
      <c r="A127">
        <v>36</v>
      </c>
      <c r="B127">
        <v>4.6079999999999997</v>
      </c>
      <c r="C127" s="22">
        <v>2.1219682000000001E-7</v>
      </c>
      <c r="D127" s="22">
        <v>1.64466606E-21</v>
      </c>
      <c r="E127" s="22">
        <v>-7.7506630700000006E-15</v>
      </c>
      <c r="F127" s="22">
        <v>-2.04015253E-14</v>
      </c>
      <c r="G127" s="22">
        <v>-1.5811104699999999E-16</v>
      </c>
      <c r="H127" s="22">
        <v>-1.5811265852107001E-16</v>
      </c>
    </row>
    <row r="128" spans="1:8">
      <c r="A128">
        <v>37</v>
      </c>
      <c r="B128">
        <v>5.806</v>
      </c>
      <c r="C128" s="22">
        <v>1.33811339E-6</v>
      </c>
      <c r="D128" s="22">
        <v>3.9357817299999999E-20</v>
      </c>
      <c r="E128" s="22">
        <v>-2.94129165E-14</v>
      </c>
      <c r="F128" s="22">
        <v>-1.49784404E-14</v>
      </c>
      <c r="G128" s="22">
        <v>-1.58073512E-16</v>
      </c>
      <c r="H128" s="22">
        <v>-1.5811265852107001E-16</v>
      </c>
    </row>
    <row r="129" spans="1:8">
      <c r="A129">
        <v>38</v>
      </c>
      <c r="B129">
        <v>7.3140000000000001</v>
      </c>
      <c r="C129" s="22">
        <v>1.9738421100000001E-6</v>
      </c>
      <c r="D129" s="22">
        <v>3.44733637E-20</v>
      </c>
      <c r="E129" s="22">
        <v>-1.7465107100000001E-14</v>
      </c>
      <c r="F129" s="22">
        <v>1.74136397E-14</v>
      </c>
      <c r="G129" s="22">
        <v>-1.5807849700000001E-16</v>
      </c>
      <c r="H129" s="22">
        <v>-1.5811265852107001E-16</v>
      </c>
    </row>
    <row r="130" spans="1:8">
      <c r="A130">
        <v>39</v>
      </c>
      <c r="B130">
        <v>9.2159999999999993</v>
      </c>
      <c r="C130" s="22">
        <v>2.2669088400000001E-6</v>
      </c>
      <c r="D130" s="22">
        <v>6.4817290900000003E-21</v>
      </c>
      <c r="E130" s="22">
        <v>-2.85928088E-15</v>
      </c>
      <c r="F130" s="22">
        <v>1.13718183E-13</v>
      </c>
      <c r="G130" s="22">
        <v>-1.58106535E-16</v>
      </c>
      <c r="H130" s="22">
        <v>-1.5811265852107001E-16</v>
      </c>
    </row>
    <row r="131" spans="1:8">
      <c r="A131">
        <v>40</v>
      </c>
      <c r="B131">
        <v>11.61</v>
      </c>
      <c r="C131" s="22">
        <v>2.26307275E-6</v>
      </c>
      <c r="D131" s="22">
        <v>9.7243887300000004E-21</v>
      </c>
      <c r="E131" s="22">
        <v>4.2969845899999998E-15</v>
      </c>
      <c r="F131" s="22">
        <v>-9.3392218700000001E-14</v>
      </c>
      <c r="G131" s="22">
        <v>-1.5812274099999999E-16</v>
      </c>
      <c r="H131" s="22">
        <v>-1.5811265852107001E-16</v>
      </c>
    </row>
    <row r="132" spans="1:8">
      <c r="A132">
        <v>41</v>
      </c>
      <c r="B132">
        <v>13</v>
      </c>
      <c r="C132" s="22">
        <v>1.94550069E-6</v>
      </c>
      <c r="D132" s="22">
        <v>2.35861125E-20</v>
      </c>
      <c r="E132" s="22">
        <v>1.21234151E-14</v>
      </c>
      <c r="F132" s="22">
        <v>-2.6588186199999999E-14</v>
      </c>
      <c r="G132" s="22">
        <v>-1.5813655200000001E-16</v>
      </c>
      <c r="H132" s="22">
        <v>-1.5811265852107001E-16</v>
      </c>
    </row>
    <row r="134" spans="1:8">
      <c r="A134" t="s">
        <v>18</v>
      </c>
    </row>
    <row r="136" spans="1:8">
      <c r="A136" t="s">
        <v>1</v>
      </c>
      <c r="B136" t="s">
        <v>2</v>
      </c>
      <c r="C136" t="s">
        <v>3</v>
      </c>
      <c r="D136" t="s">
        <v>4</v>
      </c>
    </row>
    <row r="137" spans="1:8">
      <c r="A137">
        <v>0</v>
      </c>
      <c r="B137">
        <v>1E-3</v>
      </c>
      <c r="C137" s="22">
        <v>4.5315816599999997E-5</v>
      </c>
      <c r="D137" s="22">
        <v>1.70081738E-5</v>
      </c>
    </row>
    <row r="138" spans="1:8">
      <c r="A138">
        <v>1</v>
      </c>
      <c r="B138">
        <v>1.122E-3</v>
      </c>
      <c r="C138" s="22">
        <v>4.5315828199999997E-5</v>
      </c>
      <c r="D138" s="22">
        <v>1.7008174700000001E-5</v>
      </c>
    </row>
    <row r="139" spans="1:8">
      <c r="A139">
        <v>2</v>
      </c>
      <c r="B139">
        <v>1.2600000000000001E-3</v>
      </c>
      <c r="C139" s="22">
        <v>4.53158072E-5</v>
      </c>
      <c r="D139" s="22">
        <v>1.7008167899999998E-5</v>
      </c>
    </row>
    <row r="140" spans="1:8">
      <c r="A140">
        <v>3</v>
      </c>
      <c r="B140">
        <v>1.4139999999999999E-3</v>
      </c>
      <c r="C140" s="22">
        <v>4.5315756900000002E-5</v>
      </c>
      <c r="D140" s="22">
        <v>1.7008155499999999E-5</v>
      </c>
    </row>
    <row r="141" spans="1:8">
      <c r="A141">
        <v>4</v>
      </c>
      <c r="B141">
        <v>1.5870000000000001E-3</v>
      </c>
      <c r="C141" s="22">
        <v>4.5315696300000001E-5</v>
      </c>
      <c r="D141" s="22">
        <v>1.70081423E-5</v>
      </c>
    </row>
    <row r="142" spans="1:8">
      <c r="A142">
        <v>5</v>
      </c>
      <c r="B142">
        <v>1.7819999999999999E-3</v>
      </c>
      <c r="C142" s="22">
        <v>4.5315655199999997E-5</v>
      </c>
      <c r="D142" s="22">
        <v>1.7008134499999998E-5</v>
      </c>
    </row>
    <row r="143" spans="1:8">
      <c r="A143">
        <v>6</v>
      </c>
      <c r="B143">
        <v>2E-3</v>
      </c>
      <c r="C143" s="22">
        <v>4.53156612E-5</v>
      </c>
      <c r="D143" s="22">
        <v>1.7008137199999998E-5</v>
      </c>
    </row>
    <row r="144" spans="1:8">
      <c r="A144">
        <v>7</v>
      </c>
      <c r="B144">
        <v>2.245E-3</v>
      </c>
      <c r="C144" s="22">
        <v>4.53157207E-5</v>
      </c>
      <c r="D144" s="22">
        <v>1.7008151099999998E-5</v>
      </c>
    </row>
    <row r="145" spans="1:4">
      <c r="A145">
        <v>8</v>
      </c>
      <c r="B145">
        <v>2.5200000000000001E-3</v>
      </c>
      <c r="C145" s="22">
        <v>4.5315808700000001E-5</v>
      </c>
      <c r="D145" s="22">
        <v>1.70081703E-5</v>
      </c>
    </row>
    <row r="146" spans="1:4">
      <c r="A146">
        <v>9</v>
      </c>
      <c r="B146">
        <v>2.8279999999999998E-3</v>
      </c>
      <c r="C146" s="22">
        <v>4.53158767E-5</v>
      </c>
      <c r="D146" s="22">
        <v>1.7008184699999998E-5</v>
      </c>
    </row>
    <row r="147" spans="1:4">
      <c r="A147">
        <v>10</v>
      </c>
      <c r="B147">
        <v>3.1749999999999999E-3</v>
      </c>
      <c r="C147" s="22">
        <v>4.53158798E-5</v>
      </c>
      <c r="D147" s="22">
        <v>1.7008184900000002E-5</v>
      </c>
    </row>
    <row r="148" spans="1:4">
      <c r="A148">
        <v>11</v>
      </c>
      <c r="B148">
        <v>3.5639999999999999E-3</v>
      </c>
      <c r="C148" s="22">
        <v>4.5315807599999999E-5</v>
      </c>
      <c r="D148" s="22">
        <v>1.7008168999999999E-5</v>
      </c>
    </row>
    <row r="149" spans="1:4">
      <c r="A149">
        <v>12</v>
      </c>
      <c r="B149">
        <v>4.0000000000000001E-3</v>
      </c>
      <c r="C149" s="22">
        <v>4.5315697299999997E-5</v>
      </c>
      <c r="D149" s="22">
        <v>1.7008145E-5</v>
      </c>
    </row>
    <row r="150" spans="1:4">
      <c r="A150">
        <v>13</v>
      </c>
      <c r="B150">
        <v>4.4900000000000001E-3</v>
      </c>
      <c r="C150" s="22">
        <v>4.53156149E-5</v>
      </c>
      <c r="D150" s="22">
        <v>1.7008126800000001E-5</v>
      </c>
    </row>
    <row r="151" spans="1:4">
      <c r="A151">
        <v>14</v>
      </c>
      <c r="B151">
        <v>5.0400000000000002E-3</v>
      </c>
      <c r="C151" s="22">
        <v>4.53156141E-5</v>
      </c>
      <c r="D151" s="22">
        <v>1.70081259E-5</v>
      </c>
    </row>
    <row r="152" spans="1:4">
      <c r="A152">
        <v>15</v>
      </c>
      <c r="B152">
        <v>5.6569999999999997E-3</v>
      </c>
      <c r="C152" s="22">
        <v>4.5315699000000001E-5</v>
      </c>
      <c r="D152" s="22">
        <v>1.70081435E-5</v>
      </c>
    </row>
    <row r="153" spans="1:4">
      <c r="A153">
        <v>16</v>
      </c>
      <c r="B153">
        <v>6.3499999999999997E-3</v>
      </c>
      <c r="C153" s="22">
        <v>4.5315818300000001E-5</v>
      </c>
      <c r="D153" s="22">
        <v>1.7008169199999999E-5</v>
      </c>
    </row>
    <row r="154" spans="1:4">
      <c r="A154">
        <v>17</v>
      </c>
      <c r="B154">
        <v>7.1269999999999997E-3</v>
      </c>
      <c r="C154" s="22">
        <v>4.5315897000000003E-5</v>
      </c>
      <c r="D154" s="22">
        <v>1.70081873E-5</v>
      </c>
    </row>
    <row r="155" spans="1:4">
      <c r="A155">
        <v>18</v>
      </c>
      <c r="B155">
        <v>8.0000000000000002E-3</v>
      </c>
      <c r="C155" s="22">
        <v>4.5315885800000003E-5</v>
      </c>
      <c r="D155" s="22">
        <v>1.7008186999999999E-5</v>
      </c>
    </row>
    <row r="156" spans="1:4">
      <c r="A156">
        <v>19</v>
      </c>
      <c r="B156">
        <v>8.9800000000000001E-3</v>
      </c>
      <c r="C156" s="22">
        <v>4.5315794300000002E-5</v>
      </c>
      <c r="D156" s="22">
        <v>1.7008169300000001E-5</v>
      </c>
    </row>
    <row r="157" spans="1:4">
      <c r="A157">
        <v>20</v>
      </c>
      <c r="B157">
        <v>1.008E-2</v>
      </c>
      <c r="C157" s="22">
        <v>4.5315684099999998E-5</v>
      </c>
      <c r="D157" s="22">
        <v>1.7008146100000001E-5</v>
      </c>
    </row>
    <row r="158" spans="1:4">
      <c r="A158">
        <v>21</v>
      </c>
      <c r="B158">
        <v>1.1310000000000001E-2</v>
      </c>
      <c r="C158" s="22">
        <v>4.5315626300000003E-5</v>
      </c>
      <c r="D158" s="22">
        <v>1.7008131599999998E-5</v>
      </c>
    </row>
    <row r="159" spans="1:4">
      <c r="A159">
        <v>22</v>
      </c>
      <c r="B159">
        <v>1.2699999999999999E-2</v>
      </c>
      <c r="C159" s="22">
        <v>4.53156539E-5</v>
      </c>
      <c r="D159" s="22">
        <v>1.7008133699999999E-5</v>
      </c>
    </row>
    <row r="160" spans="1:4">
      <c r="A160">
        <v>23</v>
      </c>
      <c r="B160">
        <v>1.4250000000000001E-2</v>
      </c>
      <c r="C160" s="22">
        <v>4.5315741100000001E-5</v>
      </c>
      <c r="D160" s="22">
        <v>1.70081489E-5</v>
      </c>
    </row>
    <row r="161" spans="1:4">
      <c r="A161">
        <v>24</v>
      </c>
      <c r="B161">
        <v>1.6E-2</v>
      </c>
      <c r="C161" s="22">
        <v>4.5315822600000001E-5</v>
      </c>
      <c r="D161" s="22">
        <v>1.70081657E-5</v>
      </c>
    </row>
    <row r="162" spans="1:4">
      <c r="A162">
        <v>25</v>
      </c>
      <c r="B162">
        <v>1.796E-2</v>
      </c>
      <c r="C162" s="22">
        <v>4.5315835799999999E-5</v>
      </c>
      <c r="D162" s="22">
        <v>1.70081713E-5</v>
      </c>
    </row>
    <row r="163" spans="1:4">
      <c r="A163">
        <v>26</v>
      </c>
      <c r="B163">
        <v>2.0160000000000001E-2</v>
      </c>
      <c r="C163" s="22">
        <v>4.5315747799999999E-5</v>
      </c>
      <c r="D163" s="22">
        <v>1.7008155200000001E-5</v>
      </c>
    </row>
    <row r="164" spans="1:4">
      <c r="A164">
        <v>27</v>
      </c>
      <c r="B164">
        <v>2.2630000000000001E-2</v>
      </c>
      <c r="C164" s="22">
        <v>4.5315536199999998E-5</v>
      </c>
      <c r="D164" s="22">
        <v>1.7008104800000001E-5</v>
      </c>
    </row>
    <row r="165" spans="1:4">
      <c r="A165">
        <v>28</v>
      </c>
      <c r="B165">
        <v>2.5399999999999999E-2</v>
      </c>
      <c r="C165" s="22">
        <v>4.53151175E-5</v>
      </c>
      <c r="D165" s="22">
        <v>1.7007989700000002E-5</v>
      </c>
    </row>
    <row r="166" spans="1:4">
      <c r="A166">
        <v>29</v>
      </c>
      <c r="B166">
        <v>2.8510000000000001E-2</v>
      </c>
      <c r="C166" s="22">
        <v>4.5314243900000003E-5</v>
      </c>
      <c r="D166" s="22">
        <v>1.70077382E-5</v>
      </c>
    </row>
    <row r="167" spans="1:4">
      <c r="A167">
        <v>30</v>
      </c>
      <c r="B167">
        <v>3.2000000000000001E-2</v>
      </c>
      <c r="C167" s="22">
        <v>4.5312400900000001E-5</v>
      </c>
      <c r="D167" s="22">
        <v>1.7007211599999998E-5</v>
      </c>
    </row>
    <row r="168" spans="1:4">
      <c r="A168">
        <v>31</v>
      </c>
      <c r="B168">
        <v>3.5920000000000001E-2</v>
      </c>
      <c r="C168" s="22">
        <v>4.5308724999999997E-5</v>
      </c>
      <c r="D168" s="22">
        <v>1.7006178900000001E-5</v>
      </c>
    </row>
    <row r="169" spans="1:4">
      <c r="A169">
        <v>32</v>
      </c>
      <c r="B169">
        <v>4.0320000000000002E-2</v>
      </c>
      <c r="C169" s="22">
        <v>4.53019313E-5</v>
      </c>
      <c r="D169" s="22">
        <v>1.7004293E-5</v>
      </c>
    </row>
    <row r="170" spans="1:4">
      <c r="A170">
        <v>33</v>
      </c>
      <c r="B170">
        <v>4.5249999999999999E-2</v>
      </c>
      <c r="C170" s="22">
        <v>4.52902229E-5</v>
      </c>
      <c r="D170" s="22">
        <v>1.70010702E-5</v>
      </c>
    </row>
    <row r="171" spans="1:4">
      <c r="A171">
        <v>34</v>
      </c>
      <c r="B171">
        <v>5.0799999999999998E-2</v>
      </c>
      <c r="C171" s="22">
        <v>4.5271158200000003E-5</v>
      </c>
      <c r="D171" s="22">
        <v>1.6995878099999999E-5</v>
      </c>
    </row>
    <row r="172" spans="1:4">
      <c r="A172">
        <v>35</v>
      </c>
      <c r="B172">
        <v>5.7020000000000001E-2</v>
      </c>
      <c r="C172" s="22">
        <v>4.5241488900000002E-5</v>
      </c>
      <c r="D172" s="22">
        <v>1.69879373E-5</v>
      </c>
    </row>
    <row r="173" spans="1:4">
      <c r="A173">
        <v>36</v>
      </c>
      <c r="B173">
        <v>6.4000000000000001E-2</v>
      </c>
      <c r="C173" s="22">
        <v>4.5197011799999997E-5</v>
      </c>
      <c r="D173" s="22">
        <v>1.6976343500000001E-5</v>
      </c>
    </row>
    <row r="174" spans="1:4">
      <c r="A174">
        <v>37</v>
      </c>
      <c r="B174">
        <v>7.1840000000000001E-2</v>
      </c>
      <c r="C174" s="22">
        <v>4.5132498900000001E-5</v>
      </c>
      <c r="D174" s="22">
        <v>1.6960107799999999E-5</v>
      </c>
    </row>
    <row r="175" spans="1:4">
      <c r="A175">
        <v>38</v>
      </c>
      <c r="B175">
        <v>8.0629999999999993E-2</v>
      </c>
      <c r="C175" s="22">
        <v>4.5041756499999997E-5</v>
      </c>
      <c r="D175" s="22">
        <v>1.69382062E-5</v>
      </c>
    </row>
    <row r="176" spans="1:4">
      <c r="A176">
        <v>39</v>
      </c>
      <c r="B176">
        <v>9.0509999999999993E-2</v>
      </c>
      <c r="C176" s="22">
        <v>4.4917836100000002E-5</v>
      </c>
      <c r="D176" s="22">
        <v>1.6909635499999999E-5</v>
      </c>
    </row>
    <row r="177" spans="1:4">
      <c r="A177">
        <v>40</v>
      </c>
      <c r="B177">
        <v>0.1016</v>
      </c>
      <c r="C177" s="22">
        <v>4.4753372000000001E-5</v>
      </c>
      <c r="D177" s="22">
        <v>1.68734753E-5</v>
      </c>
    </row>
    <row r="178" spans="1:4">
      <c r="A178">
        <v>41</v>
      </c>
      <c r="B178">
        <v>0.114</v>
      </c>
      <c r="C178" s="22">
        <v>4.4540954200000003E-5</v>
      </c>
      <c r="D178" s="22">
        <v>1.6828946100000002E-5</v>
      </c>
    </row>
    <row r="179" spans="1:4">
      <c r="A179">
        <v>42</v>
      </c>
      <c r="B179">
        <v>0.128</v>
      </c>
      <c r="C179" s="22">
        <v>4.4273418100000003E-5</v>
      </c>
      <c r="D179" s="22">
        <v>1.67754399E-5</v>
      </c>
    </row>
    <row r="180" spans="1:4">
      <c r="A180">
        <v>43</v>
      </c>
      <c r="B180">
        <v>0.14369999999999999</v>
      </c>
      <c r="C180" s="22">
        <v>4.3943980100000002E-5</v>
      </c>
      <c r="D180" s="22">
        <v>1.67124998E-5</v>
      </c>
    </row>
    <row r="181" spans="1:4">
      <c r="A181">
        <v>44</v>
      </c>
      <c r="B181">
        <v>0.1613</v>
      </c>
      <c r="C181" s="22">
        <v>4.3546235400000002E-5</v>
      </c>
      <c r="D181" s="22">
        <v>1.6639756999999999E-5</v>
      </c>
    </row>
    <row r="182" spans="1:4">
      <c r="A182">
        <v>45</v>
      </c>
      <c r="B182">
        <v>0.18099999999999999</v>
      </c>
      <c r="C182" s="22">
        <v>4.3074014E-5</v>
      </c>
      <c r="D182" s="22">
        <v>1.6556851700000001E-5</v>
      </c>
    </row>
    <row r="183" spans="1:4">
      <c r="A183">
        <v>46</v>
      </c>
      <c r="B183">
        <v>0.20319999999999999</v>
      </c>
      <c r="C183" s="22">
        <v>4.2521000300000003E-5</v>
      </c>
      <c r="D183" s="22">
        <v>1.6463329699999999E-5</v>
      </c>
    </row>
    <row r="184" spans="1:4">
      <c r="A184">
        <v>47</v>
      </c>
      <c r="B184">
        <v>0.2281</v>
      </c>
      <c r="C184" s="22">
        <v>4.1880132200000003E-5</v>
      </c>
      <c r="D184" s="22">
        <v>1.6358493700000001E-5</v>
      </c>
    </row>
    <row r="185" spans="1:4">
      <c r="A185">
        <v>48</v>
      </c>
      <c r="B185">
        <v>0.25600000000000001</v>
      </c>
      <c r="C185" s="22">
        <v>4.1143156299999997E-5</v>
      </c>
      <c r="D185" s="22">
        <v>1.6241227099999998E-5</v>
      </c>
    </row>
    <row r="186" spans="1:4">
      <c r="A186">
        <v>49</v>
      </c>
      <c r="B186">
        <v>0.28739999999999999</v>
      </c>
      <c r="C186" s="22">
        <v>4.03008181E-5</v>
      </c>
      <c r="D186" s="22">
        <v>1.61098577E-5</v>
      </c>
    </row>
    <row r="187" spans="1:4">
      <c r="A187">
        <v>50</v>
      </c>
      <c r="B187">
        <v>0.32250000000000001</v>
      </c>
      <c r="C187" s="22">
        <v>3.9343742699999997E-5</v>
      </c>
      <c r="D187" s="22">
        <v>1.5962091999999999E-5</v>
      </c>
    </row>
    <row r="188" spans="1:4">
      <c r="A188">
        <v>51</v>
      </c>
      <c r="B188">
        <v>0.36199999999999999</v>
      </c>
      <c r="C188" s="22">
        <v>3.8263584700000002E-5</v>
      </c>
      <c r="D188" s="22">
        <v>1.5794975800000002E-5</v>
      </c>
    </row>
    <row r="189" spans="1:4">
      <c r="A189">
        <v>52</v>
      </c>
      <c r="B189">
        <v>0.40639999999999998</v>
      </c>
      <c r="C189" s="22">
        <v>3.7054055600000001E-5</v>
      </c>
      <c r="D189" s="22">
        <v>1.56048336E-5</v>
      </c>
    </row>
    <row r="190" spans="1:4">
      <c r="A190">
        <v>53</v>
      </c>
      <c r="B190">
        <v>0.45610000000000001</v>
      </c>
      <c r="C190" s="22">
        <v>3.5711827300000001E-5</v>
      </c>
      <c r="D190" s="22">
        <v>1.5387228299999999E-5</v>
      </c>
    </row>
    <row r="191" spans="1:4">
      <c r="A191">
        <v>54</v>
      </c>
      <c r="B191">
        <v>0.51200000000000001</v>
      </c>
      <c r="C191" s="22">
        <v>3.4237454300000001E-5</v>
      </c>
      <c r="D191" s="22">
        <v>1.51370374E-5</v>
      </c>
    </row>
    <row r="192" spans="1:4">
      <c r="A192">
        <v>55</v>
      </c>
      <c r="B192">
        <v>0.57469999999999999</v>
      </c>
      <c r="C192" s="22">
        <v>3.2636164899999997E-5</v>
      </c>
      <c r="D192" s="22">
        <v>1.48486486E-5</v>
      </c>
    </row>
    <row r="193" spans="1:4">
      <c r="A193">
        <v>56</v>
      </c>
      <c r="B193">
        <v>0.64510000000000001</v>
      </c>
      <c r="C193" s="22">
        <v>3.09182416E-5</v>
      </c>
      <c r="D193" s="22">
        <v>1.45162306E-5</v>
      </c>
    </row>
    <row r="194" spans="1:4">
      <c r="A194">
        <v>57</v>
      </c>
      <c r="B194">
        <v>0.72409999999999997</v>
      </c>
      <c r="C194" s="22">
        <v>2.9099018300000001E-5</v>
      </c>
      <c r="D194" s="22">
        <v>1.41341318E-5</v>
      </c>
    </row>
    <row r="195" spans="1:4">
      <c r="A195">
        <v>58</v>
      </c>
      <c r="B195">
        <v>0.81269999999999998</v>
      </c>
      <c r="C195" s="22">
        <v>2.7198556700000002E-5</v>
      </c>
      <c r="D195" s="22">
        <v>1.36974733E-5</v>
      </c>
    </row>
    <row r="196" spans="1:4">
      <c r="A196">
        <v>59</v>
      </c>
      <c r="B196">
        <v>0.9123</v>
      </c>
      <c r="C196" s="22">
        <v>2.5240790999999999E-5</v>
      </c>
      <c r="D196" s="22">
        <v>1.32028328E-5</v>
      </c>
    </row>
    <row r="197" spans="1:4">
      <c r="A197">
        <v>60</v>
      </c>
      <c r="B197">
        <v>1.024</v>
      </c>
      <c r="C197" s="22">
        <v>2.3252305400000001E-5</v>
      </c>
      <c r="D197" s="22">
        <v>1.26488607E-5</v>
      </c>
    </row>
    <row r="198" spans="1:4">
      <c r="A198">
        <v>61</v>
      </c>
      <c r="B198">
        <v>1.149</v>
      </c>
      <c r="C198" s="22">
        <v>2.12613183E-5</v>
      </c>
      <c r="D198" s="22">
        <v>1.2036801100000001E-5</v>
      </c>
    </row>
    <row r="199" spans="1:4">
      <c r="A199">
        <v>62</v>
      </c>
      <c r="B199">
        <v>1.29</v>
      </c>
      <c r="C199" s="22">
        <v>1.9296591799999999E-5</v>
      </c>
      <c r="D199" s="22">
        <v>1.1370895399999999E-5</v>
      </c>
    </row>
    <row r="200" spans="1:4">
      <c r="A200">
        <v>63</v>
      </c>
      <c r="B200">
        <v>1.448</v>
      </c>
      <c r="C200" s="22">
        <v>1.7385527600000002E-5</v>
      </c>
      <c r="D200" s="22">
        <v>1.06585247E-5</v>
      </c>
    </row>
    <row r="201" spans="1:4">
      <c r="A201">
        <v>64</v>
      </c>
      <c r="B201">
        <v>1.625</v>
      </c>
      <c r="C201" s="22">
        <v>1.5552316899999998E-5</v>
      </c>
      <c r="D201" s="22">
        <v>9.9099639999999998E-6</v>
      </c>
    </row>
    <row r="202" spans="1:4">
      <c r="A202">
        <v>65</v>
      </c>
      <c r="B202">
        <v>1.825</v>
      </c>
      <c r="C202" s="22">
        <v>1.38174992E-5</v>
      </c>
      <c r="D202" s="22">
        <v>9.1377393499999996E-6</v>
      </c>
    </row>
    <row r="203" spans="1:4">
      <c r="A203">
        <v>66</v>
      </c>
      <c r="B203">
        <v>2.048</v>
      </c>
      <c r="C203" s="22">
        <v>1.21978012E-5</v>
      </c>
      <c r="D203" s="22">
        <v>8.3556601799999994E-6</v>
      </c>
    </row>
    <row r="204" spans="1:4">
      <c r="A204">
        <v>67</v>
      </c>
      <c r="B204">
        <v>2.2989999999999999</v>
      </c>
      <c r="C204" s="22">
        <v>1.0704769899999999E-5</v>
      </c>
      <c r="D204" s="22">
        <v>7.5777742199999998E-6</v>
      </c>
    </row>
    <row r="205" spans="1:4">
      <c r="A205">
        <v>68</v>
      </c>
      <c r="B205">
        <v>2.58</v>
      </c>
      <c r="C205" s="22">
        <v>9.3440550200000008E-6</v>
      </c>
      <c r="D205" s="22">
        <v>6.8175661400000002E-6</v>
      </c>
    </row>
    <row r="206" spans="1:4">
      <c r="A206">
        <v>69</v>
      </c>
      <c r="B206">
        <v>2.8959999999999999</v>
      </c>
      <c r="C206" s="22">
        <v>8.1170048599999998E-6</v>
      </c>
      <c r="D206" s="22">
        <v>6.0873043300000004E-6</v>
      </c>
    </row>
    <row r="207" spans="1:4">
      <c r="A207">
        <v>70</v>
      </c>
      <c r="B207">
        <v>3.2509999999999999</v>
      </c>
      <c r="C207" s="22">
        <v>7.0220268999999996E-6</v>
      </c>
      <c r="D207" s="22">
        <v>5.3971599000000004E-6</v>
      </c>
    </row>
    <row r="208" spans="1:4">
      <c r="A208">
        <v>71</v>
      </c>
      <c r="B208">
        <v>3.649</v>
      </c>
      <c r="C208" s="22">
        <v>6.0539687899999996E-6</v>
      </c>
      <c r="D208" s="22">
        <v>4.7544321600000004E-6</v>
      </c>
    </row>
    <row r="209" spans="1:8">
      <c r="A209">
        <v>72</v>
      </c>
      <c r="B209">
        <v>4.0960000000000001</v>
      </c>
      <c r="C209" s="22">
        <v>5.2043224199999999E-6</v>
      </c>
      <c r="D209" s="22">
        <v>4.1636943899999998E-6</v>
      </c>
    </row>
    <row r="210" spans="1:8">
      <c r="A210">
        <v>73</v>
      </c>
      <c r="B210">
        <v>4.5979999999999999</v>
      </c>
      <c r="C210" s="22">
        <v>4.4634668299999999E-6</v>
      </c>
      <c r="D210" s="22">
        <v>3.6274962899999999E-6</v>
      </c>
    </row>
    <row r="211" spans="1:8">
      <c r="A211">
        <v>74</v>
      </c>
      <c r="B211">
        <v>5.1609999999999996</v>
      </c>
      <c r="C211" s="22">
        <v>3.8218100400000004E-6</v>
      </c>
      <c r="D211" s="22">
        <v>3.1464451899999999E-6</v>
      </c>
    </row>
    <row r="212" spans="1:8">
      <c r="A212">
        <v>75</v>
      </c>
      <c r="B212">
        <v>5.7930000000000001</v>
      </c>
      <c r="C212" s="22">
        <v>3.2690355999999999E-6</v>
      </c>
      <c r="D212" s="22">
        <v>2.7189763199999998E-6</v>
      </c>
    </row>
    <row r="213" spans="1:8">
      <c r="A213">
        <v>76</v>
      </c>
      <c r="B213">
        <v>6.5019999999999998</v>
      </c>
      <c r="C213" s="22">
        <v>2.7943753900000002E-6</v>
      </c>
      <c r="D213" s="22">
        <v>2.3420286699999998E-6</v>
      </c>
    </row>
    <row r="214" spans="1:8">
      <c r="A214">
        <v>77</v>
      </c>
      <c r="B214">
        <v>7.298</v>
      </c>
      <c r="C214" s="22">
        <v>2.3880707599999999E-6</v>
      </c>
      <c r="D214" s="22">
        <v>2.0120916300000001E-6</v>
      </c>
    </row>
    <row r="215" spans="1:8">
      <c r="A215">
        <v>78</v>
      </c>
      <c r="B215">
        <v>8.1920000000000002</v>
      </c>
      <c r="C215" s="22">
        <v>2.0415216199999999E-6</v>
      </c>
      <c r="D215" s="22">
        <v>1.72531389E-6</v>
      </c>
    </row>
    <row r="216" spans="1:8">
      <c r="A216">
        <v>79</v>
      </c>
      <c r="B216">
        <v>9.1950000000000003</v>
      </c>
      <c r="C216" s="22">
        <v>1.7465085000000001E-6</v>
      </c>
      <c r="D216" s="22">
        <v>1.4772646499999999E-6</v>
      </c>
    </row>
    <row r="217" spans="1:8">
      <c r="A217">
        <v>80</v>
      </c>
      <c r="B217">
        <v>10.32</v>
      </c>
      <c r="C217" s="22">
        <v>1.49545477E-6</v>
      </c>
      <c r="D217" s="22">
        <v>1.26344545E-6</v>
      </c>
    </row>
    <row r="218" spans="1:8">
      <c r="A218">
        <v>81</v>
      </c>
      <c r="B218">
        <v>11.59</v>
      </c>
      <c r="C218" s="22">
        <v>1.2820462700000001E-6</v>
      </c>
      <c r="D218" s="22">
        <v>1.0798537299999999E-6</v>
      </c>
    </row>
    <row r="219" spans="1:8">
      <c r="A219">
        <v>82</v>
      </c>
      <c r="B219">
        <v>13</v>
      </c>
      <c r="C219" s="22">
        <v>1.10088246E-6</v>
      </c>
      <c r="D219" s="22">
        <v>9.2278499099999995E-7</v>
      </c>
    </row>
    <row r="220" spans="1:8">
      <c r="A220">
        <v>83</v>
      </c>
      <c r="B220">
        <v>14.6</v>
      </c>
      <c r="C220" s="22">
        <v>9.4701299700000003E-7</v>
      </c>
      <c r="D220" s="22">
        <v>7.8862113199999995E-7</v>
      </c>
    </row>
    <row r="223" spans="1:8">
      <c r="A223" t="s">
        <v>1</v>
      </c>
      <c r="B223" t="s">
        <v>12</v>
      </c>
      <c r="C223" t="s">
        <v>13</v>
      </c>
      <c r="D223" t="s">
        <v>14</v>
      </c>
      <c r="E223" t="s">
        <v>15</v>
      </c>
      <c r="F223" t="s">
        <v>259</v>
      </c>
      <c r="G223" t="s">
        <v>16</v>
      </c>
      <c r="H223" t="s">
        <v>17</v>
      </c>
    </row>
    <row r="224" spans="1:8">
      <c r="A224">
        <v>0</v>
      </c>
      <c r="B224">
        <v>1.1249999999999999E-3</v>
      </c>
      <c r="C224" s="22">
        <v>1.7751772300000001E-4</v>
      </c>
      <c r="D224" s="22">
        <v>8.0628812599999999E-5</v>
      </c>
      <c r="E224">
        <v>0.45420147999999999</v>
      </c>
      <c r="F224">
        <v>0.26807492799999999</v>
      </c>
      <c r="G224">
        <v>0.36806244399999999</v>
      </c>
      <c r="H224">
        <v>0.45412844378418099</v>
      </c>
    </row>
    <row r="225" spans="1:8">
      <c r="A225">
        <v>1</v>
      </c>
      <c r="B225">
        <v>1.4170000000000001E-3</v>
      </c>
      <c r="C225" s="22">
        <v>1.77517462E-4</v>
      </c>
      <c r="D225" s="22">
        <v>8.06286461E-5</v>
      </c>
      <c r="E225">
        <v>0.45420121200000002</v>
      </c>
      <c r="F225">
        <v>0.26927349099999998</v>
      </c>
      <c r="G225">
        <v>0.36852796900000001</v>
      </c>
      <c r="H225">
        <v>0.45412844378418099</v>
      </c>
    </row>
    <row r="226" spans="1:8">
      <c r="A226">
        <v>2</v>
      </c>
      <c r="B226">
        <v>1.786E-3</v>
      </c>
      <c r="C226" s="22">
        <v>1.7751735800000001E-4</v>
      </c>
      <c r="D226" s="22">
        <v>8.0628579599999995E-5</v>
      </c>
      <c r="E226">
        <v>0.45420110299999999</v>
      </c>
      <c r="F226">
        <v>0.29178842999999999</v>
      </c>
      <c r="G226">
        <v>0.36871492500000003</v>
      </c>
      <c r="H226">
        <v>0.45412844378418099</v>
      </c>
    </row>
    <row r="227" spans="1:8">
      <c r="A227">
        <v>3</v>
      </c>
      <c r="B227">
        <v>2.2499999999999998E-3</v>
      </c>
      <c r="C227" s="22">
        <v>1.7751743599999999E-4</v>
      </c>
      <c r="D227" s="22">
        <v>8.0628624800000001E-5</v>
      </c>
      <c r="E227">
        <v>0.45420115700000002</v>
      </c>
      <c r="F227">
        <v>0.24451803999999999</v>
      </c>
      <c r="G227">
        <v>0.36860641100000002</v>
      </c>
      <c r="H227">
        <v>0.45412844378418099</v>
      </c>
    </row>
    <row r="228" spans="1:8">
      <c r="A228">
        <v>4</v>
      </c>
      <c r="B228">
        <v>2.8349999999999998E-3</v>
      </c>
      <c r="C228" s="22">
        <v>1.7751759999999999E-4</v>
      </c>
      <c r="D228" s="22">
        <v>8.0628732399999997E-5</v>
      </c>
      <c r="E228">
        <v>0.45420134400000001</v>
      </c>
      <c r="F228">
        <v>0.54857728800000005</v>
      </c>
      <c r="G228">
        <v>0.36829305000000001</v>
      </c>
      <c r="H228">
        <v>0.45412844378418099</v>
      </c>
    </row>
    <row r="229" spans="1:8">
      <c r="A229">
        <v>5</v>
      </c>
      <c r="B229">
        <v>3.5720000000000001E-3</v>
      </c>
      <c r="C229" s="22">
        <v>1.7751757199999999E-4</v>
      </c>
      <c r="D229" s="22">
        <v>8.0628719100000006E-5</v>
      </c>
      <c r="E229">
        <v>0.45420133899999998</v>
      </c>
      <c r="F229">
        <v>0.20879385</v>
      </c>
      <c r="G229">
        <v>0.36831487000000002</v>
      </c>
      <c r="H229">
        <v>0.45412844378418099</v>
      </c>
    </row>
    <row r="230" spans="1:8">
      <c r="A230">
        <v>6</v>
      </c>
      <c r="B230">
        <v>4.4999999999999997E-3</v>
      </c>
      <c r="C230" s="22">
        <v>1.7751735800000001E-4</v>
      </c>
      <c r="D230" s="22">
        <v>8.0628587E-5</v>
      </c>
      <c r="E230">
        <v>0.45420114299999997</v>
      </c>
      <c r="F230">
        <v>0.32202001899999999</v>
      </c>
      <c r="G230">
        <v>0.36866690299999999</v>
      </c>
      <c r="H230">
        <v>0.45412844378418099</v>
      </c>
    </row>
    <row r="231" spans="1:8">
      <c r="A231">
        <v>7</v>
      </c>
      <c r="B231">
        <v>5.6690000000000004E-3</v>
      </c>
      <c r="C231" s="22">
        <v>1.7751734899999999E-4</v>
      </c>
      <c r="D231" s="22">
        <v>8.0628576500000002E-5</v>
      </c>
      <c r="E231">
        <v>0.45420110699999999</v>
      </c>
      <c r="F231">
        <v>8.4432772500000003E-2</v>
      </c>
      <c r="G231">
        <v>0.36871441599999999</v>
      </c>
      <c r="H231">
        <v>0.45412844378418099</v>
      </c>
    </row>
    <row r="232" spans="1:8">
      <c r="A232">
        <v>8</v>
      </c>
      <c r="B232">
        <v>7.143E-3</v>
      </c>
      <c r="C232" s="22">
        <v>1.7751754800000001E-4</v>
      </c>
      <c r="D232" s="22">
        <v>8.0628689400000006E-5</v>
      </c>
      <c r="E232">
        <v>0.45420123499999998</v>
      </c>
      <c r="F232">
        <v>0.29248249900000001</v>
      </c>
      <c r="G232">
        <v>0.36845114800000001</v>
      </c>
      <c r="H232">
        <v>0.45412844378418099</v>
      </c>
    </row>
    <row r="233" spans="1:8">
      <c r="A233">
        <v>9</v>
      </c>
      <c r="B233">
        <v>8.9999999999999993E-3</v>
      </c>
      <c r="C233" s="22">
        <v>1.7751758599999999E-4</v>
      </c>
      <c r="D233" s="22">
        <v>8.0628719800000001E-5</v>
      </c>
      <c r="E233">
        <v>0.454201307</v>
      </c>
      <c r="F233">
        <v>2.9458801999999999</v>
      </c>
      <c r="G233">
        <v>0.36834433799999999</v>
      </c>
      <c r="H233">
        <v>0.45412844378418099</v>
      </c>
    </row>
    <row r="234" spans="1:8">
      <c r="A234">
        <v>10</v>
      </c>
      <c r="B234">
        <v>1.1339999999999999E-2</v>
      </c>
      <c r="C234" s="22">
        <v>1.77517462E-4</v>
      </c>
      <c r="D234" s="22">
        <v>8.06286604E-5</v>
      </c>
      <c r="E234">
        <v>0.45420128999999998</v>
      </c>
      <c r="F234">
        <v>8.4568732100000002E-2</v>
      </c>
      <c r="G234">
        <v>0.36843519899999999</v>
      </c>
      <c r="H234">
        <v>0.45412844378418099</v>
      </c>
    </row>
    <row r="235" spans="1:8">
      <c r="A235">
        <v>11</v>
      </c>
      <c r="B235">
        <v>1.4290000000000001E-2</v>
      </c>
      <c r="C235" s="22">
        <v>1.7751746499999999E-4</v>
      </c>
      <c r="D235" s="22">
        <v>8.0628674000000005E-5</v>
      </c>
      <c r="E235">
        <v>0.45420135900000003</v>
      </c>
      <c r="F235">
        <v>0.22291835500000001</v>
      </c>
      <c r="G235">
        <v>0.368352085</v>
      </c>
      <c r="H235">
        <v>0.45412844378418099</v>
      </c>
    </row>
    <row r="236" spans="1:8">
      <c r="A236">
        <v>12</v>
      </c>
      <c r="B236">
        <v>1.7999999999999999E-2</v>
      </c>
      <c r="C236" s="22">
        <v>1.7751763999999999E-4</v>
      </c>
      <c r="D236" s="22">
        <v>8.0628751200000006E-5</v>
      </c>
      <c r="E236">
        <v>0.45420134600000001</v>
      </c>
      <c r="F236">
        <v>0.20331299999999999</v>
      </c>
      <c r="G236">
        <v>0.368267662</v>
      </c>
      <c r="H236">
        <v>0.45412844378418099</v>
      </c>
    </row>
    <row r="237" spans="1:8">
      <c r="A237">
        <v>13</v>
      </c>
      <c r="B237">
        <v>2.2679999999999999E-2</v>
      </c>
      <c r="C237" s="22">
        <v>1.7751729499999999E-4</v>
      </c>
      <c r="D237" s="22">
        <v>8.0628534400000002E-5</v>
      </c>
      <c r="E237">
        <v>0.45420100899999999</v>
      </c>
      <c r="F237">
        <v>0.19377767500000001</v>
      </c>
      <c r="G237">
        <v>0.36886037100000002</v>
      </c>
      <c r="H237">
        <v>0.45412844378418099</v>
      </c>
    </row>
    <row r="238" spans="1:8">
      <c r="A238">
        <v>14</v>
      </c>
      <c r="B238">
        <v>2.8570000000000002E-2</v>
      </c>
      <c r="C238" s="22">
        <v>1.7751311499999999E-4</v>
      </c>
      <c r="D238" s="22">
        <v>8.0626222000000004E-5</v>
      </c>
      <c r="E238">
        <v>0.45419867800000002</v>
      </c>
      <c r="F238">
        <v>0.19164331300000001</v>
      </c>
      <c r="G238">
        <v>0.37382404400000002</v>
      </c>
      <c r="H238">
        <v>0.45412844378418099</v>
      </c>
    </row>
    <row r="239" spans="1:8">
      <c r="A239">
        <v>15</v>
      </c>
      <c r="B239">
        <v>3.5999999999999997E-2</v>
      </c>
      <c r="C239" s="22">
        <v>1.7749253399999999E-4</v>
      </c>
      <c r="D239" s="22">
        <v>8.0614771599999996E-5</v>
      </c>
      <c r="E239">
        <v>0.45418683100000001</v>
      </c>
      <c r="F239">
        <v>0.17677072399999999</v>
      </c>
      <c r="G239">
        <v>0.39519002199999997</v>
      </c>
      <c r="H239">
        <v>0.45412844378418099</v>
      </c>
    </row>
    <row r="240" spans="1:8">
      <c r="A240">
        <v>16</v>
      </c>
      <c r="B240">
        <v>4.5359999999999998E-2</v>
      </c>
      <c r="C240" s="22">
        <v>1.77423769E-4</v>
      </c>
      <c r="D240" s="22">
        <v>8.0576140399999998E-5</v>
      </c>
      <c r="E240">
        <v>0.45414512800000001</v>
      </c>
      <c r="F240">
        <v>0.142192875</v>
      </c>
      <c r="G240">
        <v>0.44202634400000002</v>
      </c>
      <c r="H240">
        <v>0.45412844378418099</v>
      </c>
    </row>
    <row r="241" spans="1:8">
      <c r="A241">
        <v>17</v>
      </c>
      <c r="B241">
        <v>5.7140000000000003E-2</v>
      </c>
      <c r="C241" s="22">
        <v>1.7724357400000001E-4</v>
      </c>
      <c r="D241" s="22">
        <v>8.0472800799999999E-5</v>
      </c>
      <c r="E241">
        <v>0.45402379799999998</v>
      </c>
      <c r="F241">
        <v>0.10471825899999999</v>
      </c>
      <c r="G241">
        <v>0.49779157299999999</v>
      </c>
      <c r="H241">
        <v>0.45412844378418099</v>
      </c>
    </row>
    <row r="242" spans="1:8">
      <c r="A242">
        <v>18</v>
      </c>
      <c r="B242">
        <v>7.1999999999999995E-2</v>
      </c>
      <c r="C242" s="22">
        <v>1.7684606800000001E-4</v>
      </c>
      <c r="D242" s="22">
        <v>8.0236530599999995E-5</v>
      </c>
      <c r="E242">
        <v>0.45370831</v>
      </c>
      <c r="F242">
        <v>8.0249195499999995E-2</v>
      </c>
      <c r="G242">
        <v>0.54448374899999996</v>
      </c>
      <c r="H242">
        <v>0.45412844378418099</v>
      </c>
    </row>
    <row r="243" spans="1:8">
      <c r="A243">
        <v>19</v>
      </c>
      <c r="B243">
        <v>9.0709999999999999E-2</v>
      </c>
      <c r="C243" s="22">
        <v>1.76080497E-4</v>
      </c>
      <c r="D243" s="22">
        <v>7.9761081799999999E-5</v>
      </c>
      <c r="E243">
        <v>0.45298078600000002</v>
      </c>
      <c r="F243">
        <v>6.6955333899999997E-2</v>
      </c>
      <c r="G243">
        <v>0.581393351</v>
      </c>
      <c r="H243">
        <v>0.45412844378418099</v>
      </c>
    </row>
    <row r="244" spans="1:8">
      <c r="A244">
        <v>20</v>
      </c>
      <c r="B244">
        <v>0.1143</v>
      </c>
      <c r="C244" s="22">
        <v>1.7476812499999999E-4</v>
      </c>
      <c r="D244" s="22">
        <v>7.8909700299999996E-5</v>
      </c>
      <c r="E244">
        <v>0.45151082599999998</v>
      </c>
      <c r="F244">
        <v>5.94477203E-2</v>
      </c>
      <c r="G244">
        <v>0.61186571700000003</v>
      </c>
      <c r="H244">
        <v>0.45412844378418099</v>
      </c>
    </row>
    <row r="245" spans="1:8">
      <c r="A245">
        <v>21</v>
      </c>
      <c r="B245">
        <v>0.14399999999999999</v>
      </c>
      <c r="C245" s="22">
        <v>1.7273070899999999E-4</v>
      </c>
      <c r="D245" s="22">
        <v>7.7535372699999994E-5</v>
      </c>
      <c r="E245">
        <v>0.44888007000000002</v>
      </c>
      <c r="F245" s="22">
        <v>5.4430709899999999E-2</v>
      </c>
      <c r="G245">
        <v>0.63772870100000001</v>
      </c>
      <c r="H245">
        <v>0.45412844378418099</v>
      </c>
    </row>
    <row r="246" spans="1:8">
      <c r="A246">
        <v>22</v>
      </c>
      <c r="B246">
        <v>0.18140000000000001</v>
      </c>
      <c r="C246" s="22">
        <v>1.6980692500000001E-4</v>
      </c>
      <c r="D246" s="22">
        <v>7.5497102700000006E-5</v>
      </c>
      <c r="E246">
        <v>0.44460555800000001</v>
      </c>
      <c r="F246">
        <v>4.9796632899999999E-2</v>
      </c>
      <c r="G246">
        <v>0.65982250600000003</v>
      </c>
      <c r="H246">
        <v>0.45412844378418099</v>
      </c>
    </row>
    <row r="247" spans="1:8">
      <c r="A247">
        <v>23</v>
      </c>
      <c r="B247">
        <v>0.2286</v>
      </c>
      <c r="C247" s="22">
        <v>1.6583419800000001E-4</v>
      </c>
      <c r="D247" s="22">
        <v>7.2654009699999998E-5</v>
      </c>
      <c r="E247">
        <v>0.43811234799999998</v>
      </c>
      <c r="F247">
        <v>4.3286645399999997E-2</v>
      </c>
      <c r="G247">
        <v>0.67856467499999995</v>
      </c>
      <c r="H247">
        <v>0.45412844378418099</v>
      </c>
    </row>
    <row r="248" spans="1:8">
      <c r="A248">
        <v>24</v>
      </c>
      <c r="B248">
        <v>0.28799999999999998</v>
      </c>
      <c r="C248" s="22">
        <v>1.6061121700000001E-4</v>
      </c>
      <c r="D248" s="22">
        <v>6.8850045099999994E-5</v>
      </c>
      <c r="E248">
        <v>0.42867519599999998</v>
      </c>
      <c r="F248">
        <v>3.2472976600000002E-2</v>
      </c>
      <c r="G248">
        <v>0.69379786499999996</v>
      </c>
      <c r="H248">
        <v>0.45412844378418099</v>
      </c>
    </row>
    <row r="249" spans="1:8">
      <c r="A249">
        <v>25</v>
      </c>
      <c r="B249">
        <v>0.36280000000000001</v>
      </c>
      <c r="C249" s="22">
        <v>1.53894139E-4</v>
      </c>
      <c r="D249" s="22">
        <v>6.39327671E-5</v>
      </c>
      <c r="E249">
        <v>0.415433412</v>
      </c>
      <c r="F249">
        <v>1.5568670499999999E-2</v>
      </c>
      <c r="G249">
        <v>0.704607176</v>
      </c>
      <c r="H249">
        <v>0.45412844378418099</v>
      </c>
    </row>
    <row r="250" spans="1:8">
      <c r="A250">
        <v>26</v>
      </c>
      <c r="B250">
        <v>0.4572</v>
      </c>
      <c r="C250" s="22">
        <v>1.4545180500000001E-4</v>
      </c>
      <c r="D250" s="22">
        <v>5.7824378199999998E-5</v>
      </c>
      <c r="E250">
        <v>0.39755009099999999</v>
      </c>
      <c r="F250">
        <v>-8.0048318099999998E-3</v>
      </c>
      <c r="G250">
        <v>0.709569216</v>
      </c>
      <c r="H250">
        <v>0.45412844378418099</v>
      </c>
    </row>
    <row r="251" spans="1:8">
      <c r="A251">
        <v>27</v>
      </c>
      <c r="B251">
        <v>0.57599999999999996</v>
      </c>
      <c r="C251" s="22">
        <v>1.3515503200000001E-4</v>
      </c>
      <c r="D251" s="22">
        <v>5.0612138499999998E-5</v>
      </c>
      <c r="E251">
        <v>0.37447468699999997</v>
      </c>
      <c r="F251">
        <v>-3.7693576800000003E-2</v>
      </c>
      <c r="G251">
        <v>0.70735737200000004</v>
      </c>
      <c r="H251">
        <v>0.45412844378418099</v>
      </c>
    </row>
    <row r="252" spans="1:8">
      <c r="A252">
        <v>28</v>
      </c>
      <c r="B252">
        <v>0.72570000000000001</v>
      </c>
      <c r="C252" s="22">
        <v>1.2305678099999999E-4</v>
      </c>
      <c r="D252" s="22">
        <v>4.2603112100000003E-5</v>
      </c>
      <c r="E252">
        <v>0.34620694400000002</v>
      </c>
      <c r="F252">
        <v>-7.2152451500000006E-2</v>
      </c>
      <c r="G252">
        <v>0.69730893999999999</v>
      </c>
      <c r="H252">
        <v>0.45412844378418099</v>
      </c>
    </row>
    <row r="253" spans="1:8">
      <c r="A253">
        <v>29</v>
      </c>
      <c r="B253">
        <v>0.9143</v>
      </c>
      <c r="C253" s="22">
        <v>1.09440632E-4</v>
      </c>
      <c r="D253" s="22">
        <v>3.4305123499999999E-5</v>
      </c>
      <c r="E253">
        <v>0.31345874899999998</v>
      </c>
      <c r="F253">
        <v>-0.10967371200000001</v>
      </c>
      <c r="G253">
        <v>0.67976952999999996</v>
      </c>
      <c r="H253">
        <v>0.45412844378418099</v>
      </c>
    </row>
    <row r="254" spans="1:8">
      <c r="A254">
        <v>30</v>
      </c>
      <c r="B254">
        <v>1.1519999999999999</v>
      </c>
      <c r="C254" s="22">
        <v>9.4823742100000005E-5</v>
      </c>
      <c r="D254" s="22">
        <v>2.6328547799999998E-5</v>
      </c>
      <c r="E254">
        <v>0.277657759</v>
      </c>
      <c r="F254">
        <v>-0.148449636</v>
      </c>
      <c r="G254">
        <v>0.656116331</v>
      </c>
      <c r="H254">
        <v>0.45412844378418099</v>
      </c>
    </row>
    <row r="255" spans="1:8">
      <c r="A255">
        <v>31</v>
      </c>
      <c r="B255">
        <v>1.4510000000000001</v>
      </c>
      <c r="C255" s="22">
        <v>7.9903412500000002E-5</v>
      </c>
      <c r="D255" s="22">
        <v>1.92364043E-5</v>
      </c>
      <c r="E255">
        <v>0.240745717</v>
      </c>
      <c r="F255">
        <v>-0.18688764199999999</v>
      </c>
      <c r="G255">
        <v>0.62852639799999999</v>
      </c>
      <c r="H255">
        <v>0.45412844378418099</v>
      </c>
    </row>
    <row r="256" spans="1:8">
      <c r="A256">
        <v>32</v>
      </c>
      <c r="B256">
        <v>1.829</v>
      </c>
      <c r="C256" s="22">
        <v>6.5450796400000002E-5</v>
      </c>
      <c r="D256" s="22">
        <v>1.34087328E-5</v>
      </c>
      <c r="E256">
        <v>0.20486737499999999</v>
      </c>
      <c r="F256">
        <v>-0.22374901699999999</v>
      </c>
      <c r="G256">
        <v>0.59950973699999999</v>
      </c>
      <c r="H256">
        <v>0.45412844378418099</v>
      </c>
    </row>
    <row r="257" spans="1:8">
      <c r="A257">
        <v>33</v>
      </c>
      <c r="B257">
        <v>2.3039999999999998</v>
      </c>
      <c r="C257" s="22">
        <v>5.2167454600000002E-5</v>
      </c>
      <c r="D257" s="22">
        <v>8.9730758600000006E-6</v>
      </c>
      <c r="E257">
        <v>0.172005246</v>
      </c>
      <c r="F257">
        <v>-0.258058395</v>
      </c>
      <c r="G257">
        <v>0.57139969599999996</v>
      </c>
      <c r="H257">
        <v>0.45412844378418099</v>
      </c>
    </row>
    <row r="258" spans="1:8">
      <c r="A258">
        <v>34</v>
      </c>
      <c r="B258">
        <v>2.903</v>
      </c>
      <c r="C258" s="22">
        <v>4.0561877399999999E-5</v>
      </c>
      <c r="D258" s="22">
        <v>5.8279768799999999E-6</v>
      </c>
      <c r="E258">
        <v>0.14368114200000001</v>
      </c>
      <c r="F258">
        <v>-0.28913228200000002</v>
      </c>
      <c r="G258">
        <v>0.54597183800000004</v>
      </c>
      <c r="H258">
        <v>0.45412844378418099</v>
      </c>
    </row>
    <row r="259" spans="1:8">
      <c r="A259">
        <v>35</v>
      </c>
      <c r="B259">
        <v>3.657</v>
      </c>
      <c r="C259" s="22">
        <v>3.0881396199999998E-5</v>
      </c>
      <c r="D259" s="22">
        <v>3.7303106599999998E-6</v>
      </c>
      <c r="E259">
        <v>0.120794754</v>
      </c>
      <c r="F259">
        <v>-0.31637317399999998</v>
      </c>
      <c r="G259">
        <v>0.52425598799999995</v>
      </c>
      <c r="H259">
        <v>0.45412844378418099</v>
      </c>
    </row>
    <row r="260" spans="1:8">
      <c r="A260">
        <v>36</v>
      </c>
      <c r="B260">
        <v>4.6079999999999997</v>
      </c>
      <c r="C260" s="22">
        <v>2.3127235E-5</v>
      </c>
      <c r="D260" s="22">
        <v>2.3964965100000001E-6</v>
      </c>
      <c r="E260">
        <v>0.103622267</v>
      </c>
      <c r="F260">
        <v>-0.33942249499999999</v>
      </c>
      <c r="G260">
        <v>0.50658204399999995</v>
      </c>
      <c r="H260">
        <v>0.45412844378418099</v>
      </c>
    </row>
    <row r="261" spans="1:8">
      <c r="A261">
        <v>37</v>
      </c>
      <c r="B261">
        <v>5.806</v>
      </c>
      <c r="C261" s="22">
        <v>1.7118137100000001E-5</v>
      </c>
      <c r="D261" s="22">
        <v>1.5746617500000001E-6</v>
      </c>
      <c r="E261">
        <v>9.1987915500000003E-2</v>
      </c>
      <c r="F261">
        <v>-0.35813012100000002</v>
      </c>
      <c r="G261">
        <v>0.49274047999999998</v>
      </c>
      <c r="H261">
        <v>0.45412844378418099</v>
      </c>
    </row>
    <row r="262" spans="1:8">
      <c r="A262">
        <v>38</v>
      </c>
      <c r="B262">
        <v>7.3140000000000001</v>
      </c>
      <c r="C262" s="22">
        <v>1.2580088100000001E-5</v>
      </c>
      <c r="D262" s="22">
        <v>1.0746712900000001E-6</v>
      </c>
      <c r="E262">
        <v>8.5426372099999995E-2</v>
      </c>
      <c r="F262">
        <v>-0.37255837600000002</v>
      </c>
      <c r="G262">
        <v>0.48222434800000002</v>
      </c>
      <c r="H262">
        <v>0.45412844378418099</v>
      </c>
    </row>
    <row r="263" spans="1:8">
      <c r="A263">
        <v>39</v>
      </c>
      <c r="B263">
        <v>9.2159999999999993</v>
      </c>
      <c r="C263" s="22">
        <v>9.2758971699999993E-6</v>
      </c>
      <c r="D263" s="22">
        <v>7.7454357000000003E-7</v>
      </c>
      <c r="E263">
        <v>8.3500663700000005E-2</v>
      </c>
      <c r="F263" s="22">
        <v>-0.382960896</v>
      </c>
      <c r="G263">
        <v>0.47454447100000002</v>
      </c>
      <c r="H263">
        <v>0.45412844378418099</v>
      </c>
    </row>
    <row r="264" spans="1:8">
      <c r="A264">
        <v>40</v>
      </c>
      <c r="B264">
        <v>11.61</v>
      </c>
      <c r="C264" s="22">
        <v>6.4762000599999997E-6</v>
      </c>
      <c r="D264" s="22">
        <v>5.3775684400000001E-7</v>
      </c>
      <c r="E264">
        <v>8.3035860399999994E-2</v>
      </c>
      <c r="F264" s="22">
        <v>-0.39263415800000001</v>
      </c>
      <c r="G264">
        <v>0.46816687699999998</v>
      </c>
      <c r="H264">
        <v>0.45412844378418099</v>
      </c>
    </row>
    <row r="265" spans="1:8">
      <c r="A265">
        <v>41</v>
      </c>
      <c r="B265">
        <v>13</v>
      </c>
      <c r="C265" s="22">
        <v>4.3865519000000001E-6</v>
      </c>
      <c r="D265" s="22">
        <v>4.0523802799999999E-7</v>
      </c>
      <c r="E265">
        <v>9.2381906700000002E-2</v>
      </c>
      <c r="F265" s="22">
        <v>-0.41694451300000002</v>
      </c>
      <c r="G265">
        <v>0.46328589599999997</v>
      </c>
      <c r="H265">
        <v>0.45412844378418099</v>
      </c>
    </row>
    <row r="267" spans="1:8">
      <c r="A267" t="s">
        <v>19</v>
      </c>
    </row>
    <row r="269" spans="1:8">
      <c r="A269" t="s">
        <v>1</v>
      </c>
      <c r="B269" t="s">
        <v>2</v>
      </c>
      <c r="C269" t="s">
        <v>3</v>
      </c>
      <c r="D269" t="s">
        <v>4</v>
      </c>
    </row>
    <row r="270" spans="1:8">
      <c r="A270">
        <v>0</v>
      </c>
      <c r="B270">
        <v>1E-3</v>
      </c>
      <c r="C270" s="22">
        <v>1.70081738E-5</v>
      </c>
      <c r="D270" s="22">
        <v>8.4110321499999995E-6</v>
      </c>
    </row>
    <row r="271" spans="1:8">
      <c r="A271">
        <v>1</v>
      </c>
      <c r="B271">
        <v>1.122E-3</v>
      </c>
      <c r="C271" s="22">
        <v>1.7008174700000001E-5</v>
      </c>
      <c r="D271" s="22">
        <v>8.4110304800000001E-6</v>
      </c>
    </row>
    <row r="272" spans="1:8">
      <c r="A272">
        <v>2</v>
      </c>
      <c r="B272">
        <v>1.2600000000000001E-3</v>
      </c>
      <c r="C272" s="22">
        <v>1.7008167899999998E-5</v>
      </c>
      <c r="D272" s="22">
        <v>8.4110263399999999E-6</v>
      </c>
    </row>
    <row r="273" spans="1:4">
      <c r="A273">
        <v>3</v>
      </c>
      <c r="B273">
        <v>1.4139999999999999E-3</v>
      </c>
      <c r="C273" s="22">
        <v>1.7008155499999999E-5</v>
      </c>
      <c r="D273" s="22">
        <v>8.4110217500000008E-6</v>
      </c>
    </row>
    <row r="274" spans="1:4">
      <c r="A274">
        <v>4</v>
      </c>
      <c r="B274">
        <v>1.5870000000000001E-3</v>
      </c>
      <c r="C274" s="22">
        <v>1.70081423E-5</v>
      </c>
      <c r="D274" s="22">
        <v>8.4110186299999996E-6</v>
      </c>
    </row>
    <row r="275" spans="1:4">
      <c r="A275">
        <v>5</v>
      </c>
      <c r="B275">
        <v>1.7819999999999999E-3</v>
      </c>
      <c r="C275" s="22">
        <v>1.7008134499999998E-5</v>
      </c>
      <c r="D275" s="22">
        <v>8.4110181399999998E-6</v>
      </c>
    </row>
    <row r="276" spans="1:4">
      <c r="A276">
        <v>6</v>
      </c>
      <c r="B276">
        <v>2E-3</v>
      </c>
      <c r="C276" s="22">
        <v>1.7008137199999998E-5</v>
      </c>
      <c r="D276" s="22">
        <v>8.4110204499999999E-6</v>
      </c>
    </row>
    <row r="277" spans="1:4">
      <c r="A277">
        <v>7</v>
      </c>
      <c r="B277">
        <v>2.245E-3</v>
      </c>
      <c r="C277" s="22">
        <v>1.7008151099999998E-5</v>
      </c>
      <c r="D277" s="22">
        <v>8.4110246700000004E-6</v>
      </c>
    </row>
    <row r="278" spans="1:4">
      <c r="A278">
        <v>8</v>
      </c>
      <c r="B278">
        <v>2.5200000000000001E-3</v>
      </c>
      <c r="C278" s="22">
        <v>1.70081703E-5</v>
      </c>
      <c r="D278" s="22">
        <v>8.4110291599999995E-6</v>
      </c>
    </row>
    <row r="279" spans="1:4">
      <c r="A279">
        <v>9</v>
      </c>
      <c r="B279">
        <v>2.8279999999999998E-3</v>
      </c>
      <c r="C279" s="22">
        <v>1.7008184699999998E-5</v>
      </c>
      <c r="D279" s="22">
        <v>8.4110319000000005E-6</v>
      </c>
    </row>
    <row r="280" spans="1:4">
      <c r="A280">
        <v>10</v>
      </c>
      <c r="B280">
        <v>3.1749999999999999E-3</v>
      </c>
      <c r="C280" s="22">
        <v>1.7008184900000002E-5</v>
      </c>
      <c r="D280" s="22">
        <v>8.4110314300000003E-6</v>
      </c>
    </row>
    <row r="281" spans="1:4">
      <c r="A281">
        <v>11</v>
      </c>
      <c r="B281">
        <v>3.5639999999999999E-3</v>
      </c>
      <c r="C281" s="22">
        <v>1.7008168999999999E-5</v>
      </c>
      <c r="D281" s="22">
        <v>8.4110276500000006E-6</v>
      </c>
    </row>
    <row r="282" spans="1:4">
      <c r="A282">
        <v>12</v>
      </c>
      <c r="B282">
        <v>4.0000000000000001E-3</v>
      </c>
      <c r="C282" s="22">
        <v>1.7008145E-5</v>
      </c>
      <c r="D282" s="22">
        <v>8.4110222199999993E-6</v>
      </c>
    </row>
    <row r="283" spans="1:4">
      <c r="A283">
        <v>13</v>
      </c>
      <c r="B283">
        <v>4.4900000000000001E-3</v>
      </c>
      <c r="C283" s="22">
        <v>1.7008126800000001E-5</v>
      </c>
      <c r="D283" s="22">
        <v>8.4110178599999996E-6</v>
      </c>
    </row>
    <row r="284" spans="1:4">
      <c r="A284">
        <v>14</v>
      </c>
      <c r="B284">
        <v>5.0400000000000002E-3</v>
      </c>
      <c r="C284" s="22">
        <v>1.70081259E-5</v>
      </c>
      <c r="D284" s="22">
        <v>8.4110169099999993E-6</v>
      </c>
    </row>
    <row r="285" spans="1:4">
      <c r="A285">
        <v>15</v>
      </c>
      <c r="B285">
        <v>5.6569999999999997E-3</v>
      </c>
      <c r="C285" s="22">
        <v>1.70081435E-5</v>
      </c>
      <c r="D285" s="22">
        <v>8.4110199400000004E-6</v>
      </c>
    </row>
    <row r="286" spans="1:4">
      <c r="A286">
        <v>16</v>
      </c>
      <c r="B286">
        <v>6.3499999999999997E-3</v>
      </c>
      <c r="C286" s="22">
        <v>1.7008169199999999E-5</v>
      </c>
      <c r="D286" s="22">
        <v>8.4110253699999999E-6</v>
      </c>
    </row>
    <row r="287" spans="1:4">
      <c r="A287">
        <v>17</v>
      </c>
      <c r="B287">
        <v>7.1269999999999997E-3</v>
      </c>
      <c r="C287" s="22">
        <v>1.70081873E-5</v>
      </c>
      <c r="D287" s="22">
        <v>8.4110303999999998E-6</v>
      </c>
    </row>
    <row r="288" spans="1:4">
      <c r="A288">
        <v>18</v>
      </c>
      <c r="B288">
        <v>8.0000000000000002E-3</v>
      </c>
      <c r="C288" s="22">
        <v>1.7008186999999999E-5</v>
      </c>
      <c r="D288" s="22">
        <v>8.4110325700000006E-6</v>
      </c>
    </row>
    <row r="289" spans="1:4">
      <c r="A289">
        <v>19</v>
      </c>
      <c r="B289">
        <v>8.9800000000000001E-3</v>
      </c>
      <c r="C289" s="22">
        <v>1.7008169300000001E-5</v>
      </c>
      <c r="D289" s="22">
        <v>8.4110310099999992E-6</v>
      </c>
    </row>
    <row r="290" spans="1:4">
      <c r="A290">
        <v>20</v>
      </c>
      <c r="B290">
        <v>1.008E-2</v>
      </c>
      <c r="C290" s="22">
        <v>1.7008146100000001E-5</v>
      </c>
      <c r="D290" s="22">
        <v>8.4110266499999995E-6</v>
      </c>
    </row>
    <row r="291" spans="1:4">
      <c r="A291">
        <v>21</v>
      </c>
      <c r="B291">
        <v>1.1310000000000001E-2</v>
      </c>
      <c r="C291" s="22">
        <v>1.7008131599999998E-5</v>
      </c>
      <c r="D291" s="22">
        <v>8.4110215800000004E-6</v>
      </c>
    </row>
    <row r="292" spans="1:4">
      <c r="A292">
        <v>22</v>
      </c>
      <c r="B292">
        <v>1.2699999999999999E-2</v>
      </c>
      <c r="C292" s="22">
        <v>1.7008133699999999E-5</v>
      </c>
      <c r="D292" s="22">
        <v>8.4110179699999994E-6</v>
      </c>
    </row>
    <row r="293" spans="1:4">
      <c r="A293">
        <v>23</v>
      </c>
      <c r="B293">
        <v>1.4250000000000001E-2</v>
      </c>
      <c r="C293" s="22">
        <v>1.70081489E-5</v>
      </c>
      <c r="D293" s="22">
        <v>8.4110172899999994E-6</v>
      </c>
    </row>
    <row r="294" spans="1:4">
      <c r="A294">
        <v>24</v>
      </c>
      <c r="B294">
        <v>1.6E-2</v>
      </c>
      <c r="C294" s="22">
        <v>1.70081657E-5</v>
      </c>
      <c r="D294" s="22">
        <v>8.4110197200000008E-6</v>
      </c>
    </row>
    <row r="295" spans="1:4">
      <c r="A295">
        <v>25</v>
      </c>
      <c r="B295">
        <v>1.796E-2</v>
      </c>
      <c r="C295" s="22">
        <v>1.70081713E-5</v>
      </c>
      <c r="D295" s="22">
        <v>8.4110234699999994E-6</v>
      </c>
    </row>
    <row r="296" spans="1:4">
      <c r="A296">
        <v>26</v>
      </c>
      <c r="B296">
        <v>2.0160000000000001E-2</v>
      </c>
      <c r="C296" s="22">
        <v>1.7008155200000001E-5</v>
      </c>
      <c r="D296" s="22">
        <v>8.4110235900000007E-6</v>
      </c>
    </row>
    <row r="297" spans="1:4">
      <c r="A297">
        <v>27</v>
      </c>
      <c r="B297">
        <v>2.2630000000000001E-2</v>
      </c>
      <c r="C297" s="22">
        <v>1.7008104800000001E-5</v>
      </c>
      <c r="D297" s="22">
        <v>8.4110098900000005E-6</v>
      </c>
    </row>
    <row r="298" spans="1:4">
      <c r="A298">
        <v>28</v>
      </c>
      <c r="B298">
        <v>2.5399999999999999E-2</v>
      </c>
      <c r="C298" s="22">
        <v>1.7007989700000002E-5</v>
      </c>
      <c r="D298" s="22">
        <v>8.4109634500000006E-6</v>
      </c>
    </row>
    <row r="299" spans="1:4">
      <c r="A299">
        <v>29</v>
      </c>
      <c r="B299">
        <v>2.8510000000000001E-2</v>
      </c>
      <c r="C299" s="22">
        <v>1.70077382E-5</v>
      </c>
      <c r="D299" s="22">
        <v>8.4108510000000004E-6</v>
      </c>
    </row>
    <row r="300" spans="1:4">
      <c r="A300">
        <v>30</v>
      </c>
      <c r="B300">
        <v>3.2000000000000001E-2</v>
      </c>
      <c r="C300" s="22">
        <v>1.7007211599999998E-5</v>
      </c>
      <c r="D300" s="22">
        <v>8.4106159300000004E-6</v>
      </c>
    </row>
    <row r="301" spans="1:4">
      <c r="A301">
        <v>31</v>
      </c>
      <c r="B301">
        <v>3.5920000000000001E-2</v>
      </c>
      <c r="C301" s="22">
        <v>1.7006178900000001E-5</v>
      </c>
      <c r="D301" s="22">
        <v>8.4101659199999996E-6</v>
      </c>
    </row>
    <row r="302" spans="1:4">
      <c r="A302">
        <v>32</v>
      </c>
      <c r="B302">
        <v>4.0320000000000002E-2</v>
      </c>
      <c r="C302" s="22">
        <v>1.7004293E-5</v>
      </c>
      <c r="D302" s="22">
        <v>8.4093583300000006E-6</v>
      </c>
    </row>
    <row r="303" spans="1:4">
      <c r="A303">
        <v>33</v>
      </c>
      <c r="B303">
        <v>4.5249999999999999E-2</v>
      </c>
      <c r="C303" s="22">
        <v>1.70010702E-5</v>
      </c>
      <c r="D303" s="22">
        <v>8.4079871599999998E-6</v>
      </c>
    </row>
    <row r="304" spans="1:4">
      <c r="A304">
        <v>34</v>
      </c>
      <c r="B304">
        <v>5.0799999999999998E-2</v>
      </c>
      <c r="C304" s="22">
        <v>1.6995878099999999E-5</v>
      </c>
      <c r="D304" s="22">
        <v>8.4057765300000003E-6</v>
      </c>
    </row>
    <row r="305" spans="1:4">
      <c r="A305">
        <v>35</v>
      </c>
      <c r="B305">
        <v>5.7020000000000001E-2</v>
      </c>
      <c r="C305" s="22">
        <v>1.69879373E-5</v>
      </c>
      <c r="D305" s="22">
        <v>8.4023851199999996E-6</v>
      </c>
    </row>
    <row r="306" spans="1:4">
      <c r="A306">
        <v>36</v>
      </c>
      <c r="B306">
        <v>6.4000000000000001E-2</v>
      </c>
      <c r="C306" s="22">
        <v>1.6976343500000001E-5</v>
      </c>
      <c r="D306" s="22">
        <v>8.3974214899999992E-6</v>
      </c>
    </row>
    <row r="307" spans="1:4">
      <c r="A307">
        <v>37</v>
      </c>
      <c r="B307">
        <v>7.1840000000000001E-2</v>
      </c>
      <c r="C307" s="22">
        <v>1.6960107799999999E-5</v>
      </c>
      <c r="D307" s="22">
        <v>8.3904652600000002E-6</v>
      </c>
    </row>
    <row r="308" spans="1:4">
      <c r="A308">
        <v>38</v>
      </c>
      <c r="B308">
        <v>8.0629999999999993E-2</v>
      </c>
      <c r="C308" s="22">
        <v>1.69382062E-5</v>
      </c>
      <c r="D308" s="22">
        <v>8.3810881100000004E-6</v>
      </c>
    </row>
    <row r="309" spans="1:4">
      <c r="A309">
        <v>39</v>
      </c>
      <c r="B309">
        <v>9.0509999999999993E-2</v>
      </c>
      <c r="C309" s="22">
        <v>1.6909635499999999E-5</v>
      </c>
      <c r="D309" s="22">
        <v>8.3688728099999999E-6</v>
      </c>
    </row>
    <row r="310" spans="1:4">
      <c r="A310">
        <v>40</v>
      </c>
      <c r="B310">
        <v>0.1016</v>
      </c>
      <c r="C310" s="22">
        <v>1.68734753E-5</v>
      </c>
      <c r="D310" s="22">
        <v>8.3534341299999994E-6</v>
      </c>
    </row>
    <row r="311" spans="1:4">
      <c r="A311">
        <v>41</v>
      </c>
      <c r="B311">
        <v>0.114</v>
      </c>
      <c r="C311" s="22">
        <v>1.6828946100000002E-5</v>
      </c>
      <c r="D311" s="22">
        <v>8.3344430399999996E-6</v>
      </c>
    </row>
    <row r="312" spans="1:4">
      <c r="A312">
        <v>42</v>
      </c>
      <c r="B312">
        <v>0.128</v>
      </c>
      <c r="C312" s="22">
        <v>1.67754399E-5</v>
      </c>
      <c r="D312" s="22">
        <v>8.3116468200000002E-6</v>
      </c>
    </row>
    <row r="313" spans="1:4">
      <c r="A313">
        <v>43</v>
      </c>
      <c r="B313">
        <v>0.14369999999999999</v>
      </c>
      <c r="C313" s="22">
        <v>1.67124998E-5</v>
      </c>
      <c r="D313" s="22">
        <v>8.2848756599999995E-6</v>
      </c>
    </row>
    <row r="314" spans="1:4">
      <c r="A314">
        <v>44</v>
      </c>
      <c r="B314">
        <v>0.1613</v>
      </c>
      <c r="C314" s="22">
        <v>1.6639756999999999E-5</v>
      </c>
      <c r="D314" s="22">
        <v>8.2540368300000001E-6</v>
      </c>
    </row>
    <row r="315" spans="1:4">
      <c r="A315">
        <v>45</v>
      </c>
      <c r="B315">
        <v>0.18099999999999999</v>
      </c>
      <c r="C315" s="22">
        <v>1.6556851700000001E-5</v>
      </c>
      <c r="D315" s="22">
        <v>8.2191047699999999E-6</v>
      </c>
    </row>
    <row r="316" spans="1:4">
      <c r="A316">
        <v>46</v>
      </c>
      <c r="B316">
        <v>0.20319999999999999</v>
      </c>
      <c r="C316" s="22">
        <v>1.6463329699999999E-5</v>
      </c>
      <c r="D316" s="22">
        <v>8.1801044399999998E-6</v>
      </c>
    </row>
    <row r="317" spans="1:4">
      <c r="A317">
        <v>47</v>
      </c>
      <c r="B317">
        <v>0.2281</v>
      </c>
      <c r="C317" s="22">
        <v>1.6358493700000001E-5</v>
      </c>
      <c r="D317" s="22">
        <v>8.1370780499999993E-6</v>
      </c>
    </row>
    <row r="318" spans="1:4">
      <c r="A318">
        <v>48</v>
      </c>
      <c r="B318">
        <v>0.25600000000000001</v>
      </c>
      <c r="C318" s="22">
        <v>1.6241227099999998E-5</v>
      </c>
      <c r="D318" s="22">
        <v>8.0900416900000007E-6</v>
      </c>
    </row>
    <row r="319" spans="1:4">
      <c r="A319">
        <v>49</v>
      </c>
      <c r="B319">
        <v>0.28739999999999999</v>
      </c>
      <c r="C319" s="22">
        <v>1.61098577E-5</v>
      </c>
      <c r="D319" s="22">
        <v>8.0389537299999993E-6</v>
      </c>
    </row>
    <row r="320" spans="1:4">
      <c r="A320">
        <v>50</v>
      </c>
      <c r="B320">
        <v>0.32250000000000001</v>
      </c>
      <c r="C320" s="22">
        <v>1.5962091999999999E-5</v>
      </c>
      <c r="D320" s="22">
        <v>7.9837010100000004E-6</v>
      </c>
    </row>
    <row r="321" spans="1:4">
      <c r="A321">
        <v>51</v>
      </c>
      <c r="B321">
        <v>0.36199999999999999</v>
      </c>
      <c r="C321" s="22">
        <v>1.5794975800000002E-5</v>
      </c>
      <c r="D321" s="22">
        <v>7.9240771999999995E-6</v>
      </c>
    </row>
    <row r="322" spans="1:4">
      <c r="A322">
        <v>52</v>
      </c>
      <c r="B322">
        <v>0.40639999999999998</v>
      </c>
      <c r="C322" s="22">
        <v>1.56048336E-5</v>
      </c>
      <c r="D322" s="22">
        <v>7.8597275800000008E-6</v>
      </c>
    </row>
    <row r="323" spans="1:4">
      <c r="A323">
        <v>53</v>
      </c>
      <c r="B323">
        <v>0.45610000000000001</v>
      </c>
      <c r="C323" s="22">
        <v>1.5387228299999999E-5</v>
      </c>
      <c r="D323" s="22">
        <v>7.7900703899999997E-6</v>
      </c>
    </row>
    <row r="324" spans="1:4">
      <c r="A324">
        <v>54</v>
      </c>
      <c r="B324">
        <v>0.51200000000000001</v>
      </c>
      <c r="C324" s="22">
        <v>1.51370374E-5</v>
      </c>
      <c r="D324" s="22">
        <v>7.7142214399999996E-6</v>
      </c>
    </row>
    <row r="325" spans="1:4">
      <c r="A325">
        <v>55</v>
      </c>
      <c r="B325">
        <v>0.57469999999999999</v>
      </c>
      <c r="C325" s="22">
        <v>1.48486486E-5</v>
      </c>
      <c r="D325" s="22">
        <v>7.6309164700000007E-6</v>
      </c>
    </row>
    <row r="326" spans="1:4">
      <c r="A326">
        <v>56</v>
      </c>
      <c r="B326">
        <v>0.64510000000000001</v>
      </c>
      <c r="C326" s="22">
        <v>1.45162306E-5</v>
      </c>
      <c r="D326" s="22">
        <v>7.5384204999999999E-6</v>
      </c>
    </row>
    <row r="327" spans="1:4">
      <c r="A327">
        <v>57</v>
      </c>
      <c r="B327">
        <v>0.72409999999999997</v>
      </c>
      <c r="C327" s="22">
        <v>1.41341318E-5</v>
      </c>
      <c r="D327" s="22">
        <v>7.4344671799999997E-6</v>
      </c>
    </row>
    <row r="328" spans="1:4">
      <c r="A328">
        <v>58</v>
      </c>
      <c r="B328">
        <v>0.81269999999999998</v>
      </c>
      <c r="C328" s="22">
        <v>1.36974733E-5</v>
      </c>
      <c r="D328" s="22">
        <v>7.3162760800000002E-6</v>
      </c>
    </row>
    <row r="329" spans="1:4">
      <c r="A329">
        <v>59</v>
      </c>
      <c r="B329">
        <v>0.9123</v>
      </c>
      <c r="C329" s="22">
        <v>1.32028328E-5</v>
      </c>
      <c r="D329" s="22">
        <v>7.1806307500000003E-6</v>
      </c>
    </row>
    <row r="330" spans="1:4">
      <c r="A330">
        <v>60</v>
      </c>
      <c r="B330">
        <v>1.024</v>
      </c>
      <c r="C330" s="22">
        <v>1.26488607E-5</v>
      </c>
      <c r="D330" s="22">
        <v>7.0240130499999997E-6</v>
      </c>
    </row>
    <row r="331" spans="1:4">
      <c r="A331">
        <v>61</v>
      </c>
      <c r="B331">
        <v>1.149</v>
      </c>
      <c r="C331" s="22">
        <v>1.2036801100000001E-5</v>
      </c>
      <c r="D331" s="22">
        <v>6.8428633899999997E-6</v>
      </c>
    </row>
    <row r="332" spans="1:4">
      <c r="A332">
        <v>62</v>
      </c>
      <c r="B332">
        <v>1.29</v>
      </c>
      <c r="C332" s="22">
        <v>1.1370895399999999E-5</v>
      </c>
      <c r="D332" s="22">
        <v>6.6339845200000001E-6</v>
      </c>
    </row>
    <row r="333" spans="1:4">
      <c r="A333">
        <v>63</v>
      </c>
      <c r="B333">
        <v>1.448</v>
      </c>
      <c r="C333" s="22">
        <v>1.06585247E-5</v>
      </c>
      <c r="D333" s="22">
        <v>6.3949858300000002E-6</v>
      </c>
    </row>
    <row r="334" spans="1:4">
      <c r="A334">
        <v>64</v>
      </c>
      <c r="B334">
        <v>1.625</v>
      </c>
      <c r="C334" s="22">
        <v>9.9099639999999998E-6</v>
      </c>
      <c r="D334" s="22">
        <v>6.1246907200000002E-6</v>
      </c>
    </row>
    <row r="335" spans="1:4">
      <c r="A335">
        <v>65</v>
      </c>
      <c r="B335">
        <v>1.825</v>
      </c>
      <c r="C335" s="22">
        <v>9.1377393499999996E-6</v>
      </c>
      <c r="D335" s="22">
        <v>5.8235159800000002E-6</v>
      </c>
    </row>
    <row r="336" spans="1:4">
      <c r="A336">
        <v>66</v>
      </c>
      <c r="B336">
        <v>2.048</v>
      </c>
      <c r="C336" s="22">
        <v>8.3556601799999994E-6</v>
      </c>
      <c r="D336" s="22">
        <v>5.4937696100000003E-6</v>
      </c>
    </row>
    <row r="337" spans="1:4">
      <c r="A337">
        <v>67</v>
      </c>
      <c r="B337">
        <v>2.2989999999999999</v>
      </c>
      <c r="C337" s="22">
        <v>7.5777742199999998E-6</v>
      </c>
      <c r="D337" s="22">
        <v>5.1397135600000002E-6</v>
      </c>
    </row>
    <row r="338" spans="1:4">
      <c r="A338">
        <v>68</v>
      </c>
      <c r="B338">
        <v>2.58</v>
      </c>
      <c r="C338" s="22">
        <v>6.8175661400000002E-6</v>
      </c>
      <c r="D338" s="22">
        <v>4.7672965600000003E-6</v>
      </c>
    </row>
    <row r="339" spans="1:4">
      <c r="A339">
        <v>69</v>
      </c>
      <c r="B339">
        <v>2.8959999999999999</v>
      </c>
      <c r="C339" s="22">
        <v>6.0873043300000004E-6</v>
      </c>
      <c r="D339" s="22">
        <v>4.3836111999999998E-6</v>
      </c>
    </row>
    <row r="340" spans="1:4">
      <c r="A340">
        <v>70</v>
      </c>
      <c r="B340">
        <v>3.2509999999999999</v>
      </c>
      <c r="C340" s="22">
        <v>5.3971599000000004E-6</v>
      </c>
      <c r="D340" s="22">
        <v>3.9962455799999997E-6</v>
      </c>
    </row>
    <row r="341" spans="1:4">
      <c r="A341">
        <v>71</v>
      </c>
      <c r="B341">
        <v>3.649</v>
      </c>
      <c r="C341" s="22">
        <v>4.7544321600000004E-6</v>
      </c>
      <c r="D341" s="22">
        <v>3.6127285000000002E-6</v>
      </c>
    </row>
    <row r="342" spans="1:4">
      <c r="A342">
        <v>72</v>
      </c>
      <c r="B342">
        <v>4.0960000000000001</v>
      </c>
      <c r="C342" s="22">
        <v>4.1636943899999998E-6</v>
      </c>
      <c r="D342" s="22">
        <v>3.24011731E-6</v>
      </c>
    </row>
    <row r="343" spans="1:4">
      <c r="A343">
        <v>73</v>
      </c>
      <c r="B343">
        <v>4.5979999999999999</v>
      </c>
      <c r="C343" s="22">
        <v>3.6274962899999999E-6</v>
      </c>
      <c r="D343" s="22">
        <v>2.8845549500000001E-6</v>
      </c>
    </row>
    <row r="344" spans="1:4">
      <c r="A344">
        <v>74</v>
      </c>
      <c r="B344">
        <v>5.1609999999999996</v>
      </c>
      <c r="C344" s="22">
        <v>3.1464451899999999E-6</v>
      </c>
      <c r="D344" s="22">
        <v>2.5507554899999999E-6</v>
      </c>
    </row>
    <row r="345" spans="1:4">
      <c r="A345">
        <v>75</v>
      </c>
      <c r="B345">
        <v>5.7930000000000001</v>
      </c>
      <c r="C345" s="22">
        <v>2.7189763199999998E-6</v>
      </c>
      <c r="D345" s="22">
        <v>2.2417987500000002E-6</v>
      </c>
    </row>
    <row r="346" spans="1:4">
      <c r="A346">
        <v>76</v>
      </c>
      <c r="B346">
        <v>6.5019999999999998</v>
      </c>
      <c r="C346" s="22">
        <v>2.3420286699999998E-6</v>
      </c>
      <c r="D346" s="22">
        <v>1.9594561099999999E-6</v>
      </c>
    </row>
    <row r="347" spans="1:4">
      <c r="A347">
        <v>77</v>
      </c>
      <c r="B347">
        <v>7.298</v>
      </c>
      <c r="C347" s="22">
        <v>2.0120916300000001E-6</v>
      </c>
      <c r="D347" s="22">
        <v>1.7045354E-6</v>
      </c>
    </row>
    <row r="348" spans="1:4">
      <c r="A348">
        <v>78</v>
      </c>
      <c r="B348">
        <v>8.1920000000000002</v>
      </c>
      <c r="C348" s="22">
        <v>1.72531389E-6</v>
      </c>
      <c r="D348" s="22">
        <v>1.4768178399999999E-6</v>
      </c>
    </row>
    <row r="349" spans="1:4">
      <c r="A349">
        <v>79</v>
      </c>
      <c r="B349">
        <v>9.1950000000000003</v>
      </c>
      <c r="C349" s="22">
        <v>1.4772646499999999E-6</v>
      </c>
      <c r="D349" s="22">
        <v>1.27508118E-6</v>
      </c>
    </row>
    <row r="350" spans="1:4">
      <c r="A350">
        <v>80</v>
      </c>
      <c r="B350">
        <v>10.32</v>
      </c>
      <c r="C350" s="22">
        <v>1.26344545E-6</v>
      </c>
      <c r="D350" s="22">
        <v>1.0976049099999999E-6</v>
      </c>
    </row>
    <row r="351" spans="1:4">
      <c r="A351">
        <v>81</v>
      </c>
      <c r="B351">
        <v>11.59</v>
      </c>
      <c r="C351" s="22">
        <v>1.0798537299999999E-6</v>
      </c>
      <c r="D351" s="22">
        <v>9.4256503199999998E-7</v>
      </c>
    </row>
    <row r="352" spans="1:4">
      <c r="A352">
        <v>82</v>
      </c>
      <c r="B352">
        <v>13</v>
      </c>
      <c r="C352" s="22">
        <v>9.2278499099999995E-7</v>
      </c>
      <c r="D352" s="22">
        <v>8.0793627900000002E-7</v>
      </c>
    </row>
    <row r="353" spans="1:8">
      <c r="A353">
        <v>83</v>
      </c>
      <c r="B353">
        <v>14.6</v>
      </c>
      <c r="C353" s="22">
        <v>7.8862113199999995E-7</v>
      </c>
      <c r="D353" s="22">
        <v>6.9147991799999996E-7</v>
      </c>
    </row>
    <row r="356" spans="1:8">
      <c r="A356" t="s">
        <v>1</v>
      </c>
      <c r="B356" t="s">
        <v>12</v>
      </c>
      <c r="C356" t="s">
        <v>13</v>
      </c>
      <c r="D356" t="s">
        <v>14</v>
      </c>
      <c r="E356" t="s">
        <v>15</v>
      </c>
      <c r="F356" t="s">
        <v>259</v>
      </c>
      <c r="G356" t="s">
        <v>16</v>
      </c>
      <c r="H356" t="s">
        <v>17</v>
      </c>
    </row>
    <row r="357" spans="1:8">
      <c r="A357">
        <v>0</v>
      </c>
      <c r="B357">
        <v>1.1249999999999999E-3</v>
      </c>
      <c r="C357" s="22">
        <v>7.2401626399999999E-5</v>
      </c>
      <c r="D357" s="22">
        <v>2.4487284000000001E-5</v>
      </c>
      <c r="E357">
        <v>0.33821455700000003</v>
      </c>
      <c r="F357">
        <v>0.28357870499999999</v>
      </c>
      <c r="G357">
        <v>0.30546236500000001</v>
      </c>
      <c r="H357">
        <v>0.33818160277217202</v>
      </c>
    </row>
    <row r="358" spans="1:8">
      <c r="A358">
        <v>1</v>
      </c>
      <c r="B358">
        <v>1.4170000000000001E-3</v>
      </c>
      <c r="C358" s="22">
        <v>7.2401566699999996E-5</v>
      </c>
      <c r="D358" s="22">
        <v>2.4487248700000001E-5</v>
      </c>
      <c r="E358">
        <v>0.33821434900000003</v>
      </c>
      <c r="F358">
        <v>0.28980618800000002</v>
      </c>
      <c r="G358">
        <v>0.30569615500000002</v>
      </c>
      <c r="H358">
        <v>0.33818160277217202</v>
      </c>
    </row>
    <row r="359" spans="1:8">
      <c r="A359">
        <v>2</v>
      </c>
      <c r="B359">
        <v>1.786E-3</v>
      </c>
      <c r="C359" s="22">
        <v>7.2401543499999997E-5</v>
      </c>
      <c r="D359" s="22">
        <v>2.4487234699999999E-5</v>
      </c>
      <c r="E359">
        <v>0.33821426300000001</v>
      </c>
      <c r="F359">
        <v>0.39056326800000002</v>
      </c>
      <c r="G359">
        <v>0.305791808</v>
      </c>
      <c r="H359">
        <v>0.33818160277217202</v>
      </c>
    </row>
    <row r="360" spans="1:8">
      <c r="A360">
        <v>3</v>
      </c>
      <c r="B360">
        <v>2.2499999999999998E-3</v>
      </c>
      <c r="C360" s="22">
        <v>7.2401567199999994E-5</v>
      </c>
      <c r="D360" s="22">
        <v>2.44872439E-5</v>
      </c>
      <c r="E360">
        <v>0.33821427900000001</v>
      </c>
      <c r="F360">
        <v>0.19462949199999999</v>
      </c>
      <c r="G360">
        <v>0.30576485599999997</v>
      </c>
      <c r="H360">
        <v>0.33818160277217202</v>
      </c>
    </row>
    <row r="361" spans="1:8">
      <c r="A361">
        <v>4</v>
      </c>
      <c r="B361">
        <v>2.8349999999999998E-3</v>
      </c>
      <c r="C361" s="22">
        <v>7.2401600000000002E-5</v>
      </c>
      <c r="D361" s="22">
        <v>2.4487267200000001E-5</v>
      </c>
      <c r="E361">
        <v>0.33821444899999997</v>
      </c>
      <c r="F361">
        <v>-1.95430262</v>
      </c>
      <c r="G361">
        <v>0.30558206799999998</v>
      </c>
      <c r="H361">
        <v>0.33818160277217202</v>
      </c>
    </row>
    <row r="362" spans="1:8">
      <c r="A362">
        <v>5</v>
      </c>
      <c r="B362">
        <v>3.5720000000000001E-3</v>
      </c>
      <c r="C362" s="22">
        <v>7.2401588799999995E-5</v>
      </c>
      <c r="D362" s="22">
        <v>2.44872646E-5</v>
      </c>
      <c r="E362">
        <v>0.33821446399999999</v>
      </c>
      <c r="F362">
        <v>9.6291348299999996E-2</v>
      </c>
      <c r="G362">
        <v>0.305571606</v>
      </c>
      <c r="H362">
        <v>0.33818160277217202</v>
      </c>
    </row>
    <row r="363" spans="1:8">
      <c r="A363">
        <v>6</v>
      </c>
      <c r="B363">
        <v>4.4999999999999997E-3</v>
      </c>
      <c r="C363" s="22">
        <v>7.2401534799999994E-5</v>
      </c>
      <c r="D363" s="22">
        <v>2.4487236300000002E-5</v>
      </c>
      <c r="E363">
        <v>0.33821432600000001</v>
      </c>
      <c r="F363">
        <v>0.63099459099999999</v>
      </c>
      <c r="G363">
        <v>0.30573244199999999</v>
      </c>
      <c r="H363">
        <v>0.33818160277217202</v>
      </c>
    </row>
    <row r="364" spans="1:8">
      <c r="A364">
        <v>7</v>
      </c>
      <c r="B364">
        <v>5.6690000000000004E-3</v>
      </c>
      <c r="C364" s="22">
        <v>7.2401538599999995E-5</v>
      </c>
      <c r="D364" s="22">
        <v>2.44872339E-5</v>
      </c>
      <c r="E364">
        <v>0.33821427599999998</v>
      </c>
      <c r="F364">
        <v>-0.102762672</v>
      </c>
      <c r="G364">
        <v>0.30578106300000002</v>
      </c>
      <c r="H364">
        <v>0.33818160277217202</v>
      </c>
    </row>
    <row r="365" spans="1:8">
      <c r="A365">
        <v>8</v>
      </c>
      <c r="B365">
        <v>7.143E-3</v>
      </c>
      <c r="C365" s="22">
        <v>7.2401600300000003E-5</v>
      </c>
      <c r="D365" s="22">
        <v>2.44872578E-5</v>
      </c>
      <c r="E365">
        <v>0.33821431699999999</v>
      </c>
      <c r="F365">
        <v>0.41820748000000002</v>
      </c>
      <c r="G365">
        <v>0.30571284999999998</v>
      </c>
      <c r="H365">
        <v>0.33818160277217202</v>
      </c>
    </row>
    <row r="366" spans="1:8">
      <c r="A366">
        <v>9</v>
      </c>
      <c r="B366">
        <v>8.9999999999999993E-3</v>
      </c>
      <c r="C366" s="22">
        <v>7.2401602099999999E-5</v>
      </c>
      <c r="D366" s="22">
        <v>2.4487264500000001E-5</v>
      </c>
      <c r="E366">
        <v>0.338214401</v>
      </c>
      <c r="F366">
        <v>-0.55804525999999999</v>
      </c>
      <c r="G366">
        <v>0.30562865900000002</v>
      </c>
      <c r="H366">
        <v>0.33818160277217202</v>
      </c>
    </row>
    <row r="367" spans="1:8">
      <c r="A367">
        <v>10</v>
      </c>
      <c r="B367">
        <v>1.1339999999999999E-2</v>
      </c>
      <c r="C367" s="22">
        <v>7.2401549600000005E-5</v>
      </c>
      <c r="D367" s="22">
        <v>2.44872522E-5</v>
      </c>
      <c r="E367">
        <v>0.33821447700000001</v>
      </c>
      <c r="F367">
        <v>-0.102566009</v>
      </c>
      <c r="G367">
        <v>0.30557657799999999</v>
      </c>
      <c r="H367">
        <v>0.33818160277217202</v>
      </c>
    </row>
    <row r="368" spans="1:8">
      <c r="A368">
        <v>11</v>
      </c>
      <c r="B368">
        <v>1.4290000000000001E-2</v>
      </c>
      <c r="C368" s="22">
        <v>7.24015352E-5</v>
      </c>
      <c r="D368" s="22">
        <v>2.44872561E-5</v>
      </c>
      <c r="E368">
        <v>0.33821459799999998</v>
      </c>
      <c r="F368">
        <v>0.17481338299999999</v>
      </c>
      <c r="G368">
        <v>0.30546308599999999</v>
      </c>
      <c r="H368">
        <v>0.33818160277217202</v>
      </c>
    </row>
    <row r="369" spans="1:8">
      <c r="A369">
        <v>12</v>
      </c>
      <c r="B369">
        <v>1.7999999999999999E-2</v>
      </c>
      <c r="C369" s="22">
        <v>7.2401616599999995E-5</v>
      </c>
      <c r="D369" s="22">
        <v>2.44872725E-5</v>
      </c>
      <c r="E369">
        <v>0.338214444</v>
      </c>
      <c r="F369">
        <v>0.12266192300000001</v>
      </c>
      <c r="G369">
        <v>0.30557890399999998</v>
      </c>
      <c r="H369">
        <v>0.33818160277217202</v>
      </c>
    </row>
    <row r="370" spans="1:8">
      <c r="A370">
        <v>13</v>
      </c>
      <c r="B370">
        <v>2.2679999999999999E-2</v>
      </c>
      <c r="C370" s="22">
        <v>7.2401540700000005E-5</v>
      </c>
      <c r="D370" s="22">
        <v>2.44872196E-5</v>
      </c>
      <c r="E370">
        <v>0.33821406799999998</v>
      </c>
      <c r="F370">
        <v>9.3232617099999998E-2</v>
      </c>
      <c r="G370">
        <v>0.305986113</v>
      </c>
      <c r="H370">
        <v>0.33818160277217202</v>
      </c>
    </row>
    <row r="371" spans="1:8">
      <c r="A371">
        <v>14</v>
      </c>
      <c r="B371">
        <v>2.8570000000000002E-2</v>
      </c>
      <c r="C371" s="22">
        <v>7.24001976E-5</v>
      </c>
      <c r="D371" s="22">
        <v>2.44866952E-5</v>
      </c>
      <c r="E371">
        <v>0.33821309900000002</v>
      </c>
      <c r="F371">
        <v>9.1995683300000006E-2</v>
      </c>
      <c r="G371">
        <v>0.30751190299999998</v>
      </c>
      <c r="H371">
        <v>0.33818160277217202</v>
      </c>
    </row>
    <row r="372" spans="1:8">
      <c r="A372">
        <v>15</v>
      </c>
      <c r="B372">
        <v>3.5999999999999997E-2</v>
      </c>
      <c r="C372" s="22">
        <v>7.2393655299999996E-5</v>
      </c>
      <c r="D372" s="22">
        <v>2.4484107099999999E-5</v>
      </c>
      <c r="E372">
        <v>0.338207914</v>
      </c>
      <c r="F372">
        <v>8.6008004799999996E-2</v>
      </c>
      <c r="G372">
        <v>0.31463511999999999</v>
      </c>
      <c r="H372">
        <v>0.33818160277217202</v>
      </c>
    </row>
    <row r="373" spans="1:8">
      <c r="A373">
        <v>16</v>
      </c>
      <c r="B373">
        <v>4.5359999999999998E-2</v>
      </c>
      <c r="C373" s="22">
        <v>7.2372153099999994E-5</v>
      </c>
      <c r="D373" s="22">
        <v>2.4475475899999999E-5</v>
      </c>
      <c r="E373">
        <v>0.338189136</v>
      </c>
      <c r="F373">
        <v>6.7931501300000002E-2</v>
      </c>
      <c r="G373">
        <v>0.33285738500000001</v>
      </c>
      <c r="H373">
        <v>0.33818160277217202</v>
      </c>
    </row>
    <row r="374" spans="1:8">
      <c r="A374">
        <v>17</v>
      </c>
      <c r="B374">
        <v>5.7140000000000003E-2</v>
      </c>
      <c r="C374" s="22">
        <v>7.2317302500000003E-5</v>
      </c>
      <c r="D374" s="22">
        <v>2.4453471E-5</v>
      </c>
      <c r="E374">
        <v>0.33814136</v>
      </c>
      <c r="F374">
        <v>4.41643226E-2</v>
      </c>
      <c r="G374">
        <v>0.35668926400000001</v>
      </c>
      <c r="H374">
        <v>0.33818160277217202</v>
      </c>
    </row>
    <row r="375" spans="1:8">
      <c r="A375">
        <v>18</v>
      </c>
      <c r="B375">
        <v>7.1999999999999995E-2</v>
      </c>
      <c r="C375" s="22">
        <v>7.2202172000000001E-5</v>
      </c>
      <c r="D375" s="22">
        <v>2.44073654E-5</v>
      </c>
      <c r="E375">
        <v>0.33804198299999999</v>
      </c>
      <c r="F375">
        <v>2.5985120600000002E-2</v>
      </c>
      <c r="G375">
        <v>0.37519228500000001</v>
      </c>
      <c r="H375">
        <v>0.33818160277217202</v>
      </c>
    </row>
    <row r="376" spans="1:8">
      <c r="A376">
        <v>19</v>
      </c>
      <c r="B376">
        <v>9.0709999999999999E-2</v>
      </c>
      <c r="C376" s="22">
        <v>7.1995066900000003E-5</v>
      </c>
      <c r="D376" s="22">
        <v>2.4324348000000002E-5</v>
      </c>
      <c r="E376">
        <v>0.33786131600000002</v>
      </c>
      <c r="F376">
        <v>1.5608438299999999E-2</v>
      </c>
      <c r="G376">
        <v>0.38627328799999999</v>
      </c>
      <c r="H376">
        <v>0.33818160277217202</v>
      </c>
    </row>
    <row r="377" spans="1:8">
      <c r="A377">
        <v>20</v>
      </c>
      <c r="B377">
        <v>0.1143</v>
      </c>
      <c r="C377" s="22">
        <v>7.1666142000000003E-5</v>
      </c>
      <c r="D377" s="22">
        <v>2.4192282599999999E-5</v>
      </c>
      <c r="E377">
        <v>0.33756920499999998</v>
      </c>
      <c r="F377">
        <v>1.10379555E-2</v>
      </c>
      <c r="G377">
        <v>0.39247136999999999</v>
      </c>
      <c r="H377">
        <v>0.33818160277217202</v>
      </c>
    </row>
    <row r="378" spans="1:8">
      <c r="A378">
        <v>21</v>
      </c>
      <c r="B378">
        <v>0.14399999999999999</v>
      </c>
      <c r="C378" s="22">
        <v>7.1193343599999995E-5</v>
      </c>
      <c r="D378" s="22">
        <v>2.4001992399999999E-5</v>
      </c>
      <c r="E378">
        <v>0.33713815400000002</v>
      </c>
      <c r="F378">
        <v>1.14211286E-2</v>
      </c>
      <c r="G378">
        <v>0.39616344100000001</v>
      </c>
      <c r="H378">
        <v>0.33818160277217202</v>
      </c>
    </row>
    <row r="379" spans="1:8">
      <c r="A379">
        <v>22</v>
      </c>
      <c r="B379">
        <v>0.18140000000000001</v>
      </c>
      <c r="C379" s="22">
        <v>7.0563443900000005E-5</v>
      </c>
      <c r="D379" s="22">
        <v>2.37463784E-5</v>
      </c>
      <c r="E379">
        <v>0.33652521899999999</v>
      </c>
      <c r="F379">
        <v>1.7477505899999999E-2</v>
      </c>
      <c r="G379">
        <v>0.39934001200000002</v>
      </c>
      <c r="H379">
        <v>0.33818160277217202</v>
      </c>
    </row>
    <row r="380" spans="1:8">
      <c r="A380">
        <v>23</v>
      </c>
      <c r="B380">
        <v>0.2286</v>
      </c>
      <c r="C380" s="22">
        <v>6.9765261099999999E-5</v>
      </c>
      <c r="D380" s="22">
        <v>2.3414926700000001E-5</v>
      </c>
      <c r="E380">
        <v>0.335624441</v>
      </c>
      <c r="F380">
        <v>3.0356554800000001E-2</v>
      </c>
      <c r="G380">
        <v>0.40402956699999998</v>
      </c>
      <c r="H380">
        <v>0.33818160277217202</v>
      </c>
    </row>
    <row r="381" spans="1:8">
      <c r="A381">
        <v>24</v>
      </c>
      <c r="B381">
        <v>0.28799999999999998</v>
      </c>
      <c r="C381" s="22">
        <v>6.8776429900000005E-5</v>
      </c>
      <c r="D381" s="22">
        <v>2.2984742400000002E-5</v>
      </c>
      <c r="E381">
        <v>0.33419504999999999</v>
      </c>
      <c r="F381">
        <v>4.9543268500000001E-2</v>
      </c>
      <c r="G381">
        <v>0.41232222800000001</v>
      </c>
      <c r="H381">
        <v>0.33818160277217202</v>
      </c>
    </row>
    <row r="382" spans="1:8">
      <c r="A382">
        <v>25</v>
      </c>
      <c r="B382">
        <v>0.36280000000000001</v>
      </c>
      <c r="C382" s="22">
        <v>6.7549520200000006E-5</v>
      </c>
      <c r="D382" s="22">
        <v>2.2411851200000001E-5</v>
      </c>
      <c r="E382">
        <v>0.33178401800000001</v>
      </c>
      <c r="F382">
        <v>7.0658457199999997E-2</v>
      </c>
      <c r="G382">
        <v>0.425928054</v>
      </c>
      <c r="H382">
        <v>0.33818160277217202</v>
      </c>
    </row>
    <row r="383" spans="1:8">
      <c r="A383">
        <v>26</v>
      </c>
      <c r="B383">
        <v>0.4572</v>
      </c>
      <c r="C383" s="22">
        <v>6.60007583E-5</v>
      </c>
      <c r="D383" s="22">
        <v>2.16266682E-5</v>
      </c>
      <c r="E383">
        <v>0.32767302599999998</v>
      </c>
      <c r="F383">
        <v>8.5467681399999995E-2</v>
      </c>
      <c r="G383">
        <v>0.445317293</v>
      </c>
      <c r="H383">
        <v>0.33818160277217202</v>
      </c>
    </row>
    <row r="384" spans="1:8">
      <c r="A384">
        <v>27</v>
      </c>
      <c r="B384">
        <v>0.57599999999999996</v>
      </c>
      <c r="C384" s="22">
        <v>6.4004160899999994E-5</v>
      </c>
      <c r="D384" s="22">
        <v>2.0538733099999999E-5</v>
      </c>
      <c r="E384">
        <v>0.32089684099999999</v>
      </c>
      <c r="F384">
        <v>8.5736572400000002E-2</v>
      </c>
      <c r="G384">
        <v>0.46878915700000001</v>
      </c>
      <c r="H384">
        <v>0.33818160277217202</v>
      </c>
    </row>
    <row r="385" spans="1:8">
      <c r="A385">
        <v>28</v>
      </c>
      <c r="B385">
        <v>0.72570000000000001</v>
      </c>
      <c r="C385" s="22">
        <v>6.1397223600000002E-5</v>
      </c>
      <c r="D385" s="22">
        <v>1.9056445599999999E-5</v>
      </c>
      <c r="E385">
        <v>0.31037959799999998</v>
      </c>
      <c r="F385">
        <v>6.8169304200000003E-2</v>
      </c>
      <c r="G385">
        <v>0.492277099</v>
      </c>
      <c r="H385">
        <v>0.33818160277217202</v>
      </c>
    </row>
    <row r="386" spans="1:8">
      <c r="A386">
        <v>29</v>
      </c>
      <c r="B386">
        <v>0.9143</v>
      </c>
      <c r="C386" s="22">
        <v>5.8010268700000003E-5</v>
      </c>
      <c r="D386" s="22">
        <v>1.7125239500000001E-5</v>
      </c>
      <c r="E386">
        <v>0.29521048500000002</v>
      </c>
      <c r="F386">
        <v>3.5818138999999999E-2</v>
      </c>
      <c r="G386">
        <v>0.510521055</v>
      </c>
      <c r="H386">
        <v>0.33818160277217202</v>
      </c>
    </row>
    <row r="387" spans="1:8">
      <c r="A387">
        <v>30</v>
      </c>
      <c r="B387">
        <v>1.1519999999999999</v>
      </c>
      <c r="C387" s="22">
        <v>5.37218964E-5</v>
      </c>
      <c r="D387" s="22">
        <v>1.4773297999999999E-5</v>
      </c>
      <c r="E387">
        <v>0.27499583900000002</v>
      </c>
      <c r="F387">
        <v>-4.7918764500000004E-3</v>
      </c>
      <c r="G387">
        <v>0.51919381200000003</v>
      </c>
      <c r="H387">
        <v>0.33818160277217202</v>
      </c>
    </row>
    <row r="388" spans="1:8">
      <c r="A388">
        <v>31</v>
      </c>
      <c r="B388">
        <v>1.4510000000000001</v>
      </c>
      <c r="C388" s="22">
        <v>4.8527550800000002E-5</v>
      </c>
      <c r="D388" s="22">
        <v>1.21394573E-5</v>
      </c>
      <c r="E388">
        <v>0.250155986</v>
      </c>
      <c r="F388">
        <v>-4.73989919E-2</v>
      </c>
      <c r="G388">
        <v>0.51656169100000005</v>
      </c>
      <c r="H388">
        <v>0.33818160277217202</v>
      </c>
    </row>
    <row r="389" spans="1:8">
      <c r="A389">
        <v>32</v>
      </c>
      <c r="B389">
        <v>1.829</v>
      </c>
      <c r="C389" s="22">
        <v>4.2587761399999999E-5</v>
      </c>
      <c r="D389" s="22">
        <v>9.45430214E-6</v>
      </c>
      <c r="E389">
        <v>0.22199575199999999</v>
      </c>
      <c r="F389">
        <v>-8.7886388999999995E-2</v>
      </c>
      <c r="G389">
        <v>0.50374289999999999</v>
      </c>
      <c r="H389">
        <v>0.33818160277217202</v>
      </c>
    </row>
    <row r="390" spans="1:8">
      <c r="A390">
        <v>33</v>
      </c>
      <c r="B390">
        <v>2.3039999999999998</v>
      </c>
      <c r="C390" s="22">
        <v>3.6223735799999999E-5</v>
      </c>
      <c r="D390" s="22">
        <v>6.9706429199999996E-6</v>
      </c>
      <c r="E390">
        <v>0.19243302100000001</v>
      </c>
      <c r="F390">
        <v>-0.124548691</v>
      </c>
      <c r="G390">
        <v>0.48382131900000003</v>
      </c>
      <c r="H390">
        <v>0.33818160277217202</v>
      </c>
    </row>
    <row r="391" spans="1:8">
      <c r="A391">
        <v>34</v>
      </c>
      <c r="B391">
        <v>2.903</v>
      </c>
      <c r="C391" s="22">
        <v>2.9851031899999999E-5</v>
      </c>
      <c r="D391" s="22">
        <v>4.8828685999999999E-6</v>
      </c>
      <c r="E391">
        <v>0.16357453299999999</v>
      </c>
      <c r="F391">
        <v>-0.157009436</v>
      </c>
      <c r="G391">
        <v>0.46046623800000003</v>
      </c>
      <c r="H391">
        <v>0.33818160277217202</v>
      </c>
    </row>
    <row r="392" spans="1:8">
      <c r="A392">
        <v>35</v>
      </c>
      <c r="B392">
        <v>3.657</v>
      </c>
      <c r="C392" s="22">
        <v>2.38744241E-5</v>
      </c>
      <c r="D392" s="22">
        <v>3.2766614799999999E-6</v>
      </c>
      <c r="E392">
        <v>0.13724567600000001</v>
      </c>
      <c r="F392">
        <v>-0.18542903299999999</v>
      </c>
      <c r="G392">
        <v>0.43688977600000001</v>
      </c>
      <c r="H392">
        <v>0.33818160277217202</v>
      </c>
    </row>
    <row r="393" spans="1:8">
      <c r="A393">
        <v>36</v>
      </c>
      <c r="B393">
        <v>4.6079999999999997</v>
      </c>
      <c r="C393" s="22">
        <v>1.8597153099999998E-5</v>
      </c>
      <c r="D393" s="22">
        <v>2.1335853699999999E-6</v>
      </c>
      <c r="E393">
        <v>0.11472645099999999</v>
      </c>
      <c r="F393">
        <v>-0.210065475</v>
      </c>
      <c r="G393">
        <v>0.41531283099999999</v>
      </c>
      <c r="H393">
        <v>0.33818160277217202</v>
      </c>
    </row>
    <row r="394" spans="1:8">
      <c r="A394">
        <v>37</v>
      </c>
      <c r="B394">
        <v>5.806</v>
      </c>
      <c r="C394" s="22">
        <v>1.4174074200000001E-5</v>
      </c>
      <c r="D394" s="22">
        <v>1.36940119E-6</v>
      </c>
      <c r="E394">
        <v>9.6613095900000001E-2</v>
      </c>
      <c r="F394">
        <v>-0.23097489199999999</v>
      </c>
      <c r="G394">
        <v>0.39691199799999999</v>
      </c>
      <c r="H394">
        <v>0.33818160277217202</v>
      </c>
    </row>
    <row r="395" spans="1:8">
      <c r="A395">
        <v>38</v>
      </c>
      <c r="B395">
        <v>7.3140000000000001</v>
      </c>
      <c r="C395" s="22">
        <v>1.06238004E-5</v>
      </c>
      <c r="D395" s="22">
        <v>8.8161638499999999E-7</v>
      </c>
      <c r="E395">
        <v>8.2985028899999994E-2</v>
      </c>
      <c r="F395">
        <v>-0.248300566</v>
      </c>
      <c r="G395">
        <v>0.38201547000000002</v>
      </c>
      <c r="H395">
        <v>0.33818160277217202</v>
      </c>
    </row>
    <row r="396" spans="1:8">
      <c r="A396">
        <v>39</v>
      </c>
      <c r="B396">
        <v>9.2159999999999993</v>
      </c>
      <c r="C396" s="22">
        <v>7.9192864299999998E-6</v>
      </c>
      <c r="D396" s="22">
        <v>5.8206716800000002E-7</v>
      </c>
      <c r="E396">
        <v>7.3499951499999994E-2</v>
      </c>
      <c r="F396">
        <v>-0.26439204399999999</v>
      </c>
      <c r="G396">
        <v>0.37065130000000002</v>
      </c>
      <c r="H396">
        <v>0.33818160277217202</v>
      </c>
    </row>
    <row r="397" spans="1:8">
      <c r="A397">
        <v>40</v>
      </c>
      <c r="B397">
        <v>11.61</v>
      </c>
      <c r="C397" s="22">
        <v>5.5759159200000004E-6</v>
      </c>
      <c r="D397" s="22">
        <v>3.6252729599999999E-7</v>
      </c>
      <c r="E397">
        <v>6.5016636099999997E-2</v>
      </c>
      <c r="F397">
        <v>-0.28280290200000002</v>
      </c>
      <c r="G397">
        <v>0.36094955499999998</v>
      </c>
      <c r="H397">
        <v>0.33818160277217202</v>
      </c>
    </row>
    <row r="398" spans="1:8">
      <c r="A398">
        <v>41</v>
      </c>
      <c r="B398">
        <v>13</v>
      </c>
      <c r="C398" s="22">
        <v>3.7268700100000001E-6</v>
      </c>
      <c r="D398" s="22">
        <v>2.5444385800000001E-7</v>
      </c>
      <c r="E398">
        <v>6.8272801899999999E-2</v>
      </c>
      <c r="F398" s="22">
        <v>-0.320130052</v>
      </c>
      <c r="G398">
        <v>0.35281358800000001</v>
      </c>
      <c r="H398">
        <v>0.33818160277217202</v>
      </c>
    </row>
    <row r="400" spans="1:8">
      <c r="A400" t="s">
        <v>20</v>
      </c>
    </row>
    <row r="402" spans="1:4">
      <c r="A402" t="s">
        <v>1</v>
      </c>
      <c r="B402" t="s">
        <v>2</v>
      </c>
      <c r="C402" t="s">
        <v>3</v>
      </c>
      <c r="D402" t="s">
        <v>4</v>
      </c>
    </row>
    <row r="403" spans="1:4">
      <c r="A403">
        <v>0</v>
      </c>
      <c r="B403">
        <v>1E-3</v>
      </c>
      <c r="C403" s="22">
        <v>8.4110321499999995E-6</v>
      </c>
      <c r="D403" s="22">
        <v>4.80220625E-6</v>
      </c>
    </row>
    <row r="404" spans="1:4">
      <c r="A404">
        <v>1</v>
      </c>
      <c r="B404">
        <v>1.122E-3</v>
      </c>
      <c r="C404" s="22">
        <v>8.4110304800000001E-6</v>
      </c>
      <c r="D404" s="22">
        <v>4.8022069600000002E-6</v>
      </c>
    </row>
    <row r="405" spans="1:4">
      <c r="A405">
        <v>2</v>
      </c>
      <c r="B405">
        <v>1.2600000000000001E-3</v>
      </c>
      <c r="C405" s="22">
        <v>8.4110263399999999E-6</v>
      </c>
      <c r="D405" s="22">
        <v>4.8022118199999996E-6</v>
      </c>
    </row>
    <row r="406" spans="1:4">
      <c r="A406">
        <v>3</v>
      </c>
      <c r="B406">
        <v>1.4139999999999999E-3</v>
      </c>
      <c r="C406" s="22">
        <v>8.4110217500000008E-6</v>
      </c>
      <c r="D406" s="22">
        <v>4.8022188999999999E-6</v>
      </c>
    </row>
    <row r="407" spans="1:4">
      <c r="A407">
        <v>4</v>
      </c>
      <c r="B407">
        <v>1.5870000000000001E-3</v>
      </c>
      <c r="C407" s="22">
        <v>8.4110186299999996E-6</v>
      </c>
      <c r="D407" s="22">
        <v>4.80222536E-6</v>
      </c>
    </row>
    <row r="408" spans="1:4">
      <c r="A408">
        <v>5</v>
      </c>
      <c r="B408">
        <v>1.7819999999999999E-3</v>
      </c>
      <c r="C408" s="22">
        <v>8.4110181399999998E-6</v>
      </c>
      <c r="D408" s="22">
        <v>4.8022283299999996E-6</v>
      </c>
    </row>
    <row r="409" spans="1:4">
      <c r="A409">
        <v>6</v>
      </c>
      <c r="B409">
        <v>2E-3</v>
      </c>
      <c r="C409" s="22">
        <v>8.4110204499999999E-6</v>
      </c>
      <c r="D409" s="22">
        <v>4.80222599E-6</v>
      </c>
    </row>
    <row r="410" spans="1:4">
      <c r="A410">
        <v>7</v>
      </c>
      <c r="B410">
        <v>2.245E-3</v>
      </c>
      <c r="C410" s="22">
        <v>8.4110246700000004E-6</v>
      </c>
      <c r="D410" s="22">
        <v>4.8022186400000002E-6</v>
      </c>
    </row>
    <row r="411" spans="1:4">
      <c r="A411">
        <v>8</v>
      </c>
      <c r="B411">
        <v>2.5200000000000001E-3</v>
      </c>
      <c r="C411" s="22">
        <v>8.4110291599999995E-6</v>
      </c>
      <c r="D411" s="22">
        <v>4.80220929E-6</v>
      </c>
    </row>
    <row r="412" spans="1:4">
      <c r="A412">
        <v>9</v>
      </c>
      <c r="B412">
        <v>2.8279999999999998E-3</v>
      </c>
      <c r="C412" s="22">
        <v>8.4110319000000005E-6</v>
      </c>
      <c r="D412" s="22">
        <v>4.8022026899999998E-6</v>
      </c>
    </row>
    <row r="413" spans="1:4">
      <c r="A413">
        <v>10</v>
      </c>
      <c r="B413">
        <v>3.1749999999999999E-3</v>
      </c>
      <c r="C413" s="22">
        <v>8.4110314300000003E-6</v>
      </c>
      <c r="D413" s="22">
        <v>4.8022029100000001E-6</v>
      </c>
    </row>
    <row r="414" spans="1:4">
      <c r="A414">
        <v>11</v>
      </c>
      <c r="B414">
        <v>3.5639999999999999E-3</v>
      </c>
      <c r="C414" s="22">
        <v>8.4110276500000006E-6</v>
      </c>
      <c r="D414" s="22">
        <v>4.8022106700000003E-6</v>
      </c>
    </row>
    <row r="415" spans="1:4">
      <c r="A415">
        <v>12</v>
      </c>
      <c r="B415">
        <v>4.0000000000000001E-3</v>
      </c>
      <c r="C415" s="22">
        <v>8.4110222199999993E-6</v>
      </c>
      <c r="D415" s="22">
        <v>4.8022222399999997E-6</v>
      </c>
    </row>
    <row r="416" spans="1:4">
      <c r="A416">
        <v>13</v>
      </c>
      <c r="B416">
        <v>4.4900000000000001E-3</v>
      </c>
      <c r="C416" s="22">
        <v>8.4110178599999996E-6</v>
      </c>
      <c r="D416" s="22">
        <v>4.8022311500000001E-6</v>
      </c>
    </row>
    <row r="417" spans="1:4">
      <c r="A417">
        <v>14</v>
      </c>
      <c r="B417">
        <v>5.0400000000000002E-3</v>
      </c>
      <c r="C417" s="22">
        <v>8.4110169099999993E-6</v>
      </c>
      <c r="D417" s="22">
        <v>4.8022320399999997E-6</v>
      </c>
    </row>
    <row r="418" spans="1:4">
      <c r="A418">
        <v>15</v>
      </c>
      <c r="B418">
        <v>5.6569999999999997E-3</v>
      </c>
      <c r="C418" s="22">
        <v>8.4110199400000004E-6</v>
      </c>
      <c r="D418" s="22">
        <v>4.8022241400000003E-6</v>
      </c>
    </row>
    <row r="419" spans="1:4">
      <c r="A419">
        <v>16</v>
      </c>
      <c r="B419">
        <v>6.3499999999999997E-3</v>
      </c>
      <c r="C419" s="22">
        <v>8.4110253699999999E-6</v>
      </c>
      <c r="D419" s="22">
        <v>4.8022120200000004E-6</v>
      </c>
    </row>
    <row r="420" spans="1:4">
      <c r="A420">
        <v>17</v>
      </c>
      <c r="B420">
        <v>7.1269999999999997E-3</v>
      </c>
      <c r="C420" s="22">
        <v>8.4110303999999998E-6</v>
      </c>
      <c r="D420" s="22">
        <v>4.8022027600000002E-6</v>
      </c>
    </row>
    <row r="421" spans="1:4">
      <c r="A421">
        <v>18</v>
      </c>
      <c r="B421">
        <v>8.0000000000000002E-3</v>
      </c>
      <c r="C421" s="22">
        <v>8.4110325700000006E-6</v>
      </c>
      <c r="D421" s="22">
        <v>4.8022015699999999E-6</v>
      </c>
    </row>
    <row r="422" spans="1:4">
      <c r="A422">
        <v>19</v>
      </c>
      <c r="B422">
        <v>8.9800000000000001E-3</v>
      </c>
      <c r="C422" s="22">
        <v>8.4110310099999992E-6</v>
      </c>
      <c r="D422" s="22">
        <v>4.8022086400000004E-6</v>
      </c>
    </row>
    <row r="423" spans="1:4">
      <c r="A423">
        <v>20</v>
      </c>
      <c r="B423">
        <v>1.008E-2</v>
      </c>
      <c r="C423" s="22">
        <v>8.4110266499999995E-6</v>
      </c>
      <c r="D423" s="22">
        <v>4.8022193100000003E-6</v>
      </c>
    </row>
    <row r="424" spans="1:4">
      <c r="A424">
        <v>21</v>
      </c>
      <c r="B424">
        <v>1.1310000000000001E-2</v>
      </c>
      <c r="C424" s="22">
        <v>8.4110215800000004E-6</v>
      </c>
      <c r="D424" s="22">
        <v>4.8022273200000004E-6</v>
      </c>
    </row>
    <row r="425" spans="1:4">
      <c r="A425">
        <v>22</v>
      </c>
      <c r="B425">
        <v>1.2699999999999999E-2</v>
      </c>
      <c r="C425" s="22">
        <v>8.4110179699999994E-6</v>
      </c>
      <c r="D425" s="22">
        <v>4.8022286700000004E-6</v>
      </c>
    </row>
    <row r="426" spans="1:4">
      <c r="A426">
        <v>23</v>
      </c>
      <c r="B426">
        <v>1.4250000000000001E-2</v>
      </c>
      <c r="C426" s="22">
        <v>8.4110172899999994E-6</v>
      </c>
      <c r="D426" s="22">
        <v>4.8022236100000003E-6</v>
      </c>
    </row>
    <row r="427" spans="1:4">
      <c r="A427">
        <v>24</v>
      </c>
      <c r="B427">
        <v>1.6E-2</v>
      </c>
      <c r="C427" s="22">
        <v>8.4110197200000008E-6</v>
      </c>
      <c r="D427" s="22">
        <v>4.8022157000000001E-6</v>
      </c>
    </row>
    <row r="428" spans="1:4">
      <c r="A428">
        <v>25</v>
      </c>
      <c r="B428">
        <v>1.796E-2</v>
      </c>
      <c r="C428" s="22">
        <v>8.4110234699999994E-6</v>
      </c>
      <c r="D428" s="22">
        <v>4.8022088900000002E-6</v>
      </c>
    </row>
    <row r="429" spans="1:4">
      <c r="A429">
        <v>26</v>
      </c>
      <c r="B429">
        <v>2.0160000000000001E-2</v>
      </c>
      <c r="C429" s="22">
        <v>8.4110235900000007E-6</v>
      </c>
      <c r="D429" s="22">
        <v>4.8022042899999996E-6</v>
      </c>
    </row>
    <row r="430" spans="1:4">
      <c r="A430">
        <v>27</v>
      </c>
      <c r="B430">
        <v>2.2630000000000001E-2</v>
      </c>
      <c r="C430" s="22">
        <v>8.4110098900000005E-6</v>
      </c>
      <c r="D430" s="22">
        <v>4.8021978900000001E-6</v>
      </c>
    </row>
    <row r="431" spans="1:4">
      <c r="A431">
        <v>28</v>
      </c>
      <c r="B431">
        <v>2.5399999999999999E-2</v>
      </c>
      <c r="C431" s="22">
        <v>8.4109634500000006E-6</v>
      </c>
      <c r="D431" s="22">
        <v>4.80217888E-6</v>
      </c>
    </row>
    <row r="432" spans="1:4">
      <c r="A432">
        <v>29</v>
      </c>
      <c r="B432">
        <v>2.8510000000000001E-2</v>
      </c>
      <c r="C432" s="22">
        <v>8.4108510000000004E-6</v>
      </c>
      <c r="D432" s="22">
        <v>4.8021273700000001E-6</v>
      </c>
    </row>
    <row r="433" spans="1:4">
      <c r="A433">
        <v>30</v>
      </c>
      <c r="B433">
        <v>3.2000000000000001E-2</v>
      </c>
      <c r="C433" s="22">
        <v>8.4106159300000004E-6</v>
      </c>
      <c r="D433" s="22">
        <v>4.8020106400000004E-6</v>
      </c>
    </row>
    <row r="434" spans="1:4">
      <c r="A434">
        <v>31</v>
      </c>
      <c r="B434">
        <v>3.5920000000000001E-2</v>
      </c>
      <c r="C434" s="22">
        <v>8.4101659199999996E-6</v>
      </c>
      <c r="D434" s="22">
        <v>4.8017775399999998E-6</v>
      </c>
    </row>
    <row r="435" spans="1:4">
      <c r="A435">
        <v>32</v>
      </c>
      <c r="B435">
        <v>4.0320000000000002E-2</v>
      </c>
      <c r="C435" s="22">
        <v>8.4093583300000006E-6</v>
      </c>
      <c r="D435" s="22">
        <v>4.8013520300000002E-6</v>
      </c>
    </row>
    <row r="436" spans="1:4">
      <c r="A436">
        <v>33</v>
      </c>
      <c r="B436">
        <v>4.5249999999999999E-2</v>
      </c>
      <c r="C436" s="22">
        <v>8.4079871599999998E-6</v>
      </c>
      <c r="D436" s="22">
        <v>4.8006273200000003E-6</v>
      </c>
    </row>
    <row r="437" spans="1:4">
      <c r="A437">
        <v>34</v>
      </c>
      <c r="B437">
        <v>5.0799999999999998E-2</v>
      </c>
      <c r="C437" s="22">
        <v>8.4057765300000003E-6</v>
      </c>
      <c r="D437" s="22">
        <v>4.7994624000000004E-6</v>
      </c>
    </row>
    <row r="438" spans="1:4">
      <c r="A438">
        <v>35</v>
      </c>
      <c r="B438">
        <v>5.7020000000000001E-2</v>
      </c>
      <c r="C438" s="22">
        <v>8.4023851199999996E-6</v>
      </c>
      <c r="D438" s="22">
        <v>4.7976828800000004E-6</v>
      </c>
    </row>
    <row r="439" spans="1:4">
      <c r="A439">
        <v>36</v>
      </c>
      <c r="B439">
        <v>6.4000000000000001E-2</v>
      </c>
      <c r="C439" s="22">
        <v>8.3974214899999992E-6</v>
      </c>
      <c r="D439" s="22">
        <v>4.7950866499999997E-6</v>
      </c>
    </row>
    <row r="440" spans="1:4">
      <c r="A440">
        <v>37</v>
      </c>
      <c r="B440">
        <v>7.1840000000000001E-2</v>
      </c>
      <c r="C440" s="22">
        <v>8.3904652600000002E-6</v>
      </c>
      <c r="D440" s="22">
        <v>4.7914532699999999E-6</v>
      </c>
    </row>
    <row r="441" spans="1:4">
      <c r="A441">
        <v>38</v>
      </c>
      <c r="B441">
        <v>8.0629999999999993E-2</v>
      </c>
      <c r="C441" s="22">
        <v>8.3810881100000004E-6</v>
      </c>
      <c r="D441" s="22">
        <v>4.7865551400000004E-6</v>
      </c>
    </row>
    <row r="442" spans="1:4">
      <c r="A442">
        <v>39</v>
      </c>
      <c r="B442">
        <v>9.0509999999999993E-2</v>
      </c>
      <c r="C442" s="22">
        <v>8.3688728099999999E-6</v>
      </c>
      <c r="D442" s="22">
        <v>4.7801697400000003E-6</v>
      </c>
    </row>
    <row r="443" spans="1:4">
      <c r="A443">
        <v>40</v>
      </c>
      <c r="B443">
        <v>0.1016</v>
      </c>
      <c r="C443" s="22">
        <v>8.3534341299999994E-6</v>
      </c>
      <c r="D443" s="22">
        <v>4.7720933799999997E-6</v>
      </c>
    </row>
    <row r="444" spans="1:4">
      <c r="A444">
        <v>41</v>
      </c>
      <c r="B444">
        <v>0.114</v>
      </c>
      <c r="C444" s="22">
        <v>8.3344430399999996E-6</v>
      </c>
      <c r="D444" s="22">
        <v>4.7621556899999999E-6</v>
      </c>
    </row>
    <row r="445" spans="1:4">
      <c r="A445">
        <v>42</v>
      </c>
      <c r="B445">
        <v>0.128</v>
      </c>
      <c r="C445" s="22">
        <v>8.3116468200000002E-6</v>
      </c>
      <c r="D445" s="22">
        <v>4.7502296700000001E-6</v>
      </c>
    </row>
    <row r="446" spans="1:4">
      <c r="A446">
        <v>43</v>
      </c>
      <c r="B446">
        <v>0.14369999999999999</v>
      </c>
      <c r="C446" s="22">
        <v>8.2848756599999995E-6</v>
      </c>
      <c r="D446" s="22">
        <v>4.7362331599999997E-6</v>
      </c>
    </row>
    <row r="447" spans="1:4">
      <c r="A447">
        <v>44</v>
      </c>
      <c r="B447">
        <v>0.1613</v>
      </c>
      <c r="C447" s="22">
        <v>8.2540368300000001E-6</v>
      </c>
      <c r="D447" s="22">
        <v>4.7201235400000002E-6</v>
      </c>
    </row>
    <row r="448" spans="1:4">
      <c r="A448">
        <v>45</v>
      </c>
      <c r="B448">
        <v>0.18099999999999999</v>
      </c>
      <c r="C448" s="22">
        <v>8.2191047699999999E-6</v>
      </c>
      <c r="D448" s="22">
        <v>4.7018913099999999E-6</v>
      </c>
    </row>
    <row r="449" spans="1:4">
      <c r="A449">
        <v>46</v>
      </c>
      <c r="B449">
        <v>0.20319999999999999</v>
      </c>
      <c r="C449" s="22">
        <v>8.1801044399999998E-6</v>
      </c>
      <c r="D449" s="22">
        <v>4.68155179E-6</v>
      </c>
    </row>
    <row r="450" spans="1:4">
      <c r="A450">
        <v>47</v>
      </c>
      <c r="B450">
        <v>0.2281</v>
      </c>
      <c r="C450" s="22">
        <v>8.1370780499999993E-6</v>
      </c>
      <c r="D450" s="22">
        <v>4.6591297100000004E-6</v>
      </c>
    </row>
    <row r="451" spans="1:4">
      <c r="A451">
        <v>48</v>
      </c>
      <c r="B451">
        <v>0.25600000000000001</v>
      </c>
      <c r="C451" s="22">
        <v>8.0900416900000007E-6</v>
      </c>
      <c r="D451" s="22">
        <v>4.6346407100000001E-6</v>
      </c>
    </row>
    <row r="452" spans="1:4">
      <c r="A452">
        <v>49</v>
      </c>
      <c r="B452">
        <v>0.28739999999999999</v>
      </c>
      <c r="C452" s="22">
        <v>8.0389537299999993E-6</v>
      </c>
      <c r="D452" s="22">
        <v>4.6080825799999999E-6</v>
      </c>
    </row>
    <row r="453" spans="1:4">
      <c r="A453">
        <v>50</v>
      </c>
      <c r="B453">
        <v>0.32250000000000001</v>
      </c>
      <c r="C453" s="22">
        <v>7.9837010100000004E-6</v>
      </c>
      <c r="D453" s="22">
        <v>4.5794407200000001E-6</v>
      </c>
    </row>
    <row r="454" spans="1:4">
      <c r="A454">
        <v>51</v>
      </c>
      <c r="B454">
        <v>0.36199999999999999</v>
      </c>
      <c r="C454" s="22">
        <v>7.9240771999999995E-6</v>
      </c>
      <c r="D454" s="22">
        <v>4.5486954899999997E-6</v>
      </c>
    </row>
    <row r="455" spans="1:4">
      <c r="A455">
        <v>52</v>
      </c>
      <c r="B455">
        <v>0.40639999999999998</v>
      </c>
      <c r="C455" s="22">
        <v>7.8597275800000008E-6</v>
      </c>
      <c r="D455" s="22">
        <v>4.5158170599999997E-6</v>
      </c>
    </row>
    <row r="456" spans="1:4">
      <c r="A456">
        <v>53</v>
      </c>
      <c r="B456">
        <v>0.45610000000000001</v>
      </c>
      <c r="C456" s="22">
        <v>7.7900703899999997E-6</v>
      </c>
      <c r="D456" s="22">
        <v>4.4807519400000001E-6</v>
      </c>
    </row>
    <row r="457" spans="1:4">
      <c r="A457">
        <v>54</v>
      </c>
      <c r="B457">
        <v>0.51200000000000001</v>
      </c>
      <c r="C457" s="22">
        <v>7.7142214399999996E-6</v>
      </c>
      <c r="D457" s="22">
        <v>4.4434122700000003E-6</v>
      </c>
    </row>
    <row r="458" spans="1:4">
      <c r="A458">
        <v>55</v>
      </c>
      <c r="B458">
        <v>0.57469999999999999</v>
      </c>
      <c r="C458" s="22">
        <v>7.6309164700000007E-6</v>
      </c>
      <c r="D458" s="22">
        <v>4.4036595200000004E-6</v>
      </c>
    </row>
    <row r="459" spans="1:4">
      <c r="A459">
        <v>56</v>
      </c>
      <c r="B459">
        <v>0.64510000000000001</v>
      </c>
      <c r="C459" s="22">
        <v>7.5384204999999999E-6</v>
      </c>
      <c r="D459" s="22">
        <v>4.3612667E-6</v>
      </c>
    </row>
    <row r="460" spans="1:4">
      <c r="A460">
        <v>57</v>
      </c>
      <c r="B460">
        <v>0.72409999999999997</v>
      </c>
      <c r="C460" s="22">
        <v>7.4344671799999997E-6</v>
      </c>
      <c r="D460" s="22">
        <v>4.31586846E-6</v>
      </c>
    </row>
    <row r="461" spans="1:4">
      <c r="A461">
        <v>58</v>
      </c>
      <c r="B461">
        <v>0.81269999999999998</v>
      </c>
      <c r="C461" s="22">
        <v>7.3162760800000002E-6</v>
      </c>
      <c r="D461" s="22">
        <v>4.2669129299999999E-6</v>
      </c>
    </row>
    <row r="462" spans="1:4">
      <c r="A462">
        <v>59</v>
      </c>
      <c r="B462">
        <v>0.9123</v>
      </c>
      <c r="C462" s="22">
        <v>7.1806307500000003E-6</v>
      </c>
      <c r="D462" s="22">
        <v>4.2136002100000003E-6</v>
      </c>
    </row>
    <row r="463" spans="1:4">
      <c r="A463">
        <v>60</v>
      </c>
      <c r="B463">
        <v>1.024</v>
      </c>
      <c r="C463" s="22">
        <v>7.0240130499999997E-6</v>
      </c>
      <c r="D463" s="22">
        <v>4.1548043899999996E-6</v>
      </c>
    </row>
    <row r="464" spans="1:4">
      <c r="A464">
        <v>61</v>
      </c>
      <c r="B464">
        <v>1.149</v>
      </c>
      <c r="C464" s="22">
        <v>6.8428633899999997E-6</v>
      </c>
      <c r="D464" s="22">
        <v>4.08902139E-6</v>
      </c>
    </row>
    <row r="465" spans="1:4">
      <c r="A465">
        <v>62</v>
      </c>
      <c r="B465">
        <v>1.29</v>
      </c>
      <c r="C465" s="22">
        <v>6.6339845200000001E-6</v>
      </c>
      <c r="D465" s="22">
        <v>4.0143776299999996E-6</v>
      </c>
    </row>
    <row r="466" spans="1:4">
      <c r="A466">
        <v>63</v>
      </c>
      <c r="B466">
        <v>1.448</v>
      </c>
      <c r="C466" s="22">
        <v>6.3949858300000002E-6</v>
      </c>
      <c r="D466" s="22">
        <v>3.9287011100000002E-6</v>
      </c>
    </row>
    <row r="467" spans="1:4">
      <c r="A467">
        <v>64</v>
      </c>
      <c r="B467">
        <v>1.625</v>
      </c>
      <c r="C467" s="22">
        <v>6.1246907200000002E-6</v>
      </c>
      <c r="D467" s="22">
        <v>3.8296810600000003E-6</v>
      </c>
    </row>
    <row r="468" spans="1:4">
      <c r="A468">
        <v>65</v>
      </c>
      <c r="B468">
        <v>1.825</v>
      </c>
      <c r="C468" s="22">
        <v>5.8235159800000002E-6</v>
      </c>
      <c r="D468" s="22">
        <v>3.71515031E-6</v>
      </c>
    </row>
    <row r="469" spans="1:4">
      <c r="A469">
        <v>66</v>
      </c>
      <c r="B469">
        <v>2.048</v>
      </c>
      <c r="C469" s="22">
        <v>5.4937696100000003E-6</v>
      </c>
      <c r="D469" s="22">
        <v>3.5834320499999999E-6</v>
      </c>
    </row>
    <row r="470" spans="1:4">
      <c r="A470">
        <v>67</v>
      </c>
      <c r="B470">
        <v>2.2989999999999999</v>
      </c>
      <c r="C470" s="22">
        <v>5.1397135600000002E-6</v>
      </c>
      <c r="D470" s="22">
        <v>3.4336359300000001E-6</v>
      </c>
    </row>
    <row r="471" spans="1:4">
      <c r="A471">
        <v>68</v>
      </c>
      <c r="B471">
        <v>2.58</v>
      </c>
      <c r="C471" s="22">
        <v>4.7672965600000003E-6</v>
      </c>
      <c r="D471" s="22">
        <v>3.2658679400000001E-6</v>
      </c>
    </row>
    <row r="472" spans="1:4">
      <c r="A472">
        <v>69</v>
      </c>
      <c r="B472">
        <v>2.8959999999999999</v>
      </c>
      <c r="C472" s="22">
        <v>4.3836111999999998E-6</v>
      </c>
      <c r="D472" s="22">
        <v>3.0813806500000002E-6</v>
      </c>
    </row>
    <row r="473" spans="1:4">
      <c r="A473">
        <v>70</v>
      </c>
      <c r="B473">
        <v>3.2509999999999999</v>
      </c>
      <c r="C473" s="22">
        <v>3.9962455799999997E-6</v>
      </c>
      <c r="D473" s="22">
        <v>2.8826289299999998E-6</v>
      </c>
    </row>
    <row r="474" spans="1:4">
      <c r="A474">
        <v>71</v>
      </c>
      <c r="B474">
        <v>3.649</v>
      </c>
      <c r="C474" s="22">
        <v>3.6127285000000002E-6</v>
      </c>
      <c r="D474" s="22">
        <v>2.6731436799999999E-6</v>
      </c>
    </row>
    <row r="475" spans="1:4">
      <c r="A475">
        <v>72</v>
      </c>
      <c r="B475">
        <v>4.0960000000000001</v>
      </c>
      <c r="C475" s="22">
        <v>3.24011731E-6</v>
      </c>
      <c r="D475" s="22">
        <v>2.4571935399999998E-6</v>
      </c>
    </row>
    <row r="476" spans="1:4">
      <c r="A476">
        <v>73</v>
      </c>
      <c r="B476">
        <v>4.5979999999999999</v>
      </c>
      <c r="C476" s="22">
        <v>2.8845549500000001E-6</v>
      </c>
      <c r="D476" s="22">
        <v>2.2393154300000002E-6</v>
      </c>
    </row>
    <row r="477" spans="1:4">
      <c r="A477">
        <v>74</v>
      </c>
      <c r="B477">
        <v>5.1609999999999996</v>
      </c>
      <c r="C477" s="22">
        <v>2.5507554899999999E-6</v>
      </c>
      <c r="D477" s="22">
        <v>2.0238802E-6</v>
      </c>
    </row>
    <row r="478" spans="1:4">
      <c r="A478">
        <v>75</v>
      </c>
      <c r="B478">
        <v>5.7930000000000001</v>
      </c>
      <c r="C478" s="22">
        <v>2.2417987500000002E-6</v>
      </c>
      <c r="D478" s="22">
        <v>1.8148333799999999E-6</v>
      </c>
    </row>
    <row r="479" spans="1:4">
      <c r="A479">
        <v>76</v>
      </c>
      <c r="B479">
        <v>6.5019999999999998</v>
      </c>
      <c r="C479" s="22">
        <v>1.9594561099999999E-6</v>
      </c>
      <c r="D479" s="22">
        <v>1.61556637E-6</v>
      </c>
    </row>
    <row r="480" spans="1:4">
      <c r="A480">
        <v>77</v>
      </c>
      <c r="B480">
        <v>7.298</v>
      </c>
      <c r="C480" s="22">
        <v>1.7045354E-6</v>
      </c>
      <c r="D480" s="22">
        <v>1.42873969E-6</v>
      </c>
    </row>
    <row r="481" spans="1:8">
      <c r="A481">
        <v>78</v>
      </c>
      <c r="B481">
        <v>8.1920000000000002</v>
      </c>
      <c r="C481" s="22">
        <v>1.4768178399999999E-6</v>
      </c>
      <c r="D481" s="22">
        <v>1.2560810100000001E-6</v>
      </c>
    </row>
    <row r="482" spans="1:8">
      <c r="A482">
        <v>79</v>
      </c>
      <c r="B482">
        <v>9.1950000000000003</v>
      </c>
      <c r="C482" s="22">
        <v>1.27508118E-6</v>
      </c>
      <c r="D482" s="22">
        <v>1.0984313800000001E-6</v>
      </c>
    </row>
    <row r="483" spans="1:8">
      <c r="A483">
        <v>80</v>
      </c>
      <c r="B483">
        <v>10.32</v>
      </c>
      <c r="C483" s="22">
        <v>1.0976049099999999E-6</v>
      </c>
      <c r="D483" s="22">
        <v>9.5604954100000007E-7</v>
      </c>
    </row>
    <row r="484" spans="1:8">
      <c r="A484">
        <v>81</v>
      </c>
      <c r="B484">
        <v>11.59</v>
      </c>
      <c r="C484" s="22">
        <v>9.4256503199999998E-7</v>
      </c>
      <c r="D484" s="22">
        <v>8.2878299899999996E-7</v>
      </c>
    </row>
    <row r="485" spans="1:8">
      <c r="A485">
        <v>82</v>
      </c>
      <c r="B485">
        <v>13</v>
      </c>
      <c r="C485" s="22">
        <v>8.0793627900000002E-7</v>
      </c>
      <c r="D485" s="22">
        <v>7.1600900899999997E-7</v>
      </c>
    </row>
    <row r="486" spans="1:8">
      <c r="A486">
        <v>83</v>
      </c>
      <c r="B486">
        <v>14.6</v>
      </c>
      <c r="C486" s="22">
        <v>6.9147991799999996E-7</v>
      </c>
      <c r="D486" s="22">
        <v>6.1672324399999999E-7</v>
      </c>
    </row>
    <row r="489" spans="1:8">
      <c r="A489" t="s">
        <v>1</v>
      </c>
      <c r="B489" t="s">
        <v>12</v>
      </c>
      <c r="C489" t="s">
        <v>13</v>
      </c>
      <c r="D489" t="s">
        <v>14</v>
      </c>
      <c r="E489" t="s">
        <v>15</v>
      </c>
      <c r="F489" t="s">
        <v>259</v>
      </c>
      <c r="G489" t="s">
        <v>16</v>
      </c>
      <c r="H489" t="s">
        <v>17</v>
      </c>
    </row>
    <row r="490" spans="1:8">
      <c r="A490">
        <v>0</v>
      </c>
      <c r="B490">
        <v>1.1249999999999999E-3</v>
      </c>
      <c r="C490" s="22">
        <v>3.7635322699999997E-5</v>
      </c>
      <c r="D490" s="22">
        <v>1.02790205E-5</v>
      </c>
      <c r="E490">
        <v>0.27312162499999998</v>
      </c>
      <c r="F490">
        <v>-3.7722889400000001</v>
      </c>
      <c r="G490">
        <v>0.29894295799999998</v>
      </c>
      <c r="H490">
        <v>0.27314834815627698</v>
      </c>
    </row>
    <row r="491" spans="1:8">
      <c r="A491">
        <v>1</v>
      </c>
      <c r="B491">
        <v>1.4170000000000001E-3</v>
      </c>
      <c r="C491" s="22">
        <v>3.7635334300000003E-5</v>
      </c>
      <c r="D491" s="22">
        <v>1.0278980599999999E-5</v>
      </c>
      <c r="E491">
        <v>0.27312048</v>
      </c>
      <c r="F491">
        <v>-3.68695299</v>
      </c>
      <c r="G491">
        <v>0.30005577500000002</v>
      </c>
      <c r="H491">
        <v>0.27314834815627698</v>
      </c>
    </row>
    <row r="492" spans="1:8">
      <c r="A492">
        <v>2</v>
      </c>
      <c r="B492">
        <v>1.786E-3</v>
      </c>
      <c r="C492" s="22">
        <v>3.7635338899999997E-5</v>
      </c>
      <c r="D492" s="22">
        <v>1.02789655E-5</v>
      </c>
      <c r="E492">
        <v>0.27312004499999998</v>
      </c>
      <c r="F492">
        <v>-2.5845177399999999</v>
      </c>
      <c r="G492">
        <v>0.30047905499999999</v>
      </c>
      <c r="H492">
        <v>0.27314834815627698</v>
      </c>
    </row>
    <row r="493" spans="1:8">
      <c r="A493">
        <v>3</v>
      </c>
      <c r="B493">
        <v>2.2499999999999998E-3</v>
      </c>
      <c r="C493" s="22">
        <v>3.7635336099999999E-5</v>
      </c>
      <c r="D493" s="22">
        <v>1.0278984000000001E-5</v>
      </c>
      <c r="E493">
        <v>0.27312055899999998</v>
      </c>
      <c r="F493">
        <v>-4.8091635699999999</v>
      </c>
      <c r="G493">
        <v>0.29998089700000002</v>
      </c>
      <c r="H493">
        <v>0.27314834815627698</v>
      </c>
    </row>
    <row r="494" spans="1:8">
      <c r="A494">
        <v>4</v>
      </c>
      <c r="B494">
        <v>2.8349999999999998E-3</v>
      </c>
      <c r="C494" s="22">
        <v>3.76353283E-5</v>
      </c>
      <c r="D494" s="22">
        <v>1.02790052E-5</v>
      </c>
      <c r="E494">
        <v>0.27312117899999999</v>
      </c>
      <c r="F494">
        <v>0.73333069299999998</v>
      </c>
      <c r="G494">
        <v>0.29937737399999997</v>
      </c>
      <c r="H494">
        <v>0.27314834815627698</v>
      </c>
    </row>
    <row r="495" spans="1:8">
      <c r="A495">
        <v>5</v>
      </c>
      <c r="B495">
        <v>3.5720000000000001E-3</v>
      </c>
      <c r="C495" s="22">
        <v>3.76353291E-5</v>
      </c>
      <c r="D495" s="22">
        <v>1.0278995200000001E-5</v>
      </c>
      <c r="E495">
        <v>0.273120906</v>
      </c>
      <c r="F495">
        <v>-6.0744236899999997</v>
      </c>
      <c r="G495">
        <v>0.29964132300000001</v>
      </c>
      <c r="H495">
        <v>0.27314834815627698</v>
      </c>
    </row>
    <row r="496" spans="1:8">
      <c r="A496">
        <v>6</v>
      </c>
      <c r="B496">
        <v>4.4999999999999997E-3</v>
      </c>
      <c r="C496" s="22">
        <v>3.7635338200000003E-5</v>
      </c>
      <c r="D496" s="22">
        <v>1.02789603E-5</v>
      </c>
      <c r="E496">
        <v>0.27311991400000002</v>
      </c>
      <c r="F496">
        <v>-1.49151185</v>
      </c>
      <c r="G496">
        <v>0.30060519400000002</v>
      </c>
      <c r="H496">
        <v>0.27314834815627698</v>
      </c>
    </row>
    <row r="497" spans="1:8">
      <c r="A497">
        <v>7</v>
      </c>
      <c r="B497">
        <v>5.6690000000000004E-3</v>
      </c>
      <c r="C497" s="22">
        <v>3.7635339199999999E-5</v>
      </c>
      <c r="D497" s="22">
        <v>1.02789654E-5</v>
      </c>
      <c r="E497">
        <v>0.27312004200000001</v>
      </c>
      <c r="F497">
        <v>-19.751458100000001</v>
      </c>
      <c r="G497">
        <v>0.30048233000000002</v>
      </c>
      <c r="H497">
        <v>0.27314834815627698</v>
      </c>
    </row>
    <row r="498" spans="1:8">
      <c r="A498">
        <v>8</v>
      </c>
      <c r="B498">
        <v>7.143E-3</v>
      </c>
      <c r="C498" s="22">
        <v>3.7635332199999999E-5</v>
      </c>
      <c r="D498" s="22">
        <v>1.02790101E-5</v>
      </c>
      <c r="E498">
        <v>0.27312128099999999</v>
      </c>
      <c r="F498">
        <v>-2.5579483700000001</v>
      </c>
      <c r="G498">
        <v>0.29928070400000001</v>
      </c>
      <c r="H498">
        <v>0.27314834815627698</v>
      </c>
    </row>
    <row r="499" spans="1:8">
      <c r="A499">
        <v>9</v>
      </c>
      <c r="B499">
        <v>8.9999999999999993E-3</v>
      </c>
      <c r="C499" s="22">
        <v>3.7635329400000001E-5</v>
      </c>
      <c r="D499" s="22">
        <v>1.0279008900000001E-5</v>
      </c>
      <c r="E499">
        <v>0.27312126799999997</v>
      </c>
      <c r="F499">
        <v>5.9712632000000001</v>
      </c>
      <c r="G499">
        <v>0.29929161599999998</v>
      </c>
      <c r="H499">
        <v>0.27314834815627698</v>
      </c>
    </row>
    <row r="500" spans="1:8">
      <c r="A500">
        <v>10</v>
      </c>
      <c r="B500">
        <v>1.1339999999999999E-2</v>
      </c>
      <c r="C500" s="22">
        <v>3.76353341E-5</v>
      </c>
      <c r="D500" s="22">
        <v>1.0278964200000001E-5</v>
      </c>
      <c r="E500">
        <v>0.27312004699999998</v>
      </c>
      <c r="F500">
        <v>3.3056454999999998</v>
      </c>
      <c r="G500">
        <v>0.300474299</v>
      </c>
      <c r="H500">
        <v>0.27314834815627698</v>
      </c>
    </row>
    <row r="501" spans="1:8">
      <c r="A501">
        <v>11</v>
      </c>
      <c r="B501">
        <v>1.4290000000000001E-2</v>
      </c>
      <c r="C501" s="22">
        <v>3.76353345E-5</v>
      </c>
      <c r="D501" s="22">
        <v>1.02789518E-5</v>
      </c>
      <c r="E501">
        <v>0.27311971600000001</v>
      </c>
      <c r="F501">
        <v>-0.160907468</v>
      </c>
      <c r="G501">
        <v>0.30079398200000002</v>
      </c>
      <c r="H501">
        <v>0.27314834815627698</v>
      </c>
    </row>
    <row r="502" spans="1:8">
      <c r="A502">
        <v>12</v>
      </c>
      <c r="B502">
        <v>1.7999999999999999E-2</v>
      </c>
      <c r="C502" s="22">
        <v>3.7635352600000001E-5</v>
      </c>
      <c r="D502" s="22">
        <v>1.02789992E-5</v>
      </c>
      <c r="E502">
        <v>0.273120843</v>
      </c>
      <c r="F502">
        <v>-6.0919866699999999E-2</v>
      </c>
      <c r="G502">
        <v>0.29971800100000001</v>
      </c>
      <c r="H502">
        <v>0.27314834815627698</v>
      </c>
    </row>
    <row r="503" spans="1:8">
      <c r="A503">
        <v>13</v>
      </c>
      <c r="B503">
        <v>2.2679999999999999E-2</v>
      </c>
      <c r="C503" s="22">
        <v>3.7635320100000002E-5</v>
      </c>
      <c r="D503" s="22">
        <v>1.0279005799999999E-5</v>
      </c>
      <c r="E503">
        <v>0.27312125399999998</v>
      </c>
      <c r="F503">
        <v>1.54241742E-2</v>
      </c>
      <c r="G503">
        <v>0.29929860600000002</v>
      </c>
      <c r="H503">
        <v>0.27314834815627698</v>
      </c>
    </row>
    <row r="504" spans="1:8">
      <c r="A504">
        <v>14</v>
      </c>
      <c r="B504">
        <v>2.8570000000000002E-2</v>
      </c>
      <c r="C504" s="22">
        <v>3.7634713599999999E-5</v>
      </c>
      <c r="D504" s="22">
        <v>1.02787875E-5</v>
      </c>
      <c r="E504">
        <v>0.273119854</v>
      </c>
      <c r="F504">
        <v>1.57014446E-2</v>
      </c>
      <c r="G504">
        <v>0.30022871800000001</v>
      </c>
      <c r="H504">
        <v>0.27314834815627698</v>
      </c>
    </row>
    <row r="505" spans="1:8">
      <c r="A505">
        <v>15</v>
      </c>
      <c r="B505">
        <v>3.5999999999999997E-2</v>
      </c>
      <c r="C505" s="22">
        <v>3.76317209E-5</v>
      </c>
      <c r="D505" s="22">
        <v>1.02778273E-5</v>
      </c>
      <c r="E505">
        <v>0.27311605799999999</v>
      </c>
      <c r="F505">
        <v>1.10858338E-2</v>
      </c>
      <c r="G505">
        <v>0.301677749</v>
      </c>
      <c r="H505">
        <v>0.27314834815627698</v>
      </c>
    </row>
    <row r="506" spans="1:8">
      <c r="A506">
        <v>16</v>
      </c>
      <c r="B506">
        <v>4.5359999999999998E-2</v>
      </c>
      <c r="C506" s="22">
        <v>3.7621896400000002E-5</v>
      </c>
      <c r="D506" s="22">
        <v>1.02747807E-5</v>
      </c>
      <c r="E506">
        <v>0.273106401</v>
      </c>
      <c r="F506">
        <v>9.1178762799999993E-3</v>
      </c>
      <c r="G506">
        <v>0.303255516</v>
      </c>
      <c r="H506">
        <v>0.27314834815627698</v>
      </c>
    </row>
    <row r="507" spans="1:8">
      <c r="A507">
        <v>17</v>
      </c>
      <c r="B507">
        <v>5.7140000000000003E-2</v>
      </c>
      <c r="C507" s="22">
        <v>3.7596855800000002E-5</v>
      </c>
      <c r="D507" s="22">
        <v>1.02669756E-5</v>
      </c>
      <c r="E507">
        <v>0.27308069899999998</v>
      </c>
      <c r="F507">
        <v>6.9357719300000001E-3</v>
      </c>
      <c r="G507">
        <v>0.30598462300000001</v>
      </c>
      <c r="H507">
        <v>0.27314834815627698</v>
      </c>
    </row>
    <row r="508" spans="1:8">
      <c r="A508">
        <v>18</v>
      </c>
      <c r="B508">
        <v>7.1999999999999995E-2</v>
      </c>
      <c r="C508" s="22">
        <v>3.7544297500000002E-5</v>
      </c>
      <c r="D508" s="22">
        <v>1.0250509100000001E-5</v>
      </c>
      <c r="E508">
        <v>0.273024396</v>
      </c>
      <c r="F508">
        <v>4.2411637800000004E-3</v>
      </c>
      <c r="G508">
        <v>0.30894170399999998</v>
      </c>
      <c r="H508">
        <v>0.27314834815627698</v>
      </c>
    </row>
    <row r="509" spans="1:8">
      <c r="A509">
        <v>19</v>
      </c>
      <c r="B509">
        <v>9.0709999999999999E-2</v>
      </c>
      <c r="C509" s="22">
        <v>3.7449816200000002E-5</v>
      </c>
      <c r="D509" s="22">
        <v>1.0220902600000001E-5</v>
      </c>
      <c r="E509">
        <v>0.272922638</v>
      </c>
      <c r="F509">
        <v>2.4575086399999998E-3</v>
      </c>
      <c r="G509">
        <v>0.310800562</v>
      </c>
      <c r="H509">
        <v>0.27314834815627698</v>
      </c>
    </row>
    <row r="510" spans="1:8">
      <c r="A510">
        <v>20</v>
      </c>
      <c r="B510">
        <v>0.1143</v>
      </c>
      <c r="C510" s="22">
        <v>3.7299895600000001E-5</v>
      </c>
      <c r="D510" s="22">
        <v>1.0173963799999999E-5</v>
      </c>
      <c r="E510">
        <v>0.27276118700000002</v>
      </c>
      <c r="F510" s="22">
        <v>1.7273548799999999E-3</v>
      </c>
      <c r="G510">
        <v>0.31171778</v>
      </c>
      <c r="H510">
        <v>0.27314834815627698</v>
      </c>
    </row>
    <row r="511" spans="1:8">
      <c r="A511">
        <v>21</v>
      </c>
      <c r="B511">
        <v>0.14399999999999999</v>
      </c>
      <c r="C511" s="22">
        <v>3.7084783999999997E-5</v>
      </c>
      <c r="D511" s="22">
        <v>1.01065672E-5</v>
      </c>
      <c r="E511">
        <v>0.27252598300000003</v>
      </c>
      <c r="F511">
        <v>1.56869271E-3</v>
      </c>
      <c r="G511">
        <v>0.31229870999999998</v>
      </c>
      <c r="H511">
        <v>0.27314834815627698</v>
      </c>
    </row>
    <row r="512" spans="1:8">
      <c r="A512">
        <v>22</v>
      </c>
      <c r="B512">
        <v>0.18140000000000001</v>
      </c>
      <c r="C512" s="22">
        <v>3.6799917200000003E-5</v>
      </c>
      <c r="D512" s="22">
        <v>1.00171483E-5</v>
      </c>
      <c r="E512">
        <v>0.27220572799999998</v>
      </c>
      <c r="F512">
        <v>1.7376528699999999E-3</v>
      </c>
      <c r="G512">
        <v>0.312819546</v>
      </c>
      <c r="H512">
        <v>0.27314834815627698</v>
      </c>
    </row>
    <row r="513" spans="1:8">
      <c r="A513">
        <v>23</v>
      </c>
      <c r="B513">
        <v>0.2286</v>
      </c>
      <c r="C513" s="22">
        <v>3.6444847100000001E-5</v>
      </c>
      <c r="D513" s="22">
        <v>9.9054872300000008E-6</v>
      </c>
      <c r="E513">
        <v>0.27179390199999998</v>
      </c>
      <c r="F513">
        <v>2.6302641200000002E-3</v>
      </c>
      <c r="G513">
        <v>0.31329794300000002</v>
      </c>
      <c r="H513">
        <v>0.27314834815627698</v>
      </c>
    </row>
    <row r="514" spans="1:8">
      <c r="A514">
        <v>24</v>
      </c>
      <c r="B514">
        <v>0.28799999999999998</v>
      </c>
      <c r="C514" s="22">
        <v>3.6020119599999999E-5</v>
      </c>
      <c r="D514" s="22">
        <v>9.7715678499999998E-6</v>
      </c>
      <c r="E514">
        <v>0.27128082799999997</v>
      </c>
      <c r="F514">
        <v>5.7065544799999998E-3</v>
      </c>
      <c r="G514">
        <v>0.31381366399999999</v>
      </c>
      <c r="H514">
        <v>0.27314834815627698</v>
      </c>
    </row>
    <row r="515" spans="1:8">
      <c r="A515">
        <v>25</v>
      </c>
      <c r="B515">
        <v>0.36280000000000001</v>
      </c>
      <c r="C515" s="22">
        <v>3.5523986100000001E-5</v>
      </c>
      <c r="D515" s="22">
        <v>9.6136828500000002E-6</v>
      </c>
      <c r="E515">
        <v>0.270625116</v>
      </c>
      <c r="F515">
        <v>1.36921996E-2</v>
      </c>
      <c r="G515">
        <v>0.31483283400000001</v>
      </c>
      <c r="H515">
        <v>0.27314834815627698</v>
      </c>
    </row>
    <row r="516" spans="1:8">
      <c r="A516">
        <v>26</v>
      </c>
      <c r="B516">
        <v>0.4572</v>
      </c>
      <c r="C516" s="22">
        <v>3.4948752599999998E-5</v>
      </c>
      <c r="D516" s="22">
        <v>9.4253374800000006E-6</v>
      </c>
      <c r="E516">
        <v>0.26969024000000003</v>
      </c>
      <c r="F516">
        <v>2.9602848300000002E-2</v>
      </c>
      <c r="G516">
        <v>0.317490255</v>
      </c>
      <c r="H516">
        <v>0.27314834815627698</v>
      </c>
    </row>
    <row r="517" spans="1:8">
      <c r="A517">
        <v>27</v>
      </c>
      <c r="B517">
        <v>0.57599999999999996</v>
      </c>
      <c r="C517" s="22">
        <v>3.4274972999999999E-5</v>
      </c>
      <c r="D517" s="22">
        <v>9.1904548399999992E-6</v>
      </c>
      <c r="E517">
        <v>0.26813893700000002</v>
      </c>
      <c r="F517">
        <v>5.3474959099999997E-2</v>
      </c>
      <c r="G517">
        <v>0.32365738900000002</v>
      </c>
      <c r="H517">
        <v>0.27314834815627698</v>
      </c>
    </row>
    <row r="518" spans="1:8">
      <c r="A518">
        <v>28</v>
      </c>
      <c r="B518">
        <v>0.72570000000000001</v>
      </c>
      <c r="C518" s="22">
        <v>3.3462596999999999E-5</v>
      </c>
      <c r="D518" s="22">
        <v>8.8781810399999998E-6</v>
      </c>
      <c r="E518">
        <v>0.26531655700000001</v>
      </c>
      <c r="F518">
        <v>7.8332684E-2</v>
      </c>
      <c r="G518">
        <v>0.33537287700000001</v>
      </c>
      <c r="H518">
        <v>0.27314834815627698</v>
      </c>
    </row>
    <row r="519" spans="1:8">
      <c r="A519">
        <v>29</v>
      </c>
      <c r="B519">
        <v>0.9143</v>
      </c>
      <c r="C519" s="22">
        <v>3.2442862299999998E-5</v>
      </c>
      <c r="D519" s="22">
        <v>8.4421668800000004E-6</v>
      </c>
      <c r="E519">
        <v>0.26021646300000001</v>
      </c>
      <c r="F519">
        <v>9.1349892500000002E-2</v>
      </c>
      <c r="G519">
        <v>0.35334547799999999</v>
      </c>
      <c r="H519">
        <v>0.27314834815627698</v>
      </c>
    </row>
    <row r="520" spans="1:8">
      <c r="A520">
        <v>30</v>
      </c>
      <c r="B520">
        <v>1.1519999999999999</v>
      </c>
      <c r="C520" s="22">
        <v>3.1117804499999998E-5</v>
      </c>
      <c r="D520" s="22">
        <v>7.8307938500000008E-6</v>
      </c>
      <c r="E520">
        <v>0.25164994699999998</v>
      </c>
      <c r="F520">
        <v>8.2818502399999994E-2</v>
      </c>
      <c r="G520">
        <v>0.37518177400000002</v>
      </c>
      <c r="H520">
        <v>0.27314834815627698</v>
      </c>
    </row>
    <row r="521" spans="1:8">
      <c r="A521">
        <v>31</v>
      </c>
      <c r="B521">
        <v>1.4510000000000001</v>
      </c>
      <c r="C521" s="22">
        <v>2.9377148800000001E-5</v>
      </c>
      <c r="D521" s="22">
        <v>7.0109447400000002E-6</v>
      </c>
      <c r="E521">
        <v>0.238653002</v>
      </c>
      <c r="F521">
        <v>5.3749267599999997E-2</v>
      </c>
      <c r="G521">
        <v>0.39528343700000002</v>
      </c>
      <c r="H521">
        <v>0.27314834815627698</v>
      </c>
    </row>
    <row r="522" spans="1:8">
      <c r="A522">
        <v>32</v>
      </c>
      <c r="B522">
        <v>1.829</v>
      </c>
      <c r="C522" s="22">
        <v>2.7137570900000002E-5</v>
      </c>
      <c r="D522" s="22">
        <v>5.9958883699999996E-6</v>
      </c>
      <c r="E522">
        <v>0.22094418099999999</v>
      </c>
      <c r="F522">
        <v>1.3153228100000001E-2</v>
      </c>
      <c r="G522">
        <v>0.40760112700000001</v>
      </c>
      <c r="H522">
        <v>0.27314834815627698</v>
      </c>
    </row>
    <row r="523" spans="1:8">
      <c r="A523">
        <v>33</v>
      </c>
      <c r="B523">
        <v>2.3039999999999998</v>
      </c>
      <c r="C523" s="22">
        <v>2.4393848499999999E-5</v>
      </c>
      <c r="D523" s="22">
        <v>4.85924436E-6</v>
      </c>
      <c r="E523">
        <v>0.19919957899999999</v>
      </c>
      <c r="F523">
        <v>-2.94389686E-2</v>
      </c>
      <c r="G523">
        <v>0.408979066</v>
      </c>
      <c r="H523">
        <v>0.27314834815627698</v>
      </c>
    </row>
    <row r="524" spans="1:8">
      <c r="A524">
        <v>34</v>
      </c>
      <c r="B524">
        <v>2.903</v>
      </c>
      <c r="C524" s="22">
        <v>2.12503092E-5</v>
      </c>
      <c r="D524" s="22">
        <v>3.71785412E-6</v>
      </c>
      <c r="E524">
        <v>0.17495529500000001</v>
      </c>
      <c r="F524">
        <v>-6.8314938899999997E-2</v>
      </c>
      <c r="G524">
        <v>0.40019609699999997</v>
      </c>
      <c r="H524">
        <v>0.27314834815627698</v>
      </c>
    </row>
    <row r="525" spans="1:8">
      <c r="A525">
        <v>35</v>
      </c>
      <c r="B525">
        <v>3.657</v>
      </c>
      <c r="C525" s="22">
        <v>1.79086168E-5</v>
      </c>
      <c r="D525" s="22">
        <v>2.6891458100000002E-6</v>
      </c>
      <c r="E525">
        <v>0.15015932500000001</v>
      </c>
      <c r="F525">
        <v>-0.10176995599999999</v>
      </c>
      <c r="G525">
        <v>0.38458197700000002</v>
      </c>
      <c r="H525">
        <v>0.27314834815627698</v>
      </c>
    </row>
    <row r="526" spans="1:8">
      <c r="A526">
        <v>36</v>
      </c>
      <c r="B526">
        <v>4.6079999999999997</v>
      </c>
      <c r="C526" s="22">
        <v>1.4612582E-5</v>
      </c>
      <c r="D526" s="22">
        <v>1.85098577E-6</v>
      </c>
      <c r="E526">
        <v>0.12667068500000001</v>
      </c>
      <c r="F526">
        <v>-0.12995959600000001</v>
      </c>
      <c r="G526">
        <v>0.36596084499999998</v>
      </c>
      <c r="H526">
        <v>0.27314834815627698</v>
      </c>
    </row>
    <row r="527" spans="1:8">
      <c r="A527">
        <v>37</v>
      </c>
      <c r="B527">
        <v>5.806</v>
      </c>
      <c r="C527" s="22">
        <v>1.15789779E-5</v>
      </c>
      <c r="D527" s="22">
        <v>1.2256950700000001E-6</v>
      </c>
      <c r="E527">
        <v>0.10585520399999999</v>
      </c>
      <c r="F527">
        <v>-0.153603133</v>
      </c>
      <c r="G527">
        <v>0.34737937800000002</v>
      </c>
      <c r="H527">
        <v>0.27314834815627698</v>
      </c>
    </row>
    <row r="528" spans="1:8">
      <c r="A528">
        <v>38</v>
      </c>
      <c r="B528">
        <v>7.3140000000000001</v>
      </c>
      <c r="C528" s="22">
        <v>8.9502893200000007E-6</v>
      </c>
      <c r="D528" s="22">
        <v>7.9189470899999996E-7</v>
      </c>
      <c r="E528">
        <v>8.8476995599999997E-2</v>
      </c>
      <c r="F528">
        <v>-0.17336858999999999</v>
      </c>
      <c r="G528">
        <v>0.33069119200000002</v>
      </c>
      <c r="H528">
        <v>0.27314834815627698</v>
      </c>
    </row>
    <row r="529" spans="1:8">
      <c r="A529">
        <v>39</v>
      </c>
      <c r="B529">
        <v>9.2159999999999993</v>
      </c>
      <c r="C529" s="22">
        <v>6.82805834E-6</v>
      </c>
      <c r="D529" s="22">
        <v>5.0916092699999996E-7</v>
      </c>
      <c r="E529">
        <v>7.45689187E-2</v>
      </c>
      <c r="F529">
        <v>-0.193776852</v>
      </c>
      <c r="G529">
        <v>0.31710544899999998</v>
      </c>
      <c r="H529">
        <v>0.27314834815627698</v>
      </c>
    </row>
    <row r="530" spans="1:8">
      <c r="A530">
        <v>40</v>
      </c>
      <c r="B530">
        <v>11.61</v>
      </c>
      <c r="C530" s="22">
        <v>4.9094210099999997E-6</v>
      </c>
      <c r="D530" s="22">
        <v>3.0396760699999999E-7</v>
      </c>
      <c r="E530">
        <v>6.1915164000000002E-2</v>
      </c>
      <c r="F530" s="22">
        <v>-0.21686011799999999</v>
      </c>
      <c r="G530">
        <v>0.304799074</v>
      </c>
      <c r="H530">
        <v>0.27314834815627698</v>
      </c>
    </row>
    <row r="531" spans="1:8">
      <c r="A531">
        <v>41</v>
      </c>
      <c r="B531">
        <v>13</v>
      </c>
      <c r="C531" s="22">
        <v>3.2756594799999998E-6</v>
      </c>
      <c r="D531" s="22">
        <v>1.96766677E-7</v>
      </c>
      <c r="E531">
        <v>6.0069332199999999E-2</v>
      </c>
      <c r="F531" s="22">
        <v>-0.25441018399999998</v>
      </c>
      <c r="G531">
        <v>0.29343909299999998</v>
      </c>
      <c r="H531">
        <v>0.27314834815627698</v>
      </c>
    </row>
    <row r="533" spans="1:8">
      <c r="A533" t="s">
        <v>21</v>
      </c>
    </row>
    <row r="535" spans="1:8">
      <c r="A535" t="s">
        <v>1</v>
      </c>
      <c r="B535" t="s">
        <v>2</v>
      </c>
      <c r="C535" t="s">
        <v>3</v>
      </c>
      <c r="D535" t="s">
        <v>4</v>
      </c>
    </row>
    <row r="536" spans="1:8">
      <c r="A536">
        <v>0</v>
      </c>
      <c r="B536">
        <v>1E-3</v>
      </c>
      <c r="C536" s="22">
        <v>4.80220625E-6</v>
      </c>
      <c r="D536" s="22">
        <v>3.00446871E-6</v>
      </c>
    </row>
    <row r="537" spans="1:8">
      <c r="A537">
        <v>1</v>
      </c>
      <c r="B537">
        <v>1.122E-3</v>
      </c>
      <c r="C537" s="22">
        <v>4.8022069600000002E-6</v>
      </c>
      <c r="D537" s="22">
        <v>3.0044700399999999E-6</v>
      </c>
    </row>
    <row r="538" spans="1:8">
      <c r="A538">
        <v>2</v>
      </c>
      <c r="B538">
        <v>1.2600000000000001E-3</v>
      </c>
      <c r="C538" s="22">
        <v>4.8022118199999996E-6</v>
      </c>
      <c r="D538" s="22">
        <v>3.0044692999999998E-6</v>
      </c>
    </row>
    <row r="539" spans="1:8">
      <c r="A539">
        <v>3</v>
      </c>
      <c r="B539">
        <v>1.4139999999999999E-3</v>
      </c>
      <c r="C539" s="22">
        <v>4.8022188999999999E-6</v>
      </c>
      <c r="D539" s="22">
        <v>3.0044663299999998E-6</v>
      </c>
    </row>
    <row r="540" spans="1:8">
      <c r="A540">
        <v>4</v>
      </c>
      <c r="B540">
        <v>1.5870000000000001E-3</v>
      </c>
      <c r="C540" s="22">
        <v>4.80222536E-6</v>
      </c>
      <c r="D540" s="22">
        <v>3.0044621799999998E-6</v>
      </c>
    </row>
    <row r="541" spans="1:8">
      <c r="A541">
        <v>5</v>
      </c>
      <c r="B541">
        <v>1.7819999999999999E-3</v>
      </c>
      <c r="C541" s="22">
        <v>4.8022283299999996E-6</v>
      </c>
      <c r="D541" s="22">
        <v>3.0044590000000001E-6</v>
      </c>
    </row>
    <row r="542" spans="1:8">
      <c r="A542">
        <v>6</v>
      </c>
      <c r="B542">
        <v>2E-3</v>
      </c>
      <c r="C542" s="22">
        <v>4.80222599E-6</v>
      </c>
      <c r="D542" s="22">
        <v>3.0044589500000002E-6</v>
      </c>
    </row>
    <row r="543" spans="1:8">
      <c r="A543">
        <v>7</v>
      </c>
      <c r="B543">
        <v>2.245E-3</v>
      </c>
      <c r="C543" s="22">
        <v>4.8022186400000002E-6</v>
      </c>
      <c r="D543" s="22">
        <v>3.00446277E-6</v>
      </c>
    </row>
    <row r="544" spans="1:8">
      <c r="A544">
        <v>8</v>
      </c>
      <c r="B544">
        <v>2.5200000000000001E-3</v>
      </c>
      <c r="C544" s="22">
        <v>4.80220929E-6</v>
      </c>
      <c r="D544" s="22">
        <v>3.0044688099999999E-6</v>
      </c>
    </row>
    <row r="545" spans="1:4">
      <c r="A545">
        <v>9</v>
      </c>
      <c r="B545">
        <v>2.8279999999999998E-3</v>
      </c>
      <c r="C545" s="22">
        <v>4.8022026899999998E-6</v>
      </c>
      <c r="D545" s="22">
        <v>3.0044736500000001E-6</v>
      </c>
    </row>
    <row r="546" spans="1:4">
      <c r="A546">
        <v>10</v>
      </c>
      <c r="B546">
        <v>3.1749999999999999E-3</v>
      </c>
      <c r="C546" s="22">
        <v>4.8022029100000001E-6</v>
      </c>
      <c r="D546" s="22">
        <v>3.0044740100000002E-6</v>
      </c>
    </row>
    <row r="547" spans="1:4">
      <c r="A547">
        <v>11</v>
      </c>
      <c r="B547">
        <v>3.5639999999999999E-3</v>
      </c>
      <c r="C547" s="22">
        <v>4.8022106700000003E-6</v>
      </c>
      <c r="D547" s="22">
        <v>3.00446907E-6</v>
      </c>
    </row>
    <row r="548" spans="1:4">
      <c r="A548">
        <v>12</v>
      </c>
      <c r="B548">
        <v>4.0000000000000001E-3</v>
      </c>
      <c r="C548" s="22">
        <v>4.8022222399999997E-6</v>
      </c>
      <c r="D548" s="22">
        <v>3.0044614400000001E-6</v>
      </c>
    </row>
    <row r="549" spans="1:4">
      <c r="A549">
        <v>13</v>
      </c>
      <c r="B549">
        <v>4.4900000000000001E-3</v>
      </c>
      <c r="C549" s="22">
        <v>4.8022311500000001E-6</v>
      </c>
      <c r="D549" s="22">
        <v>3.0044558E-6</v>
      </c>
    </row>
    <row r="550" spans="1:4">
      <c r="A550">
        <v>14</v>
      </c>
      <c r="B550">
        <v>5.0400000000000002E-3</v>
      </c>
      <c r="C550" s="22">
        <v>4.8022320399999997E-6</v>
      </c>
      <c r="D550" s="22">
        <v>3.0044559299999998E-6</v>
      </c>
    </row>
    <row r="551" spans="1:4">
      <c r="A551">
        <v>15</v>
      </c>
      <c r="B551">
        <v>5.6569999999999997E-3</v>
      </c>
      <c r="C551" s="22">
        <v>4.8022241400000003E-6</v>
      </c>
      <c r="D551" s="22">
        <v>3.0044620599999998E-6</v>
      </c>
    </row>
    <row r="552" spans="1:4">
      <c r="A552">
        <v>16</v>
      </c>
      <c r="B552">
        <v>6.3499999999999997E-3</v>
      </c>
      <c r="C552" s="22">
        <v>4.8022120200000004E-6</v>
      </c>
      <c r="D552" s="22">
        <v>3.0044704200000001E-6</v>
      </c>
    </row>
    <row r="553" spans="1:4">
      <c r="A553">
        <v>17</v>
      </c>
      <c r="B553">
        <v>7.1269999999999997E-3</v>
      </c>
      <c r="C553" s="22">
        <v>4.8022027600000002E-6</v>
      </c>
      <c r="D553" s="22">
        <v>3.0044756399999999E-6</v>
      </c>
    </row>
    <row r="554" spans="1:4">
      <c r="A554">
        <v>18</v>
      </c>
      <c r="B554">
        <v>8.0000000000000002E-3</v>
      </c>
      <c r="C554" s="22">
        <v>4.8022015699999999E-6</v>
      </c>
      <c r="D554" s="22">
        <v>3.0044742899999999E-6</v>
      </c>
    </row>
    <row r="555" spans="1:4">
      <c r="A555">
        <v>19</v>
      </c>
      <c r="B555">
        <v>8.9800000000000001E-3</v>
      </c>
      <c r="C555" s="22">
        <v>4.8022086400000004E-6</v>
      </c>
      <c r="D555" s="22">
        <v>3.0044673300000001E-6</v>
      </c>
    </row>
    <row r="556" spans="1:4">
      <c r="A556">
        <v>20</v>
      </c>
      <c r="B556">
        <v>1.008E-2</v>
      </c>
      <c r="C556" s="22">
        <v>4.8022193100000003E-6</v>
      </c>
      <c r="D556" s="22">
        <v>3.00445944E-6</v>
      </c>
    </row>
    <row r="557" spans="1:4">
      <c r="A557">
        <v>21</v>
      </c>
      <c r="B557">
        <v>1.1310000000000001E-2</v>
      </c>
      <c r="C557" s="22">
        <v>4.8022273200000004E-6</v>
      </c>
      <c r="D557" s="22">
        <v>3.00445587E-6</v>
      </c>
    </row>
    <row r="558" spans="1:4">
      <c r="A558">
        <v>22</v>
      </c>
      <c r="B558">
        <v>1.2699999999999999E-2</v>
      </c>
      <c r="C558" s="22">
        <v>4.8022286700000004E-6</v>
      </c>
      <c r="D558" s="22">
        <v>3.00445884E-6</v>
      </c>
    </row>
    <row r="559" spans="1:4">
      <c r="A559">
        <v>23</v>
      </c>
      <c r="B559">
        <v>1.4250000000000001E-2</v>
      </c>
      <c r="C559" s="22">
        <v>4.8022236100000003E-6</v>
      </c>
      <c r="D559" s="22">
        <v>3.0044659899999999E-6</v>
      </c>
    </row>
    <row r="560" spans="1:4">
      <c r="A560">
        <v>24</v>
      </c>
      <c r="B560">
        <v>1.6E-2</v>
      </c>
      <c r="C560" s="22">
        <v>4.8022157000000001E-6</v>
      </c>
      <c r="D560" s="22">
        <v>3.0044721300000001E-6</v>
      </c>
    </row>
    <row r="561" spans="1:4">
      <c r="A561">
        <v>25</v>
      </c>
      <c r="B561">
        <v>1.796E-2</v>
      </c>
      <c r="C561" s="22">
        <v>4.8022088900000002E-6</v>
      </c>
      <c r="D561" s="22">
        <v>3.0044726800000002E-6</v>
      </c>
    </row>
    <row r="562" spans="1:4">
      <c r="A562">
        <v>26</v>
      </c>
      <c r="B562">
        <v>2.0160000000000001E-2</v>
      </c>
      <c r="C562" s="22">
        <v>4.8022042899999996E-6</v>
      </c>
      <c r="D562" s="22">
        <v>3.0044663600000001E-6</v>
      </c>
    </row>
    <row r="563" spans="1:4">
      <c r="A563">
        <v>27</v>
      </c>
      <c r="B563">
        <v>2.2630000000000001E-2</v>
      </c>
      <c r="C563" s="22">
        <v>4.8021978900000001E-6</v>
      </c>
      <c r="D563" s="22">
        <v>3.0044545100000001E-6</v>
      </c>
    </row>
    <row r="564" spans="1:4">
      <c r="A564">
        <v>28</v>
      </c>
      <c r="B564">
        <v>2.5399999999999999E-2</v>
      </c>
      <c r="C564" s="22">
        <v>4.80217888E-6</v>
      </c>
      <c r="D564" s="22">
        <v>3.0044369900000001E-6</v>
      </c>
    </row>
    <row r="565" spans="1:4">
      <c r="A565">
        <v>29</v>
      </c>
      <c r="B565">
        <v>2.8510000000000001E-2</v>
      </c>
      <c r="C565" s="22">
        <v>4.8021273700000001E-6</v>
      </c>
      <c r="D565" s="22">
        <v>3.00440618E-6</v>
      </c>
    </row>
    <row r="566" spans="1:4">
      <c r="A566">
        <v>30</v>
      </c>
      <c r="B566">
        <v>3.2000000000000001E-2</v>
      </c>
      <c r="C566" s="22">
        <v>4.8020106400000004E-6</v>
      </c>
      <c r="D566" s="22">
        <v>3.0043420700000001E-6</v>
      </c>
    </row>
    <row r="567" spans="1:4">
      <c r="A567">
        <v>31</v>
      </c>
      <c r="B567">
        <v>3.5920000000000001E-2</v>
      </c>
      <c r="C567" s="22">
        <v>4.8017775399999998E-6</v>
      </c>
      <c r="D567" s="22">
        <v>3.0042098600000002E-6</v>
      </c>
    </row>
    <row r="568" spans="1:4">
      <c r="A568">
        <v>32</v>
      </c>
      <c r="B568">
        <v>4.0320000000000002E-2</v>
      </c>
      <c r="C568" s="22">
        <v>4.8013520300000002E-6</v>
      </c>
      <c r="D568" s="22">
        <v>3.0039599000000002E-6</v>
      </c>
    </row>
    <row r="569" spans="1:4">
      <c r="A569">
        <v>33</v>
      </c>
      <c r="B569">
        <v>4.5249999999999999E-2</v>
      </c>
      <c r="C569" s="22">
        <v>4.8006273200000003E-6</v>
      </c>
      <c r="D569" s="22">
        <v>3.0035279099999999E-6</v>
      </c>
    </row>
    <row r="570" spans="1:4">
      <c r="A570">
        <v>34</v>
      </c>
      <c r="B570">
        <v>5.0799999999999998E-2</v>
      </c>
      <c r="C570" s="22">
        <v>4.7994624000000004E-6</v>
      </c>
      <c r="D570" s="22">
        <v>3.0028339099999998E-6</v>
      </c>
    </row>
    <row r="571" spans="1:4">
      <c r="A571">
        <v>35</v>
      </c>
      <c r="B571">
        <v>5.7020000000000001E-2</v>
      </c>
      <c r="C571" s="22">
        <v>4.7976828800000004E-6</v>
      </c>
      <c r="D571" s="22">
        <v>3.0017802100000002E-6</v>
      </c>
    </row>
    <row r="572" spans="1:4">
      <c r="A572">
        <v>36</v>
      </c>
      <c r="B572">
        <v>6.4000000000000001E-2</v>
      </c>
      <c r="C572" s="22">
        <v>4.7950866499999997E-6</v>
      </c>
      <c r="D572" s="22">
        <v>3.0002505100000001E-6</v>
      </c>
    </row>
    <row r="573" spans="1:4">
      <c r="A573">
        <v>37</v>
      </c>
      <c r="B573">
        <v>7.1840000000000001E-2</v>
      </c>
      <c r="C573" s="22">
        <v>4.7914532699999999E-6</v>
      </c>
      <c r="D573" s="22">
        <v>2.9981126500000001E-6</v>
      </c>
    </row>
    <row r="574" spans="1:4">
      <c r="A574">
        <v>38</v>
      </c>
      <c r="B574">
        <v>8.0629999999999993E-2</v>
      </c>
      <c r="C574" s="22">
        <v>4.7865551400000004E-6</v>
      </c>
      <c r="D574" s="22">
        <v>2.9952261400000001E-6</v>
      </c>
    </row>
    <row r="575" spans="1:4">
      <c r="A575">
        <v>39</v>
      </c>
      <c r="B575">
        <v>9.0509999999999993E-2</v>
      </c>
      <c r="C575" s="22">
        <v>4.7801697400000003E-6</v>
      </c>
      <c r="D575" s="22">
        <v>2.9914537899999999E-6</v>
      </c>
    </row>
    <row r="576" spans="1:4">
      <c r="A576">
        <v>40</v>
      </c>
      <c r="B576">
        <v>0.1016</v>
      </c>
      <c r="C576" s="22">
        <v>4.7720933799999997E-6</v>
      </c>
      <c r="D576" s="22">
        <v>2.9866749700000002E-6</v>
      </c>
    </row>
    <row r="577" spans="1:4">
      <c r="A577">
        <v>41</v>
      </c>
      <c r="B577">
        <v>0.114</v>
      </c>
      <c r="C577" s="22">
        <v>4.7621556899999999E-6</v>
      </c>
      <c r="D577" s="22">
        <v>2.9807957400000001E-6</v>
      </c>
    </row>
    <row r="578" spans="1:4">
      <c r="A578">
        <v>42</v>
      </c>
      <c r="B578">
        <v>0.128</v>
      </c>
      <c r="C578" s="22">
        <v>4.7502296700000001E-6</v>
      </c>
      <c r="D578" s="22">
        <v>2.9737513300000001E-6</v>
      </c>
    </row>
    <row r="579" spans="1:4">
      <c r="A579">
        <v>43</v>
      </c>
      <c r="B579">
        <v>0.14369999999999999</v>
      </c>
      <c r="C579" s="22">
        <v>4.7362331599999997E-6</v>
      </c>
      <c r="D579" s="22">
        <v>2.9654998100000002E-6</v>
      </c>
    </row>
    <row r="580" spans="1:4">
      <c r="A580">
        <v>44</v>
      </c>
      <c r="B580">
        <v>0.1613</v>
      </c>
      <c r="C580" s="22">
        <v>4.7201235400000002E-6</v>
      </c>
      <c r="D580" s="22">
        <v>2.9560132500000002E-6</v>
      </c>
    </row>
    <row r="581" spans="1:4">
      <c r="A581">
        <v>45</v>
      </c>
      <c r="B581">
        <v>0.18099999999999999</v>
      </c>
      <c r="C581" s="22">
        <v>4.7018913099999999E-6</v>
      </c>
      <c r="D581" s="22">
        <v>2.9452744100000001E-6</v>
      </c>
    </row>
    <row r="582" spans="1:4">
      <c r="A582">
        <v>46</v>
      </c>
      <c r="B582">
        <v>0.20319999999999999</v>
      </c>
      <c r="C582" s="22">
        <v>4.68155179E-6</v>
      </c>
      <c r="D582" s="22">
        <v>2.9332797200000001E-6</v>
      </c>
    </row>
    <row r="583" spans="1:4">
      <c r="A583">
        <v>47</v>
      </c>
      <c r="B583">
        <v>0.2281</v>
      </c>
      <c r="C583" s="22">
        <v>4.6591297100000004E-6</v>
      </c>
      <c r="D583" s="22">
        <v>2.9200407899999999E-6</v>
      </c>
    </row>
    <row r="584" spans="1:4">
      <c r="A584">
        <v>48</v>
      </c>
      <c r="B584">
        <v>0.25600000000000001</v>
      </c>
      <c r="C584" s="22">
        <v>4.6346407100000001E-6</v>
      </c>
      <c r="D584" s="22">
        <v>2.9055793700000001E-6</v>
      </c>
    </row>
    <row r="585" spans="1:4">
      <c r="A585">
        <v>49</v>
      </c>
      <c r="B585">
        <v>0.28739999999999999</v>
      </c>
      <c r="C585" s="22">
        <v>4.6080825799999999E-6</v>
      </c>
      <c r="D585" s="22">
        <v>2.8899175400000002E-6</v>
      </c>
    </row>
    <row r="586" spans="1:4">
      <c r="A586">
        <v>50</v>
      </c>
      <c r="B586">
        <v>0.32250000000000001</v>
      </c>
      <c r="C586" s="22">
        <v>4.5794407200000001E-6</v>
      </c>
      <c r="D586" s="22">
        <v>2.8730675100000002E-6</v>
      </c>
    </row>
    <row r="587" spans="1:4">
      <c r="A587">
        <v>51</v>
      </c>
      <c r="B587">
        <v>0.36199999999999999</v>
      </c>
      <c r="C587" s="22">
        <v>4.5486954899999997E-6</v>
      </c>
      <c r="D587" s="22">
        <v>2.8550223899999999E-6</v>
      </c>
    </row>
    <row r="588" spans="1:4">
      <c r="A588">
        <v>52</v>
      </c>
      <c r="B588">
        <v>0.40639999999999998</v>
      </c>
      <c r="C588" s="22">
        <v>4.5158170599999997E-6</v>
      </c>
      <c r="D588" s="22">
        <v>2.83575084E-6</v>
      </c>
    </row>
    <row r="589" spans="1:4">
      <c r="A589">
        <v>53</v>
      </c>
      <c r="B589">
        <v>0.45610000000000001</v>
      </c>
      <c r="C589" s="22">
        <v>4.4807519400000001E-6</v>
      </c>
      <c r="D589" s="22">
        <v>2.8152038E-6</v>
      </c>
    </row>
    <row r="590" spans="1:4">
      <c r="A590">
        <v>54</v>
      </c>
      <c r="B590">
        <v>0.51200000000000001</v>
      </c>
      <c r="C590" s="22">
        <v>4.4434122700000003E-6</v>
      </c>
      <c r="D590" s="22">
        <v>2.79333526E-6</v>
      </c>
    </row>
    <row r="591" spans="1:4">
      <c r="A591">
        <v>55</v>
      </c>
      <c r="B591">
        <v>0.57469999999999999</v>
      </c>
      <c r="C591" s="22">
        <v>4.4036595200000004E-6</v>
      </c>
      <c r="D591" s="22">
        <v>2.7701203499999999E-6</v>
      </c>
    </row>
    <row r="592" spans="1:4">
      <c r="A592">
        <v>56</v>
      </c>
      <c r="B592">
        <v>0.64510000000000001</v>
      </c>
      <c r="C592" s="22">
        <v>4.3612667E-6</v>
      </c>
      <c r="D592" s="22">
        <v>2.7455501999999998E-6</v>
      </c>
    </row>
    <row r="593" spans="1:4">
      <c r="A593">
        <v>57</v>
      </c>
      <c r="B593">
        <v>0.72409999999999997</v>
      </c>
      <c r="C593" s="22">
        <v>4.31586846E-6</v>
      </c>
      <c r="D593" s="22">
        <v>2.7196073099999998E-6</v>
      </c>
    </row>
    <row r="594" spans="1:4">
      <c r="A594">
        <v>58</v>
      </c>
      <c r="B594">
        <v>0.81269999999999998</v>
      </c>
      <c r="C594" s="22">
        <v>4.2669129299999999E-6</v>
      </c>
      <c r="D594" s="22">
        <v>2.6922375600000001E-6</v>
      </c>
    </row>
    <row r="595" spans="1:4">
      <c r="A595">
        <v>59</v>
      </c>
      <c r="B595">
        <v>0.9123</v>
      </c>
      <c r="C595" s="22">
        <v>4.2136002100000003E-6</v>
      </c>
      <c r="D595" s="22">
        <v>2.6633192399999999E-6</v>
      </c>
    </row>
    <row r="596" spans="1:4">
      <c r="A596">
        <v>60</v>
      </c>
      <c r="B596">
        <v>1.024</v>
      </c>
      <c r="C596" s="22">
        <v>4.1548043899999996E-6</v>
      </c>
      <c r="D596" s="22">
        <v>2.63262691E-6</v>
      </c>
    </row>
    <row r="597" spans="1:4">
      <c r="A597">
        <v>61</v>
      </c>
      <c r="B597">
        <v>1.149</v>
      </c>
      <c r="C597" s="22">
        <v>4.08902139E-6</v>
      </c>
      <c r="D597" s="22">
        <v>2.5998007700000001E-6</v>
      </c>
    </row>
    <row r="598" spans="1:4">
      <c r="A598">
        <v>62</v>
      </c>
      <c r="B598">
        <v>1.29</v>
      </c>
      <c r="C598" s="22">
        <v>4.0143776299999996E-6</v>
      </c>
      <c r="D598" s="22">
        <v>2.5643191600000002E-6</v>
      </c>
    </row>
    <row r="599" spans="1:4">
      <c r="A599">
        <v>63</v>
      </c>
      <c r="B599">
        <v>1.448</v>
      </c>
      <c r="C599" s="22">
        <v>3.9287011100000002E-6</v>
      </c>
      <c r="D599" s="22">
        <v>2.5254550900000001E-6</v>
      </c>
    </row>
    <row r="600" spans="1:4">
      <c r="A600">
        <v>64</v>
      </c>
      <c r="B600">
        <v>1.625</v>
      </c>
      <c r="C600" s="22">
        <v>3.8296810600000003E-6</v>
      </c>
      <c r="D600" s="22">
        <v>2.4822285899999999E-6</v>
      </c>
    </row>
    <row r="601" spans="1:4">
      <c r="A601">
        <v>65</v>
      </c>
      <c r="B601">
        <v>1.825</v>
      </c>
      <c r="C601" s="22">
        <v>3.71515031E-6</v>
      </c>
      <c r="D601" s="22">
        <v>2.4333991299999999E-6</v>
      </c>
    </row>
    <row r="602" spans="1:4">
      <c r="A602">
        <v>66</v>
      </c>
      <c r="B602">
        <v>2.048</v>
      </c>
      <c r="C602" s="22">
        <v>3.5834320499999999E-6</v>
      </c>
      <c r="D602" s="22">
        <v>2.3775208399999999E-6</v>
      </c>
    </row>
    <row r="603" spans="1:4">
      <c r="A603">
        <v>67</v>
      </c>
      <c r="B603">
        <v>2.2989999999999999</v>
      </c>
      <c r="C603" s="22">
        <v>3.4336359300000001E-6</v>
      </c>
      <c r="D603" s="22">
        <v>2.31306471E-6</v>
      </c>
    </row>
    <row r="604" spans="1:4">
      <c r="A604">
        <v>68</v>
      </c>
      <c r="B604">
        <v>2.58</v>
      </c>
      <c r="C604" s="22">
        <v>3.2658679400000001E-6</v>
      </c>
      <c r="D604" s="22">
        <v>2.2386273600000002E-6</v>
      </c>
    </row>
    <row r="605" spans="1:4">
      <c r="A605">
        <v>69</v>
      </c>
      <c r="B605">
        <v>2.8959999999999999</v>
      </c>
      <c r="C605" s="22">
        <v>3.0813806500000002E-6</v>
      </c>
      <c r="D605" s="22">
        <v>2.15321105E-6</v>
      </c>
    </row>
    <row r="606" spans="1:4">
      <c r="A606">
        <v>70</v>
      </c>
      <c r="B606">
        <v>3.2509999999999999</v>
      </c>
      <c r="C606" s="22">
        <v>2.8826289299999998E-6</v>
      </c>
      <c r="D606" s="22">
        <v>2.0564729099999999E-6</v>
      </c>
    </row>
    <row r="607" spans="1:4">
      <c r="A607">
        <v>71</v>
      </c>
      <c r="B607">
        <v>3.649</v>
      </c>
      <c r="C607" s="22">
        <v>2.6731436799999999E-6</v>
      </c>
      <c r="D607" s="22">
        <v>1.9488425300000002E-6</v>
      </c>
    </row>
    <row r="608" spans="1:4">
      <c r="A608">
        <v>72</v>
      </c>
      <c r="B608">
        <v>4.0960000000000001</v>
      </c>
      <c r="C608" s="22">
        <v>2.4571935399999998E-6</v>
      </c>
      <c r="D608" s="22">
        <v>1.8315101400000001E-6</v>
      </c>
    </row>
    <row r="609" spans="1:8">
      <c r="A609">
        <v>73</v>
      </c>
      <c r="B609">
        <v>4.5979999999999999</v>
      </c>
      <c r="C609" s="22">
        <v>2.2393154300000002E-6</v>
      </c>
      <c r="D609" s="22">
        <v>1.70634517E-6</v>
      </c>
    </row>
    <row r="610" spans="1:8">
      <c r="A610">
        <v>74</v>
      </c>
      <c r="B610">
        <v>5.1609999999999996</v>
      </c>
      <c r="C610" s="22">
        <v>2.0238802E-6</v>
      </c>
      <c r="D610" s="22">
        <v>1.5757694E-6</v>
      </c>
    </row>
    <row r="611" spans="1:8">
      <c r="A611">
        <v>75</v>
      </c>
      <c r="B611">
        <v>5.7930000000000001</v>
      </c>
      <c r="C611" s="22">
        <v>1.8148333799999999E-6</v>
      </c>
      <c r="D611" s="22">
        <v>1.4425642500000001E-6</v>
      </c>
    </row>
    <row r="612" spans="1:8">
      <c r="A612">
        <v>76</v>
      </c>
      <c r="B612">
        <v>6.5019999999999998</v>
      </c>
      <c r="C612" s="22">
        <v>1.61556637E-6</v>
      </c>
      <c r="D612" s="22">
        <v>1.3095968E-6</v>
      </c>
    </row>
    <row r="613" spans="1:8">
      <c r="A613">
        <v>77</v>
      </c>
      <c r="B613">
        <v>7.298</v>
      </c>
      <c r="C613" s="22">
        <v>1.42873969E-6</v>
      </c>
      <c r="D613" s="22">
        <v>1.17951025E-6</v>
      </c>
    </row>
    <row r="614" spans="1:8">
      <c r="A614">
        <v>78</v>
      </c>
      <c r="B614">
        <v>8.1920000000000002</v>
      </c>
      <c r="C614" s="22">
        <v>1.2560810100000001E-6</v>
      </c>
      <c r="D614" s="22">
        <v>1.0545038E-6</v>
      </c>
    </row>
    <row r="615" spans="1:8">
      <c r="A615">
        <v>79</v>
      </c>
      <c r="B615">
        <v>9.1950000000000003</v>
      </c>
      <c r="C615" s="22">
        <v>1.0984313800000001E-6</v>
      </c>
      <c r="D615" s="22">
        <v>9.3629603499999995E-7</v>
      </c>
    </row>
    <row r="616" spans="1:8">
      <c r="A616">
        <v>80</v>
      </c>
      <c r="B616">
        <v>10.32</v>
      </c>
      <c r="C616" s="22">
        <v>9.5604954100000007E-7</v>
      </c>
      <c r="D616" s="22">
        <v>8.2618208100000004E-7</v>
      </c>
    </row>
    <row r="617" spans="1:8">
      <c r="A617">
        <v>81</v>
      </c>
      <c r="B617">
        <v>11.59</v>
      </c>
      <c r="C617" s="22">
        <v>8.2878299899999996E-7</v>
      </c>
      <c r="D617" s="22">
        <v>7.2501077999999998E-7</v>
      </c>
    </row>
    <row r="618" spans="1:8">
      <c r="A618">
        <v>82</v>
      </c>
      <c r="B618">
        <v>13</v>
      </c>
      <c r="C618" s="22">
        <v>7.1600900899999997E-7</v>
      </c>
      <c r="D618" s="22">
        <v>6.3312485999999999E-7</v>
      </c>
    </row>
    <row r="619" spans="1:8">
      <c r="A619">
        <v>83</v>
      </c>
      <c r="B619">
        <v>14.6</v>
      </c>
      <c r="C619" s="22">
        <v>6.1672324399999999E-7</v>
      </c>
      <c r="D619" s="22">
        <v>5.5046062999999998E-7</v>
      </c>
    </row>
    <row r="622" spans="1:8">
      <c r="A622" t="s">
        <v>1</v>
      </c>
      <c r="B622" t="s">
        <v>12</v>
      </c>
      <c r="C622" t="s">
        <v>13</v>
      </c>
      <c r="D622" t="s">
        <v>14</v>
      </c>
      <c r="E622" t="s">
        <v>15</v>
      </c>
      <c r="F622" t="s">
        <v>259</v>
      </c>
      <c r="G622" t="s">
        <v>16</v>
      </c>
      <c r="H622" t="s">
        <v>17</v>
      </c>
    </row>
    <row r="623" spans="1:8">
      <c r="A623">
        <v>0</v>
      </c>
      <c r="B623">
        <v>1.1249999999999999E-3</v>
      </c>
      <c r="C623" s="22">
        <v>2.22357964E-5</v>
      </c>
      <c r="D623" s="22">
        <v>5.1205057299999998E-6</v>
      </c>
      <c r="E623">
        <v>0.23028209299999999</v>
      </c>
      <c r="F623">
        <v>2.58985887</v>
      </c>
      <c r="G623">
        <v>0.153190776</v>
      </c>
      <c r="H623">
        <v>0.230200000374123</v>
      </c>
    </row>
    <row r="624" spans="1:8">
      <c r="A624">
        <v>1</v>
      </c>
      <c r="B624">
        <v>1.4170000000000001E-3</v>
      </c>
      <c r="C624" s="22">
        <v>2.22358101E-5</v>
      </c>
      <c r="D624" s="22">
        <v>5.1205438599999998E-6</v>
      </c>
      <c r="E624">
        <v>0.230283665</v>
      </c>
      <c r="F624">
        <v>2.7045261699999998</v>
      </c>
      <c r="G624">
        <v>0.15167007199999999</v>
      </c>
      <c r="H624">
        <v>0.230200000374123</v>
      </c>
    </row>
    <row r="625" spans="1:8">
      <c r="A625">
        <v>2</v>
      </c>
      <c r="B625">
        <v>1.786E-3</v>
      </c>
      <c r="C625" s="22">
        <v>2.2235814999999999E-5</v>
      </c>
      <c r="D625" s="22">
        <v>5.1205588400000003E-6</v>
      </c>
      <c r="E625">
        <v>0.230284288</v>
      </c>
      <c r="F625">
        <v>7.03120324</v>
      </c>
      <c r="G625">
        <v>0.15106899700000001</v>
      </c>
      <c r="H625">
        <v>0.230200000374123</v>
      </c>
    </row>
    <row r="626" spans="1:8">
      <c r="A626">
        <v>3</v>
      </c>
      <c r="B626">
        <v>2.2499999999999998E-3</v>
      </c>
      <c r="C626" s="22">
        <v>2.2235806899999999E-5</v>
      </c>
      <c r="D626" s="22">
        <v>5.1205454999999998E-6</v>
      </c>
      <c r="E626">
        <v>0.230283773</v>
      </c>
      <c r="F626">
        <v>2.0099584799999999</v>
      </c>
      <c r="G626">
        <v>0.15157996300000001</v>
      </c>
      <c r="H626">
        <v>0.230200000374123</v>
      </c>
    </row>
    <row r="627" spans="1:8">
      <c r="A627">
        <v>4</v>
      </c>
      <c r="B627">
        <v>2.8349999999999998E-3</v>
      </c>
      <c r="C627" s="22">
        <v>2.22357999E-5</v>
      </c>
      <c r="D627" s="22">
        <v>5.12052314E-6</v>
      </c>
      <c r="E627">
        <v>0.23028283899999999</v>
      </c>
      <c r="F627">
        <v>-2.3697280900000002</v>
      </c>
      <c r="G627">
        <v>0.15247894400000001</v>
      </c>
      <c r="H627">
        <v>0.230200000374123</v>
      </c>
    </row>
    <row r="628" spans="1:8">
      <c r="A628">
        <v>5</v>
      </c>
      <c r="B628">
        <v>3.5720000000000001E-3</v>
      </c>
      <c r="C628" s="22">
        <v>2.22358051E-5</v>
      </c>
      <c r="D628" s="22">
        <v>5.1205288399999999E-6</v>
      </c>
      <c r="E628">
        <v>0.23028304199999999</v>
      </c>
      <c r="F628">
        <v>1.87436431</v>
      </c>
      <c r="G628">
        <v>0.152271665</v>
      </c>
      <c r="H628">
        <v>0.230200000374123</v>
      </c>
    </row>
    <row r="629" spans="1:8">
      <c r="A629">
        <v>6</v>
      </c>
      <c r="B629">
        <v>4.4999999999999997E-3</v>
      </c>
      <c r="C629" s="22">
        <v>2.2235815399999999E-5</v>
      </c>
      <c r="D629" s="22">
        <v>5.1205618599999999E-6</v>
      </c>
      <c r="E629">
        <v>0.23028441999999999</v>
      </c>
      <c r="F629">
        <v>4.88141961</v>
      </c>
      <c r="G629">
        <v>0.150943989</v>
      </c>
      <c r="H629">
        <v>0.230200000374123</v>
      </c>
    </row>
    <row r="630" spans="1:8">
      <c r="A630">
        <v>7</v>
      </c>
      <c r="B630">
        <v>5.6690000000000004E-3</v>
      </c>
      <c r="C630" s="22">
        <v>2.22358142E-5</v>
      </c>
      <c r="D630" s="22">
        <v>5.1205612600000002E-6</v>
      </c>
      <c r="E630">
        <v>0.230284406</v>
      </c>
      <c r="F630">
        <v>1.9123036600000001</v>
      </c>
      <c r="G630">
        <v>0.15096151899999999</v>
      </c>
      <c r="H630">
        <v>0.230200000374123</v>
      </c>
    </row>
    <row r="631" spans="1:8">
      <c r="A631">
        <v>8</v>
      </c>
      <c r="B631">
        <v>7.143E-3</v>
      </c>
      <c r="C631" s="22">
        <v>2.2235801600000001E-5</v>
      </c>
      <c r="D631" s="22">
        <v>5.12052686E-6</v>
      </c>
      <c r="E631">
        <v>0.23028298899999999</v>
      </c>
      <c r="F631">
        <v>1.9321374</v>
      </c>
      <c r="G631">
        <v>0.15233321599999999</v>
      </c>
      <c r="H631">
        <v>0.230200000374123</v>
      </c>
    </row>
    <row r="632" spans="1:8">
      <c r="A632">
        <v>9</v>
      </c>
      <c r="B632">
        <v>8.9999999999999993E-3</v>
      </c>
      <c r="C632" s="22">
        <v>2.2235798999999999E-5</v>
      </c>
      <c r="D632" s="22">
        <v>5.1205232499999998E-6</v>
      </c>
      <c r="E632">
        <v>0.23028285400000001</v>
      </c>
      <c r="F632">
        <v>-9.0683612399999998</v>
      </c>
      <c r="G632">
        <v>0.15246844400000001</v>
      </c>
      <c r="H632">
        <v>0.230200000374123</v>
      </c>
    </row>
    <row r="633" spans="1:8">
      <c r="A633">
        <v>10</v>
      </c>
      <c r="B633">
        <v>1.1339999999999999E-2</v>
      </c>
      <c r="C633" s="22">
        <v>2.22358076E-5</v>
      </c>
      <c r="D633" s="22">
        <v>5.1205526499999997E-6</v>
      </c>
      <c r="E633">
        <v>0.230284087</v>
      </c>
      <c r="F633">
        <v>1.6139542600000001</v>
      </c>
      <c r="G633">
        <v>0.15128272400000001</v>
      </c>
      <c r="H633">
        <v>0.230200000374123</v>
      </c>
    </row>
    <row r="634" spans="1:8">
      <c r="A634">
        <v>11</v>
      </c>
      <c r="B634">
        <v>1.4290000000000001E-2</v>
      </c>
      <c r="C634" s="22">
        <v>2.2235817400000001E-5</v>
      </c>
      <c r="D634" s="22">
        <v>5.1205539099999996E-6</v>
      </c>
      <c r="E634">
        <v>0.23028404199999999</v>
      </c>
      <c r="F634">
        <v>0.23878297700000001</v>
      </c>
      <c r="G634">
        <v>0.151292169</v>
      </c>
      <c r="H634">
        <v>0.230200000374123</v>
      </c>
    </row>
    <row r="635" spans="1:8">
      <c r="A635">
        <v>12</v>
      </c>
      <c r="B635">
        <v>1.7999999999999999E-2</v>
      </c>
      <c r="C635" s="22">
        <v>2.2235814599999999E-5</v>
      </c>
      <c r="D635" s="22">
        <v>5.1205302499999998E-6</v>
      </c>
      <c r="E635">
        <v>0.23028300700000001</v>
      </c>
      <c r="F635">
        <v>0.12780814200000001</v>
      </c>
      <c r="G635">
        <v>0.152273192</v>
      </c>
      <c r="H635">
        <v>0.230200000374123</v>
      </c>
    </row>
    <row r="636" spans="1:8">
      <c r="A636">
        <v>13</v>
      </c>
      <c r="B636">
        <v>2.2679999999999999E-2</v>
      </c>
      <c r="C636" s="22">
        <v>2.2235781599999999E-5</v>
      </c>
      <c r="D636" s="22">
        <v>5.1205271599999998E-6</v>
      </c>
      <c r="E636">
        <v>0.23028320999999999</v>
      </c>
      <c r="F636">
        <v>0.107369046</v>
      </c>
      <c r="G636">
        <v>0.15219156</v>
      </c>
      <c r="H636">
        <v>0.230200000374123</v>
      </c>
    </row>
    <row r="637" spans="1:8">
      <c r="A637">
        <v>14</v>
      </c>
      <c r="B637">
        <v>2.8570000000000002E-2</v>
      </c>
      <c r="C637" s="22">
        <v>2.2235463999999999E-5</v>
      </c>
      <c r="D637" s="22">
        <v>5.1204578899999999E-6</v>
      </c>
      <c r="E637">
        <v>0.23028338400000001</v>
      </c>
      <c r="F637">
        <v>0.10157105</v>
      </c>
      <c r="G637">
        <v>0.153062745</v>
      </c>
      <c r="H637">
        <v>0.230200000374123</v>
      </c>
    </row>
    <row r="638" spans="1:8">
      <c r="A638">
        <v>15</v>
      </c>
      <c r="B638">
        <v>3.5999999999999997E-2</v>
      </c>
      <c r="C638" s="22">
        <v>2.2233854699999999E-5</v>
      </c>
      <c r="D638" s="22">
        <v>5.1200400500000003E-6</v>
      </c>
      <c r="E638">
        <v>0.23028125899999999</v>
      </c>
      <c r="F638">
        <v>9.6570348299999997E-2</v>
      </c>
      <c r="G638">
        <v>0.15975040300000001</v>
      </c>
      <c r="H638">
        <v>0.230200000374123</v>
      </c>
    </row>
    <row r="639" spans="1:8">
      <c r="A639">
        <v>16</v>
      </c>
      <c r="B639">
        <v>4.5359999999999998E-2</v>
      </c>
      <c r="C639" s="22">
        <v>2.2228461399999999E-5</v>
      </c>
      <c r="D639" s="22">
        <v>5.1186543100000003E-6</v>
      </c>
      <c r="E639">
        <v>0.23027479100000001</v>
      </c>
      <c r="F639">
        <v>8.1032369300000004E-2</v>
      </c>
      <c r="G639">
        <v>0.17663788</v>
      </c>
      <c r="H639">
        <v>0.230200000374123</v>
      </c>
    </row>
    <row r="640" spans="1:8">
      <c r="A640">
        <v>17</v>
      </c>
      <c r="B640">
        <v>5.7140000000000003E-2</v>
      </c>
      <c r="C640" s="22">
        <v>2.2214748499999999E-5</v>
      </c>
      <c r="D640" s="22">
        <v>5.1151316300000001E-6</v>
      </c>
      <c r="E640">
        <v>0.23025836299999999</v>
      </c>
      <c r="F640">
        <v>5.6348897500000002E-2</v>
      </c>
      <c r="G640">
        <v>0.20122858599999999</v>
      </c>
      <c r="H640">
        <v>0.230200000374123</v>
      </c>
    </row>
    <row r="641" spans="1:8">
      <c r="A641">
        <v>18</v>
      </c>
      <c r="B641">
        <v>7.1999999999999995E-2</v>
      </c>
      <c r="C641" s="22">
        <v>2.2186060400000001E-5</v>
      </c>
      <c r="D641" s="22">
        <v>5.1077279400000004E-6</v>
      </c>
      <c r="E641">
        <v>0.230222394</v>
      </c>
      <c r="F641">
        <v>3.3923723599999997E-2</v>
      </c>
      <c r="G641">
        <v>0.22343479299999999</v>
      </c>
      <c r="H641">
        <v>0.230200000374123</v>
      </c>
    </row>
    <row r="642" spans="1:8">
      <c r="A642">
        <v>19</v>
      </c>
      <c r="B642">
        <v>9.0709999999999999E-2</v>
      </c>
      <c r="C642" s="22">
        <v>2.2134463800000001E-5</v>
      </c>
      <c r="D642" s="22">
        <v>5.09444976E-6</v>
      </c>
      <c r="E642">
        <v>0.230159167</v>
      </c>
      <c r="F642">
        <v>2.00303805E-2</v>
      </c>
      <c r="G642">
        <v>0.23742848599999999</v>
      </c>
      <c r="H642">
        <v>0.230200000374123</v>
      </c>
    </row>
    <row r="643" spans="1:8">
      <c r="A643">
        <v>20</v>
      </c>
      <c r="B643">
        <v>0.1143</v>
      </c>
      <c r="C643" s="22">
        <v>2.2052543E-5</v>
      </c>
      <c r="D643" s="22">
        <v>5.0733888500000004E-6</v>
      </c>
      <c r="E643">
        <v>0.23005913</v>
      </c>
      <c r="F643">
        <v>1.25634441E-2</v>
      </c>
      <c r="G643">
        <v>0.245210657</v>
      </c>
      <c r="H643">
        <v>0.230200000374123</v>
      </c>
    </row>
    <row r="644" spans="1:8">
      <c r="A644">
        <v>21</v>
      </c>
      <c r="B644">
        <v>0.14399999999999999</v>
      </c>
      <c r="C644" s="22">
        <v>2.1935114600000001E-5</v>
      </c>
      <c r="D644" s="22">
        <v>5.0431022100000002E-6</v>
      </c>
      <c r="E644">
        <v>0.229910001</v>
      </c>
      <c r="F644">
        <v>8.1416894200000006E-3</v>
      </c>
      <c r="G644">
        <v>0.24980995</v>
      </c>
      <c r="H644">
        <v>0.230200000374123</v>
      </c>
    </row>
    <row r="645" spans="1:8">
      <c r="A645">
        <v>22</v>
      </c>
      <c r="B645">
        <v>0.18140000000000001</v>
      </c>
      <c r="C645" s="22">
        <v>2.1779780700000001E-5</v>
      </c>
      <c r="D645" s="22">
        <v>5.0029882700000002E-6</v>
      </c>
      <c r="E645">
        <v>0.22970792700000001</v>
      </c>
      <c r="F645">
        <v>5.50688619E-3</v>
      </c>
      <c r="G645">
        <v>0.252540667</v>
      </c>
      <c r="H645">
        <v>0.230200000374123</v>
      </c>
    </row>
    <row r="646" spans="1:8">
      <c r="A646">
        <v>23</v>
      </c>
      <c r="B646">
        <v>0.2286</v>
      </c>
      <c r="C646" s="22">
        <v>2.1586265800000001E-5</v>
      </c>
      <c r="D646" s="22">
        <v>4.9530941100000001E-6</v>
      </c>
      <c r="E646">
        <v>0.22945581000000001</v>
      </c>
      <c r="F646">
        <v>4.3837542699999999E-3</v>
      </c>
      <c r="G646">
        <v>0.25406136600000001</v>
      </c>
      <c r="H646">
        <v>0.230200000374123</v>
      </c>
    </row>
    <row r="647" spans="1:8">
      <c r="A647">
        <v>24</v>
      </c>
      <c r="B647">
        <v>0.28799999999999998</v>
      </c>
      <c r="C647" s="22">
        <v>2.13551389E-5</v>
      </c>
      <c r="D647" s="22">
        <v>4.8934128399999996E-6</v>
      </c>
      <c r="E647">
        <v>0.22914451</v>
      </c>
      <c r="F647">
        <v>4.1101967399999996E-3</v>
      </c>
      <c r="G647">
        <v>0.255123822</v>
      </c>
      <c r="H647">
        <v>0.230200000374123</v>
      </c>
    </row>
    <row r="648" spans="1:8">
      <c r="A648">
        <v>25</v>
      </c>
      <c r="B648">
        <v>0.36280000000000001</v>
      </c>
      <c r="C648" s="22">
        <v>2.1086584600000002E-5</v>
      </c>
      <c r="D648" s="22">
        <v>4.8237187100000004E-6</v>
      </c>
      <c r="E648">
        <v>0.22875770600000001</v>
      </c>
      <c r="F648">
        <v>4.3274348699999998E-3</v>
      </c>
      <c r="G648">
        <v>0.256129463</v>
      </c>
      <c r="H648">
        <v>0.230200000374123</v>
      </c>
    </row>
    <row r="649" spans="1:8">
      <c r="A649">
        <v>26</v>
      </c>
      <c r="B649">
        <v>0.4572</v>
      </c>
      <c r="C649" s="22">
        <v>2.0779603400000001E-5</v>
      </c>
      <c r="D649" s="22">
        <v>4.7438116999999999E-6</v>
      </c>
      <c r="E649">
        <v>0.228291734</v>
      </c>
      <c r="F649">
        <v>6.4181891499999998E-3</v>
      </c>
      <c r="G649">
        <v>0.25699445100000001</v>
      </c>
      <c r="H649">
        <v>0.230200000374123</v>
      </c>
    </row>
    <row r="650" spans="1:8">
      <c r="A650">
        <v>27</v>
      </c>
      <c r="B650">
        <v>0.57599999999999996</v>
      </c>
      <c r="C650" s="22">
        <v>2.0431811599999999E-5</v>
      </c>
      <c r="D650" s="22">
        <v>4.6527065800000001E-6</v>
      </c>
      <c r="E650">
        <v>0.22771875</v>
      </c>
      <c r="F650">
        <v>1.3572772E-2</v>
      </c>
      <c r="G650">
        <v>0.25793801399999999</v>
      </c>
      <c r="H650">
        <v>0.230200000374123</v>
      </c>
    </row>
    <row r="651" spans="1:8">
      <c r="A651">
        <v>28</v>
      </c>
      <c r="B651">
        <v>0.72570000000000001</v>
      </c>
      <c r="C651" s="22">
        <v>2.0038072000000001E-5</v>
      </c>
      <c r="D651" s="22">
        <v>4.5463439299999999E-6</v>
      </c>
      <c r="E651">
        <v>0.22688529700000001</v>
      </c>
      <c r="F651">
        <v>2.9185512199999999E-2</v>
      </c>
      <c r="G651">
        <v>0.26009980700000002</v>
      </c>
      <c r="H651">
        <v>0.230200000374123</v>
      </c>
    </row>
    <row r="652" spans="1:8">
      <c r="A652">
        <v>29</v>
      </c>
      <c r="B652">
        <v>0.9143</v>
      </c>
      <c r="C652" s="22">
        <v>1.9585973699999999E-5</v>
      </c>
      <c r="D652" s="22">
        <v>4.4147216999999998E-6</v>
      </c>
      <c r="E652">
        <v>0.22540220799999999</v>
      </c>
      <c r="F652">
        <v>5.3296755299999998E-2</v>
      </c>
      <c r="G652">
        <v>0.26534812899999999</v>
      </c>
      <c r="H652">
        <v>0.230200000374123</v>
      </c>
    </row>
    <row r="653" spans="1:8">
      <c r="A653">
        <v>30</v>
      </c>
      <c r="B653">
        <v>1.1519999999999999</v>
      </c>
      <c r="C653" s="22">
        <v>1.90480655E-5</v>
      </c>
      <c r="D653" s="22">
        <v>4.23894514E-6</v>
      </c>
      <c r="E653">
        <v>0.222539403</v>
      </c>
      <c r="F653">
        <v>7.7960053700000004E-2</v>
      </c>
      <c r="G653">
        <v>0.27563750100000001</v>
      </c>
      <c r="H653">
        <v>0.230200000374123</v>
      </c>
    </row>
    <row r="654" spans="1:8">
      <c r="A654">
        <v>31</v>
      </c>
      <c r="B654">
        <v>1.4510000000000001</v>
      </c>
      <c r="C654" s="22">
        <v>1.8375159600000001E-5</v>
      </c>
      <c r="D654" s="22">
        <v>3.99104443E-6</v>
      </c>
      <c r="E654">
        <v>0.21719780999999999</v>
      </c>
      <c r="F654">
        <v>8.8745833699999999E-2</v>
      </c>
      <c r="G654">
        <v>0.29170782499999998</v>
      </c>
      <c r="H654">
        <v>0.230200000374123</v>
      </c>
    </row>
    <row r="655" spans="1:8">
      <c r="A655">
        <v>32</v>
      </c>
      <c r="B655">
        <v>1.829</v>
      </c>
      <c r="C655" s="22">
        <v>1.7498675899999998E-5</v>
      </c>
      <c r="D655" s="22">
        <v>3.6430066600000001E-6</v>
      </c>
      <c r="E655">
        <v>0.20818756099999999</v>
      </c>
      <c r="F655">
        <v>7.6358201599999995E-2</v>
      </c>
      <c r="G655">
        <v>0.31110795499999999</v>
      </c>
      <c r="H655">
        <v>0.230200000374123</v>
      </c>
    </row>
    <row r="656" spans="1:8">
      <c r="A656">
        <v>33</v>
      </c>
      <c r="B656">
        <v>2.3039999999999998</v>
      </c>
      <c r="C656" s="22">
        <v>1.6349370699999999E-5</v>
      </c>
      <c r="D656" s="22">
        <v>3.18523345E-6</v>
      </c>
      <c r="E656">
        <v>0.194823001</v>
      </c>
      <c r="F656">
        <v>4.4630077599999998E-2</v>
      </c>
      <c r="G656">
        <v>0.32806447300000002</v>
      </c>
      <c r="H656">
        <v>0.230200000374123</v>
      </c>
    </row>
    <row r="657" spans="1:8">
      <c r="A657">
        <v>34</v>
      </c>
      <c r="B657">
        <v>2.903</v>
      </c>
      <c r="C657" s="22">
        <v>1.48911422E-5</v>
      </c>
      <c r="D657" s="22">
        <v>2.64131289E-6</v>
      </c>
      <c r="E657">
        <v>0.17737476799999999</v>
      </c>
      <c r="F657">
        <v>4.6134157199999998E-3</v>
      </c>
      <c r="G657">
        <v>0.33695758199999998</v>
      </c>
      <c r="H657">
        <v>0.230200000374123</v>
      </c>
    </row>
    <row r="658" spans="1:8">
      <c r="A658">
        <v>35</v>
      </c>
      <c r="B658">
        <v>3.657</v>
      </c>
      <c r="C658" s="22">
        <v>1.31535148E-5</v>
      </c>
      <c r="D658" s="22">
        <v>2.0659561800000001E-6</v>
      </c>
      <c r="E658">
        <v>0.15706495300000001</v>
      </c>
      <c r="F658">
        <v>-3.4430902800000003E-2</v>
      </c>
      <c r="G658">
        <v>0.33584292799999999</v>
      </c>
      <c r="H658">
        <v>0.230200000374123</v>
      </c>
    </row>
    <row r="659" spans="1:8">
      <c r="A659">
        <v>36</v>
      </c>
      <c r="B659">
        <v>4.6079999999999997</v>
      </c>
      <c r="C659" s="22">
        <v>1.12371936E-5</v>
      </c>
      <c r="D659" s="22">
        <v>1.52440265E-6</v>
      </c>
      <c r="E659">
        <v>0.13565688300000001</v>
      </c>
      <c r="F659">
        <v>-6.8195751499999999E-2</v>
      </c>
      <c r="G659">
        <v>0.326586298</v>
      </c>
      <c r="H659">
        <v>0.230200000374123</v>
      </c>
    </row>
    <row r="660" spans="1:8">
      <c r="A660">
        <v>37</v>
      </c>
      <c r="B660">
        <v>5.806</v>
      </c>
      <c r="C660" s="22">
        <v>9.2862774199999993E-6</v>
      </c>
      <c r="D660" s="22">
        <v>1.0670054200000001E-6</v>
      </c>
      <c r="E660">
        <v>0.11490130699999999</v>
      </c>
      <c r="F660">
        <v>-9.6173276500000002E-2</v>
      </c>
      <c r="G660">
        <v>0.31273120199999999</v>
      </c>
      <c r="H660">
        <v>0.230200000374123</v>
      </c>
    </row>
    <row r="661" spans="1:8">
      <c r="A661">
        <v>38</v>
      </c>
      <c r="B661">
        <v>7.3140000000000001</v>
      </c>
      <c r="C661" s="22">
        <v>7.4428860899999997E-6</v>
      </c>
      <c r="D661" s="22">
        <v>7.1550852399999997E-7</v>
      </c>
      <c r="E661">
        <v>9.6133208999999997E-2</v>
      </c>
      <c r="F661">
        <v>-0.119104328</v>
      </c>
      <c r="G661">
        <v>0.297546282</v>
      </c>
      <c r="H661">
        <v>0.230200000374123</v>
      </c>
    </row>
    <row r="662" spans="1:8">
      <c r="A662">
        <v>39</v>
      </c>
      <c r="B662">
        <v>9.2159999999999993</v>
      </c>
      <c r="C662" s="22">
        <v>5.8513123100000002E-6</v>
      </c>
      <c r="D662" s="22">
        <v>4.6758509800000003E-7</v>
      </c>
      <c r="E662">
        <v>7.9911150299999997E-2</v>
      </c>
      <c r="F662">
        <v>-0.14404203800000001</v>
      </c>
      <c r="G662">
        <v>0.283794402</v>
      </c>
      <c r="H662">
        <v>0.230200000374123</v>
      </c>
    </row>
    <row r="663" spans="1:8">
      <c r="A663">
        <v>40</v>
      </c>
      <c r="B663">
        <v>11.61</v>
      </c>
      <c r="C663" s="22">
        <v>4.32246523E-6</v>
      </c>
      <c r="D663" s="22">
        <v>2.8298817600000002E-7</v>
      </c>
      <c r="E663">
        <v>6.5469161799999995E-2</v>
      </c>
      <c r="F663">
        <v>-0.16962261300000001</v>
      </c>
      <c r="G663">
        <v>0.26989682500000001</v>
      </c>
      <c r="H663">
        <v>0.230200000374123</v>
      </c>
    </row>
    <row r="664" spans="1:8">
      <c r="A664">
        <v>41</v>
      </c>
      <c r="B664">
        <v>13</v>
      </c>
      <c r="C664" s="22">
        <v>2.9065876500000001E-6</v>
      </c>
      <c r="D664" s="22">
        <v>1.7230515300000001E-7</v>
      </c>
      <c r="E664">
        <v>5.9280907200000003E-2</v>
      </c>
      <c r="F664">
        <v>-0.201635546</v>
      </c>
      <c r="G664">
        <v>0.25587010700000001</v>
      </c>
      <c r="H664">
        <v>0.230200000374123</v>
      </c>
    </row>
    <row r="666" spans="1:8">
      <c r="A666" t="s">
        <v>22</v>
      </c>
    </row>
    <row r="668" spans="1:8">
      <c r="A668" t="s">
        <v>1</v>
      </c>
      <c r="B668" t="s">
        <v>2</v>
      </c>
      <c r="C668" t="s">
        <v>3</v>
      </c>
      <c r="D668" t="s">
        <v>4</v>
      </c>
    </row>
    <row r="669" spans="1:8">
      <c r="A669">
        <v>0</v>
      </c>
      <c r="B669">
        <v>1E-3</v>
      </c>
      <c r="C669" s="22">
        <v>3.00446871E-6</v>
      </c>
      <c r="D669" s="22">
        <v>2.0048037899999998E-6</v>
      </c>
    </row>
    <row r="670" spans="1:8">
      <c r="A670">
        <v>1</v>
      </c>
      <c r="B670">
        <v>1.122E-3</v>
      </c>
      <c r="C670" s="22">
        <v>3.0044700399999999E-6</v>
      </c>
      <c r="D670" s="22">
        <v>2.0048033999999999E-6</v>
      </c>
    </row>
    <row r="671" spans="1:8">
      <c r="A671">
        <v>2</v>
      </c>
      <c r="B671">
        <v>1.2600000000000001E-3</v>
      </c>
      <c r="C671" s="22">
        <v>3.0044692999999998E-6</v>
      </c>
      <c r="D671" s="22">
        <v>2.00480081E-6</v>
      </c>
    </row>
    <row r="672" spans="1:8">
      <c r="A672">
        <v>3</v>
      </c>
      <c r="B672">
        <v>1.4139999999999999E-3</v>
      </c>
      <c r="C672" s="22">
        <v>3.0044663299999998E-6</v>
      </c>
      <c r="D672" s="22">
        <v>2.0047970600000002E-6</v>
      </c>
    </row>
    <row r="673" spans="1:4">
      <c r="A673">
        <v>4</v>
      </c>
      <c r="B673">
        <v>1.5870000000000001E-3</v>
      </c>
      <c r="C673" s="22">
        <v>3.0044621799999998E-6</v>
      </c>
      <c r="D673" s="22">
        <v>2.0047936499999999E-6</v>
      </c>
    </row>
    <row r="674" spans="1:4">
      <c r="A674">
        <v>5</v>
      </c>
      <c r="B674">
        <v>1.7819999999999999E-3</v>
      </c>
      <c r="C674" s="22">
        <v>3.0044590000000001E-6</v>
      </c>
      <c r="D674" s="22">
        <v>2.0047920799999999E-6</v>
      </c>
    </row>
    <row r="675" spans="1:4">
      <c r="A675">
        <v>6</v>
      </c>
      <c r="B675">
        <v>2E-3</v>
      </c>
      <c r="C675" s="22">
        <v>3.0044589500000002E-6</v>
      </c>
      <c r="D675" s="22">
        <v>2.0047933399999998E-6</v>
      </c>
    </row>
    <row r="676" spans="1:4">
      <c r="A676">
        <v>7</v>
      </c>
      <c r="B676">
        <v>2.245E-3</v>
      </c>
      <c r="C676" s="22">
        <v>3.00446277E-6</v>
      </c>
      <c r="D676" s="22">
        <v>2.0047972300000002E-6</v>
      </c>
    </row>
    <row r="677" spans="1:4">
      <c r="A677">
        <v>8</v>
      </c>
      <c r="B677">
        <v>2.5200000000000001E-3</v>
      </c>
      <c r="C677" s="22">
        <v>3.0044688099999999E-6</v>
      </c>
      <c r="D677" s="22">
        <v>2.0048021800000001E-6</v>
      </c>
    </row>
    <row r="678" spans="1:4">
      <c r="A678">
        <v>9</v>
      </c>
      <c r="B678">
        <v>2.8279999999999998E-3</v>
      </c>
      <c r="C678" s="22">
        <v>3.0044736500000001E-6</v>
      </c>
      <c r="D678" s="22">
        <v>2.0048056699999999E-6</v>
      </c>
    </row>
    <row r="679" spans="1:4">
      <c r="A679">
        <v>10</v>
      </c>
      <c r="B679">
        <v>3.1749999999999999E-3</v>
      </c>
      <c r="C679" s="22">
        <v>3.0044740100000002E-6</v>
      </c>
      <c r="D679" s="22">
        <v>2.0048055499999999E-6</v>
      </c>
    </row>
    <row r="680" spans="1:4">
      <c r="A680">
        <v>11</v>
      </c>
      <c r="B680">
        <v>3.5639999999999999E-3</v>
      </c>
      <c r="C680" s="22">
        <v>3.00446907E-6</v>
      </c>
      <c r="D680" s="22">
        <v>2.00480144E-6</v>
      </c>
    </row>
    <row r="681" spans="1:4">
      <c r="A681">
        <v>12</v>
      </c>
      <c r="B681">
        <v>4.0000000000000001E-3</v>
      </c>
      <c r="C681" s="22">
        <v>3.0044614400000001E-6</v>
      </c>
      <c r="D681" s="22">
        <v>2.0047953300000001E-6</v>
      </c>
    </row>
    <row r="682" spans="1:4">
      <c r="A682">
        <v>13</v>
      </c>
      <c r="B682">
        <v>4.4900000000000001E-3</v>
      </c>
      <c r="C682" s="22">
        <v>3.0044558E-6</v>
      </c>
      <c r="D682" s="22">
        <v>2.0047906099999999E-6</v>
      </c>
    </row>
    <row r="683" spans="1:4">
      <c r="A683">
        <v>14</v>
      </c>
      <c r="B683">
        <v>5.0400000000000002E-3</v>
      </c>
      <c r="C683" s="22">
        <v>3.0044559299999998E-6</v>
      </c>
      <c r="D683" s="22">
        <v>2.0047901400000001E-6</v>
      </c>
    </row>
    <row r="684" spans="1:4">
      <c r="A684">
        <v>15</v>
      </c>
      <c r="B684">
        <v>5.6569999999999997E-3</v>
      </c>
      <c r="C684" s="22">
        <v>3.0044620599999998E-6</v>
      </c>
      <c r="D684" s="22">
        <v>2.0047943100000002E-6</v>
      </c>
    </row>
    <row r="685" spans="1:4">
      <c r="A685">
        <v>16</v>
      </c>
      <c r="B685">
        <v>6.3499999999999997E-3</v>
      </c>
      <c r="C685" s="22">
        <v>3.0044704200000001E-6</v>
      </c>
      <c r="D685" s="22">
        <v>2.0048007199999999E-6</v>
      </c>
    </row>
    <row r="686" spans="1:4">
      <c r="A686">
        <v>17</v>
      </c>
      <c r="B686">
        <v>7.1269999999999997E-3</v>
      </c>
      <c r="C686" s="22">
        <v>3.0044756399999999E-6</v>
      </c>
      <c r="D686" s="22">
        <v>2.0048056300000002E-6</v>
      </c>
    </row>
    <row r="687" spans="1:4">
      <c r="A687">
        <v>18</v>
      </c>
      <c r="B687">
        <v>8.0000000000000002E-3</v>
      </c>
      <c r="C687" s="22">
        <v>3.0044742899999999E-6</v>
      </c>
      <c r="D687" s="22">
        <v>2.00480629E-6</v>
      </c>
    </row>
    <row r="688" spans="1:4">
      <c r="A688">
        <v>19</v>
      </c>
      <c r="B688">
        <v>8.9800000000000001E-3</v>
      </c>
      <c r="C688" s="22">
        <v>3.0044673300000001E-6</v>
      </c>
      <c r="D688" s="22">
        <v>2.0048025900000001E-6</v>
      </c>
    </row>
    <row r="689" spans="1:4">
      <c r="A689">
        <v>20</v>
      </c>
      <c r="B689">
        <v>1.008E-2</v>
      </c>
      <c r="C689" s="22">
        <v>3.00445944E-6</v>
      </c>
      <c r="D689" s="22">
        <v>2.00479695E-6</v>
      </c>
    </row>
    <row r="690" spans="1:4">
      <c r="A690">
        <v>21</v>
      </c>
      <c r="B690">
        <v>1.1310000000000001E-2</v>
      </c>
      <c r="C690" s="22">
        <v>3.00445587E-6</v>
      </c>
      <c r="D690" s="22">
        <v>2.0047926899999998E-6</v>
      </c>
    </row>
    <row r="691" spans="1:4">
      <c r="A691">
        <v>22</v>
      </c>
      <c r="B691">
        <v>1.2699999999999999E-2</v>
      </c>
      <c r="C691" s="22">
        <v>3.00445884E-6</v>
      </c>
      <c r="D691" s="22">
        <v>2.0047919099999999E-6</v>
      </c>
    </row>
    <row r="692" spans="1:4">
      <c r="A692">
        <v>23</v>
      </c>
      <c r="B692">
        <v>1.4250000000000001E-2</v>
      </c>
      <c r="C692" s="22">
        <v>3.0044659899999999E-6</v>
      </c>
      <c r="D692" s="22">
        <v>2.0047944999999998E-6</v>
      </c>
    </row>
    <row r="693" spans="1:4">
      <c r="A693">
        <v>24</v>
      </c>
      <c r="B693">
        <v>1.6E-2</v>
      </c>
      <c r="C693" s="22">
        <v>3.0044721300000001E-6</v>
      </c>
      <c r="D693" s="22">
        <v>2.00479852E-6</v>
      </c>
    </row>
    <row r="694" spans="1:4">
      <c r="A694">
        <v>25</v>
      </c>
      <c r="B694">
        <v>1.796E-2</v>
      </c>
      <c r="C694" s="22">
        <v>3.0044726800000002E-6</v>
      </c>
      <c r="D694" s="22">
        <v>2.00480151E-6</v>
      </c>
    </row>
    <row r="695" spans="1:4">
      <c r="A695">
        <v>26</v>
      </c>
      <c r="B695">
        <v>2.0160000000000001E-2</v>
      </c>
      <c r="C695" s="22">
        <v>3.0044663600000001E-6</v>
      </c>
      <c r="D695" s="22">
        <v>2.0048015300000001E-6</v>
      </c>
    </row>
    <row r="696" spans="1:4">
      <c r="A696">
        <v>27</v>
      </c>
      <c r="B696">
        <v>2.2630000000000001E-2</v>
      </c>
      <c r="C696" s="22">
        <v>3.0044545100000001E-6</v>
      </c>
      <c r="D696" s="22">
        <v>2.0047970799999998E-6</v>
      </c>
    </row>
    <row r="697" spans="1:4">
      <c r="A697">
        <v>28</v>
      </c>
      <c r="B697">
        <v>2.5399999999999999E-2</v>
      </c>
      <c r="C697" s="22">
        <v>3.0044369900000001E-6</v>
      </c>
      <c r="D697" s="22">
        <v>2.0047858E-6</v>
      </c>
    </row>
    <row r="698" spans="1:4">
      <c r="A698">
        <v>29</v>
      </c>
      <c r="B698">
        <v>2.8510000000000001E-2</v>
      </c>
      <c r="C698" s="22">
        <v>3.00440618E-6</v>
      </c>
      <c r="D698" s="22">
        <v>2.0047622900000001E-6</v>
      </c>
    </row>
    <row r="699" spans="1:4">
      <c r="A699">
        <v>30</v>
      </c>
      <c r="B699">
        <v>3.2000000000000001E-2</v>
      </c>
      <c r="C699" s="22">
        <v>3.0043420700000001E-6</v>
      </c>
      <c r="D699" s="22">
        <v>2.0047157100000001E-6</v>
      </c>
    </row>
    <row r="700" spans="1:4">
      <c r="A700">
        <v>31</v>
      </c>
      <c r="B700">
        <v>3.5920000000000001E-2</v>
      </c>
      <c r="C700" s="22">
        <v>3.0042098600000002E-6</v>
      </c>
      <c r="D700" s="22">
        <v>2.00462731E-6</v>
      </c>
    </row>
    <row r="701" spans="1:4">
      <c r="A701">
        <v>32</v>
      </c>
      <c r="B701">
        <v>4.0320000000000002E-2</v>
      </c>
      <c r="C701" s="22">
        <v>3.0039599000000002E-6</v>
      </c>
      <c r="D701" s="22">
        <v>2.0044680299999999E-6</v>
      </c>
    </row>
    <row r="702" spans="1:4">
      <c r="A702">
        <v>33</v>
      </c>
      <c r="B702">
        <v>4.5249999999999999E-2</v>
      </c>
      <c r="C702" s="22">
        <v>3.0035279099999999E-6</v>
      </c>
      <c r="D702" s="22">
        <v>2.0041965699999999E-6</v>
      </c>
    </row>
    <row r="703" spans="1:4">
      <c r="A703">
        <v>34</v>
      </c>
      <c r="B703">
        <v>5.0799999999999998E-2</v>
      </c>
      <c r="C703" s="22">
        <v>3.0028339099999998E-6</v>
      </c>
      <c r="D703" s="22">
        <v>2.0037583000000001E-6</v>
      </c>
    </row>
    <row r="704" spans="1:4">
      <c r="A704">
        <v>35</v>
      </c>
      <c r="B704">
        <v>5.7020000000000001E-2</v>
      </c>
      <c r="C704" s="22">
        <v>3.0017802100000002E-6</v>
      </c>
      <c r="D704" s="22">
        <v>2.003086E-6</v>
      </c>
    </row>
    <row r="705" spans="1:4">
      <c r="A705">
        <v>36</v>
      </c>
      <c r="B705">
        <v>6.4000000000000001E-2</v>
      </c>
      <c r="C705" s="22">
        <v>3.0002505100000001E-6</v>
      </c>
      <c r="D705" s="22">
        <v>2.0021026099999998E-6</v>
      </c>
    </row>
    <row r="706" spans="1:4">
      <c r="A706">
        <v>37</v>
      </c>
      <c r="B706">
        <v>7.1840000000000001E-2</v>
      </c>
      <c r="C706" s="22">
        <v>2.9981126500000001E-6</v>
      </c>
      <c r="D706" s="22">
        <v>2.0007251399999999E-6</v>
      </c>
    </row>
    <row r="707" spans="1:4">
      <c r="A707">
        <v>38</v>
      </c>
      <c r="B707">
        <v>8.0629999999999993E-2</v>
      </c>
      <c r="C707" s="22">
        <v>2.9952261400000001E-6</v>
      </c>
      <c r="D707" s="22">
        <v>1.99886882E-6</v>
      </c>
    </row>
    <row r="708" spans="1:4">
      <c r="A708">
        <v>39</v>
      </c>
      <c r="B708">
        <v>9.0509999999999993E-2</v>
      </c>
      <c r="C708" s="22">
        <v>2.9914537899999999E-6</v>
      </c>
      <c r="D708" s="22">
        <v>1.99645107E-6</v>
      </c>
    </row>
    <row r="709" spans="1:4">
      <c r="A709">
        <v>40</v>
      </c>
      <c r="B709">
        <v>0.1016</v>
      </c>
      <c r="C709" s="22">
        <v>2.9866749700000002E-6</v>
      </c>
      <c r="D709" s="22">
        <v>1.9933959199999999E-6</v>
      </c>
    </row>
    <row r="710" spans="1:4">
      <c r="A710">
        <v>41</v>
      </c>
      <c r="B710">
        <v>0.114</v>
      </c>
      <c r="C710" s="22">
        <v>2.9807957400000001E-6</v>
      </c>
      <c r="D710" s="22">
        <v>1.989639E-6</v>
      </c>
    </row>
    <row r="711" spans="1:4">
      <c r="A711">
        <v>42</v>
      </c>
      <c r="B711">
        <v>0.128</v>
      </c>
      <c r="C711" s="22">
        <v>2.9737513300000001E-6</v>
      </c>
      <c r="D711" s="22">
        <v>1.9851316000000001E-6</v>
      </c>
    </row>
    <row r="712" spans="1:4">
      <c r="A712">
        <v>43</v>
      </c>
      <c r="B712">
        <v>0.14369999999999999</v>
      </c>
      <c r="C712" s="22">
        <v>2.9654998100000002E-6</v>
      </c>
      <c r="D712" s="22">
        <v>1.97984188E-6</v>
      </c>
    </row>
    <row r="713" spans="1:4">
      <c r="A713">
        <v>44</v>
      </c>
      <c r="B713">
        <v>0.1613</v>
      </c>
      <c r="C713" s="22">
        <v>2.9560132500000002E-6</v>
      </c>
      <c r="D713" s="22">
        <v>1.9737536699999999E-6</v>
      </c>
    </row>
    <row r="714" spans="1:4">
      <c r="A714">
        <v>45</v>
      </c>
      <c r="B714">
        <v>0.18099999999999999</v>
      </c>
      <c r="C714" s="22">
        <v>2.9452744100000001E-6</v>
      </c>
      <c r="D714" s="22">
        <v>1.9668644199999999E-6</v>
      </c>
    </row>
    <row r="715" spans="1:4">
      <c r="A715">
        <v>46</v>
      </c>
      <c r="B715">
        <v>0.20319999999999999</v>
      </c>
      <c r="C715" s="22">
        <v>2.9332797200000001E-6</v>
      </c>
      <c r="D715" s="22">
        <v>1.9591819800000001E-6</v>
      </c>
    </row>
    <row r="716" spans="1:4">
      <c r="A716">
        <v>47</v>
      </c>
      <c r="B716">
        <v>0.2281</v>
      </c>
      <c r="C716" s="22">
        <v>2.9200407899999999E-6</v>
      </c>
      <c r="D716" s="22">
        <v>1.9507184799999999E-6</v>
      </c>
    </row>
    <row r="717" spans="1:4">
      <c r="A717">
        <v>48</v>
      </c>
      <c r="B717">
        <v>0.25600000000000001</v>
      </c>
      <c r="C717" s="22">
        <v>2.9055793700000001E-6</v>
      </c>
      <c r="D717" s="22">
        <v>1.9414828899999999E-6</v>
      </c>
    </row>
    <row r="718" spans="1:4">
      <c r="A718">
        <v>49</v>
      </c>
      <c r="B718">
        <v>0.28739999999999999</v>
      </c>
      <c r="C718" s="22">
        <v>2.8899175400000002E-6</v>
      </c>
      <c r="D718" s="22">
        <v>1.93147734E-6</v>
      </c>
    </row>
    <row r="719" spans="1:4">
      <c r="A719">
        <v>50</v>
      </c>
      <c r="B719">
        <v>0.32250000000000001</v>
      </c>
      <c r="C719" s="22">
        <v>2.8730675100000002E-6</v>
      </c>
      <c r="D719" s="22">
        <v>1.92069897E-6</v>
      </c>
    </row>
    <row r="720" spans="1:4">
      <c r="A720">
        <v>51</v>
      </c>
      <c r="B720">
        <v>0.36199999999999999</v>
      </c>
      <c r="C720" s="22">
        <v>2.8550223899999999E-6</v>
      </c>
      <c r="D720" s="22">
        <v>1.90914289E-6</v>
      </c>
    </row>
    <row r="721" spans="1:4">
      <c r="A721">
        <v>52</v>
      </c>
      <c r="B721">
        <v>0.40639999999999998</v>
      </c>
      <c r="C721" s="22">
        <v>2.83575084E-6</v>
      </c>
      <c r="D721" s="22">
        <v>1.8968017100000001E-6</v>
      </c>
    </row>
    <row r="722" spans="1:4">
      <c r="A722">
        <v>53</v>
      </c>
      <c r="B722">
        <v>0.45610000000000001</v>
      </c>
      <c r="C722" s="22">
        <v>2.8152038E-6</v>
      </c>
      <c r="D722" s="22">
        <v>1.8836638100000001E-6</v>
      </c>
    </row>
    <row r="723" spans="1:4">
      <c r="A723">
        <v>54</v>
      </c>
      <c r="B723">
        <v>0.51200000000000001</v>
      </c>
      <c r="C723" s="22">
        <v>2.79333526E-6</v>
      </c>
      <c r="D723" s="22">
        <v>1.86971534E-6</v>
      </c>
    </row>
    <row r="724" spans="1:4">
      <c r="A724">
        <v>55</v>
      </c>
      <c r="B724">
        <v>0.57469999999999999</v>
      </c>
      <c r="C724" s="22">
        <v>2.7701203499999999E-6</v>
      </c>
      <c r="D724" s="22">
        <v>1.85494314E-6</v>
      </c>
    </row>
    <row r="725" spans="1:4">
      <c r="A725">
        <v>56</v>
      </c>
      <c r="B725">
        <v>0.64510000000000001</v>
      </c>
      <c r="C725" s="22">
        <v>2.7455501999999998E-6</v>
      </c>
      <c r="D725" s="22">
        <v>1.83933302E-6</v>
      </c>
    </row>
    <row r="726" spans="1:4">
      <c r="A726">
        <v>57</v>
      </c>
      <c r="B726">
        <v>0.72409999999999997</v>
      </c>
      <c r="C726" s="22">
        <v>2.7196073099999998E-6</v>
      </c>
      <c r="D726" s="22">
        <v>1.8228675899999999E-6</v>
      </c>
    </row>
    <row r="727" spans="1:4">
      <c r="A727">
        <v>58</v>
      </c>
      <c r="B727">
        <v>0.81269999999999998</v>
      </c>
      <c r="C727" s="22">
        <v>2.6922375600000001E-6</v>
      </c>
      <c r="D727" s="22">
        <v>1.80552909E-6</v>
      </c>
    </row>
    <row r="728" spans="1:4">
      <c r="A728">
        <v>59</v>
      </c>
      <c r="B728">
        <v>0.9123</v>
      </c>
      <c r="C728" s="22">
        <v>2.6633192399999999E-6</v>
      </c>
      <c r="D728" s="22">
        <v>1.7873E-6</v>
      </c>
    </row>
    <row r="729" spans="1:4">
      <c r="A729">
        <v>60</v>
      </c>
      <c r="B729">
        <v>1.024</v>
      </c>
      <c r="C729" s="22">
        <v>2.63262691E-6</v>
      </c>
      <c r="D729" s="22">
        <v>1.7681546599999999E-6</v>
      </c>
    </row>
    <row r="730" spans="1:4">
      <c r="A730">
        <v>61</v>
      </c>
      <c r="B730">
        <v>1.149</v>
      </c>
      <c r="C730" s="22">
        <v>2.5998007700000001E-6</v>
      </c>
      <c r="D730" s="22">
        <v>1.7480483099999999E-6</v>
      </c>
    </row>
    <row r="731" spans="1:4">
      <c r="A731">
        <v>62</v>
      </c>
      <c r="B731">
        <v>1.29</v>
      </c>
      <c r="C731" s="22">
        <v>2.5643191600000002E-6</v>
      </c>
      <c r="D731" s="22">
        <v>1.7269030200000001E-6</v>
      </c>
    </row>
    <row r="732" spans="1:4">
      <c r="A732">
        <v>63</v>
      </c>
      <c r="B732">
        <v>1.448</v>
      </c>
      <c r="C732" s="22">
        <v>2.5254550900000001E-6</v>
      </c>
      <c r="D732" s="22">
        <v>1.7045754099999999E-6</v>
      </c>
    </row>
    <row r="733" spans="1:4">
      <c r="A733">
        <v>64</v>
      </c>
      <c r="B733">
        <v>1.625</v>
      </c>
      <c r="C733" s="22">
        <v>2.4822285899999999E-6</v>
      </c>
      <c r="D733" s="22">
        <v>1.6808064E-6</v>
      </c>
    </row>
    <row r="734" spans="1:4">
      <c r="A734">
        <v>65</v>
      </c>
      <c r="B734">
        <v>1.825</v>
      </c>
      <c r="C734" s="22">
        <v>2.4333991299999999E-6</v>
      </c>
      <c r="D734" s="22">
        <v>1.6551738600000001E-6</v>
      </c>
    </row>
    <row r="735" spans="1:4">
      <c r="A735">
        <v>66</v>
      </c>
      <c r="B735">
        <v>2.048</v>
      </c>
      <c r="C735" s="22">
        <v>2.3775208399999999E-6</v>
      </c>
      <c r="D735" s="22">
        <v>1.6270617799999999E-6</v>
      </c>
    </row>
    <row r="736" spans="1:4">
      <c r="A736">
        <v>67</v>
      </c>
      <c r="B736">
        <v>2.2989999999999999</v>
      </c>
      <c r="C736" s="22">
        <v>2.31306471E-6</v>
      </c>
      <c r="D736" s="22">
        <v>1.59565435E-6</v>
      </c>
    </row>
    <row r="737" spans="1:4">
      <c r="A737">
        <v>68</v>
      </c>
      <c r="B737">
        <v>2.58</v>
      </c>
      <c r="C737" s="22">
        <v>2.2386273600000002E-6</v>
      </c>
      <c r="D737" s="22">
        <v>1.55997932E-6</v>
      </c>
    </row>
    <row r="738" spans="1:4">
      <c r="A738">
        <v>69</v>
      </c>
      <c r="B738">
        <v>2.8959999999999999</v>
      </c>
      <c r="C738" s="22">
        <v>2.15321105E-6</v>
      </c>
      <c r="D738" s="22">
        <v>1.51901028E-6</v>
      </c>
    </row>
    <row r="739" spans="1:4">
      <c r="A739">
        <v>70</v>
      </c>
      <c r="B739">
        <v>3.2509999999999999</v>
      </c>
      <c r="C739" s="22">
        <v>2.0564729099999999E-6</v>
      </c>
      <c r="D739" s="22">
        <v>1.4717969700000001E-6</v>
      </c>
    </row>
    <row r="740" spans="1:4">
      <c r="A740">
        <v>71</v>
      </c>
      <c r="B740">
        <v>3.649</v>
      </c>
      <c r="C740" s="22">
        <v>1.9488425300000002E-6</v>
      </c>
      <c r="D740" s="22">
        <v>1.41759865E-6</v>
      </c>
    </row>
    <row r="741" spans="1:4">
      <c r="A741">
        <v>72</v>
      </c>
      <c r="B741">
        <v>4.0960000000000001</v>
      </c>
      <c r="C741" s="22">
        <v>1.8315101400000001E-6</v>
      </c>
      <c r="D741" s="22">
        <v>1.3560304999999999E-6</v>
      </c>
    </row>
    <row r="742" spans="1:4">
      <c r="A742">
        <v>73</v>
      </c>
      <c r="B742">
        <v>4.5979999999999999</v>
      </c>
      <c r="C742" s="22">
        <v>1.70634517E-6</v>
      </c>
      <c r="D742" s="22">
        <v>1.2872085600000001E-6</v>
      </c>
    </row>
    <row r="743" spans="1:4">
      <c r="A743">
        <v>74</v>
      </c>
      <c r="B743">
        <v>5.1609999999999996</v>
      </c>
      <c r="C743" s="22">
        <v>1.5757694E-6</v>
      </c>
      <c r="D743" s="22">
        <v>1.2118227499999999E-6</v>
      </c>
    </row>
    <row r="744" spans="1:4">
      <c r="A744">
        <v>75</v>
      </c>
      <c r="B744">
        <v>5.7930000000000001</v>
      </c>
      <c r="C744" s="22">
        <v>1.4425642500000001E-6</v>
      </c>
      <c r="D744" s="22">
        <v>1.1310847100000001E-6</v>
      </c>
    </row>
    <row r="745" spans="1:4">
      <c r="A745">
        <v>76</v>
      </c>
      <c r="B745">
        <v>6.5019999999999998</v>
      </c>
      <c r="C745" s="22">
        <v>1.3095968E-6</v>
      </c>
      <c r="D745" s="22">
        <v>1.04657476E-6</v>
      </c>
    </row>
    <row r="746" spans="1:4">
      <c r="A746">
        <v>77</v>
      </c>
      <c r="B746">
        <v>7.298</v>
      </c>
      <c r="C746" s="22">
        <v>1.17951025E-6</v>
      </c>
      <c r="D746" s="22">
        <v>9.6006041099999999E-7</v>
      </c>
    </row>
    <row r="747" spans="1:4">
      <c r="A747">
        <v>78</v>
      </c>
      <c r="B747">
        <v>8.1920000000000002</v>
      </c>
      <c r="C747" s="22">
        <v>1.0545038E-6</v>
      </c>
      <c r="D747" s="22">
        <v>8.7334680800000004E-7</v>
      </c>
    </row>
    <row r="748" spans="1:4">
      <c r="A748">
        <v>79</v>
      </c>
      <c r="B748">
        <v>9.1950000000000003</v>
      </c>
      <c r="C748" s="22">
        <v>9.3629603499999995E-7</v>
      </c>
      <c r="D748" s="22">
        <v>7.8816521899999996E-7</v>
      </c>
    </row>
    <row r="749" spans="1:4">
      <c r="A749">
        <v>80</v>
      </c>
      <c r="B749">
        <v>10.32</v>
      </c>
      <c r="C749" s="22">
        <v>8.2618208100000004E-7</v>
      </c>
      <c r="D749" s="22">
        <v>7.0605725100000004E-7</v>
      </c>
    </row>
    <row r="750" spans="1:4">
      <c r="A750">
        <v>81</v>
      </c>
      <c r="B750">
        <v>11.59</v>
      </c>
      <c r="C750" s="22">
        <v>7.2501077999999998E-7</v>
      </c>
      <c r="D750" s="22">
        <v>6.2824288800000001E-7</v>
      </c>
    </row>
    <row r="751" spans="1:4">
      <c r="A751">
        <v>82</v>
      </c>
      <c r="B751">
        <v>13</v>
      </c>
      <c r="C751" s="22">
        <v>6.3312485999999999E-7</v>
      </c>
      <c r="D751" s="22">
        <v>5.5555345100000005E-7</v>
      </c>
    </row>
    <row r="752" spans="1:4">
      <c r="A752">
        <v>83</v>
      </c>
      <c r="B752">
        <v>14.6</v>
      </c>
      <c r="C752" s="22">
        <v>5.5046062999999998E-7</v>
      </c>
      <c r="D752" s="22">
        <v>4.8849699799999998E-7</v>
      </c>
    </row>
    <row r="755" spans="1:8">
      <c r="A755" t="s">
        <v>1</v>
      </c>
      <c r="B755" t="s">
        <v>12</v>
      </c>
      <c r="C755" t="s">
        <v>13</v>
      </c>
      <c r="D755" t="s">
        <v>14</v>
      </c>
      <c r="E755" t="s">
        <v>15</v>
      </c>
      <c r="F755" t="s">
        <v>259</v>
      </c>
      <c r="G755" t="s">
        <v>16</v>
      </c>
      <c r="H755" t="s">
        <v>17</v>
      </c>
    </row>
    <row r="756" spans="1:8">
      <c r="A756">
        <v>0</v>
      </c>
      <c r="B756">
        <v>1.1249999999999999E-3</v>
      </c>
      <c r="C756" s="22">
        <v>1.4267934000000001E-5</v>
      </c>
      <c r="D756" s="22">
        <v>2.8473552199999998E-6</v>
      </c>
      <c r="E756">
        <v>0.199563246</v>
      </c>
      <c r="F756">
        <v>-0.10676709700000001</v>
      </c>
      <c r="G756">
        <v>0.10397073499999999</v>
      </c>
      <c r="H756">
        <v>0.19944157623896799</v>
      </c>
    </row>
    <row r="757" spans="1:8">
      <c r="A757">
        <v>1</v>
      </c>
      <c r="B757">
        <v>1.4170000000000001E-3</v>
      </c>
      <c r="C757" s="22">
        <v>1.42679071E-5</v>
      </c>
      <c r="D757" s="22">
        <v>2.8473554200000001E-6</v>
      </c>
      <c r="E757">
        <v>0.19956363599999999</v>
      </c>
      <c r="F757">
        <v>-0.119326607</v>
      </c>
      <c r="G757">
        <v>0.103806381</v>
      </c>
      <c r="H757">
        <v>0.19944157623896799</v>
      </c>
    </row>
    <row r="758" spans="1:8">
      <c r="A758">
        <v>2</v>
      </c>
      <c r="B758">
        <v>1.786E-3</v>
      </c>
      <c r="C758" s="22">
        <v>1.42678965E-5</v>
      </c>
      <c r="D758" s="22">
        <v>2.8473557999999998E-6</v>
      </c>
      <c r="E758">
        <v>0.19956381200000001</v>
      </c>
      <c r="F758">
        <v>-0.29916864500000001</v>
      </c>
      <c r="G758">
        <v>0.10372456400000001</v>
      </c>
      <c r="H758">
        <v>0.19944157623896799</v>
      </c>
    </row>
    <row r="759" spans="1:8">
      <c r="A759">
        <v>3</v>
      </c>
      <c r="B759">
        <v>2.2499999999999998E-3</v>
      </c>
      <c r="C759" s="22">
        <v>1.42679051E-5</v>
      </c>
      <c r="D759" s="22">
        <v>2.8473562600000002E-6</v>
      </c>
      <c r="E759">
        <v>0.199563723</v>
      </c>
      <c r="F759">
        <v>-3.00455757E-2</v>
      </c>
      <c r="G759">
        <v>0.103748725</v>
      </c>
      <c r="H759">
        <v>0.19944157623896799</v>
      </c>
    </row>
    <row r="760" spans="1:8">
      <c r="A760">
        <v>4</v>
      </c>
      <c r="B760">
        <v>2.8349999999999998E-3</v>
      </c>
      <c r="C760" s="22">
        <v>1.42679216E-5</v>
      </c>
      <c r="D760" s="22">
        <v>2.8473570100000002E-6</v>
      </c>
      <c r="E760">
        <v>0.19956354600000001</v>
      </c>
      <c r="F760">
        <v>0.59854687600000001</v>
      </c>
      <c r="G760">
        <v>0.103801133</v>
      </c>
      <c r="H760">
        <v>0.19944157623896799</v>
      </c>
    </row>
    <row r="761" spans="1:8">
      <c r="A761">
        <v>5</v>
      </c>
      <c r="B761">
        <v>3.5720000000000001E-3</v>
      </c>
      <c r="C761" s="22">
        <v>1.42679182E-5</v>
      </c>
      <c r="D761" s="22">
        <v>2.8473574899999998E-6</v>
      </c>
      <c r="E761">
        <v>0.19956362599999999</v>
      </c>
      <c r="F761">
        <v>-0.18425092000000001</v>
      </c>
      <c r="G761">
        <v>0.10375605</v>
      </c>
      <c r="H761">
        <v>0.19944157623896799</v>
      </c>
    </row>
    <row r="762" spans="1:8">
      <c r="A762">
        <v>6</v>
      </c>
      <c r="B762">
        <v>4.4999999999999997E-3</v>
      </c>
      <c r="C762" s="22">
        <v>1.42678955E-5</v>
      </c>
      <c r="D762" s="22">
        <v>2.8473575900000002E-6</v>
      </c>
      <c r="E762">
        <v>0.19956394999999999</v>
      </c>
      <c r="F762">
        <v>-0.15812611200000001</v>
      </c>
      <c r="G762">
        <v>0.103621217</v>
      </c>
      <c r="H762">
        <v>0.19944157623896799</v>
      </c>
    </row>
    <row r="763" spans="1:8">
      <c r="A763">
        <v>7</v>
      </c>
      <c r="B763">
        <v>5.6690000000000004E-3</v>
      </c>
      <c r="C763" s="22">
        <v>1.4267895200000001E-5</v>
      </c>
      <c r="D763" s="22">
        <v>2.84735861E-6</v>
      </c>
      <c r="E763">
        <v>0.19956402600000001</v>
      </c>
      <c r="F763">
        <v>-0.52687767600000002</v>
      </c>
      <c r="G763">
        <v>0.10356328200000001</v>
      </c>
      <c r="H763">
        <v>0.19944157623896799</v>
      </c>
    </row>
    <row r="764" spans="1:8">
      <c r="A764">
        <v>8</v>
      </c>
      <c r="B764">
        <v>7.143E-3</v>
      </c>
      <c r="C764" s="22">
        <v>1.4267917500000001E-5</v>
      </c>
      <c r="D764" s="22">
        <v>2.8473560700000001E-6</v>
      </c>
      <c r="E764">
        <v>0.19956353600000001</v>
      </c>
      <c r="F764">
        <v>-0.52300667099999998</v>
      </c>
      <c r="G764">
        <v>0.10382991599999999</v>
      </c>
      <c r="H764">
        <v>0.19944157623896799</v>
      </c>
    </row>
    <row r="765" spans="1:8">
      <c r="A765">
        <v>9</v>
      </c>
      <c r="B765">
        <v>8.9999999999999993E-3</v>
      </c>
      <c r="C765" s="22">
        <v>1.42679209E-5</v>
      </c>
      <c r="D765" s="22">
        <v>2.8473507100000002E-6</v>
      </c>
      <c r="E765">
        <v>0.19956311299999999</v>
      </c>
      <c r="F765">
        <v>-1.4613170600000001</v>
      </c>
      <c r="G765">
        <v>0.10414393700000001</v>
      </c>
      <c r="H765">
        <v>0.19944157623896799</v>
      </c>
    </row>
    <row r="766" spans="1:8">
      <c r="A766">
        <v>10</v>
      </c>
      <c r="B766">
        <v>1.1339999999999999E-2</v>
      </c>
      <c r="C766" s="22">
        <v>1.4267905599999999E-5</v>
      </c>
      <c r="D766" s="22">
        <v>2.8473534099999998E-6</v>
      </c>
      <c r="E766">
        <v>0.199563516</v>
      </c>
      <c r="F766">
        <v>-0.52280121800000001</v>
      </c>
      <c r="G766">
        <v>0.103907927</v>
      </c>
      <c r="H766">
        <v>0.19944157623896799</v>
      </c>
    </row>
    <row r="767" spans="1:8">
      <c r="A767">
        <v>11</v>
      </c>
      <c r="B767">
        <v>1.4290000000000001E-2</v>
      </c>
      <c r="C767" s="22">
        <v>1.42678996E-5</v>
      </c>
      <c r="D767" s="22">
        <v>2.8473650200000002E-6</v>
      </c>
      <c r="E767">
        <v>0.199564414</v>
      </c>
      <c r="F767">
        <v>0.12146294000000001</v>
      </c>
      <c r="G767">
        <v>0.103236444</v>
      </c>
      <c r="H767">
        <v>0.19944157623896799</v>
      </c>
    </row>
    <row r="768" spans="1:8">
      <c r="A768">
        <v>12</v>
      </c>
      <c r="B768">
        <v>1.7999999999999999E-2</v>
      </c>
      <c r="C768" s="22">
        <v>1.42679131E-5</v>
      </c>
      <c r="D768" s="22">
        <v>2.84736168E-6</v>
      </c>
      <c r="E768">
        <v>0.199563991</v>
      </c>
      <c r="F768" s="22">
        <v>0.16916192199999999</v>
      </c>
      <c r="G768">
        <v>0.103496482</v>
      </c>
      <c r="H768">
        <v>0.19944157623896799</v>
      </c>
    </row>
    <row r="769" spans="1:8">
      <c r="A769">
        <v>13</v>
      </c>
      <c r="B769">
        <v>2.2679999999999999E-2</v>
      </c>
      <c r="C769" s="22">
        <v>1.42678957E-5</v>
      </c>
      <c r="D769" s="22">
        <v>2.8473438499999999E-6</v>
      </c>
      <c r="E769">
        <v>0.199562984</v>
      </c>
      <c r="F769">
        <v>0.113109629</v>
      </c>
      <c r="G769">
        <v>0.10437658499999999</v>
      </c>
      <c r="H769">
        <v>0.19944157623896799</v>
      </c>
    </row>
    <row r="770" spans="1:8">
      <c r="A770">
        <v>14</v>
      </c>
      <c r="B770">
        <v>2.8570000000000002E-2</v>
      </c>
      <c r="C770" s="22">
        <v>1.42676962E-5</v>
      </c>
      <c r="D770" s="22">
        <v>2.8473073200000001E-6</v>
      </c>
      <c r="E770">
        <v>0.19956321499999999</v>
      </c>
      <c r="F770">
        <v>0.11150162499999999</v>
      </c>
      <c r="G770">
        <v>0.105228684</v>
      </c>
      <c r="H770">
        <v>0.19944157623896799</v>
      </c>
    </row>
    <row r="771" spans="1:8">
      <c r="A771">
        <v>15</v>
      </c>
      <c r="B771">
        <v>3.5999999999999997E-2</v>
      </c>
      <c r="C771" s="22">
        <v>1.42667084E-5</v>
      </c>
      <c r="D771" s="22">
        <v>2.84710728E-6</v>
      </c>
      <c r="E771">
        <v>0.19956301000000001</v>
      </c>
      <c r="F771">
        <v>0.108945945</v>
      </c>
      <c r="G771">
        <v>0.110180104</v>
      </c>
      <c r="H771">
        <v>0.19944157623896799</v>
      </c>
    </row>
    <row r="772" spans="1:8">
      <c r="A772">
        <v>16</v>
      </c>
      <c r="B772">
        <v>4.5359999999999998E-2</v>
      </c>
      <c r="C772" s="22">
        <v>1.42634308E-5</v>
      </c>
      <c r="D772" s="22">
        <v>2.84637625E-6</v>
      </c>
      <c r="E772">
        <v>0.19955761599999999</v>
      </c>
      <c r="F772">
        <v>9.2732054699999997E-2</v>
      </c>
      <c r="G772">
        <v>0.12648515099999999</v>
      </c>
      <c r="H772">
        <v>0.19944157623896799</v>
      </c>
    </row>
    <row r="773" spans="1:8">
      <c r="A773">
        <v>17</v>
      </c>
      <c r="B773">
        <v>5.7140000000000003E-2</v>
      </c>
      <c r="C773" s="22">
        <v>1.4255081799999999E-5</v>
      </c>
      <c r="D773" s="22">
        <v>2.84453514E-6</v>
      </c>
      <c r="E773">
        <v>0.19954533999999999</v>
      </c>
      <c r="F773">
        <v>6.7024864599999998E-2</v>
      </c>
      <c r="G773">
        <v>0.151781415</v>
      </c>
      <c r="H773">
        <v>0.19944157623896799</v>
      </c>
    </row>
    <row r="774" spans="1:8">
      <c r="A774">
        <v>18</v>
      </c>
      <c r="B774">
        <v>7.1999999999999995E-2</v>
      </c>
      <c r="C774" s="22">
        <v>1.42376037E-5</v>
      </c>
      <c r="D774" s="22">
        <v>2.8407287099999999E-6</v>
      </c>
      <c r="E774">
        <v>0.199522951</v>
      </c>
      <c r="F774">
        <v>4.3374401200000003E-2</v>
      </c>
      <c r="G774">
        <v>0.17556001099999999</v>
      </c>
      <c r="H774">
        <v>0.19944157623896799</v>
      </c>
    </row>
    <row r="775" spans="1:8">
      <c r="A775">
        <v>19</v>
      </c>
      <c r="B775">
        <v>9.0709999999999999E-2</v>
      </c>
      <c r="C775" s="22">
        <v>1.4206162200000001E-5</v>
      </c>
      <c r="D775" s="22">
        <v>2.8338519000000001E-6</v>
      </c>
      <c r="E775">
        <v>0.19948046899999999</v>
      </c>
      <c r="F775">
        <v>2.6535940300000001E-2</v>
      </c>
      <c r="G775">
        <v>0.192531168</v>
      </c>
      <c r="H775">
        <v>0.19944157623896799</v>
      </c>
    </row>
    <row r="776" spans="1:8">
      <c r="A776">
        <v>20</v>
      </c>
      <c r="B776">
        <v>0.1143</v>
      </c>
      <c r="C776" s="22">
        <v>1.41562582E-5</v>
      </c>
      <c r="D776" s="22">
        <v>2.82289593E-6</v>
      </c>
      <c r="E776">
        <v>0.199409751</v>
      </c>
      <c r="F776">
        <v>1.61154913E-2</v>
      </c>
      <c r="G776">
        <v>0.202910912</v>
      </c>
      <c r="H776">
        <v>0.19944157623896799</v>
      </c>
    </row>
    <row r="777" spans="1:8">
      <c r="A777">
        <v>21</v>
      </c>
      <c r="B777">
        <v>0.14399999999999999</v>
      </c>
      <c r="C777" s="22">
        <v>1.4084770000000001E-5</v>
      </c>
      <c r="D777" s="22">
        <v>2.8072423500000001E-6</v>
      </c>
      <c r="E777">
        <v>0.19931048500000001</v>
      </c>
      <c r="F777">
        <v>1.05099952E-2</v>
      </c>
      <c r="G777">
        <v>0.208611729</v>
      </c>
      <c r="H777">
        <v>0.19944157623896799</v>
      </c>
    </row>
    <row r="778" spans="1:8">
      <c r="A778">
        <v>22</v>
      </c>
      <c r="B778">
        <v>0.18140000000000001</v>
      </c>
      <c r="C778" s="22">
        <v>1.39902333E-5</v>
      </c>
      <c r="D778" s="22">
        <v>2.7865590700000001E-6</v>
      </c>
      <c r="E778">
        <v>0.199178885</v>
      </c>
      <c r="F778">
        <v>7.5571309500000001E-3</v>
      </c>
      <c r="G778">
        <v>0.21186236899999999</v>
      </c>
      <c r="H778">
        <v>0.19944157623896799</v>
      </c>
    </row>
    <row r="779" spans="1:8">
      <c r="A779">
        <v>23</v>
      </c>
      <c r="B779">
        <v>0.2286</v>
      </c>
      <c r="C779" s="22">
        <v>1.38724749E-5</v>
      </c>
      <c r="D779" s="22">
        <v>2.7606967799999999E-6</v>
      </c>
      <c r="E779">
        <v>0.199005354</v>
      </c>
      <c r="F779">
        <v>5.5841881899999996E-3</v>
      </c>
      <c r="G779">
        <v>0.21407131099999999</v>
      </c>
      <c r="H779">
        <v>0.19944157623896799</v>
      </c>
    </row>
    <row r="780" spans="1:8">
      <c r="A780">
        <v>24</v>
      </c>
      <c r="B780">
        <v>0.28799999999999998</v>
      </c>
      <c r="C780" s="22">
        <v>1.3731945099999999E-5</v>
      </c>
      <c r="D780" s="22">
        <v>2.7297809300000002E-6</v>
      </c>
      <c r="E780">
        <v>0.19879055000000001</v>
      </c>
      <c r="F780">
        <v>4.24022876E-3</v>
      </c>
      <c r="G780">
        <v>0.21557347800000001</v>
      </c>
      <c r="H780">
        <v>0.19944157623896799</v>
      </c>
    </row>
    <row r="781" spans="1:8">
      <c r="A781">
        <v>25</v>
      </c>
      <c r="B781">
        <v>0.36280000000000001</v>
      </c>
      <c r="C781" s="22">
        <v>1.3568891E-5</v>
      </c>
      <c r="D781" s="22">
        <v>2.6939748400000002E-6</v>
      </c>
      <c r="E781">
        <v>0.19854053199999999</v>
      </c>
      <c r="F781">
        <v>3.7492025799999999E-3</v>
      </c>
      <c r="G781">
        <v>0.21648804599999999</v>
      </c>
      <c r="H781">
        <v>0.19944157623896799</v>
      </c>
    </row>
    <row r="782" spans="1:8">
      <c r="A782">
        <v>26</v>
      </c>
      <c r="B782">
        <v>0.4572</v>
      </c>
      <c r="C782" s="22">
        <v>1.33827637E-5</v>
      </c>
      <c r="D782" s="22">
        <v>2.65302796E-6</v>
      </c>
      <c r="E782">
        <v>0.198242157</v>
      </c>
      <c r="F782">
        <v>3.9420358200000002E-3</v>
      </c>
      <c r="G782">
        <v>0.21721040899999999</v>
      </c>
      <c r="H782">
        <v>0.19944157623896799</v>
      </c>
    </row>
    <row r="783" spans="1:8">
      <c r="A783">
        <v>27</v>
      </c>
      <c r="B783">
        <v>0.57599999999999996</v>
      </c>
      <c r="C783" s="22">
        <v>1.31726031E-5</v>
      </c>
      <c r="D783" s="22">
        <v>2.60650188E-6</v>
      </c>
      <c r="E783">
        <v>0.19787295399999999</v>
      </c>
      <c r="F783">
        <v>4.8654115199999997E-3</v>
      </c>
      <c r="G783">
        <v>0.217998001</v>
      </c>
      <c r="H783">
        <v>0.19944157623896799</v>
      </c>
    </row>
    <row r="784" spans="1:8">
      <c r="A784">
        <v>28</v>
      </c>
      <c r="B784">
        <v>0.72570000000000001</v>
      </c>
      <c r="C784" s="22">
        <v>1.2937547800000001E-5</v>
      </c>
      <c r="D784" s="22">
        <v>2.5541803599999999E-6</v>
      </c>
      <c r="E784">
        <v>0.19742383999999999</v>
      </c>
      <c r="F784">
        <v>8.2696425000000004E-3</v>
      </c>
      <c r="G784">
        <v>0.21879879499999999</v>
      </c>
      <c r="H784">
        <v>0.19944157623896799</v>
      </c>
    </row>
    <row r="785" spans="1:8">
      <c r="A785">
        <v>29</v>
      </c>
      <c r="B785">
        <v>0.9143</v>
      </c>
      <c r="C785" s="22">
        <v>1.2676055000000001E-5</v>
      </c>
      <c r="D785" s="22">
        <v>2.4951969400000002E-6</v>
      </c>
      <c r="E785">
        <v>0.19684333400000001</v>
      </c>
      <c r="F785">
        <v>1.7962742699999999E-2</v>
      </c>
      <c r="G785">
        <v>0.219897594</v>
      </c>
      <c r="H785">
        <v>0.19944157623896799</v>
      </c>
    </row>
    <row r="786" spans="1:8">
      <c r="A786">
        <v>30</v>
      </c>
      <c r="B786">
        <v>1.1519999999999999</v>
      </c>
      <c r="C786" s="22">
        <v>1.2383332799999999E-5</v>
      </c>
      <c r="D786" s="22">
        <v>2.4257875700000002E-6</v>
      </c>
      <c r="E786">
        <v>0.195891333</v>
      </c>
      <c r="F786">
        <v>3.7194766900000002E-2</v>
      </c>
      <c r="G786">
        <v>0.22254657999999999</v>
      </c>
      <c r="H786">
        <v>0.19944157623896799</v>
      </c>
    </row>
    <row r="787" spans="1:8">
      <c r="A787">
        <v>31</v>
      </c>
      <c r="B787">
        <v>1.4510000000000001</v>
      </c>
      <c r="C787" s="22">
        <v>1.20471191E-5</v>
      </c>
      <c r="D787" s="22">
        <v>2.3369960500000001E-6</v>
      </c>
      <c r="E787">
        <v>0.19398795899999999</v>
      </c>
      <c r="F787">
        <v>6.2672008400000007E-2</v>
      </c>
      <c r="G787">
        <v>0.22878522600000001</v>
      </c>
      <c r="H787">
        <v>0.19944157623896799</v>
      </c>
    </row>
    <row r="788" spans="1:8">
      <c r="A788">
        <v>32</v>
      </c>
      <c r="B788">
        <v>1.829</v>
      </c>
      <c r="C788" s="22">
        <v>1.16417569E-5</v>
      </c>
      <c r="D788" s="22">
        <v>2.2139123100000001E-6</v>
      </c>
      <c r="E788">
        <v>0.190169949</v>
      </c>
      <c r="F788">
        <v>8.1551456499999994E-2</v>
      </c>
      <c r="G788">
        <v>0.24025977800000001</v>
      </c>
      <c r="H788">
        <v>0.19944157623896799</v>
      </c>
    </row>
    <row r="789" spans="1:8">
      <c r="A789">
        <v>33</v>
      </c>
      <c r="B789">
        <v>2.3039999999999998</v>
      </c>
      <c r="C789" s="22">
        <v>1.1125088E-5</v>
      </c>
      <c r="D789" s="22">
        <v>2.03904925E-6</v>
      </c>
      <c r="E789">
        <v>0.18328387600000001</v>
      </c>
      <c r="F789">
        <v>8.02721884E-2</v>
      </c>
      <c r="G789">
        <v>0.25630781200000002</v>
      </c>
      <c r="H789">
        <v>0.19944157623896799</v>
      </c>
    </row>
    <row r="790" spans="1:8">
      <c r="A790">
        <v>34</v>
      </c>
      <c r="B790">
        <v>2.903</v>
      </c>
      <c r="C790" s="22">
        <v>1.04477146E-5</v>
      </c>
      <c r="D790" s="22">
        <v>1.8021147700000001E-6</v>
      </c>
      <c r="E790">
        <v>0.172488898</v>
      </c>
      <c r="F790">
        <v>5.71171465E-2</v>
      </c>
      <c r="G790">
        <v>0.272803833</v>
      </c>
      <c r="H790">
        <v>0.19944157623896799</v>
      </c>
    </row>
    <row r="791" spans="1:8">
      <c r="A791">
        <v>35</v>
      </c>
      <c r="B791">
        <v>3.657</v>
      </c>
      <c r="C791" s="22">
        <v>9.5762547800000008E-6</v>
      </c>
      <c r="D791" s="22">
        <v>1.51130384E-6</v>
      </c>
      <c r="E791">
        <v>0.15781783899999999</v>
      </c>
      <c r="F791">
        <v>2.1715055099999998E-2</v>
      </c>
      <c r="G791">
        <v>0.28407239299999998</v>
      </c>
      <c r="H791">
        <v>0.19944157623896799</v>
      </c>
    </row>
    <row r="792" spans="1:8">
      <c r="A792">
        <v>36</v>
      </c>
      <c r="B792">
        <v>4.6079999999999997</v>
      </c>
      <c r="C792" s="22">
        <v>8.5178398999999995E-6</v>
      </c>
      <c r="D792" s="22">
        <v>1.1949509999999999E-6</v>
      </c>
      <c r="E792">
        <v>0.14028803300000001</v>
      </c>
      <c r="F792">
        <v>-1.5310378100000001E-2</v>
      </c>
      <c r="G792">
        <v>0.28679181599999998</v>
      </c>
      <c r="H792">
        <v>0.19944157623896799</v>
      </c>
    </row>
    <row r="793" spans="1:8">
      <c r="A793">
        <v>37</v>
      </c>
      <c r="B793">
        <v>5.806</v>
      </c>
      <c r="C793" s="22">
        <v>7.3287335999999997E-6</v>
      </c>
      <c r="D793" s="22">
        <v>8.9053840099999995E-7</v>
      </c>
      <c r="E793">
        <v>0.12151327200000001</v>
      </c>
      <c r="F793">
        <v>-4.8170206899999998E-2</v>
      </c>
      <c r="G793">
        <v>0.28152929900000001</v>
      </c>
      <c r="H793">
        <v>0.19944157623896799</v>
      </c>
    </row>
    <row r="794" spans="1:8">
      <c r="A794">
        <v>38</v>
      </c>
      <c r="B794">
        <v>7.3140000000000001</v>
      </c>
      <c r="C794" s="22">
        <v>6.09842157E-6</v>
      </c>
      <c r="D794" s="22">
        <v>6.2895599199999996E-7</v>
      </c>
      <c r="E794">
        <v>0.10313422699999999</v>
      </c>
      <c r="F794">
        <v>-7.5251418200000003E-2</v>
      </c>
      <c r="G794">
        <v>0.271173946</v>
      </c>
      <c r="H794">
        <v>0.19944157623896799</v>
      </c>
    </row>
    <row r="795" spans="1:8">
      <c r="A795">
        <v>39</v>
      </c>
      <c r="B795">
        <v>9.2159999999999993</v>
      </c>
      <c r="C795" s="22">
        <v>4.9567432799999998E-6</v>
      </c>
      <c r="D795" s="22">
        <v>4.2698392899999999E-7</v>
      </c>
      <c r="E795">
        <v>8.6142030100000003E-2</v>
      </c>
      <c r="F795">
        <v>-0.105713027</v>
      </c>
      <c r="G795">
        <v>0.25963819399999999</v>
      </c>
      <c r="H795">
        <v>0.19944157623896799</v>
      </c>
    </row>
    <row r="796" spans="1:8">
      <c r="A796">
        <v>40</v>
      </c>
      <c r="B796">
        <v>11.61</v>
      </c>
      <c r="C796" s="22">
        <v>3.7705983000000001E-6</v>
      </c>
      <c r="D796" s="22">
        <v>2.6887874900000002E-7</v>
      </c>
      <c r="E796">
        <v>7.1309306200000006E-2</v>
      </c>
      <c r="F796">
        <v>-0.13257659099999999</v>
      </c>
      <c r="G796">
        <v>0.24538655700000001</v>
      </c>
      <c r="H796">
        <v>0.19944157623896799</v>
      </c>
    </row>
    <row r="797" spans="1:8">
      <c r="A797">
        <v>41</v>
      </c>
      <c r="B797">
        <v>13</v>
      </c>
      <c r="C797" s="22">
        <v>2.5758833000000002E-6</v>
      </c>
      <c r="D797" s="22">
        <v>1.5839919500000001E-7</v>
      </c>
      <c r="E797">
        <v>6.14931565E-2</v>
      </c>
      <c r="F797" s="22">
        <v>-0.157503372</v>
      </c>
      <c r="G797">
        <v>0.22978589099999999</v>
      </c>
      <c r="H797">
        <v>0.19944157623896799</v>
      </c>
    </row>
    <row r="799" spans="1:8">
      <c r="A799" t="s">
        <v>23</v>
      </c>
    </row>
    <row r="801" spans="1:4">
      <c r="A801" t="s">
        <v>1</v>
      </c>
      <c r="B801" t="s">
        <v>2</v>
      </c>
      <c r="C801" t="s">
        <v>3</v>
      </c>
      <c r="D801" t="s">
        <v>4</v>
      </c>
    </row>
    <row r="802" spans="1:4">
      <c r="A802">
        <v>0</v>
      </c>
      <c r="B802">
        <v>1E-3</v>
      </c>
      <c r="C802" s="22">
        <v>2.0048037899999998E-6</v>
      </c>
      <c r="D802" s="22">
        <v>1.40384996E-6</v>
      </c>
    </row>
    <row r="803" spans="1:4">
      <c r="A803">
        <v>1</v>
      </c>
      <c r="B803">
        <v>1.122E-3</v>
      </c>
      <c r="C803" s="22">
        <v>2.0048033999999999E-6</v>
      </c>
      <c r="D803" s="22">
        <v>1.4038494100000001E-6</v>
      </c>
    </row>
    <row r="804" spans="1:4">
      <c r="A804">
        <v>2</v>
      </c>
      <c r="B804">
        <v>1.2600000000000001E-3</v>
      </c>
      <c r="C804" s="22">
        <v>2.00480081E-6</v>
      </c>
      <c r="D804" s="22">
        <v>1.4038506900000001E-6</v>
      </c>
    </row>
    <row r="805" spans="1:4">
      <c r="A805">
        <v>3</v>
      </c>
      <c r="B805">
        <v>1.4139999999999999E-3</v>
      </c>
      <c r="C805" s="22">
        <v>2.0047970600000002E-6</v>
      </c>
      <c r="D805" s="22">
        <v>1.4038535099999999E-6</v>
      </c>
    </row>
    <row r="806" spans="1:4">
      <c r="A806">
        <v>4</v>
      </c>
      <c r="B806">
        <v>1.5870000000000001E-3</v>
      </c>
      <c r="C806" s="22">
        <v>2.0047936499999999E-6</v>
      </c>
      <c r="D806" s="22">
        <v>1.4038568200000001E-6</v>
      </c>
    </row>
    <row r="807" spans="1:4">
      <c r="A807">
        <v>5</v>
      </c>
      <c r="B807">
        <v>1.7819999999999999E-3</v>
      </c>
      <c r="C807" s="22">
        <v>2.0047920799999999E-6</v>
      </c>
      <c r="D807" s="22">
        <v>1.4038589999999999E-6</v>
      </c>
    </row>
    <row r="808" spans="1:4">
      <c r="A808">
        <v>6</v>
      </c>
      <c r="B808">
        <v>2E-3</v>
      </c>
      <c r="C808" s="22">
        <v>2.0047933399999998E-6</v>
      </c>
      <c r="D808" s="22">
        <v>1.4038585899999999E-6</v>
      </c>
    </row>
    <row r="809" spans="1:4">
      <c r="A809">
        <v>7</v>
      </c>
      <c r="B809">
        <v>2.245E-3</v>
      </c>
      <c r="C809" s="22">
        <v>2.0047972300000002E-6</v>
      </c>
      <c r="D809" s="22">
        <v>1.40385529E-6</v>
      </c>
    </row>
    <row r="810" spans="1:4">
      <c r="A810">
        <v>8</v>
      </c>
      <c r="B810">
        <v>2.5200000000000001E-3</v>
      </c>
      <c r="C810" s="22">
        <v>2.0048021800000001E-6</v>
      </c>
      <c r="D810" s="22">
        <v>1.4038504699999999E-6</v>
      </c>
    </row>
    <row r="811" spans="1:4">
      <c r="A811">
        <v>9</v>
      </c>
      <c r="B811">
        <v>2.8279999999999998E-3</v>
      </c>
      <c r="C811" s="22">
        <v>2.0048056699999999E-6</v>
      </c>
      <c r="D811" s="22">
        <v>1.4038467800000001E-6</v>
      </c>
    </row>
    <row r="812" spans="1:4">
      <c r="A812">
        <v>10</v>
      </c>
      <c r="B812">
        <v>3.1749999999999999E-3</v>
      </c>
      <c r="C812" s="22">
        <v>2.0048055499999999E-6</v>
      </c>
      <c r="D812" s="22">
        <v>1.40384664E-6</v>
      </c>
    </row>
    <row r="813" spans="1:4">
      <c r="A813">
        <v>11</v>
      </c>
      <c r="B813">
        <v>3.5639999999999999E-3</v>
      </c>
      <c r="C813" s="22">
        <v>2.00480144E-6</v>
      </c>
      <c r="D813" s="22">
        <v>1.4038506E-6</v>
      </c>
    </row>
    <row r="814" spans="1:4">
      <c r="A814">
        <v>12</v>
      </c>
      <c r="B814">
        <v>4.0000000000000001E-3</v>
      </c>
      <c r="C814" s="22">
        <v>2.0047953300000001E-6</v>
      </c>
      <c r="D814" s="22">
        <v>1.40385663E-6</v>
      </c>
    </row>
    <row r="815" spans="1:4">
      <c r="A815">
        <v>13</v>
      </c>
      <c r="B815">
        <v>4.4900000000000001E-3</v>
      </c>
      <c r="C815" s="22">
        <v>2.0047906099999999E-6</v>
      </c>
      <c r="D815" s="22">
        <v>1.4038611599999999E-6</v>
      </c>
    </row>
    <row r="816" spans="1:4">
      <c r="A816">
        <v>14</v>
      </c>
      <c r="B816">
        <v>5.0400000000000002E-3</v>
      </c>
      <c r="C816" s="22">
        <v>2.0047901400000001E-6</v>
      </c>
      <c r="D816" s="22">
        <v>1.4038612600000001E-6</v>
      </c>
    </row>
    <row r="817" spans="1:4">
      <c r="A817">
        <v>15</v>
      </c>
      <c r="B817">
        <v>5.6569999999999997E-3</v>
      </c>
      <c r="C817" s="22">
        <v>2.0047943100000002E-6</v>
      </c>
      <c r="D817" s="22">
        <v>1.40385667E-6</v>
      </c>
    </row>
    <row r="818" spans="1:4">
      <c r="A818">
        <v>16</v>
      </c>
      <c r="B818">
        <v>6.3499999999999997E-3</v>
      </c>
      <c r="C818" s="22">
        <v>2.0048007199999999E-6</v>
      </c>
      <c r="D818" s="22">
        <v>1.4038501600000001E-6</v>
      </c>
    </row>
    <row r="819" spans="1:4">
      <c r="A819">
        <v>17</v>
      </c>
      <c r="B819">
        <v>7.1269999999999997E-3</v>
      </c>
      <c r="C819" s="22">
        <v>2.0048056300000002E-6</v>
      </c>
      <c r="D819" s="22">
        <v>1.4038457900000001E-6</v>
      </c>
    </row>
    <row r="820" spans="1:4">
      <c r="A820">
        <v>18</v>
      </c>
      <c r="B820">
        <v>8.0000000000000002E-3</v>
      </c>
      <c r="C820" s="22">
        <v>2.00480629E-6</v>
      </c>
      <c r="D820" s="22">
        <v>1.4038462600000001E-6</v>
      </c>
    </row>
    <row r="821" spans="1:4">
      <c r="A821">
        <v>19</v>
      </c>
      <c r="B821">
        <v>8.9800000000000001E-3</v>
      </c>
      <c r="C821" s="22">
        <v>2.0048025900000001E-6</v>
      </c>
      <c r="D821" s="22">
        <v>1.40385113E-6</v>
      </c>
    </row>
    <row r="822" spans="1:4">
      <c r="A822">
        <v>20</v>
      </c>
      <c r="B822">
        <v>1.008E-2</v>
      </c>
      <c r="C822" s="22">
        <v>2.00479695E-6</v>
      </c>
      <c r="D822" s="22">
        <v>1.4038571299999999E-6</v>
      </c>
    </row>
    <row r="823" spans="1:4">
      <c r="A823">
        <v>21</v>
      </c>
      <c r="B823">
        <v>1.1310000000000001E-2</v>
      </c>
      <c r="C823" s="22">
        <v>2.0047926899999998E-6</v>
      </c>
      <c r="D823" s="22">
        <v>1.4038604300000001E-6</v>
      </c>
    </row>
    <row r="824" spans="1:4">
      <c r="A824">
        <v>22</v>
      </c>
      <c r="B824">
        <v>1.2699999999999999E-2</v>
      </c>
      <c r="C824" s="22">
        <v>2.0047919099999999E-6</v>
      </c>
      <c r="D824" s="22">
        <v>1.4038591699999999E-6</v>
      </c>
    </row>
    <row r="825" spans="1:4">
      <c r="A825">
        <v>23</v>
      </c>
      <c r="B825">
        <v>1.4250000000000001E-2</v>
      </c>
      <c r="C825" s="22">
        <v>2.0047944999999998E-6</v>
      </c>
      <c r="D825" s="22">
        <v>1.4038545599999999E-6</v>
      </c>
    </row>
    <row r="826" spans="1:4">
      <c r="A826">
        <v>24</v>
      </c>
      <c r="B826">
        <v>1.6E-2</v>
      </c>
      <c r="C826" s="22">
        <v>2.00479852E-6</v>
      </c>
      <c r="D826" s="22">
        <v>1.4038499E-6</v>
      </c>
    </row>
    <row r="827" spans="1:4">
      <c r="A827">
        <v>25</v>
      </c>
      <c r="B827">
        <v>1.796E-2</v>
      </c>
      <c r="C827" s="22">
        <v>2.00480151E-6</v>
      </c>
      <c r="D827" s="22">
        <v>1.40384809E-6</v>
      </c>
    </row>
    <row r="828" spans="1:4">
      <c r="A828">
        <v>26</v>
      </c>
      <c r="B828">
        <v>2.0160000000000001E-2</v>
      </c>
      <c r="C828" s="22">
        <v>2.0048015300000001E-6</v>
      </c>
      <c r="D828" s="22">
        <v>1.40384944E-6</v>
      </c>
    </row>
    <row r="829" spans="1:4">
      <c r="A829">
        <v>27</v>
      </c>
      <c r="B829">
        <v>2.2630000000000001E-2</v>
      </c>
      <c r="C829" s="22">
        <v>2.0047970799999998E-6</v>
      </c>
      <c r="D829" s="22">
        <v>1.40385107E-6</v>
      </c>
    </row>
    <row r="830" spans="1:4">
      <c r="A830">
        <v>28</v>
      </c>
      <c r="B830">
        <v>2.5399999999999999E-2</v>
      </c>
      <c r="C830" s="22">
        <v>2.0047858E-6</v>
      </c>
      <c r="D830" s="22">
        <v>1.4038477199999999E-6</v>
      </c>
    </row>
    <row r="831" spans="1:4">
      <c r="A831">
        <v>29</v>
      </c>
      <c r="B831">
        <v>2.8510000000000001E-2</v>
      </c>
      <c r="C831" s="22">
        <v>2.0047622900000001E-6</v>
      </c>
      <c r="D831" s="22">
        <v>1.40383303E-6</v>
      </c>
    </row>
    <row r="832" spans="1:4">
      <c r="A832">
        <v>30</v>
      </c>
      <c r="B832">
        <v>3.2000000000000001E-2</v>
      </c>
      <c r="C832" s="22">
        <v>2.0047157100000001E-6</v>
      </c>
      <c r="D832" s="22">
        <v>1.4037995500000001E-6</v>
      </c>
    </row>
    <row r="833" spans="1:4">
      <c r="A833">
        <v>31</v>
      </c>
      <c r="B833">
        <v>3.5920000000000001E-2</v>
      </c>
      <c r="C833" s="22">
        <v>2.00462731E-6</v>
      </c>
      <c r="D833" s="22">
        <v>1.40373665E-6</v>
      </c>
    </row>
    <row r="834" spans="1:4">
      <c r="A834">
        <v>32</v>
      </c>
      <c r="B834">
        <v>4.0320000000000002E-2</v>
      </c>
      <c r="C834" s="22">
        <v>2.0044680299999999E-6</v>
      </c>
      <c r="D834" s="22">
        <v>1.4036270699999999E-6</v>
      </c>
    </row>
    <row r="835" spans="1:4">
      <c r="A835">
        <v>33</v>
      </c>
      <c r="B835">
        <v>4.5249999999999999E-2</v>
      </c>
      <c r="C835" s="22">
        <v>2.0041965699999999E-6</v>
      </c>
      <c r="D835" s="22">
        <v>1.4034436300000001E-6</v>
      </c>
    </row>
    <row r="836" spans="1:4">
      <c r="A836">
        <v>34</v>
      </c>
      <c r="B836">
        <v>5.0799999999999998E-2</v>
      </c>
      <c r="C836" s="22">
        <v>2.0037583000000001E-6</v>
      </c>
      <c r="D836" s="22">
        <v>1.40314795E-6</v>
      </c>
    </row>
    <row r="837" spans="1:4">
      <c r="A837">
        <v>35</v>
      </c>
      <c r="B837">
        <v>5.7020000000000001E-2</v>
      </c>
      <c r="C837" s="22">
        <v>2.003086E-6</v>
      </c>
      <c r="D837" s="22">
        <v>1.40269201E-6</v>
      </c>
    </row>
    <row r="838" spans="1:4">
      <c r="A838">
        <v>36</v>
      </c>
      <c r="B838">
        <v>6.4000000000000001E-2</v>
      </c>
      <c r="C838" s="22">
        <v>2.0021026099999998E-6</v>
      </c>
      <c r="D838" s="22">
        <v>1.40202197E-6</v>
      </c>
    </row>
    <row r="839" spans="1:4">
      <c r="A839">
        <v>37</v>
      </c>
      <c r="B839">
        <v>7.1840000000000001E-2</v>
      </c>
      <c r="C839" s="22">
        <v>2.0007251399999999E-6</v>
      </c>
      <c r="D839" s="22">
        <v>1.40108212E-6</v>
      </c>
    </row>
    <row r="840" spans="1:4">
      <c r="A840">
        <v>38</v>
      </c>
      <c r="B840">
        <v>8.0629999999999993E-2</v>
      </c>
      <c r="C840" s="22">
        <v>1.99886882E-6</v>
      </c>
      <c r="D840" s="22">
        <v>1.3998174400000001E-6</v>
      </c>
    </row>
    <row r="841" spans="1:4">
      <c r="A841">
        <v>39</v>
      </c>
      <c r="B841">
        <v>9.0509999999999993E-2</v>
      </c>
      <c r="C841" s="22">
        <v>1.99645107E-6</v>
      </c>
      <c r="D841" s="22">
        <v>1.3981743400000001E-6</v>
      </c>
    </row>
    <row r="842" spans="1:4">
      <c r="A842">
        <v>40</v>
      </c>
      <c r="B842">
        <v>0.1016</v>
      </c>
      <c r="C842" s="22">
        <v>1.9933959199999999E-6</v>
      </c>
      <c r="D842" s="22">
        <v>1.3961016300000001E-6</v>
      </c>
    </row>
    <row r="843" spans="1:4">
      <c r="A843">
        <v>41</v>
      </c>
      <c r="B843">
        <v>0.114</v>
      </c>
      <c r="C843" s="22">
        <v>1.989639E-6</v>
      </c>
      <c r="D843" s="22">
        <v>1.39355309E-6</v>
      </c>
    </row>
    <row r="844" spans="1:4">
      <c r="A844">
        <v>42</v>
      </c>
      <c r="B844">
        <v>0.128</v>
      </c>
      <c r="C844" s="22">
        <v>1.9851316000000001E-6</v>
      </c>
      <c r="D844" s="22">
        <v>1.3904916699999999E-6</v>
      </c>
    </row>
    <row r="845" spans="1:4">
      <c r="A845">
        <v>43</v>
      </c>
      <c r="B845">
        <v>0.14369999999999999</v>
      </c>
      <c r="C845" s="22">
        <v>1.97984188E-6</v>
      </c>
      <c r="D845" s="22">
        <v>1.38689323E-6</v>
      </c>
    </row>
    <row r="846" spans="1:4">
      <c r="A846">
        <v>44</v>
      </c>
      <c r="B846">
        <v>0.1613</v>
      </c>
      <c r="C846" s="22">
        <v>1.9737536699999999E-6</v>
      </c>
      <c r="D846" s="22">
        <v>1.3827481099999999E-6</v>
      </c>
    </row>
    <row r="847" spans="1:4">
      <c r="A847">
        <v>45</v>
      </c>
      <c r="B847">
        <v>0.18099999999999999</v>
      </c>
      <c r="C847" s="22">
        <v>1.9668644199999999E-6</v>
      </c>
      <c r="D847" s="22">
        <v>1.3780595799999999E-6</v>
      </c>
    </row>
    <row r="848" spans="1:4">
      <c r="A848">
        <v>46</v>
      </c>
      <c r="B848">
        <v>0.20319999999999999</v>
      </c>
      <c r="C848" s="22">
        <v>1.9591819800000001E-6</v>
      </c>
      <c r="D848" s="22">
        <v>1.3728387E-6</v>
      </c>
    </row>
    <row r="849" spans="1:4">
      <c r="A849">
        <v>47</v>
      </c>
      <c r="B849">
        <v>0.2281</v>
      </c>
      <c r="C849" s="22">
        <v>1.9507184799999999E-6</v>
      </c>
      <c r="D849" s="22">
        <v>1.3670959E-6</v>
      </c>
    </row>
    <row r="850" spans="1:4">
      <c r="A850">
        <v>48</v>
      </c>
      <c r="B850">
        <v>0.25600000000000001</v>
      </c>
      <c r="C850" s="22">
        <v>1.9414828899999999E-6</v>
      </c>
      <c r="D850" s="22">
        <v>1.3608336799999999E-6</v>
      </c>
    </row>
    <row r="851" spans="1:4">
      <c r="A851">
        <v>49</v>
      </c>
      <c r="B851">
        <v>0.28739999999999999</v>
      </c>
      <c r="C851" s="22">
        <v>1.93147734E-6</v>
      </c>
      <c r="D851" s="22">
        <v>1.35404593E-6</v>
      </c>
    </row>
    <row r="852" spans="1:4">
      <c r="A852">
        <v>50</v>
      </c>
      <c r="B852">
        <v>0.32250000000000001</v>
      </c>
      <c r="C852" s="22">
        <v>1.92069897E-6</v>
      </c>
      <c r="D852" s="22">
        <v>1.3467244900000001E-6</v>
      </c>
    </row>
    <row r="853" spans="1:4">
      <c r="A853">
        <v>51</v>
      </c>
      <c r="B853">
        <v>0.36199999999999999</v>
      </c>
      <c r="C853" s="22">
        <v>1.90914289E-6</v>
      </c>
      <c r="D853" s="22">
        <v>1.3388666300000001E-6</v>
      </c>
    </row>
    <row r="854" spans="1:4">
      <c r="A854">
        <v>52</v>
      </c>
      <c r="B854">
        <v>0.40639999999999998</v>
      </c>
      <c r="C854" s="22">
        <v>1.8968017100000001E-6</v>
      </c>
      <c r="D854" s="22">
        <v>1.33047606E-6</v>
      </c>
    </row>
    <row r="855" spans="1:4">
      <c r="A855">
        <v>53</v>
      </c>
      <c r="B855">
        <v>0.45610000000000001</v>
      </c>
      <c r="C855" s="22">
        <v>1.8836638100000001E-6</v>
      </c>
      <c r="D855" s="22">
        <v>1.3215572400000001E-6</v>
      </c>
    </row>
    <row r="856" spans="1:4">
      <c r="A856">
        <v>54</v>
      </c>
      <c r="B856">
        <v>0.51200000000000001</v>
      </c>
      <c r="C856" s="22">
        <v>1.86971534E-6</v>
      </c>
      <c r="D856" s="22">
        <v>1.31210867E-6</v>
      </c>
    </row>
    <row r="857" spans="1:4">
      <c r="A857">
        <v>55</v>
      </c>
      <c r="B857">
        <v>0.57469999999999999</v>
      </c>
      <c r="C857" s="22">
        <v>1.85494314E-6</v>
      </c>
      <c r="D857" s="22">
        <v>1.30211881E-6</v>
      </c>
    </row>
    <row r="858" spans="1:4">
      <c r="A858">
        <v>56</v>
      </c>
      <c r="B858">
        <v>0.64510000000000001</v>
      </c>
      <c r="C858" s="22">
        <v>1.83933302E-6</v>
      </c>
      <c r="D858" s="22">
        <v>1.29156595E-6</v>
      </c>
    </row>
    <row r="859" spans="1:4">
      <c r="A859">
        <v>57</v>
      </c>
      <c r="B859">
        <v>0.72409999999999997</v>
      </c>
      <c r="C859" s="22">
        <v>1.8228675899999999E-6</v>
      </c>
      <c r="D859" s="22">
        <v>1.2804255E-6</v>
      </c>
    </row>
    <row r="860" spans="1:4">
      <c r="A860">
        <v>58</v>
      </c>
      <c r="B860">
        <v>0.81269999999999998</v>
      </c>
      <c r="C860" s="22">
        <v>1.80552909E-6</v>
      </c>
      <c r="D860" s="22">
        <v>1.2686835699999999E-6</v>
      </c>
    </row>
    <row r="861" spans="1:4">
      <c r="A861">
        <v>59</v>
      </c>
      <c r="B861">
        <v>0.9123</v>
      </c>
      <c r="C861" s="22">
        <v>1.7873E-6</v>
      </c>
      <c r="D861" s="22">
        <v>1.2563446400000001E-6</v>
      </c>
    </row>
    <row r="862" spans="1:4">
      <c r="A862">
        <v>60</v>
      </c>
      <c r="B862">
        <v>1.024</v>
      </c>
      <c r="C862" s="22">
        <v>1.7681546599999999E-6</v>
      </c>
      <c r="D862" s="22">
        <v>1.24342475E-6</v>
      </c>
    </row>
    <row r="863" spans="1:4">
      <c r="A863">
        <v>61</v>
      </c>
      <c r="B863">
        <v>1.149</v>
      </c>
      <c r="C863" s="22">
        <v>1.7480483099999999E-6</v>
      </c>
      <c r="D863" s="22">
        <v>1.22993757E-6</v>
      </c>
    </row>
    <row r="864" spans="1:4">
      <c r="A864">
        <v>62</v>
      </c>
      <c r="B864">
        <v>1.29</v>
      </c>
      <c r="C864" s="22">
        <v>1.7269030200000001E-6</v>
      </c>
      <c r="D864" s="22">
        <v>1.21588199E-6</v>
      </c>
    </row>
    <row r="865" spans="1:4">
      <c r="A865">
        <v>63</v>
      </c>
      <c r="B865">
        <v>1.448</v>
      </c>
      <c r="C865" s="22">
        <v>1.7045754099999999E-6</v>
      </c>
      <c r="D865" s="22">
        <v>1.2012303100000001E-6</v>
      </c>
    </row>
    <row r="866" spans="1:4">
      <c r="A866">
        <v>64</v>
      </c>
      <c r="B866">
        <v>1.625</v>
      </c>
      <c r="C866" s="22">
        <v>1.6808064E-6</v>
      </c>
      <c r="D866" s="22">
        <v>1.1859176600000001E-6</v>
      </c>
    </row>
    <row r="867" spans="1:4">
      <c r="A867">
        <v>65</v>
      </c>
      <c r="B867">
        <v>1.825</v>
      </c>
      <c r="C867" s="22">
        <v>1.6551738600000001E-6</v>
      </c>
      <c r="D867" s="22">
        <v>1.1698355799999999E-6</v>
      </c>
    </row>
    <row r="868" spans="1:4">
      <c r="A868">
        <v>66</v>
      </c>
      <c r="B868">
        <v>2.048</v>
      </c>
      <c r="C868" s="22">
        <v>1.6270617799999999E-6</v>
      </c>
      <c r="D868" s="22">
        <v>1.1528182300000001E-6</v>
      </c>
    </row>
    <row r="869" spans="1:4">
      <c r="A869">
        <v>67</v>
      </c>
      <c r="B869">
        <v>2.2989999999999999</v>
      </c>
      <c r="C869" s="22">
        <v>1.59565435E-6</v>
      </c>
      <c r="D869" s="22">
        <v>1.1346082800000001E-6</v>
      </c>
    </row>
    <row r="870" spans="1:4">
      <c r="A870">
        <v>68</v>
      </c>
      <c r="B870">
        <v>2.58</v>
      </c>
      <c r="C870" s="22">
        <v>1.55997932E-6</v>
      </c>
      <c r="D870" s="22">
        <v>1.1148157600000001E-6</v>
      </c>
    </row>
    <row r="871" spans="1:4">
      <c r="A871">
        <v>69</v>
      </c>
      <c r="B871">
        <v>2.8959999999999999</v>
      </c>
      <c r="C871" s="22">
        <v>1.51901028E-6</v>
      </c>
      <c r="D871" s="22">
        <v>1.0928971899999999E-6</v>
      </c>
    </row>
    <row r="872" spans="1:4">
      <c r="A872">
        <v>70</v>
      </c>
      <c r="B872">
        <v>3.2509999999999999</v>
      </c>
      <c r="C872" s="22">
        <v>1.4717969700000001E-6</v>
      </c>
      <c r="D872" s="22">
        <v>1.06816989E-6</v>
      </c>
    </row>
    <row r="873" spans="1:4">
      <c r="A873">
        <v>71</v>
      </c>
      <c r="B873">
        <v>3.649</v>
      </c>
      <c r="C873" s="22">
        <v>1.41759865E-6</v>
      </c>
      <c r="D873" s="22">
        <v>1.0398742999999999E-6</v>
      </c>
    </row>
    <row r="874" spans="1:4">
      <c r="A874">
        <v>72</v>
      </c>
      <c r="B874">
        <v>4.0960000000000001</v>
      </c>
      <c r="C874" s="22">
        <v>1.3560304999999999E-6</v>
      </c>
      <c r="D874" s="22">
        <v>1.0072944099999999E-6</v>
      </c>
    </row>
    <row r="875" spans="1:4">
      <c r="A875">
        <v>73</v>
      </c>
      <c r="B875">
        <v>4.5979999999999999</v>
      </c>
      <c r="C875" s="22">
        <v>1.2872085600000001E-6</v>
      </c>
      <c r="D875" s="22">
        <v>9.6990602899999998E-7</v>
      </c>
    </row>
    <row r="876" spans="1:4">
      <c r="A876">
        <v>74</v>
      </c>
      <c r="B876">
        <v>5.1609999999999996</v>
      </c>
      <c r="C876" s="22">
        <v>1.2118227499999999E-6</v>
      </c>
      <c r="D876" s="22">
        <v>9.2748886699999997E-7</v>
      </c>
    </row>
    <row r="877" spans="1:4">
      <c r="A877">
        <v>75</v>
      </c>
      <c r="B877">
        <v>5.7930000000000001</v>
      </c>
      <c r="C877" s="22">
        <v>1.1310847100000001E-6</v>
      </c>
      <c r="D877" s="22">
        <v>8.8017167800000002E-7</v>
      </c>
    </row>
    <row r="878" spans="1:4">
      <c r="A878">
        <v>76</v>
      </c>
      <c r="B878">
        <v>6.5019999999999998</v>
      </c>
      <c r="C878" s="22">
        <v>1.04657476E-6</v>
      </c>
      <c r="D878" s="22">
        <v>8.2843414699999997E-7</v>
      </c>
    </row>
    <row r="879" spans="1:4">
      <c r="A879">
        <v>77</v>
      </c>
      <c r="B879">
        <v>7.298</v>
      </c>
      <c r="C879" s="22">
        <v>9.6006041099999999E-7</v>
      </c>
      <c r="D879" s="22">
        <v>7.7308636100000003E-7</v>
      </c>
    </row>
    <row r="880" spans="1:4">
      <c r="A880">
        <v>78</v>
      </c>
      <c r="B880">
        <v>8.1920000000000002</v>
      </c>
      <c r="C880" s="22">
        <v>8.7334680800000004E-7</v>
      </c>
      <c r="D880" s="22">
        <v>7.1521321200000001E-7</v>
      </c>
    </row>
    <row r="881" spans="1:8">
      <c r="A881">
        <v>79</v>
      </c>
      <c r="B881">
        <v>9.1950000000000003</v>
      </c>
      <c r="C881" s="22">
        <v>7.8816521899999996E-7</v>
      </c>
      <c r="D881" s="22">
        <v>6.5606657500000004E-7</v>
      </c>
    </row>
    <row r="882" spans="1:8">
      <c r="A882">
        <v>80</v>
      </c>
      <c r="B882">
        <v>10.32</v>
      </c>
      <c r="C882" s="22">
        <v>7.0605725100000004E-7</v>
      </c>
      <c r="D882" s="22">
        <v>5.9691702699999999E-7</v>
      </c>
    </row>
    <row r="883" spans="1:8">
      <c r="A883">
        <v>81</v>
      </c>
      <c r="B883">
        <v>11.59</v>
      </c>
      <c r="C883" s="22">
        <v>6.2824288800000001E-7</v>
      </c>
      <c r="D883" s="22">
        <v>5.3891465599999995E-7</v>
      </c>
    </row>
    <row r="884" spans="1:8">
      <c r="A884">
        <v>82</v>
      </c>
      <c r="B884">
        <v>13</v>
      </c>
      <c r="C884" s="22">
        <v>5.5555345100000005E-7</v>
      </c>
      <c r="D884" s="22">
        <v>4.8301869900000004E-7</v>
      </c>
    </row>
    <row r="885" spans="1:8">
      <c r="A885">
        <v>83</v>
      </c>
      <c r="B885">
        <v>14.6</v>
      </c>
      <c r="C885" s="22">
        <v>4.8849699799999998E-7</v>
      </c>
      <c r="D885" s="22">
        <v>4.3000127200000002E-7</v>
      </c>
    </row>
    <row r="888" spans="1:8">
      <c r="A888" t="s">
        <v>1</v>
      </c>
      <c r="B888" t="s">
        <v>12</v>
      </c>
      <c r="C888" t="s">
        <v>13</v>
      </c>
      <c r="D888" t="s">
        <v>14</v>
      </c>
      <c r="E888" t="s">
        <v>15</v>
      </c>
      <c r="F888" t="s">
        <v>259</v>
      </c>
      <c r="G888" t="s">
        <v>16</v>
      </c>
      <c r="H888" t="s">
        <v>17</v>
      </c>
    </row>
    <row r="889" spans="1:8">
      <c r="A889">
        <v>0</v>
      </c>
      <c r="B889">
        <v>1.1249999999999999E-3</v>
      </c>
      <c r="C889" s="22">
        <v>9.7088800099999996E-6</v>
      </c>
      <c r="D889" s="22">
        <v>1.71169719E-6</v>
      </c>
      <c r="E889">
        <v>0.176302229</v>
      </c>
      <c r="F889">
        <v>8.8167730800000008</v>
      </c>
      <c r="G889">
        <v>0.17836500299999999</v>
      </c>
      <c r="H889">
        <v>0.17630516258494799</v>
      </c>
    </row>
    <row r="890" spans="1:8">
      <c r="A890">
        <v>1</v>
      </c>
      <c r="B890">
        <v>1.4170000000000001E-3</v>
      </c>
      <c r="C890" s="22">
        <v>9.7088774199999993E-6</v>
      </c>
      <c r="D890" s="22">
        <v>1.71167289E-6</v>
      </c>
      <c r="E890">
        <v>0.17629977399999999</v>
      </c>
      <c r="F890">
        <v>9.9887314499999995</v>
      </c>
      <c r="G890">
        <v>0.180088204</v>
      </c>
      <c r="H890">
        <v>0.17630516258494799</v>
      </c>
    </row>
    <row r="891" spans="1:8">
      <c r="A891">
        <v>2</v>
      </c>
      <c r="B891">
        <v>1.786E-3</v>
      </c>
      <c r="C891" s="22">
        <v>9.7088766900000003E-6</v>
      </c>
      <c r="D891" s="22">
        <v>1.71166338E-6</v>
      </c>
      <c r="E891">
        <v>0.176298807</v>
      </c>
      <c r="F891">
        <v>-10.9284672</v>
      </c>
      <c r="G891">
        <v>0.18076657600000001</v>
      </c>
      <c r="H891">
        <v>0.17630516258494799</v>
      </c>
    </row>
    <row r="892" spans="1:8">
      <c r="A892">
        <v>3</v>
      </c>
      <c r="B892">
        <v>2.2499999999999998E-3</v>
      </c>
      <c r="C892" s="22">
        <v>9.7088790000000004E-6</v>
      </c>
      <c r="D892" s="22">
        <v>1.71167225E-6</v>
      </c>
      <c r="E892">
        <v>0.17629967899999999</v>
      </c>
      <c r="F892">
        <v>6.4510726900000002</v>
      </c>
      <c r="G892">
        <v>0.180154866</v>
      </c>
      <c r="H892">
        <v>0.17630516258494799</v>
      </c>
    </row>
    <row r="893" spans="1:8">
      <c r="A893">
        <v>4</v>
      </c>
      <c r="B893">
        <v>2.8349999999999998E-3</v>
      </c>
      <c r="C893" s="22">
        <v>9.70887999E-6</v>
      </c>
      <c r="D893" s="22">
        <v>1.7116862E-6</v>
      </c>
      <c r="E893">
        <v>0.17630109799999999</v>
      </c>
      <c r="F893">
        <v>-0.52804147400000001</v>
      </c>
      <c r="G893">
        <v>0.17915884700000001</v>
      </c>
      <c r="H893">
        <v>0.17630516258494799</v>
      </c>
    </row>
    <row r="894" spans="1:8">
      <c r="A894">
        <v>5</v>
      </c>
      <c r="B894">
        <v>3.5720000000000001E-3</v>
      </c>
      <c r="C894" s="22">
        <v>9.7088788800000008E-6</v>
      </c>
      <c r="D894" s="22">
        <v>1.71168225E-6</v>
      </c>
      <c r="E894">
        <v>0.176300711</v>
      </c>
      <c r="F894">
        <v>7.7328294299999998</v>
      </c>
      <c r="G894">
        <v>0.17943024799999999</v>
      </c>
      <c r="H894">
        <v>0.17630516258494799</v>
      </c>
    </row>
    <row r="895" spans="1:8">
      <c r="A895">
        <v>6</v>
      </c>
      <c r="B895">
        <v>4.4999999999999997E-3</v>
      </c>
      <c r="C895" s="22">
        <v>9.7088778699999999E-6</v>
      </c>
      <c r="D895" s="22">
        <v>1.7116608900000001E-6</v>
      </c>
      <c r="E895">
        <v>0.17629853000000001</v>
      </c>
      <c r="F895">
        <v>4.1884042700000004</v>
      </c>
      <c r="G895">
        <v>0.180961491</v>
      </c>
      <c r="H895">
        <v>0.17630516258494799</v>
      </c>
    </row>
    <row r="896" spans="1:8">
      <c r="A896">
        <v>7</v>
      </c>
      <c r="B896">
        <v>5.6690000000000004E-3</v>
      </c>
      <c r="C896" s="22">
        <v>9.7088770099999997E-6</v>
      </c>
      <c r="D896" s="22">
        <v>1.7116616599999999E-6</v>
      </c>
      <c r="E896">
        <v>0.17629862399999999</v>
      </c>
      <c r="F896">
        <v>8.8758869199999992</v>
      </c>
      <c r="G896">
        <v>0.18089509600000001</v>
      </c>
      <c r="H896">
        <v>0.17630516258494799</v>
      </c>
    </row>
    <row r="897" spans="1:8">
      <c r="A897">
        <v>8</v>
      </c>
      <c r="B897">
        <v>7.143E-3</v>
      </c>
      <c r="C897" s="22">
        <v>9.7088782599999998E-6</v>
      </c>
      <c r="D897" s="22">
        <v>1.71168463E-6</v>
      </c>
      <c r="E897">
        <v>0.176300968</v>
      </c>
      <c r="F897">
        <v>4.0968514799999998</v>
      </c>
      <c r="G897">
        <v>0.17925012600000001</v>
      </c>
      <c r="H897">
        <v>0.17630516258494799</v>
      </c>
    </row>
    <row r="898" spans="1:8">
      <c r="A898">
        <v>9</v>
      </c>
      <c r="B898">
        <v>8.9999999999999993E-3</v>
      </c>
      <c r="C898" s="22">
        <v>9.7088810799999995E-6</v>
      </c>
      <c r="D898" s="22">
        <v>1.71168645E-6</v>
      </c>
      <c r="E898">
        <v>0.17630110299999999</v>
      </c>
      <c r="F898">
        <v>2.7917900699999998</v>
      </c>
      <c r="G898">
        <v>0.17915548100000001</v>
      </c>
      <c r="H898">
        <v>0.17630516258494799</v>
      </c>
    </row>
    <row r="899" spans="1:8">
      <c r="A899">
        <v>10</v>
      </c>
      <c r="B899">
        <v>1.1339999999999999E-2</v>
      </c>
      <c r="C899" s="22">
        <v>9.7088793199999999E-6</v>
      </c>
      <c r="D899" s="22">
        <v>1.71166713E-6</v>
      </c>
      <c r="E899">
        <v>0.17629914599999999</v>
      </c>
      <c r="F899">
        <v>2.54842097</v>
      </c>
      <c r="G899">
        <v>0.18052933600000001</v>
      </c>
      <c r="H899">
        <v>0.17630516258494799</v>
      </c>
    </row>
    <row r="900" spans="1:8">
      <c r="A900">
        <v>11</v>
      </c>
      <c r="B900">
        <v>1.4290000000000001E-2</v>
      </c>
      <c r="C900" s="22">
        <v>9.7088748099999994E-6</v>
      </c>
      <c r="D900" s="22">
        <v>1.7116620099999999E-6</v>
      </c>
      <c r="E900">
        <v>0.176298701</v>
      </c>
      <c r="F900">
        <v>0.108115555</v>
      </c>
      <c r="G900">
        <v>0.18084055299999999</v>
      </c>
      <c r="H900">
        <v>0.17630516258494799</v>
      </c>
    </row>
    <row r="901" spans="1:8">
      <c r="A901">
        <v>12</v>
      </c>
      <c r="B901">
        <v>1.7999999999999999E-2</v>
      </c>
      <c r="C901" s="22">
        <v>9.7088821900000003E-6</v>
      </c>
      <c r="D901" s="22">
        <v>1.71167647E-6</v>
      </c>
      <c r="E901">
        <v>0.17630005500000001</v>
      </c>
      <c r="F901">
        <v>-4.6032482999999999E-2</v>
      </c>
      <c r="G901">
        <v>0.17989181000000001</v>
      </c>
      <c r="H901">
        <v>0.17630516258494799</v>
      </c>
    </row>
    <row r="902" spans="1:8">
      <c r="A902">
        <v>13</v>
      </c>
      <c r="B902">
        <v>2.2679999999999999E-2</v>
      </c>
      <c r="C902" s="22">
        <v>9.7088814599999996E-6</v>
      </c>
      <c r="D902" s="22">
        <v>1.71167534E-6</v>
      </c>
      <c r="E902">
        <v>0.17629995200000001</v>
      </c>
      <c r="F902">
        <v>5.10577605E-3</v>
      </c>
      <c r="G902">
        <v>0.17996399799999999</v>
      </c>
      <c r="H902">
        <v>0.17630516258494799</v>
      </c>
    </row>
    <row r="903" spans="1:8">
      <c r="A903">
        <v>14</v>
      </c>
      <c r="B903">
        <v>2.8570000000000002E-2</v>
      </c>
      <c r="C903" s="22">
        <v>9.7087434999999997E-6</v>
      </c>
      <c r="D903" s="22">
        <v>1.71164417E-6</v>
      </c>
      <c r="E903">
        <v>0.17629924799999999</v>
      </c>
      <c r="F903">
        <v>1.13748137E-2</v>
      </c>
      <c r="G903">
        <v>0.180417467</v>
      </c>
      <c r="H903">
        <v>0.17630516258494799</v>
      </c>
    </row>
    <row r="904" spans="1:8">
      <c r="A904">
        <v>15</v>
      </c>
      <c r="B904">
        <v>3.5999999999999997E-2</v>
      </c>
      <c r="C904" s="22">
        <v>9.7080818100000001E-6</v>
      </c>
      <c r="D904" s="22">
        <v>1.7115193499999999E-6</v>
      </c>
      <c r="E904">
        <v>0.17629840599999999</v>
      </c>
      <c r="F904">
        <v>1.04157655E-2</v>
      </c>
      <c r="G904">
        <v>0.18078970599999999</v>
      </c>
      <c r="H904">
        <v>0.17630516258494799</v>
      </c>
    </row>
    <row r="905" spans="1:8">
      <c r="A905">
        <v>16</v>
      </c>
      <c r="B905">
        <v>4.5359999999999998E-2</v>
      </c>
      <c r="C905" s="22">
        <v>9.7059412900000002E-6</v>
      </c>
      <c r="D905" s="22">
        <v>1.7111132799999999E-6</v>
      </c>
      <c r="E905">
        <v>0.17629544899999999</v>
      </c>
      <c r="F905">
        <v>8.0275942599999997E-3</v>
      </c>
      <c r="G905">
        <v>0.18192798499999999</v>
      </c>
      <c r="H905">
        <v>0.17630516258494799</v>
      </c>
    </row>
    <row r="906" spans="1:8">
      <c r="A906">
        <v>17</v>
      </c>
      <c r="B906">
        <v>5.7140000000000003E-2</v>
      </c>
      <c r="C906" s="22">
        <v>9.7004758400000002E-6</v>
      </c>
      <c r="D906" s="22">
        <v>1.7100707999999999E-6</v>
      </c>
      <c r="E906">
        <v>0.176287311</v>
      </c>
      <c r="F906">
        <v>6.1995144599999996E-3</v>
      </c>
      <c r="G906">
        <v>0.18409446400000001</v>
      </c>
      <c r="H906">
        <v>0.17630516258494799</v>
      </c>
    </row>
    <row r="907" spans="1:8">
      <c r="A907">
        <v>18</v>
      </c>
      <c r="B907">
        <v>7.1999999999999995E-2</v>
      </c>
      <c r="C907" s="22">
        <v>9.6889858399999994E-6</v>
      </c>
      <c r="D907" s="22">
        <v>1.7078891899999999E-6</v>
      </c>
      <c r="E907">
        <v>0.17627120299999999</v>
      </c>
      <c r="F907">
        <v>4.6324242800000002E-3</v>
      </c>
      <c r="G907">
        <v>0.186062436</v>
      </c>
      <c r="H907">
        <v>0.17630516258494799</v>
      </c>
    </row>
    <row r="908" spans="1:8">
      <c r="A908">
        <v>19</v>
      </c>
      <c r="B908">
        <v>9.0709999999999999E-2</v>
      </c>
      <c r="C908" s="22">
        <v>9.6683547899999993E-6</v>
      </c>
      <c r="D908" s="22">
        <v>1.70395549E-6</v>
      </c>
      <c r="E908">
        <v>0.17624048</v>
      </c>
      <c r="F908">
        <v>2.9477224900000001E-3</v>
      </c>
      <c r="G908">
        <v>0.18781097699999999</v>
      </c>
      <c r="H908">
        <v>0.17630516258494799</v>
      </c>
    </row>
    <row r="909" spans="1:8">
      <c r="A909">
        <v>20</v>
      </c>
      <c r="B909">
        <v>0.1143</v>
      </c>
      <c r="C909" s="22">
        <v>9.6356559400000006E-6</v>
      </c>
      <c r="D909" s="22">
        <v>1.69770635E-6</v>
      </c>
      <c r="E909">
        <v>0.17619001300000001</v>
      </c>
      <c r="F909">
        <v>1.5885481300000001E-3</v>
      </c>
      <c r="G909">
        <v>0.18905085999999999</v>
      </c>
      <c r="H909">
        <v>0.17630516258494799</v>
      </c>
    </row>
    <row r="910" spans="1:8">
      <c r="A910">
        <v>21</v>
      </c>
      <c r="B910">
        <v>0.14399999999999999</v>
      </c>
      <c r="C910" s="22">
        <v>9.5887567500000004E-6</v>
      </c>
      <c r="D910" s="22">
        <v>1.68877093E-6</v>
      </c>
      <c r="E910">
        <v>0.17611990599999999</v>
      </c>
      <c r="F910" s="22">
        <v>1.1256261799999999E-3</v>
      </c>
      <c r="G910">
        <v>0.18956657499999999</v>
      </c>
      <c r="H910">
        <v>0.17630516258494799</v>
      </c>
    </row>
    <row r="911" spans="1:8">
      <c r="A911">
        <v>22</v>
      </c>
      <c r="B911">
        <v>0.18140000000000001</v>
      </c>
      <c r="C911" s="22">
        <v>9.5267166700000003E-6</v>
      </c>
      <c r="D911" s="22">
        <v>1.6769575800000001E-6</v>
      </c>
      <c r="E911">
        <v>0.176026814</v>
      </c>
      <c r="F911">
        <v>1.0885040700000001E-3</v>
      </c>
      <c r="G911">
        <v>0.18983508800000001</v>
      </c>
      <c r="H911">
        <v>0.17630516258494799</v>
      </c>
    </row>
    <row r="912" spans="1:8">
      <c r="A912">
        <v>23</v>
      </c>
      <c r="B912">
        <v>0.2286</v>
      </c>
      <c r="C912" s="22">
        <v>9.44956622E-6</v>
      </c>
      <c r="D912" s="22">
        <v>1.6622119099999999E-6</v>
      </c>
      <c r="E912">
        <v>0.17590351400000001</v>
      </c>
      <c r="F912">
        <v>8.6149647800000005E-4</v>
      </c>
      <c r="G912">
        <v>0.19020051900000001</v>
      </c>
      <c r="H912">
        <v>0.17630516258494799</v>
      </c>
    </row>
    <row r="913" spans="1:8">
      <c r="A913">
        <v>24</v>
      </c>
      <c r="B913">
        <v>0.28799999999999998</v>
      </c>
      <c r="C913" s="22">
        <v>9.3575557199999995E-6</v>
      </c>
      <c r="D913" s="22">
        <v>1.6446084600000001E-6</v>
      </c>
      <c r="E913">
        <v>0.175751929</v>
      </c>
      <c r="F913">
        <v>6.5608420499999997E-4</v>
      </c>
      <c r="G913">
        <v>0.19048258400000001</v>
      </c>
      <c r="H913">
        <v>0.17630516258494799</v>
      </c>
    </row>
    <row r="914" spans="1:8">
      <c r="A914">
        <v>25</v>
      </c>
      <c r="B914">
        <v>0.36280000000000001</v>
      </c>
      <c r="C914" s="22">
        <v>9.2507055400000004E-6</v>
      </c>
      <c r="D914" s="22">
        <v>1.6242106399999999E-6</v>
      </c>
      <c r="E914">
        <v>0.17557694800000001</v>
      </c>
      <c r="F914">
        <v>8.7681221300000005E-4</v>
      </c>
      <c r="G914">
        <v>0.19057734100000001</v>
      </c>
      <c r="H914">
        <v>0.17630516258494799</v>
      </c>
    </row>
    <row r="915" spans="1:8">
      <c r="A915">
        <v>26</v>
      </c>
      <c r="B915">
        <v>0.4572</v>
      </c>
      <c r="C915" s="22">
        <v>9.1288419299999992E-6</v>
      </c>
      <c r="D915" s="22">
        <v>1.60089386E-6</v>
      </c>
      <c r="E915">
        <v>0.17536658799999999</v>
      </c>
      <c r="F915" s="22">
        <v>1.2526870599999999E-3</v>
      </c>
      <c r="G915">
        <v>0.190732821</v>
      </c>
      <c r="H915">
        <v>0.17630516258494799</v>
      </c>
    </row>
    <row r="916" spans="1:8">
      <c r="A916">
        <v>27</v>
      </c>
      <c r="B916">
        <v>0.57599999999999996</v>
      </c>
      <c r="C916" s="22">
        <v>8.9916144399999995E-6</v>
      </c>
      <c r="D916" s="22">
        <v>1.57448678E-6</v>
      </c>
      <c r="E916">
        <v>0.175106127</v>
      </c>
      <c r="F916">
        <v>1.4773219500000001E-3</v>
      </c>
      <c r="G916">
        <v>0.19105193500000001</v>
      </c>
      <c r="H916">
        <v>0.17630516258494799</v>
      </c>
    </row>
    <row r="917" spans="1:8">
      <c r="A917">
        <v>28</v>
      </c>
      <c r="B917">
        <v>0.72570000000000001</v>
      </c>
      <c r="C917" s="22">
        <v>8.8383977600000003E-6</v>
      </c>
      <c r="D917" s="22">
        <v>1.54496963E-6</v>
      </c>
      <c r="E917">
        <v>0.17480200300000001</v>
      </c>
      <c r="F917">
        <v>2.2193705200000001E-3</v>
      </c>
      <c r="G917">
        <v>0.19132876700000001</v>
      </c>
      <c r="H917">
        <v>0.17630516258494799</v>
      </c>
    </row>
    <row r="918" spans="1:8">
      <c r="A918">
        <v>29</v>
      </c>
      <c r="B918">
        <v>0.9143</v>
      </c>
      <c r="C918" s="22">
        <v>8.6686151199999993E-6</v>
      </c>
      <c r="D918" s="22">
        <v>1.51224298E-6</v>
      </c>
      <c r="E918">
        <v>0.174450355</v>
      </c>
      <c r="F918">
        <v>5.0601501700000004E-3</v>
      </c>
      <c r="G918">
        <v>0.19155867100000001</v>
      </c>
      <c r="H918">
        <v>0.17630516258494799</v>
      </c>
    </row>
    <row r="919" spans="1:8">
      <c r="A919">
        <v>30</v>
      </c>
      <c r="B919">
        <v>1.1519999999999999</v>
      </c>
      <c r="C919" s="22">
        <v>8.4818395000000004E-6</v>
      </c>
      <c r="D919" s="22">
        <v>1.47570574E-6</v>
      </c>
      <c r="E919">
        <v>0.173984163</v>
      </c>
      <c r="F919">
        <v>1.25562209E-2</v>
      </c>
      <c r="G919">
        <v>0.19217013799999999</v>
      </c>
      <c r="H919">
        <v>0.17630516258494799</v>
      </c>
    </row>
    <row r="920" spans="1:8">
      <c r="A920">
        <v>31</v>
      </c>
      <c r="B920">
        <v>1.4510000000000001</v>
      </c>
      <c r="C920" s="22">
        <v>8.2764070800000003E-6</v>
      </c>
      <c r="D920" s="22">
        <v>1.43371601E-6</v>
      </c>
      <c r="E920">
        <v>0.17322927599999999</v>
      </c>
      <c r="F920">
        <v>2.81723626E-2</v>
      </c>
      <c r="G920">
        <v>0.19390681600000001</v>
      </c>
      <c r="H920">
        <v>0.17630516258494799</v>
      </c>
    </row>
    <row r="921" spans="1:8">
      <c r="A921">
        <v>32</v>
      </c>
      <c r="B921">
        <v>1.829</v>
      </c>
      <c r="C921" s="22">
        <v>8.0458944800000006E-6</v>
      </c>
      <c r="D921" s="22">
        <v>1.3819501099999999E-6</v>
      </c>
      <c r="E921">
        <v>0.171758418</v>
      </c>
      <c r="F921">
        <v>5.1766627900000001E-2</v>
      </c>
      <c r="G921">
        <v>0.19812191600000001</v>
      </c>
      <c r="H921">
        <v>0.17630516258494799</v>
      </c>
    </row>
    <row r="922" spans="1:8">
      <c r="A922">
        <v>33</v>
      </c>
      <c r="B922">
        <v>2.3039999999999998</v>
      </c>
      <c r="C922" s="22">
        <v>7.7744875499999998E-6</v>
      </c>
      <c r="D922" s="22">
        <v>1.31155118E-6</v>
      </c>
      <c r="E922">
        <v>0.16869937400000001</v>
      </c>
      <c r="F922">
        <v>7.3038925699999993E-2</v>
      </c>
      <c r="G922">
        <v>0.20665650699999999</v>
      </c>
      <c r="H922">
        <v>0.17630516258494799</v>
      </c>
    </row>
    <row r="923" spans="1:8">
      <c r="A923">
        <v>34</v>
      </c>
      <c r="B923">
        <v>2.903</v>
      </c>
      <c r="C923" s="22">
        <v>7.4345406299999999E-6</v>
      </c>
      <c r="D923" s="22">
        <v>1.21105915E-6</v>
      </c>
      <c r="E923">
        <v>0.16289629799999999</v>
      </c>
      <c r="F923">
        <v>7.7136215899999999E-2</v>
      </c>
      <c r="G923">
        <v>0.219872234</v>
      </c>
      <c r="H923">
        <v>0.17630516258494799</v>
      </c>
    </row>
    <row r="924" spans="1:8">
      <c r="A924">
        <v>35</v>
      </c>
      <c r="B924">
        <v>3.657</v>
      </c>
      <c r="C924" s="22">
        <v>6.99164808E-6</v>
      </c>
      <c r="D924" s="22">
        <v>1.07330286E-6</v>
      </c>
      <c r="E924">
        <v>0.15351214099999999</v>
      </c>
      <c r="F924">
        <v>5.9460629500000001E-2</v>
      </c>
      <c r="G924">
        <v>0.234656424</v>
      </c>
      <c r="H924">
        <v>0.17630516258494799</v>
      </c>
    </row>
    <row r="925" spans="1:8">
      <c r="A925">
        <v>36</v>
      </c>
      <c r="B925">
        <v>4.6079999999999997</v>
      </c>
      <c r="C925" s="22">
        <v>6.4203945799999998E-6</v>
      </c>
      <c r="D925" s="22">
        <v>9.0249431699999997E-7</v>
      </c>
      <c r="E925">
        <v>0.14056679999999999</v>
      </c>
      <c r="F925">
        <v>2.7965851999999999E-2</v>
      </c>
      <c r="G925">
        <v>0.24578808799999999</v>
      </c>
      <c r="H925">
        <v>0.17630516258494799</v>
      </c>
    </row>
    <row r="926" spans="1:8">
      <c r="A926">
        <v>37</v>
      </c>
      <c r="B926">
        <v>5.806</v>
      </c>
      <c r="C926" s="22">
        <v>5.72279916E-6</v>
      </c>
      <c r="D926" s="22">
        <v>7.1539603899999999E-7</v>
      </c>
      <c r="E926">
        <v>0.125008063</v>
      </c>
      <c r="F926">
        <v>-6.4323318900000002E-3</v>
      </c>
      <c r="G926">
        <v>0.249697586</v>
      </c>
      <c r="H926">
        <v>0.17630516258494799</v>
      </c>
    </row>
    <row r="927" spans="1:8">
      <c r="A927">
        <v>38</v>
      </c>
      <c r="B927">
        <v>7.3140000000000001</v>
      </c>
      <c r="C927" s="22">
        <v>4.93495232E-6</v>
      </c>
      <c r="D927" s="22">
        <v>5.3451326399999997E-7</v>
      </c>
      <c r="E927">
        <v>0.108311738</v>
      </c>
      <c r="F927">
        <v>-3.7230546500000003E-2</v>
      </c>
      <c r="G927">
        <v>0.24638900399999999</v>
      </c>
      <c r="H927">
        <v>0.17630516258494799</v>
      </c>
    </row>
    <row r="928" spans="1:8">
      <c r="A928">
        <v>39</v>
      </c>
      <c r="B928">
        <v>9.2159999999999993</v>
      </c>
      <c r="C928" s="22">
        <v>4.1493570500000003E-6</v>
      </c>
      <c r="D928" s="22">
        <v>3.8040231000000001E-7</v>
      </c>
      <c r="E928">
        <v>9.1677410599999995E-2</v>
      </c>
      <c r="F928">
        <v>-7.4239895700000003E-2</v>
      </c>
      <c r="G928">
        <v>0.23931048299999999</v>
      </c>
      <c r="H928">
        <v>0.17630516258494799</v>
      </c>
    </row>
    <row r="929" spans="1:8">
      <c r="A929">
        <v>40</v>
      </c>
      <c r="B929">
        <v>11.61</v>
      </c>
      <c r="C929" s="22">
        <v>3.2504189199999999E-6</v>
      </c>
      <c r="D929" s="22">
        <v>2.51300633E-7</v>
      </c>
      <c r="E929">
        <v>7.7313306100000007E-2</v>
      </c>
      <c r="F929">
        <v>-0.102001154</v>
      </c>
      <c r="G929">
        <v>0.226019414</v>
      </c>
      <c r="H929">
        <v>0.17630516258494799</v>
      </c>
    </row>
    <row r="930" spans="1:8">
      <c r="A930">
        <v>41</v>
      </c>
      <c r="B930">
        <v>13</v>
      </c>
      <c r="C930" s="22">
        <v>2.2701391299999999E-6</v>
      </c>
      <c r="D930" s="22">
        <v>1.4734497400000001E-7</v>
      </c>
      <c r="E930">
        <v>6.4905702199999998E-2</v>
      </c>
      <c r="F930">
        <v>-0.12073132</v>
      </c>
      <c r="G930">
        <v>0.21023873400000001</v>
      </c>
      <c r="H930">
        <v>0.17630516258494799</v>
      </c>
    </row>
    <row r="932" spans="1:8">
      <c r="A932" t="s">
        <v>24</v>
      </c>
    </row>
    <row r="934" spans="1:8">
      <c r="A934" t="s">
        <v>1</v>
      </c>
      <c r="B934" t="s">
        <v>2</v>
      </c>
      <c r="C934" t="s">
        <v>3</v>
      </c>
      <c r="D934" t="s">
        <v>4</v>
      </c>
    </row>
    <row r="935" spans="1:8">
      <c r="A935">
        <v>0</v>
      </c>
      <c r="B935">
        <v>1E-3</v>
      </c>
      <c r="C935" s="22">
        <v>1.40384996E-6</v>
      </c>
      <c r="D935" s="22">
        <v>1.02075446E-6</v>
      </c>
    </row>
    <row r="936" spans="1:8">
      <c r="A936">
        <v>1</v>
      </c>
      <c r="B936">
        <v>1.122E-3</v>
      </c>
      <c r="C936" s="22">
        <v>1.4038494100000001E-6</v>
      </c>
      <c r="D936" s="22">
        <v>1.0207544299999999E-6</v>
      </c>
    </row>
    <row r="937" spans="1:8">
      <c r="A937">
        <v>2</v>
      </c>
      <c r="B937">
        <v>1.2600000000000001E-3</v>
      </c>
      <c r="C937" s="22">
        <v>1.4038506900000001E-6</v>
      </c>
      <c r="D937" s="22">
        <v>1.0207559400000001E-6</v>
      </c>
    </row>
    <row r="938" spans="1:8">
      <c r="A938">
        <v>3</v>
      </c>
      <c r="B938">
        <v>1.4139999999999999E-3</v>
      </c>
      <c r="C938" s="22">
        <v>1.4038535099999999E-6</v>
      </c>
      <c r="D938" s="22">
        <v>1.0207584699999999E-6</v>
      </c>
    </row>
    <row r="939" spans="1:8">
      <c r="A939">
        <v>4</v>
      </c>
      <c r="B939">
        <v>1.5870000000000001E-3</v>
      </c>
      <c r="C939" s="22">
        <v>1.4038568200000001E-6</v>
      </c>
      <c r="D939" s="22">
        <v>1.0207610299999999E-6</v>
      </c>
    </row>
    <row r="940" spans="1:8">
      <c r="A940">
        <v>5</v>
      </c>
      <c r="B940">
        <v>1.7819999999999999E-3</v>
      </c>
      <c r="C940" s="22">
        <v>1.4038589999999999E-6</v>
      </c>
      <c r="D940" s="22">
        <v>1.0207624399999999E-6</v>
      </c>
    </row>
    <row r="941" spans="1:8">
      <c r="A941">
        <v>6</v>
      </c>
      <c r="B941">
        <v>2E-3</v>
      </c>
      <c r="C941" s="22">
        <v>1.4038585899999999E-6</v>
      </c>
      <c r="D941" s="22">
        <v>1.0207617800000001E-6</v>
      </c>
    </row>
    <row r="942" spans="1:8">
      <c r="A942">
        <v>7</v>
      </c>
      <c r="B942">
        <v>2.245E-3</v>
      </c>
      <c r="C942" s="22">
        <v>1.40385529E-6</v>
      </c>
      <c r="D942" s="22">
        <v>1.02075902E-6</v>
      </c>
    </row>
    <row r="943" spans="1:8">
      <c r="A943">
        <v>8</v>
      </c>
      <c r="B943">
        <v>2.5200000000000001E-3</v>
      </c>
      <c r="C943" s="22">
        <v>1.4038504699999999E-6</v>
      </c>
      <c r="D943" s="22">
        <v>1.0207553000000001E-6</v>
      </c>
    </row>
    <row r="944" spans="1:8">
      <c r="A944">
        <v>9</v>
      </c>
      <c r="B944">
        <v>2.8279999999999998E-3</v>
      </c>
      <c r="C944" s="22">
        <v>1.4038467800000001E-6</v>
      </c>
      <c r="D944" s="22">
        <v>1.02075258E-6</v>
      </c>
    </row>
    <row r="945" spans="1:4">
      <c r="A945">
        <v>10</v>
      </c>
      <c r="B945">
        <v>3.1749999999999999E-3</v>
      </c>
      <c r="C945" s="22">
        <v>1.40384664E-6</v>
      </c>
      <c r="D945" s="22">
        <v>1.02075258E-6</v>
      </c>
    </row>
    <row r="946" spans="1:4">
      <c r="A946">
        <v>11</v>
      </c>
      <c r="B946">
        <v>3.5639999999999999E-3</v>
      </c>
      <c r="C946" s="22">
        <v>1.4038506E-6</v>
      </c>
      <c r="D946" s="22">
        <v>1.0207556500000001E-6</v>
      </c>
    </row>
    <row r="947" spans="1:4">
      <c r="A947">
        <v>12</v>
      </c>
      <c r="B947">
        <v>4.0000000000000001E-3</v>
      </c>
      <c r="C947" s="22">
        <v>1.40385663E-6</v>
      </c>
      <c r="D947" s="22">
        <v>1.0207602799999999E-6</v>
      </c>
    </row>
    <row r="948" spans="1:4">
      <c r="A948">
        <v>13</v>
      </c>
      <c r="B948">
        <v>4.4900000000000001E-3</v>
      </c>
      <c r="C948" s="22">
        <v>1.4038611599999999E-6</v>
      </c>
      <c r="D948" s="22">
        <v>1.02076381E-6</v>
      </c>
    </row>
    <row r="949" spans="1:4">
      <c r="A949">
        <v>14</v>
      </c>
      <c r="B949">
        <v>5.0400000000000002E-3</v>
      </c>
      <c r="C949" s="22">
        <v>1.4038612600000001E-6</v>
      </c>
      <c r="D949" s="22">
        <v>1.02076404E-6</v>
      </c>
    </row>
    <row r="950" spans="1:4">
      <c r="A950">
        <v>15</v>
      </c>
      <c r="B950">
        <v>5.6569999999999997E-3</v>
      </c>
      <c r="C950" s="22">
        <v>1.40385667E-6</v>
      </c>
      <c r="D950" s="22">
        <v>1.0207607200000001E-6</v>
      </c>
    </row>
    <row r="951" spans="1:4">
      <c r="A951">
        <v>16</v>
      </c>
      <c r="B951">
        <v>6.3499999999999997E-3</v>
      </c>
      <c r="C951" s="22">
        <v>1.4038501600000001E-6</v>
      </c>
      <c r="D951" s="22">
        <v>1.0207558E-6</v>
      </c>
    </row>
    <row r="952" spans="1:4">
      <c r="A952">
        <v>17</v>
      </c>
      <c r="B952">
        <v>7.1269999999999997E-3</v>
      </c>
      <c r="C952" s="22">
        <v>1.4038457900000001E-6</v>
      </c>
      <c r="D952" s="22">
        <v>1.02075225E-6</v>
      </c>
    </row>
    <row r="953" spans="1:4">
      <c r="A953">
        <v>18</v>
      </c>
      <c r="B953">
        <v>8.0000000000000002E-3</v>
      </c>
      <c r="C953" s="22">
        <v>1.4038462600000001E-6</v>
      </c>
      <c r="D953" s="22">
        <v>1.0207521500000001E-6</v>
      </c>
    </row>
    <row r="954" spans="1:4">
      <c r="A954">
        <v>19</v>
      </c>
      <c r="B954">
        <v>8.9800000000000001E-3</v>
      </c>
      <c r="C954" s="22">
        <v>1.40385113E-6</v>
      </c>
      <c r="D954" s="22">
        <v>1.02075538E-6</v>
      </c>
    </row>
    <row r="955" spans="1:4">
      <c r="A955">
        <v>20</v>
      </c>
      <c r="B955">
        <v>1.008E-2</v>
      </c>
      <c r="C955" s="22">
        <v>1.4038571299999999E-6</v>
      </c>
      <c r="D955" s="22">
        <v>1.0207597999999999E-6</v>
      </c>
    </row>
    <row r="956" spans="1:4">
      <c r="A956">
        <v>21</v>
      </c>
      <c r="B956">
        <v>1.1310000000000001E-2</v>
      </c>
      <c r="C956" s="22">
        <v>1.4038604300000001E-6</v>
      </c>
      <c r="D956" s="22">
        <v>1.0207627100000001E-6</v>
      </c>
    </row>
    <row r="957" spans="1:4">
      <c r="A957">
        <v>22</v>
      </c>
      <c r="B957">
        <v>1.2699999999999999E-2</v>
      </c>
      <c r="C957" s="22">
        <v>1.4038591699999999E-6</v>
      </c>
      <c r="D957" s="22">
        <v>1.02076258E-6</v>
      </c>
    </row>
    <row r="958" spans="1:4">
      <c r="A958">
        <v>23</v>
      </c>
      <c r="B958">
        <v>1.4250000000000001E-2</v>
      </c>
      <c r="C958" s="22">
        <v>1.4038545599999999E-6</v>
      </c>
      <c r="D958" s="22">
        <v>1.02075989E-6</v>
      </c>
    </row>
    <row r="959" spans="1:4">
      <c r="A959">
        <v>24</v>
      </c>
      <c r="B959">
        <v>1.6E-2</v>
      </c>
      <c r="C959" s="22">
        <v>1.4038499E-6</v>
      </c>
      <c r="D959" s="22">
        <v>1.02075657E-6</v>
      </c>
    </row>
    <row r="960" spans="1:4">
      <c r="A960">
        <v>25</v>
      </c>
      <c r="B960">
        <v>1.796E-2</v>
      </c>
      <c r="C960" s="22">
        <v>1.40384809E-6</v>
      </c>
      <c r="D960" s="22">
        <v>1.0207545300000001E-6</v>
      </c>
    </row>
    <row r="961" spans="1:4">
      <c r="A961">
        <v>26</v>
      </c>
      <c r="B961">
        <v>2.0160000000000001E-2</v>
      </c>
      <c r="C961" s="22">
        <v>1.40384944E-6</v>
      </c>
      <c r="D961" s="22">
        <v>1.0207543199999999E-6</v>
      </c>
    </row>
    <row r="962" spans="1:4">
      <c r="A962">
        <v>27</v>
      </c>
      <c r="B962">
        <v>2.2630000000000001E-2</v>
      </c>
      <c r="C962" s="22">
        <v>1.40385107E-6</v>
      </c>
      <c r="D962" s="22">
        <v>1.02075457E-6</v>
      </c>
    </row>
    <row r="963" spans="1:4">
      <c r="A963">
        <v>28</v>
      </c>
      <c r="B963">
        <v>2.5399999999999999E-2</v>
      </c>
      <c r="C963" s="22">
        <v>1.4038477199999999E-6</v>
      </c>
      <c r="D963" s="22">
        <v>1.02075219E-6</v>
      </c>
    </row>
    <row r="964" spans="1:4">
      <c r="A964">
        <v>29</v>
      </c>
      <c r="B964">
        <v>2.8510000000000001E-2</v>
      </c>
      <c r="C964" s="22">
        <v>1.40383303E-6</v>
      </c>
      <c r="D964" s="22">
        <v>1.02074283E-6</v>
      </c>
    </row>
    <row r="965" spans="1:4">
      <c r="A965">
        <v>30</v>
      </c>
      <c r="B965">
        <v>3.2000000000000001E-2</v>
      </c>
      <c r="C965" s="22">
        <v>1.4037995500000001E-6</v>
      </c>
      <c r="D965" s="22">
        <v>1.0207206E-6</v>
      </c>
    </row>
    <row r="966" spans="1:4">
      <c r="A966">
        <v>31</v>
      </c>
      <c r="B966">
        <v>3.5920000000000001E-2</v>
      </c>
      <c r="C966" s="22">
        <v>1.40373665E-6</v>
      </c>
      <c r="D966" s="22">
        <v>1.0206769199999999E-6</v>
      </c>
    </row>
    <row r="967" spans="1:4">
      <c r="A967">
        <v>32</v>
      </c>
      <c r="B967">
        <v>4.0320000000000002E-2</v>
      </c>
      <c r="C967" s="22">
        <v>1.4036270699999999E-6</v>
      </c>
      <c r="D967" s="22">
        <v>1.02059872E-6</v>
      </c>
    </row>
    <row r="968" spans="1:4">
      <c r="A968">
        <v>33</v>
      </c>
      <c r="B968">
        <v>4.5249999999999999E-2</v>
      </c>
      <c r="C968" s="22">
        <v>1.4034436300000001E-6</v>
      </c>
      <c r="D968" s="22">
        <v>1.02046672E-6</v>
      </c>
    </row>
    <row r="969" spans="1:4">
      <c r="A969">
        <v>34</v>
      </c>
      <c r="B969">
        <v>5.0799999999999998E-2</v>
      </c>
      <c r="C969" s="22">
        <v>1.40314795E-6</v>
      </c>
      <c r="D969" s="22">
        <v>1.0202545699999999E-6</v>
      </c>
    </row>
    <row r="970" spans="1:4">
      <c r="A970">
        <v>35</v>
      </c>
      <c r="B970">
        <v>5.7020000000000001E-2</v>
      </c>
      <c r="C970" s="22">
        <v>1.40269201E-6</v>
      </c>
      <c r="D970" s="22">
        <v>1.01992948E-6</v>
      </c>
    </row>
    <row r="971" spans="1:4">
      <c r="A971">
        <v>36</v>
      </c>
      <c r="B971">
        <v>6.4000000000000001E-2</v>
      </c>
      <c r="C971" s="22">
        <v>1.40202197E-6</v>
      </c>
      <c r="D971" s="22">
        <v>1.0194538799999999E-6</v>
      </c>
    </row>
    <row r="972" spans="1:4">
      <c r="A972">
        <v>37</v>
      </c>
      <c r="B972">
        <v>7.1840000000000001E-2</v>
      </c>
      <c r="C972" s="22">
        <v>1.40108212E-6</v>
      </c>
      <c r="D972" s="22">
        <v>1.0187876800000001E-6</v>
      </c>
    </row>
    <row r="973" spans="1:4">
      <c r="A973">
        <v>38</v>
      </c>
      <c r="B973">
        <v>8.0629999999999993E-2</v>
      </c>
      <c r="C973" s="22">
        <v>1.3998174400000001E-6</v>
      </c>
      <c r="D973" s="22">
        <v>1.01789023E-6</v>
      </c>
    </row>
    <row r="974" spans="1:4">
      <c r="A974">
        <v>39</v>
      </c>
      <c r="B974">
        <v>9.0509999999999993E-2</v>
      </c>
      <c r="C974" s="22">
        <v>1.3981743400000001E-6</v>
      </c>
      <c r="D974" s="22">
        <v>1.0167219499999999E-6</v>
      </c>
    </row>
    <row r="975" spans="1:4">
      <c r="A975">
        <v>40</v>
      </c>
      <c r="B975">
        <v>0.1016</v>
      </c>
      <c r="C975" s="22">
        <v>1.3961016300000001E-6</v>
      </c>
      <c r="D975" s="22">
        <v>1.0152460899999999E-6</v>
      </c>
    </row>
    <row r="976" spans="1:4">
      <c r="A976">
        <v>41</v>
      </c>
      <c r="B976">
        <v>0.114</v>
      </c>
      <c r="C976" s="22">
        <v>1.39355309E-6</v>
      </c>
      <c r="D976" s="22">
        <v>1.01343109E-6</v>
      </c>
    </row>
    <row r="977" spans="1:4">
      <c r="A977">
        <v>42</v>
      </c>
      <c r="B977">
        <v>0.128</v>
      </c>
      <c r="C977" s="22">
        <v>1.3904916699999999E-6</v>
      </c>
      <c r="D977" s="22">
        <v>1.01125278E-6</v>
      </c>
    </row>
    <row r="978" spans="1:4">
      <c r="A978">
        <v>43</v>
      </c>
      <c r="B978">
        <v>0.14369999999999999</v>
      </c>
      <c r="C978" s="22">
        <v>1.38689323E-6</v>
      </c>
      <c r="D978" s="22">
        <v>1.0086955499999999E-6</v>
      </c>
    </row>
    <row r="979" spans="1:4">
      <c r="A979">
        <v>44</v>
      </c>
      <c r="B979">
        <v>0.1613</v>
      </c>
      <c r="C979" s="22">
        <v>1.3827481099999999E-6</v>
      </c>
      <c r="D979" s="22">
        <v>1.00575213E-6</v>
      </c>
    </row>
    <row r="980" spans="1:4">
      <c r="A980">
        <v>45</v>
      </c>
      <c r="B980">
        <v>0.18099999999999999</v>
      </c>
      <c r="C980" s="22">
        <v>1.3780595799999999E-6</v>
      </c>
      <c r="D980" s="22">
        <v>1.00242255E-6</v>
      </c>
    </row>
    <row r="981" spans="1:4">
      <c r="A981">
        <v>46</v>
      </c>
      <c r="B981">
        <v>0.20319999999999999</v>
      </c>
      <c r="C981" s="22">
        <v>1.3728387E-6</v>
      </c>
      <c r="D981" s="22">
        <v>9.9871190499999995E-7</v>
      </c>
    </row>
    <row r="982" spans="1:4">
      <c r="A982">
        <v>47</v>
      </c>
      <c r="B982">
        <v>0.2281</v>
      </c>
      <c r="C982" s="22">
        <v>1.3670959E-6</v>
      </c>
      <c r="D982" s="22">
        <v>9.946265380000001E-7</v>
      </c>
    </row>
    <row r="983" spans="1:4">
      <c r="A983">
        <v>48</v>
      </c>
      <c r="B983">
        <v>0.25600000000000001</v>
      </c>
      <c r="C983" s="22">
        <v>1.3608336799999999E-6</v>
      </c>
      <c r="D983" s="22">
        <v>9.9017008300000007E-7</v>
      </c>
    </row>
    <row r="984" spans="1:4">
      <c r="A984">
        <v>49</v>
      </c>
      <c r="B984">
        <v>0.28739999999999999</v>
      </c>
      <c r="C984" s="22">
        <v>1.35404593E-6</v>
      </c>
      <c r="D984" s="22">
        <v>9.853422039999999E-7</v>
      </c>
    </row>
    <row r="985" spans="1:4">
      <c r="A985">
        <v>50</v>
      </c>
      <c r="B985">
        <v>0.32250000000000001</v>
      </c>
      <c r="C985" s="22">
        <v>1.3467244900000001E-6</v>
      </c>
      <c r="D985" s="22">
        <v>9.8014080799999995E-7</v>
      </c>
    </row>
    <row r="986" spans="1:4">
      <c r="A986">
        <v>51</v>
      </c>
      <c r="B986">
        <v>0.36199999999999999</v>
      </c>
      <c r="C986" s="22">
        <v>1.3388666300000001E-6</v>
      </c>
      <c r="D986" s="22">
        <v>9.7456474500000007E-7</v>
      </c>
    </row>
    <row r="987" spans="1:4">
      <c r="A987">
        <v>52</v>
      </c>
      <c r="B987">
        <v>0.40639999999999998</v>
      </c>
      <c r="C987" s="22">
        <v>1.33047606E-6</v>
      </c>
      <c r="D987" s="22">
        <v>9.6861368499999991E-7</v>
      </c>
    </row>
    <row r="988" spans="1:4">
      <c r="A988">
        <v>53</v>
      </c>
      <c r="B988">
        <v>0.45610000000000001</v>
      </c>
      <c r="C988" s="22">
        <v>1.3215572400000001E-6</v>
      </c>
      <c r="D988" s="22">
        <v>9.622858470000001E-7</v>
      </c>
    </row>
    <row r="989" spans="1:4">
      <c r="A989">
        <v>54</v>
      </c>
      <c r="B989">
        <v>0.51200000000000001</v>
      </c>
      <c r="C989" s="22">
        <v>1.31210867E-6</v>
      </c>
      <c r="D989" s="22">
        <v>9.5557669399999996E-7</v>
      </c>
    </row>
    <row r="990" spans="1:4">
      <c r="A990">
        <v>55</v>
      </c>
      <c r="B990">
        <v>0.57469999999999999</v>
      </c>
      <c r="C990" s="22">
        <v>1.30211881E-6</v>
      </c>
      <c r="D990" s="22">
        <v>9.4847891099999995E-7</v>
      </c>
    </row>
    <row r="991" spans="1:4">
      <c r="A991">
        <v>56</v>
      </c>
      <c r="B991">
        <v>0.64510000000000001</v>
      </c>
      <c r="C991" s="22">
        <v>1.29156595E-6</v>
      </c>
      <c r="D991" s="22">
        <v>9.4098255199999999E-7</v>
      </c>
    </row>
    <row r="992" spans="1:4">
      <c r="A992">
        <v>57</v>
      </c>
      <c r="B992">
        <v>0.72409999999999997</v>
      </c>
      <c r="C992" s="22">
        <v>1.2804255E-6</v>
      </c>
      <c r="D992" s="22">
        <v>9.3307755800000002E-7</v>
      </c>
    </row>
    <row r="993" spans="1:4">
      <c r="A993">
        <v>58</v>
      </c>
      <c r="B993">
        <v>0.81269999999999998</v>
      </c>
      <c r="C993" s="22">
        <v>1.2686835699999999E-6</v>
      </c>
      <c r="D993" s="22">
        <v>9.2475955200000005E-7</v>
      </c>
    </row>
    <row r="994" spans="1:4">
      <c r="A994">
        <v>59</v>
      </c>
      <c r="B994">
        <v>0.9123</v>
      </c>
      <c r="C994" s="22">
        <v>1.2563446400000001E-6</v>
      </c>
      <c r="D994" s="22">
        <v>9.1603279799999996E-7</v>
      </c>
    </row>
    <row r="995" spans="1:4">
      <c r="A995">
        <v>60</v>
      </c>
      <c r="B995">
        <v>1.024</v>
      </c>
      <c r="C995" s="22">
        <v>1.24342475E-6</v>
      </c>
      <c r="D995" s="22">
        <v>9.0690592300000005E-7</v>
      </c>
    </row>
    <row r="996" spans="1:4">
      <c r="A996">
        <v>61</v>
      </c>
      <c r="B996">
        <v>1.149</v>
      </c>
      <c r="C996" s="22">
        <v>1.22993757E-6</v>
      </c>
      <c r="D996" s="22">
        <v>8.9738563799999997E-7</v>
      </c>
    </row>
    <row r="997" spans="1:4">
      <c r="A997">
        <v>62</v>
      </c>
      <c r="B997">
        <v>1.29</v>
      </c>
      <c r="C997" s="22">
        <v>1.21588199E-6</v>
      </c>
      <c r="D997" s="22">
        <v>8.8747363000000003E-7</v>
      </c>
    </row>
    <row r="998" spans="1:4">
      <c r="A998">
        <v>63</v>
      </c>
      <c r="B998">
        <v>1.448</v>
      </c>
      <c r="C998" s="22">
        <v>1.2012303100000001E-6</v>
      </c>
      <c r="D998" s="22">
        <v>8.7716491000000002E-7</v>
      </c>
    </row>
    <row r="999" spans="1:4">
      <c r="A999">
        <v>64</v>
      </c>
      <c r="B999">
        <v>1.625</v>
      </c>
      <c r="C999" s="22">
        <v>1.1859176600000001E-6</v>
      </c>
      <c r="D999" s="22">
        <v>8.6644814700000003E-7</v>
      </c>
    </row>
    <row r="1000" spans="1:4">
      <c r="A1000">
        <v>65</v>
      </c>
      <c r="B1000">
        <v>1.825</v>
      </c>
      <c r="C1000" s="22">
        <v>1.1698355799999999E-6</v>
      </c>
      <c r="D1000" s="22">
        <v>8.5530954900000001E-7</v>
      </c>
    </row>
    <row r="1001" spans="1:4">
      <c r="A1001">
        <v>66</v>
      </c>
      <c r="B1001">
        <v>2.048</v>
      </c>
      <c r="C1001" s="22">
        <v>1.1528182300000001E-6</v>
      </c>
      <c r="D1001" s="22">
        <v>8.4373009299999997E-7</v>
      </c>
    </row>
    <row r="1002" spans="1:4">
      <c r="A1002">
        <v>67</v>
      </c>
      <c r="B1002">
        <v>2.2989999999999999</v>
      </c>
      <c r="C1002" s="22">
        <v>1.1346082800000001E-6</v>
      </c>
      <c r="D1002" s="22">
        <v>8.3166306099999996E-7</v>
      </c>
    </row>
    <row r="1003" spans="1:4">
      <c r="A1003">
        <v>68</v>
      </c>
      <c r="B1003">
        <v>2.58</v>
      </c>
      <c r="C1003" s="22">
        <v>1.1148157600000001E-6</v>
      </c>
      <c r="D1003" s="22">
        <v>8.1899729999999996E-7</v>
      </c>
    </row>
    <row r="1004" spans="1:4">
      <c r="A1004">
        <v>69</v>
      </c>
      <c r="B1004">
        <v>2.8959999999999999</v>
      </c>
      <c r="C1004" s="22">
        <v>1.0928971899999999E-6</v>
      </c>
      <c r="D1004" s="22">
        <v>8.0552329799999998E-7</v>
      </c>
    </row>
    <row r="1005" spans="1:4">
      <c r="A1005">
        <v>70</v>
      </c>
      <c r="B1005">
        <v>3.2509999999999999</v>
      </c>
      <c r="C1005" s="22">
        <v>1.06816989E-6</v>
      </c>
      <c r="D1005" s="22">
        <v>7.9091274399999998E-7</v>
      </c>
    </row>
    <row r="1006" spans="1:4">
      <c r="A1006">
        <v>71</v>
      </c>
      <c r="B1006">
        <v>3.649</v>
      </c>
      <c r="C1006" s="22">
        <v>1.0398742999999999E-6</v>
      </c>
      <c r="D1006" s="22">
        <v>7.7472197599999996E-7</v>
      </c>
    </row>
    <row r="1007" spans="1:4">
      <c r="A1007">
        <v>72</v>
      </c>
      <c r="B1007">
        <v>4.0960000000000001</v>
      </c>
      <c r="C1007" s="22">
        <v>1.0072944099999999E-6</v>
      </c>
      <c r="D1007" s="22">
        <v>7.5643134299999995E-7</v>
      </c>
    </row>
    <row r="1008" spans="1:4">
      <c r="A1008">
        <v>73</v>
      </c>
      <c r="B1008">
        <v>4.5979999999999999</v>
      </c>
      <c r="C1008" s="22">
        <v>9.6990602899999998E-7</v>
      </c>
      <c r="D1008" s="22">
        <v>7.3551232800000003E-7</v>
      </c>
    </row>
    <row r="1009" spans="1:8">
      <c r="A1009">
        <v>74</v>
      </c>
      <c r="B1009">
        <v>5.1609999999999996</v>
      </c>
      <c r="C1009" s="22">
        <v>9.2748886699999997E-7</v>
      </c>
      <c r="D1009" s="22">
        <v>7.1149802500000002E-7</v>
      </c>
    </row>
    <row r="1010" spans="1:8">
      <c r="A1010">
        <v>75</v>
      </c>
      <c r="B1010">
        <v>5.7930000000000001</v>
      </c>
      <c r="C1010" s="22">
        <v>8.8017167800000002E-7</v>
      </c>
      <c r="D1010" s="22">
        <v>6.8405168600000002E-7</v>
      </c>
    </row>
    <row r="1011" spans="1:8">
      <c r="A1011">
        <v>76</v>
      </c>
      <c r="B1011">
        <v>6.5019999999999998</v>
      </c>
      <c r="C1011" s="22">
        <v>8.2843414699999997E-7</v>
      </c>
      <c r="D1011" s="22">
        <v>6.5304255900000005E-7</v>
      </c>
    </row>
    <row r="1012" spans="1:8">
      <c r="A1012">
        <v>77</v>
      </c>
      <c r="B1012">
        <v>7.298</v>
      </c>
      <c r="C1012" s="22">
        <v>7.7308636100000003E-7</v>
      </c>
      <c r="D1012" s="22">
        <v>6.1861070599999997E-7</v>
      </c>
    </row>
    <row r="1013" spans="1:8">
      <c r="A1013">
        <v>78</v>
      </c>
      <c r="B1013">
        <v>8.1920000000000002</v>
      </c>
      <c r="C1013" s="22">
        <v>7.1521321200000001E-7</v>
      </c>
      <c r="D1013" s="22">
        <v>5.8118012799999995E-7</v>
      </c>
    </row>
    <row r="1014" spans="1:8">
      <c r="A1014">
        <v>79</v>
      </c>
      <c r="B1014">
        <v>9.1950000000000003</v>
      </c>
      <c r="C1014" s="22">
        <v>6.5606657500000004E-7</v>
      </c>
      <c r="D1014" s="22">
        <v>5.41406825E-7</v>
      </c>
    </row>
    <row r="1015" spans="1:8">
      <c r="A1015">
        <v>80</v>
      </c>
      <c r="B1015">
        <v>10.32</v>
      </c>
      <c r="C1015" s="22">
        <v>5.9691702699999999E-7</v>
      </c>
      <c r="D1015" s="22">
        <v>5.0008976500000002E-7</v>
      </c>
    </row>
    <row r="1016" spans="1:8">
      <c r="A1016">
        <v>81</v>
      </c>
      <c r="B1016">
        <v>11.59</v>
      </c>
      <c r="C1016" s="22">
        <v>5.3891465599999995E-7</v>
      </c>
      <c r="D1016" s="22">
        <v>4.5808451099999999E-7</v>
      </c>
    </row>
    <row r="1017" spans="1:8">
      <c r="A1017">
        <v>82</v>
      </c>
      <c r="B1017">
        <v>13</v>
      </c>
      <c r="C1017" s="22">
        <v>4.8301869900000004E-7</v>
      </c>
      <c r="D1017" s="22">
        <v>4.1624086399999998E-7</v>
      </c>
    </row>
    <row r="1018" spans="1:8">
      <c r="A1018">
        <v>83</v>
      </c>
      <c r="B1018">
        <v>14.6</v>
      </c>
      <c r="C1018" s="22">
        <v>4.3000127200000002E-7</v>
      </c>
      <c r="D1018" s="22">
        <v>3.75354776E-7</v>
      </c>
    </row>
    <row r="1021" spans="1:8">
      <c r="A1021" t="s">
        <v>1</v>
      </c>
      <c r="B1021" t="s">
        <v>12</v>
      </c>
      <c r="C1021" t="s">
        <v>13</v>
      </c>
      <c r="D1021" t="s">
        <v>14</v>
      </c>
      <c r="E1021" t="s">
        <v>15</v>
      </c>
      <c r="F1021" t="s">
        <v>259</v>
      </c>
      <c r="G1021" t="s">
        <v>16</v>
      </c>
      <c r="H1021" t="s">
        <v>17</v>
      </c>
    </row>
    <row r="1022" spans="1:8">
      <c r="A1022">
        <v>0</v>
      </c>
      <c r="B1022">
        <v>1.1249999999999999E-3</v>
      </c>
      <c r="C1022" s="22">
        <v>6.9060115100000001E-6</v>
      </c>
      <c r="D1022" s="22">
        <v>1.0911705999999999E-6</v>
      </c>
      <c r="E1022">
        <v>0.158003009</v>
      </c>
      <c r="F1022">
        <v>-1.70967694E-2</v>
      </c>
      <c r="G1022">
        <v>0.132465791</v>
      </c>
      <c r="H1022">
        <v>0.157965961994362</v>
      </c>
    </row>
    <row r="1023" spans="1:8">
      <c r="A1023">
        <v>1</v>
      </c>
      <c r="B1023">
        <v>1.4170000000000001E-3</v>
      </c>
      <c r="C1023" s="22">
        <v>6.9060325000000002E-6</v>
      </c>
      <c r="D1023" s="22">
        <v>1.0911730400000001E-6</v>
      </c>
      <c r="E1023">
        <v>0.15800288200000001</v>
      </c>
      <c r="F1023">
        <v>-1.44178708E-2</v>
      </c>
      <c r="G1023">
        <v>0.13249965</v>
      </c>
      <c r="H1023">
        <v>0.157965961994362</v>
      </c>
    </row>
    <row r="1024" spans="1:8">
      <c r="A1024">
        <v>2</v>
      </c>
      <c r="B1024">
        <v>1.786E-3</v>
      </c>
      <c r="C1024" s="22">
        <v>6.9060407799999997E-6</v>
      </c>
      <c r="D1024" s="22">
        <v>1.09117406E-6</v>
      </c>
      <c r="E1024">
        <v>0.15800284000000001</v>
      </c>
      <c r="F1024">
        <v>2.4231277999999998E-2</v>
      </c>
      <c r="G1024">
        <v>0.132507869</v>
      </c>
      <c r="H1024">
        <v>0.157965961994362</v>
      </c>
    </row>
    <row r="1025" spans="1:8">
      <c r="A1025">
        <v>3</v>
      </c>
      <c r="B1025">
        <v>2.2499999999999998E-3</v>
      </c>
      <c r="C1025" s="22">
        <v>6.9060338100000001E-6</v>
      </c>
      <c r="D1025" s="22">
        <v>1.09117395E-6</v>
      </c>
      <c r="E1025">
        <v>0.15800298400000001</v>
      </c>
      <c r="F1025">
        <v>-5.7272553699999999E-2</v>
      </c>
      <c r="G1025">
        <v>0.13242638600000001</v>
      </c>
      <c r="H1025">
        <v>0.157965961994362</v>
      </c>
    </row>
    <row r="1026" spans="1:8">
      <c r="A1026">
        <v>4</v>
      </c>
      <c r="B1026">
        <v>2.8349999999999998E-3</v>
      </c>
      <c r="C1026" s="22">
        <v>6.9060212000000003E-6</v>
      </c>
      <c r="D1026" s="22">
        <v>1.0911719E-6</v>
      </c>
      <c r="E1026">
        <v>0.15800297599999999</v>
      </c>
      <c r="F1026">
        <v>1.2403282899999999</v>
      </c>
      <c r="G1026">
        <v>0.132463632</v>
      </c>
      <c r="H1026">
        <v>0.157965961994362</v>
      </c>
    </row>
    <row r="1027" spans="1:8">
      <c r="A1027">
        <v>5</v>
      </c>
      <c r="B1027">
        <v>3.5720000000000001E-3</v>
      </c>
      <c r="C1027" s="22">
        <v>6.9060240400000004E-6</v>
      </c>
      <c r="D1027" s="22">
        <v>1.0911716400000001E-6</v>
      </c>
      <c r="E1027">
        <v>0.15800287299999999</v>
      </c>
      <c r="F1027">
        <v>-0.111431435</v>
      </c>
      <c r="G1027">
        <v>0.132527371</v>
      </c>
      <c r="H1027">
        <v>0.157965961994362</v>
      </c>
    </row>
    <row r="1028" spans="1:8">
      <c r="A1028">
        <v>6</v>
      </c>
      <c r="B1028">
        <v>4.4999999999999997E-3</v>
      </c>
      <c r="C1028" s="22">
        <v>6.9060419399999997E-6</v>
      </c>
      <c r="D1028" s="22">
        <v>1.0911731600000001E-6</v>
      </c>
      <c r="E1028">
        <v>0.158002684</v>
      </c>
      <c r="F1028">
        <v>9.4040675000000004E-2</v>
      </c>
      <c r="G1028">
        <v>0.13261240799999999</v>
      </c>
      <c r="H1028">
        <v>0.157965961994362</v>
      </c>
    </row>
    <row r="1029" spans="1:8">
      <c r="A1029">
        <v>7</v>
      </c>
      <c r="B1029">
        <v>5.6690000000000004E-3</v>
      </c>
      <c r="C1029" s="22">
        <v>6.9060419899999997E-6</v>
      </c>
      <c r="D1029" s="22">
        <v>1.09117385E-6</v>
      </c>
      <c r="E1029">
        <v>0.15800278300000001</v>
      </c>
      <c r="F1029">
        <v>-0.25890500700000002</v>
      </c>
      <c r="G1029">
        <v>0.132544353</v>
      </c>
      <c r="H1029">
        <v>0.157965961994362</v>
      </c>
    </row>
    <row r="1030" spans="1:8">
      <c r="A1030">
        <v>8</v>
      </c>
      <c r="B1030">
        <v>7.143E-3</v>
      </c>
      <c r="C1030" s="22">
        <v>6.9060240400000004E-6</v>
      </c>
      <c r="D1030" s="22">
        <v>1.0911734099999999E-6</v>
      </c>
      <c r="E1030">
        <v>0.15800312899999999</v>
      </c>
      <c r="F1030">
        <v>-9.8663125199999993E-2</v>
      </c>
      <c r="G1030">
        <v>0.13235116499999999</v>
      </c>
      <c r="H1030">
        <v>0.157965961994362</v>
      </c>
    </row>
    <row r="1031" spans="1:8">
      <c r="A1031">
        <v>9</v>
      </c>
      <c r="B1031">
        <v>8.9999999999999993E-3</v>
      </c>
      <c r="C1031" s="22">
        <v>6.9060216300000004E-6</v>
      </c>
      <c r="D1031" s="22">
        <v>1.09117348E-6</v>
      </c>
      <c r="E1031">
        <v>0.15800319500000001</v>
      </c>
      <c r="F1031">
        <v>-1.0405475099999999</v>
      </c>
      <c r="G1031">
        <v>0.13231196200000001</v>
      </c>
      <c r="H1031">
        <v>0.157965961994362</v>
      </c>
    </row>
    <row r="1032" spans="1:8">
      <c r="A1032">
        <v>10</v>
      </c>
      <c r="B1032">
        <v>1.1339999999999999E-2</v>
      </c>
      <c r="C1032" s="22">
        <v>6.9060367699999998E-6</v>
      </c>
      <c r="D1032" s="22">
        <v>1.0911725800000001E-6</v>
      </c>
      <c r="E1032">
        <v>0.15800271699999999</v>
      </c>
      <c r="F1032">
        <v>-1.36014434</v>
      </c>
      <c r="G1032">
        <v>0.13260270499999999</v>
      </c>
      <c r="H1032">
        <v>0.157965961994362</v>
      </c>
    </row>
    <row r="1033" spans="1:8">
      <c r="A1033">
        <v>11</v>
      </c>
      <c r="B1033">
        <v>1.4290000000000001E-2</v>
      </c>
      <c r="C1033" s="22">
        <v>6.9060345200000003E-6</v>
      </c>
      <c r="D1033" s="22">
        <v>1.0911714700000001E-6</v>
      </c>
      <c r="E1033">
        <v>0.15800260899999999</v>
      </c>
      <c r="F1033">
        <v>0.15611481799999999</v>
      </c>
      <c r="G1033">
        <v>0.132682991</v>
      </c>
      <c r="H1033">
        <v>0.157965961994362</v>
      </c>
    </row>
    <row r="1034" spans="1:8">
      <c r="A1034">
        <v>12</v>
      </c>
      <c r="B1034">
        <v>1.7999999999999999E-2</v>
      </c>
      <c r="C1034" s="22">
        <v>6.90602604E-6</v>
      </c>
      <c r="D1034" s="22">
        <v>1.09117068E-6</v>
      </c>
      <c r="E1034">
        <v>0.158002689</v>
      </c>
      <c r="F1034">
        <v>9.8549961499999998E-3</v>
      </c>
      <c r="G1034">
        <v>0.13264957799999999</v>
      </c>
      <c r="H1034">
        <v>0.157965961994362</v>
      </c>
    </row>
    <row r="1035" spans="1:8">
      <c r="A1035">
        <v>13</v>
      </c>
      <c r="B1035">
        <v>2.2679999999999999E-2</v>
      </c>
      <c r="C1035" s="22">
        <v>6.9060245800000003E-6</v>
      </c>
      <c r="D1035" s="22">
        <v>1.09117279E-6</v>
      </c>
      <c r="E1035">
        <v>0.15800302799999999</v>
      </c>
      <c r="F1035">
        <v>3.9906403999999999E-2</v>
      </c>
      <c r="G1035">
        <v>0.13241948000000001</v>
      </c>
      <c r="H1035">
        <v>0.157965961994362</v>
      </c>
    </row>
    <row r="1036" spans="1:8">
      <c r="A1036">
        <v>14</v>
      </c>
      <c r="B1036">
        <v>2.8570000000000002E-2</v>
      </c>
      <c r="C1036" s="22">
        <v>6.9059414700000001E-6</v>
      </c>
      <c r="D1036" s="22">
        <v>1.0911557700000001E-6</v>
      </c>
      <c r="E1036">
        <v>0.15800246400000001</v>
      </c>
      <c r="F1036">
        <v>3.7611761399999999E-2</v>
      </c>
      <c r="G1036">
        <v>0.133015565</v>
      </c>
      <c r="H1036">
        <v>0.157965961994362</v>
      </c>
    </row>
    <row r="1037" spans="1:8">
      <c r="A1037">
        <v>15</v>
      </c>
      <c r="B1037">
        <v>3.5999999999999997E-2</v>
      </c>
      <c r="C1037" s="22">
        <v>6.9054858000000004E-6</v>
      </c>
      <c r="D1037" s="22">
        <v>1.09107745E-6</v>
      </c>
      <c r="E1037">
        <v>0.15800154799999999</v>
      </c>
      <c r="F1037">
        <v>3.3032320400000002E-2</v>
      </c>
      <c r="G1037">
        <v>0.13469260299999999</v>
      </c>
      <c r="H1037">
        <v>0.157965961994362</v>
      </c>
    </row>
    <row r="1038" spans="1:8">
      <c r="A1038">
        <v>16</v>
      </c>
      <c r="B1038">
        <v>4.5359999999999998E-2</v>
      </c>
      <c r="C1038" s="22">
        <v>6.9039983700000001E-6</v>
      </c>
      <c r="D1038" s="22">
        <v>1.0908296399999999E-6</v>
      </c>
      <c r="E1038">
        <v>0.157999696</v>
      </c>
      <c r="F1038">
        <v>2.9970414300000001E-2</v>
      </c>
      <c r="G1038">
        <v>0.13863250899999999</v>
      </c>
      <c r="H1038">
        <v>0.157965961994362</v>
      </c>
    </row>
    <row r="1039" spans="1:8">
      <c r="A1039">
        <v>17</v>
      </c>
      <c r="B1039">
        <v>5.7140000000000003E-2</v>
      </c>
      <c r="C1039" s="22">
        <v>6.9002109300000001E-6</v>
      </c>
      <c r="D1039" s="22">
        <v>1.09019411E-6</v>
      </c>
      <c r="E1039">
        <v>0.157994316</v>
      </c>
      <c r="F1039">
        <v>2.3267342399999998E-2</v>
      </c>
      <c r="G1039">
        <v>0.145609349</v>
      </c>
      <c r="H1039">
        <v>0.157965961994362</v>
      </c>
    </row>
    <row r="1040" spans="1:8">
      <c r="A1040">
        <v>18</v>
      </c>
      <c r="B1040">
        <v>7.1999999999999995E-2</v>
      </c>
      <c r="C1040" s="22">
        <v>6.8922515200000004E-6</v>
      </c>
      <c r="D1040" s="22">
        <v>1.0888451300000001E-6</v>
      </c>
      <c r="E1040">
        <v>0.15798105000000001</v>
      </c>
      <c r="F1040">
        <v>1.5243289E-2</v>
      </c>
      <c r="G1040">
        <v>0.15359537300000001</v>
      </c>
      <c r="H1040">
        <v>0.157965961994362</v>
      </c>
    </row>
    <row r="1041" spans="1:8">
      <c r="A1041">
        <v>19</v>
      </c>
      <c r="B1041">
        <v>9.0709999999999999E-2</v>
      </c>
      <c r="C1041" s="22">
        <v>6.8779675000000003E-6</v>
      </c>
      <c r="D1041" s="22">
        <v>1.0864318E-6</v>
      </c>
      <c r="E1041">
        <v>0.15795826299999999</v>
      </c>
      <c r="F1041">
        <v>9.4652318900000001E-3</v>
      </c>
      <c r="G1041">
        <v>0.15935658699999999</v>
      </c>
      <c r="H1041">
        <v>0.157965961994362</v>
      </c>
    </row>
    <row r="1042" spans="1:8">
      <c r="A1042">
        <v>20</v>
      </c>
      <c r="B1042">
        <v>0.1143</v>
      </c>
      <c r="C1042" s="22">
        <v>6.8553323400000002E-6</v>
      </c>
      <c r="D1042" s="22">
        <v>1.0826172499999999E-6</v>
      </c>
      <c r="E1042">
        <v>0.157923379</v>
      </c>
      <c r="F1042">
        <v>6.1601473499999998E-3</v>
      </c>
      <c r="G1042">
        <v>0.16277418599999999</v>
      </c>
      <c r="H1042">
        <v>0.157965961994362</v>
      </c>
    </row>
    <row r="1043" spans="1:8">
      <c r="A1043">
        <v>21</v>
      </c>
      <c r="B1043">
        <v>0.14399999999999999</v>
      </c>
      <c r="C1043" s="22">
        <v>6.8228561599999997E-6</v>
      </c>
      <c r="D1043" s="22">
        <v>1.07712965E-6</v>
      </c>
      <c r="E1043">
        <v>0.15787078500000001</v>
      </c>
      <c r="F1043">
        <v>4.05648919E-3</v>
      </c>
      <c r="G1043">
        <v>0.16493443999999999</v>
      </c>
      <c r="H1043">
        <v>0.157965961994362</v>
      </c>
    </row>
    <row r="1044" spans="1:8">
      <c r="A1044">
        <v>22</v>
      </c>
      <c r="B1044">
        <v>0.18140000000000001</v>
      </c>
      <c r="C1044" s="22">
        <v>6.7798980700000001E-6</v>
      </c>
      <c r="D1044" s="22">
        <v>1.06986102E-6</v>
      </c>
      <c r="E1044">
        <v>0.157798983</v>
      </c>
      <c r="F1044">
        <v>2.68883968E-3</v>
      </c>
      <c r="G1044">
        <v>0.16628127200000001</v>
      </c>
      <c r="H1044">
        <v>0.157965961994362</v>
      </c>
    </row>
    <row r="1045" spans="1:8">
      <c r="A1045">
        <v>23</v>
      </c>
      <c r="B1045">
        <v>0.2286</v>
      </c>
      <c r="C1045" s="22">
        <v>6.7265085800000001E-6</v>
      </c>
      <c r="D1045" s="22">
        <v>1.0608457299999999E-6</v>
      </c>
      <c r="E1045" s="22">
        <v>0.157711199</v>
      </c>
      <c r="F1045">
        <v>2.0557576899999999E-3</v>
      </c>
      <c r="G1045">
        <v>0.16700732300000001</v>
      </c>
      <c r="H1045">
        <v>0.157965961994362</v>
      </c>
    </row>
    <row r="1046" spans="1:8">
      <c r="A1046">
        <v>24</v>
      </c>
      <c r="B1046">
        <v>0.28799999999999998</v>
      </c>
      <c r="C1046" s="22">
        <v>6.6628525199999999E-6</v>
      </c>
      <c r="D1046" s="22">
        <v>1.0500947300000001E-6</v>
      </c>
      <c r="E1046">
        <v>0.15760437899999999</v>
      </c>
      <c r="F1046">
        <v>1.82442732E-3</v>
      </c>
      <c r="G1046">
        <v>0.16748117300000001</v>
      </c>
      <c r="H1046">
        <v>0.157965961994362</v>
      </c>
    </row>
    <row r="1047" spans="1:8">
      <c r="A1047">
        <v>25</v>
      </c>
      <c r="B1047">
        <v>0.36280000000000001</v>
      </c>
      <c r="C1047" s="22">
        <v>6.5889310000000004E-6</v>
      </c>
      <c r="D1047" s="22">
        <v>1.0375638999999999E-6</v>
      </c>
      <c r="E1047">
        <v>0.15747074899999999</v>
      </c>
      <c r="F1047">
        <v>1.57491503E-3</v>
      </c>
      <c r="G1047">
        <v>0.167940855</v>
      </c>
      <c r="H1047">
        <v>0.157965961994362</v>
      </c>
    </row>
    <row r="1048" spans="1:8">
      <c r="A1048">
        <v>26</v>
      </c>
      <c r="B1048">
        <v>0.4572</v>
      </c>
      <c r="C1048" s="22">
        <v>6.5046849700000001E-6</v>
      </c>
      <c r="D1048" s="22">
        <v>1.02326309E-6</v>
      </c>
      <c r="E1048">
        <v>0.157311707</v>
      </c>
      <c r="F1048">
        <v>1.3512027599999999E-3</v>
      </c>
      <c r="G1048">
        <v>0.16831146899999999</v>
      </c>
      <c r="H1048">
        <v>0.157965961994362</v>
      </c>
    </row>
    <row r="1049" spans="1:8">
      <c r="A1049">
        <v>27</v>
      </c>
      <c r="B1049">
        <v>0.57599999999999996</v>
      </c>
      <c r="C1049" s="22">
        <v>6.4099266299999996E-6</v>
      </c>
      <c r="D1049" s="22">
        <v>1.00720103E-6</v>
      </c>
      <c r="E1049">
        <v>0.15713144400000001</v>
      </c>
      <c r="F1049">
        <v>1.44989628E-3</v>
      </c>
      <c r="G1049">
        <v>0.16853503</v>
      </c>
      <c r="H1049">
        <v>0.157965961994362</v>
      </c>
    </row>
    <row r="1050" spans="1:8">
      <c r="A1050">
        <v>28</v>
      </c>
      <c r="B1050">
        <v>0.72570000000000001</v>
      </c>
      <c r="C1050" s="22">
        <v>6.3041872800000002E-6</v>
      </c>
      <c r="D1050" s="22">
        <v>9.8924086100000009E-7</v>
      </c>
      <c r="E1050">
        <v>0.156918064</v>
      </c>
      <c r="F1050">
        <v>1.90571751E-3</v>
      </c>
      <c r="G1050">
        <v>0.168762835</v>
      </c>
      <c r="H1050">
        <v>0.157965961994362</v>
      </c>
    </row>
    <row r="1051" spans="1:8">
      <c r="A1051">
        <v>29</v>
      </c>
      <c r="B1051">
        <v>0.9143</v>
      </c>
      <c r="C1051" s="22">
        <v>6.1871389100000003E-6</v>
      </c>
      <c r="D1051" s="22">
        <v>9.6923322600000001E-7</v>
      </c>
      <c r="E1051">
        <v>0.15665289600000001</v>
      </c>
      <c r="F1051">
        <v>2.6732093400000001E-3</v>
      </c>
      <c r="G1051">
        <v>0.169111606</v>
      </c>
      <c r="H1051">
        <v>0.157965961994362</v>
      </c>
    </row>
    <row r="1052" spans="1:8">
      <c r="A1052">
        <v>30</v>
      </c>
      <c r="B1052">
        <v>1.1519999999999999</v>
      </c>
      <c r="C1052" s="22">
        <v>6.0589292100000004E-6</v>
      </c>
      <c r="D1052" s="22">
        <v>9.4720454799999999E-7</v>
      </c>
      <c r="E1052">
        <v>0.156332004</v>
      </c>
      <c r="F1052">
        <v>4.6519702499999999E-3</v>
      </c>
      <c r="G1052">
        <v>0.16951637</v>
      </c>
      <c r="H1052">
        <v>0.157965961994362</v>
      </c>
    </row>
    <row r="1053" spans="1:8">
      <c r="A1053">
        <v>31</v>
      </c>
      <c r="B1053">
        <v>1.4510000000000001</v>
      </c>
      <c r="C1053" s="22">
        <v>5.9196125900000002E-6</v>
      </c>
      <c r="D1053" s="22">
        <v>9.2307848199999998E-7</v>
      </c>
      <c r="E1053">
        <v>0.15593562399999999</v>
      </c>
      <c r="F1053">
        <v>1.0758856900000001E-2</v>
      </c>
      <c r="G1053">
        <v>0.170027813</v>
      </c>
      <c r="H1053">
        <v>0.157965961994362</v>
      </c>
    </row>
    <row r="1054" spans="1:8">
      <c r="A1054">
        <v>32</v>
      </c>
      <c r="B1054">
        <v>1.829</v>
      </c>
      <c r="C1054" s="22">
        <v>5.7680840600000001E-6</v>
      </c>
      <c r="D1054" s="22">
        <v>8.95860314E-7</v>
      </c>
      <c r="E1054">
        <v>0.155313325</v>
      </c>
      <c r="F1054">
        <v>2.49840328E-2</v>
      </c>
      <c r="G1054">
        <v>0.17129449699999999</v>
      </c>
      <c r="H1054">
        <v>0.157965961994362</v>
      </c>
    </row>
    <row r="1055" spans="1:8">
      <c r="A1055">
        <v>33</v>
      </c>
      <c r="B1055">
        <v>2.3039999999999998</v>
      </c>
      <c r="C1055" s="22">
        <v>5.6003629699999999E-6</v>
      </c>
      <c r="D1055" s="22">
        <v>8.6257339799999997E-7</v>
      </c>
      <c r="E1055">
        <v>0.154020981</v>
      </c>
      <c r="F1055">
        <v>4.7349035800000001E-2</v>
      </c>
      <c r="G1055">
        <v>0.174758265</v>
      </c>
      <c r="H1055">
        <v>0.157965961994362</v>
      </c>
    </row>
    <row r="1056" spans="1:8">
      <c r="A1056">
        <v>34</v>
      </c>
      <c r="B1056">
        <v>2.903</v>
      </c>
      <c r="C1056" s="22">
        <v>5.4059443000000004E-6</v>
      </c>
      <c r="D1056" s="22">
        <v>8.1753718700000001E-7</v>
      </c>
      <c r="E1056">
        <v>0.15122930300000001</v>
      </c>
      <c r="F1056">
        <v>6.8191969000000005E-2</v>
      </c>
      <c r="G1056">
        <v>0.182082243</v>
      </c>
      <c r="H1056">
        <v>0.157965961994362</v>
      </c>
    </row>
    <row r="1057" spans="1:8">
      <c r="A1057">
        <v>35</v>
      </c>
      <c r="B1057">
        <v>3.657</v>
      </c>
      <c r="C1057" s="22">
        <v>5.1648364400000001E-6</v>
      </c>
      <c r="D1057" s="22">
        <v>7.5350877500000003E-7</v>
      </c>
      <c r="E1057">
        <v>0.145892088</v>
      </c>
      <c r="F1057">
        <v>7.3129086499999996E-2</v>
      </c>
      <c r="G1057">
        <v>0.193575423</v>
      </c>
      <c r="H1057">
        <v>0.157965961994362</v>
      </c>
    </row>
    <row r="1058" spans="1:8">
      <c r="A1058">
        <v>36</v>
      </c>
      <c r="B1058">
        <v>4.6079999999999997</v>
      </c>
      <c r="C1058" s="22">
        <v>4.8519301200000001E-6</v>
      </c>
      <c r="D1058" s="22">
        <v>6.6597013999999995E-7</v>
      </c>
      <c r="E1058">
        <v>0.13725880700000001</v>
      </c>
      <c r="F1058">
        <v>5.7387071200000001E-2</v>
      </c>
      <c r="G1058">
        <v>0.20664042499999999</v>
      </c>
      <c r="H1058">
        <v>0.157965961994362</v>
      </c>
    </row>
    <row r="1059" spans="1:8">
      <c r="A1059">
        <v>37</v>
      </c>
      <c r="B1059">
        <v>5.806</v>
      </c>
      <c r="C1059" s="22">
        <v>4.4494603499999999E-6</v>
      </c>
      <c r="D1059" s="22">
        <v>5.5794277800000005E-7</v>
      </c>
      <c r="E1059">
        <v>0.12539560599999999</v>
      </c>
      <c r="F1059">
        <v>2.86101572E-2</v>
      </c>
      <c r="G1059">
        <v>0.21671947999999999</v>
      </c>
      <c r="H1059">
        <v>0.157965961994362</v>
      </c>
    </row>
    <row r="1060" spans="1:8">
      <c r="A1060">
        <v>38</v>
      </c>
      <c r="B1060">
        <v>7.3140000000000001</v>
      </c>
      <c r="C1060" s="22">
        <v>3.9599712599999997E-6</v>
      </c>
      <c r="D1060" s="22">
        <v>4.4046779100000001E-7</v>
      </c>
      <c r="E1060">
        <v>0.111230047</v>
      </c>
      <c r="F1060">
        <v>-3.1011012899999999E-3</v>
      </c>
      <c r="G1060">
        <v>0.22057363499999999</v>
      </c>
      <c r="H1060">
        <v>0.157965961994362</v>
      </c>
    </row>
    <row r="1061" spans="1:8">
      <c r="A1061">
        <v>39</v>
      </c>
      <c r="B1061">
        <v>9.2159999999999993</v>
      </c>
      <c r="C1061" s="22">
        <v>3.4392452399999998E-6</v>
      </c>
      <c r="D1061" s="22">
        <v>3.2970949400000002E-7</v>
      </c>
      <c r="E1061">
        <v>9.5866816999999993E-2</v>
      </c>
      <c r="F1061">
        <v>-4.6841662200000002E-2</v>
      </c>
      <c r="G1061">
        <v>0.21939435099999999</v>
      </c>
      <c r="H1061">
        <v>0.157965961994362</v>
      </c>
    </row>
    <row r="1062" spans="1:8">
      <c r="A1062">
        <v>40</v>
      </c>
      <c r="B1062">
        <v>11.61</v>
      </c>
      <c r="C1062" s="22">
        <v>2.7704814699999999E-6</v>
      </c>
      <c r="D1062" s="22">
        <v>2.2863681700000001E-7</v>
      </c>
      <c r="E1062">
        <v>8.2526022800000001E-2</v>
      </c>
      <c r="F1062">
        <v>-7.5269610000000001E-2</v>
      </c>
      <c r="G1062">
        <v>0.208382502</v>
      </c>
      <c r="H1062">
        <v>0.157965961994362</v>
      </c>
    </row>
    <row r="1063" spans="1:8">
      <c r="A1063">
        <v>41</v>
      </c>
      <c r="B1063">
        <v>13</v>
      </c>
      <c r="C1063" s="22">
        <v>1.9864680400000001E-6</v>
      </c>
      <c r="D1063" s="22">
        <v>1.3632611900000001E-7</v>
      </c>
      <c r="E1063">
        <v>6.8627391199999999E-2</v>
      </c>
      <c r="F1063">
        <v>-8.9492197199999998E-2</v>
      </c>
      <c r="G1063">
        <v>0.19396666300000001</v>
      </c>
      <c r="H1063">
        <v>0.157965961994362</v>
      </c>
    </row>
    <row r="1065" spans="1:8">
      <c r="A1065" t="s">
        <v>25</v>
      </c>
    </row>
    <row r="1067" spans="1:8">
      <c r="A1067" t="s">
        <v>1</v>
      </c>
      <c r="B1067" t="s">
        <v>2</v>
      </c>
      <c r="C1067" t="s">
        <v>3</v>
      </c>
      <c r="D1067" t="s">
        <v>4</v>
      </c>
    </row>
    <row r="1068" spans="1:8">
      <c r="A1068">
        <v>0</v>
      </c>
      <c r="B1068">
        <v>1E-3</v>
      </c>
      <c r="C1068" s="22">
        <v>1.02075446E-6</v>
      </c>
      <c r="D1068" s="22">
        <v>7.6502652200000005E-7</v>
      </c>
    </row>
    <row r="1069" spans="1:8">
      <c r="A1069">
        <v>1</v>
      </c>
      <c r="B1069">
        <v>1.122E-3</v>
      </c>
      <c r="C1069" s="22">
        <v>1.0207544299999999E-6</v>
      </c>
      <c r="D1069" s="22">
        <v>7.6502678300000005E-7</v>
      </c>
    </row>
    <row r="1070" spans="1:8">
      <c r="A1070">
        <v>2</v>
      </c>
      <c r="B1070">
        <v>1.2600000000000001E-3</v>
      </c>
      <c r="C1070" s="22">
        <v>1.0207559400000001E-6</v>
      </c>
      <c r="D1070" s="22">
        <v>7.6502657800000004E-7</v>
      </c>
    </row>
    <row r="1071" spans="1:8">
      <c r="A1071">
        <v>3</v>
      </c>
      <c r="B1071">
        <v>1.4139999999999999E-3</v>
      </c>
      <c r="C1071" s="22">
        <v>1.0207584699999999E-6</v>
      </c>
      <c r="D1071" s="22">
        <v>7.65025894E-7</v>
      </c>
    </row>
    <row r="1072" spans="1:8">
      <c r="A1072">
        <v>4</v>
      </c>
      <c r="B1072">
        <v>1.5870000000000001E-3</v>
      </c>
      <c r="C1072" s="22">
        <v>1.0207610299999999E-6</v>
      </c>
      <c r="D1072" s="22">
        <v>7.6502497999999996E-7</v>
      </c>
    </row>
    <row r="1073" spans="1:4">
      <c r="A1073">
        <v>5</v>
      </c>
      <c r="B1073">
        <v>1.7819999999999999E-3</v>
      </c>
      <c r="C1073" s="22">
        <v>1.0207624399999999E-6</v>
      </c>
      <c r="D1073" s="22">
        <v>7.6502430100000004E-7</v>
      </c>
    </row>
    <row r="1074" spans="1:4">
      <c r="A1074">
        <v>6</v>
      </c>
      <c r="B1074">
        <v>2E-3</v>
      </c>
      <c r="C1074" s="22">
        <v>1.0207617800000001E-6</v>
      </c>
      <c r="D1074" s="22">
        <v>7.65024319E-7</v>
      </c>
    </row>
    <row r="1075" spans="1:4">
      <c r="A1075">
        <v>7</v>
      </c>
      <c r="B1075">
        <v>2.245E-3</v>
      </c>
      <c r="C1075" s="22">
        <v>1.02075902E-6</v>
      </c>
      <c r="D1075" s="22">
        <v>7.6502517600000004E-7</v>
      </c>
    </row>
    <row r="1076" spans="1:4">
      <c r="A1076">
        <v>8</v>
      </c>
      <c r="B1076">
        <v>2.5200000000000001E-3</v>
      </c>
      <c r="C1076" s="22">
        <v>1.0207553000000001E-6</v>
      </c>
      <c r="D1076" s="22">
        <v>7.6502651000000001E-7</v>
      </c>
    </row>
    <row r="1077" spans="1:4">
      <c r="A1077">
        <v>9</v>
      </c>
      <c r="B1077">
        <v>2.8279999999999998E-3</v>
      </c>
      <c r="C1077" s="22">
        <v>1.02075258E-6</v>
      </c>
      <c r="D1077" s="22">
        <v>7.6502756700000003E-7</v>
      </c>
    </row>
    <row r="1078" spans="1:4">
      <c r="A1078">
        <v>10</v>
      </c>
      <c r="B1078">
        <v>3.1749999999999999E-3</v>
      </c>
      <c r="C1078" s="22">
        <v>1.02075258E-6</v>
      </c>
      <c r="D1078" s="22">
        <v>7.6502763699999997E-7</v>
      </c>
    </row>
    <row r="1079" spans="1:4">
      <c r="A1079">
        <v>11</v>
      </c>
      <c r="B1079">
        <v>3.5639999999999999E-3</v>
      </c>
      <c r="C1079" s="22">
        <v>1.0207556500000001E-6</v>
      </c>
      <c r="D1079" s="22">
        <v>7.6502654700000004E-7</v>
      </c>
    </row>
    <row r="1080" spans="1:4">
      <c r="A1080">
        <v>12</v>
      </c>
      <c r="B1080">
        <v>4.0000000000000001E-3</v>
      </c>
      <c r="C1080" s="22">
        <v>1.0207602799999999E-6</v>
      </c>
      <c r="D1080" s="22">
        <v>7.6502486799999998E-7</v>
      </c>
    </row>
    <row r="1081" spans="1:4">
      <c r="A1081">
        <v>13</v>
      </c>
      <c r="B1081">
        <v>4.4900000000000001E-3</v>
      </c>
      <c r="C1081" s="22">
        <v>1.02076381E-6</v>
      </c>
      <c r="D1081" s="22">
        <v>7.6502362300000002E-7</v>
      </c>
    </row>
    <row r="1082" spans="1:4">
      <c r="A1082">
        <v>14</v>
      </c>
      <c r="B1082">
        <v>5.0400000000000002E-3</v>
      </c>
      <c r="C1082" s="22">
        <v>1.02076404E-6</v>
      </c>
      <c r="D1082" s="22">
        <v>7.6502363999999997E-7</v>
      </c>
    </row>
    <row r="1083" spans="1:4">
      <c r="A1083">
        <v>15</v>
      </c>
      <c r="B1083">
        <v>5.6569999999999997E-3</v>
      </c>
      <c r="C1083" s="22">
        <v>1.0207607200000001E-6</v>
      </c>
      <c r="D1083" s="22">
        <v>7.6502497400000005E-7</v>
      </c>
    </row>
    <row r="1084" spans="1:4">
      <c r="A1084">
        <v>16</v>
      </c>
      <c r="B1084">
        <v>6.3499999999999997E-3</v>
      </c>
      <c r="C1084" s="22">
        <v>1.0207558E-6</v>
      </c>
      <c r="D1084" s="22">
        <v>7.6502681000000004E-7</v>
      </c>
    </row>
    <row r="1085" spans="1:4">
      <c r="A1085">
        <v>17</v>
      </c>
      <c r="B1085">
        <v>7.1269999999999997E-3</v>
      </c>
      <c r="C1085" s="22">
        <v>1.02075225E-6</v>
      </c>
      <c r="D1085" s="22">
        <v>7.6502797500000003E-7</v>
      </c>
    </row>
    <row r="1086" spans="1:4">
      <c r="A1086">
        <v>18</v>
      </c>
      <c r="B1086">
        <v>8.0000000000000002E-3</v>
      </c>
      <c r="C1086" s="22">
        <v>1.0207521500000001E-6</v>
      </c>
      <c r="D1086" s="22">
        <v>7.6502771700000005E-7</v>
      </c>
    </row>
    <row r="1087" spans="1:4">
      <c r="A1087">
        <v>19</v>
      </c>
      <c r="B1087">
        <v>8.9800000000000001E-3</v>
      </c>
      <c r="C1087" s="22">
        <v>1.02075538E-6</v>
      </c>
      <c r="D1087" s="22">
        <v>7.6502622500000003E-7</v>
      </c>
    </row>
    <row r="1088" spans="1:4">
      <c r="A1088">
        <v>20</v>
      </c>
      <c r="B1088">
        <v>1.008E-2</v>
      </c>
      <c r="C1088" s="22">
        <v>1.0207597999999999E-6</v>
      </c>
      <c r="D1088" s="22">
        <v>7.6502450400000004E-7</v>
      </c>
    </row>
    <row r="1089" spans="1:4">
      <c r="A1089">
        <v>21</v>
      </c>
      <c r="B1089">
        <v>1.1310000000000001E-2</v>
      </c>
      <c r="C1089" s="22">
        <v>1.0207627100000001E-6</v>
      </c>
      <c r="D1089" s="22">
        <v>7.6502369100000005E-7</v>
      </c>
    </row>
    <row r="1090" spans="1:4">
      <c r="A1090">
        <v>22</v>
      </c>
      <c r="B1090">
        <v>1.2699999999999999E-2</v>
      </c>
      <c r="C1090" s="22">
        <v>1.02076258E-6</v>
      </c>
      <c r="D1090" s="22">
        <v>7.6502427699999995E-7</v>
      </c>
    </row>
    <row r="1091" spans="1:4">
      <c r="A1091">
        <v>23</v>
      </c>
      <c r="B1091">
        <v>1.4250000000000001E-2</v>
      </c>
      <c r="C1091" s="22">
        <v>1.02075989E-6</v>
      </c>
      <c r="D1091" s="22">
        <v>7.6502578600000003E-7</v>
      </c>
    </row>
    <row r="1092" spans="1:4">
      <c r="A1092">
        <v>24</v>
      </c>
      <c r="B1092">
        <v>1.6E-2</v>
      </c>
      <c r="C1092" s="22">
        <v>1.02075657E-6</v>
      </c>
      <c r="D1092" s="22">
        <v>7.6502711899999999E-7</v>
      </c>
    </row>
    <row r="1093" spans="1:4">
      <c r="A1093">
        <v>25</v>
      </c>
      <c r="B1093">
        <v>1.796E-2</v>
      </c>
      <c r="C1093" s="22">
        <v>1.0207545300000001E-6</v>
      </c>
      <c r="D1093" s="22">
        <v>7.6502729299999999E-7</v>
      </c>
    </row>
    <row r="1094" spans="1:4">
      <c r="A1094">
        <v>26</v>
      </c>
      <c r="B1094">
        <v>2.0160000000000001E-2</v>
      </c>
      <c r="C1094" s="22">
        <v>1.0207543199999999E-6</v>
      </c>
      <c r="D1094" s="22">
        <v>7.6502599400000004E-7</v>
      </c>
    </row>
    <row r="1095" spans="1:4">
      <c r="A1095">
        <v>27</v>
      </c>
      <c r="B1095">
        <v>2.2630000000000001E-2</v>
      </c>
      <c r="C1095" s="22">
        <v>1.02075457E-6</v>
      </c>
      <c r="D1095" s="22">
        <v>7.6502343799999998E-7</v>
      </c>
    </row>
    <row r="1096" spans="1:4">
      <c r="A1096">
        <v>28</v>
      </c>
      <c r="B1096">
        <v>2.5399999999999999E-2</v>
      </c>
      <c r="C1096" s="22">
        <v>1.02075219E-6</v>
      </c>
      <c r="D1096" s="22">
        <v>7.6501948000000002E-7</v>
      </c>
    </row>
    <row r="1097" spans="1:4">
      <c r="A1097">
        <v>29</v>
      </c>
      <c r="B1097">
        <v>2.8510000000000001E-2</v>
      </c>
      <c r="C1097" s="22">
        <v>1.02074283E-6</v>
      </c>
      <c r="D1097" s="22">
        <v>7.6501234099999996E-7</v>
      </c>
    </row>
    <row r="1098" spans="1:4">
      <c r="A1098">
        <v>30</v>
      </c>
      <c r="B1098">
        <v>3.2000000000000001E-2</v>
      </c>
      <c r="C1098" s="22">
        <v>1.0207206E-6</v>
      </c>
      <c r="D1098" s="22">
        <v>7.6499751199999996E-7</v>
      </c>
    </row>
    <row r="1099" spans="1:4">
      <c r="A1099">
        <v>31</v>
      </c>
      <c r="B1099">
        <v>3.5920000000000001E-2</v>
      </c>
      <c r="C1099" s="22">
        <v>1.0206769199999999E-6</v>
      </c>
      <c r="D1099" s="22">
        <v>7.6496718300000005E-7</v>
      </c>
    </row>
    <row r="1100" spans="1:4">
      <c r="A1100">
        <v>32</v>
      </c>
      <c r="B1100">
        <v>4.0320000000000002E-2</v>
      </c>
      <c r="C1100" s="22">
        <v>1.02059872E-6</v>
      </c>
      <c r="D1100" s="22">
        <v>7.6491012999999998E-7</v>
      </c>
    </row>
    <row r="1101" spans="1:4">
      <c r="A1101">
        <v>33</v>
      </c>
      <c r="B1101">
        <v>4.5249999999999999E-2</v>
      </c>
      <c r="C1101" s="22">
        <v>1.02046672E-6</v>
      </c>
      <c r="D1101" s="22">
        <v>7.6481167799999998E-7</v>
      </c>
    </row>
    <row r="1102" spans="1:4">
      <c r="A1102">
        <v>34</v>
      </c>
      <c r="B1102">
        <v>5.0799999999999998E-2</v>
      </c>
      <c r="C1102" s="22">
        <v>1.0202545699999999E-6</v>
      </c>
      <c r="D1102" s="22">
        <v>7.6465345099999998E-7</v>
      </c>
    </row>
    <row r="1103" spans="1:4">
      <c r="A1103">
        <v>35</v>
      </c>
      <c r="B1103">
        <v>5.7020000000000001E-2</v>
      </c>
      <c r="C1103" s="22">
        <v>1.01992948E-6</v>
      </c>
      <c r="D1103" s="22">
        <v>7.6441298200000002E-7</v>
      </c>
    </row>
    <row r="1104" spans="1:4">
      <c r="A1104">
        <v>36</v>
      </c>
      <c r="B1104">
        <v>6.4000000000000001E-2</v>
      </c>
      <c r="C1104" s="22">
        <v>1.0194538799999999E-6</v>
      </c>
      <c r="D1104" s="22">
        <v>7.6406364399999996E-7</v>
      </c>
    </row>
    <row r="1105" spans="1:4">
      <c r="A1105">
        <v>37</v>
      </c>
      <c r="B1105">
        <v>7.1840000000000001E-2</v>
      </c>
      <c r="C1105" s="22">
        <v>1.0187876800000001E-6</v>
      </c>
      <c r="D1105" s="22">
        <v>7.6357536299999997E-7</v>
      </c>
    </row>
    <row r="1106" spans="1:4">
      <c r="A1106">
        <v>38</v>
      </c>
      <c r="B1106">
        <v>8.0629999999999993E-2</v>
      </c>
      <c r="C1106" s="22">
        <v>1.01789023E-6</v>
      </c>
      <c r="D1106" s="22">
        <v>7.62916306E-7</v>
      </c>
    </row>
    <row r="1107" spans="1:4">
      <c r="A1107">
        <v>39</v>
      </c>
      <c r="B1107">
        <v>9.0509999999999993E-2</v>
      </c>
      <c r="C1107" s="22">
        <v>1.0167219499999999E-6</v>
      </c>
      <c r="D1107" s="22">
        <v>7.6205541300000002E-7</v>
      </c>
    </row>
    <row r="1108" spans="1:4">
      <c r="A1108">
        <v>40</v>
      </c>
      <c r="B1108">
        <v>0.1016</v>
      </c>
      <c r="C1108" s="22">
        <v>1.0152460899999999E-6</v>
      </c>
      <c r="D1108" s="22">
        <v>7.6096525799999997E-7</v>
      </c>
    </row>
    <row r="1109" spans="1:4">
      <c r="A1109">
        <v>41</v>
      </c>
      <c r="B1109">
        <v>0.114</v>
      </c>
      <c r="C1109" s="22">
        <v>1.01343109E-6</v>
      </c>
      <c r="D1109" s="22">
        <v>7.5962432899999995E-7</v>
      </c>
    </row>
    <row r="1110" spans="1:4">
      <c r="A1110">
        <v>42</v>
      </c>
      <c r="B1110">
        <v>0.128</v>
      </c>
      <c r="C1110" s="22">
        <v>1.01125278E-6</v>
      </c>
      <c r="D1110" s="22">
        <v>7.58017691E-7</v>
      </c>
    </row>
    <row r="1111" spans="1:4">
      <c r="A1111">
        <v>43</v>
      </c>
      <c r="B1111">
        <v>0.14369999999999999</v>
      </c>
      <c r="C1111" s="22">
        <v>1.0086955499999999E-6</v>
      </c>
      <c r="D1111" s="22">
        <v>7.5613578000000004E-7</v>
      </c>
    </row>
    <row r="1112" spans="1:4">
      <c r="A1112">
        <v>44</v>
      </c>
      <c r="B1112">
        <v>0.1613</v>
      </c>
      <c r="C1112" s="22">
        <v>1.00575213E-6</v>
      </c>
      <c r="D1112" s="22">
        <v>7.5397256099999999E-7</v>
      </c>
    </row>
    <row r="1113" spans="1:4">
      <c r="A1113">
        <v>45</v>
      </c>
      <c r="B1113">
        <v>0.18099999999999999</v>
      </c>
      <c r="C1113" s="22">
        <v>1.00242255E-6</v>
      </c>
      <c r="D1113" s="22">
        <v>7.5152478200000003E-7</v>
      </c>
    </row>
    <row r="1114" spans="1:4">
      <c r="A1114">
        <v>46</v>
      </c>
      <c r="B1114">
        <v>0.20319999999999999</v>
      </c>
      <c r="C1114" s="22">
        <v>9.9871190499999995E-7</v>
      </c>
      <c r="D1114" s="22">
        <v>7.4879242599999998E-7</v>
      </c>
    </row>
    <row r="1115" spans="1:4">
      <c r="A1115">
        <v>47</v>
      </c>
      <c r="B1115">
        <v>0.2281</v>
      </c>
      <c r="C1115" s="22">
        <v>9.946265380000001E-7</v>
      </c>
      <c r="D1115" s="22">
        <v>7.4577876799999998E-7</v>
      </c>
    </row>
    <row r="1116" spans="1:4">
      <c r="A1116">
        <v>48</v>
      </c>
      <c r="B1116">
        <v>0.25600000000000001</v>
      </c>
      <c r="C1116" s="22">
        <v>9.9017008300000007E-7</v>
      </c>
      <c r="D1116" s="22">
        <v>7.42489059E-7</v>
      </c>
    </row>
    <row r="1117" spans="1:4">
      <c r="A1117">
        <v>49</v>
      </c>
      <c r="B1117">
        <v>0.28739999999999999</v>
      </c>
      <c r="C1117" s="22">
        <v>9.853422039999999E-7</v>
      </c>
      <c r="D1117" s="22">
        <v>7.38928449E-7</v>
      </c>
    </row>
    <row r="1118" spans="1:4">
      <c r="A1118">
        <v>50</v>
      </c>
      <c r="B1118">
        <v>0.32250000000000001</v>
      </c>
      <c r="C1118" s="22">
        <v>9.8014080799999995E-7</v>
      </c>
      <c r="D1118" s="22">
        <v>7.3510008100000004E-7</v>
      </c>
    </row>
    <row r="1119" spans="1:4">
      <c r="A1119">
        <v>51</v>
      </c>
      <c r="B1119">
        <v>0.36199999999999999</v>
      </c>
      <c r="C1119" s="22">
        <v>9.7456474500000007E-7</v>
      </c>
      <c r="D1119" s="22">
        <v>7.3100343600000004E-7</v>
      </c>
    </row>
    <row r="1120" spans="1:4">
      <c r="A1120">
        <v>52</v>
      </c>
      <c r="B1120">
        <v>0.40639999999999998</v>
      </c>
      <c r="C1120" s="22">
        <v>9.6861368499999991E-7</v>
      </c>
      <c r="D1120" s="22">
        <v>7.2663328499999999E-7</v>
      </c>
    </row>
    <row r="1121" spans="1:4">
      <c r="A1121">
        <v>53</v>
      </c>
      <c r="B1121">
        <v>0.45610000000000001</v>
      </c>
      <c r="C1121" s="22">
        <v>9.622858470000001E-7</v>
      </c>
      <c r="D1121" s="22">
        <v>7.2198097400000005E-7</v>
      </c>
    </row>
    <row r="1122" spans="1:4">
      <c r="A1122">
        <v>54</v>
      </c>
      <c r="B1122">
        <v>0.51200000000000001</v>
      </c>
      <c r="C1122" s="22">
        <v>9.5557669399999996E-7</v>
      </c>
      <c r="D1122" s="22">
        <v>7.1703875399999995E-7</v>
      </c>
    </row>
    <row r="1123" spans="1:4">
      <c r="A1123">
        <v>55</v>
      </c>
      <c r="B1123">
        <v>0.57469999999999999</v>
      </c>
      <c r="C1123" s="22">
        <v>9.4847891099999995E-7</v>
      </c>
      <c r="D1123" s="22">
        <v>7.1180377999999996E-7</v>
      </c>
    </row>
    <row r="1124" spans="1:4">
      <c r="A1124">
        <v>56</v>
      </c>
      <c r="B1124">
        <v>0.64510000000000001</v>
      </c>
      <c r="C1124" s="22">
        <v>9.4098255199999999E-7</v>
      </c>
      <c r="D1124" s="22">
        <v>7.0627770000000002E-7</v>
      </c>
    </row>
    <row r="1125" spans="1:4">
      <c r="A1125">
        <v>57</v>
      </c>
      <c r="B1125">
        <v>0.72409999999999997</v>
      </c>
      <c r="C1125" s="22">
        <v>9.3307755800000002E-7</v>
      </c>
      <c r="D1125" s="22">
        <v>7.0046314700000005E-7</v>
      </c>
    </row>
    <row r="1126" spans="1:4">
      <c r="A1126">
        <v>58</v>
      </c>
      <c r="B1126">
        <v>0.81269999999999998</v>
      </c>
      <c r="C1126" s="22">
        <v>9.2475955200000005E-7</v>
      </c>
      <c r="D1126" s="22">
        <v>6.9436109599999998E-7</v>
      </c>
    </row>
    <row r="1127" spans="1:4">
      <c r="A1127">
        <v>59</v>
      </c>
      <c r="B1127">
        <v>0.9123</v>
      </c>
      <c r="C1127" s="22">
        <v>9.1603279799999996E-7</v>
      </c>
      <c r="D1127" s="22">
        <v>6.87969552E-7</v>
      </c>
    </row>
    <row r="1128" spans="1:4">
      <c r="A1128">
        <v>60</v>
      </c>
      <c r="B1128">
        <v>1.024</v>
      </c>
      <c r="C1128" s="22">
        <v>9.0690592300000005E-7</v>
      </c>
      <c r="D1128" s="22">
        <v>6.8128340199999998E-7</v>
      </c>
    </row>
    <row r="1129" spans="1:4">
      <c r="A1129">
        <v>61</v>
      </c>
      <c r="B1129">
        <v>1.149</v>
      </c>
      <c r="C1129" s="22">
        <v>8.9738563799999997E-7</v>
      </c>
      <c r="D1129" s="22">
        <v>6.7429799299999997E-7</v>
      </c>
    </row>
    <row r="1130" spans="1:4">
      <c r="A1130">
        <v>62</v>
      </c>
      <c r="B1130">
        <v>1.29</v>
      </c>
      <c r="C1130" s="22">
        <v>8.8747363000000003E-7</v>
      </c>
      <c r="D1130" s="22">
        <v>6.6701499199999999E-7</v>
      </c>
    </row>
    <row r="1131" spans="1:4">
      <c r="A1131">
        <v>63</v>
      </c>
      <c r="B1131">
        <v>1.448</v>
      </c>
      <c r="C1131" s="22">
        <v>8.7716491000000002E-7</v>
      </c>
      <c r="D1131" s="22">
        <v>6.5944379100000002E-7</v>
      </c>
    </row>
    <row r="1132" spans="1:4">
      <c r="A1132">
        <v>64</v>
      </c>
      <c r="B1132">
        <v>1.625</v>
      </c>
      <c r="C1132" s="22">
        <v>8.6644814700000003E-7</v>
      </c>
      <c r="D1132" s="22">
        <v>6.5159731300000003E-7</v>
      </c>
    </row>
    <row r="1133" spans="1:4">
      <c r="A1133">
        <v>65</v>
      </c>
      <c r="B1133">
        <v>1.825</v>
      </c>
      <c r="C1133" s="22">
        <v>8.5530954900000001E-7</v>
      </c>
      <c r="D1133" s="22">
        <v>6.43487724E-7</v>
      </c>
    </row>
    <row r="1134" spans="1:4">
      <c r="A1134">
        <v>66</v>
      </c>
      <c r="B1134">
        <v>2.048</v>
      </c>
      <c r="C1134" s="22">
        <v>8.4373009299999997E-7</v>
      </c>
      <c r="D1134" s="22">
        <v>6.3512215699999998E-7</v>
      </c>
    </row>
    <row r="1135" spans="1:4">
      <c r="A1135">
        <v>67</v>
      </c>
      <c r="B1135">
        <v>2.2989999999999999</v>
      </c>
      <c r="C1135" s="22">
        <v>8.3166306099999996E-7</v>
      </c>
      <c r="D1135" s="22">
        <v>6.2649433200000004E-7</v>
      </c>
    </row>
    <row r="1136" spans="1:4">
      <c r="A1136">
        <v>68</v>
      </c>
      <c r="B1136">
        <v>2.58</v>
      </c>
      <c r="C1136" s="22">
        <v>8.1899729999999996E-7</v>
      </c>
      <c r="D1136" s="22">
        <v>6.1757429200000005E-7</v>
      </c>
    </row>
    <row r="1137" spans="1:4">
      <c r="A1137">
        <v>69</v>
      </c>
      <c r="B1137">
        <v>2.8959999999999999</v>
      </c>
      <c r="C1137" s="22">
        <v>8.0552329799999998E-7</v>
      </c>
      <c r="D1137" s="22">
        <v>6.0829885200000003E-7</v>
      </c>
    </row>
    <row r="1138" spans="1:4">
      <c r="A1138">
        <v>70</v>
      </c>
      <c r="B1138">
        <v>3.2509999999999999</v>
      </c>
      <c r="C1138" s="22">
        <v>7.9091274399999998E-7</v>
      </c>
      <c r="D1138" s="22">
        <v>5.9855708999999996E-7</v>
      </c>
    </row>
    <row r="1139" spans="1:4">
      <c r="A1139">
        <v>71</v>
      </c>
      <c r="B1139">
        <v>3.649</v>
      </c>
      <c r="C1139" s="22">
        <v>7.7472197599999996E-7</v>
      </c>
      <c r="D1139" s="22">
        <v>5.8816993200000002E-7</v>
      </c>
    </row>
    <row r="1140" spans="1:4">
      <c r="A1140">
        <v>72</v>
      </c>
      <c r="B1140">
        <v>4.0960000000000001</v>
      </c>
      <c r="C1140" s="22">
        <v>7.5643134299999995E-7</v>
      </c>
      <c r="D1140" s="22">
        <v>5.7687633200000005E-7</v>
      </c>
    </row>
    <row r="1141" spans="1:4">
      <c r="A1141">
        <v>73</v>
      </c>
      <c r="B1141">
        <v>4.5979999999999999</v>
      </c>
      <c r="C1141" s="22">
        <v>7.3551232800000003E-7</v>
      </c>
      <c r="D1141" s="22">
        <v>5.6433656E-7</v>
      </c>
    </row>
    <row r="1142" spans="1:4">
      <c r="A1142">
        <v>74</v>
      </c>
      <c r="B1142">
        <v>5.1609999999999996</v>
      </c>
      <c r="C1142" s="22">
        <v>7.1149802500000002E-7</v>
      </c>
      <c r="D1142" s="22">
        <v>5.5015493600000005E-7</v>
      </c>
    </row>
    <row r="1143" spans="1:4">
      <c r="A1143">
        <v>75</v>
      </c>
      <c r="B1143">
        <v>5.7930000000000001</v>
      </c>
      <c r="C1143" s="22">
        <v>6.8405168600000002E-7</v>
      </c>
      <c r="D1143" s="22">
        <v>5.3392864900000004E-7</v>
      </c>
    </row>
    <row r="1144" spans="1:4">
      <c r="A1144">
        <v>76</v>
      </c>
      <c r="B1144">
        <v>6.5019999999999998</v>
      </c>
      <c r="C1144" s="22">
        <v>6.5304255900000005E-7</v>
      </c>
      <c r="D1144" s="22">
        <v>5.1532383300000002E-7</v>
      </c>
    </row>
    <row r="1145" spans="1:4">
      <c r="A1145">
        <v>77</v>
      </c>
      <c r="B1145">
        <v>7.298</v>
      </c>
      <c r="C1145" s="22">
        <v>6.1861070599999997E-7</v>
      </c>
      <c r="D1145" s="22">
        <v>4.9415218300000005E-7</v>
      </c>
    </row>
    <row r="1146" spans="1:4">
      <c r="A1146">
        <v>78</v>
      </c>
      <c r="B1146">
        <v>8.1920000000000002</v>
      </c>
      <c r="C1146" s="22">
        <v>5.8118012799999995E-7</v>
      </c>
      <c r="D1146" s="22">
        <v>4.7041275599999998E-7</v>
      </c>
    </row>
    <row r="1147" spans="1:4">
      <c r="A1147">
        <v>79</v>
      </c>
      <c r="B1147">
        <v>9.1950000000000003</v>
      </c>
      <c r="C1147" s="22">
        <v>5.41406825E-7</v>
      </c>
      <c r="D1147" s="22">
        <v>4.4429436500000002E-7</v>
      </c>
    </row>
    <row r="1148" spans="1:4">
      <c r="A1148">
        <v>80</v>
      </c>
      <c r="B1148">
        <v>10.32</v>
      </c>
      <c r="C1148" s="22">
        <v>5.0008976500000002E-7</v>
      </c>
      <c r="D1148" s="22">
        <v>4.1615868699999999E-7</v>
      </c>
    </row>
    <row r="1149" spans="1:4">
      <c r="A1149">
        <v>81</v>
      </c>
      <c r="B1149">
        <v>11.59</v>
      </c>
      <c r="C1149" s="22">
        <v>4.5808451099999999E-7</v>
      </c>
      <c r="D1149" s="22">
        <v>3.8651416600000001E-7</v>
      </c>
    </row>
    <row r="1150" spans="1:4">
      <c r="A1150">
        <v>82</v>
      </c>
      <c r="B1150">
        <v>13</v>
      </c>
      <c r="C1150" s="22">
        <v>4.1624086399999998E-7</v>
      </c>
      <c r="D1150" s="22">
        <v>3.5597403800000001E-7</v>
      </c>
    </row>
    <row r="1151" spans="1:4">
      <c r="A1151">
        <v>83</v>
      </c>
      <c r="B1151">
        <v>14.6</v>
      </c>
      <c r="C1151" s="22">
        <v>3.75354776E-7</v>
      </c>
      <c r="D1151" s="22">
        <v>3.2519267799999999E-7</v>
      </c>
    </row>
    <row r="1154" spans="1:8">
      <c r="A1154" t="s">
        <v>1</v>
      </c>
      <c r="B1154" t="s">
        <v>12</v>
      </c>
      <c r="C1154" t="s">
        <v>13</v>
      </c>
      <c r="D1154" t="s">
        <v>14</v>
      </c>
      <c r="E1154" t="s">
        <v>15</v>
      </c>
      <c r="F1154" t="s">
        <v>259</v>
      </c>
      <c r="G1154" t="s">
        <v>16</v>
      </c>
      <c r="H1154" t="s">
        <v>17</v>
      </c>
    </row>
    <row r="1155" spans="1:8">
      <c r="A1155">
        <v>0</v>
      </c>
      <c r="B1155">
        <v>1.1249999999999999E-3</v>
      </c>
      <c r="C1155" s="22">
        <v>5.0864496200000001E-6</v>
      </c>
      <c r="D1155" s="22">
        <v>7.2839123499999995E-7</v>
      </c>
      <c r="E1155">
        <v>0.14320229000000001</v>
      </c>
      <c r="F1155">
        <v>1.9291230800000001</v>
      </c>
      <c r="G1155">
        <v>2.3450408200000002E-2</v>
      </c>
      <c r="H1155">
        <v>0.143002394887384</v>
      </c>
    </row>
    <row r="1156" spans="1:8">
      <c r="A1156">
        <v>1</v>
      </c>
      <c r="B1156">
        <v>1.4170000000000001E-3</v>
      </c>
      <c r="C1156" s="22">
        <v>5.0864559800000003E-6</v>
      </c>
      <c r="D1156" s="22">
        <v>7.2840368700000002E-7</v>
      </c>
      <c r="E1156">
        <v>0.14320455900000001</v>
      </c>
      <c r="F1156">
        <v>1.94932291</v>
      </c>
      <c r="G1156">
        <v>2.2002799699999999E-2</v>
      </c>
      <c r="H1156">
        <v>0.143002394887384</v>
      </c>
    </row>
    <row r="1157" spans="1:8">
      <c r="A1157">
        <v>2</v>
      </c>
      <c r="B1157">
        <v>1.786E-3</v>
      </c>
      <c r="C1157" s="22">
        <v>5.0864584299999997E-6</v>
      </c>
      <c r="D1157" s="22">
        <v>7.2840858800000001E-7</v>
      </c>
      <c r="E1157">
        <v>0.14320545400000001</v>
      </c>
      <c r="F1157">
        <v>2.2665310399999998</v>
      </c>
      <c r="G1157">
        <v>2.1432253700000001E-2</v>
      </c>
      <c r="H1157">
        <v>0.143002394887384</v>
      </c>
    </row>
    <row r="1158" spans="1:8">
      <c r="A1158">
        <v>3</v>
      </c>
      <c r="B1158">
        <v>2.2499999999999998E-3</v>
      </c>
      <c r="C1158" s="22">
        <v>5.0864557000000002E-6</v>
      </c>
      <c r="D1158" s="22">
        <v>7.2840437299999997E-7</v>
      </c>
      <c r="E1158">
        <v>0.14320470199999999</v>
      </c>
      <c r="F1158" s="22">
        <v>1.7477365</v>
      </c>
      <c r="G1158">
        <v>2.19213293E-2</v>
      </c>
      <c r="H1158">
        <v>0.143002394887384</v>
      </c>
    </row>
    <row r="1159" spans="1:8">
      <c r="A1159">
        <v>4</v>
      </c>
      <c r="B1159">
        <v>2.8349999999999998E-3</v>
      </c>
      <c r="C1159" s="22">
        <v>5.0864522899999999E-6</v>
      </c>
      <c r="D1159" s="22">
        <v>7.2839695000000004E-7</v>
      </c>
      <c r="E1159">
        <v>0.14320333900000001</v>
      </c>
      <c r="F1159">
        <v>-0.97252912700000005</v>
      </c>
      <c r="G1159">
        <v>2.2785661200000001E-2</v>
      </c>
      <c r="H1159">
        <v>0.143002394887384</v>
      </c>
    </row>
    <row r="1160" spans="1:8">
      <c r="A1160">
        <v>5</v>
      </c>
      <c r="B1160">
        <v>3.5720000000000001E-3</v>
      </c>
      <c r="C1160" s="22">
        <v>5.0864536999999997E-6</v>
      </c>
      <c r="D1160" s="22">
        <v>7.2839869400000001E-7</v>
      </c>
      <c r="E1160">
        <v>0.14320364199999999</v>
      </c>
      <c r="F1160">
        <v>1.57944716</v>
      </c>
      <c r="G1160" s="22">
        <v>2.25841892E-2</v>
      </c>
      <c r="H1160">
        <v>0.143002394887384</v>
      </c>
    </row>
    <row r="1161" spans="1:8">
      <c r="A1161">
        <v>6</v>
      </c>
      <c r="B1161">
        <v>4.4999999999999997E-3</v>
      </c>
      <c r="C1161" s="22">
        <v>5.0864593999999996E-6</v>
      </c>
      <c r="D1161" s="22">
        <v>7.2840937600000001E-7</v>
      </c>
      <c r="E1161">
        <v>0.143205581</v>
      </c>
      <c r="F1161">
        <v>2.9251959799999998</v>
      </c>
      <c r="G1161">
        <v>2.1341901E-2</v>
      </c>
      <c r="H1161">
        <v>0.143002394887384</v>
      </c>
    </row>
    <row r="1162" spans="1:8">
      <c r="A1162">
        <v>7</v>
      </c>
      <c r="B1162">
        <v>5.6690000000000004E-3</v>
      </c>
      <c r="C1162" s="22">
        <v>5.0864588300000003E-6</v>
      </c>
      <c r="D1162" s="22">
        <v>7.2840931199999999E-7</v>
      </c>
      <c r="E1162">
        <v>0.143205585</v>
      </c>
      <c r="F1162">
        <v>1.22437018</v>
      </c>
      <c r="G1162">
        <v>2.13480752E-2</v>
      </c>
      <c r="H1162">
        <v>0.143002394887384</v>
      </c>
    </row>
    <row r="1163" spans="1:8">
      <c r="A1163">
        <v>8</v>
      </c>
      <c r="B1163">
        <v>7.143E-3</v>
      </c>
      <c r="C1163" s="22">
        <v>5.0864519599999997E-6</v>
      </c>
      <c r="D1163" s="22">
        <v>7.2839843500000002E-7</v>
      </c>
      <c r="E1163">
        <v>0.14320363999999999</v>
      </c>
      <c r="F1163">
        <v>2.3527674300000001</v>
      </c>
      <c r="G1163" s="22">
        <v>2.2610108199999999E-2</v>
      </c>
      <c r="H1163">
        <v>0.143002394887384</v>
      </c>
    </row>
    <row r="1164" spans="1:8">
      <c r="A1164">
        <v>9</v>
      </c>
      <c r="B1164">
        <v>8.9999999999999993E-3</v>
      </c>
      <c r="C1164" s="22">
        <v>5.08645199E-6</v>
      </c>
      <c r="D1164" s="22">
        <v>7.2839710299999996E-7</v>
      </c>
      <c r="E1164">
        <v>0.14320337699999999</v>
      </c>
      <c r="F1164">
        <v>0.47357768500000003</v>
      </c>
      <c r="G1164">
        <v>2.2766855900000001E-2</v>
      </c>
      <c r="H1164">
        <v>0.143002394887384</v>
      </c>
    </row>
    <row r="1165" spans="1:8">
      <c r="A1165">
        <v>10</v>
      </c>
      <c r="B1165">
        <v>1.1339999999999999E-2</v>
      </c>
      <c r="C1165" s="22">
        <v>5.0864590200000003E-6</v>
      </c>
      <c r="D1165" s="22">
        <v>7.2840573600000004E-7</v>
      </c>
      <c r="E1165">
        <v>0.14320487600000001</v>
      </c>
      <c r="F1165">
        <v>1.90396257</v>
      </c>
      <c r="G1165">
        <v>2.17695127E-2</v>
      </c>
      <c r="H1165">
        <v>0.143002394887384</v>
      </c>
    </row>
    <row r="1166" spans="1:8">
      <c r="A1166">
        <v>11</v>
      </c>
      <c r="B1166">
        <v>1.4290000000000001E-2</v>
      </c>
      <c r="C1166" s="22">
        <v>5.0864602400000001E-6</v>
      </c>
      <c r="D1166" s="22">
        <v>7.2840754600000004E-7</v>
      </c>
      <c r="E1166">
        <v>0.14320519800000001</v>
      </c>
      <c r="F1166">
        <v>0.18946589999999999</v>
      </c>
      <c r="G1166">
        <v>2.15595022E-2</v>
      </c>
      <c r="H1166">
        <v>0.143002394887384</v>
      </c>
    </row>
    <row r="1167" spans="1:8">
      <c r="A1167">
        <v>12</v>
      </c>
      <c r="B1167">
        <v>1.7999999999999999E-2</v>
      </c>
      <c r="C1167" s="22">
        <v>5.0864560599999998E-6</v>
      </c>
      <c r="D1167" s="22">
        <v>7.2840085E-7</v>
      </c>
      <c r="E1167">
        <v>0.143203999</v>
      </c>
      <c r="F1167">
        <v>0.15194739600000001</v>
      </c>
      <c r="G1167">
        <v>2.23367449E-2</v>
      </c>
      <c r="H1167">
        <v>0.143002394887384</v>
      </c>
    </row>
    <row r="1168" spans="1:8">
      <c r="A1168">
        <v>13</v>
      </c>
      <c r="B1168">
        <v>2.2679999999999999E-2</v>
      </c>
      <c r="C1168" s="22">
        <v>5.0864499699999999E-6</v>
      </c>
      <c r="D1168" s="22">
        <v>7.2840119399999997E-7</v>
      </c>
      <c r="E1168">
        <v>0.14320423800000001</v>
      </c>
      <c r="F1168">
        <v>0.135120459</v>
      </c>
      <c r="G1168">
        <v>2.22804076E-2</v>
      </c>
      <c r="H1168">
        <v>0.143002394887384</v>
      </c>
    </row>
    <row r="1169" spans="1:8">
      <c r="A1169">
        <v>14</v>
      </c>
      <c r="B1169">
        <v>2.8570000000000002E-2</v>
      </c>
      <c r="C1169" s="22">
        <v>5.08638842E-6</v>
      </c>
      <c r="D1169" s="22">
        <v>7.2839385700000004E-7</v>
      </c>
      <c r="E1169">
        <v>0.143204529</v>
      </c>
      <c r="F1169">
        <v>0.127180922</v>
      </c>
      <c r="G1169">
        <v>2.2976793400000001E-2</v>
      </c>
      <c r="H1169">
        <v>0.143002394887384</v>
      </c>
    </row>
    <row r="1170" spans="1:8">
      <c r="A1170">
        <v>15</v>
      </c>
      <c r="B1170">
        <v>3.5999999999999997E-2</v>
      </c>
      <c r="C1170" s="22">
        <v>5.0860649200000001E-6</v>
      </c>
      <c r="D1170" s="22">
        <v>7.2834409100000004E-7</v>
      </c>
      <c r="E1170">
        <v>0.14320385199999999</v>
      </c>
      <c r="F1170">
        <v>0.122314717</v>
      </c>
      <c r="G1170">
        <v>2.77390099E-2</v>
      </c>
      <c r="H1170">
        <v>0.143002394887384</v>
      </c>
    </row>
    <row r="1171" spans="1:8">
      <c r="A1171">
        <v>16</v>
      </c>
      <c r="B1171">
        <v>4.5359999999999998E-2</v>
      </c>
      <c r="C1171" s="22">
        <v>5.08498762E-6</v>
      </c>
      <c r="D1171" s="22">
        <v>7.2818110200000003E-7</v>
      </c>
      <c r="E1171">
        <v>0.14320213800000001</v>
      </c>
      <c r="F1171">
        <v>0.110937379</v>
      </c>
      <c r="G1171">
        <v>4.1094011600000001E-2</v>
      </c>
      <c r="H1171">
        <v>0.143002394887384</v>
      </c>
    </row>
    <row r="1172" spans="1:8">
      <c r="A1172">
        <v>17</v>
      </c>
      <c r="B1172">
        <v>5.7140000000000003E-2</v>
      </c>
      <c r="C1172" s="22">
        <v>5.0822487299999998E-6</v>
      </c>
      <c r="D1172" s="22">
        <v>7.2776809200000003E-7</v>
      </c>
      <c r="E1172">
        <v>0.14319804699999999</v>
      </c>
      <c r="F1172">
        <v>8.7137398000000005E-2</v>
      </c>
      <c r="G1172">
        <v>6.4741627199999999E-2</v>
      </c>
      <c r="H1172">
        <v>0.143002394887384</v>
      </c>
    </row>
    <row r="1173" spans="1:8">
      <c r="A1173">
        <v>18</v>
      </c>
      <c r="B1173">
        <v>7.1999999999999995E-2</v>
      </c>
      <c r="C1173" s="22">
        <v>5.0765135599999997E-6</v>
      </c>
      <c r="D1173" s="22">
        <v>7.2689283000000001E-7</v>
      </c>
      <c r="E1173">
        <v>0.14318740999999999</v>
      </c>
      <c r="F1173">
        <v>5.9429966399999999E-2</v>
      </c>
      <c r="G1173">
        <v>9.2070011399999999E-2</v>
      </c>
      <c r="H1173">
        <v>0.143002394887384</v>
      </c>
    </row>
    <row r="1174" spans="1:8">
      <c r="A1174">
        <v>19</v>
      </c>
      <c r="B1174">
        <v>9.0709999999999999E-2</v>
      </c>
      <c r="C1174" s="22">
        <v>5.0662054999999999E-6</v>
      </c>
      <c r="D1174" s="22">
        <v>7.2533019700000002E-7</v>
      </c>
      <c r="E1174">
        <v>0.143170307</v>
      </c>
      <c r="F1174">
        <v>3.8045451100000002E-2</v>
      </c>
      <c r="G1174">
        <v>0.11341243400000001</v>
      </c>
      <c r="H1174">
        <v>0.143002394887384</v>
      </c>
    </row>
    <row r="1175" spans="1:8">
      <c r="A1175">
        <v>20</v>
      </c>
      <c r="B1175">
        <v>0.1143</v>
      </c>
      <c r="C1175" s="22">
        <v>5.0498532000000002E-6</v>
      </c>
      <c r="D1175" s="22">
        <v>7.2286189600000005E-7</v>
      </c>
      <c r="E1175">
        <v>0.14314513100000001</v>
      </c>
      <c r="F1175">
        <v>2.4661144999999999E-2</v>
      </c>
      <c r="G1175">
        <v>0.12702065000000001</v>
      </c>
      <c r="H1175">
        <v>0.143002394887384</v>
      </c>
    </row>
    <row r="1176" spans="1:8">
      <c r="A1176">
        <v>21</v>
      </c>
      <c r="B1176">
        <v>0.14399999999999999</v>
      </c>
      <c r="C1176" s="22">
        <v>5.0264214899999997E-6</v>
      </c>
      <c r="D1176" s="22">
        <v>7.1930501600000003E-7</v>
      </c>
      <c r="E1176">
        <v>0.14310479500000001</v>
      </c>
      <c r="F1176">
        <v>1.6256190699999999E-2</v>
      </c>
      <c r="G1176">
        <v>0.135492051</v>
      </c>
      <c r="H1176">
        <v>0.143002394887384</v>
      </c>
    </row>
    <row r="1177" spans="1:8">
      <c r="A1177">
        <v>22</v>
      </c>
      <c r="B1177">
        <v>0.18140000000000001</v>
      </c>
      <c r="C1177" s="22">
        <v>4.9954447100000003E-6</v>
      </c>
      <c r="D1177" s="22">
        <v>7.1459234399999997E-7</v>
      </c>
      <c r="E1177">
        <v>0.14304879500000001</v>
      </c>
      <c r="F1177">
        <v>1.09634382E-2</v>
      </c>
      <c r="G1177">
        <v>0.14067310099999999</v>
      </c>
      <c r="H1177">
        <v>0.143002394887384</v>
      </c>
    </row>
    <row r="1178" spans="1:8">
      <c r="A1178">
        <v>23</v>
      </c>
      <c r="B1178">
        <v>0.2286</v>
      </c>
      <c r="C1178" s="22">
        <v>4.95690569E-6</v>
      </c>
      <c r="D1178" s="22">
        <v>7.0875715099999999E-7</v>
      </c>
      <c r="E1178">
        <v>0.142983788</v>
      </c>
      <c r="F1178">
        <v>8.0331093299999996E-3</v>
      </c>
      <c r="G1178">
        <v>0.14367052399999999</v>
      </c>
      <c r="H1178">
        <v>0.143002394887384</v>
      </c>
    </row>
    <row r="1179" spans="1:8">
      <c r="A1179">
        <v>24</v>
      </c>
      <c r="B1179">
        <v>0.28799999999999998</v>
      </c>
      <c r="C1179" s="22">
        <v>4.9109570499999999E-6</v>
      </c>
      <c r="D1179" s="22">
        <v>7.0180073600000002E-7</v>
      </c>
      <c r="E1179">
        <v>0.14290508499999999</v>
      </c>
      <c r="F1179">
        <v>6.3613607700000003E-3</v>
      </c>
      <c r="G1179">
        <v>0.14559962500000001</v>
      </c>
      <c r="H1179">
        <v>0.143002394887384</v>
      </c>
    </row>
    <row r="1180" spans="1:8">
      <c r="A1180">
        <v>25</v>
      </c>
      <c r="B1180">
        <v>0.36280000000000001</v>
      </c>
      <c r="C1180" s="22">
        <v>4.8576815600000001E-6</v>
      </c>
      <c r="D1180" s="22">
        <v>6.9368553999999998E-7</v>
      </c>
      <c r="E1180">
        <v>0.14280177299999999</v>
      </c>
      <c r="F1180">
        <v>4.9658738999999999E-3</v>
      </c>
      <c r="G1180">
        <v>0.147109723</v>
      </c>
      <c r="H1180">
        <v>0.143002394887384</v>
      </c>
    </row>
    <row r="1181" spans="1:8">
      <c r="A1181">
        <v>26</v>
      </c>
      <c r="B1181">
        <v>0.4572</v>
      </c>
      <c r="C1181" s="22">
        <v>4.7969845400000002E-6</v>
      </c>
      <c r="D1181" s="22">
        <v>6.8443733199999996E-7</v>
      </c>
      <c r="E1181">
        <v>0.142680746</v>
      </c>
      <c r="F1181">
        <v>3.92128632E-3</v>
      </c>
      <c r="G1181">
        <v>0.148180591</v>
      </c>
      <c r="H1181">
        <v>0.143002394887384</v>
      </c>
    </row>
    <row r="1182" spans="1:8">
      <c r="A1182">
        <v>27</v>
      </c>
      <c r="B1182">
        <v>0.57599999999999996</v>
      </c>
      <c r="C1182" s="22">
        <v>4.7286540000000001E-6</v>
      </c>
      <c r="D1182" s="22">
        <v>6.7407160200000004E-7</v>
      </c>
      <c r="E1182">
        <v>0.14255041800000001</v>
      </c>
      <c r="F1182">
        <v>3.5731503099999998E-3</v>
      </c>
      <c r="G1182">
        <v>0.14883707199999999</v>
      </c>
      <c r="H1182">
        <v>0.143002394887384</v>
      </c>
    </row>
    <row r="1183" spans="1:8">
      <c r="A1183">
        <v>28</v>
      </c>
      <c r="B1183">
        <v>0.72570000000000001</v>
      </c>
      <c r="C1183" s="22">
        <v>4.65247644E-6</v>
      </c>
      <c r="D1183" s="22">
        <v>6.6246997000000003E-7</v>
      </c>
      <c r="E1183">
        <v>0.142390827</v>
      </c>
      <c r="F1183">
        <v>3.5122339600000001E-3</v>
      </c>
      <c r="G1183">
        <v>0.14943277999999999</v>
      </c>
      <c r="H1183">
        <v>0.143002394887384</v>
      </c>
    </row>
    <row r="1184" spans="1:8">
      <c r="A1184">
        <v>29</v>
      </c>
      <c r="B1184">
        <v>0.9143</v>
      </c>
      <c r="C1184" s="22">
        <v>4.5683544999999999E-6</v>
      </c>
      <c r="D1184" s="22">
        <v>6.4955118699999995E-7</v>
      </c>
      <c r="E1184">
        <v>0.14218493500000001</v>
      </c>
      <c r="F1184">
        <v>3.3271624099999999E-3</v>
      </c>
      <c r="G1184">
        <v>0.150094016</v>
      </c>
      <c r="H1184">
        <v>0.143002394887384</v>
      </c>
    </row>
    <row r="1185" spans="1:8">
      <c r="A1185">
        <v>30</v>
      </c>
      <c r="B1185">
        <v>1.1519999999999999</v>
      </c>
      <c r="C1185" s="22">
        <v>4.4763081800000003E-6</v>
      </c>
      <c r="D1185" s="22">
        <v>6.3541648399999996E-7</v>
      </c>
      <c r="E1185">
        <v>0.14195101399999999</v>
      </c>
      <c r="F1185">
        <v>3.60542908E-3</v>
      </c>
      <c r="G1185">
        <v>0.150609822</v>
      </c>
      <c r="H1185">
        <v>0.143002394887384</v>
      </c>
    </row>
    <row r="1186" spans="1:8">
      <c r="A1186">
        <v>31</v>
      </c>
      <c r="B1186">
        <v>1.4510000000000001</v>
      </c>
      <c r="C1186" s="22">
        <v>4.3764379999999999E-6</v>
      </c>
      <c r="D1186" s="22">
        <v>6.2009610399999995E-7</v>
      </c>
      <c r="E1186">
        <v>0.14168968100000001</v>
      </c>
      <c r="F1186">
        <v>5.6949039000000002E-3</v>
      </c>
      <c r="G1186">
        <v>0.15099805299999999</v>
      </c>
      <c r="H1186">
        <v>0.143002394887384</v>
      </c>
    </row>
    <row r="1187" spans="1:8">
      <c r="A1187">
        <v>32</v>
      </c>
      <c r="B1187">
        <v>1.829</v>
      </c>
      <c r="C1187" s="22">
        <v>4.2688964899999997E-6</v>
      </c>
      <c r="D1187" s="22">
        <v>6.0332725399999998E-7</v>
      </c>
      <c r="E1187">
        <v>0.141330963</v>
      </c>
      <c r="F1187">
        <v>1.1851980099999999E-2</v>
      </c>
      <c r="G1187">
        <v>0.15164000799999999</v>
      </c>
      <c r="H1187">
        <v>0.143002394887384</v>
      </c>
    </row>
    <row r="1188" spans="1:8">
      <c r="A1188">
        <v>33</v>
      </c>
      <c r="B1188">
        <v>2.3039999999999998</v>
      </c>
      <c r="C1188" s="22">
        <v>4.1533428499999999E-6</v>
      </c>
      <c r="D1188" s="22">
        <v>5.8444672699999995E-7</v>
      </c>
      <c r="E1188">
        <v>0.14071718799999999</v>
      </c>
      <c r="F1188">
        <v>2.5463612900000002E-2</v>
      </c>
      <c r="G1188">
        <v>0.15308218500000001</v>
      </c>
      <c r="H1188">
        <v>0.143002394887384</v>
      </c>
    </row>
    <row r="1189" spans="1:8">
      <c r="A1189">
        <v>34</v>
      </c>
      <c r="B1189">
        <v>2.903</v>
      </c>
      <c r="C1189" s="22">
        <v>4.0268523100000004E-6</v>
      </c>
      <c r="D1189" s="22">
        <v>5.6155480700000002E-7</v>
      </c>
      <c r="E1189">
        <v>0.13945254600000001</v>
      </c>
      <c r="F1189">
        <v>4.6659920600000002E-2</v>
      </c>
      <c r="G1189">
        <v>0.156385682</v>
      </c>
      <c r="H1189">
        <v>0.143002394887384</v>
      </c>
    </row>
    <row r="1190" spans="1:8">
      <c r="A1190">
        <v>35</v>
      </c>
      <c r="B1190">
        <v>3.657</v>
      </c>
      <c r="C1190" s="22">
        <v>3.88077573E-6</v>
      </c>
      <c r="D1190" s="22">
        <v>5.3055193499999997E-7</v>
      </c>
      <c r="E1190">
        <v>0.13671285599999999</v>
      </c>
      <c r="F1190">
        <v>6.5822926899999995E-2</v>
      </c>
      <c r="G1190">
        <v>0.163105111</v>
      </c>
      <c r="H1190">
        <v>0.143002394887384</v>
      </c>
    </row>
    <row r="1191" spans="1:8">
      <c r="A1191">
        <v>36</v>
      </c>
      <c r="B1191">
        <v>4.6079999999999997</v>
      </c>
      <c r="C1191" s="22">
        <v>3.6995739699999999E-6</v>
      </c>
      <c r="D1191" s="22">
        <v>4.8638600999999998E-7</v>
      </c>
      <c r="E1191">
        <v>0.13147081599999999</v>
      </c>
      <c r="F1191">
        <v>6.9305506000000003E-2</v>
      </c>
      <c r="G1191">
        <v>0.17357608499999999</v>
      </c>
      <c r="H1191">
        <v>0.143002394887384</v>
      </c>
    </row>
    <row r="1192" spans="1:8">
      <c r="A1192">
        <v>37</v>
      </c>
      <c r="B1192">
        <v>5.806</v>
      </c>
      <c r="C1192" s="22">
        <v>3.4649273900000001E-6</v>
      </c>
      <c r="D1192" s="22">
        <v>4.2659017999999997E-7</v>
      </c>
      <c r="E1192">
        <v>0.12311662900000001</v>
      </c>
      <c r="F1192">
        <v>5.3495639800000001E-2</v>
      </c>
      <c r="G1192">
        <v>0.185273312</v>
      </c>
      <c r="H1192">
        <v>0.143002394887384</v>
      </c>
    </row>
    <row r="1193" spans="1:8">
      <c r="A1193">
        <v>38</v>
      </c>
      <c r="B1193">
        <v>7.3140000000000001</v>
      </c>
      <c r="C1193" s="22">
        <v>3.1653421899999999E-6</v>
      </c>
      <c r="D1193" s="22">
        <v>3.5416127800000002E-7</v>
      </c>
      <c r="E1193">
        <v>0.11188720100000001</v>
      </c>
      <c r="F1193">
        <v>2.6024126200000001E-2</v>
      </c>
      <c r="G1193">
        <v>0.19404386200000001</v>
      </c>
      <c r="H1193">
        <v>0.143002394887384</v>
      </c>
    </row>
    <row r="1194" spans="1:8">
      <c r="A1194">
        <v>39</v>
      </c>
      <c r="B1194">
        <v>9.2159999999999993</v>
      </c>
      <c r="C1194" s="22">
        <v>2.8307585300000002E-6</v>
      </c>
      <c r="D1194" s="22">
        <v>2.7877721400000002E-7</v>
      </c>
      <c r="E1194">
        <v>9.8481453199999999E-2</v>
      </c>
      <c r="F1194">
        <v>-2.2807743599999999E-2</v>
      </c>
      <c r="G1194">
        <v>0.19866367400000001</v>
      </c>
      <c r="H1194">
        <v>0.143002394887384</v>
      </c>
    </row>
    <row r="1195" spans="1:8">
      <c r="A1195">
        <v>40</v>
      </c>
      <c r="B1195">
        <v>11.61</v>
      </c>
      <c r="C1195" s="22">
        <v>2.3394468799999998E-6</v>
      </c>
      <c r="D1195" s="22">
        <v>2.0239778000000001E-7</v>
      </c>
      <c r="E1195">
        <v>8.6515227900000005E-2</v>
      </c>
      <c r="F1195" s="22">
        <v>-5.1373947199999999E-2</v>
      </c>
      <c r="G1195">
        <v>0.19096043100000001</v>
      </c>
      <c r="H1195">
        <v>0.143002394887384</v>
      </c>
    </row>
    <row r="1196" spans="1:8">
      <c r="A1196">
        <v>41</v>
      </c>
      <c r="B1196">
        <v>13</v>
      </c>
      <c r="C1196" s="22">
        <v>1.7256262399999999E-6</v>
      </c>
      <c r="D1196" s="22">
        <v>1.2451568299999999E-7</v>
      </c>
      <c r="E1196">
        <v>7.2156809099999997E-2</v>
      </c>
      <c r="F1196">
        <v>-6.2805481400000002E-2</v>
      </c>
      <c r="G1196">
        <v>0.179286484</v>
      </c>
      <c r="H1196">
        <v>0.143002394887384</v>
      </c>
    </row>
    <row r="1198" spans="1:8">
      <c r="A1198" t="s">
        <v>26</v>
      </c>
    </row>
    <row r="1200" spans="1:8">
      <c r="A1200" t="s">
        <v>1</v>
      </c>
      <c r="B1200" t="s">
        <v>2</v>
      </c>
      <c r="C1200" t="s">
        <v>3</v>
      </c>
      <c r="D1200" t="s">
        <v>4</v>
      </c>
    </row>
    <row r="1201" spans="1:4">
      <c r="A1201">
        <v>0</v>
      </c>
      <c r="B1201">
        <v>1E-3</v>
      </c>
      <c r="C1201" s="22">
        <v>7.6502652200000005E-7</v>
      </c>
      <c r="D1201" s="22">
        <v>5.8783848299999995E-7</v>
      </c>
    </row>
    <row r="1202" spans="1:4">
      <c r="A1202">
        <v>1</v>
      </c>
      <c r="B1202">
        <v>1.122E-3</v>
      </c>
      <c r="C1202" s="22">
        <v>7.6502678300000005E-7</v>
      </c>
      <c r="D1202" s="22">
        <v>5.8783872099999997E-7</v>
      </c>
    </row>
    <row r="1203" spans="1:4">
      <c r="A1203">
        <v>2</v>
      </c>
      <c r="B1203">
        <v>1.2600000000000001E-3</v>
      </c>
      <c r="C1203" s="22">
        <v>7.6502657800000004E-7</v>
      </c>
      <c r="D1203" s="22">
        <v>5.8783778000000005E-7</v>
      </c>
    </row>
    <row r="1204" spans="1:4">
      <c r="A1204">
        <v>3</v>
      </c>
      <c r="B1204">
        <v>1.4139999999999999E-3</v>
      </c>
      <c r="C1204" s="22">
        <v>7.65025894E-7</v>
      </c>
      <c r="D1204" s="22">
        <v>5.8783590900000004E-7</v>
      </c>
    </row>
    <row r="1205" spans="1:4">
      <c r="A1205">
        <v>4</v>
      </c>
      <c r="B1205">
        <v>1.5870000000000001E-3</v>
      </c>
      <c r="C1205" s="22">
        <v>7.6502497999999996E-7</v>
      </c>
      <c r="D1205" s="22">
        <v>5.87833825E-7</v>
      </c>
    </row>
    <row r="1206" spans="1:4">
      <c r="A1206">
        <v>5</v>
      </c>
      <c r="B1206">
        <v>1.7819999999999999E-3</v>
      </c>
      <c r="C1206" s="22">
        <v>7.6502430100000004E-7</v>
      </c>
      <c r="D1206" s="22">
        <v>5.8783253299999997E-7</v>
      </c>
    </row>
    <row r="1207" spans="1:4">
      <c r="A1207">
        <v>6</v>
      </c>
      <c r="B1207">
        <v>2E-3</v>
      </c>
      <c r="C1207" s="22">
        <v>7.65024319E-7</v>
      </c>
      <c r="D1207" s="22">
        <v>5.8783288199999996E-7</v>
      </c>
    </row>
    <row r="1208" spans="1:4">
      <c r="A1208">
        <v>7</v>
      </c>
      <c r="B1208">
        <v>2.245E-3</v>
      </c>
      <c r="C1208" s="22">
        <v>7.6502517600000004E-7</v>
      </c>
      <c r="D1208" s="22">
        <v>5.8783501599999997E-7</v>
      </c>
    </row>
    <row r="1209" spans="1:4">
      <c r="A1209">
        <v>8</v>
      </c>
      <c r="B1209">
        <v>2.5200000000000001E-3</v>
      </c>
      <c r="C1209" s="22">
        <v>7.6502651000000001E-7</v>
      </c>
      <c r="D1209" s="22">
        <v>5.8783804399999995E-7</v>
      </c>
    </row>
    <row r="1210" spans="1:4">
      <c r="A1210">
        <v>9</v>
      </c>
      <c r="B1210">
        <v>2.8279999999999998E-3</v>
      </c>
      <c r="C1210" s="22">
        <v>7.6502756700000003E-7</v>
      </c>
      <c r="D1210" s="22">
        <v>5.8784033299999999E-7</v>
      </c>
    </row>
    <row r="1211" spans="1:4">
      <c r="A1211">
        <v>10</v>
      </c>
      <c r="B1211">
        <v>3.1749999999999999E-3</v>
      </c>
      <c r="C1211" s="22">
        <v>7.6502763699999997E-7</v>
      </c>
      <c r="D1211" s="22">
        <v>5.87840394E-7</v>
      </c>
    </row>
    <row r="1212" spans="1:4">
      <c r="A1212">
        <v>11</v>
      </c>
      <c r="B1212">
        <v>3.5639999999999999E-3</v>
      </c>
      <c r="C1212" s="22">
        <v>7.6502654700000004E-7</v>
      </c>
      <c r="D1212" s="22">
        <v>5.8783790099999996E-7</v>
      </c>
    </row>
    <row r="1213" spans="1:4">
      <c r="A1213">
        <v>12</v>
      </c>
      <c r="B1213">
        <v>4.0000000000000001E-3</v>
      </c>
      <c r="C1213" s="22">
        <v>7.6502486799999998E-7</v>
      </c>
      <c r="D1213" s="22">
        <v>5.8783411499999999E-7</v>
      </c>
    </row>
    <row r="1214" spans="1:4">
      <c r="A1214">
        <v>13</v>
      </c>
      <c r="B1214">
        <v>4.4900000000000001E-3</v>
      </c>
      <c r="C1214" s="22">
        <v>7.6502362300000002E-7</v>
      </c>
      <c r="D1214" s="22">
        <v>5.8783126100000001E-7</v>
      </c>
    </row>
    <row r="1215" spans="1:4">
      <c r="A1215">
        <v>14</v>
      </c>
      <c r="B1215">
        <v>5.0400000000000002E-3</v>
      </c>
      <c r="C1215" s="22">
        <v>7.6502363999999997E-7</v>
      </c>
      <c r="D1215" s="22">
        <v>5.8783115899999996E-7</v>
      </c>
    </row>
    <row r="1216" spans="1:4">
      <c r="A1216">
        <v>15</v>
      </c>
      <c r="B1216">
        <v>5.6569999999999997E-3</v>
      </c>
      <c r="C1216" s="22">
        <v>7.6502497400000005E-7</v>
      </c>
      <c r="D1216" s="22">
        <v>5.8783398600000005E-7</v>
      </c>
    </row>
    <row r="1217" spans="1:4">
      <c r="A1217">
        <v>16</v>
      </c>
      <c r="B1217">
        <v>6.3499999999999997E-3</v>
      </c>
      <c r="C1217" s="22">
        <v>7.6502681000000004E-7</v>
      </c>
      <c r="D1217" s="22">
        <v>5.8783805199999998E-7</v>
      </c>
    </row>
    <row r="1218" spans="1:4">
      <c r="A1218">
        <v>17</v>
      </c>
      <c r="B1218">
        <v>7.1269999999999997E-3</v>
      </c>
      <c r="C1218" s="22">
        <v>7.6502797500000003E-7</v>
      </c>
      <c r="D1218" s="22">
        <v>5.8784085099999997E-7</v>
      </c>
    </row>
    <row r="1219" spans="1:4">
      <c r="A1219">
        <v>18</v>
      </c>
      <c r="B1219">
        <v>8.0000000000000002E-3</v>
      </c>
      <c r="C1219" s="22">
        <v>7.6502771700000005E-7</v>
      </c>
      <c r="D1219" s="22">
        <v>5.87840685E-7</v>
      </c>
    </row>
    <row r="1220" spans="1:4">
      <c r="A1220">
        <v>19</v>
      </c>
      <c r="B1220">
        <v>8.9800000000000001E-3</v>
      </c>
      <c r="C1220" s="22">
        <v>7.6502622500000003E-7</v>
      </c>
      <c r="D1220" s="22">
        <v>5.8783777000000001E-7</v>
      </c>
    </row>
    <row r="1221" spans="1:4">
      <c r="A1221">
        <v>20</v>
      </c>
      <c r="B1221">
        <v>1.008E-2</v>
      </c>
      <c r="C1221" s="22">
        <v>7.6502450400000004E-7</v>
      </c>
      <c r="D1221" s="22">
        <v>5.8783405499999998E-7</v>
      </c>
    </row>
    <row r="1222" spans="1:4">
      <c r="A1222">
        <v>21</v>
      </c>
      <c r="B1222">
        <v>1.1310000000000001E-2</v>
      </c>
      <c r="C1222" s="22">
        <v>7.6502369100000005E-7</v>
      </c>
      <c r="D1222" s="22">
        <v>5.8783188300000004E-7</v>
      </c>
    </row>
    <row r="1223" spans="1:4">
      <c r="A1223">
        <v>22</v>
      </c>
      <c r="B1223">
        <v>1.2699999999999999E-2</v>
      </c>
      <c r="C1223" s="22">
        <v>7.6502427699999995E-7</v>
      </c>
      <c r="D1223" s="22">
        <v>5.8783244799999998E-7</v>
      </c>
    </row>
    <row r="1224" spans="1:4">
      <c r="A1224">
        <v>23</v>
      </c>
      <c r="B1224">
        <v>1.4250000000000001E-2</v>
      </c>
      <c r="C1224" s="22">
        <v>7.6502578600000003E-7</v>
      </c>
      <c r="D1224" s="22">
        <v>5.8783509999999996E-7</v>
      </c>
    </row>
    <row r="1225" spans="1:4">
      <c r="A1225">
        <v>24</v>
      </c>
      <c r="B1225">
        <v>1.6E-2</v>
      </c>
      <c r="C1225" s="22">
        <v>7.6502711899999999E-7</v>
      </c>
      <c r="D1225" s="22">
        <v>5.8783791600000001E-7</v>
      </c>
    </row>
    <row r="1226" spans="1:4">
      <c r="A1226">
        <v>25</v>
      </c>
      <c r="B1226">
        <v>1.796E-2</v>
      </c>
      <c r="C1226" s="22">
        <v>7.6502729299999999E-7</v>
      </c>
      <c r="D1226" s="22">
        <v>5.8783904699999999E-7</v>
      </c>
    </row>
    <row r="1227" spans="1:4">
      <c r="A1227">
        <v>26</v>
      </c>
      <c r="B1227">
        <v>2.0160000000000001E-2</v>
      </c>
      <c r="C1227" s="22">
        <v>7.6502599400000004E-7</v>
      </c>
      <c r="D1227" s="22">
        <v>5.8783782700000001E-7</v>
      </c>
    </row>
    <row r="1228" spans="1:4">
      <c r="A1228">
        <v>27</v>
      </c>
      <c r="B1228">
        <v>2.2630000000000001E-2</v>
      </c>
      <c r="C1228" s="22">
        <v>7.6502343799999998E-7</v>
      </c>
      <c r="D1228" s="22">
        <v>5.8783482600000003E-7</v>
      </c>
    </row>
    <row r="1229" spans="1:4">
      <c r="A1229">
        <v>28</v>
      </c>
      <c r="B1229">
        <v>2.5399999999999999E-2</v>
      </c>
      <c r="C1229" s="22">
        <v>7.6501948000000002E-7</v>
      </c>
      <c r="D1229" s="22">
        <v>5.8783077100000003E-7</v>
      </c>
    </row>
    <row r="1230" spans="1:4">
      <c r="A1230">
        <v>29</v>
      </c>
      <c r="B1230">
        <v>2.8510000000000001E-2</v>
      </c>
      <c r="C1230" s="22">
        <v>7.6501234099999996E-7</v>
      </c>
      <c r="D1230" s="22">
        <v>5.8782495700000001E-7</v>
      </c>
    </row>
    <row r="1231" spans="1:4">
      <c r="A1231">
        <v>30</v>
      </c>
      <c r="B1231">
        <v>3.2000000000000001E-2</v>
      </c>
      <c r="C1231" s="22">
        <v>7.6499751199999996E-7</v>
      </c>
      <c r="D1231" s="22">
        <v>5.87814036E-7</v>
      </c>
    </row>
    <row r="1232" spans="1:4">
      <c r="A1232">
        <v>31</v>
      </c>
      <c r="B1232">
        <v>3.5920000000000001E-2</v>
      </c>
      <c r="C1232" s="22">
        <v>7.6496718300000005E-7</v>
      </c>
      <c r="D1232" s="22">
        <v>5.8779164499999998E-7</v>
      </c>
    </row>
    <row r="1233" spans="1:4">
      <c r="A1233">
        <v>32</v>
      </c>
      <c r="B1233">
        <v>4.0320000000000002E-2</v>
      </c>
      <c r="C1233" s="22">
        <v>7.6491012999999998E-7</v>
      </c>
      <c r="D1233" s="22">
        <v>5.8774872899999995E-7</v>
      </c>
    </row>
    <row r="1234" spans="1:4">
      <c r="A1234">
        <v>33</v>
      </c>
      <c r="B1234">
        <v>4.5249999999999999E-2</v>
      </c>
      <c r="C1234" s="22">
        <v>7.6481167799999998E-7</v>
      </c>
      <c r="D1234" s="22">
        <v>5.8767392999999998E-7</v>
      </c>
    </row>
    <row r="1235" spans="1:4">
      <c r="A1235">
        <v>34</v>
      </c>
      <c r="B1235">
        <v>5.0799999999999998E-2</v>
      </c>
      <c r="C1235" s="22">
        <v>7.6465345099999998E-7</v>
      </c>
      <c r="D1235" s="22">
        <v>5.8755353800000001E-7</v>
      </c>
    </row>
    <row r="1236" spans="1:4">
      <c r="A1236">
        <v>35</v>
      </c>
      <c r="B1236">
        <v>5.7020000000000001E-2</v>
      </c>
      <c r="C1236" s="22">
        <v>7.6441298200000002E-7</v>
      </c>
      <c r="D1236" s="22">
        <v>5.8737098199999996E-7</v>
      </c>
    </row>
    <row r="1237" spans="1:4">
      <c r="A1237">
        <v>36</v>
      </c>
      <c r="B1237">
        <v>6.4000000000000001E-2</v>
      </c>
      <c r="C1237" s="22">
        <v>7.6406364399999996E-7</v>
      </c>
      <c r="D1237" s="22">
        <v>5.8710638300000003E-7</v>
      </c>
    </row>
    <row r="1238" spans="1:4">
      <c r="A1238">
        <v>37</v>
      </c>
      <c r="B1238">
        <v>7.1840000000000001E-2</v>
      </c>
      <c r="C1238" s="22">
        <v>7.6357536299999997E-7</v>
      </c>
      <c r="D1238" s="22">
        <v>5.8673681799999997E-7</v>
      </c>
    </row>
    <row r="1239" spans="1:4">
      <c r="A1239">
        <v>38</v>
      </c>
      <c r="B1239">
        <v>8.0629999999999993E-2</v>
      </c>
      <c r="C1239" s="22">
        <v>7.62916306E-7</v>
      </c>
      <c r="D1239" s="22">
        <v>5.8623766800000005E-7</v>
      </c>
    </row>
    <row r="1240" spans="1:4">
      <c r="A1240">
        <v>39</v>
      </c>
      <c r="B1240">
        <v>9.0509999999999993E-2</v>
      </c>
      <c r="C1240" s="22">
        <v>7.6205541300000002E-7</v>
      </c>
      <c r="D1240" s="22">
        <v>5.8558488599999997E-7</v>
      </c>
    </row>
    <row r="1241" spans="1:4">
      <c r="A1241">
        <v>40</v>
      </c>
      <c r="B1241">
        <v>0.1016</v>
      </c>
      <c r="C1241" s="22">
        <v>7.6096525799999997E-7</v>
      </c>
      <c r="D1241" s="22">
        <v>5.8475758699999999E-7</v>
      </c>
    </row>
    <row r="1242" spans="1:4">
      <c r="A1242">
        <v>41</v>
      </c>
      <c r="B1242">
        <v>0.114</v>
      </c>
      <c r="C1242" s="22">
        <v>7.5962432899999995E-7</v>
      </c>
      <c r="D1242" s="22">
        <v>5.8373993100000003E-7</v>
      </c>
    </row>
    <row r="1243" spans="1:4">
      <c r="A1243">
        <v>42</v>
      </c>
      <c r="B1243">
        <v>0.128</v>
      </c>
      <c r="C1243" s="22">
        <v>7.58017691E-7</v>
      </c>
      <c r="D1243" s="22">
        <v>5.8252136900000005E-7</v>
      </c>
    </row>
    <row r="1244" spans="1:4">
      <c r="A1244">
        <v>43</v>
      </c>
      <c r="B1244">
        <v>0.14369999999999999</v>
      </c>
      <c r="C1244" s="22">
        <v>7.5613578000000004E-7</v>
      </c>
      <c r="D1244" s="22">
        <v>5.81095175E-7</v>
      </c>
    </row>
    <row r="1245" spans="1:4">
      <c r="A1245">
        <v>44</v>
      </c>
      <c r="B1245">
        <v>0.1613</v>
      </c>
      <c r="C1245" s="22">
        <v>7.5397256099999999E-7</v>
      </c>
      <c r="D1245" s="22">
        <v>5.7945660400000004E-7</v>
      </c>
    </row>
    <row r="1246" spans="1:4">
      <c r="A1246">
        <v>45</v>
      </c>
      <c r="B1246">
        <v>0.18099999999999999</v>
      </c>
      <c r="C1246" s="22">
        <v>7.5152478200000003E-7</v>
      </c>
      <c r="D1246" s="22">
        <v>5.77602339E-7</v>
      </c>
    </row>
    <row r="1247" spans="1:4">
      <c r="A1247">
        <v>46</v>
      </c>
      <c r="B1247">
        <v>0.20319999999999999</v>
      </c>
      <c r="C1247" s="22">
        <v>7.4879242599999998E-7</v>
      </c>
      <c r="D1247" s="22">
        <v>5.7553138399999996E-7</v>
      </c>
    </row>
    <row r="1248" spans="1:4">
      <c r="A1248">
        <v>47</v>
      </c>
      <c r="B1248">
        <v>0.2281</v>
      </c>
      <c r="C1248" s="22">
        <v>7.4577876799999998E-7</v>
      </c>
      <c r="D1248" s="22">
        <v>5.7324587200000004E-7</v>
      </c>
    </row>
    <row r="1249" spans="1:4">
      <c r="A1249">
        <v>48</v>
      </c>
      <c r="B1249">
        <v>0.25600000000000001</v>
      </c>
      <c r="C1249" s="22">
        <v>7.42489059E-7</v>
      </c>
      <c r="D1249" s="22">
        <v>5.7075048799999997E-7</v>
      </c>
    </row>
    <row r="1250" spans="1:4">
      <c r="A1250">
        <v>49</v>
      </c>
      <c r="B1250">
        <v>0.28739999999999999</v>
      </c>
      <c r="C1250" s="22">
        <v>7.38928449E-7</v>
      </c>
      <c r="D1250" s="22">
        <v>5.6805057299999997E-7</v>
      </c>
    </row>
    <row r="1251" spans="1:4">
      <c r="A1251">
        <v>50</v>
      </c>
      <c r="B1251">
        <v>0.32250000000000001</v>
      </c>
      <c r="C1251" s="22">
        <v>7.3510008100000004E-7</v>
      </c>
      <c r="D1251" s="22">
        <v>5.6514972299999995E-7</v>
      </c>
    </row>
    <row r="1252" spans="1:4">
      <c r="A1252">
        <v>51</v>
      </c>
      <c r="B1252">
        <v>0.36199999999999999</v>
      </c>
      <c r="C1252" s="22">
        <v>7.3100343600000004E-7</v>
      </c>
      <c r="D1252" s="22">
        <v>5.6204757599999998E-7</v>
      </c>
    </row>
    <row r="1253" spans="1:4">
      <c r="A1253">
        <v>52</v>
      </c>
      <c r="B1253">
        <v>0.40639999999999998</v>
      </c>
      <c r="C1253" s="22">
        <v>7.2663328499999999E-7</v>
      </c>
      <c r="D1253" s="22">
        <v>5.5873881700000004E-7</v>
      </c>
    </row>
    <row r="1254" spans="1:4">
      <c r="A1254">
        <v>53</v>
      </c>
      <c r="B1254">
        <v>0.45610000000000001</v>
      </c>
      <c r="C1254" s="22">
        <v>7.2198097400000005E-7</v>
      </c>
      <c r="D1254" s="22">
        <v>5.5521502999999999E-7</v>
      </c>
    </row>
    <row r="1255" spans="1:4">
      <c r="A1255">
        <v>54</v>
      </c>
      <c r="B1255">
        <v>0.51200000000000001</v>
      </c>
      <c r="C1255" s="22">
        <v>7.1703875399999995E-7</v>
      </c>
      <c r="D1255" s="22">
        <v>5.5146947400000005E-7</v>
      </c>
    </row>
    <row r="1256" spans="1:4">
      <c r="A1256">
        <v>55</v>
      </c>
      <c r="B1256">
        <v>0.57469999999999999</v>
      </c>
      <c r="C1256" s="22">
        <v>7.1180377999999996E-7</v>
      </c>
      <c r="D1256" s="22">
        <v>5.4750117299999997E-7</v>
      </c>
    </row>
    <row r="1257" spans="1:4">
      <c r="A1257">
        <v>56</v>
      </c>
      <c r="B1257">
        <v>0.64510000000000001</v>
      </c>
      <c r="C1257" s="22">
        <v>7.0627770000000002E-7</v>
      </c>
      <c r="D1257" s="22">
        <v>5.4331426400000002E-7</v>
      </c>
    </row>
    <row r="1258" spans="1:4">
      <c r="A1258">
        <v>57</v>
      </c>
      <c r="B1258">
        <v>0.72409999999999997</v>
      </c>
      <c r="C1258" s="22">
        <v>7.0046314700000005E-7</v>
      </c>
      <c r="D1258" s="22">
        <v>5.3891354799999995E-7</v>
      </c>
    </row>
    <row r="1259" spans="1:4">
      <c r="A1259">
        <v>58</v>
      </c>
      <c r="B1259">
        <v>0.81269999999999998</v>
      </c>
      <c r="C1259" s="22">
        <v>6.9436109599999998E-7</v>
      </c>
      <c r="D1259" s="22">
        <v>5.3430035500000003E-7</v>
      </c>
    </row>
    <row r="1260" spans="1:4">
      <c r="A1260">
        <v>59</v>
      </c>
      <c r="B1260">
        <v>0.9123</v>
      </c>
      <c r="C1260" s="22">
        <v>6.87969552E-7</v>
      </c>
      <c r="D1260" s="22">
        <v>5.2947070199999999E-7</v>
      </c>
    </row>
    <row r="1261" spans="1:4">
      <c r="A1261">
        <v>60</v>
      </c>
      <c r="B1261">
        <v>1.024</v>
      </c>
      <c r="C1261" s="22">
        <v>6.8128340199999998E-7</v>
      </c>
      <c r="D1261" s="22">
        <v>5.2441668699999998E-7</v>
      </c>
    </row>
    <row r="1262" spans="1:4">
      <c r="A1262">
        <v>61</v>
      </c>
      <c r="B1262">
        <v>1.149</v>
      </c>
      <c r="C1262" s="22">
        <v>6.7429799299999997E-7</v>
      </c>
      <c r="D1262" s="22">
        <v>5.1913242800000004E-7</v>
      </c>
    </row>
    <row r="1263" spans="1:4">
      <c r="A1263">
        <v>62</v>
      </c>
      <c r="B1263">
        <v>1.29</v>
      </c>
      <c r="C1263" s="22">
        <v>6.6701499199999999E-7</v>
      </c>
      <c r="D1263" s="22">
        <v>5.1362136300000004E-7</v>
      </c>
    </row>
    <row r="1264" spans="1:4">
      <c r="A1264">
        <v>63</v>
      </c>
      <c r="B1264">
        <v>1.448</v>
      </c>
      <c r="C1264" s="22">
        <v>6.5944379100000002E-7</v>
      </c>
      <c r="D1264" s="22">
        <v>5.0789742500000002E-7</v>
      </c>
    </row>
    <row r="1265" spans="1:4">
      <c r="A1265">
        <v>64</v>
      </c>
      <c r="B1265">
        <v>1.625</v>
      </c>
      <c r="C1265" s="22">
        <v>6.5159731300000003E-7</v>
      </c>
      <c r="D1265" s="22">
        <v>5.0197860600000002E-7</v>
      </c>
    </row>
    <row r="1266" spans="1:4">
      <c r="A1266">
        <v>65</v>
      </c>
      <c r="B1266">
        <v>1.825</v>
      </c>
      <c r="C1266" s="22">
        <v>6.43487724E-7</v>
      </c>
      <c r="D1266" s="22">
        <v>4.9587924399999997E-7</v>
      </c>
    </row>
    <row r="1267" spans="1:4">
      <c r="A1267">
        <v>66</v>
      </c>
      <c r="B1267">
        <v>2.048</v>
      </c>
      <c r="C1267" s="22">
        <v>6.3512215699999998E-7</v>
      </c>
      <c r="D1267" s="22">
        <v>4.8960528200000004E-7</v>
      </c>
    </row>
    <row r="1268" spans="1:4">
      <c r="A1268">
        <v>67</v>
      </c>
      <c r="B1268">
        <v>2.2989999999999999</v>
      </c>
      <c r="C1268" s="22">
        <v>6.2649433200000004E-7</v>
      </c>
      <c r="D1268" s="22">
        <v>4.8315280199999998E-7</v>
      </c>
    </row>
    <row r="1269" spans="1:4">
      <c r="A1269">
        <v>68</v>
      </c>
      <c r="B1269">
        <v>2.58</v>
      </c>
      <c r="C1269" s="22">
        <v>6.1757429200000005E-7</v>
      </c>
      <c r="D1269" s="22">
        <v>4.7651131699999998E-7</v>
      </c>
    </row>
    <row r="1270" spans="1:4">
      <c r="A1270">
        <v>69</v>
      </c>
      <c r="B1270">
        <v>2.8959999999999999</v>
      </c>
      <c r="C1270" s="22">
        <v>6.0829885200000003E-7</v>
      </c>
      <c r="D1270" s="22">
        <v>4.6966886500000001E-7</v>
      </c>
    </row>
    <row r="1271" spans="1:4">
      <c r="A1271">
        <v>70</v>
      </c>
      <c r="B1271">
        <v>3.2509999999999999</v>
      </c>
      <c r="C1271" s="22">
        <v>5.9855708999999996E-7</v>
      </c>
      <c r="D1271" s="22">
        <v>4.6260731699999999E-7</v>
      </c>
    </row>
    <row r="1272" spans="1:4">
      <c r="A1272">
        <v>71</v>
      </c>
      <c r="B1272">
        <v>3.649</v>
      </c>
      <c r="C1272" s="22">
        <v>5.8816993200000002E-7</v>
      </c>
      <c r="D1272" s="22">
        <v>4.5528184800000002E-7</v>
      </c>
    </row>
    <row r="1273" spans="1:4">
      <c r="A1273">
        <v>72</v>
      </c>
      <c r="B1273">
        <v>4.0960000000000001</v>
      </c>
      <c r="C1273" s="22">
        <v>5.7687633200000005E-7</v>
      </c>
      <c r="D1273" s="22">
        <v>4.4759438100000001E-7</v>
      </c>
    </row>
    <row r="1274" spans="1:4">
      <c r="A1274">
        <v>73</v>
      </c>
      <c r="B1274">
        <v>4.5979999999999999</v>
      </c>
      <c r="C1274" s="22">
        <v>5.6433656E-7</v>
      </c>
      <c r="D1274" s="22">
        <v>4.3937446499999999E-7</v>
      </c>
    </row>
    <row r="1275" spans="1:4">
      <c r="A1275">
        <v>74</v>
      </c>
      <c r="B1275">
        <v>5.1609999999999996</v>
      </c>
      <c r="C1275" s="22">
        <v>5.5015493600000005E-7</v>
      </c>
      <c r="D1275" s="22">
        <v>4.3037567700000001E-7</v>
      </c>
    </row>
    <row r="1276" spans="1:4">
      <c r="A1276">
        <v>75</v>
      </c>
      <c r="B1276">
        <v>5.7930000000000001</v>
      </c>
      <c r="C1276" s="22">
        <v>5.3392864900000004E-7</v>
      </c>
      <c r="D1276" s="22">
        <v>4.2029556000000001E-7</v>
      </c>
    </row>
    <row r="1277" spans="1:4">
      <c r="A1277">
        <v>76</v>
      </c>
      <c r="B1277">
        <v>6.5019999999999998</v>
      </c>
      <c r="C1277" s="22">
        <v>5.1532383300000002E-7</v>
      </c>
      <c r="D1277" s="22">
        <v>4.0882040799999998E-7</v>
      </c>
    </row>
    <row r="1278" spans="1:4">
      <c r="A1278">
        <v>77</v>
      </c>
      <c r="B1278">
        <v>7.298</v>
      </c>
      <c r="C1278" s="22">
        <v>4.9415218300000005E-7</v>
      </c>
      <c r="D1278" s="22">
        <v>3.9567762400000002E-7</v>
      </c>
    </row>
    <row r="1279" spans="1:4">
      <c r="A1279">
        <v>78</v>
      </c>
      <c r="B1279">
        <v>8.1920000000000002</v>
      </c>
      <c r="C1279" s="22">
        <v>4.7041275599999998E-7</v>
      </c>
      <c r="D1279" s="22">
        <v>3.8067627100000002E-7</v>
      </c>
    </row>
    <row r="1280" spans="1:4">
      <c r="A1280">
        <v>79</v>
      </c>
      <c r="B1280">
        <v>9.1950000000000003</v>
      </c>
      <c r="C1280" s="22">
        <v>4.4429436500000002E-7</v>
      </c>
      <c r="D1280" s="22">
        <v>3.6373724600000002E-7</v>
      </c>
    </row>
    <row r="1281" spans="1:8">
      <c r="A1281">
        <v>80</v>
      </c>
      <c r="B1281">
        <v>10.32</v>
      </c>
      <c r="C1281" s="22">
        <v>4.1615868699999999E-7</v>
      </c>
      <c r="D1281" s="22">
        <v>3.4492085200000001E-7</v>
      </c>
    </row>
    <row r="1282" spans="1:8">
      <c r="A1282">
        <v>81</v>
      </c>
      <c r="B1282">
        <v>11.59</v>
      </c>
      <c r="C1282" s="22">
        <v>3.8651416600000001E-7</v>
      </c>
      <c r="D1282" s="22">
        <v>3.2444096899999998E-7</v>
      </c>
    </row>
    <row r="1283" spans="1:8">
      <c r="A1283">
        <v>82</v>
      </c>
      <c r="B1283">
        <v>13</v>
      </c>
      <c r="C1283" s="22">
        <v>3.5597403800000001E-7</v>
      </c>
      <c r="D1283" s="22">
        <v>3.0264801100000001E-7</v>
      </c>
    </row>
    <row r="1284" spans="1:8">
      <c r="A1284">
        <v>83</v>
      </c>
      <c r="B1284">
        <v>14.6</v>
      </c>
      <c r="C1284" s="22">
        <v>3.2519267799999999E-7</v>
      </c>
      <c r="D1284" s="22">
        <v>2.7998107000000001E-7</v>
      </c>
    </row>
    <row r="1287" spans="1:8">
      <c r="A1287" t="s">
        <v>1</v>
      </c>
      <c r="B1287" t="s">
        <v>12</v>
      </c>
      <c r="C1287" t="s">
        <v>13</v>
      </c>
      <c r="D1287" t="s">
        <v>14</v>
      </c>
      <c r="E1287" t="s">
        <v>15</v>
      </c>
      <c r="F1287" t="s">
        <v>259</v>
      </c>
      <c r="G1287" t="s">
        <v>16</v>
      </c>
      <c r="H1287" t="s">
        <v>17</v>
      </c>
    </row>
    <row r="1288" spans="1:8">
      <c r="A1288">
        <v>0</v>
      </c>
      <c r="B1288">
        <v>1.1249999999999999E-3</v>
      </c>
      <c r="C1288" s="22">
        <v>3.8533723400000003E-6</v>
      </c>
      <c r="D1288" s="22">
        <v>5.0468609999999999E-7</v>
      </c>
      <c r="E1288">
        <v>0.13097257600000001</v>
      </c>
      <c r="F1288">
        <v>-0.38747544299999997</v>
      </c>
      <c r="G1288">
        <v>-1.4067860099999999E-2</v>
      </c>
      <c r="H1288">
        <v>0.13065619846906201</v>
      </c>
    </row>
    <row r="1289" spans="1:8">
      <c r="A1289">
        <v>1</v>
      </c>
      <c r="B1289">
        <v>1.4170000000000001E-3</v>
      </c>
      <c r="C1289" s="22">
        <v>3.8533617399999999E-6</v>
      </c>
      <c r="D1289" s="22">
        <v>5.0469034800000005E-7</v>
      </c>
      <c r="E1289">
        <v>0.13097403799999999</v>
      </c>
      <c r="F1289">
        <v>-0.38446655000000002</v>
      </c>
      <c r="G1289">
        <v>-1.4553864E-2</v>
      </c>
      <c r="H1289">
        <v>0.13065619846906201</v>
      </c>
    </row>
    <row r="1290" spans="1:8">
      <c r="A1290">
        <v>2</v>
      </c>
      <c r="B1290">
        <v>1.786E-3</v>
      </c>
      <c r="C1290" s="22">
        <v>3.85335754E-6</v>
      </c>
      <c r="D1290" s="22">
        <v>5.0469200600000003E-7</v>
      </c>
      <c r="E1290">
        <v>0.13097461099999999</v>
      </c>
      <c r="F1290">
        <v>-0.34933628</v>
      </c>
      <c r="G1290">
        <v>-1.47431062E-2</v>
      </c>
      <c r="H1290">
        <v>0.13065619846906201</v>
      </c>
    </row>
    <row r="1291" spans="1:8">
      <c r="A1291">
        <v>3</v>
      </c>
      <c r="B1291">
        <v>2.2499999999999998E-3</v>
      </c>
      <c r="C1291" s="22">
        <v>3.8533607399999997E-6</v>
      </c>
      <c r="D1291" s="22">
        <v>5.0469037600000004E-7</v>
      </c>
      <c r="E1291">
        <v>0.13097407999999999</v>
      </c>
      <c r="F1291" s="22">
        <v>-0.42702785999999998</v>
      </c>
      <c r="G1291">
        <v>-1.4555479600000001E-2</v>
      </c>
      <c r="H1291">
        <v>0.13065619846906201</v>
      </c>
    </row>
    <row r="1292" spans="1:8">
      <c r="A1292">
        <v>4</v>
      </c>
      <c r="B1292">
        <v>2.8349999999999998E-3</v>
      </c>
      <c r="C1292" s="22">
        <v>3.8533673899999999E-6</v>
      </c>
      <c r="D1292" s="22">
        <v>5.04688001E-7</v>
      </c>
      <c r="E1292">
        <v>0.13097323699999999</v>
      </c>
      <c r="F1292">
        <v>0.17649474400000001</v>
      </c>
      <c r="G1292">
        <v>-1.4285093699999999E-2</v>
      </c>
      <c r="H1292">
        <v>0.13065619846906201</v>
      </c>
    </row>
    <row r="1293" spans="1:8">
      <c r="A1293">
        <v>5</v>
      </c>
      <c r="B1293">
        <v>3.5720000000000001E-3</v>
      </c>
      <c r="C1293" s="22">
        <v>3.8533662500000004E-6</v>
      </c>
      <c r="D1293" s="22">
        <v>5.0468875699999999E-7</v>
      </c>
      <c r="E1293">
        <v>0.13097347200000001</v>
      </c>
      <c r="F1293">
        <v>-0.49120506200000003</v>
      </c>
      <c r="G1293">
        <v>-1.43729463E-2</v>
      </c>
      <c r="H1293">
        <v>0.13065619846906201</v>
      </c>
    </row>
    <row r="1294" spans="1:8">
      <c r="A1294">
        <v>6</v>
      </c>
      <c r="B1294">
        <v>4.4999999999999997E-3</v>
      </c>
      <c r="C1294" s="22">
        <v>3.8533574700000003E-6</v>
      </c>
      <c r="D1294" s="22">
        <v>5.0469255500000001E-7</v>
      </c>
      <c r="E1294">
        <v>0.130974756</v>
      </c>
      <c r="F1294">
        <v>-0.289561605</v>
      </c>
      <c r="G1294">
        <v>-1.48080208E-2</v>
      </c>
      <c r="H1294">
        <v>0.13065619846906201</v>
      </c>
    </row>
    <row r="1295" spans="1:8">
      <c r="A1295">
        <v>7</v>
      </c>
      <c r="B1295">
        <v>5.6690000000000004E-3</v>
      </c>
      <c r="C1295" s="22">
        <v>3.8533571699999997E-6</v>
      </c>
      <c r="D1295" s="22">
        <v>5.0469234699999999E-7</v>
      </c>
      <c r="E1295">
        <v>0.13097471199999999</v>
      </c>
      <c r="F1295">
        <v>-0.67913888499999997</v>
      </c>
      <c r="G1295">
        <v>-1.47828318E-2</v>
      </c>
      <c r="H1295">
        <v>0.13065619846906201</v>
      </c>
    </row>
    <row r="1296" spans="1:8">
      <c r="A1296">
        <v>8</v>
      </c>
      <c r="B1296">
        <v>7.143E-3</v>
      </c>
      <c r="C1296" s="22">
        <v>3.8533654000000001E-6</v>
      </c>
      <c r="D1296" s="22">
        <v>5.0468812300000002E-7</v>
      </c>
      <c r="E1296">
        <v>0.130973336</v>
      </c>
      <c r="F1296">
        <v>-0.34136123800000001</v>
      </c>
      <c r="G1296">
        <v>-1.4296267499999999E-2</v>
      </c>
      <c r="H1296">
        <v>0.13065619846906201</v>
      </c>
    </row>
    <row r="1297" spans="1:8">
      <c r="A1297">
        <v>9</v>
      </c>
      <c r="B1297">
        <v>8.9999999999999993E-3</v>
      </c>
      <c r="C1297" s="22">
        <v>3.853367E-6</v>
      </c>
      <c r="D1297" s="22">
        <v>5.0468789200000003E-7</v>
      </c>
      <c r="E1297">
        <v>0.130973222</v>
      </c>
      <c r="F1297">
        <v>4.8994134100000002</v>
      </c>
      <c r="G1297">
        <v>-1.4271551800000001E-2</v>
      </c>
      <c r="H1297">
        <v>0.13065619846906201</v>
      </c>
    </row>
    <row r="1298" spans="1:8">
      <c r="A1298">
        <v>10</v>
      </c>
      <c r="B1298">
        <v>1.1339999999999999E-2</v>
      </c>
      <c r="C1298" s="22">
        <v>3.8533618200000002E-6</v>
      </c>
      <c r="D1298" s="22">
        <v>5.0469183999999995E-7</v>
      </c>
      <c r="E1298">
        <v>0.13097442300000001</v>
      </c>
      <c r="F1298">
        <v>-0.22179866400000001</v>
      </c>
      <c r="G1298">
        <v>-1.4730818E-2</v>
      </c>
      <c r="H1298">
        <v>0.13065619846906201</v>
      </c>
    </row>
    <row r="1299" spans="1:8">
      <c r="A1299">
        <v>11</v>
      </c>
      <c r="B1299">
        <v>1.4290000000000001E-2</v>
      </c>
      <c r="C1299" s="22">
        <v>3.8533596900000003E-6</v>
      </c>
      <c r="D1299" s="22">
        <v>5.04691882E-7</v>
      </c>
      <c r="E1299">
        <v>0.13097450599999999</v>
      </c>
      <c r="F1299">
        <v>0.214998667</v>
      </c>
      <c r="G1299">
        <v>-1.4732175300000001E-2</v>
      </c>
      <c r="H1299">
        <v>0.13065619846906201</v>
      </c>
    </row>
    <row r="1300" spans="1:8">
      <c r="A1300">
        <v>12</v>
      </c>
      <c r="B1300">
        <v>1.7999999999999999E-2</v>
      </c>
      <c r="C1300" s="22">
        <v>3.8533629800000002E-6</v>
      </c>
      <c r="D1300" s="22">
        <v>5.0468869799999999E-7</v>
      </c>
      <c r="E1300">
        <v>0.13097356800000001</v>
      </c>
      <c r="F1300">
        <v>0.190389693</v>
      </c>
      <c r="G1300">
        <v>-1.43603137E-2</v>
      </c>
      <c r="H1300">
        <v>0.13065619846906201</v>
      </c>
    </row>
    <row r="1301" spans="1:8">
      <c r="A1301">
        <v>13</v>
      </c>
      <c r="B1301">
        <v>2.2679999999999999E-2</v>
      </c>
      <c r="C1301" s="22">
        <v>3.8533571900000002E-6</v>
      </c>
      <c r="D1301" s="22">
        <v>5.0468808199999998E-7</v>
      </c>
      <c r="E1301">
        <v>0.13097360499999999</v>
      </c>
      <c r="F1301">
        <v>0.15211330200000001</v>
      </c>
      <c r="G1301">
        <v>-1.42774606E-2</v>
      </c>
      <c r="H1301">
        <v>0.13065619846906201</v>
      </c>
    </row>
    <row r="1302" spans="1:8">
      <c r="A1302">
        <v>14</v>
      </c>
      <c r="B1302">
        <v>2.8570000000000002E-2</v>
      </c>
      <c r="C1302" s="22">
        <v>3.8533096800000004E-6</v>
      </c>
      <c r="D1302" s="22">
        <v>5.0468383300000002E-7</v>
      </c>
      <c r="E1302">
        <v>0.130974117</v>
      </c>
      <c r="F1302">
        <v>0.14839372000000001</v>
      </c>
      <c r="G1302">
        <v>-1.3696890999999999E-2</v>
      </c>
      <c r="H1302">
        <v>0.13065619846906201</v>
      </c>
    </row>
    <row r="1303" spans="1:8">
      <c r="A1303">
        <v>15</v>
      </c>
      <c r="B1303">
        <v>3.5999999999999997E-2</v>
      </c>
      <c r="C1303" s="22">
        <v>3.8530702599999997E-6</v>
      </c>
      <c r="D1303" s="22">
        <v>5.04650932E-7</v>
      </c>
      <c r="E1303">
        <v>0.13097371699999999</v>
      </c>
      <c r="F1303">
        <v>0.14656513700000001</v>
      </c>
      <c r="G1303">
        <v>-9.5505309599999994E-3</v>
      </c>
      <c r="H1303">
        <v>0.13065619846906201</v>
      </c>
    </row>
    <row r="1304" spans="1:8">
      <c r="A1304">
        <v>16</v>
      </c>
      <c r="B1304">
        <v>4.5359999999999998E-2</v>
      </c>
      <c r="C1304" s="22">
        <v>3.8522668199999999E-6</v>
      </c>
      <c r="D1304" s="22">
        <v>5.0453969900000001E-7</v>
      </c>
      <c r="E1304">
        <v>0.13097215800000001</v>
      </c>
      <c r="F1304">
        <v>0.13499557300000001</v>
      </c>
      <c r="G1304">
        <v>2.9274961600000001E-3</v>
      </c>
      <c r="H1304">
        <v>0.13065619846906201</v>
      </c>
    </row>
    <row r="1305" spans="1:8">
      <c r="A1305">
        <v>17</v>
      </c>
      <c r="B1305">
        <v>5.7140000000000003E-2</v>
      </c>
      <c r="C1305" s="22">
        <v>3.8502221099999999E-6</v>
      </c>
      <c r="D1305" s="22">
        <v>5.0425853100000001E-7</v>
      </c>
      <c r="E1305">
        <v>0.130968686</v>
      </c>
      <c r="F1305">
        <v>0.111008014</v>
      </c>
      <c r="G1305">
        <v>2.6703436099999998E-2</v>
      </c>
      <c r="H1305">
        <v>0.13065619846906201</v>
      </c>
    </row>
    <row r="1306" spans="1:8">
      <c r="A1306">
        <v>18</v>
      </c>
      <c r="B1306">
        <v>7.1999999999999995E-2</v>
      </c>
      <c r="C1306" s="22">
        <v>3.8459510799999997E-6</v>
      </c>
      <c r="D1306" s="22">
        <v>5.0366964400000004E-7</v>
      </c>
      <c r="E1306">
        <v>0.13096101199999999</v>
      </c>
      <c r="F1306">
        <v>8.0835242599999996E-2</v>
      </c>
      <c r="G1306">
        <v>5.6670949200000001E-2</v>
      </c>
      <c r="H1306">
        <v>0.13065619846906201</v>
      </c>
    </row>
    <row r="1307" spans="1:8">
      <c r="A1307">
        <v>19</v>
      </c>
      <c r="B1307">
        <v>9.0709999999999999E-2</v>
      </c>
      <c r="C1307" s="22">
        <v>3.8382629200000003E-6</v>
      </c>
      <c r="D1307" s="22">
        <v>5.0261239100000002E-7</v>
      </c>
      <c r="E1307">
        <v>0.13094787999999999</v>
      </c>
      <c r="F1307">
        <v>5.4411567600000002E-2</v>
      </c>
      <c r="G1307">
        <v>8.3082949599999997E-2</v>
      </c>
      <c r="H1307">
        <v>0.13065619846906201</v>
      </c>
    </row>
    <row r="1308" spans="1:8">
      <c r="A1308">
        <v>20</v>
      </c>
      <c r="B1308">
        <v>0.1143</v>
      </c>
      <c r="C1308" s="22">
        <v>3.8260551999999998E-6</v>
      </c>
      <c r="D1308" s="22">
        <v>5.0093610100000003E-7</v>
      </c>
      <c r="E1308">
        <v>0.13092756799999999</v>
      </c>
      <c r="F1308">
        <v>3.5987340600000001E-2</v>
      </c>
      <c r="G1308">
        <v>0.101606187</v>
      </c>
      <c r="H1308">
        <v>0.13065619846906201</v>
      </c>
    </row>
    <row r="1309" spans="1:8">
      <c r="A1309">
        <v>21</v>
      </c>
      <c r="B1309">
        <v>0.14399999999999999</v>
      </c>
      <c r="C1309" s="22">
        <v>3.8085849200000002E-6</v>
      </c>
      <c r="D1309" s="22">
        <v>4.9853155599999998E-7</v>
      </c>
      <c r="E1309">
        <v>0.13089679400000001</v>
      </c>
      <c r="F1309">
        <v>2.4205254999999998E-2</v>
      </c>
      <c r="G1309">
        <v>0.113435587</v>
      </c>
      <c r="H1309">
        <v>0.13065619846906201</v>
      </c>
    </row>
    <row r="1310" spans="1:8">
      <c r="A1310">
        <v>22</v>
      </c>
      <c r="B1310">
        <v>0.18140000000000001</v>
      </c>
      <c r="C1310" s="22">
        <v>3.7855013000000001E-6</v>
      </c>
      <c r="D1310" s="22">
        <v>4.9535106399999999E-7</v>
      </c>
      <c r="E1310">
        <v>0.13085481299999999</v>
      </c>
      <c r="F1310">
        <v>1.6827458399999998E-2</v>
      </c>
      <c r="G1310">
        <v>0.120801591</v>
      </c>
      <c r="H1310">
        <v>0.13065619846906201</v>
      </c>
    </row>
    <row r="1311" spans="1:8">
      <c r="A1311">
        <v>23</v>
      </c>
      <c r="B1311">
        <v>0.2286</v>
      </c>
      <c r="C1311" s="22">
        <v>3.7567521700000001E-6</v>
      </c>
      <c r="D1311" s="22">
        <v>4.9139637100000004E-7</v>
      </c>
      <c r="E1311">
        <v>0.13080351000000001</v>
      </c>
      <c r="F1311">
        <v>1.2290680300000001E-2</v>
      </c>
      <c r="G1311">
        <v>0.125387793</v>
      </c>
      <c r="H1311">
        <v>0.13065619846906201</v>
      </c>
    </row>
    <row r="1312" spans="1:8">
      <c r="A1312">
        <v>24</v>
      </c>
      <c r="B1312">
        <v>0.28799999999999998</v>
      </c>
      <c r="C1312" s="22">
        <v>3.72247579E-6</v>
      </c>
      <c r="D1312" s="22">
        <v>4.8668053100000003E-7</v>
      </c>
      <c r="E1312">
        <v>0.13074108700000001</v>
      </c>
      <c r="F1312">
        <v>9.4004498099999993E-3</v>
      </c>
      <c r="G1312">
        <v>0.12838807299999999</v>
      </c>
      <c r="H1312">
        <v>0.13065619846906201</v>
      </c>
    </row>
    <row r="1313" spans="1:8">
      <c r="A1313">
        <v>25</v>
      </c>
      <c r="B1313">
        <v>0.36280000000000001</v>
      </c>
      <c r="C1313" s="22">
        <v>3.6827889099999999E-6</v>
      </c>
      <c r="D1313" s="22">
        <v>4.8120710699999999E-7</v>
      </c>
      <c r="E1313">
        <v>0.13066377600000001</v>
      </c>
      <c r="F1313">
        <v>7.3661143800000002E-3</v>
      </c>
      <c r="G1313">
        <v>0.13050029799999999</v>
      </c>
      <c r="H1313">
        <v>0.13065619846906201</v>
      </c>
    </row>
    <row r="1314" spans="1:8">
      <c r="A1314">
        <v>26</v>
      </c>
      <c r="B1314">
        <v>0.4572</v>
      </c>
      <c r="C1314" s="22">
        <v>3.6375770399999998E-6</v>
      </c>
      <c r="D1314" s="22">
        <v>4.7497017100000001E-7</v>
      </c>
      <c r="E1314">
        <v>0.13057322699999999</v>
      </c>
      <c r="F1314">
        <v>5.9749826900000001E-3</v>
      </c>
      <c r="G1314">
        <v>0.132002278</v>
      </c>
      <c r="H1314">
        <v>0.13065619846906201</v>
      </c>
    </row>
    <row r="1315" spans="1:8">
      <c r="A1315">
        <v>27</v>
      </c>
      <c r="B1315">
        <v>0.57599999999999996</v>
      </c>
      <c r="C1315" s="22">
        <v>3.5866349900000002E-6</v>
      </c>
      <c r="D1315" s="22">
        <v>4.6794740999999998E-7</v>
      </c>
      <c r="E1315">
        <v>0.13046976099999999</v>
      </c>
      <c r="F1315">
        <v>5.1436366200000002E-3</v>
      </c>
      <c r="G1315">
        <v>0.13308634599999999</v>
      </c>
      <c r="H1315">
        <v>0.13065619846906201</v>
      </c>
    </row>
    <row r="1316" spans="1:8">
      <c r="A1316">
        <v>28</v>
      </c>
      <c r="B1316">
        <v>0.72570000000000001</v>
      </c>
      <c r="C1316" s="22">
        <v>3.5299046E-6</v>
      </c>
      <c r="D1316" s="22">
        <v>4.6010187899999998E-7</v>
      </c>
      <c r="E1316">
        <v>0.13034399799999999</v>
      </c>
      <c r="F1316">
        <v>4.5371495800000002E-3</v>
      </c>
      <c r="G1316">
        <v>0.13397667199999999</v>
      </c>
      <c r="H1316">
        <v>0.13065619846906201</v>
      </c>
    </row>
    <row r="1317" spans="1:8">
      <c r="A1317">
        <v>29</v>
      </c>
      <c r="B1317">
        <v>0.9143</v>
      </c>
      <c r="C1317" s="22">
        <v>3.4673794999999998E-6</v>
      </c>
      <c r="D1317" s="22">
        <v>4.5142380699999999E-7</v>
      </c>
      <c r="E1317">
        <v>0.130191635</v>
      </c>
      <c r="F1317">
        <v>4.0303004900000003E-3</v>
      </c>
      <c r="G1317">
        <v>0.13474025000000001</v>
      </c>
      <c r="H1317">
        <v>0.13065619846906201</v>
      </c>
    </row>
    <row r="1318" spans="1:8">
      <c r="A1318">
        <v>30</v>
      </c>
      <c r="B1318">
        <v>1.1519999999999999</v>
      </c>
      <c r="C1318" s="22">
        <v>3.3989602200000001E-6</v>
      </c>
      <c r="D1318" s="22">
        <v>4.4193146800000002E-7</v>
      </c>
      <c r="E1318">
        <v>0.13001960600000001</v>
      </c>
      <c r="F1318">
        <v>3.9743331400000003E-3</v>
      </c>
      <c r="G1318">
        <v>0.13533118999999999</v>
      </c>
      <c r="H1318">
        <v>0.13065619846906201</v>
      </c>
    </row>
    <row r="1319" spans="1:8">
      <c r="A1319">
        <v>31</v>
      </c>
      <c r="B1319">
        <v>1.4510000000000001</v>
      </c>
      <c r="C1319" s="22">
        <v>3.3247334199999998E-6</v>
      </c>
      <c r="D1319" s="22">
        <v>4.3160847400000001E-7</v>
      </c>
      <c r="E1319">
        <v>0.12981746799999999</v>
      </c>
      <c r="F1319">
        <v>4.6614351800000004E-3</v>
      </c>
      <c r="G1319">
        <v>0.13584843399999999</v>
      </c>
      <c r="H1319">
        <v>0.13065619846906201</v>
      </c>
    </row>
    <row r="1320" spans="1:8">
      <c r="A1320">
        <v>32</v>
      </c>
      <c r="B1320">
        <v>1.829</v>
      </c>
      <c r="C1320" s="22">
        <v>3.2451453900000002E-6</v>
      </c>
      <c r="D1320" s="22">
        <v>4.20423853E-7</v>
      </c>
      <c r="E1320">
        <v>0.12955470499999999</v>
      </c>
      <c r="F1320">
        <v>6.7483566900000003E-3</v>
      </c>
      <c r="G1320">
        <v>0.13645284499999999</v>
      </c>
      <c r="H1320">
        <v>0.13065619846906201</v>
      </c>
    </row>
    <row r="1321" spans="1:8">
      <c r="A1321">
        <v>33</v>
      </c>
      <c r="B1321">
        <v>2.3039999999999998</v>
      </c>
      <c r="C1321" s="22">
        <v>3.16055286E-6</v>
      </c>
      <c r="D1321" s="22">
        <v>4.0834326299999999E-7</v>
      </c>
      <c r="E1321">
        <v>0.12919994800000001</v>
      </c>
      <c r="F1321">
        <v>1.29560779E-2</v>
      </c>
      <c r="G1321">
        <v>0.13721962400000001</v>
      </c>
      <c r="H1321">
        <v>0.13065619846906201</v>
      </c>
    </row>
    <row r="1322" spans="1:8">
      <c r="A1322">
        <v>34</v>
      </c>
      <c r="B1322">
        <v>2.903</v>
      </c>
      <c r="C1322" s="22">
        <v>3.0704224199999999E-6</v>
      </c>
      <c r="D1322" s="22">
        <v>3.9487507799999999E-7</v>
      </c>
      <c r="E1322">
        <v>0.128606108</v>
      </c>
      <c r="F1322">
        <v>2.71597157E-2</v>
      </c>
      <c r="G1322">
        <v>0.13861027000000001</v>
      </c>
      <c r="H1322">
        <v>0.13065619846906201</v>
      </c>
    </row>
    <row r="1323" spans="1:8">
      <c r="A1323">
        <v>35</v>
      </c>
      <c r="B1323">
        <v>3.657</v>
      </c>
      <c r="C1323" s="22">
        <v>2.9719641699999999E-6</v>
      </c>
      <c r="D1323" s="22">
        <v>3.7825962300000001E-7</v>
      </c>
      <c r="E1323">
        <v>0.12727596999999999</v>
      </c>
      <c r="F1323">
        <v>4.81780006E-2</v>
      </c>
      <c r="G1323">
        <v>0.141945878</v>
      </c>
      <c r="H1323">
        <v>0.13065619846906201</v>
      </c>
    </row>
    <row r="1324" spans="1:8">
      <c r="A1324">
        <v>36</v>
      </c>
      <c r="B1324">
        <v>4.6079999999999997</v>
      </c>
      <c r="C1324" s="22">
        <v>2.8578600799999998E-6</v>
      </c>
      <c r="D1324" s="22">
        <v>3.5532787400000001E-7</v>
      </c>
      <c r="E1324">
        <v>0.124333544</v>
      </c>
      <c r="F1324">
        <v>6.4958138999999998E-2</v>
      </c>
      <c r="G1324">
        <v>0.14865461699999999</v>
      </c>
      <c r="H1324">
        <v>0.13065619846906201</v>
      </c>
    </row>
    <row r="1325" spans="1:8">
      <c r="A1325">
        <v>37</v>
      </c>
      <c r="B1325">
        <v>5.806</v>
      </c>
      <c r="C1325" s="22">
        <v>2.7154959E-6</v>
      </c>
      <c r="D1325" s="22">
        <v>3.2284130999999999E-7</v>
      </c>
      <c r="E1325">
        <v>0.11888852799999999</v>
      </c>
      <c r="F1325">
        <v>6.5024050200000003E-2</v>
      </c>
      <c r="G1325">
        <v>0.15853289400000001</v>
      </c>
      <c r="H1325">
        <v>0.13065619846906201</v>
      </c>
    </row>
    <row r="1326" spans="1:8">
      <c r="A1326">
        <v>38</v>
      </c>
      <c r="B1326">
        <v>7.3140000000000001</v>
      </c>
      <c r="C1326" s="22">
        <v>2.5312975200000001E-6</v>
      </c>
      <c r="D1326" s="22">
        <v>2.7988339799999998E-7</v>
      </c>
      <c r="E1326">
        <v>0.11056914299999999</v>
      </c>
      <c r="F1326">
        <v>4.7468298899999997E-2</v>
      </c>
      <c r="G1326">
        <v>0.16887218300000001</v>
      </c>
      <c r="H1326">
        <v>0.13065619846906201</v>
      </c>
    </row>
    <row r="1327" spans="1:8">
      <c r="A1327">
        <v>39</v>
      </c>
      <c r="B1327">
        <v>9.2159999999999993</v>
      </c>
      <c r="C1327" s="22">
        <v>2.3210594800000001E-6</v>
      </c>
      <c r="D1327" s="22">
        <v>2.3092184199999999E-7</v>
      </c>
      <c r="E1327">
        <v>9.9489842699999997E-2</v>
      </c>
      <c r="F1327">
        <v>-2.8671493400000002E-3</v>
      </c>
      <c r="G1327">
        <v>0.17760709499999999</v>
      </c>
      <c r="H1327">
        <v>0.13065619846906201</v>
      </c>
    </row>
    <row r="1328" spans="1:8">
      <c r="A1328">
        <v>40</v>
      </c>
      <c r="B1328">
        <v>11.61</v>
      </c>
      <c r="C1328" s="22">
        <v>1.96221914E-6</v>
      </c>
      <c r="D1328" s="22">
        <v>1.7482995500000001E-7</v>
      </c>
      <c r="E1328">
        <v>8.9098078600000005E-2</v>
      </c>
      <c r="F1328">
        <v>-3.0634719299999998E-2</v>
      </c>
      <c r="G1328">
        <v>0.173584777</v>
      </c>
      <c r="H1328">
        <v>0.13065619846906201</v>
      </c>
    </row>
    <row r="1329" spans="1:8">
      <c r="A1329">
        <v>41</v>
      </c>
      <c r="B1329">
        <v>13</v>
      </c>
      <c r="C1329" s="22">
        <v>1.4891151899999999E-6</v>
      </c>
      <c r="D1329" s="22">
        <v>1.11995359E-7</v>
      </c>
      <c r="E1329">
        <v>7.5209331899999995E-2</v>
      </c>
      <c r="F1329">
        <v>-4.0593786499999999E-2</v>
      </c>
      <c r="G1329">
        <v>0.165455135</v>
      </c>
      <c r="H1329">
        <v>0.13065619846906201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C19"/>
  <sheetViews>
    <sheetView workbookViewId="0">
      <selection sqref="A1:E20"/>
    </sheetView>
  </sheetViews>
  <sheetFormatPr defaultColWidth="9" defaultRowHeight="15"/>
  <cols>
    <col min="11" max="11" width="9.140625"/>
  </cols>
  <sheetData>
    <row r="1" spans="1:29">
      <c r="A1" s="36" t="s">
        <v>0</v>
      </c>
      <c r="B1" t="s">
        <v>27</v>
      </c>
      <c r="C1" s="22">
        <v>0.351086065786823</v>
      </c>
      <c r="D1" t="s">
        <v>28</v>
      </c>
      <c r="E1" s="22">
        <v>-5.5511151231257802E-17</v>
      </c>
      <c r="J1" t="s">
        <v>260</v>
      </c>
    </row>
    <row r="2" spans="1:29">
      <c r="J2" t="s">
        <v>261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25" t="s">
        <v>45</v>
      </c>
      <c r="AA2" s="26" t="s">
        <v>40</v>
      </c>
      <c r="AB2" t="s">
        <v>41</v>
      </c>
      <c r="AC2" t="s">
        <v>42</v>
      </c>
    </row>
    <row r="3" spans="1:29">
      <c r="A3" t="s">
        <v>18</v>
      </c>
      <c r="B3" t="s">
        <v>27</v>
      </c>
      <c r="C3" s="22">
        <v>6.2376887891798795E-5</v>
      </c>
      <c r="D3" t="s">
        <v>28</v>
      </c>
      <c r="E3" s="22">
        <v>2.8327119026402898E-5</v>
      </c>
      <c r="J3" t="s">
        <v>262</v>
      </c>
      <c r="P3" s="23">
        <v>0</v>
      </c>
      <c r="Q3" s="23">
        <v>250</v>
      </c>
      <c r="R3" s="23">
        <v>375</v>
      </c>
      <c r="S3" s="23">
        <v>625</v>
      </c>
      <c r="T3" s="24">
        <f>1/(R3-P3)</f>
        <v>2.6666666666666666E-3</v>
      </c>
      <c r="U3" s="24">
        <f>1/(R3-Q3)</f>
        <v>8.0000000000000002E-3</v>
      </c>
      <c r="V3" s="24">
        <f>1/(S3-P3)</f>
        <v>1.6000000000000001E-3</v>
      </c>
      <c r="W3" s="24">
        <f>1/(S3-Q3)</f>
        <v>2.6666666666666666E-3</v>
      </c>
      <c r="X3" s="24">
        <f>2*PI()/ABS(T3-U3-V3+W3)</f>
        <v>1472.6215563702156</v>
      </c>
      <c r="Y3" s="27">
        <f t="shared" ref="Y3:Y11" si="0">X3*AA3/$AB$3</f>
        <v>9.1857549728751195E-2</v>
      </c>
      <c r="AA3" s="28">
        <f>C3*$AB$3</f>
        <v>6.2376887891798795E-5</v>
      </c>
      <c r="AB3">
        <v>1</v>
      </c>
      <c r="AC3">
        <f t="shared" ref="AC3:AC11" si="1">(S3+R3)/2-(Q3+P3)/2</f>
        <v>375</v>
      </c>
    </row>
    <row r="4" spans="1:29">
      <c r="J4" t="s">
        <v>263</v>
      </c>
      <c r="P4" s="23">
        <v>0</v>
      </c>
      <c r="Q4" s="23">
        <v>250</v>
      </c>
      <c r="R4" s="23">
        <v>500</v>
      </c>
      <c r="S4" s="23">
        <v>750</v>
      </c>
      <c r="T4" s="24">
        <f t="shared" ref="T4:T11" si="2">1/(R4-P4)</f>
        <v>2E-3</v>
      </c>
      <c r="U4" s="24">
        <f t="shared" ref="U4:U11" si="3">1/(R4-Q4)</f>
        <v>4.0000000000000001E-3</v>
      </c>
      <c r="V4" s="24">
        <f t="shared" ref="V4:V11" si="4">1/(S4-P4)</f>
        <v>1.3333333333333333E-3</v>
      </c>
      <c r="W4" s="24">
        <f t="shared" ref="W4:W11" si="5">1/(S4-Q4)</f>
        <v>2E-3</v>
      </c>
      <c r="X4" s="24">
        <f t="shared" ref="X4:X11" si="6">2*PI()/ABS(T4-U4-V4+W4)</f>
        <v>4712.3889803846905</v>
      </c>
      <c r="Y4" s="27">
        <f t="shared" si="0"/>
        <v>0.1199058149159561</v>
      </c>
      <c r="AA4" s="28">
        <f>C5*$AB$3</f>
        <v>2.5444804199115099E-5</v>
      </c>
      <c r="AC4">
        <f t="shared" si="1"/>
        <v>500</v>
      </c>
    </row>
    <row r="5" spans="1:29">
      <c r="A5" t="s">
        <v>19</v>
      </c>
      <c r="B5" t="s">
        <v>27</v>
      </c>
      <c r="C5" s="22">
        <v>2.5444804199115099E-5</v>
      </c>
      <c r="D5" t="s">
        <v>28</v>
      </c>
      <c r="E5" s="22">
        <v>8.6049646662808305E-6</v>
      </c>
      <c r="J5" t="s">
        <v>264</v>
      </c>
      <c r="P5" s="23">
        <v>0</v>
      </c>
      <c r="Q5" s="23">
        <v>250</v>
      </c>
      <c r="R5" s="23">
        <v>625</v>
      </c>
      <c r="S5" s="23">
        <v>875</v>
      </c>
      <c r="T5" s="24">
        <f t="shared" si="2"/>
        <v>1.6000000000000001E-3</v>
      </c>
      <c r="U5" s="24">
        <f t="shared" si="3"/>
        <v>2.6666666666666666E-3</v>
      </c>
      <c r="V5" s="24">
        <f t="shared" si="4"/>
        <v>1.1428571428571429E-3</v>
      </c>
      <c r="W5" s="24">
        <f t="shared" si="5"/>
        <v>1.6000000000000001E-3</v>
      </c>
      <c r="X5" s="24">
        <f t="shared" si="6"/>
        <v>10308.350894591507</v>
      </c>
      <c r="Y5" s="27">
        <f t="shared" si="0"/>
        <v>0.13634779887548645</v>
      </c>
      <c r="AA5" s="28">
        <f>C7*$AB$3</f>
        <v>1.32269264278755E-5</v>
      </c>
      <c r="AC5">
        <f t="shared" si="1"/>
        <v>625</v>
      </c>
    </row>
    <row r="6" spans="1:29">
      <c r="J6" t="s">
        <v>265</v>
      </c>
      <c r="P6" s="23">
        <v>0</v>
      </c>
      <c r="Q6" s="23">
        <v>250</v>
      </c>
      <c r="R6" s="23">
        <v>750</v>
      </c>
      <c r="S6" s="23">
        <v>1000</v>
      </c>
      <c r="T6" s="24">
        <f t="shared" si="2"/>
        <v>1.3333333333333333E-3</v>
      </c>
      <c r="U6" s="24">
        <f t="shared" si="3"/>
        <v>2E-3</v>
      </c>
      <c r="V6" s="24">
        <f t="shared" si="4"/>
        <v>1E-3</v>
      </c>
      <c r="W6" s="24">
        <f t="shared" si="5"/>
        <v>1.3333333333333333E-3</v>
      </c>
      <c r="X6" s="24">
        <f t="shared" si="6"/>
        <v>18849.555921538751</v>
      </c>
      <c r="Y6" s="27">
        <f t="shared" si="0"/>
        <v>0.14730928442986871</v>
      </c>
      <c r="AA6" s="28">
        <f>C9*$AB$3</f>
        <v>7.8150002601145301E-6</v>
      </c>
      <c r="AC6">
        <f t="shared" si="1"/>
        <v>750</v>
      </c>
    </row>
    <row r="7" spans="1:29">
      <c r="A7" t="s">
        <v>20</v>
      </c>
      <c r="B7" t="s">
        <v>27</v>
      </c>
      <c r="C7" s="22">
        <v>1.32269264278755E-5</v>
      </c>
      <c r="D7" t="s">
        <v>28</v>
      </c>
      <c r="E7" s="22">
        <v>3.6129131049587899E-6</v>
      </c>
      <c r="J7" t="s">
        <v>266</v>
      </c>
      <c r="P7" s="23">
        <v>0</v>
      </c>
      <c r="Q7" s="23">
        <v>250</v>
      </c>
      <c r="R7" s="23">
        <v>875</v>
      </c>
      <c r="S7" s="23">
        <v>1125</v>
      </c>
      <c r="T7" s="24">
        <f t="shared" si="2"/>
        <v>1.1428571428571429E-3</v>
      </c>
      <c r="U7" s="24">
        <f t="shared" si="3"/>
        <v>1.6000000000000001E-3</v>
      </c>
      <c r="V7" s="24">
        <f t="shared" si="4"/>
        <v>8.8888888888888893E-4</v>
      </c>
      <c r="W7" s="24">
        <f t="shared" si="5"/>
        <v>1.1428571428571429E-3</v>
      </c>
      <c r="X7" s="24">
        <f t="shared" si="6"/>
        <v>30925.052683774535</v>
      </c>
      <c r="Y7" s="27">
        <f t="shared" si="0"/>
        <v>0.15510944818602199</v>
      </c>
      <c r="AA7" s="28">
        <f>C11*$AB$3</f>
        <v>5.0156567159998198E-6</v>
      </c>
      <c r="AC7">
        <f t="shared" si="1"/>
        <v>875</v>
      </c>
    </row>
    <row r="8" spans="1:29">
      <c r="J8" t="s">
        <v>267</v>
      </c>
      <c r="P8" s="23">
        <v>0</v>
      </c>
      <c r="Q8" s="23">
        <v>250</v>
      </c>
      <c r="R8" s="23">
        <v>1000</v>
      </c>
      <c r="S8" s="23">
        <v>1250</v>
      </c>
      <c r="T8" s="24">
        <f t="shared" si="2"/>
        <v>1E-3</v>
      </c>
      <c r="U8" s="24">
        <f t="shared" si="3"/>
        <v>1.3333333333333333E-3</v>
      </c>
      <c r="V8" s="24">
        <f t="shared" si="4"/>
        <v>8.0000000000000004E-4</v>
      </c>
      <c r="W8" s="24">
        <f t="shared" si="5"/>
        <v>1E-3</v>
      </c>
      <c r="X8" s="24">
        <f t="shared" si="6"/>
        <v>47123.889803846876</v>
      </c>
      <c r="Y8" s="27">
        <f t="shared" si="0"/>
        <v>0.16085774085534787</v>
      </c>
      <c r="AA8" s="28">
        <f>C13*$AB$3</f>
        <v>3.4135072788965E-6</v>
      </c>
      <c r="AC8">
        <f t="shared" si="1"/>
        <v>1000</v>
      </c>
    </row>
    <row r="9" spans="1:29">
      <c r="A9" t="s">
        <v>21</v>
      </c>
      <c r="B9" t="s">
        <v>27</v>
      </c>
      <c r="C9" s="22">
        <v>7.8150002601145301E-6</v>
      </c>
      <c r="D9" t="s">
        <v>28</v>
      </c>
      <c r="E9" s="22">
        <v>1.79901306280214E-6</v>
      </c>
      <c r="J9" t="s">
        <v>268</v>
      </c>
      <c r="P9" s="1">
        <v>0</v>
      </c>
      <c r="Q9" s="23">
        <v>250</v>
      </c>
      <c r="R9" s="1">
        <v>1125</v>
      </c>
      <c r="S9" s="1">
        <v>1375</v>
      </c>
      <c r="T9">
        <f t="shared" si="2"/>
        <v>8.8888888888888893E-4</v>
      </c>
      <c r="U9">
        <f t="shared" si="3"/>
        <v>1.1428571428571429E-3</v>
      </c>
      <c r="V9">
        <f t="shared" si="4"/>
        <v>7.2727272727272723E-4</v>
      </c>
      <c r="W9">
        <f t="shared" si="5"/>
        <v>8.8888888888888893E-4</v>
      </c>
      <c r="X9">
        <f t="shared" si="6"/>
        <v>68035.115904303995</v>
      </c>
      <c r="Y9" s="29">
        <f t="shared" si="0"/>
        <v>0.16519789633523713</v>
      </c>
      <c r="AA9" s="28">
        <f>C15*$AB$3</f>
        <v>2.4281269185695099E-6</v>
      </c>
      <c r="AC9">
        <f t="shared" si="1"/>
        <v>1125</v>
      </c>
    </row>
    <row r="10" spans="1:29">
      <c r="J10" t="s">
        <v>269</v>
      </c>
      <c r="P10" s="1">
        <v>0</v>
      </c>
      <c r="Q10" s="23">
        <v>250</v>
      </c>
      <c r="R10" s="1">
        <v>1250</v>
      </c>
      <c r="S10" s="1">
        <v>1500</v>
      </c>
      <c r="T10">
        <f t="shared" si="2"/>
        <v>8.0000000000000004E-4</v>
      </c>
      <c r="U10">
        <f t="shared" si="3"/>
        <v>1E-3</v>
      </c>
      <c r="V10">
        <f t="shared" si="4"/>
        <v>6.6666666666666664E-4</v>
      </c>
      <c r="W10">
        <f t="shared" si="5"/>
        <v>8.0000000000000004E-4</v>
      </c>
      <c r="X10">
        <f t="shared" si="6"/>
        <v>94247.779607693898</v>
      </c>
      <c r="Y10" s="29">
        <f t="shared" si="0"/>
        <v>0.16858736326539783</v>
      </c>
      <c r="AA10" s="28">
        <f>C17*$AB$3</f>
        <v>1.78876748043447E-6</v>
      </c>
      <c r="AC10">
        <f t="shared" si="1"/>
        <v>1250</v>
      </c>
    </row>
    <row r="11" spans="1:29">
      <c r="A11" t="s">
        <v>22</v>
      </c>
      <c r="B11" t="s">
        <v>27</v>
      </c>
      <c r="C11" s="22">
        <v>5.0156567159998198E-6</v>
      </c>
      <c r="D11" t="s">
        <v>28</v>
      </c>
      <c r="E11" s="22">
        <v>1.0003304813125701E-6</v>
      </c>
      <c r="J11" t="s">
        <v>270</v>
      </c>
      <c r="P11" s="1">
        <v>0</v>
      </c>
      <c r="Q11" s="23">
        <v>250</v>
      </c>
      <c r="R11" s="1">
        <v>1375</v>
      </c>
      <c r="S11" s="1">
        <v>1625</v>
      </c>
      <c r="T11">
        <f t="shared" si="2"/>
        <v>7.2727272727272723E-4</v>
      </c>
      <c r="U11">
        <f t="shared" si="3"/>
        <v>8.8888888888888893E-4</v>
      </c>
      <c r="V11">
        <f t="shared" si="4"/>
        <v>6.1538461538461541E-4</v>
      </c>
      <c r="W11">
        <f t="shared" si="5"/>
        <v>7.2727272727272723E-4</v>
      </c>
      <c r="X11">
        <f t="shared" si="6"/>
        <v>126350.9295365641</v>
      </c>
      <c r="Y11" s="29">
        <f t="shared" si="0"/>
        <v>0.17130947039524741</v>
      </c>
      <c r="AA11" s="28">
        <f>C19*$AB$3</f>
        <v>1.35582279468449E-6</v>
      </c>
      <c r="AC11">
        <f t="shared" si="1"/>
        <v>1375</v>
      </c>
    </row>
    <row r="13" spans="1:29">
      <c r="A13" t="s">
        <v>23</v>
      </c>
      <c r="B13" t="s">
        <v>27</v>
      </c>
      <c r="C13" s="22">
        <v>3.4135072788965E-6</v>
      </c>
      <c r="D13" t="s">
        <v>28</v>
      </c>
      <c r="E13" s="22">
        <v>6.0181895579075104E-7</v>
      </c>
    </row>
    <row r="14" spans="1:29">
      <c r="J14" t="s">
        <v>5</v>
      </c>
      <c r="K14" t="s">
        <v>6</v>
      </c>
      <c r="L14" t="s">
        <v>7</v>
      </c>
      <c r="M14" t="s">
        <v>8</v>
      </c>
      <c r="N14" t="s">
        <v>9</v>
      </c>
      <c r="O14" t="s">
        <v>10</v>
      </c>
    </row>
    <row r="15" spans="1:29">
      <c r="A15" t="s">
        <v>24</v>
      </c>
      <c r="B15" t="s">
        <v>27</v>
      </c>
      <c r="C15" s="22">
        <v>2.4281269185695099E-6</v>
      </c>
      <c r="D15" t="s">
        <v>28</v>
      </c>
      <c r="E15" s="22">
        <v>3.8356140453623997E-7</v>
      </c>
      <c r="J15">
        <v>1</v>
      </c>
      <c r="K15">
        <v>0.25</v>
      </c>
      <c r="L15">
        <v>0</v>
      </c>
      <c r="M15">
        <v>1</v>
      </c>
      <c r="N15">
        <v>0.5</v>
      </c>
      <c r="O15">
        <v>250</v>
      </c>
    </row>
    <row r="16" spans="1:29">
      <c r="J16">
        <v>2</v>
      </c>
      <c r="K16">
        <v>1.5</v>
      </c>
      <c r="L16">
        <v>1</v>
      </c>
      <c r="M16">
        <v>1</v>
      </c>
      <c r="N16">
        <v>0.5</v>
      </c>
      <c r="O16">
        <v>100</v>
      </c>
    </row>
    <row r="17" spans="1:15">
      <c r="A17" t="s">
        <v>25</v>
      </c>
      <c r="B17" t="s">
        <v>27</v>
      </c>
      <c r="C17" s="22">
        <v>1.78876748043447E-6</v>
      </c>
      <c r="D17" t="s">
        <v>28</v>
      </c>
      <c r="E17" s="22">
        <v>2.5579803359880101E-7</v>
      </c>
      <c r="J17">
        <v>3</v>
      </c>
      <c r="K17">
        <v>1.5</v>
      </c>
      <c r="L17">
        <v>15</v>
      </c>
      <c r="M17">
        <v>1</v>
      </c>
      <c r="N17">
        <v>0.5</v>
      </c>
      <c r="O17">
        <v>700</v>
      </c>
    </row>
    <row r="18" spans="1:15">
      <c r="J18">
        <v>4</v>
      </c>
      <c r="K18">
        <v>1.5</v>
      </c>
      <c r="L18">
        <v>1</v>
      </c>
      <c r="M18">
        <v>1</v>
      </c>
      <c r="N18">
        <v>0.5</v>
      </c>
      <c r="O18" t="s">
        <v>11</v>
      </c>
    </row>
    <row r="19" spans="1:15">
      <c r="A19" t="s">
        <v>26</v>
      </c>
      <c r="B19" t="s">
        <v>27</v>
      </c>
      <c r="C19" s="22">
        <v>1.35582279468449E-6</v>
      </c>
      <c r="D19" t="s">
        <v>28</v>
      </c>
      <c r="E19" s="22">
        <v>1.77146652151176E-7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926"/>
  <sheetViews>
    <sheetView workbookViewId="0">
      <selection activeCell="I28" sqref="I28"/>
    </sheetView>
  </sheetViews>
  <sheetFormatPr defaultColWidth="9" defaultRowHeight="15"/>
  <cols>
    <col min="2" max="2" width="9" style="12"/>
    <col min="4" max="4" width="10.28515625" customWidth="1"/>
    <col min="5" max="5" width="9" style="12"/>
    <col min="6" max="6" width="14.140625"/>
    <col min="8" max="8" width="9" style="12"/>
  </cols>
  <sheetData>
    <row r="1" spans="1:27" s="16" customFormat="1">
      <c r="A1" s="16" t="s">
        <v>1</v>
      </c>
      <c r="B1" s="17" t="s">
        <v>46</v>
      </c>
      <c r="C1" s="16" t="s">
        <v>47</v>
      </c>
      <c r="D1" s="16" t="s">
        <v>48</v>
      </c>
      <c r="E1" s="17">
        <v>125</v>
      </c>
      <c r="F1" s="16" t="s">
        <v>49</v>
      </c>
      <c r="G1" s="16" t="s">
        <v>50</v>
      </c>
      <c r="H1" s="18" t="s">
        <v>51</v>
      </c>
      <c r="I1" s="16" t="s">
        <v>49</v>
      </c>
      <c r="J1" s="16" t="s">
        <v>50</v>
      </c>
      <c r="K1" s="19" t="s">
        <v>52</v>
      </c>
      <c r="L1" s="16">
        <v>125</v>
      </c>
      <c r="M1" s="16" t="s">
        <v>49</v>
      </c>
      <c r="N1" s="16" t="s">
        <v>50</v>
      </c>
      <c r="O1" s="19" t="s">
        <v>53</v>
      </c>
      <c r="P1" s="16" t="s">
        <v>49</v>
      </c>
      <c r="Q1" s="16" t="s">
        <v>50</v>
      </c>
      <c r="R1" s="19" t="s">
        <v>54</v>
      </c>
    </row>
    <row r="2" spans="1:27" s="16" customFormat="1">
      <c r="A2" s="16" t="s">
        <v>1</v>
      </c>
      <c r="B2" s="17" t="s">
        <v>46</v>
      </c>
      <c r="C2" s="16" t="s">
        <v>47</v>
      </c>
      <c r="D2" s="16" t="s">
        <v>48</v>
      </c>
      <c r="E2" s="17" t="s">
        <v>55</v>
      </c>
      <c r="F2" s="19" t="s">
        <v>56</v>
      </c>
      <c r="G2" s="20" t="s">
        <v>57</v>
      </c>
      <c r="H2" s="18" t="s">
        <v>51</v>
      </c>
      <c r="I2" s="20" t="s">
        <v>58</v>
      </c>
      <c r="J2" s="20" t="s">
        <v>58</v>
      </c>
      <c r="K2" s="19" t="s">
        <v>52</v>
      </c>
      <c r="L2" s="16" t="s">
        <v>55</v>
      </c>
      <c r="M2" s="20" t="s">
        <v>59</v>
      </c>
      <c r="N2" s="20" t="s">
        <v>59</v>
      </c>
      <c r="O2" s="19" t="s">
        <v>53</v>
      </c>
      <c r="P2" s="20" t="s">
        <v>60</v>
      </c>
      <c r="Q2" s="20" t="s">
        <v>60</v>
      </c>
      <c r="R2" s="19" t="s">
        <v>54</v>
      </c>
      <c r="AA2" s="20"/>
    </row>
    <row r="3" spans="1:27">
      <c r="A3">
        <f>'2000 250 200 1'!A4</f>
        <v>0</v>
      </c>
      <c r="B3" s="12">
        <f t="shared" ref="B3:B66" si="0">A3*10*-1</f>
        <v>0</v>
      </c>
      <c r="C3">
        <f>'2000 250 200 1'!B4</f>
        <v>1E-3</v>
      </c>
      <c r="D3">
        <f t="shared" ref="D3:D66" si="1">LOG10(C3)</f>
        <v>-3</v>
      </c>
      <c r="E3" s="12">
        <v>0</v>
      </c>
      <c r="F3">
        <f>'2000 250 200 1'!C4</f>
        <v>-4.8726267900000002E-2</v>
      </c>
      <c r="G3">
        <f>'2000 250 200 15'!C4</f>
        <v>-4.8726328700000002E-2</v>
      </c>
      <c r="H3" s="15"/>
      <c r="I3">
        <f>'2000 250 200 1'!D4</f>
        <v>-4.8726267900000002E-2</v>
      </c>
      <c r="J3">
        <f>'2000 250 200 15'!D4</f>
        <v>-4.8726328700000002E-2</v>
      </c>
      <c r="K3" s="21"/>
      <c r="L3">
        <v>0</v>
      </c>
      <c r="M3">
        <f>'2000 250 200 1'!C4+'2000 250 200 1'!D4</f>
        <v>-9.7452535800000004E-2</v>
      </c>
      <c r="N3">
        <f>'2000 250 200 15'!C4+'2000 250 200 15'!D4</f>
        <v>-9.7452657400000003E-2</v>
      </c>
      <c r="O3" s="21"/>
      <c r="P3">
        <f>'2000 250 200 1'!C4-'2000 250 200 1'!D4</f>
        <v>0</v>
      </c>
      <c r="Q3">
        <f>'2000 250 200 15'!C4-'2000 250 200 15'!D4</f>
        <v>0</v>
      </c>
      <c r="R3" s="21" t="e">
        <f t="shared" ref="R3:R66" si="2">2*(P3-Q3)/(P3+Q3)*100</f>
        <v>#DIV/0!</v>
      </c>
    </row>
    <row r="4" spans="1:27">
      <c r="A4">
        <f>'2000 250 200 1'!A5</f>
        <v>1</v>
      </c>
      <c r="B4" s="12">
        <f t="shared" si="0"/>
        <v>-10</v>
      </c>
      <c r="C4">
        <f>'2000 250 200 1'!B5</f>
        <v>1.122E-3</v>
      </c>
      <c r="D4">
        <f t="shared" si="1"/>
        <v>-2.9500071430798576</v>
      </c>
      <c r="E4" s="12">
        <v>0</v>
      </c>
      <c r="F4">
        <f>'2000 250 200 1'!C5</f>
        <v>-4.3000946999999998E-2</v>
      </c>
      <c r="G4">
        <f>'2000 250 200 15'!C5</f>
        <v>-4.3001007899999999E-2</v>
      </c>
      <c r="H4" s="15"/>
      <c r="I4">
        <f>'2000 250 200 1'!D5</f>
        <v>-4.3000946999999998E-2</v>
      </c>
      <c r="J4">
        <f>'2000 250 200 15'!D5</f>
        <v>-4.3001007899999999E-2</v>
      </c>
      <c r="K4" s="21"/>
      <c r="L4">
        <v>0</v>
      </c>
      <c r="M4">
        <f>'2000 250 200 1'!C5+'2000 250 200 1'!D5</f>
        <v>-8.6001893999999995E-2</v>
      </c>
      <c r="N4">
        <f>'2000 250 200 15'!C5+'2000 250 200 15'!D5</f>
        <v>-8.6002015799999998E-2</v>
      </c>
      <c r="O4" s="21"/>
      <c r="P4">
        <f>'2000 250 200 1'!C5-'2000 250 200 1'!D5</f>
        <v>0</v>
      </c>
      <c r="Q4">
        <f>'2000 250 200 15'!C5-'2000 250 200 15'!D5</f>
        <v>0</v>
      </c>
      <c r="R4" s="21" t="e">
        <f t="shared" si="2"/>
        <v>#DIV/0!</v>
      </c>
    </row>
    <row r="5" spans="1:27">
      <c r="A5">
        <f>'2000 250 200 1'!A6</f>
        <v>2</v>
      </c>
      <c r="B5" s="12">
        <f t="shared" si="0"/>
        <v>-20</v>
      </c>
      <c r="C5">
        <f>'2000 250 200 1'!B6</f>
        <v>1.2600000000000001E-3</v>
      </c>
      <c r="D5">
        <f t="shared" si="1"/>
        <v>-2.8996294548824371</v>
      </c>
      <c r="E5" s="12">
        <v>0</v>
      </c>
      <c r="F5">
        <f>'2000 250 200 1'!C6</f>
        <v>-3.78607891E-2</v>
      </c>
      <c r="G5">
        <f>'2000 250 200 15'!C6</f>
        <v>-3.7860850100000003E-2</v>
      </c>
      <c r="H5" s="15"/>
      <c r="I5">
        <f>'2000 250 200 1'!D6</f>
        <v>-3.78607891E-2</v>
      </c>
      <c r="J5">
        <f>'2000 250 200 15'!D6</f>
        <v>-3.7860850100000003E-2</v>
      </c>
      <c r="K5" s="21"/>
      <c r="L5">
        <v>0</v>
      </c>
      <c r="M5">
        <f>'2000 250 200 1'!C6+'2000 250 200 1'!D6</f>
        <v>-7.57215782E-2</v>
      </c>
      <c r="N5">
        <f>'2000 250 200 15'!C6+'2000 250 200 15'!D6</f>
        <v>-7.5721700200000006E-2</v>
      </c>
      <c r="O5" s="21"/>
      <c r="P5">
        <f>'2000 250 200 1'!C6-'2000 250 200 1'!D6</f>
        <v>0</v>
      </c>
      <c r="Q5">
        <f>'2000 250 200 15'!C6-'2000 250 200 15'!D6</f>
        <v>0</v>
      </c>
      <c r="R5" s="21" t="e">
        <f t="shared" si="2"/>
        <v>#DIV/0!</v>
      </c>
    </row>
    <row r="6" spans="1:27">
      <c r="A6">
        <f>'2000 250 200 1'!A7</f>
        <v>3</v>
      </c>
      <c r="B6" s="12">
        <f t="shared" si="0"/>
        <v>-30</v>
      </c>
      <c r="C6">
        <f>'2000 250 200 1'!B7</f>
        <v>1.4139999999999999E-3</v>
      </c>
      <c r="D6">
        <f t="shared" si="1"/>
        <v>-2.8495505905391196</v>
      </c>
      <c r="E6" s="12">
        <v>0</v>
      </c>
      <c r="F6">
        <f>'2000 250 200 1'!C7</f>
        <v>-3.3276793200000002E-2</v>
      </c>
      <c r="G6">
        <f>'2000 250 200 15'!C7</f>
        <v>-3.3276854199999997E-2</v>
      </c>
      <c r="H6" s="15"/>
      <c r="I6">
        <f>'2000 250 200 1'!D7</f>
        <v>-3.3276793200000002E-2</v>
      </c>
      <c r="J6">
        <f>'2000 250 200 15'!D7</f>
        <v>-3.3276854199999997E-2</v>
      </c>
      <c r="K6" s="21"/>
      <c r="L6">
        <v>0</v>
      </c>
      <c r="M6">
        <f>'2000 250 200 1'!C7+'2000 250 200 1'!D7</f>
        <v>-6.6553586400000003E-2</v>
      </c>
      <c r="N6">
        <f>'2000 250 200 15'!C7+'2000 250 200 15'!D7</f>
        <v>-6.6553708399999995E-2</v>
      </c>
      <c r="O6" s="21"/>
      <c r="P6">
        <f>'2000 250 200 1'!C7-'2000 250 200 1'!D7</f>
        <v>0</v>
      </c>
      <c r="Q6">
        <f>'2000 250 200 15'!C7-'2000 250 200 15'!D7</f>
        <v>0</v>
      </c>
      <c r="R6" s="21" t="e">
        <f t="shared" si="2"/>
        <v>#DIV/0!</v>
      </c>
    </row>
    <row r="7" spans="1:27">
      <c r="A7">
        <f>'2000 250 200 1'!A8</f>
        <v>4</v>
      </c>
      <c r="B7" s="12">
        <f t="shared" si="0"/>
        <v>-40</v>
      </c>
      <c r="C7">
        <f>'2000 250 200 1'!B8</f>
        <v>1.5870000000000001E-3</v>
      </c>
      <c r="D7">
        <f t="shared" si="1"/>
        <v>-2.7994230732451517</v>
      </c>
      <c r="E7" s="12">
        <v>0</v>
      </c>
      <c r="F7">
        <f>'2000 250 200 1'!C8</f>
        <v>-2.92130819E-2</v>
      </c>
      <c r="G7">
        <f>'2000 250 200 15'!C8</f>
        <v>-2.9213142800000001E-2</v>
      </c>
      <c r="H7" s="15"/>
      <c r="I7">
        <f>'2000 250 200 1'!D8</f>
        <v>-2.92130819E-2</v>
      </c>
      <c r="J7">
        <f>'2000 250 200 15'!D8</f>
        <v>-2.9213142800000001E-2</v>
      </c>
      <c r="K7" s="21"/>
      <c r="L7">
        <v>0</v>
      </c>
      <c r="M7">
        <f>'2000 250 200 1'!C8+'2000 250 200 1'!D8</f>
        <v>-5.84261638E-2</v>
      </c>
      <c r="N7">
        <f>'2000 250 200 15'!C8+'2000 250 200 15'!D8</f>
        <v>-5.8426285600000002E-2</v>
      </c>
      <c r="O7" s="21"/>
      <c r="P7">
        <f>'2000 250 200 1'!C8-'2000 250 200 1'!D8</f>
        <v>0</v>
      </c>
      <c r="Q7">
        <f>'2000 250 200 15'!C8-'2000 250 200 15'!D8</f>
        <v>0</v>
      </c>
      <c r="R7" s="21" t="e">
        <f t="shared" si="2"/>
        <v>#DIV/0!</v>
      </c>
    </row>
    <row r="8" spans="1:27">
      <c r="A8">
        <f>'2000 250 200 1'!A9</f>
        <v>5</v>
      </c>
      <c r="B8" s="12">
        <f t="shared" si="0"/>
        <v>-50</v>
      </c>
      <c r="C8">
        <f>'2000 250 200 1'!B9</f>
        <v>1.7819999999999999E-3</v>
      </c>
      <c r="D8">
        <f t="shared" si="1"/>
        <v>-2.7490923002991439</v>
      </c>
      <c r="E8" s="12">
        <v>0</v>
      </c>
      <c r="F8">
        <f>'2000 250 200 1'!C9</f>
        <v>-2.5633167700000001E-2</v>
      </c>
      <c r="G8">
        <f>'2000 250 200 15'!C9</f>
        <v>-2.5633228399999999E-2</v>
      </c>
      <c r="H8" s="15"/>
      <c r="I8">
        <f>'2000 250 200 1'!D9</f>
        <v>-2.5633167700000001E-2</v>
      </c>
      <c r="J8">
        <f>'2000 250 200 15'!D9</f>
        <v>-2.5633228399999999E-2</v>
      </c>
      <c r="K8" s="21"/>
      <c r="L8">
        <v>0</v>
      </c>
      <c r="M8">
        <f>'2000 250 200 1'!C9+'2000 250 200 1'!D9</f>
        <v>-5.1266335400000002E-2</v>
      </c>
      <c r="N8">
        <f>'2000 250 200 15'!C9+'2000 250 200 15'!D9</f>
        <v>-5.1266456799999999E-2</v>
      </c>
      <c r="O8" s="21"/>
      <c r="P8">
        <f>'2000 250 200 1'!C9-'2000 250 200 1'!D9</f>
        <v>0</v>
      </c>
      <c r="Q8">
        <f>'2000 250 200 15'!C9-'2000 250 200 15'!D9</f>
        <v>0</v>
      </c>
      <c r="R8" s="21" t="e">
        <f t="shared" si="2"/>
        <v>#DIV/0!</v>
      </c>
    </row>
    <row r="9" spans="1:27">
      <c r="A9">
        <f>'2000 250 200 1'!A10</f>
        <v>6</v>
      </c>
      <c r="B9" s="12">
        <f t="shared" si="0"/>
        <v>-60</v>
      </c>
      <c r="C9">
        <f>'2000 250 200 1'!B10</f>
        <v>2E-3</v>
      </c>
      <c r="D9">
        <f t="shared" si="1"/>
        <v>-2.6989700043360187</v>
      </c>
      <c r="E9" s="12">
        <v>0</v>
      </c>
      <c r="F9">
        <f>'2000 250 200 1'!C10</f>
        <v>-2.2496250200000002E-2</v>
      </c>
      <c r="G9">
        <f>'2000 250 200 15'!C10</f>
        <v>-2.2496310799999999E-2</v>
      </c>
      <c r="H9" s="15"/>
      <c r="I9">
        <f>'2000 250 200 1'!D10</f>
        <v>-2.2496250200000002E-2</v>
      </c>
      <c r="J9">
        <f>'2000 250 200 15'!D10</f>
        <v>-2.2496310799999999E-2</v>
      </c>
      <c r="K9" s="21"/>
      <c r="L9">
        <v>0</v>
      </c>
      <c r="M9">
        <f>'2000 250 200 1'!C10+'2000 250 200 1'!D10</f>
        <v>-4.4992500400000003E-2</v>
      </c>
      <c r="N9">
        <f>'2000 250 200 15'!C10+'2000 250 200 15'!D10</f>
        <v>-4.4992621599999998E-2</v>
      </c>
      <c r="O9" s="21"/>
      <c r="P9">
        <f>'2000 250 200 1'!C10-'2000 250 200 1'!D10</f>
        <v>0</v>
      </c>
      <c r="Q9">
        <f>'2000 250 200 15'!C10-'2000 250 200 15'!D10</f>
        <v>0</v>
      </c>
      <c r="R9" s="21" t="e">
        <f t="shared" si="2"/>
        <v>#DIV/0!</v>
      </c>
    </row>
    <row r="10" spans="1:27">
      <c r="A10">
        <f>'2000 250 200 1'!A11</f>
        <v>7</v>
      </c>
      <c r="B10" s="12">
        <f t="shared" si="0"/>
        <v>-70</v>
      </c>
      <c r="C10">
        <f>'2000 250 200 1'!B11</f>
        <v>2.245E-3</v>
      </c>
      <c r="D10">
        <f t="shared" si="1"/>
        <v>-2.648783654660658</v>
      </c>
      <c r="E10" s="12">
        <v>0</v>
      </c>
      <c r="F10">
        <f>'2000 250 200 1'!C11</f>
        <v>-1.9756803600000001E-2</v>
      </c>
      <c r="G10">
        <f>'2000 250 200 15'!C11</f>
        <v>-1.97568643E-2</v>
      </c>
      <c r="H10" s="15"/>
      <c r="I10">
        <f>'2000 250 200 1'!D11</f>
        <v>-1.9756803600000001E-2</v>
      </c>
      <c r="J10">
        <f>'2000 250 200 15'!D11</f>
        <v>-1.97568643E-2</v>
      </c>
      <c r="K10" s="21"/>
      <c r="L10">
        <v>0</v>
      </c>
      <c r="M10">
        <f>'2000 250 200 1'!C11+'2000 250 200 1'!D11</f>
        <v>-3.9513607200000002E-2</v>
      </c>
      <c r="N10">
        <f>'2000 250 200 15'!C11+'2000 250 200 15'!D11</f>
        <v>-3.9513728599999999E-2</v>
      </c>
      <c r="O10" s="21"/>
      <c r="P10">
        <f>'2000 250 200 1'!C11-'2000 250 200 1'!D11</f>
        <v>0</v>
      </c>
      <c r="Q10">
        <f>'2000 250 200 15'!C11-'2000 250 200 15'!D11</f>
        <v>0</v>
      </c>
      <c r="R10" s="21" t="e">
        <f t="shared" si="2"/>
        <v>#DIV/0!</v>
      </c>
    </row>
    <row r="11" spans="1:27">
      <c r="A11">
        <f>'2000 250 200 1'!A12</f>
        <v>8</v>
      </c>
      <c r="B11" s="12">
        <f t="shared" si="0"/>
        <v>-80</v>
      </c>
      <c r="C11">
        <f>'2000 250 200 1'!B12</f>
        <v>2.5200000000000001E-3</v>
      </c>
      <c r="D11">
        <f t="shared" si="1"/>
        <v>-2.5985994592184558</v>
      </c>
      <c r="E11" s="12">
        <v>0</v>
      </c>
      <c r="F11">
        <f>'2000 250 200 1'!C12</f>
        <v>-1.73711091E-2</v>
      </c>
      <c r="G11">
        <f>'2000 250 200 15'!C12</f>
        <v>-1.7371169999999998E-2</v>
      </c>
      <c r="H11" s="15"/>
      <c r="I11">
        <f>'2000 250 200 1'!D12</f>
        <v>-1.73711091E-2</v>
      </c>
      <c r="J11">
        <f>'2000 250 200 15'!D12</f>
        <v>-1.7371169999999998E-2</v>
      </c>
      <c r="K11" s="21"/>
      <c r="L11">
        <v>0</v>
      </c>
      <c r="M11">
        <f>'2000 250 200 1'!C12+'2000 250 200 1'!D12</f>
        <v>-3.4742218200000001E-2</v>
      </c>
      <c r="N11">
        <f>'2000 250 200 15'!C12+'2000 250 200 15'!D12</f>
        <v>-3.4742339999999997E-2</v>
      </c>
      <c r="O11" s="21"/>
      <c r="P11">
        <f>'2000 250 200 1'!C12-'2000 250 200 1'!D12</f>
        <v>0</v>
      </c>
      <c r="Q11">
        <f>'2000 250 200 15'!C12-'2000 250 200 15'!D12</f>
        <v>0</v>
      </c>
      <c r="R11" s="21" t="e">
        <f t="shared" si="2"/>
        <v>#DIV/0!</v>
      </c>
    </row>
    <row r="12" spans="1:27">
      <c r="A12">
        <f>'2000 250 200 1'!A13</f>
        <v>9</v>
      </c>
      <c r="B12" s="12">
        <f t="shared" si="0"/>
        <v>-90</v>
      </c>
      <c r="C12">
        <f>'2000 250 200 1'!B13</f>
        <v>2.8279999999999998E-3</v>
      </c>
      <c r="D12">
        <f t="shared" si="1"/>
        <v>-2.5485205948751384</v>
      </c>
      <c r="E12" s="12">
        <v>0</v>
      </c>
      <c r="F12">
        <f>'2000 250 200 1'!C13</f>
        <v>-1.5298871800000001E-2</v>
      </c>
      <c r="G12">
        <f>'2000 250 200 15'!C13</f>
        <v>-1.52989328E-2</v>
      </c>
      <c r="H12" s="15"/>
      <c r="I12">
        <f>'2000 250 200 1'!D13</f>
        <v>-1.5298871800000001E-2</v>
      </c>
      <c r="J12">
        <f>'2000 250 200 15'!D13</f>
        <v>-1.52989328E-2</v>
      </c>
      <c r="K12" s="21"/>
      <c r="L12">
        <v>0</v>
      </c>
      <c r="M12">
        <f>'2000 250 200 1'!C13+'2000 250 200 1'!D13</f>
        <v>-3.0597743600000001E-2</v>
      </c>
      <c r="N12">
        <f>'2000 250 200 15'!C13+'2000 250 200 15'!D13</f>
        <v>-3.0597865599999999E-2</v>
      </c>
      <c r="O12" s="21"/>
      <c r="P12">
        <f>'2000 250 200 1'!C13-'2000 250 200 1'!D13</f>
        <v>0</v>
      </c>
      <c r="Q12">
        <f>'2000 250 200 15'!C13-'2000 250 200 15'!D13</f>
        <v>0</v>
      </c>
      <c r="R12" s="21" t="e">
        <f t="shared" si="2"/>
        <v>#DIV/0!</v>
      </c>
    </row>
    <row r="13" spans="1:27">
      <c r="A13">
        <f>'2000 250 200 1'!A14</f>
        <v>10</v>
      </c>
      <c r="B13" s="12">
        <f t="shared" si="0"/>
        <v>-100</v>
      </c>
      <c r="C13">
        <f>'2000 250 200 1'!B14</f>
        <v>3.1749999999999999E-3</v>
      </c>
      <c r="D13">
        <f t="shared" si="1"/>
        <v>-2.4982562703720057</v>
      </c>
      <c r="E13" s="12">
        <v>0</v>
      </c>
      <c r="F13">
        <f>'2000 250 200 1'!C14</f>
        <v>-1.3499703300000001E-2</v>
      </c>
      <c r="G13">
        <f>'2000 250 200 15'!C14</f>
        <v>-1.34997639E-2</v>
      </c>
      <c r="H13" s="15"/>
      <c r="I13">
        <f>'2000 250 200 1'!D14</f>
        <v>-1.3499703300000001E-2</v>
      </c>
      <c r="J13">
        <f>'2000 250 200 15'!D14</f>
        <v>-1.34997639E-2</v>
      </c>
      <c r="K13" s="21"/>
      <c r="L13">
        <v>0</v>
      </c>
      <c r="M13">
        <f>'2000 250 200 1'!C14+'2000 250 200 1'!D14</f>
        <v>-2.6999406600000001E-2</v>
      </c>
      <c r="N13">
        <f>'2000 250 200 15'!C14+'2000 250 200 15'!D14</f>
        <v>-2.6999527799999999E-2</v>
      </c>
      <c r="O13" s="21"/>
      <c r="P13">
        <f>'2000 250 200 1'!C14-'2000 250 200 1'!D14</f>
        <v>0</v>
      </c>
      <c r="Q13">
        <f>'2000 250 200 15'!C14-'2000 250 200 15'!D14</f>
        <v>0</v>
      </c>
      <c r="R13" s="21" t="e">
        <f t="shared" si="2"/>
        <v>#DIV/0!</v>
      </c>
    </row>
    <row r="14" spans="1:27">
      <c r="A14">
        <f>'2000 250 200 1'!A15</f>
        <v>11</v>
      </c>
      <c r="B14" s="12">
        <f t="shared" si="0"/>
        <v>-110</v>
      </c>
      <c r="C14">
        <f>'2000 250 200 1'!B15</f>
        <v>3.5639999999999999E-3</v>
      </c>
      <c r="D14">
        <f t="shared" si="1"/>
        <v>-2.4480623046351626</v>
      </c>
      <c r="E14" s="12">
        <v>0</v>
      </c>
      <c r="F14">
        <f>'2000 250 200 1'!C15</f>
        <v>-1.1934517699999999E-2</v>
      </c>
      <c r="G14">
        <f>'2000 250 200 15'!C15</f>
        <v>-1.19345769E-2</v>
      </c>
      <c r="H14" s="15"/>
      <c r="I14">
        <f>'2000 250 200 1'!D15</f>
        <v>-1.1934517699999999E-2</v>
      </c>
      <c r="J14">
        <f>'2000 250 200 15'!D15</f>
        <v>-1.19345769E-2</v>
      </c>
      <c r="K14" s="21"/>
      <c r="L14">
        <v>0</v>
      </c>
      <c r="M14">
        <f>'2000 250 200 1'!C15+'2000 250 200 1'!D15</f>
        <v>-2.3869035399999999E-2</v>
      </c>
      <c r="N14">
        <f>'2000 250 200 15'!C15+'2000 250 200 15'!D15</f>
        <v>-2.3869153800000001E-2</v>
      </c>
      <c r="O14" s="21"/>
      <c r="P14">
        <f>'2000 250 200 1'!C15-'2000 250 200 1'!D15</f>
        <v>0</v>
      </c>
      <c r="Q14">
        <f>'2000 250 200 15'!C15-'2000 250 200 15'!D15</f>
        <v>0</v>
      </c>
      <c r="R14" s="21" t="e">
        <f t="shared" si="2"/>
        <v>#DIV/0!</v>
      </c>
    </row>
    <row r="15" spans="1:27">
      <c r="A15">
        <f>'2000 250 200 1'!A16</f>
        <v>12</v>
      </c>
      <c r="B15" s="12">
        <f t="shared" si="0"/>
        <v>-120</v>
      </c>
      <c r="C15">
        <f>'2000 250 200 1'!B16</f>
        <v>4.0000000000000001E-3</v>
      </c>
      <c r="D15">
        <f t="shared" si="1"/>
        <v>-2.3979400086720375</v>
      </c>
      <c r="E15" s="12">
        <v>0</v>
      </c>
      <c r="F15">
        <f>'2000 250 200 1'!C16</f>
        <v>-1.05696742E-2</v>
      </c>
      <c r="G15">
        <f>'2000 250 200 15'!C16</f>
        <v>-1.05697294E-2</v>
      </c>
      <c r="H15" s="15"/>
      <c r="I15">
        <f>'2000 250 200 1'!D16</f>
        <v>-1.05696742E-2</v>
      </c>
      <c r="J15">
        <f>'2000 250 200 15'!D16</f>
        <v>-1.05697294E-2</v>
      </c>
      <c r="K15" s="21"/>
      <c r="L15">
        <v>0</v>
      </c>
      <c r="M15">
        <f>'2000 250 200 1'!C16+'2000 250 200 1'!D16</f>
        <v>-2.1139348400000001E-2</v>
      </c>
      <c r="N15">
        <f>'2000 250 200 15'!C16+'2000 250 200 15'!D16</f>
        <v>-2.11394588E-2</v>
      </c>
      <c r="O15" s="21"/>
      <c r="P15">
        <f>'2000 250 200 1'!C16-'2000 250 200 1'!D16</f>
        <v>0</v>
      </c>
      <c r="Q15">
        <f>'2000 250 200 15'!C16-'2000 250 200 15'!D16</f>
        <v>0</v>
      </c>
      <c r="R15" s="21" t="e">
        <f t="shared" si="2"/>
        <v>#DIV/0!</v>
      </c>
    </row>
    <row r="16" spans="1:27">
      <c r="A16">
        <f>'2000 250 200 1'!A17</f>
        <v>13</v>
      </c>
      <c r="B16" s="12">
        <f t="shared" si="0"/>
        <v>-130</v>
      </c>
      <c r="C16">
        <f>'2000 250 200 1'!B17</f>
        <v>4.4900000000000001E-3</v>
      </c>
      <c r="D16">
        <f t="shared" si="1"/>
        <v>-2.3477536589966768</v>
      </c>
      <c r="E16" s="12">
        <v>0</v>
      </c>
      <c r="F16">
        <f>'2000 250 200 1'!C17</f>
        <v>-9.3761590999999998E-3</v>
      </c>
      <c r="G16">
        <f>'2000 250 200 15'!C17</f>
        <v>-9.3762042599999998E-3</v>
      </c>
      <c r="H16" s="15"/>
      <c r="I16">
        <f>'2000 250 200 1'!D17</f>
        <v>-9.3761590999999998E-3</v>
      </c>
      <c r="J16">
        <f>'2000 250 200 15'!D17</f>
        <v>-9.3762042599999998E-3</v>
      </c>
      <c r="K16" s="21"/>
      <c r="L16">
        <v>0</v>
      </c>
      <c r="M16">
        <f>'2000 250 200 1'!C17+'2000 250 200 1'!D17</f>
        <v>-1.87523182E-2</v>
      </c>
      <c r="N16">
        <f>'2000 250 200 15'!C17+'2000 250 200 15'!D17</f>
        <v>-1.875240852E-2</v>
      </c>
      <c r="O16" s="21"/>
      <c r="P16">
        <f>'2000 250 200 1'!C17-'2000 250 200 1'!D17</f>
        <v>0</v>
      </c>
      <c r="Q16">
        <f>'2000 250 200 15'!C17-'2000 250 200 15'!D17</f>
        <v>0</v>
      </c>
      <c r="R16" s="21" t="e">
        <f t="shared" si="2"/>
        <v>#DIV/0!</v>
      </c>
    </row>
    <row r="17" spans="1:18">
      <c r="A17">
        <f>'2000 250 200 1'!A18</f>
        <v>14</v>
      </c>
      <c r="B17" s="12">
        <f t="shared" si="0"/>
        <v>-140</v>
      </c>
      <c r="C17">
        <f>'2000 250 200 1'!B18</f>
        <v>5.0400000000000002E-3</v>
      </c>
      <c r="D17">
        <f t="shared" si="1"/>
        <v>-2.2975694635544746</v>
      </c>
      <c r="E17" s="12">
        <v>0</v>
      </c>
      <c r="F17">
        <f>'2000 250 200 1'!C18</f>
        <v>-8.3272975200000005E-3</v>
      </c>
      <c r="G17">
        <f>'2000 250 200 15'!C18</f>
        <v>-8.3273208399999993E-3</v>
      </c>
      <c r="H17" s="15"/>
      <c r="I17">
        <f>'2000 250 200 1'!D18</f>
        <v>-8.3272975200000005E-3</v>
      </c>
      <c r="J17">
        <f>'2000 250 200 15'!D18</f>
        <v>-8.3273208399999993E-3</v>
      </c>
      <c r="K17" s="21"/>
      <c r="L17">
        <v>0</v>
      </c>
      <c r="M17">
        <f>'2000 250 200 1'!C18+'2000 250 200 1'!D18</f>
        <v>-1.6654595040000001E-2</v>
      </c>
      <c r="N17">
        <f>'2000 250 200 15'!C18+'2000 250 200 15'!D18</f>
        <v>-1.6654641679999999E-2</v>
      </c>
      <c r="O17" s="21"/>
      <c r="P17">
        <f>'2000 250 200 1'!C18-'2000 250 200 1'!D18</f>
        <v>0</v>
      </c>
      <c r="Q17">
        <f>'2000 250 200 15'!C18-'2000 250 200 15'!D18</f>
        <v>0</v>
      </c>
      <c r="R17" s="21" t="e">
        <f t="shared" si="2"/>
        <v>#DIV/0!</v>
      </c>
    </row>
    <row r="18" spans="1:18">
      <c r="A18">
        <f>'2000 250 200 1'!A19</f>
        <v>15</v>
      </c>
      <c r="B18" s="12">
        <f t="shared" si="0"/>
        <v>-150</v>
      </c>
      <c r="C18">
        <f>'2000 250 200 1'!B19</f>
        <v>5.6569999999999997E-3</v>
      </c>
      <c r="D18">
        <f t="shared" si="1"/>
        <v>-2.2474138212595909</v>
      </c>
      <c r="E18" s="12">
        <v>0</v>
      </c>
      <c r="F18">
        <f>'2000 250 200 1'!C19</f>
        <v>-7.4002252199999998E-3</v>
      </c>
      <c r="G18">
        <f>'2000 250 200 15'!C19</f>
        <v>-7.4002052699999998E-3</v>
      </c>
      <c r="H18" s="15"/>
      <c r="I18">
        <f>'2000 250 200 1'!D19</f>
        <v>-7.4002252199999998E-3</v>
      </c>
      <c r="J18">
        <f>'2000 250 200 15'!D19</f>
        <v>-7.4002052699999998E-3</v>
      </c>
      <c r="K18" s="21"/>
      <c r="L18">
        <v>0</v>
      </c>
      <c r="M18">
        <f>'2000 250 200 1'!C19+'2000 250 200 1'!D19</f>
        <v>-1.480045044E-2</v>
      </c>
      <c r="N18">
        <f>'2000 250 200 15'!C19+'2000 250 200 15'!D19</f>
        <v>-1.480041054E-2</v>
      </c>
      <c r="O18" s="21"/>
      <c r="P18">
        <f>'2000 250 200 1'!C19-'2000 250 200 1'!D19</f>
        <v>0</v>
      </c>
      <c r="Q18">
        <f>'2000 250 200 15'!C19-'2000 250 200 15'!D19</f>
        <v>0</v>
      </c>
      <c r="R18" s="21" t="e">
        <f t="shared" si="2"/>
        <v>#DIV/0!</v>
      </c>
    </row>
    <row r="19" spans="1:18">
      <c r="A19">
        <f>'2000 250 200 1'!A20</f>
        <v>16</v>
      </c>
      <c r="B19" s="12">
        <f t="shared" si="0"/>
        <v>-160</v>
      </c>
      <c r="C19">
        <f>'2000 250 200 1'!B20</f>
        <v>6.3499999999999997E-3</v>
      </c>
      <c r="D19">
        <f t="shared" si="1"/>
        <v>-2.1972262747080245</v>
      </c>
      <c r="E19" s="12">
        <v>0</v>
      </c>
      <c r="F19">
        <f>'2000 250 200 1'!C20</f>
        <v>-6.57722281E-3</v>
      </c>
      <c r="G19">
        <f>'2000 250 200 15'!C20</f>
        <v>-6.5771253899999998E-3</v>
      </c>
      <c r="H19" s="15"/>
      <c r="I19">
        <f>'2000 250 200 1'!D20</f>
        <v>-6.57722281E-3</v>
      </c>
      <c r="J19">
        <f>'2000 250 200 15'!D20</f>
        <v>-6.5771253899999998E-3</v>
      </c>
      <c r="K19" s="21"/>
      <c r="L19">
        <v>0</v>
      </c>
      <c r="M19">
        <f>'2000 250 200 1'!C20+'2000 250 200 1'!D20</f>
        <v>-1.315444562E-2</v>
      </c>
      <c r="N19">
        <f>'2000 250 200 15'!C20+'2000 250 200 15'!D20</f>
        <v>-1.315425078E-2</v>
      </c>
      <c r="O19" s="21"/>
      <c r="P19">
        <f>'2000 250 200 1'!C20-'2000 250 200 1'!D20</f>
        <v>0</v>
      </c>
      <c r="Q19">
        <f>'2000 250 200 15'!C20-'2000 250 200 15'!D20</f>
        <v>0</v>
      </c>
      <c r="R19" s="21" t="e">
        <f t="shared" si="2"/>
        <v>#DIV/0!</v>
      </c>
    </row>
    <row r="20" spans="1:18">
      <c r="A20">
        <f>'2000 250 200 1'!A21</f>
        <v>17</v>
      </c>
      <c r="B20" s="12">
        <f t="shared" si="0"/>
        <v>-170</v>
      </c>
      <c r="C20">
        <f>'2000 250 200 1'!B21</f>
        <v>7.1269999999999997E-3</v>
      </c>
      <c r="D20">
        <f t="shared" si="1"/>
        <v>-2.1470932412030463</v>
      </c>
      <c r="E20" s="12">
        <v>0</v>
      </c>
      <c r="F20">
        <f>'2000 250 200 1'!C21</f>
        <v>-5.8438826899999997E-3</v>
      </c>
      <c r="G20">
        <f>'2000 250 200 15'!C21</f>
        <v>-5.8436592300000001E-3</v>
      </c>
      <c r="H20" s="15"/>
      <c r="I20">
        <f>'2000 250 200 1'!D21</f>
        <v>-5.8438826899999997E-3</v>
      </c>
      <c r="J20">
        <f>'2000 250 200 15'!D21</f>
        <v>-5.8436592300000001E-3</v>
      </c>
      <c r="K20" s="21"/>
      <c r="L20">
        <v>0</v>
      </c>
      <c r="M20">
        <f>'2000 250 200 1'!C21+'2000 250 200 1'!D21</f>
        <v>-1.1687765379999999E-2</v>
      </c>
      <c r="N20">
        <f>'2000 250 200 15'!C21+'2000 250 200 15'!D21</f>
        <v>-1.168731846E-2</v>
      </c>
      <c r="O20" s="21"/>
      <c r="P20">
        <f>'2000 250 200 1'!C21-'2000 250 200 1'!D21</f>
        <v>0</v>
      </c>
      <c r="Q20">
        <f>'2000 250 200 15'!C21-'2000 250 200 15'!D21</f>
        <v>0</v>
      </c>
      <c r="R20" s="21" t="e">
        <f t="shared" si="2"/>
        <v>#DIV/0!</v>
      </c>
    </row>
    <row r="21" spans="1:18">
      <c r="A21">
        <f>'2000 250 200 1'!A22</f>
        <v>18</v>
      </c>
      <c r="B21" s="12">
        <f t="shared" si="0"/>
        <v>-180</v>
      </c>
      <c r="C21">
        <f>'2000 250 200 1'!B22</f>
        <v>8.0000000000000002E-3</v>
      </c>
      <c r="D21">
        <f t="shared" si="1"/>
        <v>-2.0969100130080562</v>
      </c>
      <c r="E21" s="12">
        <v>0</v>
      </c>
      <c r="F21">
        <f>'2000 250 200 1'!C22</f>
        <v>-5.1877814399999998E-3</v>
      </c>
      <c r="G21">
        <f>'2000 250 200 15'!C22</f>
        <v>-5.1873702300000001E-3</v>
      </c>
      <c r="H21" s="15"/>
      <c r="I21">
        <f>'2000 250 200 1'!D22</f>
        <v>-5.1877814399999998E-3</v>
      </c>
      <c r="J21">
        <f>'2000 250 200 15'!D22</f>
        <v>-5.1873702300000001E-3</v>
      </c>
      <c r="K21" s="21"/>
      <c r="L21">
        <v>0</v>
      </c>
      <c r="M21">
        <f>'2000 250 200 1'!C22+'2000 250 200 1'!D22</f>
        <v>-1.037556288E-2</v>
      </c>
      <c r="N21">
        <f>'2000 250 200 15'!C22+'2000 250 200 15'!D22</f>
        <v>-1.037474046E-2</v>
      </c>
      <c r="O21" s="21"/>
      <c r="P21">
        <f>'2000 250 200 1'!C22-'2000 250 200 1'!D22</f>
        <v>0</v>
      </c>
      <c r="Q21">
        <f>'2000 250 200 15'!C22-'2000 250 200 15'!D22</f>
        <v>0</v>
      </c>
      <c r="R21" s="21" t="e">
        <f t="shared" si="2"/>
        <v>#DIV/0!</v>
      </c>
    </row>
    <row r="22" spans="1:18">
      <c r="A22">
        <f>'2000 250 200 1'!A23</f>
        <v>19</v>
      </c>
      <c r="B22" s="12">
        <f t="shared" si="0"/>
        <v>-190</v>
      </c>
      <c r="C22">
        <f>'2000 250 200 1'!B23</f>
        <v>8.9800000000000001E-3</v>
      </c>
      <c r="D22">
        <f t="shared" si="1"/>
        <v>-2.0467236633326955</v>
      </c>
      <c r="E22" s="12">
        <v>0</v>
      </c>
      <c r="F22">
        <f>'2000 250 200 1'!C23</f>
        <v>-4.5991050799999997E-3</v>
      </c>
      <c r="G22">
        <f>'2000 250 200 15'!C23</f>
        <v>-4.59843557E-3</v>
      </c>
      <c r="H22" s="15"/>
      <c r="I22">
        <f>'2000 250 200 1'!D23</f>
        <v>-4.5991050799999997E-3</v>
      </c>
      <c r="J22">
        <f>'2000 250 200 15'!D23</f>
        <v>-4.59843557E-3</v>
      </c>
      <c r="K22" s="21"/>
      <c r="L22">
        <v>0</v>
      </c>
      <c r="M22">
        <f>'2000 250 200 1'!C23+'2000 250 200 1'!D23</f>
        <v>-9.1982101599999994E-3</v>
      </c>
      <c r="N22">
        <f>'2000 250 200 15'!C23+'2000 250 200 15'!D23</f>
        <v>-9.19687114E-3</v>
      </c>
      <c r="O22" s="21"/>
      <c r="P22">
        <f>'2000 250 200 1'!C23-'2000 250 200 1'!D23</f>
        <v>0</v>
      </c>
      <c r="Q22">
        <f>'2000 250 200 15'!C23-'2000 250 200 15'!D23</f>
        <v>0</v>
      </c>
      <c r="R22" s="21" t="e">
        <f t="shared" si="2"/>
        <v>#DIV/0!</v>
      </c>
    </row>
    <row r="23" spans="1:18">
      <c r="A23">
        <f>'2000 250 200 1'!A24</f>
        <v>20</v>
      </c>
      <c r="B23" s="12">
        <f t="shared" si="0"/>
        <v>-200</v>
      </c>
      <c r="C23">
        <f>'2000 250 200 1'!B24</f>
        <v>1.008E-2</v>
      </c>
      <c r="D23">
        <f t="shared" si="1"/>
        <v>-1.9965394678904935</v>
      </c>
      <c r="E23" s="12">
        <v>0</v>
      </c>
      <c r="F23">
        <f>'2000 250 200 1'!C24</f>
        <v>-4.0703835000000001E-3</v>
      </c>
      <c r="G23">
        <f>'2000 250 200 15'!C24</f>
        <v>-4.06938304E-3</v>
      </c>
      <c r="H23" s="15"/>
      <c r="I23">
        <f>'2000 250 200 1'!D24</f>
        <v>-4.0703835000000001E-3</v>
      </c>
      <c r="J23">
        <f>'2000 250 200 15'!D24</f>
        <v>-4.06938304E-3</v>
      </c>
      <c r="K23" s="21"/>
      <c r="L23">
        <v>0</v>
      </c>
      <c r="M23">
        <f>'2000 250 200 1'!C24+'2000 250 200 1'!D24</f>
        <v>-8.1407670000000001E-3</v>
      </c>
      <c r="N23">
        <f>'2000 250 200 15'!C24+'2000 250 200 15'!D24</f>
        <v>-8.1387660800000001E-3</v>
      </c>
      <c r="O23" s="21"/>
      <c r="P23">
        <f>'2000 250 200 1'!C24-'2000 250 200 1'!D24</f>
        <v>0</v>
      </c>
      <c r="Q23">
        <f>'2000 250 200 15'!C24-'2000 250 200 15'!D24</f>
        <v>0</v>
      </c>
      <c r="R23" s="21" t="e">
        <f t="shared" si="2"/>
        <v>#DIV/0!</v>
      </c>
    </row>
    <row r="24" spans="1:18">
      <c r="A24">
        <f>'2000 250 200 1'!A25</f>
        <v>21</v>
      </c>
      <c r="B24" s="12">
        <f t="shared" si="0"/>
        <v>-210</v>
      </c>
      <c r="C24">
        <f>'2000 250 200 1'!B25</f>
        <v>1.1310000000000001E-2</v>
      </c>
      <c r="D24">
        <f t="shared" si="1"/>
        <v>-1.9465373950745446</v>
      </c>
      <c r="E24" s="12">
        <v>0</v>
      </c>
      <c r="F24">
        <f>'2000 250 200 1'!C25</f>
        <v>-3.59520212E-3</v>
      </c>
      <c r="G24">
        <f>'2000 250 200 15'!C25</f>
        <v>-3.5938041600000002E-3</v>
      </c>
      <c r="H24" s="15"/>
      <c r="I24">
        <f>'2000 250 200 1'!D25</f>
        <v>-3.59520212E-3</v>
      </c>
      <c r="J24">
        <f>'2000 250 200 15'!D25</f>
        <v>-3.5938041600000002E-3</v>
      </c>
      <c r="K24" s="21"/>
      <c r="L24">
        <v>0</v>
      </c>
      <c r="M24">
        <f>'2000 250 200 1'!C25+'2000 250 200 1'!D25</f>
        <v>-7.19040424E-3</v>
      </c>
      <c r="N24">
        <f>'2000 250 200 15'!C25+'2000 250 200 15'!D25</f>
        <v>-7.1876083200000003E-3</v>
      </c>
      <c r="O24" s="21"/>
      <c r="P24">
        <f>'2000 250 200 1'!C25-'2000 250 200 1'!D25</f>
        <v>0</v>
      </c>
      <c r="Q24">
        <f>'2000 250 200 15'!C25-'2000 250 200 15'!D25</f>
        <v>0</v>
      </c>
      <c r="R24" s="21" t="e">
        <f t="shared" si="2"/>
        <v>#DIV/0!</v>
      </c>
    </row>
    <row r="25" spans="1:18">
      <c r="A25">
        <f>'2000 250 200 1'!A26</f>
        <v>22</v>
      </c>
      <c r="B25" s="12">
        <f t="shared" si="0"/>
        <v>-220</v>
      </c>
      <c r="C25">
        <f>'2000 250 200 1'!B26</f>
        <v>1.2699999999999999E-2</v>
      </c>
      <c r="D25">
        <f t="shared" si="1"/>
        <v>-1.8961962790440432</v>
      </c>
      <c r="E25" s="12">
        <v>0</v>
      </c>
      <c r="F25">
        <f>'2000 250 200 1'!C26</f>
        <v>-3.1680060499999999E-3</v>
      </c>
      <c r="G25">
        <f>'2000 250 200 15'!C26</f>
        <v>-3.1661588299999998E-3</v>
      </c>
      <c r="H25" s="15"/>
      <c r="I25">
        <f>'2000 250 200 1'!D26</f>
        <v>-3.1680060499999999E-3</v>
      </c>
      <c r="J25">
        <f>'2000 250 200 15'!D26</f>
        <v>-3.1661588299999998E-3</v>
      </c>
      <c r="K25" s="21"/>
      <c r="L25">
        <v>0</v>
      </c>
      <c r="M25">
        <f>'2000 250 200 1'!C26+'2000 250 200 1'!D26</f>
        <v>-6.3360120999999998E-3</v>
      </c>
      <c r="N25">
        <f>'2000 250 200 15'!C26+'2000 250 200 15'!D26</f>
        <v>-6.3323176599999996E-3</v>
      </c>
      <c r="O25" s="21"/>
      <c r="P25">
        <f>'2000 250 200 1'!C26-'2000 250 200 1'!D26</f>
        <v>0</v>
      </c>
      <c r="Q25">
        <f>'2000 250 200 15'!C26-'2000 250 200 15'!D26</f>
        <v>0</v>
      </c>
      <c r="R25" s="21" t="e">
        <f t="shared" si="2"/>
        <v>#DIV/0!</v>
      </c>
    </row>
    <row r="26" spans="1:18">
      <c r="A26">
        <f>'2000 250 200 1'!A27</f>
        <v>23</v>
      </c>
      <c r="B26" s="12">
        <f t="shared" si="0"/>
        <v>-230</v>
      </c>
      <c r="C26">
        <f>'2000 250 200 1'!B27</f>
        <v>1.4250000000000001E-2</v>
      </c>
      <c r="D26">
        <f t="shared" si="1"/>
        <v>-1.846185135655471</v>
      </c>
      <c r="E26" s="12">
        <v>0</v>
      </c>
      <c r="F26">
        <f>'2000 250 200 1'!C27</f>
        <v>-2.7844249599999998E-3</v>
      </c>
      <c r="G26">
        <f>'2000 250 200 15'!C27</f>
        <v>-2.7820994400000001E-3</v>
      </c>
      <c r="H26" s="15"/>
      <c r="I26">
        <f>'2000 250 200 1'!D27</f>
        <v>-2.7844249599999998E-3</v>
      </c>
      <c r="J26">
        <f>'2000 250 200 15'!D27</f>
        <v>-2.7820994400000001E-3</v>
      </c>
      <c r="K26" s="21"/>
      <c r="L26">
        <v>0</v>
      </c>
      <c r="M26">
        <f>'2000 250 200 1'!C27+'2000 250 200 1'!D27</f>
        <v>-5.5688499199999996E-3</v>
      </c>
      <c r="N26">
        <f>'2000 250 200 15'!C27+'2000 250 200 15'!D27</f>
        <v>-5.5641988800000002E-3</v>
      </c>
      <c r="O26" s="21"/>
      <c r="P26">
        <f>'2000 250 200 1'!C27-'2000 250 200 1'!D27</f>
        <v>0</v>
      </c>
      <c r="Q26">
        <f>'2000 250 200 15'!C27-'2000 250 200 15'!D27</f>
        <v>0</v>
      </c>
      <c r="R26" s="21" t="e">
        <f t="shared" si="2"/>
        <v>#DIV/0!</v>
      </c>
    </row>
    <row r="27" spans="1:18">
      <c r="A27">
        <f>'2000 250 200 1'!A28</f>
        <v>24</v>
      </c>
      <c r="B27" s="12">
        <f t="shared" si="0"/>
        <v>-240</v>
      </c>
      <c r="C27">
        <f>'2000 250 200 1'!B28</f>
        <v>1.6E-2</v>
      </c>
      <c r="D27">
        <f t="shared" si="1"/>
        <v>-1.7958800173440752</v>
      </c>
      <c r="E27" s="12">
        <v>0</v>
      </c>
      <c r="F27">
        <f>'2000 250 200 1'!C28</f>
        <v>-2.4407312999999999E-3</v>
      </c>
      <c r="G27">
        <f>'2000 250 200 15'!C28</f>
        <v>-2.43792665E-3</v>
      </c>
      <c r="H27" s="15"/>
      <c r="I27">
        <f>'2000 250 200 1'!D28</f>
        <v>-2.4407312999999999E-3</v>
      </c>
      <c r="J27">
        <f>'2000 250 200 15'!D28</f>
        <v>-2.43792665E-3</v>
      </c>
      <c r="K27" s="21"/>
      <c r="L27">
        <v>0</v>
      </c>
      <c r="M27">
        <f>'2000 250 200 1'!C28+'2000 250 200 1'!D28</f>
        <v>-4.8814625999999998E-3</v>
      </c>
      <c r="N27">
        <f>'2000 250 200 15'!C28+'2000 250 200 15'!D28</f>
        <v>-4.8758533E-3</v>
      </c>
      <c r="O27" s="21"/>
      <c r="P27">
        <f>'2000 250 200 1'!C28-'2000 250 200 1'!D28</f>
        <v>0</v>
      </c>
      <c r="Q27">
        <f>'2000 250 200 15'!C28-'2000 250 200 15'!D28</f>
        <v>0</v>
      </c>
      <c r="R27" s="21" t="e">
        <f t="shared" si="2"/>
        <v>#DIV/0!</v>
      </c>
    </row>
    <row r="28" spans="1:18">
      <c r="A28">
        <f>'2000 250 200 1'!A29</f>
        <v>25</v>
      </c>
      <c r="B28" s="12">
        <f t="shared" si="0"/>
        <v>-250</v>
      </c>
      <c r="C28">
        <f>'2000 250 200 1'!B29</f>
        <v>1.796E-2</v>
      </c>
      <c r="D28">
        <f t="shared" si="1"/>
        <v>-1.7456936676687145</v>
      </c>
      <c r="E28" s="12">
        <v>0</v>
      </c>
      <c r="F28">
        <f>'2000 250 200 1'!C29</f>
        <v>-2.1333315300000001E-3</v>
      </c>
      <c r="G28">
        <f>'2000 250 200 15'!C29</f>
        <v>-2.13007596E-3</v>
      </c>
      <c r="H28" s="15"/>
      <c r="I28">
        <f>'2000 250 200 1'!D29</f>
        <v>-2.1333315300000001E-3</v>
      </c>
      <c r="J28">
        <f>'2000 250 200 15'!D29</f>
        <v>-2.13007596E-3</v>
      </c>
      <c r="K28" s="21"/>
      <c r="L28">
        <v>0</v>
      </c>
      <c r="M28">
        <f>'2000 250 200 1'!C29+'2000 250 200 1'!D29</f>
        <v>-4.2666630600000002E-3</v>
      </c>
      <c r="N28">
        <f>'2000 250 200 15'!C29+'2000 250 200 15'!D29</f>
        <v>-4.26015192E-3</v>
      </c>
      <c r="O28" s="21"/>
      <c r="P28">
        <f>'2000 250 200 1'!C29-'2000 250 200 1'!D29</f>
        <v>0</v>
      </c>
      <c r="Q28">
        <f>'2000 250 200 15'!C29-'2000 250 200 15'!D29</f>
        <v>0</v>
      </c>
      <c r="R28" s="21" t="e">
        <f t="shared" si="2"/>
        <v>#DIV/0!</v>
      </c>
    </row>
    <row r="29" spans="1:18">
      <c r="A29">
        <f>'2000 250 200 1'!A30</f>
        <v>26</v>
      </c>
      <c r="B29" s="12">
        <f t="shared" si="0"/>
        <v>-260</v>
      </c>
      <c r="C29">
        <f>'2000 250 200 1'!B30</f>
        <v>2.0160000000000001E-2</v>
      </c>
      <c r="D29">
        <f t="shared" si="1"/>
        <v>-1.6955094722265123</v>
      </c>
      <c r="E29" s="12">
        <v>0</v>
      </c>
      <c r="F29">
        <f>'2000 250 200 1'!C30</f>
        <v>-1.8590493899999999E-3</v>
      </c>
      <c r="G29">
        <f>'2000 250 200 15'!C30</f>
        <v>-1.8553958E-3</v>
      </c>
      <c r="H29" s="15"/>
      <c r="I29">
        <f>'2000 250 200 1'!D30</f>
        <v>-1.8590493899999999E-3</v>
      </c>
      <c r="J29">
        <f>'2000 250 200 15'!D30</f>
        <v>-1.8553958E-3</v>
      </c>
      <c r="K29" s="21"/>
      <c r="L29">
        <v>0</v>
      </c>
      <c r="M29">
        <f>'2000 250 200 1'!C30+'2000 250 200 1'!D30</f>
        <v>-3.7180987799999999E-3</v>
      </c>
      <c r="N29">
        <f>'2000 250 200 15'!C30+'2000 250 200 15'!D30</f>
        <v>-3.7107915999999999E-3</v>
      </c>
      <c r="O29" s="21"/>
      <c r="P29">
        <f>'2000 250 200 1'!C30-'2000 250 200 1'!D30</f>
        <v>0</v>
      </c>
      <c r="Q29">
        <f>'2000 250 200 15'!C30-'2000 250 200 15'!D30</f>
        <v>0</v>
      </c>
      <c r="R29" s="21" t="e">
        <f t="shared" si="2"/>
        <v>#DIV/0!</v>
      </c>
    </row>
    <row r="30" spans="1:18">
      <c r="A30">
        <f>'2000 250 200 1'!A31</f>
        <v>27</v>
      </c>
      <c r="B30" s="12">
        <f t="shared" si="0"/>
        <v>-270</v>
      </c>
      <c r="C30">
        <f>'2000 250 200 1'!B31</f>
        <v>2.2630000000000001E-2</v>
      </c>
      <c r="D30">
        <f t="shared" si="1"/>
        <v>-1.6453154460452715</v>
      </c>
      <c r="E30" s="12">
        <v>0</v>
      </c>
      <c r="F30">
        <f>'2000 250 200 1'!C31</f>
        <v>-1.61520657E-3</v>
      </c>
      <c r="G30">
        <f>'2000 250 200 15'!C31</f>
        <v>-1.6112252899999999E-3</v>
      </c>
      <c r="H30" s="15"/>
      <c r="I30">
        <f>'2000 250 200 1'!D31</f>
        <v>-1.61520657E-3</v>
      </c>
      <c r="J30">
        <f>'2000 250 200 15'!D31</f>
        <v>-1.6112252899999999E-3</v>
      </c>
      <c r="K30" s="21"/>
      <c r="L30">
        <v>0</v>
      </c>
      <c r="M30">
        <f>'2000 250 200 1'!C31+'2000 250 200 1'!D31</f>
        <v>-3.23041314E-3</v>
      </c>
      <c r="N30">
        <f>'2000 250 200 15'!C31+'2000 250 200 15'!D31</f>
        <v>-3.2224505799999998E-3</v>
      </c>
      <c r="O30" s="21"/>
      <c r="P30">
        <f>'2000 250 200 1'!C31-'2000 250 200 1'!D31</f>
        <v>0</v>
      </c>
      <c r="Q30">
        <f>'2000 250 200 15'!C31-'2000 250 200 15'!D31</f>
        <v>0</v>
      </c>
      <c r="R30" s="21" t="e">
        <f t="shared" si="2"/>
        <v>#DIV/0!</v>
      </c>
    </row>
    <row r="31" spans="1:18">
      <c r="A31">
        <f>'2000 250 200 1'!A32</f>
        <v>28</v>
      </c>
      <c r="B31" s="12">
        <f t="shared" si="0"/>
        <v>-280</v>
      </c>
      <c r="C31">
        <f>'2000 250 200 1'!B32</f>
        <v>2.5399999999999999E-2</v>
      </c>
      <c r="D31">
        <f t="shared" si="1"/>
        <v>-1.5951662833800619</v>
      </c>
      <c r="E31" s="12">
        <v>0</v>
      </c>
      <c r="F31">
        <f>'2000 250 200 1'!C32</f>
        <v>-1.3991977400000001E-3</v>
      </c>
      <c r="G31">
        <f>'2000 250 200 15'!C32</f>
        <v>-1.3949695E-3</v>
      </c>
      <c r="H31" s="15"/>
      <c r="I31">
        <f>'2000 250 200 1'!D32</f>
        <v>-1.3991977400000001E-3</v>
      </c>
      <c r="J31">
        <f>'2000 250 200 15'!D32</f>
        <v>-1.3949695E-3</v>
      </c>
      <c r="K31" s="21"/>
      <c r="L31">
        <v>0</v>
      </c>
      <c r="M31">
        <f>'2000 250 200 1'!C32+'2000 250 200 1'!D32</f>
        <v>-2.7983954800000002E-3</v>
      </c>
      <c r="N31">
        <f>'2000 250 200 15'!C32+'2000 250 200 15'!D32</f>
        <v>-2.789939E-3</v>
      </c>
      <c r="O31" s="21"/>
      <c r="P31">
        <f>'2000 250 200 1'!C32-'2000 250 200 1'!D32</f>
        <v>0</v>
      </c>
      <c r="Q31">
        <f>'2000 250 200 15'!C32-'2000 250 200 15'!D32</f>
        <v>0</v>
      </c>
      <c r="R31" s="21" t="e">
        <f t="shared" si="2"/>
        <v>#DIV/0!</v>
      </c>
    </row>
    <row r="32" spans="1:18">
      <c r="A32">
        <f>'2000 250 200 1'!A33</f>
        <v>29</v>
      </c>
      <c r="B32" s="12">
        <f t="shared" si="0"/>
        <v>-290</v>
      </c>
      <c r="C32">
        <f>'2000 250 200 1'!B33</f>
        <v>2.8510000000000001E-2</v>
      </c>
      <c r="D32">
        <f t="shared" si="1"/>
        <v>-1.5450027826905399</v>
      </c>
      <c r="E32" s="12">
        <v>0</v>
      </c>
      <c r="F32">
        <f>'2000 250 200 1'!C33</f>
        <v>-1.20845604E-3</v>
      </c>
      <c r="G32">
        <f>'2000 250 200 15'!C33</f>
        <v>-1.2040667200000001E-3</v>
      </c>
      <c r="H32" s="15"/>
      <c r="I32">
        <f>'2000 250 200 1'!D33</f>
        <v>-1.20845604E-3</v>
      </c>
      <c r="J32">
        <f>'2000 250 200 15'!D33</f>
        <v>-1.2040667200000001E-3</v>
      </c>
      <c r="K32" s="21"/>
      <c r="L32">
        <v>0</v>
      </c>
      <c r="M32">
        <f>'2000 250 200 1'!C33+'2000 250 200 1'!D33</f>
        <v>-2.4169120799999999E-3</v>
      </c>
      <c r="N32">
        <f>'2000 250 200 15'!C33+'2000 250 200 15'!D33</f>
        <v>-2.4081334400000002E-3</v>
      </c>
      <c r="O32" s="21"/>
      <c r="P32">
        <f>'2000 250 200 1'!C33-'2000 250 200 1'!D33</f>
        <v>0</v>
      </c>
      <c r="Q32">
        <f>'2000 250 200 15'!C33-'2000 250 200 15'!D33</f>
        <v>0</v>
      </c>
      <c r="R32" s="21" t="e">
        <f t="shared" si="2"/>
        <v>#DIV/0!</v>
      </c>
    </row>
    <row r="33" spans="1:18">
      <c r="A33">
        <f>'2000 250 200 1'!A34</f>
        <v>30</v>
      </c>
      <c r="B33" s="12">
        <f t="shared" si="0"/>
        <v>-300</v>
      </c>
      <c r="C33">
        <f>'2000 250 200 1'!B34</f>
        <v>3.2000000000000001E-2</v>
      </c>
      <c r="D33">
        <f t="shared" si="1"/>
        <v>-1.494850021680094</v>
      </c>
      <c r="E33" s="12">
        <v>0</v>
      </c>
      <c r="F33">
        <f>'2000 250 200 1'!C34</f>
        <v>-1.04075712E-3</v>
      </c>
      <c r="G33">
        <f>'2000 250 200 15'!C34</f>
        <v>-1.0362934100000001E-3</v>
      </c>
      <c r="H33" s="15"/>
      <c r="I33">
        <f>'2000 250 200 1'!D34</f>
        <v>-1.04075712E-3</v>
      </c>
      <c r="J33">
        <f>'2000 250 200 15'!D34</f>
        <v>-1.0362934100000001E-3</v>
      </c>
      <c r="K33" s="21"/>
      <c r="L33">
        <v>0</v>
      </c>
      <c r="M33">
        <f>'2000 250 200 1'!C34+'2000 250 200 1'!D34</f>
        <v>-2.0815142399999999E-3</v>
      </c>
      <c r="N33">
        <f>'2000 250 200 15'!C34+'2000 250 200 15'!D34</f>
        <v>-2.0725868200000002E-3</v>
      </c>
      <c r="O33" s="21"/>
      <c r="P33">
        <f>'2000 250 200 1'!C34-'2000 250 200 1'!D34</f>
        <v>0</v>
      </c>
      <c r="Q33">
        <f>'2000 250 200 15'!C34-'2000 250 200 15'!D34</f>
        <v>0</v>
      </c>
      <c r="R33" s="21" t="e">
        <f t="shared" si="2"/>
        <v>#DIV/0!</v>
      </c>
    </row>
    <row r="34" spans="1:18">
      <c r="A34">
        <f>'2000 250 200 1'!A35</f>
        <v>31</v>
      </c>
      <c r="B34" s="12">
        <f t="shared" si="0"/>
        <v>-310</v>
      </c>
      <c r="C34">
        <f>'2000 250 200 1'!B35</f>
        <v>3.5920000000000001E-2</v>
      </c>
      <c r="D34">
        <f t="shared" si="1"/>
        <v>-1.4446636720047332</v>
      </c>
      <c r="E34" s="12">
        <v>0</v>
      </c>
      <c r="F34">
        <f>'2000 250 200 1'!C35</f>
        <v>-8.9411244800000002E-4</v>
      </c>
      <c r="G34">
        <f>'2000 250 200 15'!C35</f>
        <v>-8.8965715999999998E-4</v>
      </c>
      <c r="H34" s="15"/>
      <c r="I34">
        <f>'2000 250 200 1'!D35</f>
        <v>-8.9411244800000002E-4</v>
      </c>
      <c r="J34">
        <f>'2000 250 200 15'!D35</f>
        <v>-8.8965715999999998E-4</v>
      </c>
      <c r="K34" s="21"/>
      <c r="L34">
        <v>0</v>
      </c>
      <c r="M34">
        <f>'2000 250 200 1'!C35+'2000 250 200 1'!D35</f>
        <v>-1.788224896E-3</v>
      </c>
      <c r="N34">
        <f>'2000 250 200 15'!C35+'2000 250 200 15'!D35</f>
        <v>-1.77931432E-3</v>
      </c>
      <c r="O34" s="21"/>
      <c r="P34">
        <f>'2000 250 200 1'!C35-'2000 250 200 1'!D35</f>
        <v>0</v>
      </c>
      <c r="Q34">
        <f>'2000 250 200 15'!C35-'2000 250 200 15'!D35</f>
        <v>0</v>
      </c>
      <c r="R34" s="21" t="e">
        <f t="shared" si="2"/>
        <v>#DIV/0!</v>
      </c>
    </row>
    <row r="35" spans="1:18">
      <c r="A35">
        <f>'2000 250 200 1'!A36</f>
        <v>32</v>
      </c>
      <c r="B35" s="12">
        <f t="shared" si="0"/>
        <v>-320</v>
      </c>
      <c r="C35">
        <f>'2000 250 200 1'!B36</f>
        <v>4.0320000000000002E-2</v>
      </c>
      <c r="D35">
        <f t="shared" si="1"/>
        <v>-1.394479476562531</v>
      </c>
      <c r="E35" s="12">
        <v>0</v>
      </c>
      <c r="F35">
        <f>'2000 250 200 1'!C36</f>
        <v>-7.6650182500000001E-4</v>
      </c>
      <c r="G35">
        <f>'2000 250 200 15'!C36</f>
        <v>-7.6212905700000005E-4</v>
      </c>
      <c r="H35" s="15"/>
      <c r="I35">
        <f>'2000 250 200 1'!D36</f>
        <v>-7.6650182500000001E-4</v>
      </c>
      <c r="J35">
        <f>'2000 250 200 15'!D36</f>
        <v>-7.6212905700000005E-4</v>
      </c>
      <c r="K35" s="21"/>
      <c r="L35">
        <v>0</v>
      </c>
      <c r="M35">
        <f>'2000 250 200 1'!C36+'2000 250 200 1'!D36</f>
        <v>-1.53300365E-3</v>
      </c>
      <c r="N35">
        <f>'2000 250 200 15'!C36+'2000 250 200 15'!D36</f>
        <v>-1.5242581140000001E-3</v>
      </c>
      <c r="O35" s="21"/>
      <c r="P35">
        <f>'2000 250 200 1'!C36-'2000 250 200 1'!D36</f>
        <v>0</v>
      </c>
      <c r="Q35">
        <f>'2000 250 200 15'!C36-'2000 250 200 15'!D36</f>
        <v>0</v>
      </c>
      <c r="R35" s="21" t="e">
        <f t="shared" si="2"/>
        <v>#DIV/0!</v>
      </c>
    </row>
    <row r="36" spans="1:18">
      <c r="A36">
        <f>'2000 250 200 1'!A37</f>
        <v>33</v>
      </c>
      <c r="B36" s="12">
        <f t="shared" si="0"/>
        <v>-330</v>
      </c>
      <c r="C36">
        <f>'2000 250 200 1'!B37</f>
        <v>4.5249999999999999E-2</v>
      </c>
      <c r="D36">
        <f t="shared" si="1"/>
        <v>-1.344381416458778</v>
      </c>
      <c r="E36" s="12">
        <v>0</v>
      </c>
      <c r="F36">
        <f>'2000 250 200 1'!C37</f>
        <v>-6.5598850699999996E-4</v>
      </c>
      <c r="G36">
        <f>'2000 250 200 15'!C37</f>
        <v>-6.5175981600000001E-4</v>
      </c>
      <c r="H36" s="15"/>
      <c r="I36">
        <f>'2000 250 200 1'!D37</f>
        <v>-6.5598850699999996E-4</v>
      </c>
      <c r="J36">
        <f>'2000 250 200 15'!D37</f>
        <v>-6.5175981600000001E-4</v>
      </c>
      <c r="K36" s="21"/>
      <c r="L36">
        <v>0</v>
      </c>
      <c r="M36">
        <f>'2000 250 200 1'!C37+'2000 250 200 1'!D37</f>
        <v>-1.3119770139999999E-3</v>
      </c>
      <c r="N36">
        <f>'2000 250 200 15'!C37+'2000 250 200 15'!D37</f>
        <v>-1.303519632E-3</v>
      </c>
      <c r="O36" s="21"/>
      <c r="P36">
        <f>'2000 250 200 1'!C37-'2000 250 200 1'!D37</f>
        <v>0</v>
      </c>
      <c r="Q36">
        <f>'2000 250 200 15'!C37-'2000 250 200 15'!D37</f>
        <v>0</v>
      </c>
      <c r="R36" s="21" t="e">
        <f t="shared" si="2"/>
        <v>#DIV/0!</v>
      </c>
    </row>
    <row r="37" spans="1:18">
      <c r="A37">
        <f>'2000 250 200 1'!A38</f>
        <v>34</v>
      </c>
      <c r="B37" s="12">
        <f t="shared" si="0"/>
        <v>-340</v>
      </c>
      <c r="C37">
        <f>'2000 250 200 1'!B38</f>
        <v>5.0799999999999998E-2</v>
      </c>
      <c r="D37">
        <f t="shared" si="1"/>
        <v>-1.2941362877160807</v>
      </c>
      <c r="E37" s="12">
        <v>0</v>
      </c>
      <c r="F37">
        <f>'2000 250 200 1'!C38</f>
        <v>-5.6086332399999999E-4</v>
      </c>
      <c r="G37">
        <f>'2000 250 200 15'!C38</f>
        <v>-5.5682504899999996E-4</v>
      </c>
      <c r="H37" s="15"/>
      <c r="I37">
        <f>'2000 250 200 1'!D38</f>
        <v>-5.6086332399999999E-4</v>
      </c>
      <c r="J37">
        <f>'2000 250 200 15'!D38</f>
        <v>-5.5682504899999996E-4</v>
      </c>
      <c r="K37" s="21"/>
      <c r="L37">
        <v>0</v>
      </c>
      <c r="M37">
        <f>'2000 250 200 1'!C38+'2000 250 200 1'!D38</f>
        <v>-1.121726648E-3</v>
      </c>
      <c r="N37">
        <f>'2000 250 200 15'!C38+'2000 250 200 15'!D38</f>
        <v>-1.1136500979999999E-3</v>
      </c>
      <c r="O37" s="21"/>
      <c r="P37">
        <f>'2000 250 200 1'!C38-'2000 250 200 1'!D38</f>
        <v>0</v>
      </c>
      <c r="Q37">
        <f>'2000 250 200 15'!C38-'2000 250 200 15'!D38</f>
        <v>0</v>
      </c>
      <c r="R37" s="21" t="e">
        <f t="shared" si="2"/>
        <v>#DIV/0!</v>
      </c>
    </row>
    <row r="38" spans="1:18">
      <c r="A38">
        <f>'2000 250 200 1'!A39</f>
        <v>35</v>
      </c>
      <c r="B38" s="12">
        <f t="shared" si="0"/>
        <v>-350</v>
      </c>
      <c r="C38">
        <f>'2000 250 200 1'!B39</f>
        <v>5.7020000000000001E-2</v>
      </c>
      <c r="D38">
        <f t="shared" si="1"/>
        <v>-1.2439727870265589</v>
      </c>
      <c r="E38" s="12">
        <v>0</v>
      </c>
      <c r="F38">
        <f>'2000 250 200 1'!C39</f>
        <v>-4.7947877500000003E-4</v>
      </c>
      <c r="G38">
        <f>'2000 250 200 15'!C39</f>
        <v>-4.7566026300000002E-4</v>
      </c>
      <c r="H38" s="15"/>
      <c r="I38">
        <f>'2000 250 200 1'!D39</f>
        <v>-4.7947877500000003E-4</v>
      </c>
      <c r="J38">
        <f>'2000 250 200 15'!D39</f>
        <v>-4.7566026300000002E-4</v>
      </c>
      <c r="K38" s="21"/>
      <c r="L38">
        <v>0</v>
      </c>
      <c r="M38">
        <f>'2000 250 200 1'!C39+'2000 250 200 1'!D39</f>
        <v>-9.5895755000000005E-4</v>
      </c>
      <c r="N38">
        <f>'2000 250 200 15'!C39+'2000 250 200 15'!D39</f>
        <v>-9.5132052600000003E-4</v>
      </c>
      <c r="O38" s="21"/>
      <c r="P38">
        <f>'2000 250 200 1'!C39-'2000 250 200 1'!D39</f>
        <v>0</v>
      </c>
      <c r="Q38">
        <f>'2000 250 200 15'!C39-'2000 250 200 15'!D39</f>
        <v>0</v>
      </c>
      <c r="R38" s="21" t="e">
        <f t="shared" si="2"/>
        <v>#DIV/0!</v>
      </c>
    </row>
    <row r="39" spans="1:18">
      <c r="A39">
        <f>'2000 250 200 1'!A40</f>
        <v>36</v>
      </c>
      <c r="B39" s="12">
        <f t="shared" si="0"/>
        <v>-360</v>
      </c>
      <c r="C39">
        <f>'2000 250 200 1'!B40</f>
        <v>6.4000000000000001E-2</v>
      </c>
      <c r="D39">
        <f t="shared" si="1"/>
        <v>-1.1938200260161129</v>
      </c>
      <c r="E39" s="12">
        <v>0</v>
      </c>
      <c r="F39">
        <f>'2000 250 200 1'!C40</f>
        <v>-4.10158403E-4</v>
      </c>
      <c r="G39">
        <f>'2000 250 200 15'!C40</f>
        <v>-4.0657193599999999E-4</v>
      </c>
      <c r="H39" s="15"/>
      <c r="I39">
        <f>'2000 250 200 1'!D40</f>
        <v>-4.10158403E-4</v>
      </c>
      <c r="J39">
        <f>'2000 250 200 15'!D40</f>
        <v>-4.0657193599999999E-4</v>
      </c>
      <c r="K39" s="21"/>
      <c r="L39">
        <v>0</v>
      </c>
      <c r="M39">
        <f>'2000 250 200 1'!C40+'2000 250 200 1'!D40</f>
        <v>-8.20316806E-4</v>
      </c>
      <c r="N39">
        <f>'2000 250 200 15'!C40+'2000 250 200 15'!D40</f>
        <v>-8.1314387199999999E-4</v>
      </c>
      <c r="O39" s="21"/>
      <c r="P39">
        <f>'2000 250 200 1'!C40-'2000 250 200 1'!D40</f>
        <v>0</v>
      </c>
      <c r="Q39">
        <f>'2000 250 200 15'!C40-'2000 250 200 15'!D40</f>
        <v>0</v>
      </c>
      <c r="R39" s="21" t="e">
        <f t="shared" si="2"/>
        <v>#DIV/0!</v>
      </c>
    </row>
    <row r="40" spans="1:18">
      <c r="A40">
        <f>'2000 250 200 1'!A41</f>
        <v>37</v>
      </c>
      <c r="B40" s="12">
        <f t="shared" si="0"/>
        <v>-370</v>
      </c>
      <c r="C40">
        <f>'2000 250 200 1'!B41</f>
        <v>7.1840000000000001E-2</v>
      </c>
      <c r="D40">
        <f t="shared" si="1"/>
        <v>-1.143633676340752</v>
      </c>
      <c r="E40" s="12">
        <v>0</v>
      </c>
      <c r="F40">
        <f>'2000 250 200 1'!C41</f>
        <v>-3.5134990100000002E-4</v>
      </c>
      <c r="G40">
        <f>'2000 250 200 15'!C41</f>
        <v>-3.4799301599999999E-4</v>
      </c>
      <c r="H40" s="15"/>
      <c r="I40">
        <f>'2000 250 200 1'!D41</f>
        <v>-3.5134990100000002E-4</v>
      </c>
      <c r="J40">
        <f>'2000 250 200 15'!D41</f>
        <v>-3.4799301599999999E-4</v>
      </c>
      <c r="K40" s="21"/>
      <c r="L40">
        <v>0</v>
      </c>
      <c r="M40">
        <f>'2000 250 200 1'!C41+'2000 250 200 1'!D41</f>
        <v>-7.0269980200000004E-4</v>
      </c>
      <c r="N40">
        <f>'2000 250 200 15'!C41+'2000 250 200 15'!D41</f>
        <v>-6.9598603199999998E-4</v>
      </c>
      <c r="O40" s="21"/>
      <c r="P40">
        <f>'2000 250 200 1'!C41-'2000 250 200 1'!D41</f>
        <v>0</v>
      </c>
      <c r="Q40">
        <f>'2000 250 200 15'!C41-'2000 250 200 15'!D41</f>
        <v>0</v>
      </c>
      <c r="R40" s="21" t="e">
        <f t="shared" si="2"/>
        <v>#DIV/0!</v>
      </c>
    </row>
    <row r="41" spans="1:18">
      <c r="A41">
        <f>'2000 250 200 1'!A42</f>
        <v>38</v>
      </c>
      <c r="B41" s="12">
        <f t="shared" si="0"/>
        <v>-380</v>
      </c>
      <c r="C41">
        <f>'2000 250 200 1'!B42</f>
        <v>8.0629999999999993E-2</v>
      </c>
      <c r="D41">
        <f t="shared" si="1"/>
        <v>-1.0935033402006471</v>
      </c>
      <c r="E41" s="12">
        <v>0</v>
      </c>
      <c r="F41">
        <f>'2000 250 200 1'!C42</f>
        <v>-3.01663617E-4</v>
      </c>
      <c r="G41">
        <f>'2000 250 200 15'!C42</f>
        <v>-2.9852288799999999E-4</v>
      </c>
      <c r="H41" s="15"/>
      <c r="I41">
        <f>'2000 250 200 1'!D42</f>
        <v>-3.01663617E-4</v>
      </c>
      <c r="J41">
        <f>'2000 250 200 15'!D42</f>
        <v>-2.9852288799999999E-4</v>
      </c>
      <c r="K41" s="21"/>
      <c r="L41">
        <v>0</v>
      </c>
      <c r="M41">
        <f>'2000 250 200 1'!C42+'2000 250 200 1'!D42</f>
        <v>-6.0332723400000001E-4</v>
      </c>
      <c r="N41">
        <f>'2000 250 200 15'!C42+'2000 250 200 15'!D42</f>
        <v>-5.9704577599999998E-4</v>
      </c>
      <c r="O41" s="21"/>
      <c r="P41">
        <f>'2000 250 200 1'!C42-'2000 250 200 1'!D42</f>
        <v>0</v>
      </c>
      <c r="Q41">
        <f>'2000 250 200 15'!C42-'2000 250 200 15'!D42</f>
        <v>0</v>
      </c>
      <c r="R41" s="21" t="e">
        <f t="shared" si="2"/>
        <v>#DIV/0!</v>
      </c>
    </row>
    <row r="42" spans="1:18">
      <c r="A42">
        <f>'2000 250 200 1'!A43</f>
        <v>39</v>
      </c>
      <c r="B42" s="12">
        <f t="shared" si="0"/>
        <v>-390</v>
      </c>
      <c r="C42">
        <f>'2000 250 200 1'!B43</f>
        <v>9.0509999999999993E-2</v>
      </c>
      <c r="D42">
        <f t="shared" si="1"/>
        <v>-1.0433034351053492</v>
      </c>
      <c r="E42" s="12">
        <v>0</v>
      </c>
      <c r="F42">
        <f>'2000 250 200 1'!C43</f>
        <v>-2.59756348E-4</v>
      </c>
      <c r="G42">
        <f>'2000 250 200 15'!C43</f>
        <v>-2.5681111000000001E-4</v>
      </c>
      <c r="H42" s="15"/>
      <c r="I42">
        <f>'2000 250 200 1'!D43</f>
        <v>-2.59756348E-4</v>
      </c>
      <c r="J42">
        <f>'2000 250 200 15'!D43</f>
        <v>-2.5681111000000001E-4</v>
      </c>
      <c r="K42" s="21"/>
      <c r="L42">
        <v>0</v>
      </c>
      <c r="M42">
        <f>'2000 250 200 1'!C43+'2000 250 200 1'!D43</f>
        <v>-5.1951269600000001E-4</v>
      </c>
      <c r="N42">
        <f>'2000 250 200 15'!C43+'2000 250 200 15'!D43</f>
        <v>-5.1362222000000003E-4</v>
      </c>
      <c r="O42" s="21"/>
      <c r="P42">
        <f>'2000 250 200 1'!C43-'2000 250 200 1'!D43</f>
        <v>0</v>
      </c>
      <c r="Q42">
        <f>'2000 250 200 15'!C43-'2000 250 200 15'!D43</f>
        <v>0</v>
      </c>
      <c r="R42" s="21" t="e">
        <f t="shared" si="2"/>
        <v>#DIV/0!</v>
      </c>
    </row>
    <row r="43" spans="1:18">
      <c r="A43">
        <f>'2000 250 200 1'!A44</f>
        <v>40</v>
      </c>
      <c r="B43" s="12">
        <f t="shared" si="0"/>
        <v>-400</v>
      </c>
      <c r="C43">
        <f>'2000 250 200 1'!B44</f>
        <v>0.1016</v>
      </c>
      <c r="D43">
        <f t="shared" si="1"/>
        <v>-0.99310629205209955</v>
      </c>
      <c r="E43" s="12">
        <v>0</v>
      </c>
      <c r="F43">
        <f>'2000 250 200 1'!C44</f>
        <v>-2.2435550100000001E-4</v>
      </c>
      <c r="G43">
        <f>'2000 250 200 15'!C44</f>
        <v>-2.2158113100000001E-4</v>
      </c>
      <c r="H43" s="15"/>
      <c r="I43">
        <f>'2000 250 200 1'!D44</f>
        <v>-2.2435550100000001E-4</v>
      </c>
      <c r="J43">
        <f>'2000 250 200 15'!D44</f>
        <v>-2.2158113100000001E-4</v>
      </c>
      <c r="K43" s="21"/>
      <c r="L43">
        <v>0</v>
      </c>
      <c r="M43">
        <f>'2000 250 200 1'!C44+'2000 250 200 1'!D44</f>
        <v>-4.4871100200000001E-4</v>
      </c>
      <c r="N43">
        <f>'2000 250 200 15'!C44+'2000 250 200 15'!D44</f>
        <v>-4.4316226200000002E-4</v>
      </c>
      <c r="O43" s="21"/>
      <c r="P43">
        <f>'2000 250 200 1'!C44-'2000 250 200 1'!D44</f>
        <v>0</v>
      </c>
      <c r="Q43">
        <f>'2000 250 200 15'!C44-'2000 250 200 15'!D44</f>
        <v>0</v>
      </c>
      <c r="R43" s="21" t="e">
        <f t="shared" si="2"/>
        <v>#DIV/0!</v>
      </c>
    </row>
    <row r="44" spans="1:18">
      <c r="A44">
        <f>'2000 250 200 1'!A45</f>
        <v>41</v>
      </c>
      <c r="B44" s="12">
        <f t="shared" si="0"/>
        <v>-410</v>
      </c>
      <c r="C44">
        <f>'2000 250 200 1'!B45</f>
        <v>0.114</v>
      </c>
      <c r="D44">
        <f t="shared" si="1"/>
        <v>-0.94309514866352739</v>
      </c>
      <c r="E44" s="12">
        <v>0</v>
      </c>
      <c r="F44">
        <f>'2000 250 200 1'!C45</f>
        <v>-1.9437452699999999E-4</v>
      </c>
      <c r="G44">
        <f>'2000 250 200 15'!C45</f>
        <v>-1.91745631E-4</v>
      </c>
      <c r="H44" s="15"/>
      <c r="I44">
        <f>'2000 250 200 1'!D45</f>
        <v>-1.9437452699999999E-4</v>
      </c>
      <c r="J44">
        <f>'2000 250 200 15'!D45</f>
        <v>-1.91745631E-4</v>
      </c>
      <c r="K44" s="21"/>
      <c r="L44">
        <v>0</v>
      </c>
      <c r="M44">
        <f>'2000 250 200 1'!C45+'2000 250 200 1'!D45</f>
        <v>-3.8874905399999997E-4</v>
      </c>
      <c r="N44">
        <f>'2000 250 200 15'!C45+'2000 250 200 15'!D45</f>
        <v>-3.83491262E-4</v>
      </c>
      <c r="O44" s="21"/>
      <c r="P44">
        <f>'2000 250 200 1'!C45-'2000 250 200 1'!D45</f>
        <v>0</v>
      </c>
      <c r="Q44">
        <f>'2000 250 200 15'!C45-'2000 250 200 15'!D45</f>
        <v>0</v>
      </c>
      <c r="R44" s="21" t="e">
        <f t="shared" si="2"/>
        <v>#DIV/0!</v>
      </c>
    </row>
    <row r="45" spans="1:18">
      <c r="A45">
        <f>'2000 250 200 1'!A46</f>
        <v>42</v>
      </c>
      <c r="B45" s="12">
        <f t="shared" si="0"/>
        <v>-420</v>
      </c>
      <c r="C45">
        <f>'2000 250 200 1'!B46</f>
        <v>0.128</v>
      </c>
      <c r="D45">
        <f t="shared" si="1"/>
        <v>-0.89279003035213167</v>
      </c>
      <c r="E45" s="12">
        <v>0</v>
      </c>
      <c r="F45">
        <f>'2000 250 200 1'!C46</f>
        <v>-1.6889257400000001E-4</v>
      </c>
      <c r="G45">
        <f>'2000 250 200 15'!C46</f>
        <v>-1.66385879E-4</v>
      </c>
      <c r="H45" s="15"/>
      <c r="I45">
        <f>'2000 250 200 1'!D46</f>
        <v>-1.6889257400000001E-4</v>
      </c>
      <c r="J45">
        <f>'2000 250 200 15'!D46</f>
        <v>-1.66385879E-4</v>
      </c>
      <c r="K45" s="21"/>
      <c r="L45">
        <v>0</v>
      </c>
      <c r="M45">
        <f>'2000 250 200 1'!C46+'2000 250 200 1'!D46</f>
        <v>-3.3778514800000001E-4</v>
      </c>
      <c r="N45">
        <f>'2000 250 200 15'!C46+'2000 250 200 15'!D46</f>
        <v>-3.32771758E-4</v>
      </c>
      <c r="O45" s="21"/>
      <c r="P45">
        <f>'2000 250 200 1'!C46-'2000 250 200 1'!D46</f>
        <v>0</v>
      </c>
      <c r="Q45">
        <f>'2000 250 200 15'!C46-'2000 250 200 15'!D46</f>
        <v>0</v>
      </c>
      <c r="R45" s="21" t="e">
        <f t="shared" si="2"/>
        <v>#DIV/0!</v>
      </c>
    </row>
    <row r="46" spans="1:18">
      <c r="A46">
        <f>'2000 250 200 1'!A47</f>
        <v>43</v>
      </c>
      <c r="B46" s="12">
        <f t="shared" si="0"/>
        <v>-430</v>
      </c>
      <c r="C46">
        <f>'2000 250 200 1'!B47</f>
        <v>0.14369999999999999</v>
      </c>
      <c r="D46">
        <f t="shared" si="1"/>
        <v>-0.8425432318657744</v>
      </c>
      <c r="E46" s="12">
        <v>0</v>
      </c>
      <c r="F46">
        <f>'2000 250 200 1'!C47</f>
        <v>-1.4708569100000001E-4</v>
      </c>
      <c r="G46">
        <f>'2000 250 200 15'!C47</f>
        <v>-1.44681825E-4</v>
      </c>
      <c r="H46" s="15"/>
      <c r="I46">
        <f>'2000 250 200 1'!D47</f>
        <v>-1.4708569100000001E-4</v>
      </c>
      <c r="J46">
        <f>'2000 250 200 15'!D47</f>
        <v>-1.44681825E-4</v>
      </c>
      <c r="K46" s="21"/>
      <c r="L46">
        <v>0</v>
      </c>
      <c r="M46">
        <f>'2000 250 200 1'!C47+'2000 250 200 1'!D47</f>
        <v>-2.9417138200000002E-4</v>
      </c>
      <c r="N46">
        <f>'2000 250 200 15'!C47+'2000 250 200 15'!D47</f>
        <v>-2.8936365000000001E-4</v>
      </c>
      <c r="O46" s="21"/>
      <c r="P46">
        <f>'2000 250 200 1'!C47-'2000 250 200 1'!D47</f>
        <v>0</v>
      </c>
      <c r="Q46">
        <f>'2000 250 200 15'!C47-'2000 250 200 15'!D47</f>
        <v>0</v>
      </c>
      <c r="R46" s="21" t="e">
        <f t="shared" si="2"/>
        <v>#DIV/0!</v>
      </c>
    </row>
    <row r="47" spans="1:18">
      <c r="A47">
        <f>'2000 250 200 1'!A48</f>
        <v>44</v>
      </c>
      <c r="B47" s="12">
        <f t="shared" si="0"/>
        <v>-440</v>
      </c>
      <c r="C47">
        <f>'2000 250 200 1'!B48</f>
        <v>0.1613</v>
      </c>
      <c r="D47">
        <f t="shared" si="1"/>
        <v>-0.79236563261103843</v>
      </c>
      <c r="E47" s="12">
        <v>0</v>
      </c>
      <c r="F47">
        <f>'2000 250 200 1'!C48</f>
        <v>-1.28260771E-4</v>
      </c>
      <c r="G47">
        <f>'2000 250 200 15'!C48</f>
        <v>-1.2594458799999999E-4</v>
      </c>
      <c r="H47" s="15"/>
      <c r="I47">
        <f>'2000 250 200 1'!D48</f>
        <v>-1.28260771E-4</v>
      </c>
      <c r="J47">
        <f>'2000 250 200 15'!D48</f>
        <v>-1.2594458799999999E-4</v>
      </c>
      <c r="K47" s="21"/>
      <c r="L47">
        <v>0</v>
      </c>
      <c r="M47">
        <f>'2000 250 200 1'!C48+'2000 250 200 1'!D48</f>
        <v>-2.5652154200000001E-4</v>
      </c>
      <c r="N47">
        <f>'2000 250 200 15'!C48+'2000 250 200 15'!D48</f>
        <v>-2.5188917599999999E-4</v>
      </c>
      <c r="O47" s="21"/>
      <c r="P47">
        <f>'2000 250 200 1'!C48-'2000 250 200 1'!D48</f>
        <v>0</v>
      </c>
      <c r="Q47">
        <f>'2000 250 200 15'!C48-'2000 250 200 15'!D48</f>
        <v>0</v>
      </c>
      <c r="R47" s="21" t="e">
        <f t="shared" si="2"/>
        <v>#DIV/0!</v>
      </c>
    </row>
    <row r="48" spans="1:18">
      <c r="A48">
        <f>'2000 250 200 1'!A49</f>
        <v>45</v>
      </c>
      <c r="B48" s="12">
        <f t="shared" si="0"/>
        <v>-450</v>
      </c>
      <c r="C48">
        <f>'2000 250 200 1'!B49</f>
        <v>0.18099999999999999</v>
      </c>
      <c r="D48">
        <f t="shared" si="1"/>
        <v>-0.74232142513081545</v>
      </c>
      <c r="E48" s="12">
        <v>0</v>
      </c>
      <c r="F48">
        <f>'2000 250 200 1'!C49</f>
        <v>-1.11892374E-4</v>
      </c>
      <c r="G48">
        <f>'2000 250 200 15'!C49</f>
        <v>-1.09652494E-4</v>
      </c>
      <c r="H48" s="15"/>
      <c r="I48">
        <f>'2000 250 200 1'!D49</f>
        <v>-1.11892374E-4</v>
      </c>
      <c r="J48">
        <f>'2000 250 200 15'!D49</f>
        <v>-1.09652494E-4</v>
      </c>
      <c r="K48" s="21"/>
      <c r="L48">
        <v>0</v>
      </c>
      <c r="M48">
        <f>'2000 250 200 1'!C49+'2000 250 200 1'!D49</f>
        <v>-2.23784748E-4</v>
      </c>
      <c r="N48">
        <f>'2000 250 200 15'!C49+'2000 250 200 15'!D49</f>
        <v>-2.1930498800000001E-4</v>
      </c>
      <c r="O48" s="21"/>
      <c r="P48">
        <f>'2000 250 200 1'!C49-'2000 250 200 1'!D49</f>
        <v>0</v>
      </c>
      <c r="Q48">
        <f>'2000 250 200 15'!C49-'2000 250 200 15'!D49</f>
        <v>0</v>
      </c>
      <c r="R48" s="21" t="e">
        <f t="shared" si="2"/>
        <v>#DIV/0!</v>
      </c>
    </row>
    <row r="49" spans="1:18">
      <c r="A49">
        <f>'2000 250 200 1'!A50</f>
        <v>46</v>
      </c>
      <c r="B49" s="12">
        <f t="shared" si="0"/>
        <v>-460</v>
      </c>
      <c r="C49">
        <f>'2000 250 200 1'!B50</f>
        <v>0.20319999999999999</v>
      </c>
      <c r="D49">
        <f t="shared" si="1"/>
        <v>-0.69207629638811841</v>
      </c>
      <c r="E49" s="12">
        <v>0</v>
      </c>
      <c r="F49">
        <f>'2000 250 200 1'!C50</f>
        <v>-9.75731067E-5</v>
      </c>
      <c r="G49">
        <f>'2000 250 200 15'!C50</f>
        <v>-9.5401461300000006E-5</v>
      </c>
      <c r="H49" s="15"/>
      <c r="I49">
        <f>'2000 250 200 1'!D50</f>
        <v>-9.75731067E-5</v>
      </c>
      <c r="J49">
        <f>'2000 250 200 15'!D50</f>
        <v>-9.5401461300000006E-5</v>
      </c>
      <c r="K49" s="21"/>
      <c r="L49">
        <v>0</v>
      </c>
      <c r="M49">
        <f>'2000 250 200 1'!C50+'2000 250 200 1'!D50</f>
        <v>-1.951462134E-4</v>
      </c>
      <c r="N49">
        <f>'2000 250 200 15'!C50+'2000 250 200 15'!D50</f>
        <v>-1.9080292260000001E-4</v>
      </c>
      <c r="O49" s="21"/>
      <c r="P49">
        <f>'2000 250 200 1'!C50-'2000 250 200 1'!D50</f>
        <v>0</v>
      </c>
      <c r="Q49">
        <f>'2000 250 200 15'!C50-'2000 250 200 15'!D50</f>
        <v>0</v>
      </c>
      <c r="R49" s="21" t="e">
        <f t="shared" si="2"/>
        <v>#DIV/0!</v>
      </c>
    </row>
    <row r="50" spans="1:18">
      <c r="A50">
        <f>'2000 250 200 1'!A51</f>
        <v>47</v>
      </c>
      <c r="B50" s="12">
        <f t="shared" si="0"/>
        <v>-470</v>
      </c>
      <c r="C50">
        <f>'2000 250 200 1'!B51</f>
        <v>0.2281</v>
      </c>
      <c r="D50">
        <f t="shared" si="1"/>
        <v>-0.64187471472335145</v>
      </c>
      <c r="E50" s="12">
        <v>0</v>
      </c>
      <c r="F50">
        <f>'2000 250 200 1'!C51</f>
        <v>-8.4969265200000001E-5</v>
      </c>
      <c r="G50">
        <f>'2000 250 200 15'!C51</f>
        <v>-8.2860668600000007E-5</v>
      </c>
      <c r="H50" s="15"/>
      <c r="I50">
        <f>'2000 250 200 1'!D51</f>
        <v>-8.4969265200000001E-5</v>
      </c>
      <c r="J50">
        <f>'2000 250 200 15'!D51</f>
        <v>-8.2860668600000007E-5</v>
      </c>
      <c r="K50" s="21"/>
      <c r="L50">
        <v>0</v>
      </c>
      <c r="M50">
        <f>'2000 250 200 1'!C51+'2000 250 200 1'!D51</f>
        <v>-1.699385304E-4</v>
      </c>
      <c r="N50">
        <f>'2000 250 200 15'!C51+'2000 250 200 15'!D51</f>
        <v>-1.6572133720000001E-4</v>
      </c>
      <c r="O50" s="21"/>
      <c r="P50">
        <f>'2000 250 200 1'!C51-'2000 250 200 1'!D51</f>
        <v>0</v>
      </c>
      <c r="Q50">
        <f>'2000 250 200 15'!C51-'2000 250 200 15'!D51</f>
        <v>0</v>
      </c>
      <c r="R50" s="21" t="e">
        <f t="shared" si="2"/>
        <v>#DIV/0!</v>
      </c>
    </row>
    <row r="51" spans="1:18">
      <c r="A51">
        <f>'2000 250 200 1'!A52</f>
        <v>48</v>
      </c>
      <c r="B51" s="12">
        <f t="shared" si="0"/>
        <v>-480</v>
      </c>
      <c r="C51">
        <f>'2000 250 200 1'!B52</f>
        <v>0.25600000000000001</v>
      </c>
      <c r="D51">
        <f t="shared" si="1"/>
        <v>-0.59176003468815042</v>
      </c>
      <c r="E51" s="12">
        <v>0</v>
      </c>
      <c r="F51">
        <f>'2000 250 200 1'!C52</f>
        <v>-7.3827749199999995E-5</v>
      </c>
      <c r="G51">
        <f>'2000 250 200 15'!C52</f>
        <v>-7.1779224500000003E-5</v>
      </c>
      <c r="H51" s="15"/>
      <c r="I51">
        <f>'2000 250 200 1'!D52</f>
        <v>-7.3827749199999995E-5</v>
      </c>
      <c r="J51">
        <f>'2000 250 200 15'!D52</f>
        <v>-7.1779224500000003E-5</v>
      </c>
      <c r="K51" s="21"/>
      <c r="L51">
        <v>0</v>
      </c>
      <c r="M51">
        <f>'2000 250 200 1'!C52+'2000 250 200 1'!D52</f>
        <v>-1.4765549839999999E-4</v>
      </c>
      <c r="N51">
        <f>'2000 250 200 15'!C52+'2000 250 200 15'!D52</f>
        <v>-1.4355844900000001E-4</v>
      </c>
      <c r="O51" s="21"/>
      <c r="P51">
        <f>'2000 250 200 1'!C52-'2000 250 200 1'!D52</f>
        <v>0</v>
      </c>
      <c r="Q51">
        <f>'2000 250 200 15'!C52-'2000 250 200 15'!D52</f>
        <v>0</v>
      </c>
      <c r="R51" s="21" t="e">
        <f t="shared" si="2"/>
        <v>#DIV/0!</v>
      </c>
    </row>
    <row r="52" spans="1:18">
      <c r="A52">
        <f>'2000 250 200 1'!A53</f>
        <v>49</v>
      </c>
      <c r="B52" s="12">
        <f t="shared" si="0"/>
        <v>-490</v>
      </c>
      <c r="C52">
        <f>'2000 250 200 1'!B53</f>
        <v>0.28739999999999999</v>
      </c>
      <c r="D52">
        <f t="shared" si="1"/>
        <v>-0.54151323620179315</v>
      </c>
      <c r="E52" s="12">
        <v>0</v>
      </c>
      <c r="F52">
        <f>'2000 250 200 1'!C53</f>
        <v>-6.3967000599999996E-5</v>
      </c>
      <c r="G52">
        <f>'2000 250 200 15'!C53</f>
        <v>-6.1977019199999995E-5</v>
      </c>
      <c r="H52" s="15"/>
      <c r="I52">
        <f>'2000 250 200 1'!D53</f>
        <v>-6.3967000599999996E-5</v>
      </c>
      <c r="J52">
        <f>'2000 250 200 15'!D53</f>
        <v>-6.1977019199999995E-5</v>
      </c>
      <c r="K52" s="21"/>
      <c r="L52">
        <v>0</v>
      </c>
      <c r="M52">
        <f>'2000 250 200 1'!C53+'2000 250 200 1'!D53</f>
        <v>-1.2793400119999999E-4</v>
      </c>
      <c r="N52">
        <f>'2000 250 200 15'!C53+'2000 250 200 15'!D53</f>
        <v>-1.2395403839999999E-4</v>
      </c>
      <c r="O52" s="21"/>
      <c r="P52">
        <f>'2000 250 200 1'!C53-'2000 250 200 1'!D53</f>
        <v>0</v>
      </c>
      <c r="Q52">
        <f>'2000 250 200 15'!C53-'2000 250 200 15'!D53</f>
        <v>0</v>
      </c>
      <c r="R52" s="21" t="e">
        <f t="shared" si="2"/>
        <v>#DIV/0!</v>
      </c>
    </row>
    <row r="53" spans="1:18">
      <c r="A53">
        <f>'2000 250 200 1'!A54</f>
        <v>50</v>
      </c>
      <c r="B53" s="12">
        <f t="shared" si="0"/>
        <v>-500</v>
      </c>
      <c r="C53">
        <f>'2000 250 200 1'!B54</f>
        <v>0.32250000000000001</v>
      </c>
      <c r="D53">
        <f t="shared" si="1"/>
        <v>-0.49147028102871343</v>
      </c>
      <c r="E53" s="12">
        <v>0</v>
      </c>
      <c r="F53">
        <f>'2000 250 200 1'!C54</f>
        <v>-5.52417871E-5</v>
      </c>
      <c r="G53">
        <f>'2000 250 200 15'!C54</f>
        <v>-5.3309656300000003E-5</v>
      </c>
      <c r="H53" s="15"/>
      <c r="I53">
        <f>'2000 250 200 1'!D54</f>
        <v>-5.52417871E-5</v>
      </c>
      <c r="J53">
        <f>'2000 250 200 15'!D54</f>
        <v>-5.3309656300000003E-5</v>
      </c>
      <c r="K53" s="21"/>
      <c r="L53">
        <v>0</v>
      </c>
      <c r="M53">
        <f>'2000 250 200 1'!C54+'2000 250 200 1'!D54</f>
        <v>-1.104835742E-4</v>
      </c>
      <c r="N53">
        <f>'2000 250 200 15'!C54+'2000 250 200 15'!D54</f>
        <v>-1.0661931260000001E-4</v>
      </c>
      <c r="O53" s="21"/>
      <c r="P53">
        <f>'2000 250 200 1'!C54-'2000 250 200 1'!D54</f>
        <v>0</v>
      </c>
      <c r="Q53">
        <f>'2000 250 200 15'!C54-'2000 250 200 15'!D54</f>
        <v>0</v>
      </c>
      <c r="R53" s="21" t="e">
        <f t="shared" si="2"/>
        <v>#DIV/0!</v>
      </c>
    </row>
    <row r="54" spans="1:18">
      <c r="A54">
        <f>'2000 250 200 1'!A55</f>
        <v>51</v>
      </c>
      <c r="B54" s="12">
        <f t="shared" si="0"/>
        <v>-510</v>
      </c>
      <c r="C54">
        <f>'2000 250 200 1'!B55</f>
        <v>0.36199999999999999</v>
      </c>
      <c r="D54">
        <f t="shared" si="1"/>
        <v>-0.44129142946683431</v>
      </c>
      <c r="E54" s="12">
        <v>0</v>
      </c>
      <c r="F54">
        <f>'2000 250 200 1'!C55</f>
        <v>-4.7530268899999998E-5</v>
      </c>
      <c r="G54">
        <f>'2000 250 200 15'!C55</f>
        <v>-4.5655618799999999E-5</v>
      </c>
      <c r="H54" s="15"/>
      <c r="I54">
        <f>'2000 250 200 1'!D55</f>
        <v>-4.7530268899999998E-5</v>
      </c>
      <c r="J54">
        <f>'2000 250 200 15'!D55</f>
        <v>-4.5655618799999999E-5</v>
      </c>
      <c r="K54" s="21"/>
      <c r="L54">
        <v>0</v>
      </c>
      <c r="M54">
        <f>'2000 250 200 1'!C55+'2000 250 200 1'!D55</f>
        <v>-9.5060537799999996E-5</v>
      </c>
      <c r="N54">
        <f>'2000 250 200 15'!C55+'2000 250 200 15'!D55</f>
        <v>-9.1311237599999998E-5</v>
      </c>
      <c r="O54" s="21"/>
      <c r="P54">
        <f>'2000 250 200 1'!C55-'2000 250 200 1'!D55</f>
        <v>0</v>
      </c>
      <c r="Q54">
        <f>'2000 250 200 15'!C55-'2000 250 200 15'!D55</f>
        <v>0</v>
      </c>
      <c r="R54" s="21" t="e">
        <f t="shared" si="2"/>
        <v>#DIV/0!</v>
      </c>
    </row>
    <row r="55" spans="1:18">
      <c r="A55">
        <f>'2000 250 200 1'!A56</f>
        <v>52</v>
      </c>
      <c r="B55" s="12">
        <f t="shared" si="0"/>
        <v>-520</v>
      </c>
      <c r="C55">
        <f>'2000 250 200 1'!B56</f>
        <v>0.40639999999999998</v>
      </c>
      <c r="D55">
        <f t="shared" si="1"/>
        <v>-0.39104630072413715</v>
      </c>
      <c r="E55" s="12">
        <v>0</v>
      </c>
      <c r="F55">
        <f>'2000 250 200 1'!C56</f>
        <v>-4.0736152200000003E-5</v>
      </c>
      <c r="G55">
        <f>'2000 250 200 15'!C56</f>
        <v>-3.8918483500000002E-5</v>
      </c>
      <c r="H55" s="15"/>
      <c r="I55">
        <f>'2000 250 200 1'!D56</f>
        <v>-4.0736152200000003E-5</v>
      </c>
      <c r="J55">
        <f>'2000 250 200 15'!D56</f>
        <v>-3.8918483500000002E-5</v>
      </c>
      <c r="K55" s="21"/>
      <c r="L55">
        <v>0</v>
      </c>
      <c r="M55">
        <f>'2000 250 200 1'!C56+'2000 250 200 1'!D56</f>
        <v>-8.1472304400000007E-5</v>
      </c>
      <c r="N55">
        <f>'2000 250 200 15'!C56+'2000 250 200 15'!D56</f>
        <v>-7.7836967000000003E-5</v>
      </c>
      <c r="O55" s="21"/>
      <c r="P55">
        <f>'2000 250 200 1'!C56-'2000 250 200 1'!D56</f>
        <v>0</v>
      </c>
      <c r="Q55">
        <f>'2000 250 200 15'!C56-'2000 250 200 15'!D56</f>
        <v>0</v>
      </c>
      <c r="R55" s="21" t="e">
        <f t="shared" si="2"/>
        <v>#DIV/0!</v>
      </c>
    </row>
    <row r="56" spans="1:18">
      <c r="A56">
        <f>'2000 250 200 1'!A57</f>
        <v>53</v>
      </c>
      <c r="B56" s="12">
        <f t="shared" si="0"/>
        <v>-530</v>
      </c>
      <c r="C56">
        <f>'2000 250 200 1'!B57</f>
        <v>0.45610000000000001</v>
      </c>
      <c r="D56">
        <f t="shared" si="1"/>
        <v>-0.34093992775906168</v>
      </c>
      <c r="E56" s="12">
        <v>0</v>
      </c>
      <c r="F56">
        <f>'2000 250 200 1'!C57</f>
        <v>-3.4776252299999998E-5</v>
      </c>
      <c r="G56">
        <f>'2000 250 200 15'!C57</f>
        <v>-3.3014685200000003E-5</v>
      </c>
      <c r="H56" s="15"/>
      <c r="I56">
        <f>'2000 250 200 1'!D57</f>
        <v>-3.4776252299999998E-5</v>
      </c>
      <c r="J56">
        <f>'2000 250 200 15'!D57</f>
        <v>-3.3014685200000003E-5</v>
      </c>
      <c r="K56" s="21"/>
      <c r="L56">
        <v>0</v>
      </c>
      <c r="M56">
        <f>'2000 250 200 1'!C57+'2000 250 200 1'!D57</f>
        <v>-6.9552504599999996E-5</v>
      </c>
      <c r="N56">
        <f>'2000 250 200 15'!C57+'2000 250 200 15'!D57</f>
        <v>-6.6029370400000006E-5</v>
      </c>
      <c r="O56" s="21"/>
      <c r="P56">
        <f>'2000 250 200 1'!C57-'2000 250 200 1'!D57</f>
        <v>0</v>
      </c>
      <c r="Q56">
        <f>'2000 250 200 15'!C57-'2000 250 200 15'!D57</f>
        <v>0</v>
      </c>
      <c r="R56" s="21" t="e">
        <f t="shared" si="2"/>
        <v>#DIV/0!</v>
      </c>
    </row>
    <row r="57" spans="1:18">
      <c r="A57">
        <f>'2000 250 200 1'!A58</f>
        <v>54</v>
      </c>
      <c r="B57" s="12">
        <f t="shared" si="0"/>
        <v>-540</v>
      </c>
      <c r="C57">
        <f>'2000 250 200 1'!B58</f>
        <v>0.51200000000000001</v>
      </c>
      <c r="D57">
        <f t="shared" si="1"/>
        <v>-0.29073003902416922</v>
      </c>
      <c r="E57" s="12">
        <v>0</v>
      </c>
      <c r="F57">
        <f>'2000 250 200 1'!C58</f>
        <v>-2.9569368600000001E-5</v>
      </c>
      <c r="G57">
        <f>'2000 250 200 15'!C58</f>
        <v>-2.7862681600000001E-5</v>
      </c>
      <c r="H57" s="15"/>
      <c r="I57">
        <f>'2000 250 200 1'!D58</f>
        <v>-2.9569368600000001E-5</v>
      </c>
      <c r="J57">
        <f>'2000 250 200 15'!D58</f>
        <v>-2.7862681600000001E-5</v>
      </c>
      <c r="K57" s="21"/>
      <c r="L57">
        <v>0</v>
      </c>
      <c r="M57">
        <f>'2000 250 200 1'!C58+'2000 250 200 1'!D58</f>
        <v>-5.9138737200000001E-5</v>
      </c>
      <c r="N57">
        <f>'2000 250 200 15'!C58+'2000 250 200 15'!D58</f>
        <v>-5.5725363200000002E-5</v>
      </c>
      <c r="O57" s="21"/>
      <c r="P57">
        <f>'2000 250 200 1'!C58-'2000 250 200 1'!D58</f>
        <v>0</v>
      </c>
      <c r="Q57">
        <f>'2000 250 200 15'!C58-'2000 250 200 15'!D58</f>
        <v>0</v>
      </c>
      <c r="R57" s="21" t="e">
        <f t="shared" si="2"/>
        <v>#DIV/0!</v>
      </c>
    </row>
    <row r="58" spans="1:18">
      <c r="A58">
        <f>'2000 250 200 1'!A59</f>
        <v>55</v>
      </c>
      <c r="B58" s="12">
        <f t="shared" si="0"/>
        <v>-550</v>
      </c>
      <c r="C58">
        <f>'2000 250 200 1'!B59</f>
        <v>0.57469999999999999</v>
      </c>
      <c r="D58">
        <f t="shared" si="1"/>
        <v>-0.24055880286630241</v>
      </c>
      <c r="E58" s="12">
        <v>0</v>
      </c>
      <c r="F58">
        <f>'2000 250 200 1'!C59</f>
        <v>-2.5041373799999999E-5</v>
      </c>
      <c r="G58">
        <f>'2000 250 200 15'!C59</f>
        <v>-2.3388251700000002E-5</v>
      </c>
      <c r="H58" s="15"/>
      <c r="I58">
        <f>'2000 250 200 1'!D59</f>
        <v>-2.5041373799999999E-5</v>
      </c>
      <c r="J58">
        <f>'2000 250 200 15'!D59</f>
        <v>-2.3388251700000002E-5</v>
      </c>
      <c r="K58" s="21"/>
      <c r="L58">
        <v>0</v>
      </c>
      <c r="M58">
        <f>'2000 250 200 1'!C59+'2000 250 200 1'!D59</f>
        <v>-5.0082747599999999E-5</v>
      </c>
      <c r="N58">
        <f>'2000 250 200 15'!C59+'2000 250 200 15'!D59</f>
        <v>-4.6776503400000003E-5</v>
      </c>
      <c r="O58" s="21"/>
      <c r="P58">
        <f>'2000 250 200 1'!C59-'2000 250 200 1'!D59</f>
        <v>0</v>
      </c>
      <c r="Q58">
        <f>'2000 250 200 15'!C59-'2000 250 200 15'!D59</f>
        <v>0</v>
      </c>
      <c r="R58" s="21" t="e">
        <f t="shared" si="2"/>
        <v>#DIV/0!</v>
      </c>
    </row>
    <row r="59" spans="1:18">
      <c r="A59">
        <f>'2000 250 200 1'!A60</f>
        <v>56</v>
      </c>
      <c r="B59" s="12">
        <f t="shared" si="0"/>
        <v>-560</v>
      </c>
      <c r="C59">
        <f>'2000 250 200 1'!B60</f>
        <v>0.64510000000000001</v>
      </c>
      <c r="D59">
        <f t="shared" si="1"/>
        <v>-0.19037295810595026</v>
      </c>
      <c r="E59" s="12">
        <v>0</v>
      </c>
      <c r="F59">
        <f>'2000 250 200 1'!C60</f>
        <v>-2.1126847499999999E-5</v>
      </c>
      <c r="G59">
        <f>'2000 250 200 15'!C60</f>
        <v>-1.95261913E-5</v>
      </c>
      <c r="H59" s="15"/>
      <c r="I59">
        <f>'2000 250 200 1'!D60</f>
        <v>-2.1126847499999999E-5</v>
      </c>
      <c r="J59">
        <f>'2000 250 200 15'!D60</f>
        <v>-1.95261913E-5</v>
      </c>
      <c r="K59" s="21"/>
      <c r="L59">
        <v>0</v>
      </c>
      <c r="M59">
        <f>'2000 250 200 1'!C60+'2000 250 200 1'!D60</f>
        <v>-4.2253694999999998E-5</v>
      </c>
      <c r="N59">
        <f>'2000 250 200 15'!C60+'2000 250 200 15'!D60</f>
        <v>-3.9052382599999999E-5</v>
      </c>
      <c r="O59" s="21"/>
      <c r="P59">
        <f>'2000 250 200 1'!C60-'2000 250 200 1'!D60</f>
        <v>0</v>
      </c>
      <c r="Q59">
        <f>'2000 250 200 15'!C60-'2000 250 200 15'!D60</f>
        <v>0</v>
      </c>
      <c r="R59" s="21" t="e">
        <f t="shared" si="2"/>
        <v>#DIV/0!</v>
      </c>
    </row>
    <row r="60" spans="1:18">
      <c r="A60">
        <f>'2000 250 200 1'!A61</f>
        <v>57</v>
      </c>
      <c r="B60" s="12">
        <f t="shared" si="0"/>
        <v>-570</v>
      </c>
      <c r="C60">
        <f>'2000 250 200 1'!B61</f>
        <v>0.72409999999999997</v>
      </c>
      <c r="D60">
        <f t="shared" si="1"/>
        <v>-0.14020145251943436</v>
      </c>
      <c r="E60" s="12">
        <v>0</v>
      </c>
      <c r="F60">
        <f>'2000 250 200 1'!C61</f>
        <v>-1.77609584E-5</v>
      </c>
      <c r="G60">
        <f>'2000 250 200 15'!C61</f>
        <v>-1.6212089900000001E-5</v>
      </c>
      <c r="H60" s="15"/>
      <c r="I60">
        <f>'2000 250 200 1'!D61</f>
        <v>-1.77609584E-5</v>
      </c>
      <c r="J60">
        <f>'2000 250 200 15'!D61</f>
        <v>-1.6212089900000001E-5</v>
      </c>
      <c r="K60" s="21"/>
      <c r="L60">
        <v>0</v>
      </c>
      <c r="M60">
        <f>'2000 250 200 1'!C61+'2000 250 200 1'!D61</f>
        <v>-3.5521916799999999E-5</v>
      </c>
      <c r="N60">
        <f>'2000 250 200 15'!C61+'2000 250 200 15'!D61</f>
        <v>-3.2424179800000002E-5</v>
      </c>
      <c r="O60" s="21"/>
      <c r="P60">
        <f>'2000 250 200 1'!C61-'2000 250 200 1'!D61</f>
        <v>0</v>
      </c>
      <c r="Q60">
        <f>'2000 250 200 15'!C61-'2000 250 200 15'!D61</f>
        <v>0</v>
      </c>
      <c r="R60" s="21" t="e">
        <f t="shared" si="2"/>
        <v>#DIV/0!</v>
      </c>
    </row>
    <row r="61" spans="1:18">
      <c r="A61">
        <f>'2000 250 200 1'!A62</f>
        <v>58</v>
      </c>
      <c r="B61" s="12">
        <f t="shared" si="0"/>
        <v>-580</v>
      </c>
      <c r="C61">
        <f>'2000 250 200 1'!B62</f>
        <v>0.81269999999999998</v>
      </c>
      <c r="D61">
        <f t="shared" si="1"/>
        <v>-9.0069740247169336E-2</v>
      </c>
      <c r="E61" s="12">
        <v>0</v>
      </c>
      <c r="F61">
        <f>'2000 250 200 1'!C62</f>
        <v>-1.4879108999999999E-5</v>
      </c>
      <c r="G61">
        <f>'2000 250 200 15'!C62</f>
        <v>-1.3381748000000001E-5</v>
      </c>
      <c r="H61" s="15"/>
      <c r="I61">
        <f>'2000 250 200 1'!D62</f>
        <v>-1.4879108999999999E-5</v>
      </c>
      <c r="J61">
        <f>'2000 250 200 15'!D62</f>
        <v>-1.3381748000000001E-5</v>
      </c>
      <c r="K61" s="21"/>
      <c r="L61">
        <v>0</v>
      </c>
      <c r="M61">
        <f>'2000 250 200 1'!C62+'2000 250 200 1'!D62</f>
        <v>-2.9758217999999998E-5</v>
      </c>
      <c r="N61">
        <f>'2000 250 200 15'!C62+'2000 250 200 15'!D62</f>
        <v>-2.6763496000000001E-5</v>
      </c>
      <c r="O61" s="21"/>
      <c r="P61">
        <f>'2000 250 200 1'!C62-'2000 250 200 1'!D62</f>
        <v>0</v>
      </c>
      <c r="Q61">
        <f>'2000 250 200 15'!C62-'2000 250 200 15'!D62</f>
        <v>0</v>
      </c>
      <c r="R61" s="21" t="e">
        <f t="shared" si="2"/>
        <v>#DIV/0!</v>
      </c>
    </row>
    <row r="62" spans="1:18">
      <c r="A62">
        <f>'2000 250 200 1'!A63</f>
        <v>59</v>
      </c>
      <c r="B62" s="12">
        <f t="shared" si="0"/>
        <v>-590</v>
      </c>
      <c r="C62">
        <f>'2000 250 200 1'!B63</f>
        <v>0.9123</v>
      </c>
      <c r="D62">
        <f t="shared" si="1"/>
        <v>-3.9862325136205398E-2</v>
      </c>
      <c r="E62" s="12">
        <v>0</v>
      </c>
      <c r="F62">
        <f>'2000 250 200 1'!C63</f>
        <v>-1.24235785E-5</v>
      </c>
      <c r="G62">
        <f>'2000 250 200 15'!C63</f>
        <v>-1.09776393E-5</v>
      </c>
      <c r="H62" s="15"/>
      <c r="I62">
        <f>'2000 250 200 1'!D63</f>
        <v>-1.24235785E-5</v>
      </c>
      <c r="J62">
        <f>'2000 250 200 15'!D63</f>
        <v>-1.09776393E-5</v>
      </c>
      <c r="K62" s="21"/>
      <c r="L62">
        <v>0</v>
      </c>
      <c r="M62">
        <f>'2000 250 200 1'!C63+'2000 250 200 1'!D63</f>
        <v>-2.4847157000000001E-5</v>
      </c>
      <c r="N62">
        <f>'2000 250 200 15'!C63+'2000 250 200 15'!D63</f>
        <v>-2.1955278599999999E-5</v>
      </c>
      <c r="O62" s="21"/>
      <c r="P62">
        <f>'2000 250 200 1'!C63-'2000 250 200 1'!D63</f>
        <v>0</v>
      </c>
      <c r="Q62">
        <f>'2000 250 200 15'!C63-'2000 250 200 15'!D63</f>
        <v>0</v>
      </c>
      <c r="R62" s="21" t="e">
        <f t="shared" si="2"/>
        <v>#DIV/0!</v>
      </c>
    </row>
    <row r="63" spans="1:18">
      <c r="A63">
        <f>'2000 250 200 1'!A64</f>
        <v>60</v>
      </c>
      <c r="B63" s="12">
        <f t="shared" si="0"/>
        <v>-600</v>
      </c>
      <c r="C63">
        <f>'2000 250 200 1'!B64</f>
        <v>1.024</v>
      </c>
      <c r="D63">
        <f t="shared" si="1"/>
        <v>1.0299956639811961E-2</v>
      </c>
      <c r="E63" s="12">
        <v>0</v>
      </c>
      <c r="F63">
        <f>'2000 250 200 1'!C64</f>
        <v>-1.0342476000000001E-5</v>
      </c>
      <c r="G63">
        <f>'2000 250 200 15'!C64</f>
        <v>-8.9478664300000007E-6</v>
      </c>
      <c r="H63" s="15"/>
      <c r="I63">
        <f>'2000 250 200 1'!D64</f>
        <v>-1.0342476000000001E-5</v>
      </c>
      <c r="J63">
        <f>'2000 250 200 15'!D64</f>
        <v>-8.9478664300000007E-6</v>
      </c>
      <c r="K63" s="21"/>
      <c r="L63">
        <v>0</v>
      </c>
      <c r="M63">
        <f>'2000 250 200 1'!C64+'2000 250 200 1'!D64</f>
        <v>-2.0684952000000001E-5</v>
      </c>
      <c r="N63">
        <f>'2000 250 200 15'!C64+'2000 250 200 15'!D64</f>
        <v>-1.7895732860000001E-5</v>
      </c>
      <c r="O63" s="21"/>
      <c r="P63">
        <f>'2000 250 200 1'!C64-'2000 250 200 1'!D64</f>
        <v>0</v>
      </c>
      <c r="Q63">
        <f>'2000 250 200 15'!C64-'2000 250 200 15'!D64</f>
        <v>0</v>
      </c>
      <c r="R63" s="21" t="e">
        <f t="shared" si="2"/>
        <v>#DIV/0!</v>
      </c>
    </row>
    <row r="64" spans="1:18">
      <c r="A64">
        <f>'2000 250 200 1'!A65</f>
        <v>61</v>
      </c>
      <c r="B64" s="12">
        <f t="shared" si="0"/>
        <v>-610</v>
      </c>
      <c r="C64">
        <f>'2000 250 200 1'!B65</f>
        <v>1.149</v>
      </c>
      <c r="D64">
        <f t="shared" si="1"/>
        <v>6.0320028688285184E-2</v>
      </c>
      <c r="E64" s="12">
        <v>0</v>
      </c>
      <c r="F64">
        <f>'2000 250 200 1'!C65</f>
        <v>-8.5853213999999995E-6</v>
      </c>
      <c r="G64">
        <f>'2000 250 200 15'!C65</f>
        <v>-7.2418458E-6</v>
      </c>
      <c r="H64" s="15"/>
      <c r="I64">
        <f>'2000 250 200 1'!D65</f>
        <v>-8.5853213999999995E-6</v>
      </c>
      <c r="J64">
        <f>'2000 250 200 15'!D65</f>
        <v>-7.2418458E-6</v>
      </c>
      <c r="K64" s="21"/>
      <c r="L64">
        <v>0</v>
      </c>
      <c r="M64">
        <f>'2000 250 200 1'!C65+'2000 250 200 1'!D65</f>
        <v>-1.7170642799999999E-5</v>
      </c>
      <c r="N64">
        <f>'2000 250 200 15'!C65+'2000 250 200 15'!D65</f>
        <v>-1.44836916E-5</v>
      </c>
      <c r="O64" s="21"/>
      <c r="P64">
        <f>'2000 250 200 1'!C65-'2000 250 200 1'!D65</f>
        <v>0</v>
      </c>
      <c r="Q64">
        <f>'2000 250 200 15'!C65-'2000 250 200 15'!D65</f>
        <v>0</v>
      </c>
      <c r="R64" s="21" t="e">
        <f t="shared" si="2"/>
        <v>#DIV/0!</v>
      </c>
    </row>
    <row r="65" spans="1:18">
      <c r="A65">
        <f>'2000 250 200 1'!A66</f>
        <v>62</v>
      </c>
      <c r="B65" s="12">
        <f t="shared" si="0"/>
        <v>-620</v>
      </c>
      <c r="C65">
        <f>'2000 250 200 1'!B66</f>
        <v>1.29</v>
      </c>
      <c r="D65">
        <f t="shared" si="1"/>
        <v>0.11058971029924898</v>
      </c>
      <c r="E65" s="12">
        <v>0</v>
      </c>
      <c r="F65">
        <f>'2000 250 200 1'!C66</f>
        <v>-7.1057369E-6</v>
      </c>
      <c r="G65">
        <f>'2000 250 200 15'!C66</f>
        <v>-5.8130761600000002E-6</v>
      </c>
      <c r="H65" s="15"/>
      <c r="I65">
        <f>'2000 250 200 1'!D66</f>
        <v>-7.1057369E-6</v>
      </c>
      <c r="J65">
        <f>'2000 250 200 15'!D66</f>
        <v>-5.8130761600000002E-6</v>
      </c>
      <c r="K65" s="21"/>
      <c r="L65">
        <v>0</v>
      </c>
      <c r="M65">
        <f>'2000 250 200 1'!C66+'2000 250 200 1'!D66</f>
        <v>-1.42114738E-5</v>
      </c>
      <c r="N65">
        <f>'2000 250 200 15'!C66+'2000 250 200 15'!D66</f>
        <v>-1.162615232E-5</v>
      </c>
      <c r="O65" s="21"/>
      <c r="P65">
        <f>'2000 250 200 1'!C66-'2000 250 200 1'!D66</f>
        <v>0</v>
      </c>
      <c r="Q65">
        <f>'2000 250 200 15'!C66-'2000 250 200 15'!D66</f>
        <v>0</v>
      </c>
      <c r="R65" s="21" t="e">
        <f t="shared" si="2"/>
        <v>#DIV/0!</v>
      </c>
    </row>
    <row r="66" spans="1:18">
      <c r="A66">
        <f>'2000 250 200 1'!A67</f>
        <v>63</v>
      </c>
      <c r="B66" s="12">
        <f t="shared" si="0"/>
        <v>-630</v>
      </c>
      <c r="C66">
        <f>'2000 250 200 1'!B67</f>
        <v>1.448</v>
      </c>
      <c r="D66">
        <f t="shared" si="1"/>
        <v>0.16076856186112809</v>
      </c>
      <c r="E66" s="12">
        <v>0</v>
      </c>
      <c r="F66">
        <f>'2000 250 200 1'!C67</f>
        <v>-5.86487637E-6</v>
      </c>
      <c r="G66">
        <f>'2000 250 200 15'!C67</f>
        <v>-4.6226105699999996E-6</v>
      </c>
      <c r="H66" s="15"/>
      <c r="I66">
        <f>'2000 250 200 1'!D67</f>
        <v>-5.86487637E-6</v>
      </c>
      <c r="J66">
        <f>'2000 250 200 15'!D67</f>
        <v>-4.6226105699999996E-6</v>
      </c>
      <c r="K66" s="21"/>
      <c r="L66">
        <v>0</v>
      </c>
      <c r="M66">
        <f>'2000 250 200 1'!C67+'2000 250 200 1'!D67</f>
        <v>-1.172975274E-5</v>
      </c>
      <c r="N66">
        <f>'2000 250 200 15'!C67+'2000 250 200 15'!D67</f>
        <v>-9.2452211399999992E-6</v>
      </c>
      <c r="O66" s="21"/>
      <c r="P66">
        <f>'2000 250 200 1'!C67-'2000 250 200 1'!D67</f>
        <v>0</v>
      </c>
      <c r="Q66">
        <f>'2000 250 200 15'!C67-'2000 250 200 15'!D67</f>
        <v>0</v>
      </c>
      <c r="R66" s="21" t="e">
        <f t="shared" si="2"/>
        <v>#DIV/0!</v>
      </c>
    </row>
    <row r="67" spans="1:18">
      <c r="A67">
        <f>'2000 250 200 1'!A68</f>
        <v>64</v>
      </c>
      <c r="B67" s="12">
        <f t="shared" ref="B67:B130" si="3">A67*10*-1</f>
        <v>-640</v>
      </c>
      <c r="C67">
        <f>'2000 250 200 1'!B68</f>
        <v>1.625</v>
      </c>
      <c r="D67">
        <f t="shared" ref="D67:D130" si="4">LOG10(C67)</f>
        <v>0.21085336531489318</v>
      </c>
      <c r="E67" s="12">
        <v>0</v>
      </c>
      <c r="F67">
        <f>'2000 250 200 1'!C68</f>
        <v>-4.8286809399999999E-6</v>
      </c>
      <c r="G67">
        <f>'2000 250 200 15'!C68</f>
        <v>-3.6363387200000001E-6</v>
      </c>
      <c r="H67" s="15"/>
      <c r="I67">
        <f>'2000 250 200 1'!D68</f>
        <v>-4.8286809399999999E-6</v>
      </c>
      <c r="J67">
        <f>'2000 250 200 15'!D68</f>
        <v>-3.6363387200000001E-6</v>
      </c>
      <c r="K67" s="21"/>
      <c r="L67">
        <v>0</v>
      </c>
      <c r="M67">
        <f>'2000 250 200 1'!C68+'2000 250 200 1'!D68</f>
        <v>-9.6573618799999999E-6</v>
      </c>
      <c r="N67">
        <f>'2000 250 200 15'!C68+'2000 250 200 15'!D68</f>
        <v>-7.2726774400000002E-6</v>
      </c>
      <c r="O67" s="21"/>
      <c r="P67">
        <f>'2000 250 200 1'!C68-'2000 250 200 1'!D68</f>
        <v>0</v>
      </c>
      <c r="Q67">
        <f>'2000 250 200 15'!C68-'2000 250 200 15'!D68</f>
        <v>0</v>
      </c>
      <c r="R67" s="21" t="e">
        <f t="shared" ref="R67:R130" si="5">2*(P67-Q67)/(P67+Q67)*100</f>
        <v>#DIV/0!</v>
      </c>
    </row>
    <row r="68" spans="1:18">
      <c r="A68">
        <f>'2000 250 200 1'!A69</f>
        <v>65</v>
      </c>
      <c r="B68" s="12">
        <f t="shared" si="3"/>
        <v>-650</v>
      </c>
      <c r="C68">
        <f>'2000 250 200 1'!B69</f>
        <v>1.825</v>
      </c>
      <c r="D68">
        <f t="shared" si="4"/>
        <v>0.2612628687924935</v>
      </c>
      <c r="E68" s="12">
        <v>0</v>
      </c>
      <c r="F68">
        <f>'2000 250 200 1'!C69</f>
        <v>-3.9655134099999997E-6</v>
      </c>
      <c r="G68">
        <f>'2000 250 200 15'!C69</f>
        <v>-2.82259946E-6</v>
      </c>
      <c r="H68" s="15"/>
      <c r="I68">
        <f>'2000 250 200 1'!D69</f>
        <v>-3.9655134099999997E-6</v>
      </c>
      <c r="J68">
        <f>'2000 250 200 15'!D69</f>
        <v>-2.82259946E-6</v>
      </c>
      <c r="K68" s="21"/>
      <c r="L68">
        <v>0</v>
      </c>
      <c r="M68">
        <f>'2000 250 200 1'!C69+'2000 250 200 1'!D69</f>
        <v>-7.9310268199999994E-6</v>
      </c>
      <c r="N68">
        <f>'2000 250 200 15'!C69+'2000 250 200 15'!D69</f>
        <v>-5.6451989200000001E-6</v>
      </c>
      <c r="O68" s="21"/>
      <c r="P68">
        <f>'2000 250 200 1'!C69-'2000 250 200 1'!D69</f>
        <v>0</v>
      </c>
      <c r="Q68">
        <f>'2000 250 200 15'!C69-'2000 250 200 15'!D69</f>
        <v>0</v>
      </c>
      <c r="R68" s="21" t="e">
        <f t="shared" si="5"/>
        <v>#DIV/0!</v>
      </c>
    </row>
    <row r="69" spans="1:18">
      <c r="A69">
        <f>'2000 250 200 1'!A70</f>
        <v>66</v>
      </c>
      <c r="B69" s="12">
        <f t="shared" si="3"/>
        <v>-660</v>
      </c>
      <c r="C69">
        <f>'2000 250 200 1'!B70</f>
        <v>2.048</v>
      </c>
      <c r="D69">
        <f t="shared" si="4"/>
        <v>0.31132995230379318</v>
      </c>
      <c r="E69" s="12">
        <v>0</v>
      </c>
      <c r="F69">
        <f>'2000 250 200 1'!C70</f>
        <v>-3.2480254600000001E-6</v>
      </c>
      <c r="G69">
        <f>'2000 250 200 15'!C70</f>
        <v>-2.1540020200000002E-6</v>
      </c>
      <c r="H69" s="15"/>
      <c r="I69">
        <f>'2000 250 200 1'!D70</f>
        <v>-3.2480254600000001E-6</v>
      </c>
      <c r="J69">
        <f>'2000 250 200 15'!D70</f>
        <v>-2.1540020200000002E-6</v>
      </c>
      <c r="K69" s="21"/>
      <c r="L69">
        <v>0</v>
      </c>
      <c r="M69">
        <f>'2000 250 200 1'!C70+'2000 250 200 1'!D70</f>
        <v>-6.4960509200000002E-6</v>
      </c>
      <c r="N69">
        <f>'2000 250 200 15'!C70+'2000 250 200 15'!D70</f>
        <v>-4.3080040400000003E-6</v>
      </c>
      <c r="O69" s="21"/>
      <c r="P69">
        <f>'2000 250 200 1'!C70-'2000 250 200 1'!D70</f>
        <v>0</v>
      </c>
      <c r="Q69">
        <f>'2000 250 200 15'!C70-'2000 250 200 15'!D70</f>
        <v>0</v>
      </c>
      <c r="R69" s="21" t="e">
        <f t="shared" si="5"/>
        <v>#DIV/0!</v>
      </c>
    </row>
    <row r="70" spans="1:18">
      <c r="A70">
        <f>'2000 250 200 1'!A71</f>
        <v>67</v>
      </c>
      <c r="B70" s="12">
        <f t="shared" si="3"/>
        <v>-670</v>
      </c>
      <c r="C70">
        <f>'2000 250 200 1'!B71</f>
        <v>2.2989999999999999</v>
      </c>
      <c r="D70">
        <f t="shared" si="4"/>
        <v>0.36153897126927903</v>
      </c>
      <c r="E70" s="12">
        <v>0</v>
      </c>
      <c r="F70">
        <f>'2000 250 200 1'!C71</f>
        <v>-2.6536641299999998E-6</v>
      </c>
      <c r="G70">
        <f>'2000 250 200 15'!C71</f>
        <v>-1.60792887E-6</v>
      </c>
      <c r="H70" s="15"/>
      <c r="I70">
        <f>'2000 250 200 1'!D71</f>
        <v>-2.6536641299999998E-6</v>
      </c>
      <c r="J70">
        <f>'2000 250 200 15'!D71</f>
        <v>-1.60792887E-6</v>
      </c>
      <c r="K70" s="21"/>
      <c r="L70">
        <v>0</v>
      </c>
      <c r="M70">
        <f>'2000 250 200 1'!C71+'2000 250 200 1'!D71</f>
        <v>-5.3073282599999996E-6</v>
      </c>
      <c r="N70">
        <f>'2000 250 200 15'!C71+'2000 250 200 15'!D71</f>
        <v>-3.21585774E-6</v>
      </c>
      <c r="O70" s="21"/>
      <c r="P70">
        <f>'2000 250 200 1'!C71-'2000 250 200 1'!D71</f>
        <v>0</v>
      </c>
      <c r="Q70">
        <f>'2000 250 200 15'!C71-'2000 250 200 15'!D71</f>
        <v>0</v>
      </c>
      <c r="R70" s="21" t="e">
        <f t="shared" si="5"/>
        <v>#DIV/0!</v>
      </c>
    </row>
    <row r="71" spans="1:18">
      <c r="A71">
        <f>'2000 250 200 1'!A72</f>
        <v>68</v>
      </c>
      <c r="B71" s="12">
        <f t="shared" si="3"/>
        <v>-680</v>
      </c>
      <c r="C71">
        <f>'2000 250 200 1'!B72</f>
        <v>2.58</v>
      </c>
      <c r="D71">
        <f t="shared" si="4"/>
        <v>0.41161970596323016</v>
      </c>
      <c r="E71" s="12">
        <v>0</v>
      </c>
      <c r="F71">
        <f>'2000 250 200 1'!C72</f>
        <v>-2.1624854099999999E-6</v>
      </c>
      <c r="G71">
        <f>'2000 250 200 15'!C72</f>
        <v>-1.16436344E-6</v>
      </c>
      <c r="H71" s="15"/>
      <c r="I71">
        <f>'2000 250 200 1'!D72</f>
        <v>-2.1624854099999999E-6</v>
      </c>
      <c r="J71">
        <f>'2000 250 200 15'!D72</f>
        <v>-1.16436344E-6</v>
      </c>
      <c r="K71" s="21"/>
      <c r="L71">
        <v>0</v>
      </c>
      <c r="M71">
        <f>'2000 250 200 1'!C72+'2000 250 200 1'!D72</f>
        <v>-4.3249708199999997E-6</v>
      </c>
      <c r="N71">
        <f>'2000 250 200 15'!C72+'2000 250 200 15'!D72</f>
        <v>-2.3287268799999999E-6</v>
      </c>
      <c r="O71" s="21"/>
      <c r="P71">
        <f>'2000 250 200 1'!C72-'2000 250 200 1'!D72</f>
        <v>0</v>
      </c>
      <c r="Q71">
        <f>'2000 250 200 15'!C72-'2000 250 200 15'!D72</f>
        <v>0</v>
      </c>
      <c r="R71" s="21" t="e">
        <f t="shared" si="5"/>
        <v>#DIV/0!</v>
      </c>
    </row>
    <row r="72" spans="1:18">
      <c r="A72">
        <f>'2000 250 200 1'!A73</f>
        <v>69</v>
      </c>
      <c r="B72" s="12">
        <f t="shared" si="3"/>
        <v>-690</v>
      </c>
      <c r="C72">
        <f>'2000 250 200 1'!B73</f>
        <v>2.8959999999999999</v>
      </c>
      <c r="D72">
        <f t="shared" si="4"/>
        <v>0.46179855752510929</v>
      </c>
      <c r="E72" s="12">
        <v>0</v>
      </c>
      <c r="F72">
        <f>'2000 250 200 1'!C73</f>
        <v>-1.75671862E-6</v>
      </c>
      <c r="G72">
        <f>'2000 250 200 15'!C73</f>
        <v>-8.0543236700000004E-7</v>
      </c>
      <c r="H72" s="15"/>
      <c r="I72">
        <f>'2000 250 200 1'!D73</f>
        <v>-1.75671862E-6</v>
      </c>
      <c r="J72">
        <f>'2000 250 200 15'!D73</f>
        <v>-8.0543236700000004E-7</v>
      </c>
      <c r="K72" s="21"/>
      <c r="L72">
        <v>0</v>
      </c>
      <c r="M72">
        <f>'2000 250 200 1'!C73+'2000 250 200 1'!D73</f>
        <v>-3.5134372400000001E-6</v>
      </c>
      <c r="N72">
        <f>'2000 250 200 15'!C73+'2000 250 200 15'!D73</f>
        <v>-1.6108647340000001E-6</v>
      </c>
      <c r="O72" s="21"/>
      <c r="P72">
        <f>'2000 250 200 1'!C73-'2000 250 200 1'!D73</f>
        <v>0</v>
      </c>
      <c r="Q72">
        <f>'2000 250 200 15'!C73-'2000 250 200 15'!D73</f>
        <v>0</v>
      </c>
      <c r="R72" s="21" t="e">
        <f t="shared" si="5"/>
        <v>#DIV/0!</v>
      </c>
    </row>
    <row r="73" spans="1:18">
      <c r="A73">
        <f>'2000 250 200 1'!A74</f>
        <v>70</v>
      </c>
      <c r="B73" s="12">
        <f t="shared" si="3"/>
        <v>-700</v>
      </c>
      <c r="C73">
        <f>'2000 250 200 1'!B74</f>
        <v>3.2509999999999999</v>
      </c>
      <c r="D73">
        <f t="shared" si="4"/>
        <v>0.51201696949612663</v>
      </c>
      <c r="E73" s="12">
        <v>0</v>
      </c>
      <c r="F73">
        <f>'2000 250 200 1'!C74</f>
        <v>-1.42189454E-6</v>
      </c>
      <c r="G73">
        <f>'2000 250 200 15'!C74</f>
        <v>-5.1651762999999995E-7</v>
      </c>
      <c r="H73" s="15"/>
      <c r="I73">
        <f>'2000 250 200 1'!D74</f>
        <v>-1.42189454E-6</v>
      </c>
      <c r="J73">
        <f>'2000 250 200 15'!D74</f>
        <v>-5.1651762999999995E-7</v>
      </c>
      <c r="K73" s="21"/>
      <c r="L73">
        <v>0</v>
      </c>
      <c r="M73">
        <f>'2000 250 200 1'!C74+'2000 250 200 1'!D74</f>
        <v>-2.84378908E-6</v>
      </c>
      <c r="N73">
        <f>'2000 250 200 15'!C74+'2000 250 200 15'!D74</f>
        <v>-1.0330352599999999E-6</v>
      </c>
      <c r="O73" s="21"/>
      <c r="P73">
        <f>'2000 250 200 1'!C74-'2000 250 200 1'!D74</f>
        <v>0</v>
      </c>
      <c r="Q73">
        <f>'2000 250 200 15'!C74-'2000 250 200 15'!D74</f>
        <v>0</v>
      </c>
      <c r="R73" s="21" t="e">
        <f t="shared" si="5"/>
        <v>#DIV/0!</v>
      </c>
    </row>
    <row r="74" spans="1:18">
      <c r="A74">
        <f>'2000 250 200 1'!A75</f>
        <v>71</v>
      </c>
      <c r="B74" s="12">
        <f t="shared" si="3"/>
        <v>-710</v>
      </c>
      <c r="C74">
        <f>'2000 250 200 1'!B75</f>
        <v>3.649</v>
      </c>
      <c r="D74">
        <f t="shared" si="4"/>
        <v>0.56217386336464825</v>
      </c>
      <c r="E74" s="12">
        <v>0</v>
      </c>
      <c r="F74">
        <f>'2000 250 200 1'!C75</f>
        <v>-1.1463219499999999E-6</v>
      </c>
      <c r="G74">
        <f>'2000 250 200 15'!C75</f>
        <v>-2.85769008E-7</v>
      </c>
      <c r="H74" s="15"/>
      <c r="I74">
        <f>'2000 250 200 1'!D75</f>
        <v>-1.1463219499999999E-6</v>
      </c>
      <c r="J74">
        <f>'2000 250 200 15'!D75</f>
        <v>-2.85769008E-7</v>
      </c>
      <c r="K74" s="21"/>
      <c r="L74">
        <v>0</v>
      </c>
      <c r="M74">
        <f>'2000 250 200 1'!C75+'2000 250 200 1'!D75</f>
        <v>-2.2926438999999999E-6</v>
      </c>
      <c r="N74">
        <f>'2000 250 200 15'!C75+'2000 250 200 15'!D75</f>
        <v>-5.71538016E-7</v>
      </c>
      <c r="O74" s="21"/>
      <c r="P74">
        <f>'2000 250 200 1'!C75-'2000 250 200 1'!D75</f>
        <v>0</v>
      </c>
      <c r="Q74">
        <f>'2000 250 200 15'!C75-'2000 250 200 15'!D75</f>
        <v>0</v>
      </c>
      <c r="R74" s="21" t="e">
        <f t="shared" si="5"/>
        <v>#DIV/0!</v>
      </c>
    </row>
    <row r="75" spans="1:18">
      <c r="A75">
        <f>'2000 250 200 1'!A76</f>
        <v>72</v>
      </c>
      <c r="B75" s="12">
        <f t="shared" si="3"/>
        <v>-720</v>
      </c>
      <c r="C75">
        <f>'2000 250 200 1'!B76</f>
        <v>4.0960000000000001</v>
      </c>
      <c r="D75">
        <f t="shared" si="4"/>
        <v>0.61235994796777438</v>
      </c>
      <c r="E75" s="12">
        <v>0</v>
      </c>
      <c r="F75">
        <f>'2000 250 200 1'!C76</f>
        <v>-9.1981655499999998E-7</v>
      </c>
      <c r="G75">
        <f>'2000 250 200 15'!C76</f>
        <v>-1.0286823399999999E-7</v>
      </c>
      <c r="H75" s="15"/>
      <c r="I75">
        <f>'2000 250 200 1'!D76</f>
        <v>-9.1981655499999998E-7</v>
      </c>
      <c r="J75">
        <f>'2000 250 200 15'!D76</f>
        <v>-1.0286823399999999E-7</v>
      </c>
      <c r="K75" s="21"/>
      <c r="L75">
        <v>0</v>
      </c>
      <c r="M75">
        <f>'2000 250 200 1'!C76+'2000 250 200 1'!D76</f>
        <v>-1.83963311E-6</v>
      </c>
      <c r="N75">
        <f>'2000 250 200 15'!C76+'2000 250 200 15'!D76</f>
        <v>-2.0573646799999999E-7</v>
      </c>
      <c r="O75" s="21"/>
      <c r="P75">
        <f>'2000 250 200 1'!C76-'2000 250 200 1'!D76</f>
        <v>0</v>
      </c>
      <c r="Q75">
        <f>'2000 250 200 15'!C76-'2000 250 200 15'!D76</f>
        <v>0</v>
      </c>
      <c r="R75" s="21" t="e">
        <f t="shared" si="5"/>
        <v>#DIV/0!</v>
      </c>
    </row>
    <row r="76" spans="1:18">
      <c r="A76">
        <f>'2000 250 200 1'!A77</f>
        <v>73</v>
      </c>
      <c r="B76" s="12">
        <f t="shared" si="3"/>
        <v>-730</v>
      </c>
      <c r="C76">
        <f>'2000 250 200 1'!B77</f>
        <v>4.5979999999999999</v>
      </c>
      <c r="D76">
        <f t="shared" si="4"/>
        <v>0.66256896693326017</v>
      </c>
      <c r="E76" s="12">
        <v>0</v>
      </c>
      <c r="F76">
        <f>'2000 250 200 1'!C77</f>
        <v>-7.3375352100000003E-7</v>
      </c>
      <c r="G76">
        <f>'2000 250 200 15'!C77</f>
        <v>4.0919218900000003E-8</v>
      </c>
      <c r="H76" s="15"/>
      <c r="I76">
        <f>'2000 250 200 1'!D77</f>
        <v>-7.3375352100000003E-7</v>
      </c>
      <c r="J76">
        <f>'2000 250 200 15'!D77</f>
        <v>4.0919218900000003E-8</v>
      </c>
      <c r="K76" s="21"/>
      <c r="L76">
        <v>0</v>
      </c>
      <c r="M76">
        <f>'2000 250 200 1'!C77+'2000 250 200 1'!D77</f>
        <v>-1.4675070420000001E-6</v>
      </c>
      <c r="N76">
        <f>'2000 250 200 15'!C77+'2000 250 200 15'!D77</f>
        <v>8.1838437800000005E-8</v>
      </c>
      <c r="O76" s="21"/>
      <c r="P76">
        <f>'2000 250 200 1'!C77-'2000 250 200 1'!D77</f>
        <v>0</v>
      </c>
      <c r="Q76">
        <f>'2000 250 200 15'!C77-'2000 250 200 15'!D77</f>
        <v>0</v>
      </c>
      <c r="R76" s="21" t="e">
        <f t="shared" si="5"/>
        <v>#DIV/0!</v>
      </c>
    </row>
    <row r="77" spans="1:18">
      <c r="A77">
        <f>'2000 250 200 1'!A78</f>
        <v>74</v>
      </c>
      <c r="B77" s="12">
        <f t="shared" si="3"/>
        <v>-740</v>
      </c>
      <c r="C77">
        <f>'2000 250 200 1'!B78</f>
        <v>5.1609999999999996</v>
      </c>
      <c r="D77">
        <f t="shared" si="4"/>
        <v>0.71273385906995179</v>
      </c>
      <c r="E77" s="12">
        <v>0</v>
      </c>
      <c r="F77">
        <f>'2000 250 200 1'!C78</f>
        <v>-5.8133691700000003E-7</v>
      </c>
      <c r="G77">
        <f>'2000 250 200 15'!C78</f>
        <v>1.5246668600000001E-7</v>
      </c>
      <c r="H77" s="15"/>
      <c r="I77">
        <f>'2000 250 200 1'!D78</f>
        <v>-5.8133691700000003E-7</v>
      </c>
      <c r="J77">
        <f>'2000 250 200 15'!D78</f>
        <v>1.5246668600000001E-7</v>
      </c>
      <c r="K77" s="21"/>
      <c r="L77">
        <v>0</v>
      </c>
      <c r="M77">
        <f>'2000 250 200 1'!C78+'2000 250 200 1'!D78</f>
        <v>-1.1626738340000001E-6</v>
      </c>
      <c r="N77">
        <f>'2000 250 200 15'!C78+'2000 250 200 15'!D78</f>
        <v>3.0493337200000002E-7</v>
      </c>
      <c r="O77" s="21"/>
      <c r="P77">
        <f>'2000 250 200 1'!C78-'2000 250 200 1'!D78</f>
        <v>0</v>
      </c>
      <c r="Q77">
        <f>'2000 250 200 15'!C78-'2000 250 200 15'!D78</f>
        <v>0</v>
      </c>
      <c r="R77" s="21" t="e">
        <f t="shared" si="5"/>
        <v>#DIV/0!</v>
      </c>
    </row>
    <row r="78" spans="1:18">
      <c r="A78">
        <f>'2000 250 200 1'!A79</f>
        <v>75</v>
      </c>
      <c r="B78" s="12">
        <f t="shared" si="3"/>
        <v>-750</v>
      </c>
      <c r="C78">
        <f>'2000 250 200 1'!B79</f>
        <v>5.7930000000000001</v>
      </c>
      <c r="D78">
        <f t="shared" si="4"/>
        <v>0.76290352849905718</v>
      </c>
      <c r="E78" s="12">
        <v>0</v>
      </c>
      <c r="F78">
        <f>'2000 250 200 1'!C79</f>
        <v>-4.5694834199999999E-7</v>
      </c>
      <c r="G78">
        <f>'2000 250 200 15'!C79</f>
        <v>2.37420644E-7</v>
      </c>
      <c r="H78" s="15"/>
      <c r="I78">
        <f>'2000 250 200 1'!D79</f>
        <v>-4.5694834199999999E-7</v>
      </c>
      <c r="J78">
        <f>'2000 250 200 15'!D79</f>
        <v>2.37420644E-7</v>
      </c>
      <c r="K78" s="21"/>
      <c r="L78">
        <v>0</v>
      </c>
      <c r="M78">
        <f>'2000 250 200 1'!C79+'2000 250 200 1'!D79</f>
        <v>-9.1389668399999999E-7</v>
      </c>
      <c r="N78">
        <f>'2000 250 200 15'!C79+'2000 250 200 15'!D79</f>
        <v>4.74841288E-7</v>
      </c>
      <c r="O78" s="21"/>
      <c r="P78">
        <f>'2000 250 200 1'!C79-'2000 250 200 1'!D79</f>
        <v>0</v>
      </c>
      <c r="Q78">
        <f>'2000 250 200 15'!C79-'2000 250 200 15'!D79</f>
        <v>0</v>
      </c>
      <c r="R78" s="21" t="e">
        <f t="shared" si="5"/>
        <v>#DIV/0!</v>
      </c>
    </row>
    <row r="79" spans="1:18">
      <c r="A79">
        <f>'2000 250 200 1'!A80</f>
        <v>76</v>
      </c>
      <c r="B79" s="12">
        <f t="shared" si="3"/>
        <v>-760</v>
      </c>
      <c r="C79">
        <f>'2000 250 200 1'!B80</f>
        <v>6.5019999999999998</v>
      </c>
      <c r="D79">
        <f t="shared" si="4"/>
        <v>0.81304696516010788</v>
      </c>
      <c r="E79" s="12">
        <v>0</v>
      </c>
      <c r="F79">
        <f>'2000 250 200 1'!C80</f>
        <v>-3.5563353400000002E-7</v>
      </c>
      <c r="G79">
        <f>'2000 250 200 15'!C80</f>
        <v>3.0073979599999998E-7</v>
      </c>
      <c r="H79" s="15"/>
      <c r="I79">
        <f>'2000 250 200 1'!D80</f>
        <v>-3.5563353400000002E-7</v>
      </c>
      <c r="J79">
        <f>'2000 250 200 15'!D80</f>
        <v>3.0073979599999998E-7</v>
      </c>
      <c r="K79" s="21"/>
      <c r="L79">
        <v>0</v>
      </c>
      <c r="M79">
        <f>'2000 250 200 1'!C80+'2000 250 200 1'!D80</f>
        <v>-7.1126706800000005E-7</v>
      </c>
      <c r="N79">
        <f>'2000 250 200 15'!C80+'2000 250 200 15'!D80</f>
        <v>6.0147959199999996E-7</v>
      </c>
      <c r="O79" s="21"/>
      <c r="P79">
        <f>'2000 250 200 1'!C80-'2000 250 200 1'!D80</f>
        <v>0</v>
      </c>
      <c r="Q79">
        <f>'2000 250 200 15'!C80-'2000 250 200 15'!D80</f>
        <v>0</v>
      </c>
      <c r="R79" s="21" t="e">
        <f t="shared" si="5"/>
        <v>#DIV/0!</v>
      </c>
    </row>
    <row r="80" spans="1:18">
      <c r="A80">
        <f>'2000 250 200 1'!A81</f>
        <v>77</v>
      </c>
      <c r="B80" s="12">
        <f t="shared" si="3"/>
        <v>-770</v>
      </c>
      <c r="C80">
        <f>'2000 250 200 1'!B81</f>
        <v>7.298</v>
      </c>
      <c r="D80">
        <f t="shared" si="4"/>
        <v>0.86320385902862951</v>
      </c>
      <c r="E80" s="12">
        <v>0</v>
      </c>
      <c r="F80">
        <f>'2000 250 200 1'!C81</f>
        <v>-2.7325264700000001E-7</v>
      </c>
      <c r="G80">
        <f>'2000 250 200 15'!C81</f>
        <v>3.4658451000000003E-7</v>
      </c>
      <c r="H80" s="15"/>
      <c r="I80">
        <f>'2000 250 200 1'!D81</f>
        <v>-2.7325264700000001E-7</v>
      </c>
      <c r="J80">
        <f>'2000 250 200 15'!D81</f>
        <v>3.4658451000000003E-7</v>
      </c>
      <c r="K80" s="21"/>
      <c r="L80">
        <v>0</v>
      </c>
      <c r="M80">
        <f>'2000 250 200 1'!C81+'2000 250 200 1'!D81</f>
        <v>-5.4650529400000002E-7</v>
      </c>
      <c r="N80">
        <f>'2000 250 200 15'!C81+'2000 250 200 15'!D81</f>
        <v>6.9316902000000005E-7</v>
      </c>
      <c r="O80" s="21"/>
      <c r="P80">
        <f>'2000 250 200 1'!C81-'2000 250 200 1'!D81</f>
        <v>0</v>
      </c>
      <c r="Q80">
        <f>'2000 250 200 15'!C81-'2000 250 200 15'!D81</f>
        <v>0</v>
      </c>
      <c r="R80" s="21" t="e">
        <f t="shared" si="5"/>
        <v>#DIV/0!</v>
      </c>
    </row>
    <row r="81" spans="1:18">
      <c r="A81">
        <f>'2000 250 200 1'!A82</f>
        <v>78</v>
      </c>
      <c r="B81" s="12">
        <f t="shared" si="3"/>
        <v>-780</v>
      </c>
      <c r="C81">
        <f>'2000 250 200 1'!B82</f>
        <v>8.1920000000000002</v>
      </c>
      <c r="D81">
        <f t="shared" si="4"/>
        <v>0.91338994363175552</v>
      </c>
      <c r="E81" s="12">
        <v>0</v>
      </c>
      <c r="F81">
        <f>'2000 250 200 1'!C82</f>
        <v>-2.0646201300000001E-7</v>
      </c>
      <c r="G81">
        <f>'2000 250 200 15'!C82</f>
        <v>3.78324403E-7</v>
      </c>
      <c r="H81" s="15"/>
      <c r="I81">
        <f>'2000 250 200 1'!D82</f>
        <v>-2.0646201300000001E-7</v>
      </c>
      <c r="J81">
        <f>'2000 250 200 15'!D82</f>
        <v>3.78324403E-7</v>
      </c>
      <c r="K81" s="21"/>
      <c r="L81">
        <v>0</v>
      </c>
      <c r="M81">
        <f>'2000 250 200 1'!C82+'2000 250 200 1'!D82</f>
        <v>-4.1292402600000001E-7</v>
      </c>
      <c r="N81">
        <f>'2000 250 200 15'!C82+'2000 250 200 15'!D82</f>
        <v>7.56648806E-7</v>
      </c>
      <c r="O81" s="21"/>
      <c r="P81">
        <f>'2000 250 200 1'!C82-'2000 250 200 1'!D82</f>
        <v>0</v>
      </c>
      <c r="Q81">
        <f>'2000 250 200 15'!C82-'2000 250 200 15'!D82</f>
        <v>0</v>
      </c>
      <c r="R81" s="21" t="e">
        <f t="shared" si="5"/>
        <v>#DIV/0!</v>
      </c>
    </row>
    <row r="82" spans="1:18">
      <c r="A82">
        <f>'2000 250 200 1'!A83</f>
        <v>79</v>
      </c>
      <c r="B82" s="12">
        <f t="shared" si="3"/>
        <v>-790</v>
      </c>
      <c r="C82">
        <f>'2000 250 200 1'!B83</f>
        <v>9.1950000000000003</v>
      </c>
      <c r="D82">
        <f t="shared" si="4"/>
        <v>0.96355173357409629</v>
      </c>
      <c r="E82" s="12">
        <v>0</v>
      </c>
      <c r="F82">
        <f>'2000 250 200 1'!C83</f>
        <v>-1.5239948000000001E-7</v>
      </c>
      <c r="G82">
        <f>'2000 250 200 15'!C83</f>
        <v>3.9882569599999998E-7</v>
      </c>
      <c r="H82" s="15"/>
      <c r="I82">
        <f>'2000 250 200 1'!D83</f>
        <v>-1.5239948000000001E-7</v>
      </c>
      <c r="J82">
        <f>'2000 250 200 15'!D83</f>
        <v>3.9882569599999998E-7</v>
      </c>
      <c r="K82" s="21"/>
      <c r="L82">
        <v>0</v>
      </c>
      <c r="M82">
        <f>'2000 250 200 1'!C83+'2000 250 200 1'!D83</f>
        <v>-3.0479896000000002E-7</v>
      </c>
      <c r="N82">
        <f>'2000 250 200 15'!C83+'2000 250 200 15'!D83</f>
        <v>7.9765139199999997E-7</v>
      </c>
      <c r="O82" s="21"/>
      <c r="P82">
        <f>'2000 250 200 1'!C83-'2000 250 200 1'!D83</f>
        <v>0</v>
      </c>
      <c r="Q82">
        <f>'2000 250 200 15'!C83-'2000 250 200 15'!D83</f>
        <v>0</v>
      </c>
      <c r="R82" s="21" t="e">
        <f t="shared" si="5"/>
        <v>#DIV/0!</v>
      </c>
    </row>
    <row r="83" spans="1:18">
      <c r="A83">
        <f>'2000 250 200 1'!A84</f>
        <v>80</v>
      </c>
      <c r="B83" s="12">
        <f t="shared" si="3"/>
        <v>-800</v>
      </c>
      <c r="C83">
        <f>'2000 250 200 1'!B84</f>
        <v>10.32</v>
      </c>
      <c r="D83">
        <f t="shared" si="4"/>
        <v>1.0136796972911926</v>
      </c>
      <c r="E83" s="12">
        <v>0</v>
      </c>
      <c r="F83">
        <f>'2000 250 200 1'!C84</f>
        <v>-1.08650494E-7</v>
      </c>
      <c r="G83">
        <f>'2000 250 200 15'!C84</f>
        <v>4.1049587800000001E-7</v>
      </c>
      <c r="H83" s="15"/>
      <c r="I83">
        <f>'2000 250 200 1'!D84</f>
        <v>-1.08650494E-7</v>
      </c>
      <c r="J83">
        <f>'2000 250 200 15'!D84</f>
        <v>4.1049587800000001E-7</v>
      </c>
      <c r="K83" s="21"/>
      <c r="L83">
        <v>0</v>
      </c>
      <c r="M83">
        <f>'2000 250 200 1'!C84+'2000 250 200 1'!D84</f>
        <v>-2.17300988E-7</v>
      </c>
      <c r="N83">
        <f>'2000 250 200 15'!C84+'2000 250 200 15'!D84</f>
        <v>8.2099175600000001E-7</v>
      </c>
      <c r="O83" s="21"/>
      <c r="P83">
        <f>'2000 250 200 1'!C84-'2000 250 200 1'!D84</f>
        <v>0</v>
      </c>
      <c r="Q83">
        <f>'2000 250 200 15'!C84-'2000 250 200 15'!D84</f>
        <v>0</v>
      </c>
      <c r="R83" s="21" t="e">
        <f t="shared" si="5"/>
        <v>#DIV/0!</v>
      </c>
    </row>
    <row r="84" spans="1:18">
      <c r="A84">
        <f>'2000 250 200 1'!A85</f>
        <v>81</v>
      </c>
      <c r="B84" s="12">
        <f t="shared" si="3"/>
        <v>-810</v>
      </c>
      <c r="C84">
        <f>'2000 250 200 1'!B85</f>
        <v>11.59</v>
      </c>
      <c r="D84">
        <f t="shared" si="4"/>
        <v>1.064083435963596</v>
      </c>
      <c r="E84" s="12">
        <v>0</v>
      </c>
      <c r="F84">
        <f>'2000 250 200 1'!C85</f>
        <v>-7.3373086200000002E-8</v>
      </c>
      <c r="G84">
        <f>'2000 250 200 15'!C85</f>
        <v>4.1516954799999998E-7</v>
      </c>
      <c r="H84" s="15"/>
      <c r="I84">
        <f>'2000 250 200 1'!D85</f>
        <v>-7.3373086200000002E-8</v>
      </c>
      <c r="J84">
        <f>'2000 250 200 15'!D85</f>
        <v>4.1516954799999998E-7</v>
      </c>
      <c r="K84" s="21"/>
      <c r="L84">
        <v>0</v>
      </c>
      <c r="M84">
        <f>'2000 250 200 1'!C85+'2000 250 200 1'!D85</f>
        <v>-1.467461724E-7</v>
      </c>
      <c r="N84">
        <f>'2000 250 200 15'!C85+'2000 250 200 15'!D85</f>
        <v>8.3033909599999996E-7</v>
      </c>
      <c r="O84" s="21"/>
      <c r="P84">
        <f>'2000 250 200 1'!C85-'2000 250 200 1'!D85</f>
        <v>0</v>
      </c>
      <c r="Q84">
        <f>'2000 250 200 15'!C85-'2000 250 200 15'!D85</f>
        <v>0</v>
      </c>
      <c r="R84" s="21" t="e">
        <f t="shared" si="5"/>
        <v>#DIV/0!</v>
      </c>
    </row>
    <row r="85" spans="1:18">
      <c r="A85">
        <f>'2000 250 200 1'!A86</f>
        <v>82</v>
      </c>
      <c r="B85" s="12">
        <f t="shared" si="3"/>
        <v>-820</v>
      </c>
      <c r="C85">
        <f>'2000 250 200 1'!B86</f>
        <v>13</v>
      </c>
      <c r="D85">
        <f t="shared" si="4"/>
        <v>1.1139433523068367</v>
      </c>
      <c r="E85" s="12">
        <v>0</v>
      </c>
      <c r="F85">
        <f>'2000 250 200 1'!C86</f>
        <v>-4.5161922900000001E-8</v>
      </c>
      <c r="G85">
        <f>'2000 250 200 15'!C86</f>
        <v>4.1422414E-7</v>
      </c>
      <c r="H85" s="15"/>
      <c r="I85">
        <f>'2000 250 200 1'!D86</f>
        <v>-4.5161922900000001E-8</v>
      </c>
      <c r="J85">
        <f>'2000 250 200 15'!D86</f>
        <v>4.1422414E-7</v>
      </c>
      <c r="K85" s="21"/>
      <c r="L85">
        <v>0</v>
      </c>
      <c r="M85">
        <f>'2000 250 200 1'!C86+'2000 250 200 1'!D86</f>
        <v>-9.0323845800000002E-8</v>
      </c>
      <c r="N85">
        <f>'2000 250 200 15'!C86+'2000 250 200 15'!D86</f>
        <v>8.2844827999999999E-7</v>
      </c>
      <c r="O85" s="21"/>
      <c r="P85">
        <f>'2000 250 200 1'!C86-'2000 250 200 1'!D86</f>
        <v>0</v>
      </c>
      <c r="Q85">
        <f>'2000 250 200 15'!C86-'2000 250 200 15'!D86</f>
        <v>0</v>
      </c>
      <c r="R85" s="21" t="e">
        <f t="shared" si="5"/>
        <v>#DIV/0!</v>
      </c>
    </row>
    <row r="86" spans="1:18">
      <c r="A86">
        <f>'2000 250 200 1'!A87</f>
        <v>83</v>
      </c>
      <c r="B86" s="12">
        <f t="shared" si="3"/>
        <v>-830</v>
      </c>
      <c r="C86">
        <f>'2000 250 200 1'!B87</f>
        <v>14.6</v>
      </c>
      <c r="D86">
        <f t="shared" si="4"/>
        <v>1.1643528557844371</v>
      </c>
      <c r="E86" s="12">
        <v>0</v>
      </c>
      <c r="F86">
        <f>'2000 250 200 1'!C87</f>
        <v>-2.28224234E-8</v>
      </c>
      <c r="G86">
        <f>'2000 250 200 15'!C87</f>
        <v>4.08803763E-7</v>
      </c>
      <c r="H86" s="15"/>
      <c r="I86">
        <f>'2000 250 200 1'!D87</f>
        <v>-2.28224234E-8</v>
      </c>
      <c r="J86">
        <f>'2000 250 200 15'!D87</f>
        <v>4.08803763E-7</v>
      </c>
      <c r="K86" s="21"/>
      <c r="L86">
        <v>0</v>
      </c>
      <c r="M86">
        <f>'2000 250 200 1'!C87+'2000 250 200 1'!D87</f>
        <v>-4.56448468E-8</v>
      </c>
      <c r="N86">
        <f>'2000 250 200 15'!C87+'2000 250 200 15'!D87</f>
        <v>8.17607526E-7</v>
      </c>
      <c r="O86" s="21"/>
      <c r="P86">
        <f>'2000 250 200 1'!C87-'2000 250 200 1'!D87</f>
        <v>0</v>
      </c>
      <c r="Q86">
        <f>'2000 250 200 15'!C87-'2000 250 200 15'!D87</f>
        <v>0</v>
      </c>
      <c r="R86" s="21" t="e">
        <f t="shared" si="5"/>
        <v>#DIV/0!</v>
      </c>
    </row>
    <row r="87" spans="1:18">
      <c r="A87">
        <f t="shared" ref="A87:A150" si="6">A3</f>
        <v>0</v>
      </c>
      <c r="B87" s="12">
        <f t="shared" si="3"/>
        <v>0</v>
      </c>
      <c r="C87">
        <f t="shared" ref="C87:C150" si="7">C3</f>
        <v>1E-3</v>
      </c>
      <c r="D87">
        <f t="shared" si="4"/>
        <v>-3</v>
      </c>
      <c r="E87" s="12">
        <v>312.5</v>
      </c>
      <c r="F87">
        <f>'2000 250 200 1'!C137</f>
        <v>4.5345418100000002E-5</v>
      </c>
      <c r="G87">
        <f>'2000 250 200 15'!C137</f>
        <v>4.5315816599999997E-5</v>
      </c>
      <c r="H87" s="15">
        <f t="shared" ref="H87:H150" si="8">2*(F87-G87)/(F87+G87)*100</f>
        <v>6.5301338765033828E-2</v>
      </c>
      <c r="I87" s="22">
        <f>'2000 250 200 1'!D137</f>
        <v>1.7021706700000001E-5</v>
      </c>
      <c r="J87" s="22">
        <f>'2000 250 200 15'!D137</f>
        <v>1.70081738E-5</v>
      </c>
      <c r="K87" s="21">
        <f t="shared" ref="K87:K150" si="9">2*(I87-J87)/(I87+J87)*100</f>
        <v>7.9535395371142362E-2</v>
      </c>
      <c r="L87">
        <v>375</v>
      </c>
      <c r="M87" s="22">
        <f>'2000 250 200 1'!C137+'2000 250 200 1'!D137</f>
        <v>6.23671248E-5</v>
      </c>
      <c r="N87" s="22">
        <f>'2000 250 200 15'!C137+'2000 250 200 15'!D137</f>
        <v>6.2323990400000001E-5</v>
      </c>
      <c r="O87" s="21">
        <f t="shared" ref="O87:O150" si="10">2*(M87-N87)/(M87+N87)*100</f>
        <v>6.9186004040164464E-2</v>
      </c>
      <c r="P87" s="22">
        <f>'2000 250 200 1'!C137-'2000 250 200 1'!D137</f>
        <v>2.8323711400000001E-5</v>
      </c>
      <c r="Q87" s="22">
        <f>'2000 250 200 15'!C137-'2000 250 200 15'!D137</f>
        <v>2.8307642799999998E-5</v>
      </c>
      <c r="R87" s="21">
        <f t="shared" si="5"/>
        <v>5.6748069075853259E-2</v>
      </c>
    </row>
    <row r="88" spans="1:18">
      <c r="A88">
        <f t="shared" si="6"/>
        <v>1</v>
      </c>
      <c r="B88" s="12">
        <f t="shared" si="3"/>
        <v>-10</v>
      </c>
      <c r="C88">
        <f t="shared" si="7"/>
        <v>1.122E-3</v>
      </c>
      <c r="D88">
        <f t="shared" si="4"/>
        <v>-2.9500071430798576</v>
      </c>
      <c r="E88" s="12">
        <v>312.5</v>
      </c>
      <c r="F88">
        <f>'2000 250 200 1'!C138</f>
        <v>4.5345447400000003E-5</v>
      </c>
      <c r="G88">
        <f>'2000 250 200 15'!C138</f>
        <v>4.5315828199999997E-5</v>
      </c>
      <c r="H88" s="15">
        <f t="shared" si="8"/>
        <v>6.5340355745018439E-2</v>
      </c>
      <c r="I88" s="22">
        <f>'2000 250 200 1'!D138</f>
        <v>1.7021709899999999E-5</v>
      </c>
      <c r="J88" s="22">
        <f>'2000 250 200 15'!D138</f>
        <v>1.7008174700000001E-5</v>
      </c>
      <c r="K88" s="21">
        <f t="shared" si="9"/>
        <v>7.9548903318926001E-2</v>
      </c>
      <c r="L88">
        <v>375</v>
      </c>
      <c r="M88" s="22">
        <f>'2000 250 200 1'!C138+'2000 250 200 1'!D138</f>
        <v>6.2367157300000005E-5</v>
      </c>
      <c r="N88" s="22">
        <f>'2000 250 200 15'!C138+'2000 250 200 15'!D138</f>
        <v>6.2324002900000005E-5</v>
      </c>
      <c r="O88" s="21">
        <f t="shared" si="10"/>
        <v>6.9218058330329749E-2</v>
      </c>
      <c r="P88" s="22">
        <f>'2000 250 200 1'!C138-'2000 250 200 1'!D138</f>
        <v>2.8323737500000004E-5</v>
      </c>
      <c r="Q88" s="22">
        <f>'2000 250 200 15'!C138-'2000 250 200 15'!D138</f>
        <v>2.8307653499999996E-5</v>
      </c>
      <c r="R88" s="21">
        <f t="shared" si="5"/>
        <v>5.6802418997646577E-2</v>
      </c>
    </row>
    <row r="89" spans="1:18">
      <c r="A89">
        <f t="shared" si="6"/>
        <v>2</v>
      </c>
      <c r="B89" s="12">
        <f t="shared" si="3"/>
        <v>-20</v>
      </c>
      <c r="C89">
        <f t="shared" si="7"/>
        <v>1.2600000000000001E-3</v>
      </c>
      <c r="D89">
        <f t="shared" si="4"/>
        <v>-2.8996294548824371</v>
      </c>
      <c r="E89" s="12">
        <v>312.5</v>
      </c>
      <c r="F89">
        <f>'2000 250 200 1'!C139</f>
        <v>4.5345440100000002E-5</v>
      </c>
      <c r="G89">
        <f>'2000 250 200 15'!C139</f>
        <v>4.53158072E-5</v>
      </c>
      <c r="H89" s="15">
        <f t="shared" si="8"/>
        <v>6.5370598535770555E-2</v>
      </c>
      <c r="I89" s="22">
        <f>'2000 250 200 1'!D139</f>
        <v>1.70217048E-5</v>
      </c>
      <c r="J89" s="22">
        <f>'2000 250 200 15'!D139</f>
        <v>1.7008167899999998E-5</v>
      </c>
      <c r="K89" s="21">
        <f t="shared" si="9"/>
        <v>7.9558922358249642E-2</v>
      </c>
      <c r="L89">
        <v>375</v>
      </c>
      <c r="M89" s="22">
        <f>'2000 250 200 1'!C139+'2000 250 200 1'!D139</f>
        <v>6.2367144900000006E-5</v>
      </c>
      <c r="N89" s="22">
        <f>'2000 250 200 15'!C139+'2000 250 200 15'!D139</f>
        <v>6.2323975099999991E-5</v>
      </c>
      <c r="O89" s="21">
        <f t="shared" si="10"/>
        <v>6.9242781683274343E-2</v>
      </c>
      <c r="P89" s="22">
        <f>'2000 250 200 1'!C139-'2000 250 200 1'!D139</f>
        <v>2.8323735300000002E-5</v>
      </c>
      <c r="Q89" s="22">
        <f>'2000 250 200 15'!C139-'2000 250 200 15'!D139</f>
        <v>2.8307639300000001E-5</v>
      </c>
      <c r="R89" s="21">
        <f t="shared" si="5"/>
        <v>5.6844814782230142E-2</v>
      </c>
    </row>
    <row r="90" spans="1:18">
      <c r="A90">
        <f t="shared" si="6"/>
        <v>3</v>
      </c>
      <c r="B90" s="12">
        <f t="shared" si="3"/>
        <v>-30</v>
      </c>
      <c r="C90">
        <f t="shared" si="7"/>
        <v>1.4139999999999999E-3</v>
      </c>
      <c r="D90">
        <f t="shared" si="4"/>
        <v>-2.8495505905391196</v>
      </c>
      <c r="E90" s="12">
        <v>312.5</v>
      </c>
      <c r="F90">
        <f>'2000 250 200 1'!C140</f>
        <v>4.53453889E-5</v>
      </c>
      <c r="G90">
        <f>'2000 250 200 15'!C140</f>
        <v>4.5315756900000002E-5</v>
      </c>
      <c r="H90" s="15">
        <f t="shared" si="8"/>
        <v>6.5368686306627344E-2</v>
      </c>
      <c r="I90" s="22">
        <f>'2000 250 200 1'!D140</f>
        <v>1.70216923E-5</v>
      </c>
      <c r="J90" s="22">
        <f>'2000 250 200 15'!D140</f>
        <v>1.7008155499999999E-5</v>
      </c>
      <c r="K90" s="21">
        <f t="shared" si="9"/>
        <v>7.9558392852996915E-2</v>
      </c>
      <c r="L90">
        <v>375</v>
      </c>
      <c r="M90" s="22">
        <f>'2000 250 200 1'!C140+'2000 250 200 1'!D140</f>
        <v>6.2367081200000006E-5</v>
      </c>
      <c r="N90" s="22">
        <f>'2000 250 200 15'!C140+'2000 250 200 15'!D140</f>
        <v>6.2323912400000001E-5</v>
      </c>
      <c r="O90" s="21">
        <f t="shared" si="10"/>
        <v>6.9241247909993808E-2</v>
      </c>
      <c r="P90" s="22">
        <f>'2000 250 200 1'!C140-'2000 250 200 1'!D140</f>
        <v>2.83236966E-5</v>
      </c>
      <c r="Q90" s="22">
        <f>'2000 250 200 15'!C140-'2000 250 200 15'!D140</f>
        <v>2.8307601400000002E-5</v>
      </c>
      <c r="R90" s="21">
        <f t="shared" si="5"/>
        <v>5.6842066378198018E-2</v>
      </c>
    </row>
    <row r="91" spans="1:18">
      <c r="A91">
        <f t="shared" si="6"/>
        <v>4</v>
      </c>
      <c r="B91" s="12">
        <f t="shared" si="3"/>
        <v>-40</v>
      </c>
      <c r="C91">
        <f t="shared" si="7"/>
        <v>1.5870000000000001E-3</v>
      </c>
      <c r="D91">
        <f t="shared" si="4"/>
        <v>-2.7994230732451517</v>
      </c>
      <c r="E91" s="12">
        <v>312.5</v>
      </c>
      <c r="F91">
        <f>'2000 250 200 1'!C141</f>
        <v>4.5345311799999997E-5</v>
      </c>
      <c r="G91">
        <f>'2000 250 200 15'!C141</f>
        <v>4.5315696300000001E-5</v>
      </c>
      <c r="H91" s="15">
        <f t="shared" si="8"/>
        <v>6.5332386260982242E-2</v>
      </c>
      <c r="I91" s="22">
        <f>'2000 250 200 1'!D141</f>
        <v>1.7021677E-5</v>
      </c>
      <c r="J91" s="22">
        <f>'2000 250 200 15'!D141</f>
        <v>1.70081423E-5</v>
      </c>
      <c r="K91" s="21">
        <f t="shared" si="9"/>
        <v>7.9546117366541783E-2</v>
      </c>
      <c r="L91">
        <v>375</v>
      </c>
      <c r="M91" s="22">
        <f>'2000 250 200 1'!C141+'2000 250 200 1'!D141</f>
        <v>6.2366988800000001E-5</v>
      </c>
      <c r="N91" s="22">
        <f>'2000 250 200 15'!C141+'2000 250 200 15'!D141</f>
        <v>6.2323838599999995E-5</v>
      </c>
      <c r="O91" s="21">
        <f t="shared" si="10"/>
        <v>6.9211506411106544E-2</v>
      </c>
      <c r="P91" s="22">
        <f>'2000 250 200 1'!C141-'2000 250 200 1'!D141</f>
        <v>2.8323634799999997E-5</v>
      </c>
      <c r="Q91" s="22">
        <f>'2000 250 200 15'!C141-'2000 250 200 15'!D141</f>
        <v>2.8307554000000001E-5</v>
      </c>
      <c r="R91" s="21">
        <f t="shared" si="5"/>
        <v>5.6791320615879944E-2</v>
      </c>
    </row>
    <row r="92" spans="1:18">
      <c r="A92">
        <f t="shared" si="6"/>
        <v>5</v>
      </c>
      <c r="B92" s="12">
        <f t="shared" si="3"/>
        <v>-50</v>
      </c>
      <c r="C92">
        <f t="shared" si="7"/>
        <v>1.7819999999999999E-3</v>
      </c>
      <c r="D92">
        <f t="shared" si="4"/>
        <v>-2.7490923002991439</v>
      </c>
      <c r="E92" s="12">
        <v>312.5</v>
      </c>
      <c r="F92">
        <f>'2000 250 200 1'!C142</f>
        <v>4.5345249300000003E-5</v>
      </c>
      <c r="G92">
        <f>'2000 250 200 15'!C142</f>
        <v>4.5315655199999997E-5</v>
      </c>
      <c r="H92" s="15">
        <f t="shared" si="8"/>
        <v>6.5285252034973484E-2</v>
      </c>
      <c r="I92" s="22">
        <f>'2000 250 200 1'!D142</f>
        <v>1.7021666499999998E-5</v>
      </c>
      <c r="J92" s="22">
        <f>'2000 250 200 15'!D142</f>
        <v>1.7008134499999998E-5</v>
      </c>
      <c r="K92" s="21">
        <f t="shared" si="9"/>
        <v>7.9530291699325517E-2</v>
      </c>
      <c r="L92">
        <v>375</v>
      </c>
      <c r="M92" s="22">
        <f>'2000 250 200 1'!C142+'2000 250 200 1'!D142</f>
        <v>6.2366915799999995E-5</v>
      </c>
      <c r="N92" s="22">
        <f>'2000 250 200 15'!C142+'2000 250 200 15'!D142</f>
        <v>6.2323789699999992E-5</v>
      </c>
      <c r="O92" s="21">
        <f t="shared" si="10"/>
        <v>6.9172918425748117E-2</v>
      </c>
      <c r="P92" s="22">
        <f>'2000 250 200 1'!C142-'2000 250 200 1'!D142</f>
        <v>2.8323582800000005E-5</v>
      </c>
      <c r="Q92" s="22">
        <f>'2000 250 200 15'!C142-'2000 250 200 15'!D142</f>
        <v>2.8307520699999999E-5</v>
      </c>
      <c r="R92" s="21">
        <f t="shared" si="5"/>
        <v>5.6725364710598719E-2</v>
      </c>
    </row>
    <row r="93" spans="1:18">
      <c r="A93">
        <f t="shared" si="6"/>
        <v>6</v>
      </c>
      <c r="B93" s="12">
        <f t="shared" si="3"/>
        <v>-60</v>
      </c>
      <c r="C93">
        <f t="shared" si="7"/>
        <v>2E-3</v>
      </c>
      <c r="D93">
        <f t="shared" si="4"/>
        <v>-2.6989700043360187</v>
      </c>
      <c r="E93" s="12">
        <v>312.5</v>
      </c>
      <c r="F93">
        <f>'2000 250 200 1'!C143</f>
        <v>4.5345244300000003E-5</v>
      </c>
      <c r="G93">
        <f>'2000 250 200 15'!C143</f>
        <v>4.53156612E-5</v>
      </c>
      <c r="H93" s="15">
        <f t="shared" si="8"/>
        <v>6.526098506704707E-2</v>
      </c>
      <c r="I93" s="22">
        <f>'2000 250 200 1'!D143</f>
        <v>1.7021667799999999E-5</v>
      </c>
      <c r="J93" s="22">
        <f>'2000 250 200 15'!D143</f>
        <v>1.7008137199999998E-5</v>
      </c>
      <c r="K93" s="21">
        <f t="shared" si="9"/>
        <v>7.9522054269784051E-2</v>
      </c>
      <c r="L93">
        <v>375</v>
      </c>
      <c r="M93" s="22">
        <f>'2000 250 200 1'!C143+'2000 250 200 1'!D143</f>
        <v>6.2366912099999999E-5</v>
      </c>
      <c r="N93" s="22">
        <f>'2000 250 200 15'!C143+'2000 250 200 15'!D143</f>
        <v>6.2323798399999995E-5</v>
      </c>
      <c r="O93" s="21">
        <f t="shared" si="10"/>
        <v>6.9153026439773432E-2</v>
      </c>
      <c r="P93" s="22">
        <f>'2000 250 200 1'!C143-'2000 250 200 1'!D143</f>
        <v>2.8323576500000003E-5</v>
      </c>
      <c r="Q93" s="22">
        <f>'2000 250 200 15'!C143-'2000 250 200 15'!D143</f>
        <v>2.8307524000000002E-5</v>
      </c>
      <c r="R93" s="21">
        <f t="shared" si="5"/>
        <v>5.6691464083419976E-2</v>
      </c>
    </row>
    <row r="94" spans="1:18">
      <c r="A94">
        <f t="shared" si="6"/>
        <v>7</v>
      </c>
      <c r="B94" s="12">
        <f t="shared" si="3"/>
        <v>-70</v>
      </c>
      <c r="C94">
        <f t="shared" si="7"/>
        <v>2.245E-3</v>
      </c>
      <c r="D94">
        <f t="shared" si="4"/>
        <v>-2.648783654660658</v>
      </c>
      <c r="E94" s="12">
        <v>312.5</v>
      </c>
      <c r="F94">
        <f>'2000 250 200 1'!C144</f>
        <v>4.5345312599999997E-5</v>
      </c>
      <c r="G94">
        <f>'2000 250 200 15'!C144</f>
        <v>4.53157207E-5</v>
      </c>
      <c r="H94" s="15">
        <f t="shared" si="8"/>
        <v>6.5280306043008621E-2</v>
      </c>
      <c r="I94" s="22">
        <f>'2000 250 200 1'!D144</f>
        <v>1.70216828E-5</v>
      </c>
      <c r="J94" s="22">
        <f>'2000 250 200 15'!D144</f>
        <v>1.7008151099999998E-5</v>
      </c>
      <c r="K94" s="21">
        <f t="shared" si="9"/>
        <v>7.9528451650784399E-2</v>
      </c>
      <c r="L94">
        <v>375</v>
      </c>
      <c r="M94" s="22">
        <f>'2000 250 200 1'!C144+'2000 250 200 1'!D144</f>
        <v>6.2366995399999994E-5</v>
      </c>
      <c r="N94" s="22">
        <f>'2000 250 200 15'!C144+'2000 250 200 15'!D144</f>
        <v>6.2323871799999995E-5</v>
      </c>
      <c r="O94" s="21">
        <f t="shared" si="10"/>
        <v>6.9168818805037321E-2</v>
      </c>
      <c r="P94" s="22">
        <f>'2000 250 200 1'!C144-'2000 250 200 1'!D144</f>
        <v>2.8323629799999996E-5</v>
      </c>
      <c r="Q94" s="22">
        <f>'2000 250 200 15'!C144-'2000 250 200 15'!D144</f>
        <v>2.8307569600000001E-5</v>
      </c>
      <c r="R94" s="21">
        <f t="shared" si="5"/>
        <v>5.6718558568954178E-2</v>
      </c>
    </row>
    <row r="95" spans="1:18">
      <c r="A95">
        <f t="shared" si="6"/>
        <v>8</v>
      </c>
      <c r="B95" s="12">
        <f t="shared" si="3"/>
        <v>-80</v>
      </c>
      <c r="C95">
        <f t="shared" si="7"/>
        <v>2.5200000000000001E-3</v>
      </c>
      <c r="D95">
        <f t="shared" si="4"/>
        <v>-2.5985994592184558</v>
      </c>
      <c r="E95" s="12">
        <v>312.5</v>
      </c>
      <c r="F95">
        <f>'2000 250 200 1'!C145</f>
        <v>4.53454248E-5</v>
      </c>
      <c r="G95">
        <f>'2000 250 200 15'!C145</f>
        <v>4.5315808700000001E-5</v>
      </c>
      <c r="H95" s="15">
        <f t="shared" si="8"/>
        <v>6.5333547441750198E-2</v>
      </c>
      <c r="I95" s="22">
        <f>'2000 250 200 1'!D145</f>
        <v>1.7021705099999999E-5</v>
      </c>
      <c r="J95" s="22">
        <f>'2000 250 200 15'!D145</f>
        <v>1.70081703E-5</v>
      </c>
      <c r="K95" s="21">
        <f t="shared" si="9"/>
        <v>7.9546573949537819E-2</v>
      </c>
      <c r="L95">
        <v>375</v>
      </c>
      <c r="M95" s="22">
        <f>'2000 250 200 1'!C145+'2000 250 200 1'!D145</f>
        <v>6.2367129899999998E-5</v>
      </c>
      <c r="N95" s="22">
        <f>'2000 250 200 15'!C145+'2000 250 200 15'!D145</f>
        <v>6.2323978999999997E-5</v>
      </c>
      <c r="O95" s="21">
        <f t="shared" si="10"/>
        <v>6.9212472935190811E-2</v>
      </c>
      <c r="P95" s="22">
        <f>'2000 250 200 1'!C145-'2000 250 200 1'!D145</f>
        <v>2.8323719700000001E-5</v>
      </c>
      <c r="Q95" s="22">
        <f>'2000 250 200 15'!C145-'2000 250 200 15'!D145</f>
        <v>2.83076384E-5</v>
      </c>
      <c r="R95" s="21">
        <f t="shared" si="5"/>
        <v>5.6792916643829967E-2</v>
      </c>
    </row>
    <row r="96" spans="1:18">
      <c r="A96">
        <f t="shared" si="6"/>
        <v>9</v>
      </c>
      <c r="B96" s="12">
        <f t="shared" si="3"/>
        <v>-90</v>
      </c>
      <c r="C96">
        <f t="shared" si="7"/>
        <v>2.8279999999999998E-3</v>
      </c>
      <c r="D96">
        <f t="shared" si="4"/>
        <v>-2.5485205948751384</v>
      </c>
      <c r="E96" s="12">
        <v>312.5</v>
      </c>
      <c r="F96">
        <f>'2000 250 200 1'!C146</f>
        <v>4.5345516200000002E-5</v>
      </c>
      <c r="G96">
        <f>'2000 250 200 15'!C146</f>
        <v>4.53158767E-5</v>
      </c>
      <c r="H96" s="15">
        <f t="shared" si="8"/>
        <v>6.5385053222587169E-2</v>
      </c>
      <c r="I96" s="22">
        <f>'2000 250 200 1'!D146</f>
        <v>1.70217224E-5</v>
      </c>
      <c r="J96" s="22">
        <f>'2000 250 200 15'!D146</f>
        <v>1.7008184699999998E-5</v>
      </c>
      <c r="K96" s="21">
        <f t="shared" si="9"/>
        <v>7.9563543680679708E-2</v>
      </c>
      <c r="L96">
        <v>375</v>
      </c>
      <c r="M96" s="22">
        <f>'2000 250 200 1'!C146+'2000 250 200 1'!D146</f>
        <v>6.2367238599999995E-5</v>
      </c>
      <c r="N96" s="22">
        <f>'2000 250 200 15'!C146+'2000 250 200 15'!D146</f>
        <v>6.2324061400000002E-5</v>
      </c>
      <c r="O96" s="21">
        <f t="shared" si="10"/>
        <v>6.9254551039235904E-2</v>
      </c>
      <c r="P96" s="22">
        <f>'2000 250 200 1'!C146-'2000 250 200 1'!D146</f>
        <v>2.8323793800000002E-5</v>
      </c>
      <c r="Q96" s="22">
        <f>'2000 250 200 15'!C146-'2000 250 200 15'!D146</f>
        <v>2.8307692000000002E-5</v>
      </c>
      <c r="R96" s="21">
        <f t="shared" si="5"/>
        <v>5.6865186468409157E-2</v>
      </c>
    </row>
    <row r="97" spans="1:18">
      <c r="A97">
        <f t="shared" si="6"/>
        <v>10</v>
      </c>
      <c r="B97" s="12">
        <f t="shared" si="3"/>
        <v>-100</v>
      </c>
      <c r="C97">
        <f t="shared" si="7"/>
        <v>3.1749999999999999E-3</v>
      </c>
      <c r="D97">
        <f t="shared" si="4"/>
        <v>-2.4982562703720057</v>
      </c>
      <c r="E97" s="12">
        <v>312.5</v>
      </c>
      <c r="F97">
        <f>'2000 250 200 1'!C147</f>
        <v>4.5345524099999999E-5</v>
      </c>
      <c r="G97">
        <f>'2000 250 200 15'!C147</f>
        <v>4.53158798E-5</v>
      </c>
      <c r="H97" s="15">
        <f t="shared" si="8"/>
        <v>6.5395634139301079E-2</v>
      </c>
      <c r="I97" s="22">
        <f>'2000 250 200 1'!D147</f>
        <v>1.7021723199999999E-5</v>
      </c>
      <c r="J97" s="22">
        <f>'2000 250 200 15'!D147</f>
        <v>1.7008184900000002E-5</v>
      </c>
      <c r="K97" s="21">
        <f t="shared" si="9"/>
        <v>7.9567067652456316E-2</v>
      </c>
      <c r="L97">
        <v>375</v>
      </c>
      <c r="M97" s="22">
        <f>'2000 250 200 1'!C147+'2000 250 200 1'!D147</f>
        <v>6.2367247299999998E-5</v>
      </c>
      <c r="N97" s="22">
        <f>'2000 250 200 15'!C147+'2000 250 200 15'!D147</f>
        <v>6.2324064700000005E-5</v>
      </c>
      <c r="O97" s="21">
        <f t="shared" si="10"/>
        <v>6.9263205763675798E-2</v>
      </c>
      <c r="P97" s="22">
        <f>'2000 250 200 1'!C147-'2000 250 200 1'!D147</f>
        <v>2.8323800899999999E-5</v>
      </c>
      <c r="Q97" s="22">
        <f>'2000 250 200 15'!C147-'2000 250 200 15'!D147</f>
        <v>2.8307694899999998E-5</v>
      </c>
      <c r="R97" s="21">
        <f t="shared" si="5"/>
        <v>5.6880009162679282E-2</v>
      </c>
    </row>
    <row r="98" spans="1:18">
      <c r="A98">
        <f t="shared" si="6"/>
        <v>11</v>
      </c>
      <c r="B98" s="12">
        <f t="shared" si="3"/>
        <v>-110</v>
      </c>
      <c r="C98">
        <f t="shared" si="7"/>
        <v>3.5639999999999999E-3</v>
      </c>
      <c r="D98">
        <f t="shared" si="4"/>
        <v>-2.4480623046351626</v>
      </c>
      <c r="E98" s="12">
        <v>312.5</v>
      </c>
      <c r="F98">
        <f>'2000 250 200 1'!C148</f>
        <v>4.5345432699999997E-5</v>
      </c>
      <c r="G98">
        <f>'2000 250 200 15'!C148</f>
        <v>4.5315807599999999E-5</v>
      </c>
      <c r="H98" s="15">
        <f t="shared" si="8"/>
        <v>6.53533966708751E-2</v>
      </c>
      <c r="I98" s="22">
        <f>'2000 250 200 1'!D148</f>
        <v>1.7021704899999999E-5</v>
      </c>
      <c r="J98" s="22">
        <f>'2000 250 200 15'!D148</f>
        <v>1.7008168999999999E-5</v>
      </c>
      <c r="K98" s="21">
        <f t="shared" si="9"/>
        <v>7.9553042363752741E-2</v>
      </c>
      <c r="L98">
        <v>375</v>
      </c>
      <c r="M98" s="22">
        <f>'2000 250 200 1'!C148+'2000 250 200 1'!D148</f>
        <v>6.2367137599999992E-5</v>
      </c>
      <c r="N98" s="22">
        <f>'2000 250 200 15'!C148+'2000 250 200 15'!D148</f>
        <v>6.2323976599999999E-5</v>
      </c>
      <c r="O98" s="21">
        <f t="shared" si="10"/>
        <v>6.9228670024977706E-2</v>
      </c>
      <c r="P98" s="22">
        <f>'2000 250 200 1'!C148-'2000 250 200 1'!D148</f>
        <v>2.8323727799999998E-5</v>
      </c>
      <c r="Q98" s="22">
        <f>'2000 250 200 15'!C148-'2000 250 200 15'!D148</f>
        <v>2.83076386E-5</v>
      </c>
      <c r="R98" s="21">
        <f t="shared" si="5"/>
        <v>5.6820808053106832E-2</v>
      </c>
    </row>
    <row r="99" spans="1:18">
      <c r="A99">
        <f t="shared" si="6"/>
        <v>12</v>
      </c>
      <c r="B99" s="12">
        <f t="shared" si="3"/>
        <v>-120</v>
      </c>
      <c r="C99">
        <f t="shared" si="7"/>
        <v>4.0000000000000001E-3</v>
      </c>
      <c r="D99">
        <f t="shared" si="4"/>
        <v>-2.3979400086720375</v>
      </c>
      <c r="E99" s="12">
        <v>312.5</v>
      </c>
      <c r="F99">
        <f>'2000 250 200 1'!C149</f>
        <v>4.5345290700000002E-5</v>
      </c>
      <c r="G99">
        <f>'2000 250 200 15'!C149</f>
        <v>4.5315697299999997E-5</v>
      </c>
      <c r="H99" s="15">
        <f t="shared" si="8"/>
        <v>6.5283647692002955E-2</v>
      </c>
      <c r="I99" s="22">
        <f>'2000 250 200 1'!D149</f>
        <v>1.7021676899999999E-5</v>
      </c>
      <c r="J99" s="22">
        <f>'2000 250 200 15'!D149</f>
        <v>1.7008145E-5</v>
      </c>
      <c r="K99" s="21">
        <f t="shared" si="9"/>
        <v>7.95296551346239E-2</v>
      </c>
      <c r="L99">
        <v>375</v>
      </c>
      <c r="M99" s="22">
        <f>'2000 250 200 1'!C149+'2000 250 200 1'!D149</f>
        <v>6.2366967599999994E-5</v>
      </c>
      <c r="N99" s="22">
        <f>'2000 250 200 15'!C149+'2000 250 200 15'!D149</f>
        <v>6.2323842299999991E-5</v>
      </c>
      <c r="O99" s="21">
        <f t="shared" si="10"/>
        <v>6.9171577335312345E-2</v>
      </c>
      <c r="P99" s="22">
        <f>'2000 250 200 1'!C149-'2000 250 200 1'!D149</f>
        <v>2.8323613800000003E-5</v>
      </c>
      <c r="Q99" s="22">
        <f>'2000 250 200 15'!C149-'2000 250 200 15'!D149</f>
        <v>2.8307552299999997E-5</v>
      </c>
      <c r="R99" s="21">
        <f t="shared" si="5"/>
        <v>5.6723183031917764E-2</v>
      </c>
    </row>
    <row r="100" spans="1:18">
      <c r="A100">
        <f t="shared" si="6"/>
        <v>13</v>
      </c>
      <c r="B100" s="12">
        <f t="shared" si="3"/>
        <v>-130</v>
      </c>
      <c r="C100">
        <f t="shared" si="7"/>
        <v>4.4900000000000001E-3</v>
      </c>
      <c r="D100">
        <f t="shared" si="4"/>
        <v>-2.3477536589966768</v>
      </c>
      <c r="E100" s="12">
        <v>312.5</v>
      </c>
      <c r="F100">
        <f>'2000 250 200 1'!C150</f>
        <v>4.5345186400000002E-5</v>
      </c>
      <c r="G100">
        <f>'2000 250 200 15'!C150</f>
        <v>4.53156149E-5</v>
      </c>
      <c r="H100" s="15">
        <f t="shared" si="8"/>
        <v>6.5235470183303126E-2</v>
      </c>
      <c r="I100" s="22">
        <f>'2000 250 200 1'!D150</f>
        <v>1.7021656E-5</v>
      </c>
      <c r="J100" s="22">
        <f>'2000 250 200 15'!D150</f>
        <v>1.7008126800000001E-5</v>
      </c>
      <c r="K100" s="21">
        <f t="shared" si="9"/>
        <v>7.9513878060945509E-2</v>
      </c>
      <c r="L100">
        <v>375</v>
      </c>
      <c r="M100" s="22">
        <f>'2000 250 200 1'!C150+'2000 250 200 1'!D150</f>
        <v>6.2366842399999995E-5</v>
      </c>
      <c r="N100" s="22">
        <f>'2000 250 200 15'!C150+'2000 250 200 15'!D150</f>
        <v>6.2323741700000008E-5</v>
      </c>
      <c r="O100" s="21">
        <f t="shared" si="10"/>
        <v>6.9132244926242759E-2</v>
      </c>
      <c r="P100" s="22">
        <f>'2000 250 200 1'!C150-'2000 250 200 1'!D150</f>
        <v>2.8323530400000003E-5</v>
      </c>
      <c r="Q100" s="22">
        <f>'2000 250 200 15'!C150-'2000 250 200 15'!D150</f>
        <v>2.8307488099999998E-5</v>
      </c>
      <c r="R100" s="21">
        <f t="shared" si="5"/>
        <v>5.6655523509626785E-2</v>
      </c>
    </row>
    <row r="101" spans="1:18">
      <c r="A101">
        <f t="shared" si="6"/>
        <v>14</v>
      </c>
      <c r="B101" s="12">
        <f t="shared" si="3"/>
        <v>-140</v>
      </c>
      <c r="C101">
        <f t="shared" si="7"/>
        <v>5.0400000000000002E-3</v>
      </c>
      <c r="D101">
        <f t="shared" si="4"/>
        <v>-2.2975694635544746</v>
      </c>
      <c r="E101" s="12">
        <v>312.5</v>
      </c>
      <c r="F101">
        <f>'2000 250 200 1'!C151</f>
        <v>4.5345191000000003E-5</v>
      </c>
      <c r="G101">
        <f>'2000 250 200 15'!C151</f>
        <v>4.53156141E-5</v>
      </c>
      <c r="H101" s="15">
        <f t="shared" si="8"/>
        <v>6.5247379983839796E-2</v>
      </c>
      <c r="I101" s="22">
        <f>'2000 250 200 1'!D151</f>
        <v>1.7021655700000002E-5</v>
      </c>
      <c r="J101" s="22">
        <f>'2000 250 200 15'!D151</f>
        <v>1.70081259E-5</v>
      </c>
      <c r="K101" s="21">
        <f t="shared" si="9"/>
        <v>7.9517407187834135E-2</v>
      </c>
      <c r="L101">
        <v>375</v>
      </c>
      <c r="M101" s="22">
        <f>'2000 250 200 1'!C151+'2000 250 200 1'!D151</f>
        <v>6.2366846700000008E-5</v>
      </c>
      <c r="N101" s="22">
        <f>'2000 250 200 15'!C151+'2000 250 200 15'!D151</f>
        <v>6.2323740000000004E-5</v>
      </c>
      <c r="O101" s="21">
        <f t="shared" si="10"/>
        <v>6.9141867306658583E-2</v>
      </c>
      <c r="P101" s="22">
        <f>'2000 250 200 1'!C151-'2000 250 200 1'!D151</f>
        <v>2.8323535300000001E-5</v>
      </c>
      <c r="Q101" s="22">
        <f>'2000 250 200 15'!C151-'2000 250 200 15'!D151</f>
        <v>2.83074882E-5</v>
      </c>
      <c r="R101" s="21">
        <f t="shared" si="5"/>
        <v>5.6672470346580892E-2</v>
      </c>
    </row>
    <row r="102" spans="1:18">
      <c r="A102">
        <f t="shared" si="6"/>
        <v>15</v>
      </c>
      <c r="B102" s="12">
        <f t="shared" si="3"/>
        <v>-150</v>
      </c>
      <c r="C102">
        <f t="shared" si="7"/>
        <v>5.6569999999999997E-3</v>
      </c>
      <c r="D102">
        <f t="shared" si="4"/>
        <v>-2.2474138212595909</v>
      </c>
      <c r="E102" s="12">
        <v>312.5</v>
      </c>
      <c r="F102">
        <f>'2000 250 200 1'!C152</f>
        <v>4.5345307600000003E-5</v>
      </c>
      <c r="G102">
        <f>'2000 250 200 15'!C152</f>
        <v>4.5315699000000001E-5</v>
      </c>
      <c r="H102" s="15">
        <f t="shared" si="8"/>
        <v>6.5317165803455965E-2</v>
      </c>
      <c r="I102" s="22">
        <f>'2000 250 200 1'!D152</f>
        <v>1.7021677299999999E-5</v>
      </c>
      <c r="J102" s="22">
        <f>'2000 250 200 15'!D152</f>
        <v>1.70081435E-5</v>
      </c>
      <c r="K102" s="21">
        <f t="shared" si="9"/>
        <v>7.9540824381883896E-2</v>
      </c>
      <c r="L102">
        <v>375</v>
      </c>
      <c r="M102" s="22">
        <f>'2000 250 200 1'!C152+'2000 250 200 1'!D152</f>
        <v>6.2366984899999995E-5</v>
      </c>
      <c r="N102" s="22">
        <f>'2000 250 200 15'!C152+'2000 250 200 15'!D152</f>
        <v>6.2323842500000001E-5</v>
      </c>
      <c r="O102" s="21">
        <f t="shared" si="10"/>
        <v>6.9198995466757493E-2</v>
      </c>
      <c r="P102" s="22">
        <f>'2000 250 200 1'!C152-'2000 250 200 1'!D152</f>
        <v>2.8323630300000005E-5</v>
      </c>
      <c r="Q102" s="22">
        <f>'2000 250 200 15'!C152-'2000 250 200 15'!D152</f>
        <v>2.8307555500000001E-5</v>
      </c>
      <c r="R102" s="21">
        <f t="shared" si="5"/>
        <v>5.6770133886206491E-2</v>
      </c>
    </row>
    <row r="103" spans="1:18">
      <c r="A103">
        <f t="shared" si="6"/>
        <v>16</v>
      </c>
      <c r="B103" s="12">
        <f t="shared" si="3"/>
        <v>-160</v>
      </c>
      <c r="C103">
        <f t="shared" si="7"/>
        <v>6.3499999999999997E-3</v>
      </c>
      <c r="D103">
        <f t="shared" si="4"/>
        <v>-2.1972262747080245</v>
      </c>
      <c r="E103" s="12">
        <v>312.5</v>
      </c>
      <c r="F103">
        <f>'2000 250 200 1'!C153</f>
        <v>4.5345464100000001E-5</v>
      </c>
      <c r="G103">
        <f>'2000 250 200 15'!C153</f>
        <v>4.5315818300000001E-5</v>
      </c>
      <c r="H103" s="15">
        <f t="shared" si="8"/>
        <v>6.5399030799502128E-2</v>
      </c>
      <c r="I103" s="22">
        <f>'2000 250 200 1'!D153</f>
        <v>1.70217077E-5</v>
      </c>
      <c r="J103" s="22">
        <f>'2000 250 200 15'!D153</f>
        <v>1.7008169199999999E-5</v>
      </c>
      <c r="K103" s="21">
        <f t="shared" si="9"/>
        <v>7.9568316040550396E-2</v>
      </c>
      <c r="L103">
        <v>375</v>
      </c>
      <c r="M103" s="22">
        <f>'2000 250 200 1'!C153+'2000 250 200 1'!D153</f>
        <v>6.2367171800000002E-5</v>
      </c>
      <c r="N103" s="22">
        <f>'2000 250 200 15'!C153+'2000 250 200 15'!D153</f>
        <v>6.2323987500000004E-5</v>
      </c>
      <c r="O103" s="21">
        <f t="shared" si="10"/>
        <v>6.9266017322204068E-2</v>
      </c>
      <c r="P103" s="22">
        <f>'2000 250 200 1'!C153-'2000 250 200 1'!D153</f>
        <v>2.8323756400000001E-5</v>
      </c>
      <c r="Q103" s="22">
        <f>'2000 250 200 15'!C153-'2000 250 200 15'!D153</f>
        <v>2.8307649100000002E-5</v>
      </c>
      <c r="R103" s="21">
        <f t="shared" si="5"/>
        <v>5.6884690951202618E-2</v>
      </c>
    </row>
    <row r="104" spans="1:18">
      <c r="A104">
        <f t="shared" si="6"/>
        <v>17</v>
      </c>
      <c r="B104" s="12">
        <f t="shared" si="3"/>
        <v>-170</v>
      </c>
      <c r="C104">
        <f t="shared" si="7"/>
        <v>7.1269999999999997E-3</v>
      </c>
      <c r="D104">
        <f t="shared" si="4"/>
        <v>-2.1470932412030463</v>
      </c>
      <c r="E104" s="12">
        <v>312.5</v>
      </c>
      <c r="F104">
        <f>'2000 250 200 1'!C154</f>
        <v>4.5345558300000002E-5</v>
      </c>
      <c r="G104">
        <f>'2000 250 200 15'!C154</f>
        <v>4.5315897000000003E-5</v>
      </c>
      <c r="H104" s="15">
        <f t="shared" si="8"/>
        <v>6.5433099219175783E-2</v>
      </c>
      <c r="I104" s="22">
        <f>'2000 250 200 1'!D154</f>
        <v>1.7021727699999998E-5</v>
      </c>
      <c r="J104" s="22">
        <f>'2000 250 200 15'!D154</f>
        <v>1.70081873E-5</v>
      </c>
      <c r="K104" s="21">
        <f t="shared" si="9"/>
        <v>7.9579393601178702E-2</v>
      </c>
      <c r="L104">
        <v>375</v>
      </c>
      <c r="M104" s="22">
        <f>'2000 250 200 1'!C154+'2000 250 200 1'!D154</f>
        <v>6.2367286000000003E-5</v>
      </c>
      <c r="N104" s="22">
        <f>'2000 250 200 15'!C154+'2000 250 200 15'!D154</f>
        <v>6.23240843E-5</v>
      </c>
      <c r="O104" s="21">
        <f t="shared" si="10"/>
        <v>6.9293809019923672E-2</v>
      </c>
      <c r="P104" s="22">
        <f>'2000 250 200 1'!C154-'2000 250 200 1'!D154</f>
        <v>2.8323830600000003E-5</v>
      </c>
      <c r="Q104" s="22">
        <f>'2000 250 200 15'!C154-'2000 250 200 15'!D154</f>
        <v>2.8307709700000003E-5</v>
      </c>
      <c r="R104" s="21">
        <f t="shared" si="5"/>
        <v>5.6932585321189215E-2</v>
      </c>
    </row>
    <row r="105" spans="1:18">
      <c r="A105">
        <f t="shared" si="6"/>
        <v>18</v>
      </c>
      <c r="B105" s="12">
        <f t="shared" si="3"/>
        <v>-180</v>
      </c>
      <c r="C105">
        <f t="shared" si="7"/>
        <v>8.0000000000000002E-3</v>
      </c>
      <c r="D105">
        <f t="shared" si="4"/>
        <v>-2.0969100130080562</v>
      </c>
      <c r="E105" s="12">
        <v>312.5</v>
      </c>
      <c r="F105">
        <f>'2000 250 200 1'!C155</f>
        <v>4.5345527000000002E-5</v>
      </c>
      <c r="G105">
        <f>'2000 250 200 15'!C155</f>
        <v>4.5315885800000003E-5</v>
      </c>
      <c r="H105" s="15">
        <f t="shared" si="8"/>
        <v>6.5388789088005925E-2</v>
      </c>
      <c r="I105" s="22">
        <f>'2000 250 200 1'!D155</f>
        <v>1.70217249E-5</v>
      </c>
      <c r="J105" s="22">
        <f>'2000 250 200 15'!D155</f>
        <v>1.7008186999999999E-5</v>
      </c>
      <c r="K105" s="21">
        <f t="shared" si="9"/>
        <v>7.9564707894536096E-2</v>
      </c>
      <c r="L105">
        <v>375</v>
      </c>
      <c r="M105" s="22">
        <f>'2000 250 200 1'!C155+'2000 250 200 1'!D155</f>
        <v>6.2367251899999999E-5</v>
      </c>
      <c r="N105" s="22">
        <f>'2000 250 200 15'!C155+'2000 250 200 15'!D155</f>
        <v>6.2324072800000005E-5</v>
      </c>
      <c r="O105" s="21">
        <f t="shared" si="10"/>
        <v>6.9257584846227752E-2</v>
      </c>
      <c r="P105" s="22">
        <f>'2000 250 200 1'!C155-'2000 250 200 1'!D155</f>
        <v>2.8323802100000002E-5</v>
      </c>
      <c r="Q105" s="22">
        <f>'2000 250 200 15'!C155-'2000 250 200 15'!D155</f>
        <v>2.8307698800000004E-5</v>
      </c>
      <c r="R105" s="21">
        <f t="shared" si="5"/>
        <v>5.6870468711161137E-2</v>
      </c>
    </row>
    <row r="106" spans="1:18">
      <c r="A106">
        <f t="shared" si="6"/>
        <v>19</v>
      </c>
      <c r="B106" s="12">
        <f t="shared" si="3"/>
        <v>-190</v>
      </c>
      <c r="C106">
        <f t="shared" si="7"/>
        <v>8.9800000000000001E-3</v>
      </c>
      <c r="D106">
        <f t="shared" si="4"/>
        <v>-2.0467236633326955</v>
      </c>
      <c r="E106" s="12">
        <v>312.5</v>
      </c>
      <c r="F106">
        <f>'2000 250 200 1'!C156</f>
        <v>4.5345390700000002E-5</v>
      </c>
      <c r="G106">
        <f>'2000 250 200 15'!C156</f>
        <v>4.5315794300000002E-5</v>
      </c>
      <c r="H106" s="15">
        <f t="shared" si="8"/>
        <v>6.5290123882672232E-2</v>
      </c>
      <c r="I106" s="22">
        <f>'2000 250 200 1'!D156</f>
        <v>1.7021701599999999E-5</v>
      </c>
      <c r="J106" s="22">
        <f>'2000 250 200 15'!D156</f>
        <v>1.7008169300000001E-5</v>
      </c>
      <c r="K106" s="21">
        <f t="shared" si="9"/>
        <v>7.953189149476389E-2</v>
      </c>
      <c r="L106">
        <v>375</v>
      </c>
      <c r="M106" s="22">
        <f>'2000 250 200 1'!C156+'2000 250 200 1'!D156</f>
        <v>6.2367092299999994E-5</v>
      </c>
      <c r="N106" s="22">
        <f>'2000 250 200 15'!C156+'2000 250 200 15'!D156</f>
        <v>6.232396360000001E-5</v>
      </c>
      <c r="O106" s="21">
        <f t="shared" si="10"/>
        <v>6.9176894346892587E-2</v>
      </c>
      <c r="P106" s="22">
        <f>'2000 250 200 1'!C156-'2000 250 200 1'!D156</f>
        <v>2.8323689100000003E-5</v>
      </c>
      <c r="Q106" s="22">
        <f>'2000 250 200 15'!C156-'2000 250 200 15'!D156</f>
        <v>2.8307625000000002E-5</v>
      </c>
      <c r="R106" s="21">
        <f t="shared" si="5"/>
        <v>5.6732216990886368E-2</v>
      </c>
    </row>
    <row r="107" spans="1:18">
      <c r="A107">
        <f t="shared" si="6"/>
        <v>20</v>
      </c>
      <c r="B107" s="12">
        <f t="shared" si="3"/>
        <v>-200</v>
      </c>
      <c r="C107">
        <f t="shared" si="7"/>
        <v>1.008E-2</v>
      </c>
      <c r="D107">
        <f t="shared" si="4"/>
        <v>-1.9965394678904935</v>
      </c>
      <c r="E107" s="12">
        <v>312.5</v>
      </c>
      <c r="F107">
        <f>'2000 250 200 1'!C157</f>
        <v>4.5345241700000001E-5</v>
      </c>
      <c r="G107">
        <f>'2000 250 200 15'!C157</f>
        <v>4.5315684099999998E-5</v>
      </c>
      <c r="H107" s="15">
        <f t="shared" si="8"/>
        <v>6.5204716892495213E-2</v>
      </c>
      <c r="I107" s="22">
        <f>'2000 250 200 1'!D157</f>
        <v>1.7021673500000001E-5</v>
      </c>
      <c r="J107" s="22">
        <f>'2000 250 200 15'!D157</f>
        <v>1.7008146100000001E-5</v>
      </c>
      <c r="K107" s="21">
        <f t="shared" si="9"/>
        <v>7.9503213117235558E-2</v>
      </c>
      <c r="L107">
        <v>375</v>
      </c>
      <c r="M107" s="22">
        <f>'2000 250 200 1'!C157+'2000 250 200 1'!D157</f>
        <v>6.2366915200000005E-5</v>
      </c>
      <c r="N107" s="22">
        <f>'2000 250 200 15'!C157+'2000 250 200 15'!D157</f>
        <v>6.2323830200000007E-5</v>
      </c>
      <c r="O107" s="21">
        <f t="shared" si="10"/>
        <v>6.910697319481833E-2</v>
      </c>
      <c r="P107" s="22">
        <f>'2000 250 200 1'!C157-'2000 250 200 1'!D157</f>
        <v>2.83235682E-5</v>
      </c>
      <c r="Q107" s="22">
        <f>'2000 250 200 15'!C157-'2000 250 200 15'!D157</f>
        <v>2.8307537999999997E-5</v>
      </c>
      <c r="R107" s="21">
        <f t="shared" si="5"/>
        <v>5.6612703073079577E-2</v>
      </c>
    </row>
    <row r="108" spans="1:18">
      <c r="A108">
        <f t="shared" si="6"/>
        <v>21</v>
      </c>
      <c r="B108" s="12">
        <f t="shared" si="3"/>
        <v>-210</v>
      </c>
      <c r="C108">
        <f t="shared" si="7"/>
        <v>1.1310000000000001E-2</v>
      </c>
      <c r="D108">
        <f t="shared" si="4"/>
        <v>-1.9465373950745446</v>
      </c>
      <c r="E108" s="12">
        <v>312.5</v>
      </c>
      <c r="F108">
        <f>'2000 250 200 1'!C158</f>
        <v>4.5345180799999999E-5</v>
      </c>
      <c r="G108">
        <f>'2000 250 200 15'!C158</f>
        <v>4.5315626300000003E-5</v>
      </c>
      <c r="H108" s="15">
        <f t="shared" si="8"/>
        <v>6.5197963586176785E-2</v>
      </c>
      <c r="I108" s="22">
        <f>'2000 250 200 1'!D158</f>
        <v>1.7021658600000001E-5</v>
      </c>
      <c r="J108" s="22">
        <f>'2000 250 200 15'!D158</f>
        <v>1.7008131599999998E-5</v>
      </c>
      <c r="K108" s="21">
        <f t="shared" si="9"/>
        <v>7.9500930922595164E-2</v>
      </c>
      <c r="L108">
        <v>375</v>
      </c>
      <c r="M108" s="22">
        <f>'2000 250 200 1'!C158+'2000 250 200 1'!D158</f>
        <v>6.2366839400000007E-5</v>
      </c>
      <c r="N108" s="22">
        <f>'2000 250 200 15'!C158+'2000 250 200 15'!D158</f>
        <v>6.2323757900000008E-5</v>
      </c>
      <c r="O108" s="21">
        <f t="shared" si="10"/>
        <v>6.9101441380294074E-2</v>
      </c>
      <c r="P108" s="22">
        <f>'2000 250 200 1'!C158-'2000 250 200 1'!D158</f>
        <v>2.8323522199999997E-5</v>
      </c>
      <c r="Q108" s="22">
        <f>'2000 250 200 15'!C158-'2000 250 200 15'!D158</f>
        <v>2.8307494700000005E-5</v>
      </c>
      <c r="R108" s="21">
        <f t="shared" si="5"/>
        <v>5.6603256933544344E-2</v>
      </c>
    </row>
    <row r="109" spans="1:18">
      <c r="A109">
        <f t="shared" si="6"/>
        <v>22</v>
      </c>
      <c r="B109" s="12">
        <f t="shared" si="3"/>
        <v>-220</v>
      </c>
      <c r="C109">
        <f t="shared" si="7"/>
        <v>1.2699999999999999E-2</v>
      </c>
      <c r="D109">
        <f t="shared" si="4"/>
        <v>-1.8961962790440432</v>
      </c>
      <c r="E109" s="12">
        <v>312.5</v>
      </c>
      <c r="F109">
        <f>'2000 250 200 1'!C159</f>
        <v>4.5345247299999997E-5</v>
      </c>
      <c r="G109">
        <f>'2000 250 200 15'!C159</f>
        <v>4.53156539E-5</v>
      </c>
      <c r="H109" s="15">
        <f t="shared" si="8"/>
        <v>6.5283710195454717E-2</v>
      </c>
      <c r="I109" s="22">
        <f>'2000 250 200 1'!D159</f>
        <v>1.7021665600000001E-5</v>
      </c>
      <c r="J109" s="22">
        <f>'2000 250 200 15'!D159</f>
        <v>1.7008133699999999E-5</v>
      </c>
      <c r="K109" s="21">
        <f t="shared" si="9"/>
        <v>7.9529707952181464E-2</v>
      </c>
      <c r="L109">
        <v>375</v>
      </c>
      <c r="M109" s="22">
        <f>'2000 250 200 1'!C159+'2000 250 200 1'!D159</f>
        <v>6.2366912899999998E-5</v>
      </c>
      <c r="N109" s="22">
        <f>'2000 250 200 15'!C159+'2000 250 200 15'!D159</f>
        <v>6.2323787599999995E-5</v>
      </c>
      <c r="O109" s="21">
        <f t="shared" si="10"/>
        <v>6.9171638024445772E-2</v>
      </c>
      <c r="P109" s="22">
        <f>'2000 250 200 1'!C159-'2000 250 200 1'!D159</f>
        <v>2.8323581699999997E-5</v>
      </c>
      <c r="Q109" s="22">
        <f>'2000 250 200 15'!C159-'2000 250 200 15'!D159</f>
        <v>2.8307520200000001E-5</v>
      </c>
      <c r="R109" s="21">
        <f t="shared" si="5"/>
        <v>5.6723247336269884E-2</v>
      </c>
    </row>
    <row r="110" spans="1:18">
      <c r="A110">
        <f t="shared" si="6"/>
        <v>23</v>
      </c>
      <c r="B110" s="12">
        <f t="shared" si="3"/>
        <v>-230</v>
      </c>
      <c r="C110">
        <f t="shared" si="7"/>
        <v>1.4250000000000001E-2</v>
      </c>
      <c r="D110">
        <f t="shared" si="4"/>
        <v>-1.846185135655471</v>
      </c>
      <c r="E110" s="12">
        <v>312.5</v>
      </c>
      <c r="F110">
        <f>'2000 250 200 1'!C160</f>
        <v>4.5345391299999998E-5</v>
      </c>
      <c r="G110">
        <f>'2000 250 200 15'!C160</f>
        <v>4.5315741100000001E-5</v>
      </c>
      <c r="H110" s="15">
        <f t="shared" si="8"/>
        <v>6.5408845477860203E-2</v>
      </c>
      <c r="I110" s="22">
        <f>'2000 250 200 1'!D160</f>
        <v>1.7021687899999999E-5</v>
      </c>
      <c r="J110" s="22">
        <f>'2000 250 200 15'!D160</f>
        <v>1.70081489E-5</v>
      </c>
      <c r="K110" s="21">
        <f t="shared" si="9"/>
        <v>7.9571348399761502E-2</v>
      </c>
      <c r="L110">
        <v>375</v>
      </c>
      <c r="M110" s="22">
        <f>'2000 250 200 1'!C160+'2000 250 200 1'!D160</f>
        <v>6.23670792E-5</v>
      </c>
      <c r="N110" s="22">
        <f>'2000 250 200 15'!C160+'2000 250 200 15'!D160</f>
        <v>6.2323890000000001E-5</v>
      </c>
      <c r="O110" s="21">
        <f t="shared" si="10"/>
        <v>6.9273982353486502E-2</v>
      </c>
      <c r="P110" s="22">
        <f>'2000 250 200 1'!C160-'2000 250 200 1'!D160</f>
        <v>2.8323703399999999E-5</v>
      </c>
      <c r="Q110" s="22">
        <f>'2000 250 200 15'!C160-'2000 250 200 15'!D160</f>
        <v>2.8307592200000001E-5</v>
      </c>
      <c r="R110" s="21">
        <f t="shared" si="5"/>
        <v>5.6898574646058436E-2</v>
      </c>
    </row>
    <row r="111" spans="1:18">
      <c r="A111">
        <f t="shared" si="6"/>
        <v>24</v>
      </c>
      <c r="B111" s="12">
        <f t="shared" si="3"/>
        <v>-240</v>
      </c>
      <c r="C111">
        <f t="shared" si="7"/>
        <v>1.6E-2</v>
      </c>
      <c r="D111">
        <f t="shared" si="4"/>
        <v>-1.7958800173440752</v>
      </c>
      <c r="E111" s="12">
        <v>312.5</v>
      </c>
      <c r="F111">
        <f>'2000 250 200 1'!C161</f>
        <v>4.5345507300000002E-5</v>
      </c>
      <c r="G111">
        <f>'2000 250 200 15'!C161</f>
        <v>4.5315822600000001E-5</v>
      </c>
      <c r="H111" s="15">
        <f t="shared" si="8"/>
        <v>6.5484810409783281E-2</v>
      </c>
      <c r="I111" s="22">
        <f>'2000 250 200 1'!D161</f>
        <v>1.7021708800000001E-5</v>
      </c>
      <c r="J111" s="22">
        <f>'2000 250 200 15'!D161</f>
        <v>1.70081657E-5</v>
      </c>
      <c r="K111" s="21">
        <f t="shared" si="9"/>
        <v>7.9595356721058233E-2</v>
      </c>
      <c r="L111">
        <v>375</v>
      </c>
      <c r="M111" s="22">
        <f>'2000 250 200 1'!C161+'2000 250 200 1'!D161</f>
        <v>6.2367216100000004E-5</v>
      </c>
      <c r="N111" s="22">
        <f>'2000 250 200 15'!C161+'2000 250 200 15'!D161</f>
        <v>6.2323988300000004E-5</v>
      </c>
      <c r="O111" s="21">
        <f t="shared" si="10"/>
        <v>6.9335764632328642E-2</v>
      </c>
      <c r="P111" s="22">
        <f>'2000 250 200 1'!C161-'2000 250 200 1'!D161</f>
        <v>2.8323798500000001E-5</v>
      </c>
      <c r="Q111" s="22">
        <f>'2000 250 200 15'!C161-'2000 250 200 15'!D161</f>
        <v>2.8307656900000001E-5</v>
      </c>
      <c r="R111" s="21">
        <f t="shared" si="5"/>
        <v>5.7005774921334122E-2</v>
      </c>
    </row>
    <row r="112" spans="1:18">
      <c r="A112">
        <f t="shared" si="6"/>
        <v>25</v>
      </c>
      <c r="B112" s="12">
        <f t="shared" si="3"/>
        <v>-250</v>
      </c>
      <c r="C112">
        <f t="shared" si="7"/>
        <v>1.796E-2</v>
      </c>
      <c r="D112">
        <f t="shared" si="4"/>
        <v>-1.7456936676687145</v>
      </c>
      <c r="E112" s="12">
        <v>312.5</v>
      </c>
      <c r="F112">
        <f>'2000 250 200 1'!C162</f>
        <v>4.5345504399999999E-5</v>
      </c>
      <c r="G112">
        <f>'2000 250 200 15'!C162</f>
        <v>4.5315835799999999E-5</v>
      </c>
      <c r="H112" s="15">
        <f t="shared" si="8"/>
        <v>6.5449286177658994E-2</v>
      </c>
      <c r="I112" s="22">
        <f>'2000 250 200 1'!D162</f>
        <v>1.7021712199999999E-5</v>
      </c>
      <c r="J112" s="22">
        <f>'2000 250 200 15'!D162</f>
        <v>1.70081713E-5</v>
      </c>
      <c r="K112" s="21">
        <f t="shared" si="9"/>
        <v>7.9582405858072733E-2</v>
      </c>
      <c r="L112">
        <v>375</v>
      </c>
      <c r="M112" s="22">
        <f>'2000 250 200 1'!C162+'2000 250 200 1'!D162</f>
        <v>6.2367216600000002E-5</v>
      </c>
      <c r="N112" s="22">
        <f>'2000 250 200 15'!C162+'2000 250 200 15'!D162</f>
        <v>6.2324007099999999E-5</v>
      </c>
      <c r="O112" s="21">
        <f t="shared" si="10"/>
        <v>6.930640139351292E-2</v>
      </c>
      <c r="P112" s="22">
        <f>'2000 250 200 1'!C162-'2000 250 200 1'!D162</f>
        <v>2.8323792199999999E-5</v>
      </c>
      <c r="Q112" s="22">
        <f>'2000 250 200 15'!C162-'2000 250 200 15'!D162</f>
        <v>2.83076645E-5</v>
      </c>
      <c r="R112" s="21">
        <f t="shared" si="5"/>
        <v>5.6956684287444208E-2</v>
      </c>
    </row>
    <row r="113" spans="1:18">
      <c r="A113">
        <f t="shared" si="6"/>
        <v>26</v>
      </c>
      <c r="B113" s="12">
        <f t="shared" si="3"/>
        <v>-260</v>
      </c>
      <c r="C113">
        <f t="shared" si="7"/>
        <v>2.0160000000000001E-2</v>
      </c>
      <c r="D113">
        <f t="shared" si="4"/>
        <v>-1.6955094722265123</v>
      </c>
      <c r="E113" s="12">
        <v>312.5</v>
      </c>
      <c r="F113">
        <f>'2000 250 200 1'!C163</f>
        <v>4.5345355399999998E-5</v>
      </c>
      <c r="G113">
        <f>'2000 250 200 15'!C163</f>
        <v>4.5315747799999999E-5</v>
      </c>
      <c r="H113" s="15">
        <f t="shared" si="8"/>
        <v>6.5314890189863264E-2</v>
      </c>
      <c r="I113" s="22">
        <f>'2000 250 200 1'!D163</f>
        <v>1.70216886E-5</v>
      </c>
      <c r="J113" s="22">
        <f>'2000 250 200 15'!D163</f>
        <v>1.7008155200000001E-5</v>
      </c>
      <c r="K113" s="21">
        <f t="shared" si="9"/>
        <v>7.9538419744372382E-2</v>
      </c>
      <c r="L113">
        <v>375</v>
      </c>
      <c r="M113" s="22">
        <f>'2000 250 200 1'!C163+'2000 250 200 1'!D163</f>
        <v>6.2367043999999995E-5</v>
      </c>
      <c r="N113" s="22">
        <f>'2000 250 200 15'!C163+'2000 250 200 15'!D163</f>
        <v>6.2323903000000003E-5</v>
      </c>
      <c r="O113" s="21">
        <f t="shared" si="10"/>
        <v>6.9196683541094067E-2</v>
      </c>
      <c r="P113" s="22">
        <f>'2000 250 200 1'!C163-'2000 250 200 1'!D163</f>
        <v>2.8323666799999998E-5</v>
      </c>
      <c r="Q113" s="22">
        <f>'2000 250 200 15'!C163-'2000 250 200 15'!D163</f>
        <v>2.8307592599999998E-5</v>
      </c>
      <c r="R113" s="21">
        <f t="shared" si="5"/>
        <v>5.676794113464536E-2</v>
      </c>
    </row>
    <row r="114" spans="1:18">
      <c r="A114">
        <f t="shared" si="6"/>
        <v>27</v>
      </c>
      <c r="B114" s="12">
        <f t="shared" si="3"/>
        <v>-270</v>
      </c>
      <c r="C114">
        <f t="shared" si="7"/>
        <v>2.2630000000000001E-2</v>
      </c>
      <c r="D114">
        <f t="shared" si="4"/>
        <v>-1.6453154460452715</v>
      </c>
      <c r="E114" s="12">
        <v>312.5</v>
      </c>
      <c r="F114">
        <f>'2000 250 200 1'!C164</f>
        <v>4.5345077399999997E-5</v>
      </c>
      <c r="G114">
        <f>'2000 250 200 15'!C164</f>
        <v>4.5315536199999998E-5</v>
      </c>
      <c r="H114" s="15">
        <f t="shared" si="8"/>
        <v>6.5168762546294959E-2</v>
      </c>
      <c r="I114" s="22">
        <f>'2000 250 200 1'!D164</f>
        <v>1.70216303E-5</v>
      </c>
      <c r="J114" s="22">
        <f>'2000 250 200 15'!D164</f>
        <v>1.7008104800000001E-5</v>
      </c>
      <c r="K114" s="21">
        <f t="shared" si="9"/>
        <v>7.9492243828832257E-2</v>
      </c>
      <c r="L114">
        <v>375</v>
      </c>
      <c r="M114" s="22">
        <f>'2000 250 200 1'!C164+'2000 250 200 1'!D164</f>
        <v>6.2366707699999994E-5</v>
      </c>
      <c r="N114" s="22">
        <f>'2000 250 200 15'!C164+'2000 250 200 15'!D164</f>
        <v>6.2323640999999993E-5</v>
      </c>
      <c r="O114" s="21">
        <f t="shared" si="10"/>
        <v>6.9077840344512961E-2</v>
      </c>
      <c r="P114" s="22">
        <f>'2000 250 200 1'!C164-'2000 250 200 1'!D164</f>
        <v>2.8323447099999997E-5</v>
      </c>
      <c r="Q114" s="22">
        <f>'2000 250 200 15'!C164-'2000 250 200 15'!D164</f>
        <v>2.8307431399999997E-5</v>
      </c>
      <c r="R114" s="21">
        <f t="shared" si="5"/>
        <v>5.6561721888174966E-2</v>
      </c>
    </row>
    <row r="115" spans="1:18">
      <c r="A115">
        <f t="shared" si="6"/>
        <v>28</v>
      </c>
      <c r="B115" s="12">
        <f t="shared" si="3"/>
        <v>-280</v>
      </c>
      <c r="C115">
        <f t="shared" si="7"/>
        <v>2.5399999999999999E-2</v>
      </c>
      <c r="D115">
        <f t="shared" si="4"/>
        <v>-1.5951662833800619</v>
      </c>
      <c r="E115" s="12">
        <v>312.5</v>
      </c>
      <c r="F115">
        <f>'2000 250 200 1'!C165</f>
        <v>4.5344634600000002E-5</v>
      </c>
      <c r="G115">
        <f>'2000 250 200 15'!C165</f>
        <v>4.53151175E-5</v>
      </c>
      <c r="H115" s="15">
        <f t="shared" si="8"/>
        <v>6.5116215997245777E-2</v>
      </c>
      <c r="I115" s="22">
        <f>'2000 250 200 1'!D165</f>
        <v>1.7021512799999999E-5</v>
      </c>
      <c r="J115" s="22">
        <f>'2000 250 200 15'!D165</f>
        <v>1.7007989700000002E-5</v>
      </c>
      <c r="K115" s="21">
        <f t="shared" si="9"/>
        <v>7.9478681770307577E-2</v>
      </c>
      <c r="L115">
        <v>375</v>
      </c>
      <c r="M115" s="22">
        <f>'2000 250 200 1'!C165+'2000 250 200 1'!D165</f>
        <v>6.2366147400000008E-5</v>
      </c>
      <c r="N115" s="22">
        <f>'2000 250 200 15'!C165+'2000 250 200 15'!D165</f>
        <v>6.2323107199999995E-5</v>
      </c>
      <c r="O115" s="21">
        <f t="shared" si="10"/>
        <v>6.9035940808346546E-2</v>
      </c>
      <c r="P115" s="22">
        <f>'2000 250 200 1'!C165-'2000 250 200 1'!D165</f>
        <v>2.8323121800000004E-5</v>
      </c>
      <c r="Q115" s="22">
        <f>'2000 250 200 15'!C165-'2000 250 200 15'!D165</f>
        <v>2.8307127799999999E-5</v>
      </c>
      <c r="R115" s="21">
        <f t="shared" si="5"/>
        <v>5.6485712540475352E-2</v>
      </c>
    </row>
    <row r="116" spans="1:18">
      <c r="A116">
        <f t="shared" si="6"/>
        <v>29</v>
      </c>
      <c r="B116" s="12">
        <f t="shared" si="3"/>
        <v>-290</v>
      </c>
      <c r="C116">
        <f t="shared" si="7"/>
        <v>2.8510000000000001E-2</v>
      </c>
      <c r="D116">
        <f t="shared" si="4"/>
        <v>-1.5450027826905399</v>
      </c>
      <c r="E116" s="12">
        <v>312.5</v>
      </c>
      <c r="F116">
        <f>'2000 250 200 1'!C166</f>
        <v>4.53438018E-5</v>
      </c>
      <c r="G116">
        <f>'2000 250 200 15'!C166</f>
        <v>4.5314243900000003E-5</v>
      </c>
      <c r="H116" s="15">
        <f t="shared" si="8"/>
        <v>6.5207450197654795E-2</v>
      </c>
      <c r="I116" s="22">
        <f>'2000 250 200 1'!D166</f>
        <v>1.7021266900000001E-5</v>
      </c>
      <c r="J116" s="22">
        <f>'2000 250 200 15'!D166</f>
        <v>1.70077382E-5</v>
      </c>
      <c r="K116" s="21">
        <f t="shared" si="9"/>
        <v>7.9512756604219983E-2</v>
      </c>
      <c r="L116">
        <v>375</v>
      </c>
      <c r="M116" s="22">
        <f>'2000 250 200 1'!C166+'2000 250 200 1'!D166</f>
        <v>6.2365068699999997E-5</v>
      </c>
      <c r="N116" s="22">
        <f>'2000 250 200 15'!C166+'2000 250 200 15'!D166</f>
        <v>6.23219821E-5</v>
      </c>
      <c r="O116" s="21">
        <f t="shared" si="10"/>
        <v>6.911158732771569E-2</v>
      </c>
      <c r="P116" s="22">
        <f>'2000 250 200 1'!C166-'2000 250 200 1'!D166</f>
        <v>2.8322534899999999E-5</v>
      </c>
      <c r="Q116" s="22">
        <f>'2000 250 200 15'!C166-'2000 250 200 15'!D166</f>
        <v>2.8306505700000002E-5</v>
      </c>
      <c r="R116" s="21">
        <f t="shared" si="5"/>
        <v>5.6611236320316581E-2</v>
      </c>
    </row>
    <row r="117" spans="1:18">
      <c r="A117">
        <f t="shared" si="6"/>
        <v>30</v>
      </c>
      <c r="B117" s="12">
        <f t="shared" si="3"/>
        <v>-300</v>
      </c>
      <c r="C117">
        <f t="shared" si="7"/>
        <v>3.2000000000000001E-2</v>
      </c>
      <c r="D117">
        <f t="shared" si="4"/>
        <v>-1.494850021680094</v>
      </c>
      <c r="E117" s="12">
        <v>312.5</v>
      </c>
      <c r="F117">
        <f>'2000 250 200 1'!C167</f>
        <v>4.5342042199999999E-5</v>
      </c>
      <c r="G117">
        <f>'2000 250 200 15'!C167</f>
        <v>4.5312400900000001E-5</v>
      </c>
      <c r="H117" s="15">
        <f t="shared" si="8"/>
        <v>6.5394036930546115E-2</v>
      </c>
      <c r="I117" s="22">
        <f>'2000 250 200 1'!D167</f>
        <v>1.7020750600000001E-5</v>
      </c>
      <c r="J117" s="22">
        <f>'2000 250 200 15'!D167</f>
        <v>1.7007211599999998E-5</v>
      </c>
      <c r="K117" s="21">
        <f t="shared" si="9"/>
        <v>7.957573198434148E-2</v>
      </c>
      <c r="L117">
        <v>375</v>
      </c>
      <c r="M117" s="22">
        <f>'2000 250 200 1'!C167+'2000 250 200 1'!D167</f>
        <v>6.2362792800000003E-5</v>
      </c>
      <c r="N117" s="22">
        <f>'2000 250 200 15'!C167+'2000 250 200 15'!D167</f>
        <v>6.2319612500000003E-5</v>
      </c>
      <c r="O117" s="21">
        <f t="shared" si="10"/>
        <v>6.9264464213861246E-2</v>
      </c>
      <c r="P117" s="22">
        <f>'2000 250 200 1'!C167-'2000 250 200 1'!D167</f>
        <v>2.8321291599999998E-5</v>
      </c>
      <c r="Q117" s="22">
        <f>'2000 250 200 15'!C167-'2000 250 200 15'!D167</f>
        <v>2.8305189300000003E-5</v>
      </c>
      <c r="R117" s="21">
        <f t="shared" si="5"/>
        <v>5.6871978424479289E-2</v>
      </c>
    </row>
    <row r="118" spans="1:18">
      <c r="A118">
        <f t="shared" si="6"/>
        <v>31</v>
      </c>
      <c r="B118" s="12">
        <f t="shared" si="3"/>
        <v>-310</v>
      </c>
      <c r="C118">
        <f t="shared" si="7"/>
        <v>3.5920000000000001E-2</v>
      </c>
      <c r="D118">
        <f t="shared" si="4"/>
        <v>-1.4446636720047332</v>
      </c>
      <c r="E118" s="12">
        <v>312.5</v>
      </c>
      <c r="F118">
        <f>'2000 250 200 1'!C168</f>
        <v>4.5338432E-5</v>
      </c>
      <c r="G118">
        <f>'2000 250 200 15'!C168</f>
        <v>4.5308724999999997E-5</v>
      </c>
      <c r="H118" s="15">
        <f t="shared" si="8"/>
        <v>6.554425088037405E-2</v>
      </c>
      <c r="I118" s="22">
        <f>'2000 250 200 1'!D168</f>
        <v>1.7019725499999999E-5</v>
      </c>
      <c r="J118" s="22">
        <f>'2000 250 200 15'!D168</f>
        <v>1.7006178900000001E-5</v>
      </c>
      <c r="K118" s="21">
        <f t="shared" si="9"/>
        <v>7.9625216368960916E-2</v>
      </c>
      <c r="L118">
        <v>375</v>
      </c>
      <c r="M118" s="22">
        <f>'2000 250 200 1'!C168+'2000 250 200 1'!D168</f>
        <v>6.2358157499999996E-5</v>
      </c>
      <c r="N118" s="22">
        <f>'2000 250 200 15'!C168+'2000 250 200 15'!D168</f>
        <v>6.2314903900000001E-5</v>
      </c>
      <c r="O118" s="21">
        <f t="shared" si="10"/>
        <v>6.9387242944520158E-2</v>
      </c>
      <c r="P118" s="22">
        <f>'2000 250 200 1'!C168-'2000 250 200 1'!D168</f>
        <v>2.8318706500000002E-5</v>
      </c>
      <c r="Q118" s="22">
        <f>'2000 250 200 15'!C168-'2000 250 200 15'!D168</f>
        <v>2.8302546099999996E-5</v>
      </c>
      <c r="R118" s="21">
        <f t="shared" si="5"/>
        <v>5.7082453170615222E-2</v>
      </c>
    </row>
    <row r="119" spans="1:18">
      <c r="A119">
        <f t="shared" si="6"/>
        <v>32</v>
      </c>
      <c r="B119" s="12">
        <f t="shared" si="3"/>
        <v>-320</v>
      </c>
      <c r="C119">
        <f t="shared" si="7"/>
        <v>4.0320000000000002E-2</v>
      </c>
      <c r="D119">
        <f t="shared" si="4"/>
        <v>-1.394479476562531</v>
      </c>
      <c r="E119" s="12">
        <v>312.5</v>
      </c>
      <c r="F119">
        <f>'2000 250 200 1'!C169</f>
        <v>4.5331614100000001E-5</v>
      </c>
      <c r="G119">
        <f>'2000 250 200 15'!C169</f>
        <v>4.53019313E-5</v>
      </c>
      <c r="H119" s="15">
        <f t="shared" si="8"/>
        <v>6.5500692638690572E-2</v>
      </c>
      <c r="I119" s="22">
        <f>'2000 250 200 1'!D169</f>
        <v>1.70178381E-5</v>
      </c>
      <c r="J119" s="22">
        <f>'2000 250 200 15'!D169</f>
        <v>1.7004293E-5</v>
      </c>
      <c r="K119" s="21">
        <f t="shared" si="9"/>
        <v>7.9625229590632549E-2</v>
      </c>
      <c r="L119">
        <v>375</v>
      </c>
      <c r="M119" s="22">
        <f>'2000 250 200 1'!C169+'2000 250 200 1'!D169</f>
        <v>6.2349452200000002E-5</v>
      </c>
      <c r="N119" s="22">
        <f>'2000 250 200 15'!C169+'2000 250 200 15'!D169</f>
        <v>6.2306224299999997E-5</v>
      </c>
      <c r="O119" s="21">
        <f t="shared" si="10"/>
        <v>6.9355686341335487E-2</v>
      </c>
      <c r="P119" s="22">
        <f>'2000 250 200 1'!C169-'2000 250 200 1'!D169</f>
        <v>2.8313776000000001E-5</v>
      </c>
      <c r="Q119" s="22">
        <f>'2000 250 200 15'!C169-'2000 250 200 15'!D169</f>
        <v>2.82976383E-5</v>
      </c>
      <c r="R119" s="21">
        <f t="shared" si="5"/>
        <v>5.701217748944503E-2</v>
      </c>
    </row>
    <row r="120" spans="1:18">
      <c r="A120">
        <f t="shared" si="6"/>
        <v>33</v>
      </c>
      <c r="B120" s="12">
        <f t="shared" si="3"/>
        <v>-330</v>
      </c>
      <c r="C120">
        <f t="shared" si="7"/>
        <v>4.5249999999999999E-2</v>
      </c>
      <c r="D120">
        <f t="shared" si="4"/>
        <v>-1.344381416458778</v>
      </c>
      <c r="E120" s="12">
        <v>312.5</v>
      </c>
      <c r="F120">
        <f>'2000 250 200 1'!C170</f>
        <v>4.5319723199999999E-5</v>
      </c>
      <c r="G120">
        <f>'2000 250 200 15'!C170</f>
        <v>4.52902229E-5</v>
      </c>
      <c r="H120" s="15">
        <f t="shared" si="8"/>
        <v>6.5114926715530694E-2</v>
      </c>
      <c r="I120" s="22">
        <f>'2000 250 200 1'!D170</f>
        <v>1.7014603799999999E-5</v>
      </c>
      <c r="J120" s="22">
        <f>'2000 250 200 15'!D170</f>
        <v>1.70010702E-5</v>
      </c>
      <c r="K120" s="21">
        <f t="shared" si="9"/>
        <v>7.9572728736752488E-2</v>
      </c>
      <c r="L120">
        <v>375</v>
      </c>
      <c r="M120" s="22">
        <f>'2000 250 200 1'!C170+'2000 250 200 1'!D170</f>
        <v>6.2334326999999998E-5</v>
      </c>
      <c r="N120" s="22">
        <f>'2000 250 200 15'!C170+'2000 250 200 15'!D170</f>
        <v>6.2291293100000004E-5</v>
      </c>
      <c r="O120" s="21">
        <f t="shared" si="10"/>
        <v>6.9061080643712788E-2</v>
      </c>
      <c r="P120" s="22">
        <f>'2000 250 200 1'!C170-'2000 250 200 1'!D170</f>
        <v>2.8305119399999999E-5</v>
      </c>
      <c r="Q120" s="22">
        <f>'2000 250 200 15'!C170-'2000 250 200 15'!D170</f>
        <v>2.82891527E-5</v>
      </c>
      <c r="R120" s="21">
        <f t="shared" si="5"/>
        <v>5.642514483369216E-2</v>
      </c>
    </row>
    <row r="121" spans="1:18">
      <c r="A121">
        <f t="shared" si="6"/>
        <v>34</v>
      </c>
      <c r="B121" s="12">
        <f t="shared" si="3"/>
        <v>-340</v>
      </c>
      <c r="C121">
        <f t="shared" si="7"/>
        <v>5.0799999999999998E-2</v>
      </c>
      <c r="D121">
        <f t="shared" si="4"/>
        <v>-1.2941362877160807</v>
      </c>
      <c r="E121" s="12">
        <v>312.5</v>
      </c>
      <c r="F121">
        <f>'2000 250 200 1'!C171</f>
        <v>4.5300232399999998E-5</v>
      </c>
      <c r="G121">
        <f>'2000 250 200 15'!C171</f>
        <v>4.5271158200000003E-5</v>
      </c>
      <c r="H121" s="15">
        <f t="shared" si="8"/>
        <v>6.4201730386139799E-2</v>
      </c>
      <c r="I121" s="22">
        <f>'2000 250 200 1'!D171</f>
        <v>1.7009395100000001E-5</v>
      </c>
      <c r="J121" s="22">
        <f>'2000 250 200 15'!D171</f>
        <v>1.6995878099999999E-5</v>
      </c>
      <c r="K121" s="21">
        <f t="shared" si="9"/>
        <v>7.9499434811200573E-2</v>
      </c>
      <c r="L121">
        <v>375</v>
      </c>
      <c r="M121" s="22">
        <f>'2000 250 200 1'!C171+'2000 250 200 1'!D171</f>
        <v>6.2309627500000002E-5</v>
      </c>
      <c r="N121" s="22">
        <f>'2000 250 200 15'!C171+'2000 250 200 15'!D171</f>
        <v>6.2267036299999999E-5</v>
      </c>
      <c r="O121" s="21">
        <f t="shared" si="10"/>
        <v>6.8377493345593829E-2</v>
      </c>
      <c r="P121" s="22">
        <f>'2000 250 200 1'!C171-'2000 250 200 1'!D171</f>
        <v>2.8290837299999996E-5</v>
      </c>
      <c r="Q121" s="22">
        <f>'2000 250 200 15'!C171-'2000 250 200 15'!D171</f>
        <v>2.8275280100000004E-5</v>
      </c>
      <c r="R121" s="21">
        <f t="shared" si="5"/>
        <v>5.5005366162862904E-2</v>
      </c>
    </row>
    <row r="122" spans="1:18">
      <c r="A122">
        <f t="shared" si="6"/>
        <v>35</v>
      </c>
      <c r="B122" s="12">
        <f t="shared" si="3"/>
        <v>-350</v>
      </c>
      <c r="C122">
        <f t="shared" si="7"/>
        <v>5.7020000000000001E-2</v>
      </c>
      <c r="D122">
        <f t="shared" si="4"/>
        <v>-1.2439727870265589</v>
      </c>
      <c r="E122" s="12">
        <v>312.5</v>
      </c>
      <c r="F122">
        <f>'2000 250 200 1'!C172</f>
        <v>4.5269727399999998E-5</v>
      </c>
      <c r="G122">
        <f>'2000 250 200 15'!C172</f>
        <v>4.5241488900000002E-5</v>
      </c>
      <c r="H122" s="15">
        <f t="shared" si="8"/>
        <v>6.2397791465754693E-2</v>
      </c>
      <c r="I122" s="22">
        <f>'2000 250 200 1'!D172</f>
        <v>1.70014386E-5</v>
      </c>
      <c r="J122" s="22">
        <f>'2000 250 200 15'!D172</f>
        <v>1.69879373E-5</v>
      </c>
      <c r="K122" s="21">
        <f t="shared" si="9"/>
        <v>7.9444235985515768E-2</v>
      </c>
      <c r="L122">
        <v>375</v>
      </c>
      <c r="M122" s="22">
        <f>'2000 250 200 1'!C172+'2000 250 200 1'!D172</f>
        <v>6.2271166000000001E-5</v>
      </c>
      <c r="N122" s="22">
        <f>'2000 250 200 15'!C172+'2000 250 200 15'!D172</f>
        <v>6.2229426200000005E-5</v>
      </c>
      <c r="O122" s="21">
        <f t="shared" si="10"/>
        <v>6.7051568610925996E-2</v>
      </c>
      <c r="P122" s="22">
        <f>'2000 250 200 1'!C172-'2000 250 200 1'!D172</f>
        <v>2.8268288799999998E-5</v>
      </c>
      <c r="Q122" s="22">
        <f>'2000 250 200 15'!C172-'2000 250 200 15'!D172</f>
        <v>2.8253551600000002E-5</v>
      </c>
      <c r="R122" s="21">
        <f t="shared" si="5"/>
        <v>5.2146921953362561E-2</v>
      </c>
    </row>
    <row r="123" spans="1:18">
      <c r="A123">
        <f t="shared" si="6"/>
        <v>36</v>
      </c>
      <c r="B123" s="12">
        <f t="shared" si="3"/>
        <v>-360</v>
      </c>
      <c r="C123">
        <f t="shared" si="7"/>
        <v>6.4000000000000001E-2</v>
      </c>
      <c r="D123">
        <f t="shared" si="4"/>
        <v>-1.1938200260161129</v>
      </c>
      <c r="E123" s="12">
        <v>312.5</v>
      </c>
      <c r="F123">
        <f>'2000 250 200 1'!C173</f>
        <v>4.5223678799999998E-5</v>
      </c>
      <c r="G123">
        <f>'2000 250 200 15'!C173</f>
        <v>4.5197011799999997E-5</v>
      </c>
      <c r="H123" s="15">
        <f t="shared" si="8"/>
        <v>5.8984287386101147E-2</v>
      </c>
      <c r="I123" s="22">
        <f>'2000 250 200 1'!D173</f>
        <v>1.6989829099999999E-5</v>
      </c>
      <c r="J123" s="22">
        <f>'2000 250 200 15'!D173</f>
        <v>1.6976343500000001E-5</v>
      </c>
      <c r="K123" s="21">
        <f t="shared" si="9"/>
        <v>7.9406061782761439E-2</v>
      </c>
      <c r="L123">
        <v>375</v>
      </c>
      <c r="M123" s="22">
        <f>'2000 250 200 1'!C173+'2000 250 200 1'!D173</f>
        <v>6.2213507899999993E-5</v>
      </c>
      <c r="N123" s="22">
        <f>'2000 250 200 15'!C173+'2000 250 200 15'!D173</f>
        <v>6.2173355299999995E-5</v>
      </c>
      <c r="O123" s="21">
        <f t="shared" si="10"/>
        <v>6.4560837000025531E-2</v>
      </c>
      <c r="P123" s="22">
        <f>'2000 250 200 1'!C173-'2000 250 200 1'!D173</f>
        <v>2.8233849699999999E-5</v>
      </c>
      <c r="Q123" s="22">
        <f>'2000 250 200 15'!C173-'2000 250 200 15'!D173</f>
        <v>2.8220668299999996E-5</v>
      </c>
      <c r="R123" s="21">
        <f t="shared" si="5"/>
        <v>4.6697414013889833E-2</v>
      </c>
    </row>
    <row r="124" spans="1:18">
      <c r="A124">
        <f t="shared" si="6"/>
        <v>37</v>
      </c>
      <c r="B124" s="12">
        <f t="shared" si="3"/>
        <v>-370</v>
      </c>
      <c r="C124">
        <f t="shared" si="7"/>
        <v>7.1840000000000001E-2</v>
      </c>
      <c r="D124">
        <f t="shared" si="4"/>
        <v>-1.143633676340752</v>
      </c>
      <c r="E124" s="12">
        <v>312.5</v>
      </c>
      <c r="F124">
        <f>'2000 250 200 1'!C174</f>
        <v>4.5156329700000001E-5</v>
      </c>
      <c r="G124">
        <f>'2000 250 200 15'!C174</f>
        <v>4.5132498900000001E-5</v>
      </c>
      <c r="H124" s="15">
        <f t="shared" si="8"/>
        <v>5.2787925969391948E-2</v>
      </c>
      <c r="I124" s="22">
        <f>'2000 250 200 1'!D174</f>
        <v>1.6973564499999999E-5</v>
      </c>
      <c r="J124" s="22">
        <f>'2000 250 200 15'!D174</f>
        <v>1.6960107799999999E-5</v>
      </c>
      <c r="K124" s="21">
        <f t="shared" si="9"/>
        <v>7.9311781413059793E-2</v>
      </c>
      <c r="L124">
        <v>375</v>
      </c>
      <c r="M124" s="22">
        <f>'2000 250 200 1'!C174+'2000 250 200 1'!D174</f>
        <v>6.2129894200000003E-5</v>
      </c>
      <c r="N124" s="22">
        <f>'2000 250 200 15'!C174+'2000 250 200 15'!D174</f>
        <v>6.20926067E-5</v>
      </c>
      <c r="O124" s="21">
        <f t="shared" si="10"/>
        <v>6.0033407361553097E-2</v>
      </c>
      <c r="P124" s="22">
        <f>'2000 250 200 1'!C174-'2000 250 200 1'!D174</f>
        <v>2.8182765200000001E-5</v>
      </c>
      <c r="Q124" s="22">
        <f>'2000 250 200 15'!C174-'2000 250 200 15'!D174</f>
        <v>2.8172391100000002E-5</v>
      </c>
      <c r="R124" s="21">
        <f t="shared" si="5"/>
        <v>3.6816861778447695E-2</v>
      </c>
    </row>
    <row r="125" spans="1:18">
      <c r="A125">
        <f t="shared" si="6"/>
        <v>38</v>
      </c>
      <c r="B125" s="12">
        <f t="shared" si="3"/>
        <v>-380</v>
      </c>
      <c r="C125">
        <f t="shared" si="7"/>
        <v>8.0629999999999993E-2</v>
      </c>
      <c r="D125">
        <f t="shared" si="4"/>
        <v>-1.0935033402006471</v>
      </c>
      <c r="E125" s="12">
        <v>312.5</v>
      </c>
      <c r="F125">
        <f>'2000 250 200 1'!C175</f>
        <v>4.5060793300000003E-5</v>
      </c>
      <c r="G125">
        <f>'2000 250 200 15'!C175</f>
        <v>4.5041756499999997E-5</v>
      </c>
      <c r="H125" s="15">
        <f t="shared" si="8"/>
        <v>4.2255851898223964E-2</v>
      </c>
      <c r="I125" s="22">
        <f>'2000 250 200 1'!D175</f>
        <v>1.69515951E-5</v>
      </c>
      <c r="J125" s="22">
        <f>'2000 250 200 15'!D175</f>
        <v>1.69382062E-5</v>
      </c>
      <c r="K125" s="21">
        <f t="shared" si="9"/>
        <v>7.901433166561854E-2</v>
      </c>
      <c r="L125">
        <v>375</v>
      </c>
      <c r="M125" s="22">
        <f>'2000 250 200 1'!C175+'2000 250 200 1'!D175</f>
        <v>6.2012388400000003E-5</v>
      </c>
      <c r="N125" s="22">
        <f>'2000 250 200 15'!C175+'2000 250 200 15'!D175</f>
        <v>6.1979962699999997E-5</v>
      </c>
      <c r="O125" s="21">
        <f t="shared" si="10"/>
        <v>5.2302742406835932E-2</v>
      </c>
      <c r="P125" s="22">
        <f>'2000 250 200 1'!C175-'2000 250 200 1'!D175</f>
        <v>2.8109198200000003E-5</v>
      </c>
      <c r="Q125" s="22">
        <f>'2000 250 200 15'!C175-'2000 250 200 15'!D175</f>
        <v>2.8103550299999998E-5</v>
      </c>
      <c r="R125" s="21">
        <f t="shared" si="5"/>
        <v>2.0094729934812542E-2</v>
      </c>
    </row>
    <row r="126" spans="1:18">
      <c r="A126">
        <f t="shared" si="6"/>
        <v>39</v>
      </c>
      <c r="B126" s="12">
        <f t="shared" si="3"/>
        <v>-390</v>
      </c>
      <c r="C126">
        <f t="shared" si="7"/>
        <v>9.0509999999999993E-2</v>
      </c>
      <c r="D126">
        <f t="shared" si="4"/>
        <v>-1.0433034351053492</v>
      </c>
      <c r="E126" s="12">
        <v>312.5</v>
      </c>
      <c r="F126">
        <f>'2000 250 200 1'!C176</f>
        <v>4.4929391300000001E-5</v>
      </c>
      <c r="G126">
        <f>'2000 250 200 15'!C176</f>
        <v>4.4917836100000002E-5</v>
      </c>
      <c r="H126" s="15">
        <f t="shared" si="8"/>
        <v>2.5721884435130488E-2</v>
      </c>
      <c r="I126" s="22">
        <f>'2000 250 200 1'!D176</f>
        <v>1.6922884999999999E-5</v>
      </c>
      <c r="J126" s="22">
        <f>'2000 250 200 15'!D176</f>
        <v>1.6909635499999999E-5</v>
      </c>
      <c r="K126" s="21">
        <f t="shared" si="9"/>
        <v>7.8324049194032463E-2</v>
      </c>
      <c r="L126">
        <v>375</v>
      </c>
      <c r="M126" s="22">
        <f>'2000 250 200 1'!C176+'2000 250 200 1'!D176</f>
        <v>6.18522763E-5</v>
      </c>
      <c r="N126" s="22">
        <f>'2000 250 200 15'!C176+'2000 250 200 15'!D176</f>
        <v>6.1827471599999994E-5</v>
      </c>
      <c r="O126" s="21">
        <f t="shared" si="10"/>
        <v>4.0111174903204649E-2</v>
      </c>
      <c r="P126" s="22">
        <f>'2000 250 200 1'!C176-'2000 250 200 1'!D176</f>
        <v>2.8006506300000002E-5</v>
      </c>
      <c r="Q126" s="22">
        <f>'2000 250 200 15'!C176-'2000 250 200 15'!D176</f>
        <v>2.8008200600000004E-5</v>
      </c>
      <c r="R126" s="21">
        <f t="shared" si="5"/>
        <v>-6.0494826939890998E-3</v>
      </c>
    </row>
    <row r="127" spans="1:18">
      <c r="A127">
        <f t="shared" si="6"/>
        <v>40</v>
      </c>
      <c r="B127" s="12">
        <f t="shared" si="3"/>
        <v>-400</v>
      </c>
      <c r="C127">
        <f t="shared" si="7"/>
        <v>0.1016</v>
      </c>
      <c r="D127">
        <f t="shared" si="4"/>
        <v>-0.99310629205209955</v>
      </c>
      <c r="E127" s="12">
        <v>312.5</v>
      </c>
      <c r="F127">
        <f>'2000 250 200 1'!C177</f>
        <v>4.4754152800000001E-5</v>
      </c>
      <c r="G127">
        <f>'2000 250 200 15'!C177</f>
        <v>4.4753372000000001E-5</v>
      </c>
      <c r="H127" s="15">
        <f t="shared" si="8"/>
        <v>1.744657785464466E-3</v>
      </c>
      <c r="I127" s="22">
        <f>'2000 250 200 1'!D177</f>
        <v>1.6886480099999999E-5</v>
      </c>
      <c r="J127" s="22">
        <f>'2000 250 200 15'!D177</f>
        <v>1.68734753E-5</v>
      </c>
      <c r="K127" s="21">
        <f t="shared" si="9"/>
        <v>7.7042755808844968E-2</v>
      </c>
      <c r="L127">
        <v>375</v>
      </c>
      <c r="M127" s="22">
        <f>'2000 250 200 1'!C177+'2000 250 200 1'!D177</f>
        <v>6.1640632899999999E-5</v>
      </c>
      <c r="N127" s="22">
        <f>'2000 250 200 15'!C177+'2000 250 200 15'!D177</f>
        <v>6.1626847300000001E-5</v>
      </c>
      <c r="O127" s="21">
        <f t="shared" si="10"/>
        <v>2.2366969743571267E-2</v>
      </c>
      <c r="P127" s="22">
        <f>'2000 250 200 1'!C177-'2000 250 200 1'!D177</f>
        <v>2.7867672700000002E-5</v>
      </c>
      <c r="Q127" s="22">
        <f>'2000 250 200 15'!C177-'2000 250 200 15'!D177</f>
        <v>2.7879896700000001E-5</v>
      </c>
      <c r="R127" s="21">
        <f t="shared" si="5"/>
        <v>-4.3854826789985979E-2</v>
      </c>
    </row>
    <row r="128" spans="1:18">
      <c r="A128">
        <f t="shared" si="6"/>
        <v>41</v>
      </c>
      <c r="B128" s="12">
        <f t="shared" si="3"/>
        <v>-410</v>
      </c>
      <c r="C128">
        <f t="shared" si="7"/>
        <v>0.114</v>
      </c>
      <c r="D128">
        <f t="shared" si="4"/>
        <v>-0.94309514866352739</v>
      </c>
      <c r="E128" s="12">
        <v>312.5</v>
      </c>
      <c r="F128">
        <f>'2000 250 200 1'!C178</f>
        <v>4.4527300000000003E-5</v>
      </c>
      <c r="G128">
        <f>'2000 250 200 15'!C178</f>
        <v>4.4540954200000003E-5</v>
      </c>
      <c r="H128" s="15">
        <f t="shared" si="8"/>
        <v>-3.0660082254088401E-2</v>
      </c>
      <c r="I128" s="22">
        <f>'2000 250 200 1'!D178</f>
        <v>1.6841564900000001E-5</v>
      </c>
      <c r="J128" s="22">
        <f>'2000 250 200 15'!D178</f>
        <v>1.6828946100000002E-5</v>
      </c>
      <c r="K128" s="21">
        <f t="shared" si="9"/>
        <v>7.4954609390984667E-2</v>
      </c>
      <c r="L128">
        <v>375</v>
      </c>
      <c r="M128" s="22">
        <f>'2000 250 200 1'!C178+'2000 250 200 1'!D178</f>
        <v>6.1368864900000007E-5</v>
      </c>
      <c r="N128" s="22">
        <f>'2000 250 200 15'!C178+'2000 250 200 15'!D178</f>
        <v>6.1369900299999998E-5</v>
      </c>
      <c r="O128" s="21">
        <f t="shared" si="10"/>
        <v>-1.687160528792489E-3</v>
      </c>
      <c r="P128" s="22">
        <f>'2000 250 200 1'!C178-'2000 250 200 1'!D178</f>
        <v>2.7685735100000002E-5</v>
      </c>
      <c r="Q128" s="22">
        <f>'2000 250 200 15'!C178-'2000 250 200 15'!D178</f>
        <v>2.7712008100000002E-5</v>
      </c>
      <c r="R128" s="21">
        <f t="shared" si="5"/>
        <v>-9.4852239395916527E-2</v>
      </c>
    </row>
    <row r="129" spans="1:18">
      <c r="A129">
        <f t="shared" si="6"/>
        <v>42</v>
      </c>
      <c r="B129" s="12">
        <f t="shared" si="3"/>
        <v>-420</v>
      </c>
      <c r="C129">
        <f t="shared" si="7"/>
        <v>0.128</v>
      </c>
      <c r="D129">
        <f t="shared" si="4"/>
        <v>-0.89279003035213167</v>
      </c>
      <c r="E129" s="12">
        <v>312.5</v>
      </c>
      <c r="F129">
        <f>'2000 250 200 1'!C179</f>
        <v>4.4241540999999999E-5</v>
      </c>
      <c r="G129">
        <f>'2000 250 200 15'!C179</f>
        <v>4.4273418100000003E-5</v>
      </c>
      <c r="H129" s="15">
        <f t="shared" si="8"/>
        <v>-7.202646947843247E-2</v>
      </c>
      <c r="I129" s="22">
        <f>'2000 250 200 1'!D179</f>
        <v>1.67874825E-5</v>
      </c>
      <c r="J129" s="22">
        <f>'2000 250 200 15'!D179</f>
        <v>1.67754399E-5</v>
      </c>
      <c r="K129" s="21">
        <f t="shared" si="9"/>
        <v>7.1761331486440691E-2</v>
      </c>
      <c r="L129">
        <v>375</v>
      </c>
      <c r="M129" s="22">
        <f>'2000 250 200 1'!C179+'2000 250 200 1'!D179</f>
        <v>6.1029023500000002E-5</v>
      </c>
      <c r="N129" s="22">
        <f>'2000 250 200 15'!C179+'2000 250 200 15'!D179</f>
        <v>6.1048858000000003E-5</v>
      </c>
      <c r="O129" s="21">
        <f t="shared" si="10"/>
        <v>-3.2494829950010934E-2</v>
      </c>
      <c r="P129" s="22">
        <f>'2000 250 200 1'!C179-'2000 250 200 1'!D179</f>
        <v>2.7454058499999998E-5</v>
      </c>
      <c r="Q129" s="22">
        <f>'2000 250 200 15'!C179-'2000 250 200 15'!D179</f>
        <v>2.7497978200000003E-5</v>
      </c>
      <c r="R129" s="21">
        <f t="shared" si="5"/>
        <v>-0.15984739652062677</v>
      </c>
    </row>
    <row r="130" spans="1:18">
      <c r="A130">
        <f t="shared" si="6"/>
        <v>43</v>
      </c>
      <c r="B130" s="12">
        <f t="shared" si="3"/>
        <v>-430</v>
      </c>
      <c r="C130">
        <f t="shared" si="7"/>
        <v>0.14369999999999999</v>
      </c>
      <c r="D130">
        <f t="shared" si="4"/>
        <v>-0.8425432318657744</v>
      </c>
      <c r="E130" s="12">
        <v>312.5</v>
      </c>
      <c r="F130">
        <f>'2000 250 200 1'!C180</f>
        <v>4.3890114E-5</v>
      </c>
      <c r="G130">
        <f>'2000 250 200 15'!C180</f>
        <v>4.3943980100000002E-5</v>
      </c>
      <c r="H130" s="15">
        <f t="shared" si="8"/>
        <v>-0.12265419380013066</v>
      </c>
      <c r="I130" s="22">
        <f>'2000 250 200 1'!D180</f>
        <v>1.6723694699999999E-5</v>
      </c>
      <c r="J130" s="22">
        <f>'2000 250 200 15'!D180</f>
        <v>1.67124998E-5</v>
      </c>
      <c r="K130" s="21">
        <f t="shared" si="9"/>
        <v>6.6962763959270893E-2</v>
      </c>
      <c r="L130">
        <v>375</v>
      </c>
      <c r="M130" s="22">
        <f>'2000 250 200 1'!C180+'2000 250 200 1'!D180</f>
        <v>6.0613808700000002E-5</v>
      </c>
      <c r="N130" s="22">
        <f>'2000 250 200 15'!C180+'2000 250 200 15'!D180</f>
        <v>6.0656479899999998E-5</v>
      </c>
      <c r="O130" s="21">
        <f t="shared" si="10"/>
        <v>-7.0373708997664472E-2</v>
      </c>
      <c r="P130" s="22">
        <f>'2000 250 200 1'!C180-'2000 250 200 1'!D180</f>
        <v>2.7166419300000001E-5</v>
      </c>
      <c r="Q130" s="22">
        <f>'2000 250 200 15'!C180-'2000 250 200 15'!D180</f>
        <v>2.7231480300000002E-5</v>
      </c>
      <c r="R130" s="21">
        <f t="shared" si="5"/>
        <v>-0.23920408868139614</v>
      </c>
    </row>
    <row r="131" spans="1:18">
      <c r="A131">
        <f t="shared" si="6"/>
        <v>44</v>
      </c>
      <c r="B131" s="12">
        <f t="shared" ref="B131:B194" si="11">A131*10*-1</f>
        <v>-440</v>
      </c>
      <c r="C131">
        <f t="shared" si="7"/>
        <v>0.1613</v>
      </c>
      <c r="D131">
        <f t="shared" ref="D131:D194" si="12">LOG10(C131)</f>
        <v>-0.79236563261103843</v>
      </c>
      <c r="E131" s="12">
        <v>312.5</v>
      </c>
      <c r="F131">
        <f>'2000 250 200 1'!C181</f>
        <v>4.3466676199999999E-5</v>
      </c>
      <c r="G131">
        <f>'2000 250 200 15'!C181</f>
        <v>4.3546235400000002E-5</v>
      </c>
      <c r="H131" s="15">
        <f t="shared" si="8"/>
        <v>-0.18286757341424908</v>
      </c>
      <c r="I131" s="22">
        <f>'2000 250 200 1'!D181</f>
        <v>1.6649701700000002E-5</v>
      </c>
      <c r="J131" s="22">
        <f>'2000 250 200 15'!D181</f>
        <v>1.6639756999999999E-5</v>
      </c>
      <c r="K131" s="21">
        <f t="shared" si="9"/>
        <v>5.9746841122430241E-2</v>
      </c>
      <c r="L131">
        <v>375</v>
      </c>
      <c r="M131" s="22">
        <f>'2000 250 200 1'!C181+'2000 250 200 1'!D181</f>
        <v>6.0116377900000001E-5</v>
      </c>
      <c r="N131" s="22">
        <f>'2000 250 200 15'!C181+'2000 250 200 15'!D181</f>
        <v>6.0185992400000001E-5</v>
      </c>
      <c r="O131" s="21">
        <f t="shared" si="10"/>
        <v>-0.11573254928627089</v>
      </c>
      <c r="P131" s="22">
        <f>'2000 250 200 1'!C181-'2000 250 200 1'!D181</f>
        <v>2.6816974499999998E-5</v>
      </c>
      <c r="Q131" s="22">
        <f>'2000 250 200 15'!C181-'2000 250 200 15'!D181</f>
        <v>2.6906478400000004E-5</v>
      </c>
      <c r="R131" s="21">
        <f t="shared" ref="R131:R194" si="13">2*(P131-Q131)/(P131+Q131)*100</f>
        <v>-0.33320233592061554</v>
      </c>
    </row>
    <row r="132" spans="1:18">
      <c r="A132">
        <f t="shared" si="6"/>
        <v>45</v>
      </c>
      <c r="B132" s="12">
        <f t="shared" si="11"/>
        <v>-450</v>
      </c>
      <c r="C132">
        <f t="shared" si="7"/>
        <v>0.18099999999999999</v>
      </c>
      <c r="D132">
        <f t="shared" si="12"/>
        <v>-0.74232142513081545</v>
      </c>
      <c r="E132" s="12">
        <v>312.5</v>
      </c>
      <c r="F132">
        <f>'2000 250 200 1'!C182</f>
        <v>4.2965104500000002E-5</v>
      </c>
      <c r="G132">
        <f>'2000 250 200 15'!C182</f>
        <v>4.3074014E-5</v>
      </c>
      <c r="H132" s="15">
        <f t="shared" si="8"/>
        <v>-0.2531627517778382</v>
      </c>
      <c r="I132" s="22">
        <f>'2000 250 200 1'!D182</f>
        <v>1.6564953100000001E-5</v>
      </c>
      <c r="J132" s="22">
        <f>'2000 250 200 15'!D182</f>
        <v>1.6556851700000001E-5</v>
      </c>
      <c r="K132" s="21">
        <f t="shared" si="9"/>
        <v>4.8918831862688646E-2</v>
      </c>
      <c r="L132">
        <v>375</v>
      </c>
      <c r="M132" s="22">
        <f>'2000 250 200 1'!C182+'2000 250 200 1'!D182</f>
        <v>5.95300576E-5</v>
      </c>
      <c r="N132" s="22">
        <f>'2000 250 200 15'!C182+'2000 250 200 15'!D182</f>
        <v>5.9630865700000004E-5</v>
      </c>
      <c r="O132" s="21">
        <f t="shared" si="10"/>
        <v>-0.16919657419271497</v>
      </c>
      <c r="P132" s="22">
        <f>'2000 250 200 1'!C182-'2000 250 200 1'!D182</f>
        <v>2.6400151400000001E-5</v>
      </c>
      <c r="Q132" s="22">
        <f>'2000 250 200 15'!C182-'2000 250 200 15'!D182</f>
        <v>2.6517162299999998E-5</v>
      </c>
      <c r="R132" s="21">
        <f t="shared" si="13"/>
        <v>-0.44224051380747814</v>
      </c>
    </row>
    <row r="133" spans="1:18">
      <c r="A133">
        <f t="shared" si="6"/>
        <v>46</v>
      </c>
      <c r="B133" s="12">
        <f t="shared" si="11"/>
        <v>-460</v>
      </c>
      <c r="C133">
        <f t="shared" si="7"/>
        <v>0.20319999999999999</v>
      </c>
      <c r="D133">
        <f t="shared" si="12"/>
        <v>-0.69207629638811841</v>
      </c>
      <c r="E133" s="12">
        <v>312.5</v>
      </c>
      <c r="F133">
        <f>'2000 250 200 1'!C183</f>
        <v>4.2379118799999998E-5</v>
      </c>
      <c r="G133">
        <f>'2000 250 200 15'!C183</f>
        <v>4.2521000300000003E-5</v>
      </c>
      <c r="H133" s="15">
        <f t="shared" si="8"/>
        <v>-0.3342315688223943</v>
      </c>
      <c r="I133" s="22">
        <f>'2000 250 200 1'!D183</f>
        <v>1.6468748800000001E-5</v>
      </c>
      <c r="J133" s="22">
        <f>'2000 250 200 15'!D183</f>
        <v>1.6463329699999999E-5</v>
      </c>
      <c r="K133" s="21">
        <f t="shared" si="9"/>
        <v>3.2910768143601554E-2</v>
      </c>
      <c r="L133">
        <v>375</v>
      </c>
      <c r="M133" s="22">
        <f>'2000 250 200 1'!C183+'2000 250 200 1'!D183</f>
        <v>5.8847867599999995E-5</v>
      </c>
      <c r="N133" s="22">
        <f>'2000 250 200 15'!C183+'2000 250 200 15'!D183</f>
        <v>5.8984329999999999E-5</v>
      </c>
      <c r="O133" s="21">
        <f t="shared" si="10"/>
        <v>-0.2316215818417422</v>
      </c>
      <c r="P133" s="22">
        <f>'2000 250 200 1'!C183-'2000 250 200 1'!D183</f>
        <v>2.5910369999999996E-5</v>
      </c>
      <c r="Q133" s="22">
        <f>'2000 250 200 15'!C183-'2000 250 200 15'!D183</f>
        <v>2.6057670600000004E-5</v>
      </c>
      <c r="R133" s="21">
        <f t="shared" si="13"/>
        <v>-0.56688918150209233</v>
      </c>
    </row>
    <row r="134" spans="1:18">
      <c r="A134">
        <f t="shared" si="6"/>
        <v>47</v>
      </c>
      <c r="B134" s="12">
        <f t="shared" si="11"/>
        <v>-470</v>
      </c>
      <c r="C134">
        <f t="shared" si="7"/>
        <v>0.2281</v>
      </c>
      <c r="D134">
        <f t="shared" si="12"/>
        <v>-0.64187471472335145</v>
      </c>
      <c r="E134" s="12">
        <v>312.5</v>
      </c>
      <c r="F134">
        <f>'2000 250 200 1'!C184</f>
        <v>4.1701702899999997E-5</v>
      </c>
      <c r="G134">
        <f>'2000 250 200 15'!C184</f>
        <v>4.1880132200000003E-5</v>
      </c>
      <c r="H134" s="15">
        <f t="shared" si="8"/>
        <v>-0.42695712480236214</v>
      </c>
      <c r="I134" s="22">
        <f>'2000 250 200 1'!D184</f>
        <v>1.6360104E-5</v>
      </c>
      <c r="J134" s="22">
        <f>'2000 250 200 15'!D184</f>
        <v>1.6358493700000001E-5</v>
      </c>
      <c r="K134" s="21">
        <f t="shared" si="9"/>
        <v>9.8433313968033734E-3</v>
      </c>
      <c r="L134">
        <v>375</v>
      </c>
      <c r="M134" s="22">
        <f>'2000 250 200 1'!C184+'2000 250 200 1'!D184</f>
        <v>5.8061806899999994E-5</v>
      </c>
      <c r="N134" s="22">
        <f>'2000 250 200 15'!C184+'2000 250 200 15'!D184</f>
        <v>5.8238625900000008E-5</v>
      </c>
      <c r="O134" s="21">
        <f t="shared" si="10"/>
        <v>-0.30407281510995993</v>
      </c>
      <c r="P134" s="22">
        <f>'2000 250 200 1'!C184-'2000 250 200 1'!D184</f>
        <v>2.5341598899999997E-5</v>
      </c>
      <c r="Q134" s="22">
        <f>'2000 250 200 15'!C184-'2000 250 200 15'!D184</f>
        <v>2.5521638500000002E-5</v>
      </c>
      <c r="R134" s="21">
        <f t="shared" si="13"/>
        <v>-0.70793606228456352</v>
      </c>
    </row>
    <row r="135" spans="1:18">
      <c r="A135">
        <f t="shared" si="6"/>
        <v>48</v>
      </c>
      <c r="B135" s="12">
        <f t="shared" si="11"/>
        <v>-480</v>
      </c>
      <c r="C135">
        <f t="shared" si="7"/>
        <v>0.25600000000000001</v>
      </c>
      <c r="D135">
        <f t="shared" si="12"/>
        <v>-0.59176003468815042</v>
      </c>
      <c r="E135" s="12">
        <v>312.5</v>
      </c>
      <c r="F135">
        <f>'2000 250 200 1'!C185</f>
        <v>4.0924681700000001E-5</v>
      </c>
      <c r="G135">
        <f>'2000 250 200 15'!C185</f>
        <v>4.1143156299999997E-5</v>
      </c>
      <c r="H135" s="15">
        <f t="shared" si="8"/>
        <v>-0.53242440723245688</v>
      </c>
      <c r="I135" s="22">
        <f>'2000 250 200 1'!D185</f>
        <v>1.6237591499999999E-5</v>
      </c>
      <c r="J135" s="22">
        <f>'2000 250 200 15'!D185</f>
        <v>1.6241227099999998E-5</v>
      </c>
      <c r="K135" s="21">
        <f t="shared" si="9"/>
        <v>-2.2387513811846674E-2</v>
      </c>
      <c r="L135">
        <v>375</v>
      </c>
      <c r="M135" s="22">
        <f>'2000 250 200 1'!C185+'2000 250 200 1'!D185</f>
        <v>5.7162273199999996E-5</v>
      </c>
      <c r="N135" s="22">
        <f>'2000 250 200 15'!C185+'2000 250 200 15'!D185</f>
        <v>5.7384383399999999E-5</v>
      </c>
      <c r="O135" s="21">
        <f t="shared" si="10"/>
        <v>-0.38780739061746322</v>
      </c>
      <c r="P135" s="22">
        <f>'2000 250 200 1'!C185-'2000 250 200 1'!D185</f>
        <v>2.4687090200000002E-5</v>
      </c>
      <c r="Q135" s="22">
        <f>'2000 250 200 15'!C185-'2000 250 200 15'!D185</f>
        <v>2.4901929199999999E-5</v>
      </c>
      <c r="R135" s="21">
        <f t="shared" si="13"/>
        <v>-0.86647811390275908</v>
      </c>
    </row>
    <row r="136" spans="1:18">
      <c r="A136">
        <f t="shared" si="6"/>
        <v>49</v>
      </c>
      <c r="B136" s="12">
        <f t="shared" si="11"/>
        <v>-490</v>
      </c>
      <c r="C136">
        <f t="shared" si="7"/>
        <v>0.28739999999999999</v>
      </c>
      <c r="D136">
        <f t="shared" si="12"/>
        <v>-0.54151323620179315</v>
      </c>
      <c r="E136" s="12">
        <v>312.5</v>
      </c>
      <c r="F136">
        <f>'2000 250 200 1'!C186</f>
        <v>4.0038956499999998E-5</v>
      </c>
      <c r="G136">
        <f>'2000 250 200 15'!C186</f>
        <v>4.03008181E-5</v>
      </c>
      <c r="H136" s="15">
        <f t="shared" si="8"/>
        <v>-0.65188532405965038</v>
      </c>
      <c r="I136" s="22">
        <f>'2000 250 200 1'!D186</f>
        <v>1.6099222700000001E-5</v>
      </c>
      <c r="J136" s="22">
        <f>'2000 250 200 15'!D186</f>
        <v>1.61098577E-5</v>
      </c>
      <c r="K136" s="21">
        <f t="shared" si="9"/>
        <v>-6.6037278108682582E-2</v>
      </c>
      <c r="L136">
        <v>375</v>
      </c>
      <c r="M136" s="22">
        <f>'2000 250 200 1'!C186+'2000 250 200 1'!D186</f>
        <v>5.6138179199999996E-5</v>
      </c>
      <c r="N136" s="22">
        <f>'2000 250 200 15'!C186+'2000 250 200 15'!D186</f>
        <v>5.6410675799999996E-5</v>
      </c>
      <c r="O136" s="21">
        <f t="shared" si="10"/>
        <v>-0.48422811587021453</v>
      </c>
      <c r="P136" s="22">
        <f>'2000 250 200 1'!C186-'2000 250 200 1'!D186</f>
        <v>2.3939733799999997E-5</v>
      </c>
      <c r="Q136" s="22">
        <f>'2000 250 200 15'!C186-'2000 250 200 15'!D186</f>
        <v>2.41909604E-5</v>
      </c>
      <c r="R136" s="21">
        <f t="shared" si="13"/>
        <v>-1.0439350779195813</v>
      </c>
    </row>
    <row r="137" spans="1:18">
      <c r="A137">
        <f t="shared" si="6"/>
        <v>50</v>
      </c>
      <c r="B137" s="12">
        <f t="shared" si="11"/>
        <v>-500</v>
      </c>
      <c r="C137">
        <f t="shared" si="7"/>
        <v>0.32250000000000001</v>
      </c>
      <c r="D137">
        <f t="shared" si="12"/>
        <v>-0.49147028102871343</v>
      </c>
      <c r="E137" s="12">
        <v>312.5</v>
      </c>
      <c r="F137">
        <f>'2000 250 200 1'!C187</f>
        <v>3.9035465099999998E-5</v>
      </c>
      <c r="G137">
        <f>'2000 250 200 15'!C187</f>
        <v>3.9343742699999997E-5</v>
      </c>
      <c r="H137" s="15">
        <f t="shared" si="8"/>
        <v>-0.78663106875647304</v>
      </c>
      <c r="I137" s="22">
        <f>'2000 250 200 1'!D187</f>
        <v>1.59424024E-5</v>
      </c>
      <c r="J137" s="22">
        <f>'2000 250 200 15'!D187</f>
        <v>1.5962091999999999E-5</v>
      </c>
      <c r="K137" s="21">
        <f t="shared" si="9"/>
        <v>-0.12342837816604735</v>
      </c>
      <c r="L137">
        <v>375</v>
      </c>
      <c r="M137" s="22">
        <f>'2000 250 200 1'!C187+'2000 250 200 1'!D187</f>
        <v>5.4977867500000002E-5</v>
      </c>
      <c r="N137" s="22">
        <f>'2000 250 200 15'!C187+'2000 250 200 15'!D187</f>
        <v>5.5305834699999996E-5</v>
      </c>
      <c r="O137" s="21">
        <f t="shared" si="10"/>
        <v>-0.59477002214746788</v>
      </c>
      <c r="P137" s="22">
        <f>'2000 250 200 1'!C187-'2000 250 200 1'!D187</f>
        <v>2.3093062699999998E-5</v>
      </c>
      <c r="Q137" s="22">
        <f>'2000 250 200 15'!C187-'2000 250 200 15'!D187</f>
        <v>2.3381650699999998E-5</v>
      </c>
      <c r="R137" s="21">
        <f t="shared" si="13"/>
        <v>-1.2419140598723943</v>
      </c>
    </row>
    <row r="138" spans="1:18">
      <c r="A138">
        <f t="shared" si="6"/>
        <v>51</v>
      </c>
      <c r="B138" s="12">
        <f t="shared" si="11"/>
        <v>-510</v>
      </c>
      <c r="C138">
        <f t="shared" si="7"/>
        <v>0.36199999999999999</v>
      </c>
      <c r="D138">
        <f t="shared" si="12"/>
        <v>-0.44129142946683431</v>
      </c>
      <c r="E138" s="12">
        <v>312.5</v>
      </c>
      <c r="F138">
        <f>'2000 250 200 1'!C188</f>
        <v>3.7906414099999997E-5</v>
      </c>
      <c r="G138">
        <f>'2000 250 200 15'!C188</f>
        <v>3.8263584700000002E-5</v>
      </c>
      <c r="H138" s="15">
        <f t="shared" si="8"/>
        <v>-0.93782488020731047</v>
      </c>
      <c r="I138" s="22">
        <f>'2000 250 200 1'!D188</f>
        <v>1.5763915299999999E-5</v>
      </c>
      <c r="J138" s="22">
        <f>'2000 250 200 15'!D188</f>
        <v>1.5794975800000002E-5</v>
      </c>
      <c r="K138" s="21">
        <f t="shared" si="9"/>
        <v>-0.19684151703291253</v>
      </c>
      <c r="L138">
        <v>375</v>
      </c>
      <c r="M138" s="22">
        <f>'2000 250 200 1'!C188+'2000 250 200 1'!D188</f>
        <v>5.3670329399999999E-5</v>
      </c>
      <c r="N138" s="22">
        <f>'2000 250 200 15'!C188+'2000 250 200 15'!D188</f>
        <v>5.40585605E-5</v>
      </c>
      <c r="O138" s="21">
        <f t="shared" si="10"/>
        <v>-0.72075577936499369</v>
      </c>
      <c r="P138" s="22">
        <f>'2000 250 200 1'!C188-'2000 250 200 1'!D188</f>
        <v>2.2142498799999998E-5</v>
      </c>
      <c r="Q138" s="22">
        <f>'2000 250 200 15'!C188-'2000 250 200 15'!D188</f>
        <v>2.24686089E-5</v>
      </c>
      <c r="R138" s="21">
        <f t="shared" si="13"/>
        <v>-1.4620130134092255</v>
      </c>
    </row>
    <row r="139" spans="1:18">
      <c r="A139">
        <f t="shared" si="6"/>
        <v>52</v>
      </c>
      <c r="B139" s="12">
        <f t="shared" si="11"/>
        <v>-520</v>
      </c>
      <c r="C139">
        <f t="shared" si="7"/>
        <v>0.40639999999999998</v>
      </c>
      <c r="D139">
        <f t="shared" si="12"/>
        <v>-0.39104630072413715</v>
      </c>
      <c r="E139" s="12">
        <v>312.5</v>
      </c>
      <c r="F139">
        <f>'2000 250 200 1'!C189</f>
        <v>3.6646348099999998E-5</v>
      </c>
      <c r="G139">
        <f>'2000 250 200 15'!C189</f>
        <v>3.7054055600000001E-5</v>
      </c>
      <c r="H139" s="15">
        <f t="shared" si="8"/>
        <v>-1.1063914972829474</v>
      </c>
      <c r="I139" s="22">
        <f>'2000 250 200 1'!D189</f>
        <v>1.5559897200000002E-5</v>
      </c>
      <c r="J139" s="22">
        <f>'2000 250 200 15'!D189</f>
        <v>1.56048336E-5</v>
      </c>
      <c r="K139" s="21">
        <f t="shared" si="9"/>
        <v>-0.28837983737692613</v>
      </c>
      <c r="L139">
        <v>375</v>
      </c>
      <c r="M139" s="22">
        <f>'2000 250 200 1'!C189+'2000 250 200 1'!D189</f>
        <v>5.22062453E-5</v>
      </c>
      <c r="N139" s="22">
        <f>'2000 250 200 15'!C189+'2000 250 200 15'!D189</f>
        <v>5.2658889200000005E-5</v>
      </c>
      <c r="O139" s="21">
        <f t="shared" si="10"/>
        <v>-0.86328769263153948</v>
      </c>
      <c r="P139" s="22">
        <f>'2000 250 200 1'!C189-'2000 250 200 1'!D189</f>
        <v>2.1086450899999996E-5</v>
      </c>
      <c r="Q139" s="22">
        <f>'2000 250 200 15'!C189-'2000 250 200 15'!D189</f>
        <v>2.1449222000000001E-5</v>
      </c>
      <c r="R139" s="21">
        <f t="shared" si="13"/>
        <v>-1.7057263951265951</v>
      </c>
    </row>
    <row r="140" spans="1:18">
      <c r="A140">
        <f t="shared" si="6"/>
        <v>53</v>
      </c>
      <c r="B140" s="12">
        <f t="shared" si="11"/>
        <v>-530</v>
      </c>
      <c r="C140">
        <f t="shared" si="7"/>
        <v>0.45610000000000001</v>
      </c>
      <c r="D140">
        <f t="shared" si="12"/>
        <v>-0.34093992775906168</v>
      </c>
      <c r="E140" s="12">
        <v>312.5</v>
      </c>
      <c r="F140">
        <f>'2000 250 200 1'!C190</f>
        <v>3.5253039699999997E-5</v>
      </c>
      <c r="G140">
        <f>'2000 250 200 15'!C190</f>
        <v>3.5711827300000001E-5</v>
      </c>
      <c r="H140" s="15">
        <f t="shared" si="8"/>
        <v>-1.292999252714738</v>
      </c>
      <c r="I140" s="22">
        <f>'2000 250 200 1'!D190</f>
        <v>1.5325828400000001E-5</v>
      </c>
      <c r="J140" s="22">
        <f>'2000 250 200 15'!D190</f>
        <v>1.5387228299999999E-5</v>
      </c>
      <c r="K140" s="21">
        <f t="shared" si="9"/>
        <v>-0.39982930126259603</v>
      </c>
      <c r="L140">
        <v>375</v>
      </c>
      <c r="M140" s="22">
        <f>'2000 250 200 1'!C190+'2000 250 200 1'!D190</f>
        <v>5.0578868099999995E-5</v>
      </c>
      <c r="N140" s="22">
        <f>'2000 250 200 15'!C190+'2000 250 200 15'!D190</f>
        <v>5.10990556E-5</v>
      </c>
      <c r="O140" s="21">
        <f t="shared" si="10"/>
        <v>-1.0232063776888567</v>
      </c>
      <c r="P140" s="22">
        <f>'2000 250 200 1'!C190-'2000 250 200 1'!D190</f>
        <v>1.9927211299999996E-5</v>
      </c>
      <c r="Q140" s="22">
        <f>'2000 250 200 15'!C190-'2000 250 200 15'!D190</f>
        <v>2.0324599000000002E-5</v>
      </c>
      <c r="R140" s="21">
        <f t="shared" si="13"/>
        <v>-1.9745084608033467</v>
      </c>
    </row>
    <row r="141" spans="1:18">
      <c r="A141">
        <f t="shared" si="6"/>
        <v>54</v>
      </c>
      <c r="B141" s="12">
        <f t="shared" si="11"/>
        <v>-540</v>
      </c>
      <c r="C141">
        <f t="shared" si="7"/>
        <v>0.51200000000000001</v>
      </c>
      <c r="D141">
        <f t="shared" si="12"/>
        <v>-0.29073003902416922</v>
      </c>
      <c r="E141" s="12">
        <v>312.5</v>
      </c>
      <c r="F141">
        <f>'2000 250 200 1'!C191</f>
        <v>3.3728362100000002E-5</v>
      </c>
      <c r="G141">
        <f>'2000 250 200 15'!C191</f>
        <v>3.4237454300000001E-5</v>
      </c>
      <c r="H141" s="15">
        <f t="shared" si="8"/>
        <v>-1.4980830863675156</v>
      </c>
      <c r="I141" s="22">
        <f>'2000 250 200 1'!D191</f>
        <v>1.50566383E-5</v>
      </c>
      <c r="J141" s="22">
        <f>'2000 250 200 15'!D191</f>
        <v>1.51370374E-5</v>
      </c>
      <c r="K141" s="21">
        <f t="shared" si="9"/>
        <v>-0.53255589547184978</v>
      </c>
      <c r="L141">
        <v>375</v>
      </c>
      <c r="M141" s="22">
        <f>'2000 250 200 1'!C191+'2000 250 200 1'!D191</f>
        <v>4.8785000400000001E-5</v>
      </c>
      <c r="N141" s="22">
        <f>'2000 250 200 15'!C191+'2000 250 200 15'!D191</f>
        <v>4.9374491700000003E-5</v>
      </c>
      <c r="O141" s="21">
        <f t="shared" si="10"/>
        <v>-1.2010887330171953</v>
      </c>
      <c r="P141" s="22">
        <f>'2000 250 200 1'!C191-'2000 250 200 1'!D191</f>
        <v>1.8671723800000002E-5</v>
      </c>
      <c r="Q141" s="22">
        <f>'2000 250 200 15'!C191-'2000 250 200 15'!D191</f>
        <v>1.9100416899999999E-5</v>
      </c>
      <c r="R141" s="21">
        <f t="shared" si="13"/>
        <v>-2.2698904115857919</v>
      </c>
    </row>
    <row r="142" spans="1:18">
      <c r="A142">
        <f t="shared" si="6"/>
        <v>55</v>
      </c>
      <c r="B142" s="12">
        <f t="shared" si="11"/>
        <v>-550</v>
      </c>
      <c r="C142">
        <f t="shared" si="7"/>
        <v>0.57469999999999999</v>
      </c>
      <c r="D142">
        <f t="shared" si="12"/>
        <v>-0.24055880286630241</v>
      </c>
      <c r="E142" s="12">
        <v>312.5</v>
      </c>
      <c r="F142">
        <f>'2000 250 200 1'!C192</f>
        <v>3.2079004700000001E-5</v>
      </c>
      <c r="G142">
        <f>'2000 250 200 15'!C192</f>
        <v>3.2636164899999997E-5</v>
      </c>
      <c r="H142" s="15">
        <f t="shared" si="8"/>
        <v>-1.7218843848938805</v>
      </c>
      <c r="I142" s="22">
        <f>'2000 250 200 1'!D192</f>
        <v>1.47469263E-5</v>
      </c>
      <c r="J142" s="22">
        <f>'2000 250 200 15'!D192</f>
        <v>1.48486486E-5</v>
      </c>
      <c r="K142" s="21">
        <f t="shared" si="9"/>
        <v>-0.68741560414830383</v>
      </c>
      <c r="L142">
        <v>375</v>
      </c>
      <c r="M142" s="22">
        <f>'2000 250 200 1'!C192+'2000 250 200 1'!D192</f>
        <v>4.6825931E-5</v>
      </c>
      <c r="N142" s="22">
        <f>'2000 250 200 15'!C192+'2000 250 200 15'!D192</f>
        <v>4.7484813499999997E-5</v>
      </c>
      <c r="O142" s="21">
        <f t="shared" si="10"/>
        <v>-1.3972586124585133</v>
      </c>
      <c r="P142" s="22">
        <f>'2000 250 200 1'!C192-'2000 250 200 1'!D192</f>
        <v>1.7332078400000003E-5</v>
      </c>
      <c r="Q142" s="22">
        <f>'2000 250 200 15'!C192-'2000 250 200 15'!D192</f>
        <v>1.7787516299999997E-5</v>
      </c>
      <c r="R142" s="21">
        <f t="shared" si="13"/>
        <v>-2.5936398406100891</v>
      </c>
    </row>
    <row r="143" spans="1:18">
      <c r="A143">
        <f t="shared" si="6"/>
        <v>56</v>
      </c>
      <c r="B143" s="12">
        <f t="shared" si="11"/>
        <v>-560</v>
      </c>
      <c r="C143">
        <f t="shared" si="7"/>
        <v>0.64510000000000001</v>
      </c>
      <c r="D143">
        <f t="shared" si="12"/>
        <v>-0.19037295810595026</v>
      </c>
      <c r="E143" s="12">
        <v>312.5</v>
      </c>
      <c r="F143">
        <f>'2000 250 200 1'!C193</f>
        <v>3.0316757999999999E-5</v>
      </c>
      <c r="G143">
        <f>'2000 250 200 15'!C193</f>
        <v>3.09182416E-5</v>
      </c>
      <c r="H143" s="15">
        <f t="shared" si="8"/>
        <v>-1.9645091987556762</v>
      </c>
      <c r="I143" s="22">
        <f>'2000 250 200 1'!D193</f>
        <v>1.43912563E-5</v>
      </c>
      <c r="J143" s="22">
        <f>'2000 250 200 15'!D193</f>
        <v>1.45162306E-5</v>
      </c>
      <c r="K143" s="21">
        <f t="shared" si="9"/>
        <v>-0.86465005022626185</v>
      </c>
      <c r="L143">
        <v>375</v>
      </c>
      <c r="M143" s="22">
        <f>'2000 250 200 1'!C193+'2000 250 200 1'!D193</f>
        <v>4.4708014299999999E-5</v>
      </c>
      <c r="N143" s="22">
        <f>'2000 250 200 15'!C193+'2000 250 200 15'!D193</f>
        <v>4.54344722E-5</v>
      </c>
      <c r="O143" s="21">
        <f t="shared" si="10"/>
        <v>-1.6117991153927196</v>
      </c>
      <c r="P143" s="22">
        <f>'2000 250 200 1'!C193-'2000 250 200 1'!D193</f>
        <v>1.5925501699999999E-5</v>
      </c>
      <c r="Q143" s="22">
        <f>'2000 250 200 15'!C193-'2000 250 200 15'!D193</f>
        <v>1.6402011E-5</v>
      </c>
      <c r="R143" s="21">
        <f t="shared" si="13"/>
        <v>-2.9480109058931756</v>
      </c>
    </row>
    <row r="144" spans="1:18">
      <c r="A144">
        <f t="shared" si="6"/>
        <v>57</v>
      </c>
      <c r="B144" s="12">
        <f t="shared" si="11"/>
        <v>-570</v>
      </c>
      <c r="C144">
        <f t="shared" si="7"/>
        <v>0.72409999999999997</v>
      </c>
      <c r="D144">
        <f t="shared" si="12"/>
        <v>-0.14020145251943436</v>
      </c>
      <c r="E144" s="12">
        <v>312.5</v>
      </c>
      <c r="F144">
        <f>'2000 250 200 1'!C194</f>
        <v>2.84584192E-5</v>
      </c>
      <c r="G144">
        <f>'2000 250 200 15'!C194</f>
        <v>2.9099018300000001E-5</v>
      </c>
      <c r="H144" s="15">
        <f t="shared" si="8"/>
        <v>-2.2259472548617225</v>
      </c>
      <c r="I144" s="22">
        <f>'2000 250 200 1'!D194</f>
        <v>1.3984568300000001E-5</v>
      </c>
      <c r="J144" s="22">
        <f>'2000 250 200 15'!D194</f>
        <v>1.41341318E-5</v>
      </c>
      <c r="K144" s="21">
        <f t="shared" si="9"/>
        <v>-1.0638009542980227</v>
      </c>
      <c r="L144">
        <v>375</v>
      </c>
      <c r="M144" s="22">
        <f>'2000 250 200 1'!C194+'2000 250 200 1'!D194</f>
        <v>4.2442987500000003E-5</v>
      </c>
      <c r="N144" s="22">
        <f>'2000 250 200 15'!C194+'2000 250 200 15'!D194</f>
        <v>4.32331501E-5</v>
      </c>
      <c r="O144" s="21">
        <f t="shared" si="10"/>
        <v>-1.8445336639451799</v>
      </c>
      <c r="P144" s="22">
        <f>'2000 250 200 1'!C194-'2000 250 200 1'!D194</f>
        <v>1.44738509E-5</v>
      </c>
      <c r="Q144" s="22">
        <f>'2000 250 200 15'!C194-'2000 250 200 15'!D194</f>
        <v>1.4964886500000001E-5</v>
      </c>
      <c r="R144" s="21">
        <f t="shared" si="13"/>
        <v>-3.3359827449665098</v>
      </c>
    </row>
    <row r="145" spans="1:18">
      <c r="A145">
        <f t="shared" si="6"/>
        <v>58</v>
      </c>
      <c r="B145" s="12">
        <f t="shared" si="11"/>
        <v>-580</v>
      </c>
      <c r="C145">
        <f t="shared" si="7"/>
        <v>0.81269999999999998</v>
      </c>
      <c r="D145">
        <f t="shared" si="12"/>
        <v>-9.0069740247169336E-2</v>
      </c>
      <c r="E145" s="12">
        <v>312.5</v>
      </c>
      <c r="F145">
        <f>'2000 250 200 1'!C195</f>
        <v>2.6525386299999998E-5</v>
      </c>
      <c r="G145">
        <f>'2000 250 200 15'!C195</f>
        <v>2.7198556700000002E-5</v>
      </c>
      <c r="H145" s="15">
        <f t="shared" si="8"/>
        <v>-2.506034972153862</v>
      </c>
      <c r="I145" s="22">
        <f>'2000 250 200 1'!D195</f>
        <v>1.35227581E-5</v>
      </c>
      <c r="J145" s="22">
        <f>'2000 250 200 15'!D195</f>
        <v>1.36974733E-5</v>
      </c>
      <c r="K145" s="21">
        <f t="shared" si="9"/>
        <v>-1.2837157585662511</v>
      </c>
      <c r="L145">
        <v>375</v>
      </c>
      <c r="M145" s="22">
        <f>'2000 250 200 1'!C195+'2000 250 200 1'!D195</f>
        <v>4.00481444E-5</v>
      </c>
      <c r="N145" s="22">
        <f>'2000 250 200 15'!C195+'2000 250 200 15'!D195</f>
        <v>4.0896029999999998E-5</v>
      </c>
      <c r="O145" s="21">
        <f t="shared" si="10"/>
        <v>-2.0949885678245859</v>
      </c>
      <c r="P145" s="22">
        <f>'2000 250 200 1'!C195-'2000 250 200 1'!D195</f>
        <v>1.3002628199999998E-5</v>
      </c>
      <c r="Q145" s="22">
        <f>'2000 250 200 15'!C195-'2000 250 200 15'!D195</f>
        <v>1.3501083400000002E-5</v>
      </c>
      <c r="R145" s="21">
        <f t="shared" si="13"/>
        <v>-3.7613992147424655</v>
      </c>
    </row>
    <row r="146" spans="1:18">
      <c r="A146">
        <f t="shared" si="6"/>
        <v>59</v>
      </c>
      <c r="B146" s="12">
        <f t="shared" si="11"/>
        <v>-590</v>
      </c>
      <c r="C146">
        <f t="shared" si="7"/>
        <v>0.9123</v>
      </c>
      <c r="D146">
        <f t="shared" si="12"/>
        <v>-3.9862325136205398E-2</v>
      </c>
      <c r="E146" s="12">
        <v>312.5</v>
      </c>
      <c r="F146">
        <f>'2000 250 200 1'!C196</f>
        <v>2.4542696E-5</v>
      </c>
      <c r="G146">
        <f>'2000 250 200 15'!C196</f>
        <v>2.5240790999999999E-5</v>
      </c>
      <c r="H146" s="15">
        <f t="shared" si="8"/>
        <v>-2.8045243194796661</v>
      </c>
      <c r="I146" s="22">
        <f>'2000 250 200 1'!D196</f>
        <v>1.30033214E-5</v>
      </c>
      <c r="J146" s="22">
        <f>'2000 250 200 15'!D196</f>
        <v>1.32028328E-5</v>
      </c>
      <c r="K146" s="21">
        <f t="shared" si="9"/>
        <v>-1.5226301309026125</v>
      </c>
      <c r="L146">
        <v>375</v>
      </c>
      <c r="M146" s="22">
        <f>'2000 250 200 1'!C196+'2000 250 200 1'!D196</f>
        <v>3.7546017400000002E-5</v>
      </c>
      <c r="N146" s="22">
        <f>'2000 250 200 15'!C196+'2000 250 200 15'!D196</f>
        <v>3.8443623800000001E-5</v>
      </c>
      <c r="O146" s="21">
        <f t="shared" si="10"/>
        <v>-2.3624441063948574</v>
      </c>
      <c r="P146" s="22">
        <f>'2000 250 200 1'!C196-'2000 250 200 1'!D196</f>
        <v>1.15393746E-5</v>
      </c>
      <c r="Q146" s="22">
        <f>'2000 250 200 15'!C196-'2000 250 200 15'!D196</f>
        <v>1.2037958199999999E-5</v>
      </c>
      <c r="R146" s="21">
        <f t="shared" si="13"/>
        <v>-4.2293469259593159</v>
      </c>
    </row>
    <row r="147" spans="1:18">
      <c r="A147">
        <f t="shared" si="6"/>
        <v>60</v>
      </c>
      <c r="B147" s="12">
        <f t="shared" si="11"/>
        <v>-600</v>
      </c>
      <c r="C147">
        <f t="shared" si="7"/>
        <v>1.024</v>
      </c>
      <c r="D147">
        <f t="shared" si="12"/>
        <v>1.0299956639811961E-2</v>
      </c>
      <c r="E147" s="12">
        <v>312.5</v>
      </c>
      <c r="F147">
        <f>'2000 250 200 1'!C197</f>
        <v>2.2537680200000001E-5</v>
      </c>
      <c r="G147">
        <f>'2000 250 200 15'!C197</f>
        <v>2.3252305400000001E-5</v>
      </c>
      <c r="H147" s="15">
        <f t="shared" si="8"/>
        <v>-3.121316552674346</v>
      </c>
      <c r="I147" s="22">
        <f>'2000 250 200 1'!D197</f>
        <v>1.2425913399999999E-5</v>
      </c>
      <c r="J147" s="22">
        <f>'2000 250 200 15'!D197</f>
        <v>1.26488607E-5</v>
      </c>
      <c r="K147" s="21">
        <f t="shared" si="9"/>
        <v>-1.7782596892866998</v>
      </c>
      <c r="L147">
        <v>375</v>
      </c>
      <c r="M147" s="22">
        <f>'2000 250 200 1'!C197+'2000 250 200 1'!D197</f>
        <v>3.4963593600000002E-5</v>
      </c>
      <c r="N147" s="22">
        <f>'2000 250 200 15'!C197+'2000 250 200 15'!D197</f>
        <v>3.59011661E-5</v>
      </c>
      <c r="O147" s="21">
        <f t="shared" si="10"/>
        <v>-2.6460895485122133</v>
      </c>
      <c r="P147" s="22">
        <f>'2000 250 200 1'!C197-'2000 250 200 1'!D197</f>
        <v>1.0111766800000002E-5</v>
      </c>
      <c r="Q147" s="22">
        <f>'2000 250 200 15'!C197-'2000 250 200 15'!D197</f>
        <v>1.0603444700000001E-5</v>
      </c>
      <c r="R147" s="21">
        <f t="shared" si="13"/>
        <v>-4.7470227373734399</v>
      </c>
    </row>
    <row r="148" spans="1:18">
      <c r="A148">
        <f t="shared" si="6"/>
        <v>61</v>
      </c>
      <c r="B148" s="12">
        <f t="shared" si="11"/>
        <v>-610</v>
      </c>
      <c r="C148">
        <f t="shared" si="7"/>
        <v>1.149</v>
      </c>
      <c r="D148">
        <f t="shared" si="12"/>
        <v>6.0320028688285184E-2</v>
      </c>
      <c r="E148" s="12">
        <v>312.5</v>
      </c>
      <c r="F148">
        <f>'2000 250 200 1'!C198</f>
        <v>2.0538891399999999E-5</v>
      </c>
      <c r="G148">
        <f>'2000 250 200 15'!C198</f>
        <v>2.12613183E-5</v>
      </c>
      <c r="H148" s="15">
        <f t="shared" si="8"/>
        <v>-3.4565706975388721</v>
      </c>
      <c r="I148" s="22">
        <f>'2000 250 200 1'!D198</f>
        <v>1.17927936E-5</v>
      </c>
      <c r="J148" s="22">
        <f>'2000 250 200 15'!D198</f>
        <v>1.2036801100000001E-5</v>
      </c>
      <c r="K148" s="21">
        <f t="shared" si="9"/>
        <v>-2.0479366356994753</v>
      </c>
      <c r="L148">
        <v>375</v>
      </c>
      <c r="M148" s="22">
        <f>'2000 250 200 1'!C198+'2000 250 200 1'!D198</f>
        <v>3.2331685E-5</v>
      </c>
      <c r="N148" s="22">
        <f>'2000 250 200 15'!C198+'2000 250 200 15'!D198</f>
        <v>3.3298119399999997E-5</v>
      </c>
      <c r="O148" s="21">
        <f t="shared" si="10"/>
        <v>-2.9451082746179797</v>
      </c>
      <c r="P148" s="22">
        <f>'2000 250 200 1'!C198-'2000 250 200 1'!D198</f>
        <v>8.7460977999999988E-6</v>
      </c>
      <c r="Q148" s="22">
        <f>'2000 250 200 15'!C198-'2000 250 200 15'!D198</f>
        <v>9.2245171999999992E-6</v>
      </c>
      <c r="R148" s="21">
        <f t="shared" si="13"/>
        <v>-5.3244632974441943</v>
      </c>
    </row>
    <row r="149" spans="1:18">
      <c r="A149">
        <f t="shared" si="6"/>
        <v>62</v>
      </c>
      <c r="B149" s="12">
        <f t="shared" si="11"/>
        <v>-620</v>
      </c>
      <c r="C149">
        <f t="shared" si="7"/>
        <v>1.29</v>
      </c>
      <c r="D149">
        <f t="shared" si="12"/>
        <v>0.11058971029924898</v>
      </c>
      <c r="E149" s="12">
        <v>312.5</v>
      </c>
      <c r="F149">
        <f>'2000 250 200 1'!C199</f>
        <v>1.8575023099999999E-5</v>
      </c>
      <c r="G149">
        <f>'2000 250 200 15'!C199</f>
        <v>1.9296591799999999E-5</v>
      </c>
      <c r="H149" s="15">
        <f t="shared" si="8"/>
        <v>-3.810604337339734</v>
      </c>
      <c r="I149" s="22">
        <f>'2000 250 200 1'!D199</f>
        <v>1.11091314E-5</v>
      </c>
      <c r="J149" s="22">
        <f>'2000 250 200 15'!D199</f>
        <v>1.1370895399999999E-5</v>
      </c>
      <c r="K149" s="21">
        <f t="shared" si="9"/>
        <v>-2.3288584335673446</v>
      </c>
      <c r="L149">
        <v>375</v>
      </c>
      <c r="M149" s="22">
        <f>'2000 250 200 1'!C199+'2000 250 200 1'!D199</f>
        <v>2.9684154499999998E-5</v>
      </c>
      <c r="N149" s="22">
        <f>'2000 250 200 15'!C199+'2000 250 200 15'!D199</f>
        <v>3.0667487199999998E-5</v>
      </c>
      <c r="O149" s="21">
        <f t="shared" si="10"/>
        <v>-3.2586775514343627</v>
      </c>
      <c r="P149" s="22">
        <f>'2000 250 200 1'!C199-'2000 250 200 1'!D199</f>
        <v>7.4658916999999991E-6</v>
      </c>
      <c r="Q149" s="22">
        <f>'2000 250 200 15'!C199-'2000 250 200 15'!D199</f>
        <v>7.9256963999999998E-6</v>
      </c>
      <c r="R149" s="21">
        <f t="shared" si="13"/>
        <v>-5.9747531835262766</v>
      </c>
    </row>
    <row r="150" spans="1:18">
      <c r="A150">
        <f t="shared" si="6"/>
        <v>63</v>
      </c>
      <c r="B150" s="12">
        <f t="shared" si="11"/>
        <v>-630</v>
      </c>
      <c r="C150">
        <f t="shared" si="7"/>
        <v>1.448</v>
      </c>
      <c r="D150">
        <f t="shared" si="12"/>
        <v>0.16076856186112809</v>
      </c>
      <c r="E150" s="12">
        <v>312.5</v>
      </c>
      <c r="F150">
        <f>'2000 250 200 1'!C200</f>
        <v>1.6673003300000001E-5</v>
      </c>
      <c r="G150">
        <f>'2000 250 200 15'!C200</f>
        <v>1.7385527600000002E-5</v>
      </c>
      <c r="H150" s="15">
        <f t="shared" si="8"/>
        <v>-4.1841164675720099</v>
      </c>
      <c r="I150" s="22">
        <f>'2000 250 200 1'!D200</f>
        <v>1.0383043699999999E-5</v>
      </c>
      <c r="J150" s="22">
        <f>'2000 250 200 15'!D200</f>
        <v>1.06585247E-5</v>
      </c>
      <c r="K150" s="21">
        <f t="shared" si="9"/>
        <v>-2.6184454957264567</v>
      </c>
      <c r="L150">
        <v>375</v>
      </c>
      <c r="M150" s="22">
        <f>'2000 250 200 1'!C200+'2000 250 200 1'!D200</f>
        <v>2.7056047000000002E-5</v>
      </c>
      <c r="N150" s="22">
        <f>'2000 250 200 15'!C200+'2000 250 200 15'!D200</f>
        <v>2.8044052300000002E-5</v>
      </c>
      <c r="O150" s="21">
        <f t="shared" si="10"/>
        <v>-3.5862196712955825</v>
      </c>
      <c r="P150" s="22">
        <f>'2000 250 200 1'!C200-'2000 250 200 1'!D200</f>
        <v>6.2899596000000016E-6</v>
      </c>
      <c r="Q150" s="22">
        <f>'2000 250 200 15'!C200-'2000 250 200 15'!D200</f>
        <v>6.7270029000000018E-6</v>
      </c>
      <c r="R150" s="21">
        <f t="shared" si="13"/>
        <v>-6.7149813176461111</v>
      </c>
    </row>
    <row r="151" spans="1:18">
      <c r="A151">
        <f t="shared" ref="A151:A214" si="14">A67</f>
        <v>64</v>
      </c>
      <c r="B151" s="12">
        <f t="shared" si="11"/>
        <v>-640</v>
      </c>
      <c r="C151">
        <f t="shared" ref="C151:C214" si="15">C67</f>
        <v>1.625</v>
      </c>
      <c r="D151">
        <f t="shared" si="12"/>
        <v>0.21085336531489318</v>
      </c>
      <c r="E151" s="12">
        <v>312.5</v>
      </c>
      <c r="F151">
        <f>'2000 250 200 1'!C201</f>
        <v>1.48561419E-5</v>
      </c>
      <c r="G151">
        <f>'2000 250 200 15'!C201</f>
        <v>1.5552316899999998E-5</v>
      </c>
      <c r="H151" s="15">
        <f t="shared" ref="H151:H214" si="16">2*(F151-G151)/(F151+G151)*100</f>
        <v>-4.5788246262582604</v>
      </c>
      <c r="I151" s="22">
        <f>'2000 250 200 1'!D201</f>
        <v>9.6252791800000003E-6</v>
      </c>
      <c r="J151" s="22">
        <f>'2000 250 200 15'!D201</f>
        <v>9.9099639999999998E-6</v>
      </c>
      <c r="K151" s="21">
        <f t="shared" ref="K151:K214" si="17">2*(I151-J151)/(I151+J151)*100</f>
        <v>-2.9145766692216788</v>
      </c>
      <c r="L151">
        <v>375</v>
      </c>
      <c r="M151" s="22">
        <f>'2000 250 200 1'!C201+'2000 250 200 1'!D201</f>
        <v>2.4481421080000002E-5</v>
      </c>
      <c r="N151" s="22">
        <f>'2000 250 200 15'!C201+'2000 250 200 15'!D201</f>
        <v>2.5462280899999998E-5</v>
      </c>
      <c r="O151" s="21">
        <f t="shared" ref="O151:O214" si="18">2*(M151-N151)/(M151+N151)*100</f>
        <v>-3.9278618969526233</v>
      </c>
      <c r="P151" s="22">
        <f>'2000 250 200 1'!C201-'2000 250 200 1'!D201</f>
        <v>5.2308627199999996E-6</v>
      </c>
      <c r="Q151" s="22">
        <f>'2000 250 200 15'!C201-'2000 250 200 15'!D201</f>
        <v>5.6423528999999985E-6</v>
      </c>
      <c r="R151" s="21">
        <f t="shared" si="13"/>
        <v>-7.5688774026169634</v>
      </c>
    </row>
    <row r="152" spans="1:18">
      <c r="A152">
        <f t="shared" si="14"/>
        <v>65</v>
      </c>
      <c r="B152" s="12">
        <f t="shared" si="11"/>
        <v>-650</v>
      </c>
      <c r="C152">
        <f t="shared" si="15"/>
        <v>1.825</v>
      </c>
      <c r="D152">
        <f t="shared" si="12"/>
        <v>0.2612628687924935</v>
      </c>
      <c r="E152" s="12">
        <v>312.5</v>
      </c>
      <c r="F152">
        <f>'2000 250 200 1'!C202</f>
        <v>1.3143795100000001E-5</v>
      </c>
      <c r="G152">
        <f>'2000 250 200 15'!C202</f>
        <v>1.38174992E-5</v>
      </c>
      <c r="H152" s="15">
        <f t="shared" si="16"/>
        <v>-4.9975649722424427</v>
      </c>
      <c r="I152" s="22">
        <f>'2000 250 200 1'!D202</f>
        <v>8.8485576499999998E-6</v>
      </c>
      <c r="J152" s="22">
        <f>'2000 250 200 15'!D202</f>
        <v>9.1377393499999996E-6</v>
      </c>
      <c r="K152" s="21">
        <f t="shared" si="17"/>
        <v>-3.2155779480345488</v>
      </c>
      <c r="L152">
        <v>375</v>
      </c>
      <c r="M152" s="22">
        <f>'2000 250 200 1'!C202+'2000 250 200 1'!D202</f>
        <v>2.1992352750000002E-5</v>
      </c>
      <c r="N152" s="22">
        <f>'2000 250 200 15'!C202+'2000 250 200 15'!D202</f>
        <v>2.2955238549999998E-5</v>
      </c>
      <c r="O152" s="21">
        <f t="shared" si="18"/>
        <v>-4.2844823144060031</v>
      </c>
      <c r="P152" s="22">
        <f>'2000 250 200 1'!C202-'2000 250 200 1'!D202</f>
        <v>4.2952374500000009E-6</v>
      </c>
      <c r="Q152" s="22">
        <f>'2000 250 200 15'!C202-'2000 250 200 15'!D202</f>
        <v>4.6797598500000003E-6</v>
      </c>
      <c r="R152" s="21">
        <f t="shared" si="13"/>
        <v>-8.5687468674781506</v>
      </c>
    </row>
    <row r="153" spans="1:18">
      <c r="A153">
        <f t="shared" si="14"/>
        <v>66</v>
      </c>
      <c r="B153" s="12">
        <f t="shared" si="11"/>
        <v>-660</v>
      </c>
      <c r="C153">
        <f t="shared" si="15"/>
        <v>2.048</v>
      </c>
      <c r="D153">
        <f t="shared" si="12"/>
        <v>0.31132995230379318</v>
      </c>
      <c r="E153" s="12">
        <v>312.5</v>
      </c>
      <c r="F153">
        <f>'2000 250 200 1'!C203</f>
        <v>1.1551380399999999E-5</v>
      </c>
      <c r="G153">
        <f>'2000 250 200 15'!C203</f>
        <v>1.21978012E-5</v>
      </c>
      <c r="H153" s="15">
        <f t="shared" si="16"/>
        <v>-5.4437311641930473</v>
      </c>
      <c r="I153" s="22">
        <f>'2000 250 200 1'!D203</f>
        <v>8.0666015200000004E-6</v>
      </c>
      <c r="J153" s="22">
        <f>'2000 250 200 15'!D203</f>
        <v>8.3556601799999994E-6</v>
      </c>
      <c r="K153" s="21">
        <f t="shared" si="17"/>
        <v>-3.5203270448430253</v>
      </c>
      <c r="L153">
        <v>375</v>
      </c>
      <c r="M153" s="22">
        <f>'2000 250 200 1'!C203+'2000 250 200 1'!D203</f>
        <v>1.961798192E-5</v>
      </c>
      <c r="N153" s="22">
        <f>'2000 250 200 15'!C203+'2000 250 200 15'!D203</f>
        <v>2.0553461379999999E-5</v>
      </c>
      <c r="O153" s="21">
        <f t="shared" si="18"/>
        <v>-4.6574351487142085</v>
      </c>
      <c r="P153" s="22">
        <f>'2000 250 200 1'!C203-'2000 250 200 1'!D203</f>
        <v>3.4847788799999988E-6</v>
      </c>
      <c r="Q153" s="22">
        <f>'2000 250 200 15'!C203-'2000 250 200 15'!D203</f>
        <v>3.8421410200000002E-6</v>
      </c>
      <c r="R153" s="21">
        <f t="shared" si="13"/>
        <v>-9.7547713057433967</v>
      </c>
    </row>
    <row r="154" spans="1:18">
      <c r="A154">
        <f t="shared" si="14"/>
        <v>67</v>
      </c>
      <c r="B154" s="12">
        <f t="shared" si="11"/>
        <v>-670</v>
      </c>
      <c r="C154">
        <f t="shared" si="15"/>
        <v>2.2989999999999999</v>
      </c>
      <c r="D154">
        <f t="shared" si="12"/>
        <v>0.36153897126927903</v>
      </c>
      <c r="E154" s="12">
        <v>312.5</v>
      </c>
      <c r="F154">
        <f>'2000 250 200 1'!C204</f>
        <v>1.00891141E-5</v>
      </c>
      <c r="G154">
        <f>'2000 250 200 15'!C204</f>
        <v>1.0704769899999999E-5</v>
      </c>
      <c r="H154" s="15">
        <f t="shared" si="16"/>
        <v>-5.9215084589295541</v>
      </c>
      <c r="I154" s="22">
        <f>'2000 250 200 1'!D204</f>
        <v>7.2930849299999999E-6</v>
      </c>
      <c r="J154" s="22">
        <f>'2000 250 200 15'!D204</f>
        <v>7.5777742199999998E-6</v>
      </c>
      <c r="K154" s="21">
        <f t="shared" si="17"/>
        <v>-3.8288210133440734</v>
      </c>
      <c r="L154">
        <v>375</v>
      </c>
      <c r="M154" s="22">
        <f>'2000 250 200 1'!C204+'2000 250 200 1'!D204</f>
        <v>1.7382199029999998E-5</v>
      </c>
      <c r="N154" s="22">
        <f>'2000 250 200 15'!C204+'2000 250 200 15'!D204</f>
        <v>1.8282544119999998E-5</v>
      </c>
      <c r="O154" s="21">
        <f t="shared" si="18"/>
        <v>-5.0489363470994215</v>
      </c>
      <c r="P154" s="22">
        <f>'2000 250 200 1'!C204-'2000 250 200 1'!D204</f>
        <v>2.7960291699999997E-6</v>
      </c>
      <c r="Q154" s="22">
        <f>'2000 250 200 15'!C204-'2000 250 200 15'!D204</f>
        <v>3.1269956799999995E-6</v>
      </c>
      <c r="R154" s="21">
        <f t="shared" si="13"/>
        <v>-11.175590796314143</v>
      </c>
    </row>
    <row r="155" spans="1:18">
      <c r="A155">
        <f t="shared" si="14"/>
        <v>68</v>
      </c>
      <c r="B155" s="12">
        <f t="shared" si="11"/>
        <v>-680</v>
      </c>
      <c r="C155">
        <f t="shared" si="15"/>
        <v>2.58</v>
      </c>
      <c r="D155">
        <f t="shared" si="12"/>
        <v>0.41161970596323016</v>
      </c>
      <c r="E155" s="12">
        <v>312.5</v>
      </c>
      <c r="F155">
        <f>'2000 250 200 1'!C205</f>
        <v>8.7613317600000003E-6</v>
      </c>
      <c r="G155">
        <f>'2000 250 200 15'!C205</f>
        <v>9.3440550200000008E-6</v>
      </c>
      <c r="H155" s="15">
        <f t="shared" si="16"/>
        <v>-6.4370153157258372</v>
      </c>
      <c r="I155" s="22">
        <f>'2000 250 200 1'!D205</f>
        <v>6.5408715599999997E-6</v>
      </c>
      <c r="J155" s="22">
        <f>'2000 250 200 15'!D205</f>
        <v>6.8175661400000002E-6</v>
      </c>
      <c r="K155" s="21">
        <f t="shared" si="17"/>
        <v>-4.142618863282201</v>
      </c>
      <c r="L155">
        <v>375</v>
      </c>
      <c r="M155" s="22">
        <f>'2000 250 200 1'!C205+'2000 250 200 1'!D205</f>
        <v>1.530220332E-5</v>
      </c>
      <c r="N155" s="22">
        <f>'2000 250 200 15'!C205+'2000 250 200 15'!D205</f>
        <v>1.6161621159999999E-5</v>
      </c>
      <c r="O155" s="21">
        <f t="shared" si="18"/>
        <v>-5.4628949544661287</v>
      </c>
      <c r="P155" s="22">
        <f>'2000 250 200 1'!C205-'2000 250 200 1'!D205</f>
        <v>2.2204602000000006E-6</v>
      </c>
      <c r="Q155" s="22">
        <f>'2000 250 200 15'!C205-'2000 250 200 15'!D205</f>
        <v>2.5264888800000006E-6</v>
      </c>
      <c r="R155" s="21">
        <f t="shared" si="13"/>
        <v>-12.893699715017796</v>
      </c>
    </row>
    <row r="156" spans="1:18">
      <c r="A156">
        <f t="shared" si="14"/>
        <v>69</v>
      </c>
      <c r="B156" s="12">
        <f t="shared" si="11"/>
        <v>-690</v>
      </c>
      <c r="C156">
        <f t="shared" si="15"/>
        <v>2.8959999999999999</v>
      </c>
      <c r="D156">
        <f t="shared" si="12"/>
        <v>0.46179855752510929</v>
      </c>
      <c r="E156" s="12">
        <v>312.5</v>
      </c>
      <c r="F156">
        <f>'2000 250 200 1'!C206</f>
        <v>7.5681671000000003E-6</v>
      </c>
      <c r="G156">
        <f>'2000 250 200 15'!C206</f>
        <v>8.1170048599999998E-6</v>
      </c>
      <c r="H156" s="15">
        <f t="shared" si="16"/>
        <v>-6.9981733244574444</v>
      </c>
      <c r="I156" s="22">
        <f>'2000 250 200 1'!D206</f>
        <v>5.8214752999999998E-6</v>
      </c>
      <c r="J156" s="22">
        <f>'2000 250 200 15'!D206</f>
        <v>6.0873043300000004E-6</v>
      </c>
      <c r="K156" s="21">
        <f t="shared" si="17"/>
        <v>-4.4644210113744549</v>
      </c>
      <c r="L156">
        <v>375</v>
      </c>
      <c r="M156" s="22">
        <f>'2000 250 200 1'!C206+'2000 250 200 1'!D206</f>
        <v>1.3389642399999999E-5</v>
      </c>
      <c r="N156" s="22">
        <f>'2000 250 200 15'!C206+'2000 250 200 15'!D206</f>
        <v>1.420430919E-5</v>
      </c>
      <c r="O156" s="21">
        <f t="shared" si="18"/>
        <v>-5.9046765182789898</v>
      </c>
      <c r="P156" s="22">
        <f>'2000 250 200 1'!C206-'2000 250 200 1'!D206</f>
        <v>1.7466918000000005E-6</v>
      </c>
      <c r="Q156" s="22">
        <f>'2000 250 200 15'!C206-'2000 250 200 15'!D206</f>
        <v>2.0297005299999994E-6</v>
      </c>
      <c r="R156" s="21">
        <f t="shared" si="13"/>
        <v>-14.988311873835361</v>
      </c>
    </row>
    <row r="157" spans="1:18">
      <c r="A157">
        <f t="shared" si="14"/>
        <v>70</v>
      </c>
      <c r="B157" s="12">
        <f t="shared" si="11"/>
        <v>-700</v>
      </c>
      <c r="C157">
        <f t="shared" si="15"/>
        <v>3.2509999999999999</v>
      </c>
      <c r="D157">
        <f t="shared" si="12"/>
        <v>0.51201696949612663</v>
      </c>
      <c r="E157" s="12">
        <v>312.5</v>
      </c>
      <c r="F157">
        <f>'2000 250 200 1'!C207</f>
        <v>6.5070296799999998E-6</v>
      </c>
      <c r="G157">
        <f>'2000 250 200 15'!C207</f>
        <v>7.0220268999999996E-6</v>
      </c>
      <c r="H157" s="15">
        <f t="shared" si="16"/>
        <v>-7.6132022503523284</v>
      </c>
      <c r="I157" s="22">
        <f>'2000 250 200 1'!D207</f>
        <v>5.1442926399999996E-6</v>
      </c>
      <c r="J157" s="22">
        <f>'2000 250 200 15'!D207</f>
        <v>5.3971599000000004E-6</v>
      </c>
      <c r="K157" s="21">
        <f t="shared" si="17"/>
        <v>-4.7975790630462933</v>
      </c>
      <c r="L157">
        <v>375</v>
      </c>
      <c r="M157" s="22">
        <f>'2000 250 200 1'!C207+'2000 250 200 1'!D207</f>
        <v>1.1651322319999999E-5</v>
      </c>
      <c r="N157" s="22">
        <f>'2000 250 200 15'!C207+'2000 250 200 15'!D207</f>
        <v>1.2419186799999999E-5</v>
      </c>
      <c r="O157" s="21">
        <f t="shared" si="18"/>
        <v>-6.3801266202715023</v>
      </c>
      <c r="P157" s="22">
        <f>'2000 250 200 1'!C207-'2000 250 200 1'!D207</f>
        <v>1.3627370400000002E-6</v>
      </c>
      <c r="Q157" s="22">
        <f>'2000 250 200 15'!C207-'2000 250 200 15'!D207</f>
        <v>1.6248669999999992E-6</v>
      </c>
      <c r="R157" s="21">
        <f t="shared" si="13"/>
        <v>-17.547838099723485</v>
      </c>
    </row>
    <row r="158" spans="1:18">
      <c r="A158">
        <f t="shared" si="14"/>
        <v>71</v>
      </c>
      <c r="B158" s="12">
        <f t="shared" si="11"/>
        <v>-710</v>
      </c>
      <c r="C158">
        <f t="shared" si="15"/>
        <v>3.649</v>
      </c>
      <c r="D158">
        <f t="shared" si="12"/>
        <v>0.56217386336464825</v>
      </c>
      <c r="E158" s="12">
        <v>312.5</v>
      </c>
      <c r="F158">
        <f>'2000 250 200 1'!C208</f>
        <v>5.57202482E-6</v>
      </c>
      <c r="G158">
        <f>'2000 250 200 15'!C208</f>
        <v>6.0539687899999996E-6</v>
      </c>
      <c r="H158" s="15">
        <f t="shared" si="16"/>
        <v>-8.2908005314136695</v>
      </c>
      <c r="I158" s="22">
        <f>'2000 250 200 1'!D208</f>
        <v>4.51587332E-6</v>
      </c>
      <c r="J158" s="22">
        <f>'2000 250 200 15'!D208</f>
        <v>4.7544321600000004E-6</v>
      </c>
      <c r="K158" s="21">
        <f t="shared" si="17"/>
        <v>-5.1467309359906945</v>
      </c>
      <c r="L158">
        <v>375</v>
      </c>
      <c r="M158" s="22">
        <f>'2000 250 200 1'!C208+'2000 250 200 1'!D208</f>
        <v>1.0087898140000001E-5</v>
      </c>
      <c r="N158" s="22">
        <f>'2000 250 200 15'!C208+'2000 250 200 15'!D208</f>
        <v>1.080840095E-5</v>
      </c>
      <c r="O158" s="21">
        <f t="shared" si="18"/>
        <v>-6.8959848525981169</v>
      </c>
      <c r="P158" s="22">
        <f>'2000 250 200 1'!C208-'2000 250 200 1'!D208</f>
        <v>1.0561515E-6</v>
      </c>
      <c r="Q158" s="22">
        <f>'2000 250 200 15'!C208-'2000 250 200 15'!D208</f>
        <v>1.2995366299999993E-6</v>
      </c>
      <c r="R158" s="21">
        <f t="shared" si="13"/>
        <v>-20.663612207444402</v>
      </c>
    </row>
    <row r="159" spans="1:18">
      <c r="A159">
        <f t="shared" si="14"/>
        <v>72</v>
      </c>
      <c r="B159" s="12">
        <f t="shared" si="11"/>
        <v>-720</v>
      </c>
      <c r="C159">
        <f t="shared" si="15"/>
        <v>4.0960000000000001</v>
      </c>
      <c r="D159">
        <f t="shared" si="12"/>
        <v>0.61235994796777438</v>
      </c>
      <c r="E159" s="12">
        <v>312.5</v>
      </c>
      <c r="F159">
        <f>'2000 250 200 1'!C209</f>
        <v>4.7541108299999996E-6</v>
      </c>
      <c r="G159">
        <f>'2000 250 200 15'!C209</f>
        <v>5.2043224199999999E-6</v>
      </c>
      <c r="H159" s="15">
        <f t="shared" si="16"/>
        <v>-9.0418156892300381</v>
      </c>
      <c r="I159" s="22">
        <f>'2000 250 200 1'!D209</f>
        <v>3.94009014E-6</v>
      </c>
      <c r="J159" s="22">
        <f>'2000 250 200 15'!D209</f>
        <v>4.1636943899999998E-6</v>
      </c>
      <c r="K159" s="21">
        <f t="shared" si="17"/>
        <v>-5.5185141996859057</v>
      </c>
      <c r="L159">
        <v>375</v>
      </c>
      <c r="M159" s="22">
        <f>'2000 250 200 1'!C209+'2000 250 200 1'!D209</f>
        <v>8.6942009699999988E-6</v>
      </c>
      <c r="N159" s="22">
        <f>'2000 250 200 15'!C209+'2000 250 200 15'!D209</f>
        <v>9.3680168099999989E-6</v>
      </c>
      <c r="O159" s="21">
        <f t="shared" si="18"/>
        <v>-7.4610532129238916</v>
      </c>
      <c r="P159" s="22">
        <f>'2000 250 200 1'!C209-'2000 250 200 1'!D209</f>
        <v>8.1402068999999962E-7</v>
      </c>
      <c r="Q159" s="22">
        <f>'2000 250 200 15'!C209-'2000 250 200 15'!D209</f>
        <v>1.0406280300000001E-6</v>
      </c>
      <c r="R159" s="21">
        <f t="shared" si="13"/>
        <v>-24.436685778426064</v>
      </c>
    </row>
    <row r="160" spans="1:18">
      <c r="A160">
        <f t="shared" si="14"/>
        <v>73</v>
      </c>
      <c r="B160" s="12">
        <f t="shared" si="11"/>
        <v>-730</v>
      </c>
      <c r="C160">
        <f t="shared" si="15"/>
        <v>4.5979999999999999</v>
      </c>
      <c r="D160">
        <f t="shared" si="12"/>
        <v>0.66256896693326017</v>
      </c>
      <c r="E160" s="12">
        <v>312.5</v>
      </c>
      <c r="F160">
        <f>'2000 250 200 1'!C210</f>
        <v>4.0432984199999997E-6</v>
      </c>
      <c r="G160">
        <f>'2000 250 200 15'!C210</f>
        <v>4.4634668299999999E-6</v>
      </c>
      <c r="H160" s="15">
        <f t="shared" si="16"/>
        <v>-9.8784531523307333</v>
      </c>
      <c r="I160" s="22">
        <f>'2000 250 200 1'!D210</f>
        <v>3.4188991599999999E-6</v>
      </c>
      <c r="J160" s="22">
        <f>'2000 250 200 15'!D210</f>
        <v>3.6274962899999999E-6</v>
      </c>
      <c r="K160" s="21">
        <f t="shared" si="17"/>
        <v>-5.9206762231886936</v>
      </c>
      <c r="L160">
        <v>375</v>
      </c>
      <c r="M160" s="22">
        <f>'2000 250 200 1'!C210+'2000 250 200 1'!D210</f>
        <v>7.4621975799999996E-6</v>
      </c>
      <c r="N160" s="22">
        <f>'2000 250 200 15'!C210+'2000 250 200 15'!D210</f>
        <v>8.0909631199999993E-6</v>
      </c>
      <c r="O160" s="21">
        <f t="shared" si="18"/>
        <v>-8.0853731550526557</v>
      </c>
      <c r="P160" s="22">
        <f>'2000 250 200 1'!C210-'2000 250 200 1'!D210</f>
        <v>6.2439925999999976E-7</v>
      </c>
      <c r="Q160" s="22">
        <f>'2000 250 200 15'!C210-'2000 250 200 15'!D210</f>
        <v>8.3597053999999999E-7</v>
      </c>
      <c r="R160" s="21">
        <f t="shared" si="13"/>
        <v>-28.975028105894857</v>
      </c>
    </row>
    <row r="161" spans="1:18">
      <c r="A161">
        <f t="shared" si="14"/>
        <v>74</v>
      </c>
      <c r="B161" s="12">
        <f t="shared" si="11"/>
        <v>-740</v>
      </c>
      <c r="C161">
        <f t="shared" si="15"/>
        <v>5.1609999999999996</v>
      </c>
      <c r="D161">
        <f t="shared" si="12"/>
        <v>0.71273385906995179</v>
      </c>
      <c r="E161" s="12">
        <v>312.5</v>
      </c>
      <c r="F161">
        <f>'2000 250 200 1'!C211</f>
        <v>3.4297926900000001E-6</v>
      </c>
      <c r="G161">
        <f>'2000 250 200 15'!C211</f>
        <v>3.8218100400000004E-6</v>
      </c>
      <c r="H161" s="15">
        <f t="shared" si="16"/>
        <v>-10.811881582487084</v>
      </c>
      <c r="I161" s="22">
        <f>'2000 250 200 1'!D211</f>
        <v>2.9524716900000001E-6</v>
      </c>
      <c r="J161" s="22">
        <f>'2000 250 200 15'!D211</f>
        <v>3.1464451899999999E-6</v>
      </c>
      <c r="K161" s="21">
        <f t="shared" si="17"/>
        <v>-6.3609163337212022</v>
      </c>
      <c r="L161">
        <v>375</v>
      </c>
      <c r="M161" s="22">
        <f>'2000 250 200 1'!C211+'2000 250 200 1'!D211</f>
        <v>6.3822643799999998E-6</v>
      </c>
      <c r="N161" s="22">
        <f>'2000 250 200 15'!C211+'2000 250 200 15'!D211</f>
        <v>6.9682552300000003E-6</v>
      </c>
      <c r="O161" s="21">
        <f t="shared" si="18"/>
        <v>-8.7785474590977444</v>
      </c>
      <c r="P161" s="22">
        <f>'2000 250 200 1'!C211-'2000 250 200 1'!D211</f>
        <v>4.7732100000000002E-7</v>
      </c>
      <c r="Q161" s="22">
        <f>'2000 250 200 15'!C211-'2000 250 200 15'!D211</f>
        <v>6.7536485000000053E-7</v>
      </c>
      <c r="R161" s="21">
        <f t="shared" si="13"/>
        <v>-34.362155135330305</v>
      </c>
    </row>
    <row r="162" spans="1:18">
      <c r="A162">
        <f t="shared" si="14"/>
        <v>75</v>
      </c>
      <c r="B162" s="12">
        <f t="shared" si="11"/>
        <v>-750</v>
      </c>
      <c r="C162">
        <f t="shared" si="15"/>
        <v>5.7930000000000001</v>
      </c>
      <c r="D162">
        <f t="shared" si="12"/>
        <v>0.76290352849905718</v>
      </c>
      <c r="E162" s="12">
        <v>312.5</v>
      </c>
      <c r="F162">
        <f>'2000 250 200 1'!C212</f>
        <v>2.9032316600000001E-6</v>
      </c>
      <c r="G162">
        <f>'2000 250 200 15'!C212</f>
        <v>3.2690355999999999E-6</v>
      </c>
      <c r="H162" s="15">
        <f t="shared" si="16"/>
        <v>-11.853146488669703</v>
      </c>
      <c r="I162" s="22">
        <f>'2000 250 200 1'!D212</f>
        <v>2.53895664E-6</v>
      </c>
      <c r="J162" s="22">
        <f>'2000 250 200 15'!D212</f>
        <v>2.7189763199999998E-6</v>
      </c>
      <c r="K162" s="21">
        <f t="shared" si="17"/>
        <v>-6.8475456560404604</v>
      </c>
      <c r="L162">
        <v>375</v>
      </c>
      <c r="M162" s="22">
        <f>'2000 250 200 1'!C212+'2000 250 200 1'!D212</f>
        <v>5.4421883000000005E-6</v>
      </c>
      <c r="N162" s="22">
        <f>'2000 250 200 15'!C212+'2000 250 200 15'!D212</f>
        <v>5.9880119200000001E-6</v>
      </c>
      <c r="O162" s="21">
        <f t="shared" si="18"/>
        <v>-9.5505522124615876</v>
      </c>
      <c r="P162" s="22">
        <f>'2000 250 200 1'!C212-'2000 250 200 1'!D212</f>
        <v>3.6427502000000007E-7</v>
      </c>
      <c r="Q162" s="22">
        <f>'2000 250 200 15'!C212-'2000 250 200 15'!D212</f>
        <v>5.5005928000000013E-7</v>
      </c>
      <c r="R162" s="21">
        <f t="shared" si="13"/>
        <v>-40.638147338451596</v>
      </c>
    </row>
    <row r="163" spans="1:18">
      <c r="A163">
        <f t="shared" si="14"/>
        <v>76</v>
      </c>
      <c r="B163" s="12">
        <f t="shared" si="11"/>
        <v>-760</v>
      </c>
      <c r="C163">
        <f t="shared" si="15"/>
        <v>6.5019999999999998</v>
      </c>
      <c r="D163">
        <f t="shared" si="12"/>
        <v>0.81304696516010788</v>
      </c>
      <c r="E163" s="12">
        <v>312.5</v>
      </c>
      <c r="F163">
        <f>'2000 250 200 1'!C213</f>
        <v>2.4529001800000001E-6</v>
      </c>
      <c r="G163">
        <f>'2000 250 200 15'!C213</f>
        <v>2.7943753900000002E-6</v>
      </c>
      <c r="H163" s="15">
        <f t="shared" si="16"/>
        <v>-13.015333593390832</v>
      </c>
      <c r="I163" s="22">
        <f>'2000 250 200 1'!D213</f>
        <v>2.1751139500000001E-6</v>
      </c>
      <c r="J163" s="22">
        <f>'2000 250 200 15'!D213</f>
        <v>2.3420286699999998E-6</v>
      </c>
      <c r="K163" s="21">
        <f t="shared" si="17"/>
        <v>-7.3902789458527058</v>
      </c>
      <c r="L163">
        <v>375</v>
      </c>
      <c r="M163" s="22">
        <f>'2000 250 200 1'!C213+'2000 250 200 1'!D213</f>
        <v>4.6280141299999998E-6</v>
      </c>
      <c r="N163" s="22">
        <f>'2000 250 200 15'!C213+'2000 250 200 15'!D213</f>
        <v>5.1364040600000004E-6</v>
      </c>
      <c r="O163" s="21">
        <f t="shared" si="18"/>
        <v>-10.413112591196805</v>
      </c>
      <c r="P163" s="22">
        <f>'2000 250 200 1'!C213-'2000 250 200 1'!D213</f>
        <v>2.7778622999999993E-7</v>
      </c>
      <c r="Q163" s="22">
        <f>'2000 250 200 15'!C213-'2000 250 200 15'!D213</f>
        <v>4.5234672000000038E-7</v>
      </c>
      <c r="R163" s="21">
        <f t="shared" si="13"/>
        <v>-47.816083358517211</v>
      </c>
    </row>
    <row r="164" spans="1:18">
      <c r="A164">
        <f t="shared" si="14"/>
        <v>77</v>
      </c>
      <c r="B164" s="12">
        <f t="shared" si="11"/>
        <v>-770</v>
      </c>
      <c r="C164">
        <f t="shared" si="15"/>
        <v>7.298</v>
      </c>
      <c r="D164">
        <f t="shared" si="12"/>
        <v>0.86320385902862951</v>
      </c>
      <c r="E164" s="12">
        <v>312.5</v>
      </c>
      <c r="F164">
        <f>'2000 250 200 1'!C214</f>
        <v>2.06912987E-6</v>
      </c>
      <c r="G164">
        <f>'2000 250 200 15'!C214</f>
        <v>2.3880707599999999E-6</v>
      </c>
      <c r="H164" s="15">
        <f t="shared" si="16"/>
        <v>-14.31126469171301</v>
      </c>
      <c r="I164" s="22">
        <f>'2000 250 200 1'!D214</f>
        <v>1.8573355E-6</v>
      </c>
      <c r="J164" s="22">
        <f>'2000 250 200 15'!D214</f>
        <v>2.0120916300000001E-6</v>
      </c>
      <c r="K164" s="21">
        <f t="shared" si="17"/>
        <v>-7.998916883595637</v>
      </c>
      <c r="L164">
        <v>375</v>
      </c>
      <c r="M164" s="22">
        <f>'2000 250 200 1'!C214+'2000 250 200 1'!D214</f>
        <v>3.92646537E-6</v>
      </c>
      <c r="N164" s="22">
        <f>'2000 250 200 15'!C214+'2000 250 200 15'!D214</f>
        <v>4.40016239E-6</v>
      </c>
      <c r="O164" s="21">
        <f t="shared" si="18"/>
        <v>-11.377883908190944</v>
      </c>
      <c r="P164" s="22">
        <f>'2000 250 200 1'!C214-'2000 250 200 1'!D214</f>
        <v>2.1179436999999994E-7</v>
      </c>
      <c r="Q164" s="22">
        <f>'2000 250 200 15'!C214-'2000 250 200 15'!D214</f>
        <v>3.7597912999999976E-7</v>
      </c>
      <c r="R164" s="21">
        <f t="shared" si="13"/>
        <v>-55.866676534413308</v>
      </c>
    </row>
    <row r="165" spans="1:18">
      <c r="A165">
        <f t="shared" si="14"/>
        <v>78</v>
      </c>
      <c r="B165" s="12">
        <f t="shared" si="11"/>
        <v>-780</v>
      </c>
      <c r="C165">
        <f t="shared" si="15"/>
        <v>8.1920000000000002</v>
      </c>
      <c r="D165">
        <f t="shared" si="12"/>
        <v>0.91338994363175552</v>
      </c>
      <c r="E165" s="12">
        <v>312.5</v>
      </c>
      <c r="F165">
        <f>'2000 250 200 1'!C215</f>
        <v>1.7434395299999999E-6</v>
      </c>
      <c r="G165">
        <f>'2000 250 200 15'!C215</f>
        <v>2.0415216199999999E-6</v>
      </c>
      <c r="H165" s="15">
        <f t="shared" si="16"/>
        <v>-15.750866557771669</v>
      </c>
      <c r="I165" s="22">
        <f>'2000 250 200 1'!D215</f>
        <v>1.5817500599999999E-6</v>
      </c>
      <c r="J165" s="22">
        <f>'2000 250 200 15'!D215</f>
        <v>1.72531389E-6</v>
      </c>
      <c r="K165" s="21">
        <f t="shared" si="17"/>
        <v>-8.68225302991193</v>
      </c>
      <c r="L165">
        <v>375</v>
      </c>
      <c r="M165" s="22">
        <f>'2000 250 200 1'!C215+'2000 250 200 1'!D215</f>
        <v>3.3251895899999997E-6</v>
      </c>
      <c r="N165" s="22">
        <f>'2000 250 200 15'!C215+'2000 250 200 15'!D215</f>
        <v>3.7668355099999999E-6</v>
      </c>
      <c r="O165" s="21">
        <f t="shared" si="18"/>
        <v>-12.454719597650616</v>
      </c>
      <c r="P165" s="22">
        <f>'2000 250 200 1'!C215-'2000 250 200 1'!D215</f>
        <v>1.6168947E-7</v>
      </c>
      <c r="Q165" s="22">
        <f>'2000 250 200 15'!C215-'2000 250 200 15'!D215</f>
        <v>3.1620772999999992E-7</v>
      </c>
      <c r="R165" s="21">
        <f t="shared" si="13"/>
        <v>-64.665898858582949</v>
      </c>
    </row>
    <row r="166" spans="1:18">
      <c r="A166">
        <f t="shared" si="14"/>
        <v>79</v>
      </c>
      <c r="B166" s="12">
        <f t="shared" si="11"/>
        <v>-790</v>
      </c>
      <c r="C166">
        <f t="shared" si="15"/>
        <v>9.1950000000000003</v>
      </c>
      <c r="D166">
        <f t="shared" si="12"/>
        <v>0.96355173357409629</v>
      </c>
      <c r="E166" s="12">
        <v>312.5</v>
      </c>
      <c r="F166">
        <f>'2000 250 200 1'!C216</f>
        <v>1.4677618199999999E-6</v>
      </c>
      <c r="G166">
        <f>'2000 250 200 15'!C216</f>
        <v>1.7465085000000001E-6</v>
      </c>
      <c r="H166" s="15">
        <f t="shared" si="16"/>
        <v>-17.344320934401068</v>
      </c>
      <c r="I166" s="22">
        <f>'2000 250 200 1'!D216</f>
        <v>1.3439692899999999E-6</v>
      </c>
      <c r="J166" s="22">
        <f>'2000 250 200 15'!D216</f>
        <v>1.4772646499999999E-6</v>
      </c>
      <c r="K166" s="21">
        <f t="shared" si="17"/>
        <v>-9.4494368659126486</v>
      </c>
      <c r="L166">
        <v>375</v>
      </c>
      <c r="M166" s="22">
        <f>'2000 250 200 1'!C216+'2000 250 200 1'!D216</f>
        <v>2.8117311100000001E-6</v>
      </c>
      <c r="N166" s="22">
        <f>'2000 250 200 15'!C216+'2000 250 200 15'!D216</f>
        <v>3.2237731499999997E-6</v>
      </c>
      <c r="O166" s="21">
        <f t="shared" si="18"/>
        <v>-13.653939165639811</v>
      </c>
      <c r="P166" s="22">
        <f>'2000 250 200 1'!C216-'2000 250 200 1'!D216</f>
        <v>1.2379252999999999E-7</v>
      </c>
      <c r="Q166" s="22">
        <f>'2000 250 200 15'!C216-'2000 250 200 15'!D216</f>
        <v>2.6924385000000014E-7</v>
      </c>
      <c r="R166" s="21">
        <f t="shared" si="13"/>
        <v>-74.014176499386693</v>
      </c>
    </row>
    <row r="167" spans="1:18">
      <c r="A167">
        <f t="shared" si="14"/>
        <v>80</v>
      </c>
      <c r="B167" s="12">
        <f t="shared" si="11"/>
        <v>-800</v>
      </c>
      <c r="C167">
        <f t="shared" si="15"/>
        <v>10.32</v>
      </c>
      <c r="D167">
        <f t="shared" si="12"/>
        <v>1.0136796972911926</v>
      </c>
      <c r="E167" s="12">
        <v>312.5</v>
      </c>
      <c r="F167">
        <f>'2000 250 200 1'!C217</f>
        <v>1.2346748000000001E-6</v>
      </c>
      <c r="G167">
        <f>'2000 250 200 15'!C217</f>
        <v>1.49545477E-6</v>
      </c>
      <c r="H167" s="15">
        <f t="shared" si="16"/>
        <v>-19.103853008705364</v>
      </c>
      <c r="I167" s="22">
        <f>'2000 250 200 1'!D217</f>
        <v>1.1395639E-6</v>
      </c>
      <c r="J167" s="22">
        <f>'2000 250 200 15'!D217</f>
        <v>1.26344545E-6</v>
      </c>
      <c r="K167" s="21">
        <f t="shared" si="17"/>
        <v>-10.310534164172102</v>
      </c>
      <c r="L167">
        <v>375</v>
      </c>
      <c r="M167" s="22">
        <f>'2000 250 200 1'!C217+'2000 250 200 1'!D217</f>
        <v>2.3742387000000003E-6</v>
      </c>
      <c r="N167" s="22">
        <f>'2000 250 200 15'!C217+'2000 250 200 15'!D217</f>
        <v>2.7589002199999999E-6</v>
      </c>
      <c r="O167" s="21">
        <f t="shared" si="18"/>
        <v>-14.987380080490775</v>
      </c>
      <c r="P167" s="22">
        <f>'2000 250 200 1'!C217-'2000 250 200 1'!D217</f>
        <v>9.5110900000000098E-8</v>
      </c>
      <c r="Q167" s="22">
        <f>'2000 250 200 15'!C217-'2000 250 200 15'!D217</f>
        <v>2.3200931999999999E-7</v>
      </c>
      <c r="R167" s="21">
        <f t="shared" si="13"/>
        <v>-83.699148893944781</v>
      </c>
    </row>
    <row r="168" spans="1:18">
      <c r="A168">
        <f t="shared" si="14"/>
        <v>81</v>
      </c>
      <c r="B168" s="12">
        <f t="shared" si="11"/>
        <v>-810</v>
      </c>
      <c r="C168">
        <f t="shared" si="15"/>
        <v>11.59</v>
      </c>
      <c r="D168">
        <f t="shared" si="12"/>
        <v>1.064083435963596</v>
      </c>
      <c r="E168" s="12">
        <v>312.5</v>
      </c>
      <c r="F168">
        <f>'2000 250 200 1'!C218</f>
        <v>1.0379941899999999E-6</v>
      </c>
      <c r="G168">
        <f>'2000 250 200 15'!C218</f>
        <v>1.2820462700000001E-6</v>
      </c>
      <c r="H168" s="15">
        <f t="shared" si="16"/>
        <v>-21.038605507767752</v>
      </c>
      <c r="I168" s="22">
        <f>'2000 250 200 1'!D218</f>
        <v>9.6460355699999993E-7</v>
      </c>
      <c r="J168" s="22">
        <f>'2000 250 200 15'!D218</f>
        <v>1.0798537299999999E-6</v>
      </c>
      <c r="K168" s="21">
        <f t="shared" si="17"/>
        <v>-11.274402623408779</v>
      </c>
      <c r="L168">
        <v>375</v>
      </c>
      <c r="M168" s="22">
        <f>'2000 250 200 1'!C218+'2000 250 200 1'!D218</f>
        <v>2.0025977469999997E-6</v>
      </c>
      <c r="N168" s="22">
        <f>'2000 250 200 15'!C218+'2000 250 200 15'!D218</f>
        <v>2.3619000000000002E-6</v>
      </c>
      <c r="O168" s="21">
        <f t="shared" si="18"/>
        <v>-16.464769777781285</v>
      </c>
      <c r="P168" s="22">
        <f>'2000 250 200 1'!C218-'2000 250 200 1'!D218</f>
        <v>7.3390633000000017E-8</v>
      </c>
      <c r="Q168" s="22">
        <f>'2000 250 200 15'!C218-'2000 250 200 15'!D218</f>
        <v>2.021925400000002E-7</v>
      </c>
      <c r="R168" s="21">
        <f t="shared" si="13"/>
        <v>-93.47588649761289</v>
      </c>
    </row>
    <row r="169" spans="1:18">
      <c r="A169">
        <f t="shared" si="14"/>
        <v>82</v>
      </c>
      <c r="B169" s="12">
        <f t="shared" si="11"/>
        <v>-820</v>
      </c>
      <c r="C169">
        <f t="shared" si="15"/>
        <v>13</v>
      </c>
      <c r="D169">
        <f t="shared" si="12"/>
        <v>1.1139433523068367</v>
      </c>
      <c r="E169" s="12">
        <v>312.5</v>
      </c>
      <c r="F169">
        <f>'2000 250 200 1'!C219</f>
        <v>8.7243648600000001E-7</v>
      </c>
      <c r="G169">
        <f>'2000 250 200 15'!C219</f>
        <v>1.10088246E-6</v>
      </c>
      <c r="H169" s="15">
        <f t="shared" si="16"/>
        <v>-23.153476984860408</v>
      </c>
      <c r="I169" s="22">
        <f>'2000 250 200 1'!D219</f>
        <v>8.1546096900000005E-7</v>
      </c>
      <c r="J169" s="22">
        <f>'2000 250 200 15'!D219</f>
        <v>9.2278499099999995E-7</v>
      </c>
      <c r="K169" s="21">
        <f t="shared" si="17"/>
        <v>-12.348542665388955</v>
      </c>
      <c r="L169">
        <v>375</v>
      </c>
      <c r="M169" s="22">
        <f>'2000 250 200 1'!C219+'2000 250 200 1'!D219</f>
        <v>1.6878974550000002E-6</v>
      </c>
      <c r="N169" s="22">
        <f>'2000 250 200 15'!C219+'2000 250 200 15'!D219</f>
        <v>2.023667451E-6</v>
      </c>
      <c r="O169" s="21">
        <f t="shared" si="18"/>
        <v>-18.093176571273453</v>
      </c>
      <c r="P169" s="22">
        <f>'2000 250 200 1'!C219-'2000 250 200 1'!D219</f>
        <v>5.6975516999999962E-8</v>
      </c>
      <c r="Q169" s="22">
        <f>'2000 250 200 15'!C219-'2000 250 200 15'!D219</f>
        <v>1.7809746900000007E-7</v>
      </c>
      <c r="R169" s="21">
        <f t="shared" si="13"/>
        <v>-103.05050704550125</v>
      </c>
    </row>
    <row r="170" spans="1:18">
      <c r="A170">
        <f t="shared" si="14"/>
        <v>83</v>
      </c>
      <c r="B170" s="12">
        <f t="shared" si="11"/>
        <v>-830</v>
      </c>
      <c r="C170">
        <f t="shared" si="15"/>
        <v>14.6</v>
      </c>
      <c r="D170">
        <f t="shared" si="12"/>
        <v>1.1643528557844371</v>
      </c>
      <c r="E170" s="12">
        <v>312.5</v>
      </c>
      <c r="F170">
        <f>'2000 250 200 1'!C220</f>
        <v>7.3316543600000001E-7</v>
      </c>
      <c r="G170">
        <f>'2000 250 200 15'!C220</f>
        <v>9.4701299700000003E-7</v>
      </c>
      <c r="H170" s="15">
        <f t="shared" si="16"/>
        <v>-25.455339361566487</v>
      </c>
      <c r="I170" s="22">
        <f>'2000 250 200 1'!D220</f>
        <v>6.8860008499999995E-7</v>
      </c>
      <c r="J170" s="22">
        <f>'2000 250 200 15'!D220</f>
        <v>7.8862113199999995E-7</v>
      </c>
      <c r="K170" s="21">
        <f t="shared" si="17"/>
        <v>-13.541783160023488</v>
      </c>
      <c r="L170">
        <v>375</v>
      </c>
      <c r="M170" s="22">
        <f>'2000 250 200 1'!C220+'2000 250 200 1'!D220</f>
        <v>1.4217655209999999E-6</v>
      </c>
      <c r="N170" s="22">
        <f>'2000 250 200 15'!C220+'2000 250 200 15'!D220</f>
        <v>1.735634129E-6</v>
      </c>
      <c r="O170" s="21">
        <f t="shared" si="18"/>
        <v>-19.881462139263881</v>
      </c>
      <c r="P170" s="22">
        <f>'2000 250 200 1'!C220-'2000 250 200 1'!D220</f>
        <v>4.4565351000000058E-8</v>
      </c>
      <c r="Q170" s="22">
        <f>'2000 250 200 15'!C220-'2000 250 200 15'!D220</f>
        <v>1.5839186500000007E-7</v>
      </c>
      <c r="R170" s="21">
        <f t="shared" si="13"/>
        <v>-112.16798913914934</v>
      </c>
    </row>
    <row r="171" spans="1:18">
      <c r="A171">
        <f t="shared" si="14"/>
        <v>0</v>
      </c>
      <c r="B171" s="12">
        <f t="shared" si="11"/>
        <v>0</v>
      </c>
      <c r="C171">
        <f t="shared" si="15"/>
        <v>1E-3</v>
      </c>
      <c r="D171">
        <f t="shared" si="12"/>
        <v>-3</v>
      </c>
      <c r="E171" s="12">
        <f t="shared" ref="E171:E234" si="19">E87+$E$1</f>
        <v>437.5</v>
      </c>
      <c r="F171" s="22">
        <f>'2000 250 200 1'!C270</f>
        <v>1.7021706700000001E-5</v>
      </c>
      <c r="G171" s="22">
        <f>'2000 250 200 15'!C270</f>
        <v>1.70081738E-5</v>
      </c>
      <c r="H171" s="15">
        <f t="shared" si="16"/>
        <v>7.9535395371142362E-2</v>
      </c>
      <c r="I171" s="22">
        <f>'2000 250 200 1'!D270</f>
        <v>8.4176763600000005E-6</v>
      </c>
      <c r="J171" s="22">
        <f>'2000 250 200 15'!D270</f>
        <v>8.4110321499999995E-6</v>
      </c>
      <c r="K171" s="21">
        <f t="shared" si="17"/>
        <v>7.8962803307845636E-2</v>
      </c>
      <c r="L171">
        <f t="shared" ref="L171:L234" si="20">L87+$L$1</f>
        <v>500</v>
      </c>
      <c r="M171" s="22">
        <f>'2000 250 200 1'!C270+'2000 250 200 1'!D270</f>
        <v>2.5439383060000002E-5</v>
      </c>
      <c r="N171" s="22">
        <f>'2000 250 200 15'!C270+'2000 250 200 15'!D270</f>
        <v>2.5419205949999999E-5</v>
      </c>
      <c r="O171" s="21">
        <f t="shared" si="18"/>
        <v>7.9345929144966382E-2</v>
      </c>
      <c r="P171" s="22">
        <f>'2000 250 200 1'!C270-'2000 250 200 1'!D270</f>
        <v>8.6040303400000005E-6</v>
      </c>
      <c r="Q171" s="22">
        <f>'2000 250 200 15'!C270-'2000 250 200 15'!D270</f>
        <v>8.5971416500000003E-6</v>
      </c>
      <c r="R171" s="21">
        <f t="shared" si="13"/>
        <v>8.0095588882024185E-2</v>
      </c>
    </row>
    <row r="172" spans="1:18">
      <c r="A172">
        <f t="shared" si="14"/>
        <v>1</v>
      </c>
      <c r="B172" s="12">
        <f t="shared" si="11"/>
        <v>-10</v>
      </c>
      <c r="C172">
        <f t="shared" si="15"/>
        <v>1.122E-3</v>
      </c>
      <c r="D172">
        <f t="shared" si="12"/>
        <v>-2.9500071430798576</v>
      </c>
      <c r="E172" s="12">
        <f t="shared" si="19"/>
        <v>437.5</v>
      </c>
      <c r="F172" s="22">
        <f>'2000 250 200 1'!C271</f>
        <v>1.7021709899999999E-5</v>
      </c>
      <c r="G172" s="22">
        <f>'2000 250 200 15'!C271</f>
        <v>1.7008174700000001E-5</v>
      </c>
      <c r="H172" s="15">
        <f t="shared" si="16"/>
        <v>7.9548903318926001E-2</v>
      </c>
      <c r="I172" s="22">
        <f>'2000 250 200 1'!D271</f>
        <v>8.4176748499999999E-6</v>
      </c>
      <c r="J172" s="22">
        <f>'2000 250 200 15'!D271</f>
        <v>8.4110304800000001E-6</v>
      </c>
      <c r="K172" s="21">
        <f t="shared" si="17"/>
        <v>7.8964719741751815E-2</v>
      </c>
      <c r="L172">
        <f t="shared" si="20"/>
        <v>500</v>
      </c>
      <c r="M172" s="22">
        <f>'2000 250 200 1'!C271+'2000 250 200 1'!D271</f>
        <v>2.5439384749999999E-5</v>
      </c>
      <c r="N172" s="22">
        <f>'2000 250 200 15'!C271+'2000 250 200 15'!D271</f>
        <v>2.5419205179999999E-5</v>
      </c>
      <c r="O172" s="21">
        <f t="shared" si="18"/>
        <v>7.9355601591684227E-2</v>
      </c>
      <c r="P172" s="22">
        <f>'2000 250 200 1'!C271-'2000 250 200 1'!D271</f>
        <v>8.6040350499999992E-6</v>
      </c>
      <c r="Q172" s="22">
        <f>'2000 250 200 15'!C271-'2000 250 200 15'!D271</f>
        <v>8.597144220000001E-6</v>
      </c>
      <c r="R172" s="21">
        <f t="shared" si="13"/>
        <v>8.012043699836599E-2</v>
      </c>
    </row>
    <row r="173" spans="1:18">
      <c r="A173">
        <f t="shared" si="14"/>
        <v>2</v>
      </c>
      <c r="B173" s="12">
        <f t="shared" si="11"/>
        <v>-20</v>
      </c>
      <c r="C173">
        <f t="shared" si="15"/>
        <v>1.2600000000000001E-3</v>
      </c>
      <c r="D173">
        <f t="shared" si="12"/>
        <v>-2.8996294548824371</v>
      </c>
      <c r="E173" s="12">
        <f t="shared" si="19"/>
        <v>437.5</v>
      </c>
      <c r="F173" s="22">
        <f>'2000 250 200 1'!C272</f>
        <v>1.70217048E-5</v>
      </c>
      <c r="G173" s="22">
        <f>'2000 250 200 15'!C272</f>
        <v>1.7008167899999998E-5</v>
      </c>
      <c r="H173" s="15">
        <f t="shared" si="16"/>
        <v>7.9558922358249642E-2</v>
      </c>
      <c r="I173" s="22">
        <f>'2000 250 200 1'!D272</f>
        <v>8.4176708500000007E-6</v>
      </c>
      <c r="J173" s="22">
        <f>'2000 250 200 15'!D272</f>
        <v>8.4110263399999999E-6</v>
      </c>
      <c r="K173" s="21">
        <f t="shared" si="17"/>
        <v>7.8966421761384215E-2</v>
      </c>
      <c r="L173">
        <f t="shared" si="20"/>
        <v>500</v>
      </c>
      <c r="M173" s="22">
        <f>'2000 250 200 1'!C272+'2000 250 200 1'!D272</f>
        <v>2.5439375650000003E-5</v>
      </c>
      <c r="N173" s="22">
        <f>'2000 250 200 15'!C272+'2000 250 200 15'!D272</f>
        <v>2.5419194239999998E-5</v>
      </c>
      <c r="O173" s="21">
        <f t="shared" si="18"/>
        <v>7.9362868612523618E-2</v>
      </c>
      <c r="P173" s="22">
        <f>'2000 250 200 1'!C272-'2000 250 200 1'!D272</f>
        <v>8.6040339499999998E-6</v>
      </c>
      <c r="Q173" s="22">
        <f>'2000 250 200 15'!C272-'2000 250 200 15'!D272</f>
        <v>8.5971415599999985E-6</v>
      </c>
      <c r="R173" s="21">
        <f t="shared" si="13"/>
        <v>8.0138592807152728E-2</v>
      </c>
    </row>
    <row r="174" spans="1:18">
      <c r="A174">
        <f t="shared" si="14"/>
        <v>3</v>
      </c>
      <c r="B174" s="12">
        <f t="shared" si="11"/>
        <v>-30</v>
      </c>
      <c r="C174">
        <f t="shared" si="15"/>
        <v>1.4139999999999999E-3</v>
      </c>
      <c r="D174">
        <f t="shared" si="12"/>
        <v>-2.8495505905391196</v>
      </c>
      <c r="E174" s="12">
        <f t="shared" si="19"/>
        <v>437.5</v>
      </c>
      <c r="F174" s="22">
        <f>'2000 250 200 1'!C273</f>
        <v>1.70216923E-5</v>
      </c>
      <c r="G174" s="22">
        <f>'2000 250 200 15'!C273</f>
        <v>1.7008155499999999E-5</v>
      </c>
      <c r="H174" s="15">
        <f t="shared" si="16"/>
        <v>7.9558392852996915E-2</v>
      </c>
      <c r="I174" s="22">
        <f>'2000 250 200 1'!D273</f>
        <v>8.4176662500000001E-6</v>
      </c>
      <c r="J174" s="22">
        <f>'2000 250 200 15'!D273</f>
        <v>8.4110217500000008E-6</v>
      </c>
      <c r="K174" s="21">
        <f t="shared" si="17"/>
        <v>7.896634603956397E-2</v>
      </c>
      <c r="L174">
        <f t="shared" si="20"/>
        <v>500</v>
      </c>
      <c r="M174" s="22">
        <f>'2000 250 200 1'!C273+'2000 250 200 1'!D273</f>
        <v>2.5439358549999998E-5</v>
      </c>
      <c r="N174" s="22">
        <f>'2000 250 200 15'!C273+'2000 250 200 15'!D273</f>
        <v>2.5419177249999998E-5</v>
      </c>
      <c r="O174" s="21">
        <f t="shared" si="18"/>
        <v>7.9362489236269956E-2</v>
      </c>
      <c r="P174" s="22">
        <f>'2000 250 200 1'!C273-'2000 250 200 1'!D273</f>
        <v>8.6040260499999995E-6</v>
      </c>
      <c r="Q174" s="22">
        <f>'2000 250 200 15'!C273-'2000 250 200 15'!D273</f>
        <v>8.5971337499999984E-6</v>
      </c>
      <c r="R174" s="21">
        <f t="shared" si="13"/>
        <v>8.0137619557504203E-2</v>
      </c>
    </row>
    <row r="175" spans="1:18">
      <c r="A175">
        <f t="shared" si="14"/>
        <v>4</v>
      </c>
      <c r="B175" s="12">
        <f t="shared" si="11"/>
        <v>-40</v>
      </c>
      <c r="C175">
        <f t="shared" si="15"/>
        <v>1.5870000000000001E-3</v>
      </c>
      <c r="D175">
        <f t="shared" si="12"/>
        <v>-2.7994230732451517</v>
      </c>
      <c r="E175" s="12">
        <f t="shared" si="19"/>
        <v>437.5</v>
      </c>
      <c r="F175" s="22">
        <f>'2000 250 200 1'!C274</f>
        <v>1.7021677E-5</v>
      </c>
      <c r="G175" s="22">
        <f>'2000 250 200 15'!C274</f>
        <v>1.70081423E-5</v>
      </c>
      <c r="H175" s="15">
        <f t="shared" si="16"/>
        <v>7.9546117366541783E-2</v>
      </c>
      <c r="I175" s="22">
        <f>'2000 250 200 1'!D274</f>
        <v>8.41766297E-6</v>
      </c>
      <c r="J175" s="22">
        <f>'2000 250 200 15'!D274</f>
        <v>8.4110186299999996E-6</v>
      </c>
      <c r="K175" s="21">
        <f t="shared" si="17"/>
        <v>7.8964474555159481E-2</v>
      </c>
      <c r="L175">
        <f t="shared" si="20"/>
        <v>500</v>
      </c>
      <c r="M175" s="22">
        <f>'2000 250 200 1'!C274+'2000 250 200 1'!D274</f>
        <v>2.5439339969999999E-5</v>
      </c>
      <c r="N175" s="22">
        <f>'2000 250 200 15'!C274+'2000 250 200 15'!D274</f>
        <v>2.541916093E-5</v>
      </c>
      <c r="O175" s="21">
        <f t="shared" si="18"/>
        <v>7.9353656293077071E-2</v>
      </c>
      <c r="P175" s="22">
        <f>'2000 250 200 1'!C274-'2000 250 200 1'!D274</f>
        <v>8.6040140300000004E-6</v>
      </c>
      <c r="Q175" s="22">
        <f>'2000 250 200 15'!C274-'2000 250 200 15'!D274</f>
        <v>8.5971236700000008E-6</v>
      </c>
      <c r="R175" s="21">
        <f t="shared" si="13"/>
        <v>8.0115165870681238E-2</v>
      </c>
    </row>
    <row r="176" spans="1:18">
      <c r="A176">
        <f t="shared" si="14"/>
        <v>5</v>
      </c>
      <c r="B176" s="12">
        <f t="shared" si="11"/>
        <v>-50</v>
      </c>
      <c r="C176">
        <f t="shared" si="15"/>
        <v>1.7819999999999999E-3</v>
      </c>
      <c r="D176">
        <f t="shared" si="12"/>
        <v>-2.7490923002991439</v>
      </c>
      <c r="E176" s="12">
        <f t="shared" si="19"/>
        <v>437.5</v>
      </c>
      <c r="F176" s="22">
        <f>'2000 250 200 1'!C275</f>
        <v>1.7021666499999998E-5</v>
      </c>
      <c r="G176" s="22">
        <f>'2000 250 200 15'!C275</f>
        <v>1.7008134499999998E-5</v>
      </c>
      <c r="H176" s="15">
        <f t="shared" si="16"/>
        <v>7.9530291699325517E-2</v>
      </c>
      <c r="I176" s="22">
        <f>'2000 250 200 1'!D275</f>
        <v>8.4176622700000005E-6</v>
      </c>
      <c r="J176" s="22">
        <f>'2000 250 200 15'!D275</f>
        <v>8.4110181399999998E-6</v>
      </c>
      <c r="K176" s="21">
        <f t="shared" si="17"/>
        <v>7.8961984399592039E-2</v>
      </c>
      <c r="L176">
        <f t="shared" si="20"/>
        <v>500</v>
      </c>
      <c r="M176" s="22">
        <f>'2000 250 200 1'!C275+'2000 250 200 1'!D275</f>
        <v>2.5439328769999999E-5</v>
      </c>
      <c r="N176" s="22">
        <f>'2000 250 200 15'!C275+'2000 250 200 15'!D275</f>
        <v>2.541915264E-5</v>
      </c>
      <c r="O176" s="21">
        <f t="shared" si="18"/>
        <v>7.9342243183973191E-2</v>
      </c>
      <c r="P176" s="22">
        <f>'2000 250 200 1'!C275-'2000 250 200 1'!D275</f>
        <v>8.6040042299999979E-6</v>
      </c>
      <c r="Q176" s="22">
        <f>'2000 250 200 15'!C275-'2000 250 200 15'!D275</f>
        <v>8.5971163599999986E-6</v>
      </c>
      <c r="R176" s="21">
        <f t="shared" si="13"/>
        <v>8.0086293959285515E-2</v>
      </c>
    </row>
    <row r="177" spans="1:18">
      <c r="A177">
        <f t="shared" si="14"/>
        <v>6</v>
      </c>
      <c r="B177" s="12">
        <f t="shared" si="11"/>
        <v>-60</v>
      </c>
      <c r="C177">
        <f t="shared" si="15"/>
        <v>2E-3</v>
      </c>
      <c r="D177">
        <f t="shared" si="12"/>
        <v>-2.6989700043360187</v>
      </c>
      <c r="E177" s="12">
        <f t="shared" si="19"/>
        <v>437.5</v>
      </c>
      <c r="F177" s="22">
        <f>'2000 250 200 1'!C276</f>
        <v>1.7021667799999999E-5</v>
      </c>
      <c r="G177" s="22">
        <f>'2000 250 200 15'!C276</f>
        <v>1.7008137199999998E-5</v>
      </c>
      <c r="H177" s="15">
        <f t="shared" si="16"/>
        <v>7.9522054269784051E-2</v>
      </c>
      <c r="I177" s="22">
        <f>'2000 250 200 1'!D276</f>
        <v>8.4176644599999993E-6</v>
      </c>
      <c r="J177" s="22">
        <f>'2000 250 200 15'!D276</f>
        <v>8.4110204499999999E-6</v>
      </c>
      <c r="K177" s="21">
        <f t="shared" si="17"/>
        <v>7.8960537148703644E-2</v>
      </c>
      <c r="L177">
        <f t="shared" si="20"/>
        <v>500</v>
      </c>
      <c r="M177" s="22">
        <f>'2000 250 200 1'!C276+'2000 250 200 1'!D276</f>
        <v>2.5439332259999999E-5</v>
      </c>
      <c r="N177" s="22">
        <f>'2000 250 200 15'!C276+'2000 250 200 15'!D276</f>
        <v>2.5419157649999997E-5</v>
      </c>
      <c r="O177" s="21">
        <f t="shared" si="18"/>
        <v>7.9336252553716277E-2</v>
      </c>
      <c r="P177" s="22">
        <f>'2000 250 200 1'!C276-'2000 250 200 1'!D276</f>
        <v>8.60400334E-6</v>
      </c>
      <c r="Q177" s="22">
        <f>'2000 250 200 15'!C276-'2000 250 200 15'!D276</f>
        <v>8.5971167499999985E-6</v>
      </c>
      <c r="R177" s="21">
        <f t="shared" si="13"/>
        <v>8.0071413535505717E-2</v>
      </c>
    </row>
    <row r="178" spans="1:18">
      <c r="A178">
        <f t="shared" si="14"/>
        <v>7</v>
      </c>
      <c r="B178" s="12">
        <f t="shared" si="11"/>
        <v>-70</v>
      </c>
      <c r="C178">
        <f t="shared" si="15"/>
        <v>2.245E-3</v>
      </c>
      <c r="D178">
        <f t="shared" si="12"/>
        <v>-2.648783654660658</v>
      </c>
      <c r="E178" s="12">
        <f t="shared" si="19"/>
        <v>437.5</v>
      </c>
      <c r="F178" s="22">
        <f>'2000 250 200 1'!C277</f>
        <v>1.70216828E-5</v>
      </c>
      <c r="G178" s="22">
        <f>'2000 250 200 15'!C277</f>
        <v>1.7008151099999998E-5</v>
      </c>
      <c r="H178" s="15">
        <f t="shared" si="16"/>
        <v>7.9528451650784399E-2</v>
      </c>
      <c r="I178" s="22">
        <f>'2000 250 200 1'!D277</f>
        <v>8.4176687799999997E-6</v>
      </c>
      <c r="J178" s="22">
        <f>'2000 250 200 15'!D277</f>
        <v>8.4110246700000004E-6</v>
      </c>
      <c r="K178" s="21">
        <f t="shared" si="17"/>
        <v>7.8961685525258132E-2</v>
      </c>
      <c r="L178">
        <f t="shared" si="20"/>
        <v>500</v>
      </c>
      <c r="M178" s="22">
        <f>'2000 250 200 1'!C277+'2000 250 200 1'!D277</f>
        <v>2.5439351580000002E-5</v>
      </c>
      <c r="N178" s="22">
        <f>'2000 250 200 15'!C277+'2000 250 200 15'!D277</f>
        <v>2.5419175769999997E-5</v>
      </c>
      <c r="O178" s="21">
        <f t="shared" si="18"/>
        <v>7.934091312223028E-2</v>
      </c>
      <c r="P178" s="22">
        <f>'2000 250 200 1'!C277-'2000 250 200 1'!D277</f>
        <v>8.6040140200000006E-6</v>
      </c>
      <c r="Q178" s="22">
        <f>'2000 250 200 15'!C277-'2000 250 200 15'!D277</f>
        <v>8.5971264299999981E-6</v>
      </c>
      <c r="R178" s="21">
        <f t="shared" si="13"/>
        <v>8.0082945895631155E-2</v>
      </c>
    </row>
    <row r="179" spans="1:18">
      <c r="A179">
        <f t="shared" si="14"/>
        <v>8</v>
      </c>
      <c r="B179" s="12">
        <f t="shared" si="11"/>
        <v>-80</v>
      </c>
      <c r="C179">
        <f t="shared" si="15"/>
        <v>2.5200000000000001E-3</v>
      </c>
      <c r="D179">
        <f t="shared" si="12"/>
        <v>-2.5985994592184558</v>
      </c>
      <c r="E179" s="12">
        <f t="shared" si="19"/>
        <v>437.5</v>
      </c>
      <c r="F179" s="22">
        <f>'2000 250 200 1'!C278</f>
        <v>1.7021705099999999E-5</v>
      </c>
      <c r="G179" s="22">
        <f>'2000 250 200 15'!C278</f>
        <v>1.70081703E-5</v>
      </c>
      <c r="H179" s="15">
        <f t="shared" si="16"/>
        <v>7.9546573949537819E-2</v>
      </c>
      <c r="I179" s="22">
        <f>'2000 250 200 1'!D278</f>
        <v>8.4176734999999999E-6</v>
      </c>
      <c r="J179" s="22">
        <f>'2000 250 200 15'!D278</f>
        <v>8.4110291599999995E-6</v>
      </c>
      <c r="K179" s="21">
        <f t="shared" si="17"/>
        <v>7.8964375736381376E-2</v>
      </c>
      <c r="L179">
        <f t="shared" si="20"/>
        <v>500</v>
      </c>
      <c r="M179" s="22">
        <f>'2000 250 200 1'!C278+'2000 250 200 1'!D278</f>
        <v>2.5439378599999999E-5</v>
      </c>
      <c r="N179" s="22">
        <f>'2000 250 200 15'!C278+'2000 250 200 15'!D278</f>
        <v>2.5419199459999998E-5</v>
      </c>
      <c r="O179" s="21">
        <f t="shared" si="18"/>
        <v>7.9353929149156358E-2</v>
      </c>
      <c r="P179" s="22">
        <f>'2000 250 200 1'!C278-'2000 250 200 1'!D278</f>
        <v>8.6040315999999987E-6</v>
      </c>
      <c r="Q179" s="22">
        <f>'2000 250 200 15'!C278-'2000 250 200 15'!D278</f>
        <v>8.5971411400000008E-6</v>
      </c>
      <c r="R179" s="21">
        <f t="shared" si="13"/>
        <v>8.0116165381848126E-2</v>
      </c>
    </row>
    <row r="180" spans="1:18">
      <c r="A180">
        <f t="shared" si="14"/>
        <v>9</v>
      </c>
      <c r="B180" s="12">
        <f t="shared" si="11"/>
        <v>-90</v>
      </c>
      <c r="C180">
        <f t="shared" si="15"/>
        <v>2.8279999999999998E-3</v>
      </c>
      <c r="D180">
        <f t="shared" si="12"/>
        <v>-2.5485205948751384</v>
      </c>
      <c r="E180" s="12">
        <f t="shared" si="19"/>
        <v>437.5</v>
      </c>
      <c r="F180" s="22">
        <f>'2000 250 200 1'!C279</f>
        <v>1.70217224E-5</v>
      </c>
      <c r="G180" s="22">
        <f>'2000 250 200 15'!C279</f>
        <v>1.7008184699999998E-5</v>
      </c>
      <c r="H180" s="15">
        <f t="shared" si="16"/>
        <v>7.9563543680679708E-2</v>
      </c>
      <c r="I180" s="22">
        <f>'2000 250 200 1'!D279</f>
        <v>8.4176764700000003E-6</v>
      </c>
      <c r="J180" s="22">
        <f>'2000 250 200 15'!D279</f>
        <v>8.4110319000000005E-6</v>
      </c>
      <c r="K180" s="21">
        <f t="shared" si="17"/>
        <v>7.8967082367947097E-2</v>
      </c>
      <c r="L180">
        <f t="shared" si="20"/>
        <v>500</v>
      </c>
      <c r="M180" s="22">
        <f>'2000 250 200 1'!C279+'2000 250 200 1'!D279</f>
        <v>2.5439398870000002E-5</v>
      </c>
      <c r="N180" s="22">
        <f>'2000 250 200 15'!C279+'2000 250 200 15'!D279</f>
        <v>2.5419216599999999E-5</v>
      </c>
      <c r="O180" s="21">
        <f t="shared" si="18"/>
        <v>7.9366179411266058E-2</v>
      </c>
      <c r="P180" s="22">
        <f>'2000 250 200 1'!C279-'2000 250 200 1'!D279</f>
        <v>8.6040459299999997E-6</v>
      </c>
      <c r="Q180" s="22">
        <f>'2000 250 200 15'!C279-'2000 250 200 15'!D279</f>
        <v>8.5971527999999978E-6</v>
      </c>
      <c r="R180" s="21">
        <f t="shared" si="13"/>
        <v>8.0147088679113881E-2</v>
      </c>
    </row>
    <row r="181" spans="1:18">
      <c r="A181">
        <f t="shared" si="14"/>
        <v>10</v>
      </c>
      <c r="B181" s="12">
        <f t="shared" si="11"/>
        <v>-100</v>
      </c>
      <c r="C181">
        <f t="shared" si="15"/>
        <v>3.1749999999999999E-3</v>
      </c>
      <c r="D181">
        <f t="shared" si="12"/>
        <v>-2.4982562703720057</v>
      </c>
      <c r="E181" s="12">
        <f t="shared" si="19"/>
        <v>437.5</v>
      </c>
      <c r="F181" s="22">
        <f>'2000 250 200 1'!C280</f>
        <v>1.7021723199999999E-5</v>
      </c>
      <c r="G181" s="22">
        <f>'2000 250 200 15'!C280</f>
        <v>1.7008184900000002E-5</v>
      </c>
      <c r="H181" s="15">
        <f t="shared" si="16"/>
        <v>7.9567067652456316E-2</v>
      </c>
      <c r="I181" s="22">
        <f>'2000 250 200 1'!D280</f>
        <v>8.4176760499999992E-6</v>
      </c>
      <c r="J181" s="22">
        <f>'2000 250 200 15'!D280</f>
        <v>8.4110314300000003E-6</v>
      </c>
      <c r="K181" s="21">
        <f t="shared" si="17"/>
        <v>7.8967680766875825E-2</v>
      </c>
      <c r="L181">
        <f t="shared" si="20"/>
        <v>500</v>
      </c>
      <c r="M181" s="22">
        <f>'2000 250 200 1'!C280+'2000 250 200 1'!D280</f>
        <v>2.5439399249999999E-5</v>
      </c>
      <c r="N181" s="22">
        <f>'2000 250 200 15'!C280+'2000 250 200 15'!D280</f>
        <v>2.5419216330000004E-5</v>
      </c>
      <c r="O181" s="21">
        <f t="shared" si="18"/>
        <v>7.9368735345332189E-2</v>
      </c>
      <c r="P181" s="22">
        <f>'2000 250 200 1'!C280-'2000 250 200 1'!D280</f>
        <v>8.6040471500000003E-6</v>
      </c>
      <c r="Q181" s="22">
        <f>'2000 250 200 15'!C280-'2000 250 200 15'!D280</f>
        <v>8.5971534700000013E-6</v>
      </c>
      <c r="R181" s="21">
        <f t="shared" si="13"/>
        <v>8.0153474775285533E-2</v>
      </c>
    </row>
    <row r="182" spans="1:18">
      <c r="A182">
        <f t="shared" si="14"/>
        <v>11</v>
      </c>
      <c r="B182" s="12">
        <f t="shared" si="11"/>
        <v>-110</v>
      </c>
      <c r="C182">
        <f t="shared" si="15"/>
        <v>3.5639999999999999E-3</v>
      </c>
      <c r="D182">
        <f t="shared" si="12"/>
        <v>-2.4480623046351626</v>
      </c>
      <c r="E182" s="12">
        <f t="shared" si="19"/>
        <v>437.5</v>
      </c>
      <c r="F182" s="22">
        <f>'2000 250 200 1'!C281</f>
        <v>1.7021704899999999E-5</v>
      </c>
      <c r="G182" s="22">
        <f>'2000 250 200 15'!C281</f>
        <v>1.7008168999999999E-5</v>
      </c>
      <c r="H182" s="15">
        <f t="shared" si="16"/>
        <v>7.9553042363752741E-2</v>
      </c>
      <c r="I182" s="22">
        <f>'2000 250 200 1'!D281</f>
        <v>8.4176720799999994E-6</v>
      </c>
      <c r="J182" s="22">
        <f>'2000 250 200 15'!D281</f>
        <v>8.4110276500000006E-6</v>
      </c>
      <c r="K182" s="21">
        <f t="shared" si="17"/>
        <v>7.8965459085992298E-2</v>
      </c>
      <c r="L182">
        <f t="shared" si="20"/>
        <v>500</v>
      </c>
      <c r="M182" s="22">
        <f>'2000 250 200 1'!C281+'2000 250 200 1'!D281</f>
        <v>2.5439376979999996E-5</v>
      </c>
      <c r="N182" s="22">
        <f>'2000 250 200 15'!C281+'2000 250 200 15'!D281</f>
        <v>2.541919665E-5</v>
      </c>
      <c r="O182" s="21">
        <f t="shared" si="18"/>
        <v>7.9358615704836266E-2</v>
      </c>
      <c r="P182" s="22">
        <f>'2000 250 200 1'!C281-'2000 250 200 1'!D281</f>
        <v>8.6040328199999993E-6</v>
      </c>
      <c r="Q182" s="22">
        <f>'2000 250 200 15'!C281-'2000 250 200 15'!D281</f>
        <v>8.5971413499999988E-6</v>
      </c>
      <c r="R182" s="21">
        <f t="shared" si="13"/>
        <v>8.0127902105888549E-2</v>
      </c>
    </row>
    <row r="183" spans="1:18">
      <c r="A183">
        <f t="shared" si="14"/>
        <v>12</v>
      </c>
      <c r="B183" s="12">
        <f t="shared" si="11"/>
        <v>-120</v>
      </c>
      <c r="C183">
        <f t="shared" si="15"/>
        <v>4.0000000000000001E-3</v>
      </c>
      <c r="D183">
        <f t="shared" si="12"/>
        <v>-2.3979400086720375</v>
      </c>
      <c r="E183" s="12">
        <f t="shared" si="19"/>
        <v>437.5</v>
      </c>
      <c r="F183" s="22">
        <f>'2000 250 200 1'!C282</f>
        <v>1.7021676899999999E-5</v>
      </c>
      <c r="G183" s="22">
        <f>'2000 250 200 15'!C282</f>
        <v>1.7008145E-5</v>
      </c>
      <c r="H183" s="15">
        <f t="shared" si="16"/>
        <v>7.95296551346239E-2</v>
      </c>
      <c r="I183" s="22">
        <f>'2000 250 200 1'!D282</f>
        <v>8.4176663300000004E-6</v>
      </c>
      <c r="J183" s="22">
        <f>'2000 250 200 15'!D282</f>
        <v>8.4110222199999993E-6</v>
      </c>
      <c r="K183" s="21">
        <f t="shared" si="17"/>
        <v>7.8961708516508869E-2</v>
      </c>
      <c r="L183">
        <f t="shared" si="20"/>
        <v>500</v>
      </c>
      <c r="M183" s="22">
        <f>'2000 250 200 1'!C282+'2000 250 200 1'!D282</f>
        <v>2.5439343229999999E-5</v>
      </c>
      <c r="N183" s="22">
        <f>'2000 250 200 15'!C282+'2000 250 200 15'!D282</f>
        <v>2.5419167220000001E-5</v>
      </c>
      <c r="O183" s="21">
        <f t="shared" si="18"/>
        <v>7.9341725982451441E-2</v>
      </c>
      <c r="P183" s="22">
        <f>'2000 250 200 1'!C282-'2000 250 200 1'!D282</f>
        <v>8.6040105699999984E-6</v>
      </c>
      <c r="Q183" s="22">
        <f>'2000 250 200 15'!C282-'2000 250 200 15'!D282</f>
        <v>8.5971227800000011E-6</v>
      </c>
      <c r="R183" s="21">
        <f t="shared" si="13"/>
        <v>8.0085304379054853E-2</v>
      </c>
    </row>
    <row r="184" spans="1:18">
      <c r="A184">
        <f t="shared" si="14"/>
        <v>13</v>
      </c>
      <c r="B184" s="12">
        <f t="shared" si="11"/>
        <v>-130</v>
      </c>
      <c r="C184">
        <f t="shared" si="15"/>
        <v>4.4900000000000001E-3</v>
      </c>
      <c r="D184">
        <f t="shared" si="12"/>
        <v>-2.3477536589966768</v>
      </c>
      <c r="E184" s="12">
        <f t="shared" si="19"/>
        <v>437.5</v>
      </c>
      <c r="F184" s="22">
        <f>'2000 250 200 1'!C283</f>
        <v>1.7021656E-5</v>
      </c>
      <c r="G184" s="22">
        <f>'2000 250 200 15'!C283</f>
        <v>1.7008126800000001E-5</v>
      </c>
      <c r="H184" s="15">
        <f t="shared" si="16"/>
        <v>7.9513878060945509E-2</v>
      </c>
      <c r="I184" s="22">
        <f>'2000 250 200 1'!D283</f>
        <v>8.4176617599999992E-6</v>
      </c>
      <c r="J184" s="22">
        <f>'2000 250 200 15'!D283</f>
        <v>8.4110178599999996E-6</v>
      </c>
      <c r="K184" s="21">
        <f t="shared" si="17"/>
        <v>7.8959254677398796E-2</v>
      </c>
      <c r="L184">
        <f t="shared" si="20"/>
        <v>500</v>
      </c>
      <c r="M184" s="22">
        <f>'2000 250 200 1'!C283+'2000 250 200 1'!D283</f>
        <v>2.5439317759999999E-5</v>
      </c>
      <c r="N184" s="22">
        <f>'2000 250 200 15'!C283+'2000 250 200 15'!D283</f>
        <v>2.5419144660000001E-5</v>
      </c>
      <c r="O184" s="21">
        <f t="shared" si="18"/>
        <v>7.9330357388330802E-2</v>
      </c>
      <c r="P184" s="22">
        <f>'2000 250 200 1'!C283-'2000 250 200 1'!D283</f>
        <v>8.6039942400000004E-6</v>
      </c>
      <c r="Q184" s="22">
        <f>'2000 250 200 15'!C283-'2000 250 200 15'!D283</f>
        <v>8.5971089400000018E-6</v>
      </c>
      <c r="R184" s="21">
        <f t="shared" si="13"/>
        <v>8.005649321381085E-2</v>
      </c>
    </row>
    <row r="185" spans="1:18">
      <c r="A185">
        <f t="shared" si="14"/>
        <v>14</v>
      </c>
      <c r="B185" s="12">
        <f t="shared" si="11"/>
        <v>-140</v>
      </c>
      <c r="C185">
        <f t="shared" si="15"/>
        <v>5.0400000000000002E-3</v>
      </c>
      <c r="D185">
        <f t="shared" si="12"/>
        <v>-2.2975694635544746</v>
      </c>
      <c r="E185" s="12">
        <f t="shared" si="19"/>
        <v>437.5</v>
      </c>
      <c r="F185" s="22">
        <f>'2000 250 200 1'!C284</f>
        <v>1.7021655700000002E-5</v>
      </c>
      <c r="G185" s="22">
        <f>'2000 250 200 15'!C284</f>
        <v>1.70081259E-5</v>
      </c>
      <c r="H185" s="15">
        <f t="shared" si="16"/>
        <v>7.9517407187834135E-2</v>
      </c>
      <c r="I185" s="22">
        <f>'2000 250 200 1'!D284</f>
        <v>8.4176608599999998E-6</v>
      </c>
      <c r="J185" s="22">
        <f>'2000 250 200 15'!D284</f>
        <v>8.4110169099999993E-6</v>
      </c>
      <c r="K185" s="21">
        <f t="shared" si="17"/>
        <v>7.8959857581258702E-2</v>
      </c>
      <c r="L185">
        <f t="shared" si="20"/>
        <v>500</v>
      </c>
      <c r="M185" s="22">
        <f>'2000 250 200 1'!C284+'2000 250 200 1'!D284</f>
        <v>2.543931656E-5</v>
      </c>
      <c r="N185" s="22">
        <f>'2000 250 200 15'!C284+'2000 250 200 15'!D284</f>
        <v>2.541914281E-5</v>
      </c>
      <c r="O185" s="21">
        <f t="shared" si="18"/>
        <v>7.933291825941563E-2</v>
      </c>
      <c r="P185" s="22">
        <f>'2000 250 200 1'!C284-'2000 250 200 1'!D284</f>
        <v>8.6039948400000017E-6</v>
      </c>
      <c r="Q185" s="22">
        <f>'2000 250 200 15'!C284-'2000 250 200 15'!D284</f>
        <v>8.5971089900000009E-6</v>
      </c>
      <c r="R185" s="21">
        <f t="shared" si="13"/>
        <v>8.0062885127074504E-2</v>
      </c>
    </row>
    <row r="186" spans="1:18">
      <c r="A186">
        <f t="shared" si="14"/>
        <v>15</v>
      </c>
      <c r="B186" s="12">
        <f t="shared" si="11"/>
        <v>-150</v>
      </c>
      <c r="C186">
        <f t="shared" si="15"/>
        <v>5.6569999999999997E-3</v>
      </c>
      <c r="D186">
        <f t="shared" si="12"/>
        <v>-2.2474138212595909</v>
      </c>
      <c r="E186" s="12">
        <f t="shared" si="19"/>
        <v>437.5</v>
      </c>
      <c r="F186" s="22">
        <f>'2000 250 200 1'!C285</f>
        <v>1.7021677299999999E-5</v>
      </c>
      <c r="G186" s="22">
        <f>'2000 250 200 15'!C285</f>
        <v>1.70081435E-5</v>
      </c>
      <c r="H186" s="15">
        <f t="shared" si="16"/>
        <v>7.9540824381883896E-2</v>
      </c>
      <c r="I186" s="22">
        <f>'2000 250 200 1'!D285</f>
        <v>8.4176641900000006E-6</v>
      </c>
      <c r="J186" s="22">
        <f>'2000 250 200 15'!D285</f>
        <v>8.4110199400000004E-6</v>
      </c>
      <c r="K186" s="21">
        <f t="shared" si="17"/>
        <v>7.8963393081408886E-2</v>
      </c>
      <c r="L186">
        <f t="shared" si="20"/>
        <v>500</v>
      </c>
      <c r="M186" s="22">
        <f>'2000 250 200 1'!C285+'2000 250 200 1'!D285</f>
        <v>2.5439341489999999E-5</v>
      </c>
      <c r="N186" s="22">
        <f>'2000 250 200 15'!C285+'2000 250 200 15'!D285</f>
        <v>2.541916344E-5</v>
      </c>
      <c r="O186" s="21">
        <f t="shared" si="18"/>
        <v>7.9349756850979405E-2</v>
      </c>
      <c r="P186" s="22">
        <f>'2000 250 200 1'!C285-'2000 250 200 1'!D285</f>
        <v>8.6040131099999979E-6</v>
      </c>
      <c r="Q186" s="22">
        <f>'2000 250 200 15'!C285-'2000 250 200 15'!D285</f>
        <v>8.5971235599999993E-6</v>
      </c>
      <c r="R186" s="21">
        <f t="shared" si="13"/>
        <v>8.0105752685687023E-2</v>
      </c>
    </row>
    <row r="187" spans="1:18">
      <c r="A187">
        <f t="shared" si="14"/>
        <v>16</v>
      </c>
      <c r="B187" s="12">
        <f t="shared" si="11"/>
        <v>-160</v>
      </c>
      <c r="C187">
        <f t="shared" si="15"/>
        <v>6.3499999999999997E-3</v>
      </c>
      <c r="D187">
        <f t="shared" si="12"/>
        <v>-2.1972262747080245</v>
      </c>
      <c r="E187" s="12">
        <f t="shared" si="19"/>
        <v>437.5</v>
      </c>
      <c r="F187" s="22">
        <f>'2000 250 200 1'!C286</f>
        <v>1.70217077E-5</v>
      </c>
      <c r="G187" s="22">
        <f>'2000 250 200 15'!C286</f>
        <v>1.7008169199999999E-5</v>
      </c>
      <c r="H187" s="15">
        <f t="shared" si="16"/>
        <v>7.9568316040550396E-2</v>
      </c>
      <c r="I187" s="22">
        <f>'2000 250 200 1'!D286</f>
        <v>8.4176699900000005E-6</v>
      </c>
      <c r="J187" s="22">
        <f>'2000 250 200 15'!D286</f>
        <v>8.4110253699999999E-6</v>
      </c>
      <c r="K187" s="21">
        <f t="shared" si="17"/>
        <v>7.8967737639295779E-2</v>
      </c>
      <c r="L187">
        <f t="shared" si="20"/>
        <v>500</v>
      </c>
      <c r="M187" s="22">
        <f>'2000 250 200 1'!C286+'2000 250 200 1'!D286</f>
        <v>2.5439377690000001E-5</v>
      </c>
      <c r="N187" s="22">
        <f>'2000 250 200 15'!C286+'2000 250 200 15'!D286</f>
        <v>2.5419194569999999E-5</v>
      </c>
      <c r="O187" s="21">
        <f t="shared" si="18"/>
        <v>7.9369589444317198E-2</v>
      </c>
      <c r="P187" s="22">
        <f>'2000 250 200 1'!C286-'2000 250 200 1'!D286</f>
        <v>8.6040377099999999E-6</v>
      </c>
      <c r="Q187" s="22">
        <f>'2000 250 200 15'!C286-'2000 250 200 15'!D286</f>
        <v>8.5971438299999994E-6</v>
      </c>
      <c r="R187" s="21">
        <f t="shared" si="13"/>
        <v>8.0155889105284719E-2</v>
      </c>
    </row>
    <row r="188" spans="1:18">
      <c r="A188">
        <f t="shared" si="14"/>
        <v>17</v>
      </c>
      <c r="B188" s="12">
        <f t="shared" si="11"/>
        <v>-170</v>
      </c>
      <c r="C188">
        <f t="shared" si="15"/>
        <v>7.1269999999999997E-3</v>
      </c>
      <c r="D188">
        <f t="shared" si="12"/>
        <v>-2.1470932412030463</v>
      </c>
      <c r="E188" s="12">
        <f t="shared" si="19"/>
        <v>437.5</v>
      </c>
      <c r="F188" s="22">
        <f>'2000 250 200 1'!C287</f>
        <v>1.7021727699999998E-5</v>
      </c>
      <c r="G188" s="22">
        <f>'2000 250 200 15'!C287</f>
        <v>1.70081873E-5</v>
      </c>
      <c r="H188" s="15">
        <f t="shared" si="16"/>
        <v>7.9579393601178702E-2</v>
      </c>
      <c r="I188" s="22">
        <f>'2000 250 200 1'!D287</f>
        <v>8.4176751699999994E-6</v>
      </c>
      <c r="J188" s="22">
        <f>'2000 250 200 15'!D287</f>
        <v>8.4110303999999998E-6</v>
      </c>
      <c r="K188" s="21">
        <f t="shared" si="17"/>
        <v>7.8969472397747043E-2</v>
      </c>
      <c r="L188">
        <f t="shared" si="20"/>
        <v>500</v>
      </c>
      <c r="M188" s="22">
        <f>'2000 250 200 1'!C287+'2000 250 200 1'!D287</f>
        <v>2.543940287E-5</v>
      </c>
      <c r="N188" s="22">
        <f>'2000 250 200 15'!C287+'2000 250 200 15'!D287</f>
        <v>2.54192177E-5</v>
      </c>
      <c r="O188" s="21">
        <f t="shared" si="18"/>
        <v>7.9377575615592832E-2</v>
      </c>
      <c r="P188" s="22">
        <f>'2000 250 200 1'!C287-'2000 250 200 1'!D287</f>
        <v>8.604052529999999E-6</v>
      </c>
      <c r="Q188" s="22">
        <f>'2000 250 200 15'!C287-'2000 250 200 15'!D287</f>
        <v>8.5971569000000004E-6</v>
      </c>
      <c r="R188" s="21">
        <f t="shared" si="13"/>
        <v>8.0176106547162035E-2</v>
      </c>
    </row>
    <row r="189" spans="1:18">
      <c r="A189">
        <f t="shared" si="14"/>
        <v>18</v>
      </c>
      <c r="B189" s="12">
        <f t="shared" si="11"/>
        <v>-180</v>
      </c>
      <c r="C189">
        <f t="shared" si="15"/>
        <v>8.0000000000000002E-3</v>
      </c>
      <c r="D189">
        <f t="shared" si="12"/>
        <v>-2.0969100130080562</v>
      </c>
      <c r="E189" s="12">
        <f t="shared" si="19"/>
        <v>437.5</v>
      </c>
      <c r="F189" s="22">
        <f>'2000 250 200 1'!C288</f>
        <v>1.70217249E-5</v>
      </c>
      <c r="G189" s="22">
        <f>'2000 250 200 15'!C288</f>
        <v>1.7008186999999999E-5</v>
      </c>
      <c r="H189" s="15">
        <f t="shared" si="16"/>
        <v>7.9564707894536096E-2</v>
      </c>
      <c r="I189" s="22">
        <f>'2000 250 200 1'!D288</f>
        <v>8.4176771500000002E-6</v>
      </c>
      <c r="J189" s="22">
        <f>'2000 250 200 15'!D288</f>
        <v>8.4110325700000006E-6</v>
      </c>
      <c r="K189" s="21">
        <f t="shared" si="17"/>
        <v>7.8967194877725633E-2</v>
      </c>
      <c r="L189">
        <f t="shared" si="20"/>
        <v>500</v>
      </c>
      <c r="M189" s="22">
        <f>'2000 250 200 1'!C288+'2000 250 200 1'!D288</f>
        <v>2.543940205E-5</v>
      </c>
      <c r="N189" s="22">
        <f>'2000 250 200 15'!C288+'2000 250 200 15'!D288</f>
        <v>2.5419219570000001E-5</v>
      </c>
      <c r="O189" s="21">
        <f t="shared" si="18"/>
        <v>7.9366995632703802E-2</v>
      </c>
      <c r="P189" s="22">
        <f>'2000 250 200 1'!C288-'2000 250 200 1'!D288</f>
        <v>8.6040477499999999E-6</v>
      </c>
      <c r="Q189" s="22">
        <f>'2000 250 200 15'!C288-'2000 250 200 15'!D288</f>
        <v>8.597154429999998E-6</v>
      </c>
      <c r="R189" s="21">
        <f t="shared" si="13"/>
        <v>8.0149281752142171E-2</v>
      </c>
    </row>
    <row r="190" spans="1:18">
      <c r="A190">
        <f t="shared" si="14"/>
        <v>19</v>
      </c>
      <c r="B190" s="12">
        <f t="shared" si="11"/>
        <v>-190</v>
      </c>
      <c r="C190">
        <f t="shared" si="15"/>
        <v>8.9800000000000001E-3</v>
      </c>
      <c r="D190">
        <f t="shared" si="12"/>
        <v>-2.0467236633326955</v>
      </c>
      <c r="E190" s="12">
        <f t="shared" si="19"/>
        <v>437.5</v>
      </c>
      <c r="F190" s="22">
        <f>'2000 250 200 1'!C289</f>
        <v>1.7021701599999999E-5</v>
      </c>
      <c r="G190" s="22">
        <f>'2000 250 200 15'!C289</f>
        <v>1.7008169300000001E-5</v>
      </c>
      <c r="H190" s="15">
        <f t="shared" si="16"/>
        <v>7.953189149476389E-2</v>
      </c>
      <c r="I190" s="22">
        <f>'2000 250 200 1'!D289</f>
        <v>8.4176751399999999E-6</v>
      </c>
      <c r="J190" s="22">
        <f>'2000 250 200 15'!D289</f>
        <v>8.4110310099999992E-6</v>
      </c>
      <c r="K190" s="21">
        <f t="shared" si="17"/>
        <v>7.8961863624919248E-2</v>
      </c>
      <c r="L190">
        <f t="shared" si="20"/>
        <v>500</v>
      </c>
      <c r="M190" s="22">
        <f>'2000 250 200 1'!C289+'2000 250 200 1'!D289</f>
        <v>2.5439376740000001E-5</v>
      </c>
      <c r="N190" s="22">
        <f>'2000 250 200 15'!C289+'2000 250 200 15'!D289</f>
        <v>2.541920031E-5</v>
      </c>
      <c r="O190" s="21">
        <f t="shared" si="18"/>
        <v>7.9343273722206939E-2</v>
      </c>
      <c r="P190" s="22">
        <f>'2000 250 200 1'!C289-'2000 250 200 1'!D289</f>
        <v>8.6040264599999991E-6</v>
      </c>
      <c r="Q190" s="22">
        <f>'2000 250 200 15'!C289-'2000 250 200 15'!D289</f>
        <v>8.5971382900000017E-6</v>
      </c>
      <c r="R190" s="21">
        <f t="shared" si="13"/>
        <v>8.0089576492166512E-2</v>
      </c>
    </row>
    <row r="191" spans="1:18">
      <c r="A191">
        <f t="shared" si="14"/>
        <v>20</v>
      </c>
      <c r="B191" s="12">
        <f t="shared" si="11"/>
        <v>-200</v>
      </c>
      <c r="C191">
        <f t="shared" si="15"/>
        <v>1.008E-2</v>
      </c>
      <c r="D191">
        <f t="shared" si="12"/>
        <v>-1.9965394678904935</v>
      </c>
      <c r="E191" s="12">
        <f t="shared" si="19"/>
        <v>437.5</v>
      </c>
      <c r="F191" s="22">
        <f>'2000 250 200 1'!C290</f>
        <v>1.7021673500000001E-5</v>
      </c>
      <c r="G191" s="22">
        <f>'2000 250 200 15'!C290</f>
        <v>1.7008146100000001E-5</v>
      </c>
      <c r="H191" s="15">
        <f t="shared" si="16"/>
        <v>7.9503213117235558E-2</v>
      </c>
      <c r="I191" s="22">
        <f>'2000 250 200 1'!D290</f>
        <v>8.4176704000000001E-6</v>
      </c>
      <c r="J191" s="22">
        <f>'2000 250 200 15'!D290</f>
        <v>8.4110266499999995E-6</v>
      </c>
      <c r="K191" s="21">
        <f t="shared" si="17"/>
        <v>7.8957390227671759E-2</v>
      </c>
      <c r="L191">
        <f t="shared" si="20"/>
        <v>500</v>
      </c>
      <c r="M191" s="22">
        <f>'2000 250 200 1'!C290+'2000 250 200 1'!D290</f>
        <v>2.5439343900000001E-5</v>
      </c>
      <c r="N191" s="22">
        <f>'2000 250 200 15'!C290+'2000 250 200 15'!D290</f>
        <v>2.5419172750000003E-5</v>
      </c>
      <c r="O191" s="21">
        <f t="shared" si="18"/>
        <v>7.9322604466869742E-2</v>
      </c>
      <c r="P191" s="22">
        <f>'2000 250 200 1'!C290-'2000 250 200 1'!D290</f>
        <v>8.6040031000000008E-6</v>
      </c>
      <c r="Q191" s="22">
        <f>'2000 250 200 15'!C290-'2000 250 200 15'!D290</f>
        <v>8.597119450000002E-6</v>
      </c>
      <c r="R191" s="21">
        <f t="shared" si="13"/>
        <v>8.0037218268627558E-2</v>
      </c>
    </row>
    <row r="192" spans="1:18">
      <c r="A192">
        <f t="shared" si="14"/>
        <v>21</v>
      </c>
      <c r="B192" s="12">
        <f t="shared" si="11"/>
        <v>-210</v>
      </c>
      <c r="C192">
        <f t="shared" si="15"/>
        <v>1.1310000000000001E-2</v>
      </c>
      <c r="D192">
        <f t="shared" si="12"/>
        <v>-1.9465373950745446</v>
      </c>
      <c r="E192" s="12">
        <f t="shared" si="19"/>
        <v>437.5</v>
      </c>
      <c r="F192" s="22">
        <f>'2000 250 200 1'!C291</f>
        <v>1.7021658600000001E-5</v>
      </c>
      <c r="G192" s="22">
        <f>'2000 250 200 15'!C291</f>
        <v>1.7008131599999998E-5</v>
      </c>
      <c r="H192" s="15">
        <f t="shared" si="16"/>
        <v>7.9500930922595164E-2</v>
      </c>
      <c r="I192" s="22">
        <f>'2000 250 200 1'!D291</f>
        <v>8.41766529E-6</v>
      </c>
      <c r="J192" s="22">
        <f>'2000 250 200 15'!D291</f>
        <v>8.4110215800000004E-6</v>
      </c>
      <c r="K192" s="21">
        <f t="shared" si="17"/>
        <v>7.8956962611778619E-2</v>
      </c>
      <c r="L192">
        <f t="shared" si="20"/>
        <v>500</v>
      </c>
      <c r="M192" s="22">
        <f>'2000 250 200 1'!C291+'2000 250 200 1'!D291</f>
        <v>2.5439323890000003E-5</v>
      </c>
      <c r="N192" s="22">
        <f>'2000 250 200 15'!C291+'2000 250 200 15'!D291</f>
        <v>2.5419153179999997E-5</v>
      </c>
      <c r="O192" s="21">
        <f t="shared" si="18"/>
        <v>7.9320935907080711E-2</v>
      </c>
      <c r="P192" s="22">
        <f>'2000 250 200 1'!C291-'2000 250 200 1'!D291</f>
        <v>8.6039933100000015E-6</v>
      </c>
      <c r="Q192" s="22">
        <f>'2000 250 200 15'!C291-'2000 250 200 15'!D291</f>
        <v>8.597110019999998E-6</v>
      </c>
      <c r="R192" s="21">
        <f t="shared" si="13"/>
        <v>8.0033121921876518E-2</v>
      </c>
    </row>
    <row r="193" spans="1:18">
      <c r="A193">
        <f t="shared" si="14"/>
        <v>22</v>
      </c>
      <c r="B193" s="12">
        <f t="shared" si="11"/>
        <v>-220</v>
      </c>
      <c r="C193">
        <f t="shared" si="15"/>
        <v>1.2699999999999999E-2</v>
      </c>
      <c r="D193">
        <f t="shared" si="12"/>
        <v>-1.8961962790440432</v>
      </c>
      <c r="E193" s="12">
        <f t="shared" si="19"/>
        <v>437.5</v>
      </c>
      <c r="F193" s="22">
        <f>'2000 250 200 1'!C292</f>
        <v>1.7021665600000001E-5</v>
      </c>
      <c r="G193" s="22">
        <f>'2000 250 200 15'!C292</f>
        <v>1.7008133699999999E-5</v>
      </c>
      <c r="H193" s="15">
        <f t="shared" si="16"/>
        <v>7.9529707952181464E-2</v>
      </c>
      <c r="I193" s="22">
        <f>'2000 250 200 1'!D292</f>
        <v>8.4176620600000008E-6</v>
      </c>
      <c r="J193" s="22">
        <f>'2000 250 200 15'!D292</f>
        <v>8.4110179699999994E-6</v>
      </c>
      <c r="K193" s="21">
        <f t="shared" si="17"/>
        <v>7.8961510803665827E-2</v>
      </c>
      <c r="L193">
        <f t="shared" si="20"/>
        <v>500</v>
      </c>
      <c r="M193" s="22">
        <f>'2000 250 200 1'!C292+'2000 250 200 1'!D292</f>
        <v>2.5439327660000001E-5</v>
      </c>
      <c r="N193" s="22">
        <f>'2000 250 200 15'!C292+'2000 250 200 15'!D292</f>
        <v>2.541915167E-5</v>
      </c>
      <c r="O193" s="21">
        <f t="shared" si="18"/>
        <v>7.9341695881576232E-2</v>
      </c>
      <c r="P193" s="22">
        <f>'2000 250 200 1'!C292-'2000 250 200 1'!D292</f>
        <v>8.6040035399999998E-6</v>
      </c>
      <c r="Q193" s="22">
        <f>'2000 250 200 15'!C292-'2000 250 200 15'!D292</f>
        <v>8.5971157299999995E-6</v>
      </c>
      <c r="R193" s="21">
        <f t="shared" si="13"/>
        <v>8.0085602476034051E-2</v>
      </c>
    </row>
    <row r="194" spans="1:18">
      <c r="A194">
        <f t="shared" si="14"/>
        <v>23</v>
      </c>
      <c r="B194" s="12">
        <f t="shared" si="11"/>
        <v>-230</v>
      </c>
      <c r="C194">
        <f t="shared" si="15"/>
        <v>1.4250000000000001E-2</v>
      </c>
      <c r="D194">
        <f t="shared" si="12"/>
        <v>-1.846185135655471</v>
      </c>
      <c r="E194" s="12">
        <f t="shared" si="19"/>
        <v>437.5</v>
      </c>
      <c r="F194" s="22">
        <f>'2000 250 200 1'!C293</f>
        <v>1.7021687899999999E-5</v>
      </c>
      <c r="G194" s="22">
        <f>'2000 250 200 15'!C293</f>
        <v>1.70081489E-5</v>
      </c>
      <c r="H194" s="15">
        <f t="shared" si="16"/>
        <v>7.9571348399761502E-2</v>
      </c>
      <c r="I194" s="22">
        <f>'2000 250 200 1'!D293</f>
        <v>8.4176619299999996E-6</v>
      </c>
      <c r="J194" s="22">
        <f>'2000 250 200 15'!D293</f>
        <v>8.4110172899999994E-6</v>
      </c>
      <c r="K194" s="21">
        <f t="shared" si="17"/>
        <v>7.8968051064915612E-2</v>
      </c>
      <c r="L194">
        <f t="shared" si="20"/>
        <v>500</v>
      </c>
      <c r="M194" s="22">
        <f>'2000 250 200 1'!C293+'2000 250 200 1'!D293</f>
        <v>2.5439349829999999E-5</v>
      </c>
      <c r="N194" s="22">
        <f>'2000 250 200 15'!C293+'2000 250 200 15'!D293</f>
        <v>2.5419166189999999E-5</v>
      </c>
      <c r="O194" s="21">
        <f t="shared" si="18"/>
        <v>7.9371722100826436E-2</v>
      </c>
      <c r="P194" s="22">
        <f>'2000 250 200 1'!C293-'2000 250 200 1'!D293</f>
        <v>8.6040259699999992E-6</v>
      </c>
      <c r="Q194" s="22">
        <f>'2000 250 200 15'!C293-'2000 250 200 15'!D293</f>
        <v>8.5971316100000003E-6</v>
      </c>
      <c r="R194" s="21">
        <f t="shared" si="13"/>
        <v>8.0161581776508617E-2</v>
      </c>
    </row>
    <row r="195" spans="1:18">
      <c r="A195">
        <f t="shared" si="14"/>
        <v>24</v>
      </c>
      <c r="B195" s="12">
        <f t="shared" ref="B195:B258" si="21">A195*10*-1</f>
        <v>-240</v>
      </c>
      <c r="C195">
        <f t="shared" si="15"/>
        <v>1.6E-2</v>
      </c>
      <c r="D195">
        <f t="shared" ref="D195:D258" si="22">LOG10(C195)</f>
        <v>-1.7958800173440752</v>
      </c>
      <c r="E195" s="12">
        <f t="shared" si="19"/>
        <v>437.5</v>
      </c>
      <c r="F195" s="22">
        <f>'2000 250 200 1'!C294</f>
        <v>1.7021708800000001E-5</v>
      </c>
      <c r="G195" s="22">
        <f>'2000 250 200 15'!C294</f>
        <v>1.70081657E-5</v>
      </c>
      <c r="H195" s="15">
        <f t="shared" si="16"/>
        <v>7.9595356721058233E-2</v>
      </c>
      <c r="I195" s="22">
        <f>'2000 250 200 1'!D294</f>
        <v>8.4176647000000002E-6</v>
      </c>
      <c r="J195" s="22">
        <f>'2000 250 200 15'!D294</f>
        <v>8.4110197200000008E-6</v>
      </c>
      <c r="K195" s="21">
        <f t="shared" si="17"/>
        <v>7.8972067383973638E-2</v>
      </c>
      <c r="L195">
        <f t="shared" si="20"/>
        <v>500</v>
      </c>
      <c r="M195" s="22">
        <f>'2000 250 200 1'!C294+'2000 250 200 1'!D294</f>
        <v>2.5439373500000003E-5</v>
      </c>
      <c r="N195" s="22">
        <f>'2000 250 200 15'!C294+'2000 250 200 15'!D294</f>
        <v>2.5419185420000001E-5</v>
      </c>
      <c r="O195" s="21">
        <f t="shared" si="18"/>
        <v>7.938911533753204E-2</v>
      </c>
      <c r="P195" s="22">
        <f>'2000 250 200 1'!C294-'2000 250 200 1'!D294</f>
        <v>8.6040441000000013E-6</v>
      </c>
      <c r="Q195" s="22">
        <f>'2000 250 200 15'!C294-'2000 250 200 15'!D294</f>
        <v>8.5971459799999989E-6</v>
      </c>
      <c r="R195" s="21">
        <f t="shared" ref="R195:R258" si="23">2*(P195-Q195)/(P195+Q195)*100</f>
        <v>8.0205148224283568E-2</v>
      </c>
    </row>
    <row r="196" spans="1:18">
      <c r="A196">
        <f t="shared" si="14"/>
        <v>25</v>
      </c>
      <c r="B196" s="12">
        <f t="shared" si="21"/>
        <v>-250</v>
      </c>
      <c r="C196">
        <f t="shared" si="15"/>
        <v>1.796E-2</v>
      </c>
      <c r="D196">
        <f t="shared" si="22"/>
        <v>-1.7456936676687145</v>
      </c>
      <c r="E196" s="12">
        <f t="shared" si="19"/>
        <v>437.5</v>
      </c>
      <c r="F196" s="22">
        <f>'2000 250 200 1'!C295</f>
        <v>1.7021712199999999E-5</v>
      </c>
      <c r="G196" s="22">
        <f>'2000 250 200 15'!C295</f>
        <v>1.70081713E-5</v>
      </c>
      <c r="H196" s="15">
        <f t="shared" si="16"/>
        <v>7.9582405858072733E-2</v>
      </c>
      <c r="I196" s="22">
        <f>'2000 250 200 1'!D295</f>
        <v>8.41766828E-6</v>
      </c>
      <c r="J196" s="22">
        <f>'2000 250 200 15'!D295</f>
        <v>8.4110234699999994E-6</v>
      </c>
      <c r="K196" s="21">
        <f t="shared" si="17"/>
        <v>7.897001262740018E-2</v>
      </c>
      <c r="L196">
        <f t="shared" si="20"/>
        <v>500</v>
      </c>
      <c r="M196" s="22">
        <f>'2000 250 200 1'!C295+'2000 250 200 1'!D295</f>
        <v>2.5439380479999999E-5</v>
      </c>
      <c r="N196" s="22">
        <f>'2000 250 200 15'!C295+'2000 250 200 15'!D295</f>
        <v>2.5419194769999999E-5</v>
      </c>
      <c r="O196" s="21">
        <f t="shared" si="18"/>
        <v>7.9379769884530119E-2</v>
      </c>
      <c r="P196" s="22">
        <f>'2000 250 200 1'!C295-'2000 250 200 1'!D295</f>
        <v>8.6040439199999994E-6</v>
      </c>
      <c r="Q196" s="22">
        <f>'2000 250 200 15'!C295-'2000 250 200 15'!D295</f>
        <v>8.5971478300000003E-6</v>
      </c>
      <c r="R196" s="21">
        <f t="shared" si="23"/>
        <v>8.0181537421661966E-2</v>
      </c>
    </row>
    <row r="197" spans="1:18">
      <c r="A197">
        <f t="shared" si="14"/>
        <v>26</v>
      </c>
      <c r="B197" s="12">
        <f t="shared" si="21"/>
        <v>-260</v>
      </c>
      <c r="C197">
        <f t="shared" si="15"/>
        <v>2.0160000000000001E-2</v>
      </c>
      <c r="D197">
        <f t="shared" si="22"/>
        <v>-1.6955094722265123</v>
      </c>
      <c r="E197" s="12">
        <f t="shared" si="19"/>
        <v>437.5</v>
      </c>
      <c r="F197" s="22">
        <f>'2000 250 200 1'!C296</f>
        <v>1.70216886E-5</v>
      </c>
      <c r="G197" s="22">
        <f>'2000 250 200 15'!C296</f>
        <v>1.7008155200000001E-5</v>
      </c>
      <c r="H197" s="15">
        <f t="shared" si="16"/>
        <v>7.9538419744372382E-2</v>
      </c>
      <c r="I197" s="22">
        <f>'2000 250 200 1'!D296</f>
        <v>8.4176677900000002E-6</v>
      </c>
      <c r="J197" s="22">
        <f>'2000 250 200 15'!D296</f>
        <v>8.4110235900000007E-6</v>
      </c>
      <c r="K197" s="21">
        <f t="shared" si="17"/>
        <v>7.8962764839763458E-2</v>
      </c>
      <c r="L197">
        <f t="shared" si="20"/>
        <v>500</v>
      </c>
      <c r="M197" s="22">
        <f>'2000 250 200 1'!C296+'2000 250 200 1'!D296</f>
        <v>2.5439356390000002E-5</v>
      </c>
      <c r="N197" s="22">
        <f>'2000 250 200 15'!C296+'2000 250 200 15'!D296</f>
        <v>2.5419178790000002E-5</v>
      </c>
      <c r="O197" s="21">
        <f t="shared" si="18"/>
        <v>7.9347940040298687E-2</v>
      </c>
      <c r="P197" s="22">
        <f>'2000 250 200 1'!C296-'2000 250 200 1'!D296</f>
        <v>8.60402081E-6</v>
      </c>
      <c r="Q197" s="22">
        <f>'2000 250 200 15'!C296-'2000 250 200 15'!D296</f>
        <v>8.5971316100000003E-6</v>
      </c>
      <c r="R197" s="21">
        <f t="shared" si="23"/>
        <v>8.0101609843181293E-2</v>
      </c>
    </row>
    <row r="198" spans="1:18">
      <c r="A198">
        <f t="shared" si="14"/>
        <v>27</v>
      </c>
      <c r="B198" s="12">
        <f t="shared" si="21"/>
        <v>-270</v>
      </c>
      <c r="C198">
        <f t="shared" si="15"/>
        <v>2.2630000000000001E-2</v>
      </c>
      <c r="D198">
        <f t="shared" si="22"/>
        <v>-1.6453154460452715</v>
      </c>
      <c r="E198" s="12">
        <f t="shared" si="19"/>
        <v>437.5</v>
      </c>
      <c r="F198" s="22">
        <f>'2000 250 200 1'!C297</f>
        <v>1.70216303E-5</v>
      </c>
      <c r="G198" s="22">
        <f>'2000 250 200 15'!C297</f>
        <v>1.7008104800000001E-5</v>
      </c>
      <c r="H198" s="15">
        <f t="shared" si="16"/>
        <v>7.9492243828832257E-2</v>
      </c>
      <c r="I198" s="22">
        <f>'2000 250 200 1'!D297</f>
        <v>8.4176534100000001E-6</v>
      </c>
      <c r="J198" s="22">
        <f>'2000 250 200 15'!D297</f>
        <v>8.4110098900000005E-6</v>
      </c>
      <c r="K198" s="21">
        <f t="shared" si="17"/>
        <v>7.8954815145651475E-2</v>
      </c>
      <c r="L198">
        <f t="shared" si="20"/>
        <v>500</v>
      </c>
      <c r="M198" s="22">
        <f>'2000 250 200 1'!C297+'2000 250 200 1'!D297</f>
        <v>2.543928371E-5</v>
      </c>
      <c r="N198" s="22">
        <f>'2000 250 200 15'!C297+'2000 250 200 15'!D297</f>
        <v>2.5419114690000002E-5</v>
      </c>
      <c r="O198" s="21">
        <f t="shared" si="18"/>
        <v>7.9314412700807357E-2</v>
      </c>
      <c r="P198" s="22">
        <f>'2000 250 200 1'!C297-'2000 250 200 1'!D297</f>
        <v>8.6039768899999999E-6</v>
      </c>
      <c r="Q198" s="22">
        <f>'2000 250 200 15'!C297-'2000 250 200 15'!D297</f>
        <v>8.5970949100000006E-6</v>
      </c>
      <c r="R198" s="21">
        <f t="shared" si="23"/>
        <v>8.0018037015569157E-2</v>
      </c>
    </row>
    <row r="199" spans="1:18">
      <c r="A199">
        <f t="shared" si="14"/>
        <v>28</v>
      </c>
      <c r="B199" s="12">
        <f t="shared" si="21"/>
        <v>-280</v>
      </c>
      <c r="C199">
        <f t="shared" si="15"/>
        <v>2.5399999999999999E-2</v>
      </c>
      <c r="D199">
        <f t="shared" si="22"/>
        <v>-1.5951662833800619</v>
      </c>
      <c r="E199" s="12">
        <f t="shared" si="19"/>
        <v>437.5</v>
      </c>
      <c r="F199" s="22">
        <f>'2000 250 200 1'!C298</f>
        <v>1.7021512799999999E-5</v>
      </c>
      <c r="G199" s="22">
        <f>'2000 250 200 15'!C298</f>
        <v>1.7007989700000002E-5</v>
      </c>
      <c r="H199" s="15">
        <f t="shared" si="16"/>
        <v>7.9478681770307577E-2</v>
      </c>
      <c r="I199" s="22">
        <f>'2000 250 200 1'!D298</f>
        <v>8.4176067199999995E-6</v>
      </c>
      <c r="J199" s="22">
        <f>'2000 250 200 15'!D298</f>
        <v>8.4109634500000006E-6</v>
      </c>
      <c r="K199" s="21">
        <f t="shared" si="17"/>
        <v>7.8952280947096651E-2</v>
      </c>
      <c r="L199">
        <f t="shared" si="20"/>
        <v>500</v>
      </c>
      <c r="M199" s="22">
        <f>'2000 250 200 1'!C298+'2000 250 200 1'!D298</f>
        <v>2.5439119519999998E-5</v>
      </c>
      <c r="N199" s="22">
        <f>'2000 250 200 15'!C298+'2000 250 200 15'!D298</f>
        <v>2.5418953150000001E-5</v>
      </c>
      <c r="O199" s="21">
        <f t="shared" si="18"/>
        <v>7.9304499526947861E-2</v>
      </c>
      <c r="P199" s="22">
        <f>'2000 250 200 1'!C298-'2000 250 200 1'!D298</f>
        <v>8.6039060799999991E-6</v>
      </c>
      <c r="Q199" s="22">
        <f>'2000 250 200 15'!C298-'2000 250 200 15'!D298</f>
        <v>8.597026250000001E-6</v>
      </c>
      <c r="R199" s="21">
        <f t="shared" si="23"/>
        <v>7.9993687179374884E-2</v>
      </c>
    </row>
    <row r="200" spans="1:18">
      <c r="A200">
        <f t="shared" si="14"/>
        <v>29</v>
      </c>
      <c r="B200" s="12">
        <f t="shared" si="21"/>
        <v>-290</v>
      </c>
      <c r="C200">
        <f t="shared" si="15"/>
        <v>2.8510000000000001E-2</v>
      </c>
      <c r="D200">
        <f t="shared" si="22"/>
        <v>-1.5450027826905399</v>
      </c>
      <c r="E200" s="12">
        <f t="shared" si="19"/>
        <v>437.5</v>
      </c>
      <c r="F200" s="22">
        <f>'2000 250 200 1'!C299</f>
        <v>1.7021266900000001E-5</v>
      </c>
      <c r="G200" s="22">
        <f>'2000 250 200 15'!C299</f>
        <v>1.70077382E-5</v>
      </c>
      <c r="H200" s="15">
        <f t="shared" si="16"/>
        <v>7.9512756604219983E-2</v>
      </c>
      <c r="I200" s="22">
        <f>'2000 250 200 1'!D299</f>
        <v>8.4174946499999993E-6</v>
      </c>
      <c r="J200" s="22">
        <f>'2000 250 200 15'!D299</f>
        <v>8.4108510000000004E-6</v>
      </c>
      <c r="K200" s="21">
        <f t="shared" si="17"/>
        <v>7.8957850500283241E-2</v>
      </c>
      <c r="L200">
        <f t="shared" si="20"/>
        <v>500</v>
      </c>
      <c r="M200" s="22">
        <f>'2000 250 200 1'!C299+'2000 250 200 1'!D299</f>
        <v>2.5438761549999998E-5</v>
      </c>
      <c r="N200" s="22">
        <f>'2000 250 200 15'!C299+'2000 250 200 15'!D299</f>
        <v>2.5418589200000001E-5</v>
      </c>
      <c r="O200" s="21">
        <f t="shared" si="18"/>
        <v>7.932914201197383E-2</v>
      </c>
      <c r="P200" s="22">
        <f>'2000 250 200 1'!C299-'2000 250 200 1'!D299</f>
        <v>8.6037722500000013E-6</v>
      </c>
      <c r="Q200" s="22">
        <f>'2000 250 200 15'!C299-'2000 250 200 15'!D299</f>
        <v>8.5968872E-6</v>
      </c>
      <c r="R200" s="21">
        <f t="shared" si="23"/>
        <v>8.0055651587257526E-2</v>
      </c>
    </row>
    <row r="201" spans="1:18">
      <c r="A201">
        <f t="shared" si="14"/>
        <v>30</v>
      </c>
      <c r="B201" s="12">
        <f t="shared" si="21"/>
        <v>-300</v>
      </c>
      <c r="C201">
        <f t="shared" si="15"/>
        <v>3.2000000000000001E-2</v>
      </c>
      <c r="D201">
        <f t="shared" si="22"/>
        <v>-1.494850021680094</v>
      </c>
      <c r="E201" s="12">
        <f t="shared" si="19"/>
        <v>437.5</v>
      </c>
      <c r="F201" s="22">
        <f>'2000 250 200 1'!C300</f>
        <v>1.7020750600000001E-5</v>
      </c>
      <c r="G201" s="22">
        <f>'2000 250 200 15'!C300</f>
        <v>1.7007211599999998E-5</v>
      </c>
      <c r="H201" s="15">
        <f t="shared" si="16"/>
        <v>7.957573198434148E-2</v>
      </c>
      <c r="I201" s="22">
        <f>'2000 250 200 1'!D300</f>
        <v>8.41726041E-6</v>
      </c>
      <c r="J201" s="22">
        <f>'2000 250 200 15'!D300</f>
        <v>8.4106159300000004E-6</v>
      </c>
      <c r="K201" s="21">
        <f t="shared" si="17"/>
        <v>7.8969917127399564E-2</v>
      </c>
      <c r="L201">
        <f t="shared" si="20"/>
        <v>500</v>
      </c>
      <c r="M201" s="22">
        <f>'2000 250 200 1'!C300+'2000 250 200 1'!D300</f>
        <v>2.5438011010000003E-5</v>
      </c>
      <c r="N201" s="22">
        <f>'2000 250 200 15'!C300+'2000 250 200 15'!D300</f>
        <v>2.5417827530000001E-5</v>
      </c>
      <c r="O201" s="21">
        <f t="shared" si="18"/>
        <v>7.9375271667685113E-2</v>
      </c>
      <c r="P201" s="22">
        <f>'2000 250 200 1'!C300-'2000 250 200 1'!D300</f>
        <v>8.6034901900000009E-6</v>
      </c>
      <c r="Q201" s="22">
        <f>'2000 250 200 15'!C300-'2000 250 200 15'!D300</f>
        <v>8.596595669999998E-6</v>
      </c>
      <c r="R201" s="21">
        <f t="shared" si="23"/>
        <v>8.0168437019684444E-2</v>
      </c>
    </row>
    <row r="202" spans="1:18">
      <c r="A202">
        <f t="shared" si="14"/>
        <v>31</v>
      </c>
      <c r="B202" s="12">
        <f t="shared" si="21"/>
        <v>-310</v>
      </c>
      <c r="C202">
        <f t="shared" si="15"/>
        <v>3.5920000000000001E-2</v>
      </c>
      <c r="D202">
        <f t="shared" si="22"/>
        <v>-1.4446636720047332</v>
      </c>
      <c r="E202" s="12">
        <f t="shared" si="19"/>
        <v>437.5</v>
      </c>
      <c r="F202" s="22">
        <f>'2000 250 200 1'!C301</f>
        <v>1.7019725499999999E-5</v>
      </c>
      <c r="G202" s="22">
        <f>'2000 250 200 15'!C301</f>
        <v>1.7006178900000001E-5</v>
      </c>
      <c r="H202" s="15">
        <f t="shared" si="16"/>
        <v>7.9625216368960916E-2</v>
      </c>
      <c r="I202" s="22">
        <f>'2000 250 200 1'!D301</f>
        <v>8.4168111100000003E-6</v>
      </c>
      <c r="J202" s="22">
        <f>'2000 250 200 15'!D301</f>
        <v>8.4101659199999996E-6</v>
      </c>
      <c r="K202" s="21">
        <f t="shared" si="17"/>
        <v>7.8982576468171875E-2</v>
      </c>
      <c r="L202">
        <f t="shared" si="20"/>
        <v>500</v>
      </c>
      <c r="M202" s="22">
        <f>'2000 250 200 1'!C301+'2000 250 200 1'!D301</f>
        <v>2.5436536609999997E-5</v>
      </c>
      <c r="N202" s="22">
        <f>'2000 250 200 15'!C301+'2000 250 200 15'!D301</f>
        <v>2.5416344820000002E-5</v>
      </c>
      <c r="O202" s="21">
        <f t="shared" si="18"/>
        <v>7.9412569876850109E-2</v>
      </c>
      <c r="P202" s="22">
        <f>'2000 250 200 1'!C301-'2000 250 200 1'!D301</f>
        <v>8.6029143899999985E-6</v>
      </c>
      <c r="Q202" s="22">
        <f>'2000 250 200 15'!C301-'2000 250 200 15'!D301</f>
        <v>8.5960129800000013E-6</v>
      </c>
      <c r="R202" s="21">
        <f t="shared" si="23"/>
        <v>8.0253958302484107E-2</v>
      </c>
    </row>
    <row r="203" spans="1:18">
      <c r="A203">
        <f t="shared" si="14"/>
        <v>32</v>
      </c>
      <c r="B203" s="12">
        <f t="shared" si="21"/>
        <v>-320</v>
      </c>
      <c r="C203">
        <f t="shared" si="15"/>
        <v>4.0320000000000002E-2</v>
      </c>
      <c r="D203">
        <f t="shared" si="22"/>
        <v>-1.394479476562531</v>
      </c>
      <c r="E203" s="12">
        <f t="shared" si="19"/>
        <v>437.5</v>
      </c>
      <c r="F203" s="22">
        <f>'2000 250 200 1'!C302</f>
        <v>1.70178381E-5</v>
      </c>
      <c r="G203" s="22">
        <f>'2000 250 200 15'!C302</f>
        <v>1.7004293E-5</v>
      </c>
      <c r="H203" s="15">
        <f t="shared" si="16"/>
        <v>7.9625229590632549E-2</v>
      </c>
      <c r="I203" s="22">
        <f>'2000 250 200 1'!D302</f>
        <v>8.4160035099999998E-6</v>
      </c>
      <c r="J203" s="22">
        <f>'2000 250 200 15'!D302</f>
        <v>8.4093583300000006E-6</v>
      </c>
      <c r="K203" s="21">
        <f t="shared" si="17"/>
        <v>7.8990039717317773E-2</v>
      </c>
      <c r="L203">
        <f t="shared" si="20"/>
        <v>500</v>
      </c>
      <c r="M203" s="22">
        <f>'2000 250 200 1'!C302+'2000 250 200 1'!D302</f>
        <v>2.5433841609999999E-5</v>
      </c>
      <c r="N203" s="22">
        <f>'2000 250 200 15'!C302+'2000 250 200 15'!D302</f>
        <v>2.5413651330000001E-5</v>
      </c>
      <c r="O203" s="21">
        <f t="shared" si="18"/>
        <v>7.9415046180634843E-2</v>
      </c>
      <c r="P203" s="22">
        <f>'2000 250 200 1'!C302-'2000 250 200 1'!D302</f>
        <v>8.6018345900000007E-6</v>
      </c>
      <c r="Q203" s="22">
        <f>'2000 250 200 15'!C302-'2000 250 200 15'!D302</f>
        <v>8.5949346699999994E-6</v>
      </c>
      <c r="R203" s="21">
        <f t="shared" si="23"/>
        <v>8.0246700943422275E-2</v>
      </c>
    </row>
    <row r="204" spans="1:18">
      <c r="A204">
        <f t="shared" si="14"/>
        <v>33</v>
      </c>
      <c r="B204" s="12">
        <f t="shared" si="21"/>
        <v>-330</v>
      </c>
      <c r="C204">
        <f t="shared" si="15"/>
        <v>4.5249999999999999E-2</v>
      </c>
      <c r="D204">
        <f t="shared" si="22"/>
        <v>-1.344381416458778</v>
      </c>
      <c r="E204" s="12">
        <f t="shared" si="19"/>
        <v>437.5</v>
      </c>
      <c r="F204" s="22">
        <f>'2000 250 200 1'!C303</f>
        <v>1.7014603799999999E-5</v>
      </c>
      <c r="G204" s="22">
        <f>'2000 250 200 15'!C303</f>
        <v>1.70010702E-5</v>
      </c>
      <c r="H204" s="15">
        <f t="shared" si="16"/>
        <v>7.9572728736752488E-2</v>
      </c>
      <c r="I204" s="22">
        <f>'2000 250 200 1'!D303</f>
        <v>8.4146311499999996E-6</v>
      </c>
      <c r="J204" s="22">
        <f>'2000 250 200 15'!D303</f>
        <v>8.4079871599999998E-6</v>
      </c>
      <c r="K204" s="21">
        <f t="shared" si="17"/>
        <v>7.8988774251037133E-2</v>
      </c>
      <c r="L204">
        <f t="shared" si="20"/>
        <v>500</v>
      </c>
      <c r="M204" s="22">
        <f>'2000 250 200 1'!C303+'2000 250 200 1'!D303</f>
        <v>2.5429234949999997E-5</v>
      </c>
      <c r="N204" s="22">
        <f>'2000 250 200 15'!C303+'2000 250 200 15'!D303</f>
        <v>2.540905736E-5</v>
      </c>
      <c r="O204" s="21">
        <f t="shared" si="18"/>
        <v>7.9379495585567186E-2</v>
      </c>
      <c r="P204" s="22">
        <f>'2000 250 200 1'!C303-'2000 250 200 1'!D303</f>
        <v>8.5999726499999995E-6</v>
      </c>
      <c r="Q204" s="22">
        <f>'2000 250 200 15'!C303-'2000 250 200 15'!D303</f>
        <v>8.5930830400000003E-6</v>
      </c>
      <c r="R204" s="21">
        <f t="shared" si="23"/>
        <v>8.0144101481698302E-2</v>
      </c>
    </row>
    <row r="205" spans="1:18">
      <c r="A205">
        <f t="shared" si="14"/>
        <v>34</v>
      </c>
      <c r="B205" s="12">
        <f t="shared" si="21"/>
        <v>-340</v>
      </c>
      <c r="C205">
        <f t="shared" si="15"/>
        <v>5.0799999999999998E-2</v>
      </c>
      <c r="D205">
        <f t="shared" si="22"/>
        <v>-1.2941362877160807</v>
      </c>
      <c r="E205" s="12">
        <f t="shared" si="19"/>
        <v>437.5</v>
      </c>
      <c r="F205" s="22">
        <f>'2000 250 200 1'!C304</f>
        <v>1.7009395100000001E-5</v>
      </c>
      <c r="G205" s="22">
        <f>'2000 250 200 15'!C304</f>
        <v>1.6995878099999999E-5</v>
      </c>
      <c r="H205" s="15">
        <f t="shared" si="16"/>
        <v>7.9499434811200573E-2</v>
      </c>
      <c r="I205" s="22">
        <f>'2000 250 200 1'!D304</f>
        <v>8.4124177800000007E-6</v>
      </c>
      <c r="J205" s="22">
        <f>'2000 250 200 15'!D304</f>
        <v>8.4057765300000003E-6</v>
      </c>
      <c r="K205" s="21">
        <f t="shared" si="17"/>
        <v>7.897696836635508E-2</v>
      </c>
      <c r="L205">
        <f t="shared" si="20"/>
        <v>500</v>
      </c>
      <c r="M205" s="22">
        <f>'2000 250 200 1'!C304+'2000 250 200 1'!D304</f>
        <v>2.5421812880000002E-5</v>
      </c>
      <c r="N205" s="22">
        <f>'2000 250 200 15'!C304+'2000 250 200 15'!D304</f>
        <v>2.5401654629999998E-5</v>
      </c>
      <c r="O205" s="21">
        <f t="shared" si="18"/>
        <v>7.9326543376986677E-2</v>
      </c>
      <c r="P205" s="22">
        <f>'2000 250 200 1'!C304-'2000 250 200 1'!D304</f>
        <v>8.5969773200000008E-6</v>
      </c>
      <c r="Q205" s="22">
        <f>'2000 250 200 15'!C304-'2000 250 200 15'!D304</f>
        <v>8.5901015699999988E-6</v>
      </c>
      <c r="R205" s="21">
        <f t="shared" si="23"/>
        <v>8.0010687610242479E-2</v>
      </c>
    </row>
    <row r="206" spans="1:18">
      <c r="A206">
        <f t="shared" si="14"/>
        <v>35</v>
      </c>
      <c r="B206" s="12">
        <f t="shared" si="21"/>
        <v>-350</v>
      </c>
      <c r="C206">
        <f t="shared" si="15"/>
        <v>5.7020000000000001E-2</v>
      </c>
      <c r="D206">
        <f t="shared" si="22"/>
        <v>-1.2439727870265589</v>
      </c>
      <c r="E206" s="12">
        <f t="shared" si="19"/>
        <v>437.5</v>
      </c>
      <c r="F206" s="22">
        <f>'2000 250 200 1'!C305</f>
        <v>1.70014386E-5</v>
      </c>
      <c r="G206" s="22">
        <f>'2000 250 200 15'!C305</f>
        <v>1.69879373E-5</v>
      </c>
      <c r="H206" s="15">
        <f t="shared" si="16"/>
        <v>7.9444235985515768E-2</v>
      </c>
      <c r="I206" s="22">
        <f>'2000 250 200 1'!D305</f>
        <v>8.4090212899999994E-6</v>
      </c>
      <c r="J206" s="22">
        <f>'2000 250 200 15'!D305</f>
        <v>8.4023851199999996E-6</v>
      </c>
      <c r="K206" s="21">
        <f t="shared" si="17"/>
        <v>7.8948421543748495E-2</v>
      </c>
      <c r="L206">
        <f t="shared" si="20"/>
        <v>500</v>
      </c>
      <c r="M206" s="22">
        <f>'2000 250 200 1'!C305+'2000 250 200 1'!D305</f>
        <v>2.5410459889999999E-5</v>
      </c>
      <c r="N206" s="22">
        <f>'2000 250 200 15'!C305+'2000 250 200 15'!D305</f>
        <v>2.5390322419999999E-5</v>
      </c>
      <c r="O206" s="21">
        <f t="shared" si="18"/>
        <v>7.9280157053942771E-2</v>
      </c>
      <c r="P206" s="22">
        <f>'2000 250 200 1'!C305-'2000 250 200 1'!D305</f>
        <v>8.5924173100000004E-6</v>
      </c>
      <c r="Q206" s="22">
        <f>'2000 250 200 15'!C305-'2000 250 200 15'!D305</f>
        <v>8.5855521800000002E-6</v>
      </c>
      <c r="R206" s="21">
        <f t="shared" si="23"/>
        <v>7.992947017395402E-2</v>
      </c>
    </row>
    <row r="207" spans="1:18">
      <c r="A207">
        <f t="shared" si="14"/>
        <v>36</v>
      </c>
      <c r="B207" s="12">
        <f t="shared" si="21"/>
        <v>-360</v>
      </c>
      <c r="C207">
        <f t="shared" si="15"/>
        <v>6.4000000000000001E-2</v>
      </c>
      <c r="D207">
        <f t="shared" si="22"/>
        <v>-1.1938200260161129</v>
      </c>
      <c r="E207" s="12">
        <f t="shared" si="19"/>
        <v>437.5</v>
      </c>
      <c r="F207" s="22">
        <f>'2000 250 200 1'!C306</f>
        <v>1.6989829099999999E-5</v>
      </c>
      <c r="G207" s="22">
        <f>'2000 250 200 15'!C306</f>
        <v>1.6976343500000001E-5</v>
      </c>
      <c r="H207" s="15">
        <f t="shared" si="16"/>
        <v>7.9406061782761439E-2</v>
      </c>
      <c r="I207" s="22">
        <f>'2000 250 200 1'!D306</f>
        <v>8.4040481300000002E-6</v>
      </c>
      <c r="J207" s="22">
        <f>'2000 250 200 15'!D306</f>
        <v>8.3974214899999992E-6</v>
      </c>
      <c r="K207" s="21">
        <f t="shared" si="17"/>
        <v>7.8881671066593217E-2</v>
      </c>
      <c r="L207">
        <f t="shared" si="20"/>
        <v>500</v>
      </c>
      <c r="M207" s="22">
        <f>'2000 250 200 1'!C306+'2000 250 200 1'!D306</f>
        <v>2.5393877229999997E-5</v>
      </c>
      <c r="N207" s="22">
        <f>'2000 250 200 15'!C306+'2000 250 200 15'!D306</f>
        <v>2.5373764989999999E-5</v>
      </c>
      <c r="O207" s="21">
        <f t="shared" si="18"/>
        <v>7.923251551782895E-2</v>
      </c>
      <c r="P207" s="22">
        <f>'2000 250 200 1'!C306-'2000 250 200 1'!D306</f>
        <v>8.5857809699999985E-6</v>
      </c>
      <c r="Q207" s="22">
        <f>'2000 250 200 15'!C306-'2000 250 200 15'!D306</f>
        <v>8.5789220100000018E-6</v>
      </c>
      <c r="R207" s="21">
        <f t="shared" si="23"/>
        <v>7.9919355528477662E-2</v>
      </c>
    </row>
    <row r="208" spans="1:18">
      <c r="A208">
        <f t="shared" si="14"/>
        <v>37</v>
      </c>
      <c r="B208" s="12">
        <f t="shared" si="21"/>
        <v>-370</v>
      </c>
      <c r="C208">
        <f t="shared" si="15"/>
        <v>7.1840000000000001E-2</v>
      </c>
      <c r="D208">
        <f t="shared" si="22"/>
        <v>-1.143633676340752</v>
      </c>
      <c r="E208" s="12">
        <f t="shared" si="19"/>
        <v>437.5</v>
      </c>
      <c r="F208" s="22">
        <f>'2000 250 200 1'!C307</f>
        <v>1.6973564499999999E-5</v>
      </c>
      <c r="G208" s="22">
        <f>'2000 250 200 15'!C307</f>
        <v>1.6960107799999999E-5</v>
      </c>
      <c r="H208" s="15">
        <f t="shared" si="16"/>
        <v>7.9311781413059793E-2</v>
      </c>
      <c r="I208" s="22">
        <f>'2000 250 200 1'!D307</f>
        <v>8.3970737599999993E-6</v>
      </c>
      <c r="J208" s="22">
        <f>'2000 250 200 15'!D307</f>
        <v>8.3904652600000002E-6</v>
      </c>
      <c r="K208" s="21">
        <f t="shared" si="17"/>
        <v>7.8731015810310737E-2</v>
      </c>
      <c r="L208">
        <f t="shared" si="20"/>
        <v>500</v>
      </c>
      <c r="M208" s="22">
        <f>'2000 250 200 1'!C307+'2000 250 200 1'!D307</f>
        <v>2.5370638259999997E-5</v>
      </c>
      <c r="N208" s="22">
        <f>'2000 250 200 15'!C307+'2000 250 200 15'!D307</f>
        <v>2.5350573059999999E-5</v>
      </c>
      <c r="O208" s="21">
        <f t="shared" si="18"/>
        <v>7.911956153178662E-2</v>
      </c>
      <c r="P208" s="22">
        <f>'2000 250 200 1'!C307-'2000 250 200 1'!D307</f>
        <v>8.5764907399999998E-6</v>
      </c>
      <c r="Q208" s="22">
        <f>'2000 250 200 15'!C307-'2000 250 200 15'!D307</f>
        <v>8.569642539999999E-6</v>
      </c>
      <c r="R208" s="21">
        <f t="shared" si="23"/>
        <v>7.9880400883024838E-2</v>
      </c>
    </row>
    <row r="209" spans="1:18">
      <c r="A209">
        <f t="shared" si="14"/>
        <v>38</v>
      </c>
      <c r="B209" s="12">
        <f t="shared" si="21"/>
        <v>-380</v>
      </c>
      <c r="C209">
        <f t="shared" si="15"/>
        <v>8.0629999999999993E-2</v>
      </c>
      <c r="D209">
        <f t="shared" si="22"/>
        <v>-1.0935033402006471</v>
      </c>
      <c r="E209" s="12">
        <f t="shared" si="19"/>
        <v>437.5</v>
      </c>
      <c r="F209" s="22">
        <f>'2000 250 200 1'!C308</f>
        <v>1.69515951E-5</v>
      </c>
      <c r="G209" s="22">
        <f>'2000 250 200 15'!C308</f>
        <v>1.69382062E-5</v>
      </c>
      <c r="H209" s="15">
        <f t="shared" si="16"/>
        <v>7.901433166561854E-2</v>
      </c>
      <c r="I209" s="22">
        <f>'2000 250 200 1'!D308</f>
        <v>8.3876629700000003E-6</v>
      </c>
      <c r="J209" s="22">
        <f>'2000 250 200 15'!D308</f>
        <v>8.3810881100000004E-6</v>
      </c>
      <c r="K209" s="21">
        <f t="shared" si="17"/>
        <v>7.8418004640091937E-2</v>
      </c>
      <c r="L209">
        <f t="shared" si="20"/>
        <v>500</v>
      </c>
      <c r="M209" s="22">
        <f>'2000 250 200 1'!C308+'2000 250 200 1'!D308</f>
        <v>2.533925807E-5</v>
      </c>
      <c r="N209" s="22">
        <f>'2000 250 200 15'!C308+'2000 250 200 15'!D308</f>
        <v>2.5319294310000002E-5</v>
      </c>
      <c r="O209" s="21">
        <f t="shared" si="18"/>
        <v>7.881693835325812E-2</v>
      </c>
      <c r="P209" s="22">
        <f>'2000 250 200 1'!C308-'2000 250 200 1'!D308</f>
        <v>8.5639321299999997E-6</v>
      </c>
      <c r="Q209" s="22">
        <f>'2000 250 200 15'!C308-'2000 250 200 15'!D308</f>
        <v>8.5571180899999991E-6</v>
      </c>
      <c r="R209" s="21">
        <f t="shared" si="23"/>
        <v>7.9598388094683351E-2</v>
      </c>
    </row>
    <row r="210" spans="1:18">
      <c r="A210">
        <f t="shared" si="14"/>
        <v>39</v>
      </c>
      <c r="B210" s="12">
        <f t="shared" si="21"/>
        <v>-390</v>
      </c>
      <c r="C210">
        <f t="shared" si="15"/>
        <v>9.0509999999999993E-2</v>
      </c>
      <c r="D210">
        <f t="shared" si="22"/>
        <v>-1.0433034351053492</v>
      </c>
      <c r="E210" s="12">
        <f t="shared" si="19"/>
        <v>437.5</v>
      </c>
      <c r="F210" s="22">
        <f>'2000 250 200 1'!C309</f>
        <v>1.6922884999999999E-5</v>
      </c>
      <c r="G210" s="22">
        <f>'2000 250 200 15'!C309</f>
        <v>1.6909635499999999E-5</v>
      </c>
      <c r="H210" s="15">
        <f t="shared" si="16"/>
        <v>7.8324049194032463E-2</v>
      </c>
      <c r="I210" s="22">
        <f>'2000 250 200 1'!D309</f>
        <v>8.3753887799999998E-6</v>
      </c>
      <c r="J210" s="22">
        <f>'2000 250 200 15'!D309</f>
        <v>8.3688728099999999E-6</v>
      </c>
      <c r="K210" s="21">
        <f t="shared" si="17"/>
        <v>7.7829290530093465E-2</v>
      </c>
      <c r="L210">
        <f t="shared" si="20"/>
        <v>500</v>
      </c>
      <c r="M210" s="22">
        <f>'2000 250 200 1'!C309+'2000 250 200 1'!D309</f>
        <v>2.5298273780000001E-5</v>
      </c>
      <c r="N210" s="22">
        <f>'2000 250 200 15'!C309+'2000 250 200 15'!D309</f>
        <v>2.5278508309999998E-5</v>
      </c>
      <c r="O210" s="21">
        <f t="shared" si="18"/>
        <v>7.8160251337580602E-2</v>
      </c>
      <c r="P210" s="22">
        <f>'2000 250 200 1'!C309-'2000 250 200 1'!D309</f>
        <v>8.5474962199999993E-6</v>
      </c>
      <c r="Q210" s="22">
        <f>'2000 250 200 15'!C309-'2000 250 200 15'!D309</f>
        <v>8.5407626899999987E-6</v>
      </c>
      <c r="R210" s="21">
        <f t="shared" si="23"/>
        <v>7.8808848057190226E-2</v>
      </c>
    </row>
    <row r="211" spans="1:18">
      <c r="A211">
        <f t="shared" si="14"/>
        <v>40</v>
      </c>
      <c r="B211" s="12">
        <f t="shared" si="21"/>
        <v>-400</v>
      </c>
      <c r="C211">
        <f t="shared" si="15"/>
        <v>0.1016</v>
      </c>
      <c r="D211">
        <f t="shared" si="22"/>
        <v>-0.99310629205209955</v>
      </c>
      <c r="E211" s="12">
        <f t="shared" si="19"/>
        <v>437.5</v>
      </c>
      <c r="F211" s="22">
        <f>'2000 250 200 1'!C310</f>
        <v>1.6886480099999999E-5</v>
      </c>
      <c r="G211" s="22">
        <f>'2000 250 200 15'!C310</f>
        <v>1.68734753E-5</v>
      </c>
      <c r="H211" s="15">
        <f t="shared" si="16"/>
        <v>7.7042755808844968E-2</v>
      </c>
      <c r="I211" s="22">
        <f>'2000 250 200 1'!D310</f>
        <v>8.3598534499999997E-6</v>
      </c>
      <c r="J211" s="22">
        <f>'2000 250 200 15'!D310</f>
        <v>8.3534341299999994E-6</v>
      </c>
      <c r="K211" s="21">
        <f t="shared" si="17"/>
        <v>7.6816963380465689E-2</v>
      </c>
      <c r="L211">
        <f t="shared" si="20"/>
        <v>500</v>
      </c>
      <c r="M211" s="22">
        <f>'2000 250 200 1'!C310+'2000 250 200 1'!D310</f>
        <v>2.524633355E-5</v>
      </c>
      <c r="N211" s="22">
        <f>'2000 250 200 15'!C310+'2000 250 200 15'!D310</f>
        <v>2.5226909430000001E-5</v>
      </c>
      <c r="O211" s="21">
        <f t="shared" si="18"/>
        <v>7.6967988792380718E-2</v>
      </c>
      <c r="P211" s="22">
        <f>'2000 250 200 1'!C310-'2000 250 200 1'!D310</f>
        <v>8.5266266499999989E-6</v>
      </c>
      <c r="Q211" s="22">
        <f>'2000 250 200 15'!C310-'2000 250 200 15'!D310</f>
        <v>8.5200411700000006E-6</v>
      </c>
      <c r="R211" s="21">
        <f t="shared" si="23"/>
        <v>7.7264132433809848E-2</v>
      </c>
    </row>
    <row r="212" spans="1:18">
      <c r="A212">
        <f t="shared" si="14"/>
        <v>41</v>
      </c>
      <c r="B212" s="12">
        <f t="shared" si="21"/>
        <v>-410</v>
      </c>
      <c r="C212">
        <f t="shared" si="15"/>
        <v>0.114</v>
      </c>
      <c r="D212">
        <f t="shared" si="22"/>
        <v>-0.94309514866352739</v>
      </c>
      <c r="E212" s="12">
        <f t="shared" si="19"/>
        <v>437.5</v>
      </c>
      <c r="F212" s="22">
        <f>'2000 250 200 1'!C311</f>
        <v>1.6841564900000001E-5</v>
      </c>
      <c r="G212" s="22">
        <f>'2000 250 200 15'!C311</f>
        <v>1.6828946100000002E-5</v>
      </c>
      <c r="H212" s="15">
        <f t="shared" si="16"/>
        <v>7.4954609390984667E-2</v>
      </c>
      <c r="I212" s="22">
        <f>'2000 250 200 1'!D311</f>
        <v>8.3407131299999996E-6</v>
      </c>
      <c r="J212" s="22">
        <f>'2000 250 200 15'!D311</f>
        <v>8.3344430399999996E-6</v>
      </c>
      <c r="K212" s="21">
        <f t="shared" si="17"/>
        <v>7.5202773947993226E-2</v>
      </c>
      <c r="L212">
        <f t="shared" si="20"/>
        <v>500</v>
      </c>
      <c r="M212" s="22">
        <f>'2000 250 200 1'!C311+'2000 250 200 1'!D311</f>
        <v>2.518227803E-5</v>
      </c>
      <c r="N212" s="22">
        <f>'2000 250 200 15'!C311+'2000 250 200 15'!D311</f>
        <v>2.5163389140000001E-5</v>
      </c>
      <c r="O212" s="21">
        <f t="shared" si="18"/>
        <v>7.5036804800770449E-2</v>
      </c>
      <c r="P212" s="22">
        <f>'2000 250 200 1'!C311-'2000 250 200 1'!D311</f>
        <v>8.5008517700000012E-6</v>
      </c>
      <c r="Q212" s="22">
        <f>'2000 250 200 15'!C311-'2000 250 200 15'!D311</f>
        <v>8.4945030600000019E-6</v>
      </c>
      <c r="R212" s="21">
        <f t="shared" si="23"/>
        <v>7.4711120344396947E-2</v>
      </c>
    </row>
    <row r="213" spans="1:18">
      <c r="A213">
        <f t="shared" si="14"/>
        <v>42</v>
      </c>
      <c r="B213" s="12">
        <f t="shared" si="21"/>
        <v>-420</v>
      </c>
      <c r="C213">
        <f t="shared" si="15"/>
        <v>0.128</v>
      </c>
      <c r="D213">
        <f t="shared" si="22"/>
        <v>-0.89279003035213167</v>
      </c>
      <c r="E213" s="12">
        <f t="shared" si="19"/>
        <v>437.5</v>
      </c>
      <c r="F213" s="22">
        <f>'2000 250 200 1'!C312</f>
        <v>1.67874825E-5</v>
      </c>
      <c r="G213" s="22">
        <f>'2000 250 200 15'!C312</f>
        <v>1.67754399E-5</v>
      </c>
      <c r="H213" s="15">
        <f t="shared" si="16"/>
        <v>7.1761331486440691E-2</v>
      </c>
      <c r="I213" s="22">
        <f>'2000 250 200 1'!D312</f>
        <v>8.3176988300000002E-6</v>
      </c>
      <c r="J213" s="22">
        <f>'2000 250 200 15'!D312</f>
        <v>8.3116468200000002E-6</v>
      </c>
      <c r="K213" s="21">
        <f t="shared" si="17"/>
        <v>7.2787109335237313E-2</v>
      </c>
      <c r="L213">
        <f t="shared" si="20"/>
        <v>500</v>
      </c>
      <c r="M213" s="22">
        <f>'2000 250 200 1'!C312+'2000 250 200 1'!D312</f>
        <v>2.510518133E-5</v>
      </c>
      <c r="N213" s="22">
        <f>'2000 250 200 15'!C312+'2000 250 200 15'!D312</f>
        <v>2.5087086720000002E-5</v>
      </c>
      <c r="O213" s="21">
        <f t="shared" si="18"/>
        <v>7.210118491546727E-2</v>
      </c>
      <c r="P213" s="22">
        <f>'2000 250 200 1'!C312-'2000 250 200 1'!D312</f>
        <v>8.46978367E-6</v>
      </c>
      <c r="Q213" s="22">
        <f>'2000 250 200 15'!C312-'2000 250 200 15'!D312</f>
        <v>8.4637930799999996E-6</v>
      </c>
      <c r="R213" s="21">
        <f t="shared" si="23"/>
        <v>7.0753982911500465E-2</v>
      </c>
    </row>
    <row r="214" spans="1:18">
      <c r="A214">
        <f t="shared" si="14"/>
        <v>43</v>
      </c>
      <c r="B214" s="12">
        <f t="shared" si="21"/>
        <v>-430</v>
      </c>
      <c r="C214">
        <f t="shared" si="15"/>
        <v>0.14369999999999999</v>
      </c>
      <c r="D214">
        <f t="shared" si="22"/>
        <v>-0.8425432318657744</v>
      </c>
      <c r="E214" s="12">
        <f t="shared" si="19"/>
        <v>437.5</v>
      </c>
      <c r="F214" s="22">
        <f>'2000 250 200 1'!C313</f>
        <v>1.6723694699999999E-5</v>
      </c>
      <c r="G214" s="22">
        <f>'2000 250 200 15'!C313</f>
        <v>1.67124998E-5</v>
      </c>
      <c r="H214" s="15">
        <f t="shared" si="16"/>
        <v>6.6962763959270893E-2</v>
      </c>
      <c r="I214" s="22">
        <f>'2000 250 200 1'!D313</f>
        <v>8.2906241000000005E-6</v>
      </c>
      <c r="J214" s="22">
        <f>'2000 250 200 15'!D313</f>
        <v>8.2848756599999995E-6</v>
      </c>
      <c r="K214" s="21">
        <f t="shared" si="17"/>
        <v>6.9360683939957646E-2</v>
      </c>
      <c r="L214">
        <f t="shared" si="20"/>
        <v>500</v>
      </c>
      <c r="M214" s="22">
        <f>'2000 250 200 1'!C313+'2000 250 200 1'!D313</f>
        <v>2.5014318799999997E-5</v>
      </c>
      <c r="N214" s="22">
        <f>'2000 250 200 15'!C313+'2000 250 200 15'!D313</f>
        <v>2.4997375459999999E-5</v>
      </c>
      <c r="O214" s="21">
        <f t="shared" si="18"/>
        <v>6.7757512520625354E-2</v>
      </c>
      <c r="P214" s="22">
        <f>'2000 250 200 1'!C313-'2000 250 200 1'!D313</f>
        <v>8.4330705999999982E-6</v>
      </c>
      <c r="Q214" s="22">
        <f>'2000 250 200 15'!C313-'2000 250 200 15'!D313</f>
        <v>8.4276241400000003E-6</v>
      </c>
      <c r="R214" s="21">
        <f t="shared" si="23"/>
        <v>6.4605404272894615E-2</v>
      </c>
    </row>
    <row r="215" spans="1:18">
      <c r="A215">
        <f t="shared" ref="A215:A278" si="24">A131</f>
        <v>44</v>
      </c>
      <c r="B215" s="12">
        <f t="shared" si="21"/>
        <v>-440</v>
      </c>
      <c r="C215">
        <f t="shared" ref="C215:C278" si="25">C131</f>
        <v>0.1613</v>
      </c>
      <c r="D215">
        <f t="shared" si="22"/>
        <v>-0.79236563261103843</v>
      </c>
      <c r="E215" s="12">
        <f t="shared" si="19"/>
        <v>437.5</v>
      </c>
      <c r="F215" s="22">
        <f>'2000 250 200 1'!C314</f>
        <v>1.6649701700000002E-5</v>
      </c>
      <c r="G215" s="22">
        <f>'2000 250 200 15'!C314</f>
        <v>1.6639756999999999E-5</v>
      </c>
      <c r="H215" s="15">
        <f t="shared" ref="H215:H278" si="26">2*(F215-G215)/(F215+G215)*100</f>
        <v>5.9746841122430241E-2</v>
      </c>
      <c r="I215" s="22">
        <f>'2000 250 200 1'!D314</f>
        <v>8.2593804799999996E-6</v>
      </c>
      <c r="J215" s="22">
        <f>'2000 250 200 15'!D314</f>
        <v>8.2540368300000001E-6</v>
      </c>
      <c r="K215" s="21">
        <f t="shared" ref="K215:K278" si="27">2*(I215-J215)/(I215+J215)*100</f>
        <v>6.471888767400738E-2</v>
      </c>
      <c r="L215">
        <f t="shared" si="20"/>
        <v>500</v>
      </c>
      <c r="M215" s="22">
        <f>'2000 250 200 1'!C314+'2000 250 200 1'!D314</f>
        <v>2.4909082180000003E-5</v>
      </c>
      <c r="N215" s="22">
        <f>'2000 250 200 15'!C314+'2000 250 200 15'!D314</f>
        <v>2.4893793829999999E-5</v>
      </c>
      <c r="O215" s="21">
        <f t="shared" ref="O215:O278" si="28">2*(M215-N215)/(M215+N215)*100</f>
        <v>6.1395450322726072E-2</v>
      </c>
      <c r="P215" s="22">
        <f>'2000 250 200 1'!C314-'2000 250 200 1'!D314</f>
        <v>8.390321220000002E-6</v>
      </c>
      <c r="Q215" s="22">
        <f>'2000 250 200 15'!C314-'2000 250 200 15'!D314</f>
        <v>8.3857201699999984E-6</v>
      </c>
      <c r="R215" s="21">
        <f t="shared" si="23"/>
        <v>5.4852630522790095E-2</v>
      </c>
    </row>
    <row r="216" spans="1:18">
      <c r="A216">
        <f t="shared" si="24"/>
        <v>45</v>
      </c>
      <c r="B216" s="12">
        <f t="shared" si="21"/>
        <v>-450</v>
      </c>
      <c r="C216">
        <f t="shared" si="25"/>
        <v>0.18099999999999999</v>
      </c>
      <c r="D216">
        <f t="shared" si="22"/>
        <v>-0.74232142513081545</v>
      </c>
      <c r="E216" s="12">
        <f t="shared" si="19"/>
        <v>437.5</v>
      </c>
      <c r="F216" s="22">
        <f>'2000 250 200 1'!C315</f>
        <v>1.6564953100000001E-5</v>
      </c>
      <c r="G216" s="22">
        <f>'2000 250 200 15'!C315</f>
        <v>1.6556851700000001E-5</v>
      </c>
      <c r="H216" s="15">
        <f t="shared" si="26"/>
        <v>4.8918831862688646E-2</v>
      </c>
      <c r="I216" s="22">
        <f>'2000 250 200 1'!D315</f>
        <v>8.2239279500000001E-6</v>
      </c>
      <c r="J216" s="22">
        <f>'2000 250 200 15'!D315</f>
        <v>8.2191047699999999E-6</v>
      </c>
      <c r="K216" s="21">
        <f t="shared" si="27"/>
        <v>5.8665333605200848E-2</v>
      </c>
      <c r="L216">
        <f t="shared" si="20"/>
        <v>500</v>
      </c>
      <c r="M216" s="22">
        <f>'2000 250 200 1'!C315+'2000 250 200 1'!D315</f>
        <v>2.478888105E-5</v>
      </c>
      <c r="N216" s="22">
        <f>'2000 250 200 15'!C315+'2000 250 200 15'!D315</f>
        <v>2.4775956470000003E-5</v>
      </c>
      <c r="O216" s="21">
        <f t="shared" si="28"/>
        <v>5.2152213733300451E-2</v>
      </c>
      <c r="P216" s="22">
        <f>'2000 250 200 1'!C315-'2000 250 200 1'!D315</f>
        <v>8.3410251500000011E-6</v>
      </c>
      <c r="Q216" s="22">
        <f>'2000 250 200 15'!C315-'2000 250 200 15'!D315</f>
        <v>8.3377469300000013E-6</v>
      </c>
      <c r="R216" s="21">
        <f t="shared" si="23"/>
        <v>3.9310088108114531E-2</v>
      </c>
    </row>
    <row r="217" spans="1:18">
      <c r="A217">
        <f t="shared" si="24"/>
        <v>46</v>
      </c>
      <c r="B217" s="12">
        <f t="shared" si="21"/>
        <v>-460</v>
      </c>
      <c r="C217">
        <f t="shared" si="25"/>
        <v>0.20319999999999999</v>
      </c>
      <c r="D217">
        <f t="shared" si="22"/>
        <v>-0.69207629638811841</v>
      </c>
      <c r="E217" s="12">
        <f t="shared" si="19"/>
        <v>437.5</v>
      </c>
      <c r="F217" s="22">
        <f>'2000 250 200 1'!C316</f>
        <v>1.6468748800000001E-5</v>
      </c>
      <c r="G217" s="22">
        <f>'2000 250 200 15'!C316</f>
        <v>1.6463329699999999E-5</v>
      </c>
      <c r="H217" s="15">
        <f t="shared" si="26"/>
        <v>3.2910768143601554E-2</v>
      </c>
      <c r="I217" s="22">
        <f>'2000 250 200 1'!D316</f>
        <v>8.1842772899999993E-6</v>
      </c>
      <c r="J217" s="22">
        <f>'2000 250 200 15'!D316</f>
        <v>8.1801044399999998E-6</v>
      </c>
      <c r="K217" s="21">
        <f t="shared" si="27"/>
        <v>5.0999176978982014E-2</v>
      </c>
      <c r="L217">
        <f t="shared" si="20"/>
        <v>500</v>
      </c>
      <c r="M217" s="22">
        <f>'2000 250 200 1'!C316+'2000 250 200 1'!D316</f>
        <v>2.4653026090000002E-5</v>
      </c>
      <c r="N217" s="22">
        <f>'2000 250 200 15'!C316+'2000 250 200 15'!D316</f>
        <v>2.4643434139999999E-5</v>
      </c>
      <c r="O217" s="21">
        <f t="shared" si="28"/>
        <v>3.8915370212183172E-2</v>
      </c>
      <c r="P217" s="22">
        <f>'2000 250 200 1'!C316-'2000 250 200 1'!D316</f>
        <v>8.2844715100000019E-6</v>
      </c>
      <c r="Q217" s="22">
        <f>'2000 250 200 15'!C316-'2000 250 200 15'!D316</f>
        <v>8.2832252599999995E-6</v>
      </c>
      <c r="R217" s="21">
        <f t="shared" si="23"/>
        <v>1.5044336183881986E-2</v>
      </c>
    </row>
    <row r="218" spans="1:18">
      <c r="A218">
        <f t="shared" si="24"/>
        <v>47</v>
      </c>
      <c r="B218" s="12">
        <f t="shared" si="21"/>
        <v>-470</v>
      </c>
      <c r="C218">
        <f t="shared" si="25"/>
        <v>0.2281</v>
      </c>
      <c r="D218">
        <f t="shared" si="22"/>
        <v>-0.64187471472335145</v>
      </c>
      <c r="E218" s="12">
        <f t="shared" si="19"/>
        <v>437.5</v>
      </c>
      <c r="F218" s="22">
        <f>'2000 250 200 1'!C317</f>
        <v>1.6360104E-5</v>
      </c>
      <c r="G218" s="22">
        <f>'2000 250 200 15'!C317</f>
        <v>1.6358493700000001E-5</v>
      </c>
      <c r="H218" s="15">
        <f t="shared" si="26"/>
        <v>9.8433313968033734E-3</v>
      </c>
      <c r="I218" s="22">
        <f>'2000 250 200 1'!D317</f>
        <v>8.1404538499999995E-6</v>
      </c>
      <c r="J218" s="22">
        <f>'2000 250 200 15'!D317</f>
        <v>8.1370780499999993E-6</v>
      </c>
      <c r="K218" s="21">
        <f t="shared" si="27"/>
        <v>4.1478032673984665E-2</v>
      </c>
      <c r="L218">
        <f t="shared" si="20"/>
        <v>500</v>
      </c>
      <c r="M218" s="22">
        <f>'2000 250 200 1'!C317+'2000 250 200 1'!D317</f>
        <v>2.4500557849999998E-5</v>
      </c>
      <c r="N218" s="22">
        <f>'2000 250 200 15'!C317+'2000 250 200 15'!D317</f>
        <v>2.4495571750000001E-5</v>
      </c>
      <c r="O218" s="21">
        <f t="shared" si="28"/>
        <v>2.035303621205781E-2</v>
      </c>
      <c r="P218" s="22">
        <f>'2000 250 200 1'!C317-'2000 250 200 1'!D317</f>
        <v>8.2196501500000009E-6</v>
      </c>
      <c r="Q218" s="22">
        <f>'2000 250 200 15'!C317-'2000 250 200 15'!D317</f>
        <v>8.2214156500000021E-6</v>
      </c>
      <c r="R218" s="21">
        <f t="shared" si="23"/>
        <v>-2.1476709861488346E-2</v>
      </c>
    </row>
    <row r="219" spans="1:18">
      <c r="A219">
        <f t="shared" si="24"/>
        <v>48</v>
      </c>
      <c r="B219" s="12">
        <f t="shared" si="21"/>
        <v>-480</v>
      </c>
      <c r="C219">
        <f t="shared" si="25"/>
        <v>0.25600000000000001</v>
      </c>
      <c r="D219">
        <f t="shared" si="22"/>
        <v>-0.59176003468815042</v>
      </c>
      <c r="E219" s="12">
        <f t="shared" si="19"/>
        <v>437.5</v>
      </c>
      <c r="F219" s="22">
        <f>'2000 250 200 1'!C318</f>
        <v>1.6237591499999999E-5</v>
      </c>
      <c r="G219" s="22">
        <f>'2000 250 200 15'!C318</f>
        <v>1.6241227099999998E-5</v>
      </c>
      <c r="H219" s="15">
        <f t="shared" si="26"/>
        <v>-2.2387513811846674E-2</v>
      </c>
      <c r="I219" s="22">
        <f>'2000 250 200 1'!D318</f>
        <v>8.0924495899999995E-6</v>
      </c>
      <c r="J219" s="22">
        <f>'2000 250 200 15'!D318</f>
        <v>8.0900416900000007E-6</v>
      </c>
      <c r="K219" s="21">
        <f t="shared" si="27"/>
        <v>2.9759323930236874E-2</v>
      </c>
      <c r="L219">
        <f t="shared" si="20"/>
        <v>500</v>
      </c>
      <c r="M219" s="22">
        <f>'2000 250 200 1'!C318+'2000 250 200 1'!D318</f>
        <v>2.433004109E-5</v>
      </c>
      <c r="N219" s="22">
        <f>'2000 250 200 15'!C318+'2000 250 200 15'!D318</f>
        <v>2.4331268789999997E-5</v>
      </c>
      <c r="O219" s="21">
        <f t="shared" si="28"/>
        <v>-5.0458978725611619E-3</v>
      </c>
      <c r="P219" s="22">
        <f>'2000 250 200 1'!C318-'2000 250 200 1'!D318</f>
        <v>8.1451419099999991E-6</v>
      </c>
      <c r="Q219" s="22">
        <f>'2000 250 200 15'!C318-'2000 250 200 15'!D318</f>
        <v>8.1511854099999977E-6</v>
      </c>
      <c r="R219" s="21">
        <f t="shared" si="23"/>
        <v>-7.4170086073094194E-2</v>
      </c>
    </row>
    <row r="220" spans="1:18">
      <c r="A220">
        <f t="shared" si="24"/>
        <v>49</v>
      </c>
      <c r="B220" s="12">
        <f t="shared" si="21"/>
        <v>-490</v>
      </c>
      <c r="C220">
        <f t="shared" si="25"/>
        <v>0.28739999999999999</v>
      </c>
      <c r="D220">
        <f t="shared" si="22"/>
        <v>-0.54151323620179315</v>
      </c>
      <c r="E220" s="12">
        <f t="shared" si="19"/>
        <v>437.5</v>
      </c>
      <c r="F220" s="22">
        <f>'2000 250 200 1'!C319</f>
        <v>1.6099222700000001E-5</v>
      </c>
      <c r="G220" s="22">
        <f>'2000 250 200 15'!C319</f>
        <v>1.61098577E-5</v>
      </c>
      <c r="H220" s="15">
        <f t="shared" si="26"/>
        <v>-6.6037278108682582E-2</v>
      </c>
      <c r="I220" s="22">
        <f>'2000 250 200 1'!D319</f>
        <v>8.0401852900000003E-6</v>
      </c>
      <c r="J220" s="22">
        <f>'2000 250 200 15'!D319</f>
        <v>8.0389537299999993E-6</v>
      </c>
      <c r="K220" s="21">
        <f t="shared" si="27"/>
        <v>1.5318730666725356E-2</v>
      </c>
      <c r="L220">
        <f t="shared" si="20"/>
        <v>500</v>
      </c>
      <c r="M220" s="22">
        <f>'2000 250 200 1'!C319+'2000 250 200 1'!D319</f>
        <v>2.413940799E-5</v>
      </c>
      <c r="N220" s="22">
        <f>'2000 250 200 15'!C319+'2000 250 200 15'!D319</f>
        <v>2.4148811430000001E-5</v>
      </c>
      <c r="O220" s="21">
        <f t="shared" si="28"/>
        <v>-3.8947139128125266E-2</v>
      </c>
      <c r="P220" s="22">
        <f>'2000 250 200 1'!C319-'2000 250 200 1'!D319</f>
        <v>8.0590374100000011E-6</v>
      </c>
      <c r="Q220" s="22">
        <f>'2000 250 200 15'!C319-'2000 250 200 15'!D319</f>
        <v>8.0709039700000007E-6</v>
      </c>
      <c r="R220" s="21">
        <f t="shared" si="23"/>
        <v>-0.14713705053774542</v>
      </c>
    </row>
    <row r="221" spans="1:18">
      <c r="A221">
        <f t="shared" si="24"/>
        <v>50</v>
      </c>
      <c r="B221" s="12">
        <f t="shared" si="21"/>
        <v>-500</v>
      </c>
      <c r="C221">
        <f t="shared" si="25"/>
        <v>0.32250000000000001</v>
      </c>
      <c r="D221">
        <f t="shared" si="22"/>
        <v>-0.49147028102871343</v>
      </c>
      <c r="E221" s="12">
        <f t="shared" si="19"/>
        <v>437.5</v>
      </c>
      <c r="F221" s="22">
        <f>'2000 250 200 1'!C320</f>
        <v>1.59424024E-5</v>
      </c>
      <c r="G221" s="22">
        <f>'2000 250 200 15'!C320</f>
        <v>1.5962091999999999E-5</v>
      </c>
      <c r="H221" s="15">
        <f t="shared" si="26"/>
        <v>-0.12342837816604735</v>
      </c>
      <c r="I221" s="22">
        <f>'2000 250 200 1'!D320</f>
        <v>7.9834888200000004E-6</v>
      </c>
      <c r="J221" s="22">
        <f>'2000 250 200 15'!D320</f>
        <v>7.9837010100000004E-6</v>
      </c>
      <c r="K221" s="21">
        <f t="shared" si="27"/>
        <v>-2.6578252311036336E-3</v>
      </c>
      <c r="L221">
        <f t="shared" si="20"/>
        <v>500</v>
      </c>
      <c r="M221" s="22">
        <f>'2000 250 200 1'!C320+'2000 250 200 1'!D320</f>
        <v>2.3925891219999999E-5</v>
      </c>
      <c r="N221" s="22">
        <f>'2000 250 200 15'!C320+'2000 250 200 15'!D320</f>
        <v>2.3945793010000001E-5</v>
      </c>
      <c r="O221" s="21">
        <f t="shared" si="28"/>
        <v>-8.3146395703914258E-2</v>
      </c>
      <c r="P221" s="22">
        <f>'2000 250 200 1'!C320-'2000 250 200 1'!D320</f>
        <v>7.9589135799999999E-6</v>
      </c>
      <c r="Q221" s="22">
        <f>'2000 250 200 15'!C320-'2000 250 200 15'!D320</f>
        <v>7.9783909899999986E-6</v>
      </c>
      <c r="R221" s="21">
        <f t="shared" si="23"/>
        <v>-0.24442539721130171</v>
      </c>
    </row>
    <row r="222" spans="1:18">
      <c r="A222">
        <f t="shared" si="24"/>
        <v>51</v>
      </c>
      <c r="B222" s="12">
        <f t="shared" si="21"/>
        <v>-510</v>
      </c>
      <c r="C222">
        <f t="shared" si="25"/>
        <v>0.36199999999999999</v>
      </c>
      <c r="D222">
        <f t="shared" si="22"/>
        <v>-0.44129142946683431</v>
      </c>
      <c r="E222" s="12">
        <f t="shared" si="19"/>
        <v>437.5</v>
      </c>
      <c r="F222" s="22">
        <f>'2000 250 200 1'!C321</f>
        <v>1.5763915299999999E-5</v>
      </c>
      <c r="G222" s="22">
        <f>'2000 250 200 15'!C321</f>
        <v>1.5794975800000002E-5</v>
      </c>
      <c r="H222" s="15">
        <f t="shared" si="26"/>
        <v>-0.19684151703291253</v>
      </c>
      <c r="I222" s="22">
        <f>'2000 250 200 1'!D321</f>
        <v>7.9220653699999995E-6</v>
      </c>
      <c r="J222" s="22">
        <f>'2000 250 200 15'!D321</f>
        <v>7.9240771999999995E-6</v>
      </c>
      <c r="K222" s="21">
        <f t="shared" si="27"/>
        <v>-2.5392047195244651E-2</v>
      </c>
      <c r="L222">
        <f t="shared" si="20"/>
        <v>500</v>
      </c>
      <c r="M222" s="22">
        <f>'2000 250 200 1'!C321+'2000 250 200 1'!D321</f>
        <v>2.368598067E-5</v>
      </c>
      <c r="N222" s="22">
        <f>'2000 250 200 15'!C321+'2000 250 200 15'!D321</f>
        <v>2.3719052999999999E-5</v>
      </c>
      <c r="O222" s="21">
        <f t="shared" si="28"/>
        <v>-0.13953087864139091</v>
      </c>
      <c r="P222" s="22">
        <f>'2000 250 200 1'!C321-'2000 250 200 1'!D321</f>
        <v>7.8418499299999997E-6</v>
      </c>
      <c r="Q222" s="22">
        <f>'2000 250 200 15'!C321-'2000 250 200 15'!D321</f>
        <v>7.870898600000002E-6</v>
      </c>
      <c r="R222" s="21">
        <f t="shared" si="23"/>
        <v>-0.36974651436112982</v>
      </c>
    </row>
    <row r="223" spans="1:18">
      <c r="A223">
        <f t="shared" si="24"/>
        <v>52</v>
      </c>
      <c r="B223" s="12">
        <f t="shared" si="21"/>
        <v>-520</v>
      </c>
      <c r="C223">
        <f t="shared" si="25"/>
        <v>0.40639999999999998</v>
      </c>
      <c r="D223">
        <f t="shared" si="22"/>
        <v>-0.39104630072413715</v>
      </c>
      <c r="E223" s="12">
        <f t="shared" si="19"/>
        <v>437.5</v>
      </c>
      <c r="F223" s="22">
        <f>'2000 250 200 1'!C322</f>
        <v>1.5559897200000002E-5</v>
      </c>
      <c r="G223" s="22">
        <f>'2000 250 200 15'!C322</f>
        <v>1.56048336E-5</v>
      </c>
      <c r="H223" s="15">
        <f t="shared" si="26"/>
        <v>-0.28837983737692613</v>
      </c>
      <c r="I223" s="22">
        <f>'2000 250 200 1'!D322</f>
        <v>7.8554370599999995E-6</v>
      </c>
      <c r="J223" s="22">
        <f>'2000 250 200 15'!D322</f>
        <v>7.8597275800000008E-6</v>
      </c>
      <c r="K223" s="21">
        <f t="shared" si="27"/>
        <v>-5.4603564115142465E-2</v>
      </c>
      <c r="L223">
        <f t="shared" si="20"/>
        <v>500</v>
      </c>
      <c r="M223" s="22">
        <f>'2000 250 200 1'!C322+'2000 250 200 1'!D322</f>
        <v>2.3415334260000001E-5</v>
      </c>
      <c r="N223" s="22">
        <f>'2000 250 200 15'!C322+'2000 250 200 15'!D322</f>
        <v>2.3464561180000003E-5</v>
      </c>
      <c r="O223" s="21">
        <f t="shared" si="28"/>
        <v>-0.21001292574555877</v>
      </c>
      <c r="P223" s="22">
        <f>'2000 250 200 1'!C322-'2000 250 200 1'!D322</f>
        <v>7.704460140000002E-6</v>
      </c>
      <c r="Q223" s="22">
        <f>'2000 250 200 15'!C322-'2000 250 200 15'!D322</f>
        <v>7.7451060199999991E-6</v>
      </c>
      <c r="R223" s="21">
        <f t="shared" si="23"/>
        <v>-0.52617503403082111</v>
      </c>
    </row>
    <row r="224" spans="1:18">
      <c r="A224">
        <f t="shared" si="24"/>
        <v>53</v>
      </c>
      <c r="B224" s="12">
        <f t="shared" si="21"/>
        <v>-530</v>
      </c>
      <c r="C224">
        <f t="shared" si="25"/>
        <v>0.45610000000000001</v>
      </c>
      <c r="D224">
        <f t="shared" si="22"/>
        <v>-0.34093992775906168</v>
      </c>
      <c r="E224" s="12">
        <f t="shared" si="19"/>
        <v>437.5</v>
      </c>
      <c r="F224" s="22">
        <f>'2000 250 200 1'!C323</f>
        <v>1.5325828400000001E-5</v>
      </c>
      <c r="G224" s="22">
        <f>'2000 250 200 15'!C323</f>
        <v>1.5387228299999999E-5</v>
      </c>
      <c r="H224" s="15">
        <f t="shared" si="26"/>
        <v>-0.39982930126259603</v>
      </c>
      <c r="I224" s="22">
        <f>'2000 250 200 1'!D323</f>
        <v>7.7828657000000001E-6</v>
      </c>
      <c r="J224" s="22">
        <f>'2000 250 200 15'!D323</f>
        <v>7.7900703899999997E-6</v>
      </c>
      <c r="K224" s="21">
        <f t="shared" si="27"/>
        <v>-9.2528344794607753E-2</v>
      </c>
      <c r="L224">
        <f t="shared" si="20"/>
        <v>500</v>
      </c>
      <c r="M224" s="22">
        <f>'2000 250 200 1'!C323+'2000 250 200 1'!D323</f>
        <v>2.31086941E-5</v>
      </c>
      <c r="N224" s="22">
        <f>'2000 250 200 15'!C323+'2000 250 200 15'!D323</f>
        <v>2.3177298689999998E-5</v>
      </c>
      <c r="O224" s="21">
        <f t="shared" si="28"/>
        <v>-0.29643780273336001</v>
      </c>
      <c r="P224" s="22">
        <f>'2000 250 200 1'!C323-'2000 250 200 1'!D323</f>
        <v>7.5429627000000011E-6</v>
      </c>
      <c r="Q224" s="22">
        <f>'2000 250 200 15'!C323-'2000 250 200 15'!D323</f>
        <v>7.597157909999999E-6</v>
      </c>
      <c r="R224" s="21">
        <f t="shared" si="23"/>
        <v>-0.71591516865727156</v>
      </c>
    </row>
    <row r="225" spans="1:18">
      <c r="A225">
        <f t="shared" si="24"/>
        <v>54</v>
      </c>
      <c r="B225" s="12">
        <f t="shared" si="21"/>
        <v>-540</v>
      </c>
      <c r="C225">
        <f t="shared" si="25"/>
        <v>0.51200000000000001</v>
      </c>
      <c r="D225">
        <f t="shared" si="22"/>
        <v>-0.29073003902416922</v>
      </c>
      <c r="E225" s="12">
        <f t="shared" si="19"/>
        <v>437.5</v>
      </c>
      <c r="F225" s="22">
        <f>'2000 250 200 1'!C324</f>
        <v>1.50566383E-5</v>
      </c>
      <c r="G225" s="22">
        <f>'2000 250 200 15'!C324</f>
        <v>1.51370374E-5</v>
      </c>
      <c r="H225" s="15">
        <f t="shared" si="26"/>
        <v>-0.53255589547184978</v>
      </c>
      <c r="I225" s="22">
        <f>'2000 250 200 1'!D324</f>
        <v>7.7032870200000004E-6</v>
      </c>
      <c r="J225" s="22">
        <f>'2000 250 200 15'!D324</f>
        <v>7.7142214399999996E-6</v>
      </c>
      <c r="K225" s="21">
        <f t="shared" si="27"/>
        <v>-0.14184419004365192</v>
      </c>
      <c r="L225">
        <f t="shared" si="20"/>
        <v>500</v>
      </c>
      <c r="M225" s="22">
        <f>'2000 250 200 1'!C324+'2000 250 200 1'!D324</f>
        <v>2.2759925320000002E-5</v>
      </c>
      <c r="N225" s="22">
        <f>'2000 250 200 15'!C324+'2000 250 200 15'!D324</f>
        <v>2.285125884E-5</v>
      </c>
      <c r="O225" s="21">
        <f t="shared" si="28"/>
        <v>-0.40048738782842519</v>
      </c>
      <c r="P225" s="22">
        <f>'2000 250 200 1'!C324-'2000 250 200 1'!D324</f>
        <v>7.3533512799999992E-6</v>
      </c>
      <c r="Q225" s="22">
        <f>'2000 250 200 15'!C324-'2000 250 200 15'!D324</f>
        <v>7.4228159600000006E-6</v>
      </c>
      <c r="R225" s="21">
        <f t="shared" si="23"/>
        <v>-0.94022595808141929</v>
      </c>
    </row>
    <row r="226" spans="1:18">
      <c r="A226">
        <f t="shared" si="24"/>
        <v>55</v>
      </c>
      <c r="B226" s="12">
        <f t="shared" si="21"/>
        <v>-550</v>
      </c>
      <c r="C226">
        <f t="shared" si="25"/>
        <v>0.57469999999999999</v>
      </c>
      <c r="D226">
        <f t="shared" si="22"/>
        <v>-0.24055880286630241</v>
      </c>
      <c r="E226" s="12">
        <f t="shared" si="19"/>
        <v>437.5</v>
      </c>
      <c r="F226" s="22">
        <f>'2000 250 200 1'!C325</f>
        <v>1.47469263E-5</v>
      </c>
      <c r="G226" s="22">
        <f>'2000 250 200 15'!C325</f>
        <v>1.48486486E-5</v>
      </c>
      <c r="H226" s="15">
        <f t="shared" si="26"/>
        <v>-0.68741560414830383</v>
      </c>
      <c r="I226" s="22">
        <f>'2000 250 200 1'!D325</f>
        <v>7.6152499100000004E-6</v>
      </c>
      <c r="J226" s="22">
        <f>'2000 250 200 15'!D325</f>
        <v>7.6309164700000007E-6</v>
      </c>
      <c r="K226" s="21">
        <f t="shared" si="27"/>
        <v>-0.2055147452746133</v>
      </c>
      <c r="L226">
        <f t="shared" si="20"/>
        <v>500</v>
      </c>
      <c r="M226" s="22">
        <f>'2000 250 200 1'!C325+'2000 250 200 1'!D325</f>
        <v>2.2362176210000002E-5</v>
      </c>
      <c r="N226" s="22">
        <f>'2000 250 200 15'!C325+'2000 250 200 15'!D325</f>
        <v>2.247956507E-5</v>
      </c>
      <c r="O226" s="21">
        <f t="shared" si="28"/>
        <v>-0.52356958784005059</v>
      </c>
      <c r="P226" s="22">
        <f>'2000 250 200 1'!C325-'2000 250 200 1'!D325</f>
        <v>7.13167639E-6</v>
      </c>
      <c r="Q226" s="22">
        <f>'2000 250 200 15'!C325-'2000 250 200 15'!D325</f>
        <v>7.217732129999999E-6</v>
      </c>
      <c r="R226" s="21">
        <f t="shared" si="23"/>
        <v>-1.1994325742424266</v>
      </c>
    </row>
    <row r="227" spans="1:18">
      <c r="A227">
        <f t="shared" si="24"/>
        <v>56</v>
      </c>
      <c r="B227" s="12">
        <f t="shared" si="21"/>
        <v>-560</v>
      </c>
      <c r="C227">
        <f t="shared" si="25"/>
        <v>0.64510000000000001</v>
      </c>
      <c r="D227">
        <f t="shared" si="22"/>
        <v>-0.19037295810595026</v>
      </c>
      <c r="E227" s="12">
        <f t="shared" si="19"/>
        <v>437.5</v>
      </c>
      <c r="F227" s="22">
        <f>'2000 250 200 1'!C326</f>
        <v>1.43912563E-5</v>
      </c>
      <c r="G227" s="22">
        <f>'2000 250 200 15'!C326</f>
        <v>1.45162306E-5</v>
      </c>
      <c r="H227" s="15">
        <f t="shared" si="26"/>
        <v>-0.86465005022626185</v>
      </c>
      <c r="I227" s="22">
        <f>'2000 250 200 1'!D326</f>
        <v>7.5168489999999996E-6</v>
      </c>
      <c r="J227" s="22">
        <f>'2000 250 200 15'!D326</f>
        <v>7.5384204999999999E-6</v>
      </c>
      <c r="K227" s="21">
        <f t="shared" si="27"/>
        <v>-0.28656411630492973</v>
      </c>
      <c r="L227">
        <f t="shared" si="20"/>
        <v>500</v>
      </c>
      <c r="M227" s="22">
        <f>'2000 250 200 1'!C326+'2000 250 200 1'!D326</f>
        <v>2.19081053E-5</v>
      </c>
      <c r="N227" s="22">
        <f>'2000 250 200 15'!C326+'2000 250 200 15'!D326</f>
        <v>2.2054651100000002E-5</v>
      </c>
      <c r="O227" s="21">
        <f t="shared" si="28"/>
        <v>-0.66668158232226771</v>
      </c>
      <c r="P227" s="22">
        <f>'2000 250 200 1'!C326-'2000 250 200 1'!D326</f>
        <v>6.8744073000000004E-6</v>
      </c>
      <c r="Q227" s="22">
        <f>'2000 250 200 15'!C326-'2000 250 200 15'!D326</f>
        <v>6.9778101000000001E-6</v>
      </c>
      <c r="R227" s="21">
        <f t="shared" si="23"/>
        <v>-1.4929422057727697</v>
      </c>
    </row>
    <row r="228" spans="1:18">
      <c r="A228">
        <f t="shared" si="24"/>
        <v>57</v>
      </c>
      <c r="B228" s="12">
        <f t="shared" si="21"/>
        <v>-570</v>
      </c>
      <c r="C228">
        <f t="shared" si="25"/>
        <v>0.72409999999999997</v>
      </c>
      <c r="D228">
        <f t="shared" si="22"/>
        <v>-0.14020145251943436</v>
      </c>
      <c r="E228" s="12">
        <f t="shared" si="19"/>
        <v>437.5</v>
      </c>
      <c r="F228" s="22">
        <f>'2000 250 200 1'!C327</f>
        <v>1.3984568300000001E-5</v>
      </c>
      <c r="G228" s="22">
        <f>'2000 250 200 15'!C327</f>
        <v>1.41341318E-5</v>
      </c>
      <c r="H228" s="15">
        <f t="shared" si="26"/>
        <v>-1.0638009542980227</v>
      </c>
      <c r="I228" s="22">
        <f>'2000 250 200 1'!D327</f>
        <v>7.4056937700000002E-6</v>
      </c>
      <c r="J228" s="22">
        <f>'2000 250 200 15'!D327</f>
        <v>7.4344671799999997E-6</v>
      </c>
      <c r="K228" s="21">
        <f t="shared" si="27"/>
        <v>-0.38777760021530655</v>
      </c>
      <c r="L228">
        <f t="shared" si="20"/>
        <v>500</v>
      </c>
      <c r="M228" s="22">
        <f>'2000 250 200 1'!C327+'2000 250 200 1'!D327</f>
        <v>2.1390262070000002E-5</v>
      </c>
      <c r="N228" s="22">
        <f>'2000 250 200 15'!C327+'2000 250 200 15'!D327</f>
        <v>2.156859898E-5</v>
      </c>
      <c r="O228" s="21">
        <f t="shared" si="28"/>
        <v>-0.83026833412752854</v>
      </c>
      <c r="P228" s="22">
        <f>'2000 250 200 1'!C327-'2000 250 200 1'!D327</f>
        <v>6.5788745300000004E-6</v>
      </c>
      <c r="Q228" s="22">
        <f>'2000 250 200 15'!C327-'2000 250 200 15'!D327</f>
        <v>6.6996646200000004E-6</v>
      </c>
      <c r="R228" s="21">
        <f t="shared" si="23"/>
        <v>-1.8193279943750442</v>
      </c>
    </row>
    <row r="229" spans="1:18">
      <c r="A229">
        <f t="shared" si="24"/>
        <v>58</v>
      </c>
      <c r="B229" s="12">
        <f t="shared" si="21"/>
        <v>-580</v>
      </c>
      <c r="C229">
        <f t="shared" si="25"/>
        <v>0.81269999999999998</v>
      </c>
      <c r="D229">
        <f t="shared" si="22"/>
        <v>-9.0069740247169336E-2</v>
      </c>
      <c r="E229" s="12">
        <f t="shared" si="19"/>
        <v>437.5</v>
      </c>
      <c r="F229" s="22">
        <f>'2000 250 200 1'!C328</f>
        <v>1.35227581E-5</v>
      </c>
      <c r="G229" s="22">
        <f>'2000 250 200 15'!C328</f>
        <v>1.36974733E-5</v>
      </c>
      <c r="H229" s="15">
        <f t="shared" si="26"/>
        <v>-1.2837157585662511</v>
      </c>
      <c r="I229" s="22">
        <f>'2000 250 200 1'!D328</f>
        <v>7.2789608500000002E-6</v>
      </c>
      <c r="J229" s="22">
        <f>'2000 250 200 15'!D328</f>
        <v>7.3162760800000002E-6</v>
      </c>
      <c r="K229" s="21">
        <f t="shared" si="27"/>
        <v>-0.51133435077439371</v>
      </c>
      <c r="L229">
        <f t="shared" si="20"/>
        <v>500</v>
      </c>
      <c r="M229" s="22">
        <f>'2000 250 200 1'!C328+'2000 250 200 1'!D328</f>
        <v>2.0801718950000001E-5</v>
      </c>
      <c r="N229" s="22">
        <f>'2000 250 200 15'!C328+'2000 250 200 15'!D328</f>
        <v>2.1013749379999999E-5</v>
      </c>
      <c r="O229" s="21">
        <f t="shared" si="28"/>
        <v>-1.014124382521288</v>
      </c>
      <c r="P229" s="22">
        <f>'2000 250 200 1'!C328-'2000 250 200 1'!D328</f>
        <v>6.2437972500000002E-6</v>
      </c>
      <c r="Q229" s="22">
        <f>'2000 250 200 15'!C328-'2000 250 200 15'!D328</f>
        <v>6.3811972199999996E-6</v>
      </c>
      <c r="R229" s="21">
        <f t="shared" si="23"/>
        <v>-2.176634141527658</v>
      </c>
    </row>
    <row r="230" spans="1:18">
      <c r="A230">
        <f t="shared" si="24"/>
        <v>59</v>
      </c>
      <c r="B230" s="12">
        <f t="shared" si="21"/>
        <v>-590</v>
      </c>
      <c r="C230">
        <f t="shared" si="25"/>
        <v>0.9123</v>
      </c>
      <c r="D230">
        <f t="shared" si="22"/>
        <v>-3.9862325136205398E-2</v>
      </c>
      <c r="E230" s="12">
        <f t="shared" si="19"/>
        <v>437.5</v>
      </c>
      <c r="F230" s="22">
        <f>'2000 250 200 1'!C329</f>
        <v>1.30033214E-5</v>
      </c>
      <c r="G230" s="22">
        <f>'2000 250 200 15'!C329</f>
        <v>1.32028328E-5</v>
      </c>
      <c r="H230" s="15">
        <f t="shared" si="26"/>
        <v>-1.5226301309026125</v>
      </c>
      <c r="I230" s="22">
        <f>'2000 250 200 1'!D329</f>
        <v>7.1335060299999996E-6</v>
      </c>
      <c r="J230" s="22">
        <f>'2000 250 200 15'!D329</f>
        <v>7.1806307500000003E-6</v>
      </c>
      <c r="K230" s="21">
        <f t="shared" si="27"/>
        <v>-0.65843607231480805</v>
      </c>
      <c r="L230">
        <f t="shared" si="20"/>
        <v>500</v>
      </c>
      <c r="M230" s="22">
        <f>'2000 250 200 1'!C329+'2000 250 200 1'!D329</f>
        <v>2.013682743E-5</v>
      </c>
      <c r="N230" s="22">
        <f>'2000 250 200 15'!C329+'2000 250 200 15'!D329</f>
        <v>2.0383463550000002E-5</v>
      </c>
      <c r="O230" s="21">
        <f t="shared" si="28"/>
        <v>-1.2173462432524798</v>
      </c>
      <c r="P230" s="22">
        <f>'2000 250 200 1'!C329-'2000 250 200 1'!D329</f>
        <v>5.8698153700000006E-6</v>
      </c>
      <c r="Q230" s="22">
        <f>'2000 250 200 15'!C329-'2000 250 200 15'!D329</f>
        <v>6.0222020500000002E-6</v>
      </c>
      <c r="R230" s="21">
        <f t="shared" si="23"/>
        <v>-2.5628398381542157</v>
      </c>
    </row>
    <row r="231" spans="1:18">
      <c r="A231">
        <f t="shared" si="24"/>
        <v>60</v>
      </c>
      <c r="B231" s="12">
        <f t="shared" si="21"/>
        <v>-600</v>
      </c>
      <c r="C231">
        <f t="shared" si="25"/>
        <v>1.024</v>
      </c>
      <c r="D231">
        <f t="shared" si="22"/>
        <v>1.0299956639811961E-2</v>
      </c>
      <c r="E231" s="12">
        <f t="shared" si="19"/>
        <v>437.5</v>
      </c>
      <c r="F231" s="22">
        <f>'2000 250 200 1'!C330</f>
        <v>1.2425913399999999E-5</v>
      </c>
      <c r="G231" s="22">
        <f>'2000 250 200 15'!C330</f>
        <v>1.26488607E-5</v>
      </c>
      <c r="H231" s="15">
        <f t="shared" si="26"/>
        <v>-1.7782596892866998</v>
      </c>
      <c r="I231" s="22">
        <f>'2000 250 200 1'!D330</f>
        <v>6.9660200899999997E-6</v>
      </c>
      <c r="J231" s="22">
        <f>'2000 250 200 15'!D330</f>
        <v>7.0240130499999997E-6</v>
      </c>
      <c r="K231" s="21">
        <f t="shared" si="27"/>
        <v>-0.82906108112335752</v>
      </c>
      <c r="L231">
        <f t="shared" si="20"/>
        <v>500</v>
      </c>
      <c r="M231" s="22">
        <f>'2000 250 200 1'!C330+'2000 250 200 1'!D330</f>
        <v>1.9391933489999998E-5</v>
      </c>
      <c r="N231" s="22">
        <f>'2000 250 200 15'!C330+'2000 250 200 15'!D330</f>
        <v>1.9672873749999999E-5</v>
      </c>
      <c r="O231" s="21">
        <f t="shared" si="28"/>
        <v>-1.4383291757924512</v>
      </c>
      <c r="P231" s="22">
        <f>'2000 250 200 1'!C330-'2000 250 200 1'!D330</f>
        <v>5.4598933099999997E-6</v>
      </c>
      <c r="Q231" s="22">
        <f>'2000 250 200 15'!C330-'2000 250 200 15'!D330</f>
        <v>5.6248476500000006E-6</v>
      </c>
      <c r="R231" s="21">
        <f t="shared" si="23"/>
        <v>-2.9762416748438101</v>
      </c>
    </row>
    <row r="232" spans="1:18">
      <c r="A232">
        <f t="shared" si="24"/>
        <v>61</v>
      </c>
      <c r="B232" s="12">
        <f t="shared" si="21"/>
        <v>-610</v>
      </c>
      <c r="C232">
        <f t="shared" si="25"/>
        <v>1.149</v>
      </c>
      <c r="D232">
        <f t="shared" si="22"/>
        <v>6.0320028688285184E-2</v>
      </c>
      <c r="E232" s="12">
        <f t="shared" si="19"/>
        <v>437.5</v>
      </c>
      <c r="F232" s="22">
        <f>'2000 250 200 1'!C331</f>
        <v>1.17927936E-5</v>
      </c>
      <c r="G232" s="22">
        <f>'2000 250 200 15'!C331</f>
        <v>1.2036801100000001E-5</v>
      </c>
      <c r="H232" s="15">
        <f t="shared" si="26"/>
        <v>-2.0479366356994753</v>
      </c>
      <c r="I232" s="22">
        <f>'2000 250 200 1'!D331</f>
        <v>6.7732903999999999E-6</v>
      </c>
      <c r="J232" s="22">
        <f>'2000 250 200 15'!D331</f>
        <v>6.8428633899999997E-6</v>
      </c>
      <c r="K232" s="21">
        <f t="shared" si="27"/>
        <v>-1.0219183930060443</v>
      </c>
      <c r="L232">
        <f t="shared" si="20"/>
        <v>500</v>
      </c>
      <c r="M232" s="22">
        <f>'2000 250 200 1'!C331+'2000 250 200 1'!D331</f>
        <v>1.8566084000000001E-5</v>
      </c>
      <c r="N232" s="22">
        <f>'2000 250 200 15'!C331+'2000 250 200 15'!D331</f>
        <v>1.8879664490000001E-5</v>
      </c>
      <c r="O232" s="21">
        <f t="shared" si="28"/>
        <v>-1.6748523004353488</v>
      </c>
      <c r="P232" s="22">
        <f>'2000 250 200 1'!C331-'2000 250 200 1'!D331</f>
        <v>5.0195032000000006E-6</v>
      </c>
      <c r="Q232" s="22">
        <f>'2000 250 200 15'!C331-'2000 250 200 15'!D331</f>
        <v>5.193937710000001E-6</v>
      </c>
      <c r="R232" s="21">
        <f t="shared" si="23"/>
        <v>-3.4157834081012055</v>
      </c>
    </row>
    <row r="233" spans="1:18">
      <c r="A233">
        <f t="shared" si="24"/>
        <v>62</v>
      </c>
      <c r="B233" s="12">
        <f t="shared" si="21"/>
        <v>-620</v>
      </c>
      <c r="C233">
        <f t="shared" si="25"/>
        <v>1.29</v>
      </c>
      <c r="D233">
        <f t="shared" si="22"/>
        <v>0.11058971029924898</v>
      </c>
      <c r="E233" s="12">
        <f t="shared" si="19"/>
        <v>437.5</v>
      </c>
      <c r="F233" s="22">
        <f>'2000 250 200 1'!C332</f>
        <v>1.11091314E-5</v>
      </c>
      <c r="G233" s="22">
        <f>'2000 250 200 15'!C332</f>
        <v>1.1370895399999999E-5</v>
      </c>
      <c r="H233" s="15">
        <f t="shared" si="26"/>
        <v>-2.3288584335673446</v>
      </c>
      <c r="I233" s="22">
        <f>'2000 250 200 1'!D332</f>
        <v>6.5525872999999998E-6</v>
      </c>
      <c r="J233" s="22">
        <f>'2000 250 200 15'!D332</f>
        <v>6.6339845200000001E-6</v>
      </c>
      <c r="K233" s="21">
        <f t="shared" si="27"/>
        <v>-1.2345471000513653</v>
      </c>
      <c r="L233">
        <f t="shared" si="20"/>
        <v>500</v>
      </c>
      <c r="M233" s="22">
        <f>'2000 250 200 1'!C332+'2000 250 200 1'!D332</f>
        <v>1.7661718699999998E-5</v>
      </c>
      <c r="N233" s="22">
        <f>'2000 250 200 15'!C332+'2000 250 200 15'!D332</f>
        <v>1.8004879920000001E-5</v>
      </c>
      <c r="O233" s="21">
        <f t="shared" si="28"/>
        <v>-1.9242721945881101</v>
      </c>
      <c r="P233" s="22">
        <f>'2000 250 200 1'!C332-'2000 250 200 1'!D332</f>
        <v>4.5565440999999998E-6</v>
      </c>
      <c r="Q233" s="22">
        <f>'2000 250 200 15'!C332-'2000 250 200 15'!D332</f>
        <v>4.7369108799999991E-6</v>
      </c>
      <c r="R233" s="21">
        <f t="shared" si="23"/>
        <v>-3.8815872113903409</v>
      </c>
    </row>
    <row r="234" spans="1:18">
      <c r="A234">
        <f t="shared" si="24"/>
        <v>63</v>
      </c>
      <c r="B234" s="12">
        <f t="shared" si="21"/>
        <v>-630</v>
      </c>
      <c r="C234">
        <f t="shared" si="25"/>
        <v>1.448</v>
      </c>
      <c r="D234">
        <f t="shared" si="22"/>
        <v>0.16076856186112809</v>
      </c>
      <c r="E234" s="12">
        <f t="shared" si="19"/>
        <v>437.5</v>
      </c>
      <c r="F234" s="22">
        <f>'2000 250 200 1'!C333</f>
        <v>1.0383043699999999E-5</v>
      </c>
      <c r="G234" s="22">
        <f>'2000 250 200 15'!C333</f>
        <v>1.06585247E-5</v>
      </c>
      <c r="H234" s="15">
        <f t="shared" si="26"/>
        <v>-2.6184454957264567</v>
      </c>
      <c r="I234" s="22">
        <f>'2000 250 200 1'!D333</f>
        <v>6.3020769300000001E-6</v>
      </c>
      <c r="J234" s="22">
        <f>'2000 250 200 15'!D333</f>
        <v>6.3949858300000002E-6</v>
      </c>
      <c r="K234" s="21">
        <f t="shared" si="27"/>
        <v>-1.4634707531366111</v>
      </c>
      <c r="L234">
        <f t="shared" si="20"/>
        <v>500</v>
      </c>
      <c r="M234" s="22">
        <f>'2000 250 200 1'!C333+'2000 250 200 1'!D333</f>
        <v>1.6685120630000001E-5</v>
      </c>
      <c r="N234" s="22">
        <f>'2000 250 200 15'!C333+'2000 250 200 15'!D333</f>
        <v>1.705351053E-5</v>
      </c>
      <c r="O234" s="21">
        <f t="shared" si="28"/>
        <v>-2.1837868777365004</v>
      </c>
      <c r="P234" s="22">
        <f>'2000 250 200 1'!C333-'2000 250 200 1'!D333</f>
        <v>4.0809667699999991E-6</v>
      </c>
      <c r="Q234" s="22">
        <f>'2000 250 200 15'!C333-'2000 250 200 15'!D333</f>
        <v>4.2635388699999997E-6</v>
      </c>
      <c r="R234" s="21">
        <f t="shared" si="23"/>
        <v>-4.3758637809489365</v>
      </c>
    </row>
    <row r="235" spans="1:18">
      <c r="A235">
        <f t="shared" si="24"/>
        <v>64</v>
      </c>
      <c r="B235" s="12">
        <f t="shared" si="21"/>
        <v>-640</v>
      </c>
      <c r="C235">
        <f t="shared" si="25"/>
        <v>1.625</v>
      </c>
      <c r="D235">
        <f t="shared" si="22"/>
        <v>0.21085336531489318</v>
      </c>
      <c r="E235" s="12">
        <f t="shared" ref="E235:E298" si="29">E151+$E$1</f>
        <v>437.5</v>
      </c>
      <c r="F235" s="22">
        <f>'2000 250 200 1'!C334</f>
        <v>9.6252791800000003E-6</v>
      </c>
      <c r="G235" s="22">
        <f>'2000 250 200 15'!C334</f>
        <v>9.9099639999999998E-6</v>
      </c>
      <c r="H235" s="15">
        <f t="shared" si="26"/>
        <v>-2.9145766692216788</v>
      </c>
      <c r="I235" s="22">
        <f>'2000 250 200 1'!D334</f>
        <v>6.02118229E-6</v>
      </c>
      <c r="J235" s="22">
        <f>'2000 250 200 15'!D334</f>
        <v>6.1246907200000002E-6</v>
      </c>
      <c r="K235" s="21">
        <f t="shared" si="27"/>
        <v>-1.7044214098859614</v>
      </c>
      <c r="L235">
        <f t="shared" ref="L235:L298" si="30">L151+$L$1</f>
        <v>500</v>
      </c>
      <c r="M235" s="22">
        <f>'2000 250 200 1'!C334+'2000 250 200 1'!D334</f>
        <v>1.5646461470000002E-5</v>
      </c>
      <c r="N235" s="22">
        <f>'2000 250 200 15'!C334+'2000 250 200 15'!D334</f>
        <v>1.6034654719999999E-5</v>
      </c>
      <c r="O235" s="21">
        <f t="shared" si="28"/>
        <v>-2.4506286184609158</v>
      </c>
      <c r="P235" s="22">
        <f>'2000 250 200 1'!C334-'2000 250 200 1'!D334</f>
        <v>3.6040968900000003E-6</v>
      </c>
      <c r="Q235" s="22">
        <f>'2000 250 200 15'!C334-'2000 250 200 15'!D334</f>
        <v>3.7852732799999996E-6</v>
      </c>
      <c r="R235" s="21">
        <f t="shared" si="23"/>
        <v>-4.9037031798881809</v>
      </c>
    </row>
    <row r="236" spans="1:18">
      <c r="A236">
        <f t="shared" si="24"/>
        <v>65</v>
      </c>
      <c r="B236" s="12">
        <f t="shared" si="21"/>
        <v>-650</v>
      </c>
      <c r="C236">
        <f t="shared" si="25"/>
        <v>1.825</v>
      </c>
      <c r="D236">
        <f t="shared" si="22"/>
        <v>0.2612628687924935</v>
      </c>
      <c r="E236" s="12">
        <f t="shared" si="29"/>
        <v>437.5</v>
      </c>
      <c r="F236" s="22">
        <f>'2000 250 200 1'!C335</f>
        <v>8.8485576499999998E-6</v>
      </c>
      <c r="G236" s="22">
        <f>'2000 250 200 15'!C335</f>
        <v>9.1377393499999996E-6</v>
      </c>
      <c r="H236" s="15">
        <f t="shared" si="26"/>
        <v>-3.2155779480345488</v>
      </c>
      <c r="I236" s="22">
        <f>'2000 250 200 1'!D335</f>
        <v>5.7108966199999998E-6</v>
      </c>
      <c r="J236" s="22">
        <f>'2000 250 200 15'!D335</f>
        <v>5.8235159800000002E-6</v>
      </c>
      <c r="K236" s="21">
        <f t="shared" si="27"/>
        <v>-1.9527541437177363</v>
      </c>
      <c r="L236">
        <f t="shared" si="30"/>
        <v>500</v>
      </c>
      <c r="M236" s="22">
        <f>'2000 250 200 1'!C335+'2000 250 200 1'!D335</f>
        <v>1.455945427E-5</v>
      </c>
      <c r="N236" s="22">
        <f>'2000 250 200 15'!C335+'2000 250 200 15'!D335</f>
        <v>1.496125533E-5</v>
      </c>
      <c r="O236" s="21">
        <f t="shared" si="28"/>
        <v>-2.7221639685788594</v>
      </c>
      <c r="P236" s="22">
        <f>'2000 250 200 1'!C335-'2000 250 200 1'!D335</f>
        <v>3.1376610299999999E-6</v>
      </c>
      <c r="Q236" s="22">
        <f>'2000 250 200 15'!C335-'2000 250 200 15'!D335</f>
        <v>3.3142233699999994E-6</v>
      </c>
      <c r="R236" s="21">
        <f t="shared" si="23"/>
        <v>-5.4732022167043013</v>
      </c>
    </row>
    <row r="237" spans="1:18">
      <c r="A237">
        <f t="shared" si="24"/>
        <v>66</v>
      </c>
      <c r="B237" s="12">
        <f t="shared" si="21"/>
        <v>-660</v>
      </c>
      <c r="C237">
        <f t="shared" si="25"/>
        <v>2.048</v>
      </c>
      <c r="D237">
        <f t="shared" si="22"/>
        <v>0.31132995230379318</v>
      </c>
      <c r="E237" s="12">
        <f t="shared" si="29"/>
        <v>437.5</v>
      </c>
      <c r="F237" s="22">
        <f>'2000 250 200 1'!C336</f>
        <v>8.0666015200000004E-6</v>
      </c>
      <c r="G237" s="22">
        <f>'2000 250 200 15'!C336</f>
        <v>8.3556601799999994E-6</v>
      </c>
      <c r="H237" s="15">
        <f t="shared" si="26"/>
        <v>-3.5203270448430253</v>
      </c>
      <c r="I237" s="22">
        <f>'2000 250 200 1'!D336</f>
        <v>5.3740041600000004E-6</v>
      </c>
      <c r="J237" s="22">
        <f>'2000 250 200 15'!D336</f>
        <v>5.4937696100000003E-6</v>
      </c>
      <c r="K237" s="21">
        <f t="shared" si="27"/>
        <v>-2.2040475360392033</v>
      </c>
      <c r="L237">
        <f t="shared" si="30"/>
        <v>500</v>
      </c>
      <c r="M237" s="22">
        <f>'2000 250 200 1'!C336+'2000 250 200 1'!D336</f>
        <v>1.344060568E-5</v>
      </c>
      <c r="N237" s="22">
        <f>'2000 250 200 15'!C336+'2000 250 200 15'!D336</f>
        <v>1.3849429789999999E-5</v>
      </c>
      <c r="O237" s="21">
        <f t="shared" si="28"/>
        <v>-2.996142020038195</v>
      </c>
      <c r="P237" s="22">
        <f>'2000 250 200 1'!C336-'2000 250 200 1'!D336</f>
        <v>2.69259736E-6</v>
      </c>
      <c r="Q237" s="22">
        <f>'2000 250 200 15'!C336-'2000 250 200 15'!D336</f>
        <v>2.8618905699999991E-6</v>
      </c>
      <c r="R237" s="21">
        <f t="shared" si="23"/>
        <v>-6.0957269917048551</v>
      </c>
    </row>
    <row r="238" spans="1:18">
      <c r="A238">
        <f t="shared" si="24"/>
        <v>67</v>
      </c>
      <c r="B238" s="12">
        <f t="shared" si="21"/>
        <v>-670</v>
      </c>
      <c r="C238">
        <f t="shared" si="25"/>
        <v>2.2989999999999999</v>
      </c>
      <c r="D238">
        <f t="shared" si="22"/>
        <v>0.36153897126927903</v>
      </c>
      <c r="E238" s="12">
        <f t="shared" si="29"/>
        <v>437.5</v>
      </c>
      <c r="F238" s="22">
        <f>'2000 250 200 1'!C337</f>
        <v>7.2930849299999999E-6</v>
      </c>
      <c r="G238" s="22">
        <f>'2000 250 200 15'!C337</f>
        <v>7.5777742199999998E-6</v>
      </c>
      <c r="H238" s="15">
        <f t="shared" si="26"/>
        <v>-3.8288210133440734</v>
      </c>
      <c r="I238" s="22">
        <f>'2000 250 200 1'!D337</f>
        <v>5.0150830999999997E-6</v>
      </c>
      <c r="J238" s="22">
        <f>'2000 250 200 15'!D337</f>
        <v>5.1397135600000002E-6</v>
      </c>
      <c r="K238" s="21">
        <f t="shared" si="27"/>
        <v>-2.4546126165366351</v>
      </c>
      <c r="L238">
        <f t="shared" si="30"/>
        <v>500</v>
      </c>
      <c r="M238" s="22">
        <f>'2000 250 200 1'!C337+'2000 250 200 1'!D337</f>
        <v>1.230816803E-5</v>
      </c>
      <c r="N238" s="22">
        <f>'2000 250 200 15'!C337+'2000 250 200 15'!D337</f>
        <v>1.2717487779999999E-5</v>
      </c>
      <c r="O238" s="21">
        <f t="shared" si="28"/>
        <v>-3.2712009875596437</v>
      </c>
      <c r="P238" s="22">
        <f>'2000 250 200 1'!C337-'2000 250 200 1'!D337</f>
        <v>2.2780018300000001E-6</v>
      </c>
      <c r="Q238" s="22">
        <f>'2000 250 200 15'!C337-'2000 250 200 15'!D337</f>
        <v>2.4380606599999996E-6</v>
      </c>
      <c r="R238" s="21">
        <f t="shared" si="23"/>
        <v>-6.7878163336211212</v>
      </c>
    </row>
    <row r="239" spans="1:18">
      <c r="A239">
        <f t="shared" si="24"/>
        <v>68</v>
      </c>
      <c r="B239" s="12">
        <f t="shared" si="21"/>
        <v>-680</v>
      </c>
      <c r="C239">
        <f t="shared" si="25"/>
        <v>2.58</v>
      </c>
      <c r="D239">
        <f t="shared" si="22"/>
        <v>0.41161970596323016</v>
      </c>
      <c r="E239" s="12">
        <f t="shared" si="29"/>
        <v>437.5</v>
      </c>
      <c r="F239" s="22">
        <f>'2000 250 200 1'!C338</f>
        <v>6.5408715599999997E-6</v>
      </c>
      <c r="G239" s="22">
        <f>'2000 250 200 15'!C338</f>
        <v>6.8175661400000002E-6</v>
      </c>
      <c r="H239" s="15">
        <f t="shared" si="26"/>
        <v>-4.142618863282201</v>
      </c>
      <c r="I239" s="22">
        <f>'2000 250 200 1'!D338</f>
        <v>4.6402181099999999E-6</v>
      </c>
      <c r="J239" s="22">
        <f>'2000 250 200 15'!D338</f>
        <v>4.7672965600000003E-6</v>
      </c>
      <c r="K239" s="21">
        <f t="shared" si="27"/>
        <v>-2.7016370307717077</v>
      </c>
      <c r="L239">
        <f t="shared" si="30"/>
        <v>500</v>
      </c>
      <c r="M239" s="22">
        <f>'2000 250 200 1'!C338+'2000 250 200 1'!D338</f>
        <v>1.1181089669999999E-5</v>
      </c>
      <c r="N239" s="22">
        <f>'2000 250 200 15'!C338+'2000 250 200 15'!D338</f>
        <v>1.15848627E-5</v>
      </c>
      <c r="O239" s="21">
        <f t="shared" si="28"/>
        <v>-3.5471657274665711</v>
      </c>
      <c r="P239" s="22">
        <f>'2000 250 200 1'!C338-'2000 250 200 1'!D338</f>
        <v>1.9006534499999998E-6</v>
      </c>
      <c r="Q239" s="22">
        <f>'2000 250 200 15'!C338-'2000 250 200 15'!D338</f>
        <v>2.0502695799999999E-6</v>
      </c>
      <c r="R239" s="21">
        <f t="shared" si="23"/>
        <v>-7.5737304353408321</v>
      </c>
    </row>
    <row r="240" spans="1:18">
      <c r="A240">
        <f t="shared" si="24"/>
        <v>69</v>
      </c>
      <c r="B240" s="12">
        <f t="shared" si="21"/>
        <v>-690</v>
      </c>
      <c r="C240">
        <f t="shared" si="25"/>
        <v>2.8959999999999999</v>
      </c>
      <c r="D240">
        <f t="shared" si="22"/>
        <v>0.46179855752510929</v>
      </c>
      <c r="E240" s="12">
        <f t="shared" si="29"/>
        <v>437.5</v>
      </c>
      <c r="F240" s="22">
        <f>'2000 250 200 1'!C339</f>
        <v>5.8214752999999998E-6</v>
      </c>
      <c r="G240" s="22">
        <f>'2000 250 200 15'!C339</f>
        <v>6.0873043300000004E-6</v>
      </c>
      <c r="H240" s="15">
        <f t="shared" si="26"/>
        <v>-4.4644210113744549</v>
      </c>
      <c r="I240" s="22">
        <f>'2000 250 200 1'!D339</f>
        <v>4.2564662699999996E-6</v>
      </c>
      <c r="J240" s="22">
        <f>'2000 250 200 15'!D339</f>
        <v>4.3836111999999998E-6</v>
      </c>
      <c r="K240" s="21">
        <f t="shared" si="27"/>
        <v>-2.9431432864224112</v>
      </c>
      <c r="L240">
        <f t="shared" si="30"/>
        <v>500</v>
      </c>
      <c r="M240" s="22">
        <f>'2000 250 200 1'!C339+'2000 250 200 1'!D339</f>
        <v>1.0077941569999999E-5</v>
      </c>
      <c r="N240" s="22">
        <f>'2000 250 200 15'!C339+'2000 250 200 15'!D339</f>
        <v>1.047091553E-5</v>
      </c>
      <c r="O240" s="21">
        <f t="shared" si="28"/>
        <v>-3.8247768047401598</v>
      </c>
      <c r="P240" s="22">
        <f>'2000 250 200 1'!C339-'2000 250 200 1'!D339</f>
        <v>1.5650090300000002E-6</v>
      </c>
      <c r="Q240" s="22">
        <f>'2000 250 200 15'!C339-'2000 250 200 15'!D339</f>
        <v>1.7036931300000006E-6</v>
      </c>
      <c r="R240" s="21">
        <f t="shared" si="23"/>
        <v>-8.4855758164274189</v>
      </c>
    </row>
    <row r="241" spans="1:18">
      <c r="A241">
        <f t="shared" si="24"/>
        <v>70</v>
      </c>
      <c r="B241" s="12">
        <f t="shared" si="21"/>
        <v>-700</v>
      </c>
      <c r="C241">
        <f t="shared" si="25"/>
        <v>3.2509999999999999</v>
      </c>
      <c r="D241">
        <f t="shared" si="22"/>
        <v>0.51201696949612663</v>
      </c>
      <c r="E241" s="12">
        <f t="shared" si="29"/>
        <v>437.5</v>
      </c>
      <c r="F241" s="22">
        <f>'2000 250 200 1'!C340</f>
        <v>5.1442926399999996E-6</v>
      </c>
      <c r="G241" s="22">
        <f>'2000 250 200 15'!C340</f>
        <v>5.3971599000000004E-6</v>
      </c>
      <c r="H241" s="15">
        <f t="shared" si="26"/>
        <v>-4.7975790630462933</v>
      </c>
      <c r="I241" s="22">
        <f>'2000 250 200 1'!D340</f>
        <v>3.8712188099999997E-6</v>
      </c>
      <c r="J241" s="22">
        <f>'2000 250 200 15'!D340</f>
        <v>3.9962455799999997E-6</v>
      </c>
      <c r="K241" s="21">
        <f t="shared" si="27"/>
        <v>-3.1783243953138496</v>
      </c>
      <c r="L241">
        <f t="shared" si="30"/>
        <v>500</v>
      </c>
      <c r="M241" s="22">
        <f>'2000 250 200 1'!C340+'2000 250 200 1'!D340</f>
        <v>9.0155114499999993E-6</v>
      </c>
      <c r="N241" s="22">
        <f>'2000 250 200 15'!C340+'2000 250 200 15'!D340</f>
        <v>9.3934054799999993E-6</v>
      </c>
      <c r="O241" s="21">
        <f t="shared" si="28"/>
        <v>-4.1055541880811779</v>
      </c>
      <c r="P241" s="22">
        <f>'2000 250 200 1'!C340-'2000 250 200 1'!D340</f>
        <v>1.2730738299999999E-6</v>
      </c>
      <c r="Q241" s="22">
        <f>'2000 250 200 15'!C340-'2000 250 200 15'!D340</f>
        <v>1.4009143200000007E-6</v>
      </c>
      <c r="R241" s="21">
        <f t="shared" si="23"/>
        <v>-9.5617843332627199</v>
      </c>
    </row>
    <row r="242" spans="1:18">
      <c r="A242">
        <f t="shared" si="24"/>
        <v>71</v>
      </c>
      <c r="B242" s="12">
        <f t="shared" si="21"/>
        <v>-710</v>
      </c>
      <c r="C242">
        <f t="shared" si="25"/>
        <v>3.649</v>
      </c>
      <c r="D242">
        <f t="shared" si="22"/>
        <v>0.56217386336464825</v>
      </c>
      <c r="E242" s="12">
        <f t="shared" si="29"/>
        <v>437.5</v>
      </c>
      <c r="F242" s="22">
        <f>'2000 250 200 1'!C341</f>
        <v>4.51587332E-6</v>
      </c>
      <c r="G242" s="22">
        <f>'2000 250 200 15'!C341</f>
        <v>4.7544321600000004E-6</v>
      </c>
      <c r="H242" s="15">
        <f t="shared" si="26"/>
        <v>-5.1467309359906945</v>
      </c>
      <c r="I242" s="22">
        <f>'2000 250 200 1'!D341</f>
        <v>3.4916617499999999E-6</v>
      </c>
      <c r="J242" s="22">
        <f>'2000 250 200 15'!D341</f>
        <v>3.6127285000000002E-6</v>
      </c>
      <c r="K242" s="21">
        <f t="shared" si="27"/>
        <v>-3.4082235276982509</v>
      </c>
      <c r="L242">
        <f t="shared" si="30"/>
        <v>500</v>
      </c>
      <c r="M242" s="22">
        <f>'2000 250 200 1'!C341+'2000 250 200 1'!D341</f>
        <v>8.0075350700000004E-6</v>
      </c>
      <c r="N242" s="22">
        <f>'2000 250 200 15'!C341+'2000 250 200 15'!D341</f>
        <v>8.367160660000001E-6</v>
      </c>
      <c r="O242" s="21">
        <f t="shared" si="28"/>
        <v>-4.3924552361743405</v>
      </c>
      <c r="P242" s="22">
        <f>'2000 250 200 1'!C341-'2000 250 200 1'!D341</f>
        <v>1.0242115700000001E-6</v>
      </c>
      <c r="Q242" s="22">
        <f>'2000 250 200 15'!C341-'2000 250 200 15'!D341</f>
        <v>1.1417036600000002E-6</v>
      </c>
      <c r="R242" s="21">
        <f t="shared" si="23"/>
        <v>-10.849186373743724</v>
      </c>
    </row>
    <row r="243" spans="1:18">
      <c r="A243">
        <f t="shared" si="24"/>
        <v>72</v>
      </c>
      <c r="B243" s="12">
        <f t="shared" si="21"/>
        <v>-720</v>
      </c>
      <c r="C243">
        <f t="shared" si="25"/>
        <v>4.0960000000000001</v>
      </c>
      <c r="D243">
        <f t="shared" si="22"/>
        <v>0.61235994796777438</v>
      </c>
      <c r="E243" s="12">
        <f t="shared" si="29"/>
        <v>437.5</v>
      </c>
      <c r="F243" s="22">
        <f>'2000 250 200 1'!C342</f>
        <v>3.94009014E-6</v>
      </c>
      <c r="G243" s="22">
        <f>'2000 250 200 15'!C342</f>
        <v>4.1636943899999998E-6</v>
      </c>
      <c r="H243" s="15">
        <f t="shared" si="26"/>
        <v>-5.5185141996859057</v>
      </c>
      <c r="I243" s="22">
        <f>'2000 250 200 1'!D342</f>
        <v>3.12441668E-6</v>
      </c>
      <c r="J243" s="22">
        <f>'2000 250 200 15'!D342</f>
        <v>3.24011731E-6</v>
      </c>
      <c r="K243" s="21">
        <f t="shared" si="27"/>
        <v>-3.6357926654736894</v>
      </c>
      <c r="L243">
        <f t="shared" si="30"/>
        <v>500</v>
      </c>
      <c r="M243" s="22">
        <f>'2000 250 200 1'!C342+'2000 250 200 1'!D342</f>
        <v>7.0645068200000005E-6</v>
      </c>
      <c r="N243" s="22">
        <f>'2000 250 200 15'!C342+'2000 250 200 15'!D342</f>
        <v>7.4038116999999998E-6</v>
      </c>
      <c r="O243" s="21">
        <f t="shared" si="28"/>
        <v>-4.6903153193782376</v>
      </c>
      <c r="P243" s="22">
        <f>'2000 250 200 1'!C342-'2000 250 200 1'!D342</f>
        <v>8.1567345999999995E-7</v>
      </c>
      <c r="Q243" s="22">
        <f>'2000 250 200 15'!C342-'2000 250 200 15'!D342</f>
        <v>9.235770799999998E-7</v>
      </c>
      <c r="R243" s="21">
        <f t="shared" si="23"/>
        <v>-12.408059393214259</v>
      </c>
    </row>
    <row r="244" spans="1:18">
      <c r="A244">
        <f t="shared" si="24"/>
        <v>73</v>
      </c>
      <c r="B244" s="12">
        <f t="shared" si="21"/>
        <v>-730</v>
      </c>
      <c r="C244">
        <f t="shared" si="25"/>
        <v>4.5979999999999999</v>
      </c>
      <c r="D244">
        <f t="shared" si="22"/>
        <v>0.66256896693326017</v>
      </c>
      <c r="E244" s="12">
        <f t="shared" si="29"/>
        <v>437.5</v>
      </c>
      <c r="F244" s="22">
        <f>'2000 250 200 1'!C343</f>
        <v>3.4188991599999999E-6</v>
      </c>
      <c r="G244" s="22">
        <f>'2000 250 200 15'!C343</f>
        <v>3.6274962899999999E-6</v>
      </c>
      <c r="H244" s="15">
        <f t="shared" si="26"/>
        <v>-5.9206762231886936</v>
      </c>
      <c r="I244" s="22">
        <f>'2000 250 200 1'!D343</f>
        <v>2.7751801999999999E-6</v>
      </c>
      <c r="J244" s="22">
        <f>'2000 250 200 15'!D343</f>
        <v>2.8845549500000001E-6</v>
      </c>
      <c r="K244" s="21">
        <f t="shared" si="27"/>
        <v>-3.8650130121371582</v>
      </c>
      <c r="L244">
        <f t="shared" si="30"/>
        <v>500</v>
      </c>
      <c r="M244" s="22">
        <f>'2000 250 200 1'!C343+'2000 250 200 1'!D343</f>
        <v>6.1940793600000002E-6</v>
      </c>
      <c r="N244" s="22">
        <f>'2000 250 200 15'!C343+'2000 250 200 15'!D343</f>
        <v>6.51205124E-6</v>
      </c>
      <c r="O244" s="21">
        <f t="shared" si="28"/>
        <v>-5.0050151381255255</v>
      </c>
      <c r="P244" s="22">
        <f>'2000 250 200 1'!C343-'2000 250 200 1'!D343</f>
        <v>6.4371896000000004E-7</v>
      </c>
      <c r="Q244" s="22">
        <f>'2000 250 200 15'!C343-'2000 250 200 15'!D343</f>
        <v>7.4294133999999973E-7</v>
      </c>
      <c r="R244" s="21">
        <f t="shared" si="23"/>
        <v>-14.310985898997716</v>
      </c>
    </row>
    <row r="245" spans="1:18">
      <c r="A245">
        <f t="shared" si="24"/>
        <v>74</v>
      </c>
      <c r="B245" s="12">
        <f t="shared" si="21"/>
        <v>-740</v>
      </c>
      <c r="C245">
        <f t="shared" si="25"/>
        <v>5.1609999999999996</v>
      </c>
      <c r="D245">
        <f t="shared" si="22"/>
        <v>0.71273385906995179</v>
      </c>
      <c r="E245" s="12">
        <f t="shared" si="29"/>
        <v>437.5</v>
      </c>
      <c r="F245" s="22">
        <f>'2000 250 200 1'!C344</f>
        <v>2.9524716900000001E-6</v>
      </c>
      <c r="G245" s="22">
        <f>'2000 250 200 15'!C344</f>
        <v>3.1464451899999999E-6</v>
      </c>
      <c r="H245" s="15">
        <f t="shared" si="26"/>
        <v>-6.3609163337212022</v>
      </c>
      <c r="I245" s="22">
        <f>'2000 250 200 1'!D344</f>
        <v>2.4482653499999998E-6</v>
      </c>
      <c r="J245" s="22">
        <f>'2000 250 200 15'!D344</f>
        <v>2.5507554899999999E-6</v>
      </c>
      <c r="K245" s="21">
        <f t="shared" si="27"/>
        <v>-4.1004085912152393</v>
      </c>
      <c r="L245">
        <f t="shared" si="30"/>
        <v>500</v>
      </c>
      <c r="M245" s="22">
        <f>'2000 250 200 1'!C344+'2000 250 200 1'!D344</f>
        <v>5.4007370399999995E-6</v>
      </c>
      <c r="N245" s="22">
        <f>'2000 250 200 15'!C344+'2000 250 200 15'!D344</f>
        <v>5.6972006800000002E-6</v>
      </c>
      <c r="O245" s="21">
        <f t="shared" si="28"/>
        <v>-5.3426798289871948</v>
      </c>
      <c r="P245" s="22">
        <f>'2000 250 200 1'!C344-'2000 250 200 1'!D344</f>
        <v>5.0420634000000032E-7</v>
      </c>
      <c r="Q245" s="22">
        <f>'2000 250 200 15'!C344-'2000 250 200 15'!D344</f>
        <v>5.9568969999999998E-7</v>
      </c>
      <c r="R245" s="21">
        <f t="shared" si="23"/>
        <v>-16.634910332070955</v>
      </c>
    </row>
    <row r="246" spans="1:18">
      <c r="A246">
        <f t="shared" si="24"/>
        <v>75</v>
      </c>
      <c r="B246" s="12">
        <f t="shared" si="21"/>
        <v>-750</v>
      </c>
      <c r="C246">
        <f t="shared" si="25"/>
        <v>5.7930000000000001</v>
      </c>
      <c r="D246">
        <f t="shared" si="22"/>
        <v>0.76290352849905718</v>
      </c>
      <c r="E246" s="12">
        <f t="shared" si="29"/>
        <v>437.5</v>
      </c>
      <c r="F246" s="22">
        <f>'2000 250 200 1'!C345</f>
        <v>2.53895664E-6</v>
      </c>
      <c r="G246" s="22">
        <f>'2000 250 200 15'!C345</f>
        <v>2.7189763199999998E-6</v>
      </c>
      <c r="H246" s="15">
        <f t="shared" si="26"/>
        <v>-6.8475456560404604</v>
      </c>
      <c r="I246" s="22">
        <f>'2000 250 200 1'!D345</f>
        <v>2.1464062100000002E-6</v>
      </c>
      <c r="J246" s="22">
        <f>'2000 250 200 15'!D345</f>
        <v>2.2417987500000002E-6</v>
      </c>
      <c r="K246" s="21">
        <f t="shared" si="27"/>
        <v>-4.3476793299098775</v>
      </c>
      <c r="L246">
        <f t="shared" si="30"/>
        <v>500</v>
      </c>
      <c r="M246" s="22">
        <f>'2000 250 200 1'!C345+'2000 250 200 1'!D345</f>
        <v>4.6853628500000006E-6</v>
      </c>
      <c r="N246" s="22">
        <f>'2000 250 200 15'!C345+'2000 250 200 15'!D345</f>
        <v>4.9607750700000004E-6</v>
      </c>
      <c r="O246" s="21">
        <f t="shared" si="28"/>
        <v>-5.7103106400535433</v>
      </c>
      <c r="P246" s="22">
        <f>'2000 250 200 1'!C345-'2000 250 200 1'!D345</f>
        <v>3.9255042999999982E-7</v>
      </c>
      <c r="Q246" s="22">
        <f>'2000 250 200 15'!C345-'2000 250 200 15'!D345</f>
        <v>4.7717756999999959E-7</v>
      </c>
      <c r="R246" s="21">
        <f t="shared" si="23"/>
        <v>-19.460599175834243</v>
      </c>
    </row>
    <row r="247" spans="1:18">
      <c r="A247">
        <f t="shared" si="24"/>
        <v>76</v>
      </c>
      <c r="B247" s="12">
        <f t="shared" si="21"/>
        <v>-760</v>
      </c>
      <c r="C247">
        <f t="shared" si="25"/>
        <v>6.5019999999999998</v>
      </c>
      <c r="D247">
        <f t="shared" si="22"/>
        <v>0.81304696516010788</v>
      </c>
      <c r="E247" s="12">
        <f t="shared" si="29"/>
        <v>437.5</v>
      </c>
      <c r="F247" s="22">
        <f>'2000 250 200 1'!C346</f>
        <v>2.1751139500000001E-6</v>
      </c>
      <c r="G247" s="22">
        <f>'2000 250 200 15'!C346</f>
        <v>2.3420286699999998E-6</v>
      </c>
      <c r="H247" s="15">
        <f t="shared" si="26"/>
        <v>-7.3902789458527058</v>
      </c>
      <c r="I247" s="22">
        <f>'2000 250 200 1'!D346</f>
        <v>1.8710869099999999E-6</v>
      </c>
      <c r="J247" s="22">
        <f>'2000 250 200 15'!D346</f>
        <v>1.9594561099999999E-6</v>
      </c>
      <c r="K247" s="21">
        <f t="shared" si="27"/>
        <v>-4.6139254689795886</v>
      </c>
      <c r="L247">
        <f t="shared" si="30"/>
        <v>500</v>
      </c>
      <c r="M247" s="22">
        <f>'2000 250 200 1'!C346+'2000 250 200 1'!D346</f>
        <v>4.0462008600000005E-6</v>
      </c>
      <c r="N247" s="22">
        <f>'2000 250 200 15'!C346+'2000 250 200 15'!D346</f>
        <v>4.3014847799999997E-6</v>
      </c>
      <c r="O247" s="21">
        <f t="shared" si="28"/>
        <v>-6.116280152590873</v>
      </c>
      <c r="P247" s="22">
        <f>'2000 250 200 1'!C346-'2000 250 200 1'!D346</f>
        <v>3.0402704000000022E-7</v>
      </c>
      <c r="Q247" s="22">
        <f>'2000 250 200 15'!C346-'2000 250 200 15'!D346</f>
        <v>3.8257255999999993E-7</v>
      </c>
      <c r="R247" s="21">
        <f t="shared" si="23"/>
        <v>-22.879570567766045</v>
      </c>
    </row>
    <row r="248" spans="1:18">
      <c r="A248">
        <f t="shared" si="24"/>
        <v>77</v>
      </c>
      <c r="B248" s="12">
        <f t="shared" si="21"/>
        <v>-770</v>
      </c>
      <c r="C248">
        <f t="shared" si="25"/>
        <v>7.298</v>
      </c>
      <c r="D248">
        <f t="shared" si="22"/>
        <v>0.86320385902862951</v>
      </c>
      <c r="E248" s="12">
        <f t="shared" si="29"/>
        <v>437.5</v>
      </c>
      <c r="F248" s="22">
        <f>'2000 250 200 1'!C347</f>
        <v>1.8573355E-6</v>
      </c>
      <c r="G248" s="22">
        <f>'2000 250 200 15'!C347</f>
        <v>2.0120916300000001E-6</v>
      </c>
      <c r="H248" s="15">
        <f t="shared" si="26"/>
        <v>-7.998916883595637</v>
      </c>
      <c r="I248" s="22">
        <f>'2000 250 200 1'!D347</f>
        <v>1.62290439E-6</v>
      </c>
      <c r="J248" s="22">
        <f>'2000 250 200 15'!D347</f>
        <v>1.7045354E-6</v>
      </c>
      <c r="K248" s="21">
        <f t="shared" si="27"/>
        <v>-4.9065356641659941</v>
      </c>
      <c r="L248">
        <f t="shared" si="30"/>
        <v>500</v>
      </c>
      <c r="M248" s="22">
        <f>'2000 250 200 1'!C347+'2000 250 200 1'!D347</f>
        <v>3.4802398899999998E-6</v>
      </c>
      <c r="N248" s="22">
        <f>'2000 250 200 15'!C347+'2000 250 200 15'!D347</f>
        <v>3.7166270300000001E-6</v>
      </c>
      <c r="O248" s="21">
        <f t="shared" si="28"/>
        <v>-6.5691680179074465</v>
      </c>
      <c r="P248" s="22">
        <f>'2000 250 200 1'!C347-'2000 250 200 1'!D347</f>
        <v>2.3443111000000002E-7</v>
      </c>
      <c r="Q248" s="22">
        <f>'2000 250 200 15'!C347-'2000 250 200 15'!D347</f>
        <v>3.0755623000000007E-7</v>
      </c>
      <c r="R248" s="21">
        <f t="shared" si="23"/>
        <v>-26.984069406492058</v>
      </c>
    </row>
    <row r="249" spans="1:18">
      <c r="A249">
        <f t="shared" si="24"/>
        <v>78</v>
      </c>
      <c r="B249" s="12">
        <f t="shared" si="21"/>
        <v>-780</v>
      </c>
      <c r="C249">
        <f t="shared" si="25"/>
        <v>8.1920000000000002</v>
      </c>
      <c r="D249">
        <f t="shared" si="22"/>
        <v>0.91338994363175552</v>
      </c>
      <c r="E249" s="12">
        <f t="shared" si="29"/>
        <v>437.5</v>
      </c>
      <c r="F249" s="22">
        <f>'2000 250 200 1'!C348</f>
        <v>1.5817500599999999E-6</v>
      </c>
      <c r="G249" s="22">
        <f>'2000 250 200 15'!C348</f>
        <v>1.72531389E-6</v>
      </c>
      <c r="H249" s="15">
        <f t="shared" si="26"/>
        <v>-8.68225302991193</v>
      </c>
      <c r="I249" s="22">
        <f>'2000 250 200 1'!D348</f>
        <v>1.4015141499999999E-6</v>
      </c>
      <c r="J249" s="22">
        <f>'2000 250 200 15'!D348</f>
        <v>1.4768178399999999E-6</v>
      </c>
      <c r="K249" s="21">
        <f t="shared" si="27"/>
        <v>-5.2324533974275838</v>
      </c>
      <c r="L249">
        <f t="shared" si="30"/>
        <v>500</v>
      </c>
      <c r="M249" s="22">
        <f>'2000 250 200 1'!C348+'2000 250 200 1'!D348</f>
        <v>2.9832642099999999E-6</v>
      </c>
      <c r="N249" s="22">
        <f>'2000 250 200 15'!C348+'2000 250 200 15'!D348</f>
        <v>3.2021317299999999E-6</v>
      </c>
      <c r="O249" s="21">
        <f t="shared" si="28"/>
        <v>-7.0769122016787183</v>
      </c>
      <c r="P249" s="22">
        <f>'2000 250 200 1'!C348-'2000 250 200 1'!D348</f>
        <v>1.8023591000000002E-7</v>
      </c>
      <c r="Q249" s="22">
        <f>'2000 250 200 15'!C348-'2000 250 200 15'!D348</f>
        <v>2.4849605000000011E-7</v>
      </c>
      <c r="R249" s="21">
        <f t="shared" si="23"/>
        <v>-31.842804534562841</v>
      </c>
    </row>
    <row r="250" spans="1:18">
      <c r="A250">
        <f t="shared" si="24"/>
        <v>79</v>
      </c>
      <c r="B250" s="12">
        <f t="shared" si="21"/>
        <v>-790</v>
      </c>
      <c r="C250">
        <f t="shared" si="25"/>
        <v>9.1950000000000003</v>
      </c>
      <c r="D250">
        <f t="shared" si="22"/>
        <v>0.96355173357409629</v>
      </c>
      <c r="E250" s="12">
        <f t="shared" si="29"/>
        <v>437.5</v>
      </c>
      <c r="F250" s="22">
        <f>'2000 250 200 1'!C349</f>
        <v>1.3439692899999999E-6</v>
      </c>
      <c r="G250" s="22">
        <f>'2000 250 200 15'!C349</f>
        <v>1.4772646499999999E-6</v>
      </c>
      <c r="H250" s="15">
        <f t="shared" si="26"/>
        <v>-9.4494368659126486</v>
      </c>
      <c r="I250" s="22">
        <f>'2000 250 200 1'!D349</f>
        <v>1.20563558E-6</v>
      </c>
      <c r="J250" s="22">
        <f>'2000 250 200 15'!D349</f>
        <v>1.27508118E-6</v>
      </c>
      <c r="K250" s="21">
        <f t="shared" si="27"/>
        <v>-5.5988334597295939</v>
      </c>
      <c r="L250">
        <f t="shared" si="30"/>
        <v>500</v>
      </c>
      <c r="M250" s="22">
        <f>'2000 250 200 1'!C349+'2000 250 200 1'!D349</f>
        <v>2.5496048700000002E-6</v>
      </c>
      <c r="N250" s="22">
        <f>'2000 250 200 15'!C349+'2000 250 200 15'!D349</f>
        <v>2.7523458299999999E-6</v>
      </c>
      <c r="O250" s="21">
        <f t="shared" si="28"/>
        <v>-7.6477874454773662</v>
      </c>
      <c r="P250" s="22">
        <f>'2000 250 200 1'!C349-'2000 250 200 1'!D349</f>
        <v>1.383337099999999E-7</v>
      </c>
      <c r="Q250" s="22">
        <f>'2000 250 200 15'!C349-'2000 250 200 15'!D349</f>
        <v>2.0218346999999991E-7</v>
      </c>
      <c r="R250" s="21">
        <f t="shared" si="23"/>
        <v>-37.50163794966236</v>
      </c>
    </row>
    <row r="251" spans="1:18">
      <c r="A251">
        <f t="shared" si="24"/>
        <v>80</v>
      </c>
      <c r="B251" s="12">
        <f t="shared" si="21"/>
        <v>-800</v>
      </c>
      <c r="C251">
        <f t="shared" si="25"/>
        <v>10.32</v>
      </c>
      <c r="D251">
        <f t="shared" si="22"/>
        <v>1.0136796972911926</v>
      </c>
      <c r="E251" s="12">
        <f t="shared" si="29"/>
        <v>437.5</v>
      </c>
      <c r="F251" s="22">
        <f>'2000 250 200 1'!C350</f>
        <v>1.1395639E-6</v>
      </c>
      <c r="G251" s="22">
        <f>'2000 250 200 15'!C350</f>
        <v>1.26344545E-6</v>
      </c>
      <c r="H251" s="15">
        <f t="shared" si="26"/>
        <v>-10.310534164172102</v>
      </c>
      <c r="I251" s="22">
        <f>'2000 250 200 1'!D350</f>
        <v>1.0335297000000001E-6</v>
      </c>
      <c r="J251" s="22">
        <f>'2000 250 200 15'!D350</f>
        <v>1.0976049099999999E-6</v>
      </c>
      <c r="K251" s="21">
        <f t="shared" si="27"/>
        <v>-6.0132485014637167</v>
      </c>
      <c r="L251">
        <f t="shared" si="30"/>
        <v>500</v>
      </c>
      <c r="M251" s="22">
        <f>'2000 250 200 1'!C350+'2000 250 200 1'!D350</f>
        <v>2.1730936000000001E-6</v>
      </c>
      <c r="N251" s="22">
        <f>'2000 250 200 15'!C350+'2000 250 200 15'!D350</f>
        <v>2.3610503599999996E-6</v>
      </c>
      <c r="O251" s="21">
        <f t="shared" si="28"/>
        <v>-8.2907274960012334</v>
      </c>
      <c r="P251" s="22">
        <f>'2000 250 200 1'!C350-'2000 250 200 1'!D350</f>
        <v>1.0603419999999989E-7</v>
      </c>
      <c r="Q251" s="22">
        <f>'2000 250 200 15'!C350-'2000 250 200 15'!D350</f>
        <v>1.6584054000000006E-7</v>
      </c>
      <c r="R251" s="21">
        <f t="shared" si="23"/>
        <v>-43.995510579614852</v>
      </c>
    </row>
    <row r="252" spans="1:18">
      <c r="A252">
        <f t="shared" si="24"/>
        <v>81</v>
      </c>
      <c r="B252" s="12">
        <f t="shared" si="21"/>
        <v>-810</v>
      </c>
      <c r="C252">
        <f t="shared" si="25"/>
        <v>11.59</v>
      </c>
      <c r="D252">
        <f t="shared" si="22"/>
        <v>1.064083435963596</v>
      </c>
      <c r="E252" s="12">
        <f t="shared" si="29"/>
        <v>437.5</v>
      </c>
      <c r="F252" s="22">
        <f>'2000 250 200 1'!C351</f>
        <v>9.6460355699999993E-7</v>
      </c>
      <c r="G252" s="22">
        <f>'2000 250 200 15'!C351</f>
        <v>1.0798537299999999E-6</v>
      </c>
      <c r="H252" s="15">
        <f t="shared" si="26"/>
        <v>-11.274402623408779</v>
      </c>
      <c r="I252" s="22">
        <f>'2000 250 200 1'!D351</f>
        <v>8.8337979299999995E-7</v>
      </c>
      <c r="J252" s="22">
        <f>'2000 250 200 15'!D351</f>
        <v>9.4256503199999998E-7</v>
      </c>
      <c r="K252" s="21">
        <f t="shared" si="27"/>
        <v>-6.4826974166648244</v>
      </c>
      <c r="L252">
        <f t="shared" si="30"/>
        <v>500</v>
      </c>
      <c r="M252" s="22">
        <f>'2000 250 200 1'!C351+'2000 250 200 1'!D351</f>
        <v>1.8479833499999999E-6</v>
      </c>
      <c r="N252" s="22">
        <f>'2000 250 200 15'!C351+'2000 250 200 15'!D351</f>
        <v>2.022418762E-6</v>
      </c>
      <c r="O252" s="21">
        <f t="shared" si="28"/>
        <v>-9.0138133946946386</v>
      </c>
      <c r="P252" s="22">
        <f>'2000 250 200 1'!C351-'2000 250 200 1'!D351</f>
        <v>8.1223763999999978E-8</v>
      </c>
      <c r="Q252" s="22">
        <f>'2000 250 200 15'!C351-'2000 250 200 15'!D351</f>
        <v>1.3728869799999992E-7</v>
      </c>
      <c r="R252" s="21">
        <f t="shared" si="23"/>
        <v>-51.315090669748585</v>
      </c>
    </row>
    <row r="253" spans="1:18">
      <c r="A253">
        <f t="shared" si="24"/>
        <v>82</v>
      </c>
      <c r="B253" s="12">
        <f t="shared" si="21"/>
        <v>-820</v>
      </c>
      <c r="C253">
        <f t="shared" si="25"/>
        <v>13</v>
      </c>
      <c r="D253">
        <f t="shared" si="22"/>
        <v>1.1139433523068367</v>
      </c>
      <c r="E253" s="12">
        <f t="shared" si="29"/>
        <v>437.5</v>
      </c>
      <c r="F253" s="22">
        <f>'2000 250 200 1'!C352</f>
        <v>8.1546096900000005E-7</v>
      </c>
      <c r="G253" s="22">
        <f>'2000 250 200 15'!C352</f>
        <v>9.2278499099999995E-7</v>
      </c>
      <c r="H253" s="15">
        <f t="shared" si="26"/>
        <v>-12.348542665388955</v>
      </c>
      <c r="I253" s="22">
        <f>'2000 250 200 1'!D352</f>
        <v>7.5319119799999999E-7</v>
      </c>
      <c r="J253" s="22">
        <f>'2000 250 200 15'!D352</f>
        <v>8.0793627900000002E-7</v>
      </c>
      <c r="K253" s="21">
        <f t="shared" si="27"/>
        <v>-7.0135311570074981</v>
      </c>
      <c r="L253">
        <f t="shared" si="30"/>
        <v>500</v>
      </c>
      <c r="M253" s="22">
        <f>'2000 250 200 1'!C352+'2000 250 200 1'!D352</f>
        <v>1.5686521670000001E-6</v>
      </c>
      <c r="N253" s="22">
        <f>'2000 250 200 15'!C352+'2000 250 200 15'!D352</f>
        <v>1.7307212700000001E-6</v>
      </c>
      <c r="O253" s="21">
        <f t="shared" si="28"/>
        <v>-9.8242351825056495</v>
      </c>
      <c r="P253" s="22">
        <f>'2000 250 200 1'!C352-'2000 250 200 1'!D352</f>
        <v>6.2269771000000057E-8</v>
      </c>
      <c r="Q253" s="22">
        <f>'2000 250 200 15'!C352-'2000 250 200 15'!D352</f>
        <v>1.1484871199999993E-7</v>
      </c>
      <c r="R253" s="21">
        <f t="shared" si="23"/>
        <v>-59.371489761460836</v>
      </c>
    </row>
    <row r="254" spans="1:18">
      <c r="A254">
        <f t="shared" si="24"/>
        <v>83</v>
      </c>
      <c r="B254" s="12">
        <f t="shared" si="21"/>
        <v>-830</v>
      </c>
      <c r="C254">
        <f t="shared" si="25"/>
        <v>14.6</v>
      </c>
      <c r="D254">
        <f t="shared" si="22"/>
        <v>1.1643528557844371</v>
      </c>
      <c r="E254" s="12">
        <f t="shared" si="29"/>
        <v>437.5</v>
      </c>
      <c r="F254" s="22">
        <f>'2000 250 200 1'!C353</f>
        <v>6.8860008499999995E-7</v>
      </c>
      <c r="G254" s="22">
        <f>'2000 250 200 15'!C353</f>
        <v>7.8862113199999995E-7</v>
      </c>
      <c r="H254" s="15">
        <f t="shared" si="26"/>
        <v>-13.541783160023488</v>
      </c>
      <c r="I254" s="22">
        <f>'2000 250 200 1'!D353</f>
        <v>6.4077073700000001E-7</v>
      </c>
      <c r="J254" s="22">
        <f>'2000 250 200 15'!D353</f>
        <v>6.9147991799999996E-7</v>
      </c>
      <c r="K254" s="21">
        <f t="shared" si="27"/>
        <v>-7.6125586142046151</v>
      </c>
      <c r="L254">
        <f t="shared" si="30"/>
        <v>500</v>
      </c>
      <c r="M254" s="22">
        <f>'2000 250 200 1'!C353+'2000 250 200 1'!D353</f>
        <v>1.329370822E-6</v>
      </c>
      <c r="N254" s="22">
        <f>'2000 250 200 15'!C353+'2000 250 200 15'!D353</f>
        <v>1.4801010499999998E-6</v>
      </c>
      <c r="O254" s="21">
        <f t="shared" si="28"/>
        <v>-10.730146793938065</v>
      </c>
      <c r="P254" s="22">
        <f>'2000 250 200 1'!C353-'2000 250 200 1'!D353</f>
        <v>4.7829347999999937E-8</v>
      </c>
      <c r="Q254" s="22">
        <f>'2000 250 200 15'!C353-'2000 250 200 15'!D353</f>
        <v>9.7141213999999992E-8</v>
      </c>
      <c r="R254" s="21">
        <f t="shared" si="23"/>
        <v>-68.030178430294114</v>
      </c>
    </row>
    <row r="255" spans="1:18">
      <c r="A255">
        <f t="shared" si="24"/>
        <v>0</v>
      </c>
      <c r="B255" s="12">
        <f t="shared" si="21"/>
        <v>0</v>
      </c>
      <c r="C255">
        <f t="shared" si="25"/>
        <v>1E-3</v>
      </c>
      <c r="D255">
        <f t="shared" si="22"/>
        <v>-3</v>
      </c>
      <c r="E255" s="12">
        <f t="shared" si="29"/>
        <v>562.5</v>
      </c>
      <c r="F255" s="22">
        <f>'2000 250 200 1'!C403</f>
        <v>8.4176763600000005E-6</v>
      </c>
      <c r="G255" s="22">
        <f>'2000 250 200 15'!C403</f>
        <v>8.4110321499999995E-6</v>
      </c>
      <c r="H255" s="15">
        <f t="shared" si="26"/>
        <v>7.8962803307845636E-2</v>
      </c>
      <c r="I255" s="22">
        <f>'2000 250 200 1'!D403</f>
        <v>4.8057247099999996E-6</v>
      </c>
      <c r="J255" s="22">
        <f>'2000 250 200 15'!D403</f>
        <v>4.80220625E-6</v>
      </c>
      <c r="K255" s="21">
        <f t="shared" si="27"/>
        <v>7.3240742770692757E-2</v>
      </c>
      <c r="L255">
        <f t="shared" si="30"/>
        <v>625</v>
      </c>
      <c r="M255" s="22">
        <f>'2000 250 200 1'!C403+'2000 250 200 1'!D403</f>
        <v>1.3223401070000001E-5</v>
      </c>
      <c r="N255" s="22">
        <f>'2000 250 200 15'!C403+'2000 250 200 15'!D403</f>
        <v>1.32132384E-5</v>
      </c>
      <c r="O255" s="21">
        <f t="shared" si="28"/>
        <v>7.6883221194085555E-2</v>
      </c>
      <c r="P255" s="22">
        <f>'2000 250 200 1'!C403-'2000 250 200 1'!D403</f>
        <v>3.6119516500000009E-6</v>
      </c>
      <c r="Q255" s="22">
        <f>'2000 250 200 15'!C403-'2000 250 200 15'!D403</f>
        <v>3.6088258999999996E-6</v>
      </c>
      <c r="R255" s="21">
        <f t="shared" si="23"/>
        <v>8.6576548809520218E-2</v>
      </c>
    </row>
    <row r="256" spans="1:18">
      <c r="A256">
        <f t="shared" si="24"/>
        <v>1</v>
      </c>
      <c r="B256" s="12">
        <f t="shared" si="21"/>
        <v>-10</v>
      </c>
      <c r="C256">
        <f t="shared" si="25"/>
        <v>1.122E-3</v>
      </c>
      <c r="D256">
        <f t="shared" si="22"/>
        <v>-2.9500071430798576</v>
      </c>
      <c r="E256" s="12">
        <f t="shared" si="29"/>
        <v>562.5</v>
      </c>
      <c r="F256" s="22">
        <f>'2000 250 200 1'!C404</f>
        <v>8.4176748499999999E-6</v>
      </c>
      <c r="G256" s="22">
        <f>'2000 250 200 15'!C404</f>
        <v>8.4110304800000001E-6</v>
      </c>
      <c r="H256" s="15">
        <f t="shared" si="26"/>
        <v>7.8964719741751815E-2</v>
      </c>
      <c r="I256" s="22">
        <f>'2000 250 200 1'!D404</f>
        <v>4.8057253000000003E-6</v>
      </c>
      <c r="J256" s="22">
        <f>'2000 250 200 15'!D404</f>
        <v>4.8022069600000002E-6</v>
      </c>
      <c r="K256" s="21">
        <f t="shared" si="27"/>
        <v>7.3238234924859619E-2</v>
      </c>
      <c r="L256">
        <f t="shared" si="30"/>
        <v>625</v>
      </c>
      <c r="M256" s="22">
        <f>'2000 250 200 1'!C404+'2000 250 200 1'!D404</f>
        <v>1.322340015E-5</v>
      </c>
      <c r="N256" s="22">
        <f>'2000 250 200 15'!C404+'2000 250 200 15'!D404</f>
        <v>1.3213237440000001E-5</v>
      </c>
      <c r="O256" s="21">
        <f t="shared" si="28"/>
        <v>7.6883529271841222E-2</v>
      </c>
      <c r="P256" s="22">
        <f>'2000 250 200 1'!C404-'2000 250 200 1'!D404</f>
        <v>3.6119495499999996E-6</v>
      </c>
      <c r="Q256" s="22">
        <f>'2000 250 200 15'!C404-'2000 250 200 15'!D404</f>
        <v>3.6088235199999998E-6</v>
      </c>
      <c r="R256" s="21">
        <f t="shared" si="23"/>
        <v>8.6584357926644803E-2</v>
      </c>
    </row>
    <row r="257" spans="1:18">
      <c r="A257">
        <f t="shared" si="24"/>
        <v>2</v>
      </c>
      <c r="B257" s="12">
        <f t="shared" si="21"/>
        <v>-20</v>
      </c>
      <c r="C257">
        <f t="shared" si="25"/>
        <v>1.2600000000000001E-3</v>
      </c>
      <c r="D257">
        <f t="shared" si="22"/>
        <v>-2.8996294548824371</v>
      </c>
      <c r="E257" s="12">
        <f t="shared" si="29"/>
        <v>562.5</v>
      </c>
      <c r="F257" s="22">
        <f>'2000 250 200 1'!C405</f>
        <v>8.4176708500000007E-6</v>
      </c>
      <c r="G257" s="22">
        <f>'2000 250 200 15'!C405</f>
        <v>8.4110263399999999E-6</v>
      </c>
      <c r="H257" s="15">
        <f t="shared" si="26"/>
        <v>7.8966421761384215E-2</v>
      </c>
      <c r="I257" s="22">
        <f>'2000 250 200 1'!D405</f>
        <v>4.8057300599999998E-6</v>
      </c>
      <c r="J257" s="22">
        <f>'2000 250 200 15'!D405</f>
        <v>4.8022118199999996E-6</v>
      </c>
      <c r="K257" s="21">
        <f t="shared" si="27"/>
        <v>7.3236079983451108E-2</v>
      </c>
      <c r="L257">
        <f t="shared" si="30"/>
        <v>625</v>
      </c>
      <c r="M257" s="22">
        <f>'2000 250 200 1'!C405+'2000 250 200 1'!D405</f>
        <v>1.322340091E-5</v>
      </c>
      <c r="N257" s="22">
        <f>'2000 250 200 15'!C405+'2000 250 200 15'!D405</f>
        <v>1.3213238159999999E-5</v>
      </c>
      <c r="O257" s="21">
        <f t="shared" si="28"/>
        <v>7.6883827578025046E-2</v>
      </c>
      <c r="P257" s="22">
        <f>'2000 250 200 1'!C405-'2000 250 200 1'!D405</f>
        <v>3.6119407900000009E-6</v>
      </c>
      <c r="Q257" s="22">
        <f>'2000 250 200 15'!C405-'2000 250 200 15'!D405</f>
        <v>3.6088145200000002E-6</v>
      </c>
      <c r="R257" s="21">
        <f t="shared" si="23"/>
        <v>8.659121839154689E-2</v>
      </c>
    </row>
    <row r="258" spans="1:18">
      <c r="A258">
        <f t="shared" si="24"/>
        <v>3</v>
      </c>
      <c r="B258" s="12">
        <f t="shared" si="21"/>
        <v>-30</v>
      </c>
      <c r="C258">
        <f t="shared" si="25"/>
        <v>1.4139999999999999E-3</v>
      </c>
      <c r="D258">
        <f t="shared" si="22"/>
        <v>-2.8495505905391196</v>
      </c>
      <c r="E258" s="12">
        <f t="shared" si="29"/>
        <v>562.5</v>
      </c>
      <c r="F258" s="22">
        <f>'2000 250 200 1'!C406</f>
        <v>8.4176662500000001E-6</v>
      </c>
      <c r="G258" s="22">
        <f>'2000 250 200 15'!C406</f>
        <v>8.4110217500000008E-6</v>
      </c>
      <c r="H258" s="15">
        <f t="shared" si="26"/>
        <v>7.896634603956397E-2</v>
      </c>
      <c r="I258" s="22">
        <f>'2000 250 200 1'!D406</f>
        <v>4.80573714E-6</v>
      </c>
      <c r="J258" s="22">
        <f>'2000 250 200 15'!D406</f>
        <v>4.8022188999999999E-6</v>
      </c>
      <c r="K258" s="21">
        <f t="shared" si="27"/>
        <v>7.3235972049683698E-2</v>
      </c>
      <c r="L258">
        <f t="shared" si="30"/>
        <v>625</v>
      </c>
      <c r="M258" s="22">
        <f>'2000 250 200 1'!C406+'2000 250 200 1'!D406</f>
        <v>1.3223403390000001E-5</v>
      </c>
      <c r="N258" s="22">
        <f>'2000 250 200 15'!C406+'2000 250 200 15'!D406</f>
        <v>1.3213240650000001E-5</v>
      </c>
      <c r="O258" s="21">
        <f t="shared" si="28"/>
        <v>7.6883737471545449E-2</v>
      </c>
      <c r="P258" s="22">
        <f>'2000 250 200 1'!C406-'2000 250 200 1'!D406</f>
        <v>3.61192911E-6</v>
      </c>
      <c r="Q258" s="22">
        <f>'2000 250 200 15'!C406-'2000 250 200 15'!D406</f>
        <v>3.6088028500000009E-6</v>
      </c>
      <c r="R258" s="21">
        <f t="shared" si="23"/>
        <v>8.6591221425123793E-2</v>
      </c>
    </row>
    <row r="259" spans="1:18">
      <c r="A259">
        <f t="shared" si="24"/>
        <v>4</v>
      </c>
      <c r="B259" s="12">
        <f t="shared" ref="B259:B322" si="31">A259*10*-1</f>
        <v>-40</v>
      </c>
      <c r="C259">
        <f t="shared" si="25"/>
        <v>1.5870000000000001E-3</v>
      </c>
      <c r="D259">
        <f t="shared" ref="D259:D322" si="32">LOG10(C259)</f>
        <v>-2.7994230732451517</v>
      </c>
      <c r="E259" s="12">
        <f t="shared" si="29"/>
        <v>562.5</v>
      </c>
      <c r="F259" s="22">
        <f>'2000 250 200 1'!C407</f>
        <v>8.41766297E-6</v>
      </c>
      <c r="G259" s="22">
        <f>'2000 250 200 15'!C407</f>
        <v>8.4110186299999996E-6</v>
      </c>
      <c r="H259" s="15">
        <f t="shared" si="26"/>
        <v>7.8964474555159481E-2</v>
      </c>
      <c r="I259" s="22">
        <f>'2000 250 200 1'!D407</f>
        <v>4.80574371E-6</v>
      </c>
      <c r="J259" s="22">
        <f>'2000 250 200 15'!D407</f>
        <v>4.80222536E-6</v>
      </c>
      <c r="K259" s="21">
        <f t="shared" si="27"/>
        <v>7.3238162495456727E-2</v>
      </c>
      <c r="L259">
        <f t="shared" si="30"/>
        <v>625</v>
      </c>
      <c r="M259" s="22">
        <f>'2000 250 200 1'!C407+'2000 250 200 1'!D407</f>
        <v>1.3223406680000001E-5</v>
      </c>
      <c r="N259" s="22">
        <f>'2000 250 200 15'!C407+'2000 250 200 15'!D407</f>
        <v>1.321324399E-5</v>
      </c>
      <c r="O259" s="21">
        <f t="shared" si="28"/>
        <v>7.6883339927275002E-2</v>
      </c>
      <c r="P259" s="22">
        <f>'2000 250 200 1'!C407-'2000 250 200 1'!D407</f>
        <v>3.6119192600000001E-6</v>
      </c>
      <c r="Q259" s="22">
        <f>'2000 250 200 15'!C407-'2000 250 200 15'!D407</f>
        <v>3.6087932699999996E-6</v>
      </c>
      <c r="R259" s="21">
        <f t="shared" ref="R259:R322" si="33">2*(P259-Q259)/(P259+Q259)*100</f>
        <v>8.6583975944559341E-2</v>
      </c>
    </row>
    <row r="260" spans="1:18">
      <c r="A260">
        <f t="shared" si="24"/>
        <v>5</v>
      </c>
      <c r="B260" s="12">
        <f t="shared" si="31"/>
        <v>-50</v>
      </c>
      <c r="C260">
        <f t="shared" si="25"/>
        <v>1.7819999999999999E-3</v>
      </c>
      <c r="D260">
        <f t="shared" si="32"/>
        <v>-2.7490923002991439</v>
      </c>
      <c r="E260" s="12">
        <f t="shared" si="29"/>
        <v>562.5</v>
      </c>
      <c r="F260" s="22">
        <f>'2000 250 200 1'!C408</f>
        <v>8.4176622700000005E-6</v>
      </c>
      <c r="G260" s="22">
        <f>'2000 250 200 15'!C408</f>
        <v>8.4110181399999998E-6</v>
      </c>
      <c r="H260" s="15">
        <f t="shared" si="26"/>
        <v>7.8961984399592039E-2</v>
      </c>
      <c r="I260" s="22">
        <f>'2000 250 200 1'!D408</f>
        <v>4.8057468400000001E-6</v>
      </c>
      <c r="J260" s="22">
        <f>'2000 250 200 15'!D408</f>
        <v>4.8022283299999996E-6</v>
      </c>
      <c r="K260" s="21">
        <f t="shared" si="27"/>
        <v>7.3241446563823559E-2</v>
      </c>
      <c r="L260">
        <f t="shared" si="30"/>
        <v>625</v>
      </c>
      <c r="M260" s="22">
        <f>'2000 250 200 1'!C408+'2000 250 200 1'!D408</f>
        <v>1.3223409110000001E-5</v>
      </c>
      <c r="N260" s="22">
        <f>'2000 250 200 15'!C408+'2000 250 200 15'!D408</f>
        <v>1.3213246469999998E-5</v>
      </c>
      <c r="O260" s="21">
        <f t="shared" si="28"/>
        <v>7.6882947385298883E-2</v>
      </c>
      <c r="P260" s="22">
        <f>'2000 250 200 1'!C408-'2000 250 200 1'!D408</f>
        <v>3.6119154300000004E-6</v>
      </c>
      <c r="Q260" s="22">
        <f>'2000 250 200 15'!C408-'2000 250 200 15'!D408</f>
        <v>3.6087898100000002E-6</v>
      </c>
      <c r="R260" s="21">
        <f t="shared" si="33"/>
        <v>8.6573815053007402E-2</v>
      </c>
    </row>
    <row r="261" spans="1:18">
      <c r="A261">
        <f t="shared" si="24"/>
        <v>6</v>
      </c>
      <c r="B261" s="12">
        <f t="shared" si="31"/>
        <v>-60</v>
      </c>
      <c r="C261">
        <f t="shared" si="25"/>
        <v>2E-3</v>
      </c>
      <c r="D261">
        <f t="shared" si="32"/>
        <v>-2.6989700043360187</v>
      </c>
      <c r="E261" s="12">
        <f t="shared" si="29"/>
        <v>562.5</v>
      </c>
      <c r="F261" s="22">
        <f>'2000 250 200 1'!C409</f>
        <v>8.4176644599999993E-6</v>
      </c>
      <c r="G261" s="22">
        <f>'2000 250 200 15'!C409</f>
        <v>8.4110204499999999E-6</v>
      </c>
      <c r="H261" s="15">
        <f t="shared" si="26"/>
        <v>7.8960537148703644E-2</v>
      </c>
      <c r="I261" s="22">
        <f>'2000 250 200 1'!D409</f>
        <v>4.8057445700000001E-6</v>
      </c>
      <c r="J261" s="22">
        <f>'2000 250 200 15'!D409</f>
        <v>4.80222599E-6</v>
      </c>
      <c r="K261" s="21">
        <f t="shared" si="27"/>
        <v>7.3242938829323617E-2</v>
      </c>
      <c r="L261">
        <f t="shared" si="30"/>
        <v>625</v>
      </c>
      <c r="M261" s="22">
        <f>'2000 250 200 1'!C409+'2000 250 200 1'!D409</f>
        <v>1.322340903E-5</v>
      </c>
      <c r="N261" s="22">
        <f>'2000 250 200 15'!C409+'2000 250 200 15'!D409</f>
        <v>1.3213246439999999E-5</v>
      </c>
      <c r="O261" s="21">
        <f t="shared" si="28"/>
        <v>7.6882569442519741E-2</v>
      </c>
      <c r="P261" s="22">
        <f>'2000 250 200 1'!C409-'2000 250 200 1'!D409</f>
        <v>3.6119198899999992E-6</v>
      </c>
      <c r="Q261" s="22">
        <f>'2000 250 200 15'!C409-'2000 250 200 15'!D409</f>
        <v>3.6087944599999999E-6</v>
      </c>
      <c r="R261" s="21">
        <f t="shared" si="33"/>
        <v>8.6568443190092603E-2</v>
      </c>
    </row>
    <row r="262" spans="1:18">
      <c r="A262">
        <f t="shared" si="24"/>
        <v>7</v>
      </c>
      <c r="B262" s="12">
        <f t="shared" si="31"/>
        <v>-70</v>
      </c>
      <c r="C262">
        <f t="shared" si="25"/>
        <v>2.245E-3</v>
      </c>
      <c r="D262">
        <f t="shared" si="32"/>
        <v>-2.648783654660658</v>
      </c>
      <c r="E262" s="12">
        <f t="shared" si="29"/>
        <v>562.5</v>
      </c>
      <c r="F262" s="22">
        <f>'2000 250 200 1'!C410</f>
        <v>8.4176687799999997E-6</v>
      </c>
      <c r="G262" s="22">
        <f>'2000 250 200 15'!C410</f>
        <v>8.4110246700000004E-6</v>
      </c>
      <c r="H262" s="15">
        <f t="shared" si="26"/>
        <v>7.8961685525258132E-2</v>
      </c>
      <c r="I262" s="22">
        <f>'2000 250 200 1'!D410</f>
        <v>4.8057371599999997E-6</v>
      </c>
      <c r="J262" s="22">
        <f>'2000 250 200 15'!D410</f>
        <v>4.8022186400000002E-6</v>
      </c>
      <c r="K262" s="21">
        <f t="shared" si="27"/>
        <v>7.3241802382135637E-2</v>
      </c>
      <c r="L262">
        <f t="shared" si="30"/>
        <v>625</v>
      </c>
      <c r="M262" s="22">
        <f>'2000 250 200 1'!C410+'2000 250 200 1'!D410</f>
        <v>1.322340594E-5</v>
      </c>
      <c r="N262" s="22">
        <f>'2000 250 200 15'!C410+'2000 250 200 15'!D410</f>
        <v>1.321324331E-5</v>
      </c>
      <c r="O262" s="21">
        <f t="shared" si="28"/>
        <v>7.6882890141612939E-2</v>
      </c>
      <c r="P262" s="22">
        <f>'2000 250 200 1'!C410-'2000 250 200 1'!D410</f>
        <v>3.61193162E-6</v>
      </c>
      <c r="Q262" s="22">
        <f>'2000 250 200 15'!C410-'2000 250 200 15'!D410</f>
        <v>3.6088060300000001E-6</v>
      </c>
      <c r="R262" s="21">
        <f t="shared" si="33"/>
        <v>8.6572595529762444E-2</v>
      </c>
    </row>
    <row r="263" spans="1:18">
      <c r="A263">
        <f t="shared" si="24"/>
        <v>8</v>
      </c>
      <c r="B263" s="12">
        <f t="shared" si="31"/>
        <v>-80</v>
      </c>
      <c r="C263">
        <f t="shared" si="25"/>
        <v>2.5200000000000001E-3</v>
      </c>
      <c r="D263">
        <f t="shared" si="32"/>
        <v>-2.5985994592184558</v>
      </c>
      <c r="E263" s="12">
        <f t="shared" si="29"/>
        <v>562.5</v>
      </c>
      <c r="F263" s="22">
        <f>'2000 250 200 1'!C411</f>
        <v>8.4176734999999999E-6</v>
      </c>
      <c r="G263" s="22">
        <f>'2000 250 200 15'!C411</f>
        <v>8.4110291599999995E-6</v>
      </c>
      <c r="H263" s="15">
        <f t="shared" si="26"/>
        <v>7.8964375736381376E-2</v>
      </c>
      <c r="I263" s="22">
        <f>'2000 250 200 1'!D411</f>
        <v>4.8057276499999997E-6</v>
      </c>
      <c r="J263" s="22">
        <f>'2000 250 200 15'!D411</f>
        <v>4.80220929E-6</v>
      </c>
      <c r="K263" s="21">
        <f t="shared" si="27"/>
        <v>7.3238615573172919E-2</v>
      </c>
      <c r="L263">
        <f t="shared" si="30"/>
        <v>625</v>
      </c>
      <c r="M263" s="22">
        <f>'2000 250 200 1'!C411+'2000 250 200 1'!D411</f>
        <v>1.322340115E-5</v>
      </c>
      <c r="N263" s="22">
        <f>'2000 250 200 15'!C411+'2000 250 200 15'!D411</f>
        <v>1.321323845E-5</v>
      </c>
      <c r="O263" s="21">
        <f t="shared" si="28"/>
        <v>7.6883447773742716E-2</v>
      </c>
      <c r="P263" s="22">
        <f>'2000 250 200 1'!C411-'2000 250 200 1'!D411</f>
        <v>3.6119458500000002E-6</v>
      </c>
      <c r="Q263" s="22">
        <f>'2000 250 200 15'!C411-'2000 250 200 15'!D411</f>
        <v>3.6088198699999995E-6</v>
      </c>
      <c r="R263" s="21">
        <f t="shared" si="33"/>
        <v>8.6583061166002395E-2</v>
      </c>
    </row>
    <row r="264" spans="1:18">
      <c r="A264">
        <f t="shared" si="24"/>
        <v>9</v>
      </c>
      <c r="B264" s="12">
        <f t="shared" si="31"/>
        <v>-90</v>
      </c>
      <c r="C264">
        <f t="shared" si="25"/>
        <v>2.8279999999999998E-3</v>
      </c>
      <c r="D264">
        <f t="shared" si="32"/>
        <v>-2.5485205948751384</v>
      </c>
      <c r="E264" s="12">
        <f t="shared" si="29"/>
        <v>562.5</v>
      </c>
      <c r="F264" s="22">
        <f>'2000 250 200 1'!C412</f>
        <v>8.4176764700000003E-6</v>
      </c>
      <c r="G264" s="22">
        <f>'2000 250 200 15'!C412</f>
        <v>8.4110319000000005E-6</v>
      </c>
      <c r="H264" s="15">
        <f t="shared" si="26"/>
        <v>7.8967082367947097E-2</v>
      </c>
      <c r="I264" s="22">
        <f>'2000 250 200 1'!D412</f>
        <v>4.8057208799999999E-6</v>
      </c>
      <c r="J264" s="22">
        <f>'2000 250 200 15'!D412</f>
        <v>4.8022026899999998E-6</v>
      </c>
      <c r="K264" s="21">
        <f t="shared" si="27"/>
        <v>7.3235178743208479E-2</v>
      </c>
      <c r="L264">
        <f t="shared" si="30"/>
        <v>625</v>
      </c>
      <c r="M264" s="22">
        <f>'2000 250 200 1'!C412+'2000 250 200 1'!D412</f>
        <v>1.322339735E-5</v>
      </c>
      <c r="N264" s="22">
        <f>'2000 250 200 15'!C412+'2000 250 200 15'!D412</f>
        <v>1.321323459E-5</v>
      </c>
      <c r="O264" s="21">
        <f t="shared" si="28"/>
        <v>7.6883923966298812E-2</v>
      </c>
      <c r="P264" s="22">
        <f>'2000 250 200 1'!C412-'2000 250 200 1'!D412</f>
        <v>3.6119555900000004E-6</v>
      </c>
      <c r="Q264" s="22">
        <f>'2000 250 200 15'!C412-'2000 250 200 15'!D412</f>
        <v>3.6088292100000008E-6</v>
      </c>
      <c r="R264" s="21">
        <f t="shared" si="33"/>
        <v>8.6593911509440791E-2</v>
      </c>
    </row>
    <row r="265" spans="1:18">
      <c r="A265">
        <f t="shared" si="24"/>
        <v>10</v>
      </c>
      <c r="B265" s="12">
        <f t="shared" si="31"/>
        <v>-100</v>
      </c>
      <c r="C265">
        <f t="shared" si="25"/>
        <v>3.1749999999999999E-3</v>
      </c>
      <c r="D265">
        <f t="shared" si="32"/>
        <v>-2.4982562703720057</v>
      </c>
      <c r="E265" s="12">
        <f t="shared" si="29"/>
        <v>562.5</v>
      </c>
      <c r="F265" s="22">
        <f>'2000 250 200 1'!C413</f>
        <v>8.4176760499999992E-6</v>
      </c>
      <c r="G265" s="22">
        <f>'2000 250 200 15'!C413</f>
        <v>8.4110314300000003E-6</v>
      </c>
      <c r="H265" s="15">
        <f t="shared" si="26"/>
        <v>7.8967680766875825E-2</v>
      </c>
      <c r="I265" s="22">
        <f>'2000 250 200 1'!D413</f>
        <v>4.8057210600000002E-6</v>
      </c>
      <c r="J265" s="22">
        <f>'2000 250 200 15'!D413</f>
        <v>4.8022029100000001E-6</v>
      </c>
      <c r="K265" s="21">
        <f t="shared" si="27"/>
        <v>7.3234343048200326E-2</v>
      </c>
      <c r="L265">
        <f t="shared" si="30"/>
        <v>625</v>
      </c>
      <c r="M265" s="22">
        <f>'2000 250 200 1'!C413+'2000 250 200 1'!D413</f>
        <v>1.3223397109999999E-5</v>
      </c>
      <c r="N265" s="22">
        <f>'2000 250 200 15'!C413+'2000 250 200 15'!D413</f>
        <v>1.3213234340000001E-5</v>
      </c>
      <c r="O265" s="21">
        <f t="shared" si="28"/>
        <v>7.6884001043923192E-2</v>
      </c>
      <c r="P265" s="22">
        <f>'2000 250 200 1'!C413-'2000 250 200 1'!D413</f>
        <v>3.611954989999999E-6</v>
      </c>
      <c r="Q265" s="22">
        <f>'2000 250 200 15'!C413-'2000 250 200 15'!D413</f>
        <v>3.6088285200000002E-6</v>
      </c>
      <c r="R265" s="21">
        <f t="shared" si="33"/>
        <v>8.6596419783781714E-2</v>
      </c>
    </row>
    <row r="266" spans="1:18">
      <c r="A266">
        <f t="shared" si="24"/>
        <v>11</v>
      </c>
      <c r="B266" s="12">
        <f t="shared" si="31"/>
        <v>-110</v>
      </c>
      <c r="C266">
        <f t="shared" si="25"/>
        <v>3.5639999999999999E-3</v>
      </c>
      <c r="D266">
        <f t="shared" si="32"/>
        <v>-2.4480623046351626</v>
      </c>
      <c r="E266" s="12">
        <f t="shared" si="29"/>
        <v>562.5</v>
      </c>
      <c r="F266" s="22">
        <f>'2000 250 200 1'!C414</f>
        <v>8.4176720799999994E-6</v>
      </c>
      <c r="G266" s="22">
        <f>'2000 250 200 15'!C414</f>
        <v>8.4110276500000006E-6</v>
      </c>
      <c r="H266" s="15">
        <f t="shared" si="26"/>
        <v>7.8965459085992298E-2</v>
      </c>
      <c r="I266" s="22">
        <f>'2000 250 200 1'!D414</f>
        <v>4.8057289599999996E-6</v>
      </c>
      <c r="J266" s="22">
        <f>'2000 250 200 15'!D414</f>
        <v>4.8022106700000003E-6</v>
      </c>
      <c r="K266" s="21">
        <f t="shared" si="27"/>
        <v>7.3237137939828445E-2</v>
      </c>
      <c r="L266">
        <f t="shared" si="30"/>
        <v>625</v>
      </c>
      <c r="M266" s="22">
        <f>'2000 250 200 1'!C414+'2000 250 200 1'!D414</f>
        <v>1.3223401039999998E-5</v>
      </c>
      <c r="N266" s="22">
        <f>'2000 250 200 15'!C414+'2000 250 200 15'!D414</f>
        <v>1.3213238320000001E-5</v>
      </c>
      <c r="O266" s="21">
        <f t="shared" si="28"/>
        <v>7.6883599776860947E-2</v>
      </c>
      <c r="P266" s="22">
        <f>'2000 250 200 1'!C414-'2000 250 200 1'!D414</f>
        <v>3.6119431199999998E-6</v>
      </c>
      <c r="Q266" s="22">
        <f>'2000 250 200 15'!C414-'2000 250 200 15'!D414</f>
        <v>3.6088169800000003E-6</v>
      </c>
      <c r="R266" s="21">
        <f t="shared" si="33"/>
        <v>8.6587560220967669E-2</v>
      </c>
    </row>
    <row r="267" spans="1:18">
      <c r="A267">
        <f t="shared" si="24"/>
        <v>12</v>
      </c>
      <c r="B267" s="12">
        <f t="shared" si="31"/>
        <v>-120</v>
      </c>
      <c r="C267">
        <f t="shared" si="25"/>
        <v>4.0000000000000001E-3</v>
      </c>
      <c r="D267">
        <f t="shared" si="32"/>
        <v>-2.3979400086720375</v>
      </c>
      <c r="E267" s="12">
        <f t="shared" si="29"/>
        <v>562.5</v>
      </c>
      <c r="F267" s="22">
        <f>'2000 250 200 1'!C415</f>
        <v>8.4176663300000004E-6</v>
      </c>
      <c r="G267" s="22">
        <f>'2000 250 200 15'!C415</f>
        <v>8.4110222199999993E-6</v>
      </c>
      <c r="H267" s="15">
        <f t="shared" si="26"/>
        <v>7.8961708516508869E-2</v>
      </c>
      <c r="I267" s="22">
        <f>'2000 250 200 1'!D415</f>
        <v>4.8057407400000004E-6</v>
      </c>
      <c r="J267" s="22">
        <f>'2000 250 200 15'!D415</f>
        <v>4.8022222399999997E-6</v>
      </c>
      <c r="K267" s="21">
        <f t="shared" si="27"/>
        <v>7.3241331327458303E-2</v>
      </c>
      <c r="L267">
        <f t="shared" si="30"/>
        <v>625</v>
      </c>
      <c r="M267" s="22">
        <f>'2000 250 200 1'!C415+'2000 250 200 1'!D415</f>
        <v>1.3223407070000001E-5</v>
      </c>
      <c r="N267" s="22">
        <f>'2000 250 200 15'!C415+'2000 250 200 15'!D415</f>
        <v>1.321324446E-5</v>
      </c>
      <c r="O267" s="21">
        <f t="shared" si="28"/>
        <v>7.6882732205842796E-2</v>
      </c>
      <c r="P267" s="22">
        <f>'2000 250 200 1'!C415-'2000 250 200 1'!D415</f>
        <v>3.61192559E-6</v>
      </c>
      <c r="Q267" s="22">
        <f>'2000 250 200 15'!C415-'2000 250 200 15'!D415</f>
        <v>3.6087999799999996E-6</v>
      </c>
      <c r="R267" s="21">
        <f t="shared" si="33"/>
        <v>8.6573294323395347E-2</v>
      </c>
    </row>
    <row r="268" spans="1:18">
      <c r="A268">
        <f t="shared" si="24"/>
        <v>13</v>
      </c>
      <c r="B268" s="12">
        <f t="shared" si="31"/>
        <v>-130</v>
      </c>
      <c r="C268">
        <f t="shared" si="25"/>
        <v>4.4900000000000001E-3</v>
      </c>
      <c r="D268">
        <f t="shared" si="32"/>
        <v>-2.3477536589966768</v>
      </c>
      <c r="E268" s="12">
        <f t="shared" si="29"/>
        <v>562.5</v>
      </c>
      <c r="F268" s="22">
        <f>'2000 250 200 1'!C416</f>
        <v>8.4176617599999992E-6</v>
      </c>
      <c r="G268" s="22">
        <f>'2000 250 200 15'!C416</f>
        <v>8.4110178599999996E-6</v>
      </c>
      <c r="H268" s="15">
        <f t="shared" si="26"/>
        <v>7.8959254677398796E-2</v>
      </c>
      <c r="I268" s="22">
        <f>'2000 250 200 1'!D416</f>
        <v>4.8057498099999996E-6</v>
      </c>
      <c r="J268" s="22">
        <f>'2000 250 200 15'!D416</f>
        <v>4.8022311500000001E-6</v>
      </c>
      <c r="K268" s="21">
        <f t="shared" si="27"/>
        <v>7.3244524830939184E-2</v>
      </c>
      <c r="L268">
        <f t="shared" si="30"/>
        <v>625</v>
      </c>
      <c r="M268" s="22">
        <f>'2000 250 200 1'!C416+'2000 250 200 1'!D416</f>
        <v>1.322341157E-5</v>
      </c>
      <c r="N268" s="22">
        <f>'2000 250 200 15'!C416+'2000 250 200 15'!D416</f>
        <v>1.321324901E-5</v>
      </c>
      <c r="O268" s="21">
        <f t="shared" si="28"/>
        <v>7.6882327624149996E-2</v>
      </c>
      <c r="P268" s="22">
        <f>'2000 250 200 1'!C416-'2000 250 200 1'!D416</f>
        <v>3.6119119499999996E-6</v>
      </c>
      <c r="Q268" s="22">
        <f>'2000 250 200 15'!C416-'2000 250 200 15'!D416</f>
        <v>3.6087867099999995E-6</v>
      </c>
      <c r="R268" s="21">
        <f t="shared" si="33"/>
        <v>8.6563368647767383E-2</v>
      </c>
    </row>
    <row r="269" spans="1:18">
      <c r="A269">
        <f t="shared" si="24"/>
        <v>14</v>
      </c>
      <c r="B269" s="12">
        <f t="shared" si="31"/>
        <v>-140</v>
      </c>
      <c r="C269">
        <f t="shared" si="25"/>
        <v>5.0400000000000002E-3</v>
      </c>
      <c r="D269">
        <f t="shared" si="32"/>
        <v>-2.2975694635544746</v>
      </c>
      <c r="E269" s="12">
        <f t="shared" si="29"/>
        <v>562.5</v>
      </c>
      <c r="F269" s="22">
        <f>'2000 250 200 1'!C417</f>
        <v>8.4176608599999998E-6</v>
      </c>
      <c r="G269" s="22">
        <f>'2000 250 200 15'!C417</f>
        <v>8.4110169099999993E-6</v>
      </c>
      <c r="H269" s="15">
        <f t="shared" si="26"/>
        <v>7.8959857581258702E-2</v>
      </c>
      <c r="I269" s="22">
        <f>'2000 250 200 1'!D417</f>
        <v>4.80575066E-6</v>
      </c>
      <c r="J269" s="22">
        <f>'2000 250 200 15'!D417</f>
        <v>4.8022320399999997E-6</v>
      </c>
      <c r="K269" s="21">
        <f t="shared" si="27"/>
        <v>7.3243678925447198E-2</v>
      </c>
      <c r="L269">
        <f t="shared" si="30"/>
        <v>625</v>
      </c>
      <c r="M269" s="22">
        <f>'2000 250 200 1'!C417+'2000 250 200 1'!D417</f>
        <v>1.3223411520000001E-5</v>
      </c>
      <c r="N269" s="22">
        <f>'2000 250 200 15'!C417+'2000 250 200 15'!D417</f>
        <v>1.3213248949999999E-5</v>
      </c>
      <c r="O269" s="21">
        <f t="shared" si="28"/>
        <v>7.6882403596580842E-2</v>
      </c>
      <c r="P269" s="22">
        <f>'2000 250 200 1'!C417-'2000 250 200 1'!D417</f>
        <v>3.6119101999999998E-6</v>
      </c>
      <c r="Q269" s="22">
        <f>'2000 250 200 15'!C417-'2000 250 200 15'!D417</f>
        <v>3.6087848699999996E-6</v>
      </c>
      <c r="R269" s="21">
        <f t="shared" si="33"/>
        <v>8.6565904520330736E-2</v>
      </c>
    </row>
    <row r="270" spans="1:18">
      <c r="A270">
        <f t="shared" si="24"/>
        <v>15</v>
      </c>
      <c r="B270" s="12">
        <f t="shared" si="31"/>
        <v>-150</v>
      </c>
      <c r="C270">
        <f t="shared" si="25"/>
        <v>5.6569999999999997E-3</v>
      </c>
      <c r="D270">
        <f t="shared" si="32"/>
        <v>-2.2474138212595909</v>
      </c>
      <c r="E270" s="12">
        <f t="shared" si="29"/>
        <v>562.5</v>
      </c>
      <c r="F270" s="22">
        <f>'2000 250 200 1'!C418</f>
        <v>8.4176641900000006E-6</v>
      </c>
      <c r="G270" s="22">
        <f>'2000 250 200 15'!C418</f>
        <v>8.4110199400000004E-6</v>
      </c>
      <c r="H270" s="15">
        <f t="shared" si="26"/>
        <v>7.8963393081408886E-2</v>
      </c>
      <c r="I270" s="22">
        <f>'2000 250 200 1'!D418</f>
        <v>4.80574255E-6</v>
      </c>
      <c r="J270" s="22">
        <f>'2000 250 200 15'!D418</f>
        <v>4.8022241400000003E-6</v>
      </c>
      <c r="K270" s="21">
        <f t="shared" si="27"/>
        <v>7.3239429600888958E-2</v>
      </c>
      <c r="L270">
        <f t="shared" si="30"/>
        <v>625</v>
      </c>
      <c r="M270" s="22">
        <f>'2000 250 200 1'!C418+'2000 250 200 1'!D418</f>
        <v>1.322340674E-5</v>
      </c>
      <c r="N270" s="22">
        <f>'2000 250 200 15'!C418+'2000 250 200 15'!D418</f>
        <v>1.321324408E-5</v>
      </c>
      <c r="O270" s="21">
        <f t="shared" si="28"/>
        <v>7.6883112533390072E-2</v>
      </c>
      <c r="P270" s="22">
        <f>'2000 250 200 1'!C418-'2000 250 200 1'!D418</f>
        <v>3.6119216400000007E-6</v>
      </c>
      <c r="Q270" s="22">
        <f>'2000 250 200 15'!C418-'2000 250 200 15'!D418</f>
        <v>3.6087958000000001E-6</v>
      </c>
      <c r="R270" s="21">
        <f t="shared" si="33"/>
        <v>8.6579762356705142E-2</v>
      </c>
    </row>
    <row r="271" spans="1:18">
      <c r="A271">
        <f t="shared" si="24"/>
        <v>16</v>
      </c>
      <c r="B271" s="12">
        <f t="shared" si="31"/>
        <v>-160</v>
      </c>
      <c r="C271">
        <f t="shared" si="25"/>
        <v>6.3499999999999997E-3</v>
      </c>
      <c r="D271">
        <f t="shared" si="32"/>
        <v>-2.1972262747080245</v>
      </c>
      <c r="E271" s="12">
        <f t="shared" si="29"/>
        <v>562.5</v>
      </c>
      <c r="F271" s="22">
        <f>'2000 250 200 1'!C419</f>
        <v>8.4176699900000005E-6</v>
      </c>
      <c r="G271" s="22">
        <f>'2000 250 200 15'!C419</f>
        <v>8.4110253699999999E-6</v>
      </c>
      <c r="H271" s="15">
        <f t="shared" si="26"/>
        <v>7.8967737639295779E-2</v>
      </c>
      <c r="I271" s="22">
        <f>'2000 250 200 1'!D419</f>
        <v>4.8057301599999997E-6</v>
      </c>
      <c r="J271" s="22">
        <f>'2000 250 200 15'!D419</f>
        <v>4.8022120200000004E-6</v>
      </c>
      <c r="K271" s="21">
        <f t="shared" si="27"/>
        <v>7.3233996085504377E-2</v>
      </c>
      <c r="L271">
        <f t="shared" si="30"/>
        <v>625</v>
      </c>
      <c r="M271" s="22">
        <f>'2000 250 200 1'!C419+'2000 250 200 1'!D419</f>
        <v>1.322340015E-5</v>
      </c>
      <c r="N271" s="22">
        <f>'2000 250 200 15'!C419+'2000 250 200 15'!D419</f>
        <v>1.321323739E-5</v>
      </c>
      <c r="O271" s="21">
        <f t="shared" si="28"/>
        <v>7.6883907680189281E-2</v>
      </c>
      <c r="P271" s="22">
        <f>'2000 250 200 1'!C419-'2000 250 200 1'!D419</f>
        <v>3.6119398300000008E-6</v>
      </c>
      <c r="Q271" s="22">
        <f>'2000 250 200 15'!C419-'2000 250 200 15'!D419</f>
        <v>3.6088133499999996E-6</v>
      </c>
      <c r="R271" s="21">
        <f t="shared" si="33"/>
        <v>8.659706050224554E-2</v>
      </c>
    </row>
    <row r="272" spans="1:18">
      <c r="A272">
        <f t="shared" si="24"/>
        <v>17</v>
      </c>
      <c r="B272" s="12">
        <f t="shared" si="31"/>
        <v>-170</v>
      </c>
      <c r="C272">
        <f t="shared" si="25"/>
        <v>7.1269999999999997E-3</v>
      </c>
      <c r="D272">
        <f t="shared" si="32"/>
        <v>-2.1470932412030463</v>
      </c>
      <c r="E272" s="12">
        <f t="shared" si="29"/>
        <v>562.5</v>
      </c>
      <c r="F272" s="22">
        <f>'2000 250 200 1'!C420</f>
        <v>8.4176751699999994E-6</v>
      </c>
      <c r="G272" s="22">
        <f>'2000 250 200 15'!C420</f>
        <v>8.4110303999999998E-6</v>
      </c>
      <c r="H272" s="15">
        <f t="shared" si="26"/>
        <v>7.8969472397747043E-2</v>
      </c>
      <c r="I272" s="22">
        <f>'2000 250 200 1'!D420</f>
        <v>4.8057207899999998E-6</v>
      </c>
      <c r="J272" s="22">
        <f>'2000 250 200 15'!D420</f>
        <v>4.8022027600000002E-6</v>
      </c>
      <c r="K272" s="21">
        <f t="shared" si="27"/>
        <v>7.3231848311274259E-2</v>
      </c>
      <c r="L272">
        <f t="shared" si="30"/>
        <v>625</v>
      </c>
      <c r="M272" s="22">
        <f>'2000 250 200 1'!C420+'2000 250 200 1'!D420</f>
        <v>1.3223395959999999E-5</v>
      </c>
      <c r="N272" s="22">
        <f>'2000 250 200 15'!C420+'2000 250 200 15'!D420</f>
        <v>1.321323316E-5</v>
      </c>
      <c r="O272" s="21">
        <f t="shared" si="28"/>
        <v>7.6884234777956681E-2</v>
      </c>
      <c r="P272" s="22">
        <f>'2000 250 200 1'!C420-'2000 250 200 1'!D420</f>
        <v>3.6119543799999996E-6</v>
      </c>
      <c r="Q272" s="22">
        <f>'2000 250 200 15'!C420-'2000 250 200 15'!D420</f>
        <v>3.6088276399999995E-6</v>
      </c>
      <c r="R272" s="21">
        <f t="shared" si="33"/>
        <v>8.6603916067252665E-2</v>
      </c>
    </row>
    <row r="273" spans="1:18">
      <c r="A273">
        <f t="shared" si="24"/>
        <v>18</v>
      </c>
      <c r="B273" s="12">
        <f t="shared" si="31"/>
        <v>-180</v>
      </c>
      <c r="C273">
        <f t="shared" si="25"/>
        <v>8.0000000000000002E-3</v>
      </c>
      <c r="D273">
        <f t="shared" si="32"/>
        <v>-2.0969100130080562</v>
      </c>
      <c r="E273" s="12">
        <f t="shared" si="29"/>
        <v>562.5</v>
      </c>
      <c r="F273" s="22">
        <f>'2000 250 200 1'!C421</f>
        <v>8.4176771500000002E-6</v>
      </c>
      <c r="G273" s="22">
        <f>'2000 250 200 15'!C421</f>
        <v>8.4110325700000006E-6</v>
      </c>
      <c r="H273" s="15">
        <f t="shared" si="26"/>
        <v>7.8967194877725633E-2</v>
      </c>
      <c r="I273" s="22">
        <f>'2000 250 200 1'!D421</f>
        <v>4.8057197399999996E-6</v>
      </c>
      <c r="J273" s="22">
        <f>'2000 250 200 15'!D421</f>
        <v>4.8022015699999999E-6</v>
      </c>
      <c r="K273" s="21">
        <f t="shared" si="27"/>
        <v>7.3234779646622283E-2</v>
      </c>
      <c r="L273">
        <f t="shared" si="30"/>
        <v>625</v>
      </c>
      <c r="M273" s="22">
        <f>'2000 250 200 1'!C421+'2000 250 200 1'!D421</f>
        <v>1.322339689E-5</v>
      </c>
      <c r="N273" s="22">
        <f>'2000 250 200 15'!C421+'2000 250 200 15'!D421</f>
        <v>1.3213234140000001E-5</v>
      </c>
      <c r="O273" s="21">
        <f t="shared" si="28"/>
        <v>7.6883850960175956E-2</v>
      </c>
      <c r="P273" s="22">
        <f>'2000 250 200 1'!C421-'2000 250 200 1'!D421</f>
        <v>3.6119574100000006E-6</v>
      </c>
      <c r="Q273" s="22">
        <f>'2000 250 200 15'!C421-'2000 250 200 15'!D421</f>
        <v>3.6088310000000007E-6</v>
      </c>
      <c r="R273" s="21">
        <f t="shared" si="33"/>
        <v>8.6594699151415683E-2</v>
      </c>
    </row>
    <row r="274" spans="1:18">
      <c r="A274">
        <f t="shared" si="24"/>
        <v>19</v>
      </c>
      <c r="B274" s="12">
        <f t="shared" si="31"/>
        <v>-190</v>
      </c>
      <c r="C274">
        <f t="shared" si="25"/>
        <v>8.9800000000000001E-3</v>
      </c>
      <c r="D274">
        <f t="shared" si="32"/>
        <v>-2.0467236633326955</v>
      </c>
      <c r="E274" s="12">
        <f t="shared" si="29"/>
        <v>562.5</v>
      </c>
      <c r="F274" s="22">
        <f>'2000 250 200 1'!C422</f>
        <v>8.4176751399999999E-6</v>
      </c>
      <c r="G274" s="22">
        <f>'2000 250 200 15'!C422</f>
        <v>8.4110310099999992E-6</v>
      </c>
      <c r="H274" s="15">
        <f t="shared" si="26"/>
        <v>7.8961863624919248E-2</v>
      </c>
      <c r="I274" s="22">
        <f>'2000 250 200 1'!D422</f>
        <v>4.8057271099999999E-6</v>
      </c>
      <c r="J274" s="22">
        <f>'2000 250 200 15'!D422</f>
        <v>4.8022086400000004E-6</v>
      </c>
      <c r="K274" s="21">
        <f t="shared" si="27"/>
        <v>7.3240914418052819E-2</v>
      </c>
      <c r="L274">
        <f t="shared" si="30"/>
        <v>625</v>
      </c>
      <c r="M274" s="22">
        <f>'2000 250 200 1'!C422+'2000 250 200 1'!D422</f>
        <v>1.3223402250000001E-5</v>
      </c>
      <c r="N274" s="22">
        <f>'2000 250 200 15'!C422+'2000 250 200 15'!D422</f>
        <v>1.321323965E-5</v>
      </c>
      <c r="O274" s="21">
        <f t="shared" si="28"/>
        <v>7.6882684559123574E-2</v>
      </c>
      <c r="P274" s="22">
        <f>'2000 250 200 1'!C422-'2000 250 200 1'!D422</f>
        <v>3.61194803E-6</v>
      </c>
      <c r="Q274" s="22">
        <f>'2000 250 200 15'!C422-'2000 250 200 15'!D422</f>
        <v>3.6088223699999988E-6</v>
      </c>
      <c r="R274" s="21">
        <f t="shared" si="33"/>
        <v>8.6574141728732984E-2</v>
      </c>
    </row>
    <row r="275" spans="1:18">
      <c r="A275">
        <f t="shared" si="24"/>
        <v>20</v>
      </c>
      <c r="B275" s="12">
        <f t="shared" si="31"/>
        <v>-200</v>
      </c>
      <c r="C275">
        <f t="shared" si="25"/>
        <v>1.008E-2</v>
      </c>
      <c r="D275">
        <f t="shared" si="32"/>
        <v>-1.9965394678904935</v>
      </c>
      <c r="E275" s="12">
        <f t="shared" si="29"/>
        <v>562.5</v>
      </c>
      <c r="F275" s="22">
        <f>'2000 250 200 1'!C423</f>
        <v>8.4176704000000001E-6</v>
      </c>
      <c r="G275" s="22">
        <f>'2000 250 200 15'!C423</f>
        <v>8.4110266499999995E-6</v>
      </c>
      <c r="H275" s="15">
        <f t="shared" si="26"/>
        <v>7.8957390227671759E-2</v>
      </c>
      <c r="I275" s="22">
        <f>'2000 250 200 1'!D423</f>
        <v>4.8057380400000003E-6</v>
      </c>
      <c r="J275" s="22">
        <f>'2000 250 200 15'!D423</f>
        <v>4.8022193100000003E-6</v>
      </c>
      <c r="K275" s="21">
        <f t="shared" si="27"/>
        <v>7.3246161943048588E-2</v>
      </c>
      <c r="L275">
        <f t="shared" si="30"/>
        <v>625</v>
      </c>
      <c r="M275" s="22">
        <f>'2000 250 200 1'!C423+'2000 250 200 1'!D423</f>
        <v>1.322340844E-5</v>
      </c>
      <c r="N275" s="22">
        <f>'2000 250 200 15'!C423+'2000 250 200 15'!D423</f>
        <v>1.3213245960000001E-5</v>
      </c>
      <c r="O275" s="21">
        <f t="shared" si="28"/>
        <v>7.6881740376344779E-2</v>
      </c>
      <c r="P275" s="22">
        <f>'2000 250 200 1'!C423-'2000 250 200 1'!D423</f>
        <v>3.6119323599999997E-6</v>
      </c>
      <c r="Q275" s="22">
        <f>'2000 250 200 15'!C423-'2000 250 200 15'!D423</f>
        <v>3.6088073399999992E-6</v>
      </c>
      <c r="R275" s="21">
        <f t="shared" si="33"/>
        <v>8.6556783095243617E-2</v>
      </c>
    </row>
    <row r="276" spans="1:18">
      <c r="A276">
        <f t="shared" si="24"/>
        <v>21</v>
      </c>
      <c r="B276" s="12">
        <f t="shared" si="31"/>
        <v>-210</v>
      </c>
      <c r="C276">
        <f t="shared" si="25"/>
        <v>1.1310000000000001E-2</v>
      </c>
      <c r="D276">
        <f t="shared" si="32"/>
        <v>-1.9465373950745446</v>
      </c>
      <c r="E276" s="12">
        <f t="shared" si="29"/>
        <v>562.5</v>
      </c>
      <c r="F276" s="22">
        <f>'2000 250 200 1'!C424</f>
        <v>8.41766529E-6</v>
      </c>
      <c r="G276" s="22">
        <f>'2000 250 200 15'!C424</f>
        <v>8.4110215800000004E-6</v>
      </c>
      <c r="H276" s="15">
        <f t="shared" si="26"/>
        <v>7.8956962611778619E-2</v>
      </c>
      <c r="I276" s="22">
        <f>'2000 250 200 1'!D424</f>
        <v>4.80574607E-6</v>
      </c>
      <c r="J276" s="22">
        <f>'2000 250 200 15'!D424</f>
        <v>4.8022273200000004E-6</v>
      </c>
      <c r="K276" s="21">
        <f t="shared" si="27"/>
        <v>7.3246455983360478E-2</v>
      </c>
      <c r="L276">
        <f t="shared" si="30"/>
        <v>625</v>
      </c>
      <c r="M276" s="22">
        <f>'2000 250 200 1'!C424+'2000 250 200 1'!D424</f>
        <v>1.322341136E-5</v>
      </c>
      <c r="N276" s="22">
        <f>'2000 250 200 15'!C424+'2000 250 200 15'!D424</f>
        <v>1.32132489E-5</v>
      </c>
      <c r="O276" s="21">
        <f t="shared" si="28"/>
        <v>7.6881572029553438E-2</v>
      </c>
      <c r="P276" s="22">
        <f>'2000 250 200 1'!C424-'2000 250 200 1'!D424</f>
        <v>3.6119192199999999E-6</v>
      </c>
      <c r="Q276" s="22">
        <f>'2000 250 200 15'!C424-'2000 250 200 15'!D424</f>
        <v>3.60879426E-6</v>
      </c>
      <c r="R276" s="21">
        <f t="shared" si="33"/>
        <v>8.6555435516323262E-2</v>
      </c>
    </row>
    <row r="277" spans="1:18">
      <c r="A277">
        <f t="shared" si="24"/>
        <v>22</v>
      </c>
      <c r="B277" s="12">
        <f t="shared" si="31"/>
        <v>-220</v>
      </c>
      <c r="C277">
        <f t="shared" si="25"/>
        <v>1.2699999999999999E-2</v>
      </c>
      <c r="D277">
        <f t="shared" si="32"/>
        <v>-1.8961962790440432</v>
      </c>
      <c r="E277" s="12">
        <f t="shared" si="29"/>
        <v>562.5</v>
      </c>
      <c r="F277" s="22">
        <f>'2000 250 200 1'!C425</f>
        <v>8.4176620600000008E-6</v>
      </c>
      <c r="G277" s="22">
        <f>'2000 250 200 15'!C425</f>
        <v>8.4110179699999994E-6</v>
      </c>
      <c r="H277" s="15">
        <f t="shared" si="26"/>
        <v>7.8961510803665827E-2</v>
      </c>
      <c r="I277" s="22">
        <f>'2000 250 200 1'!D425</f>
        <v>4.8057471499999997E-6</v>
      </c>
      <c r="J277" s="22">
        <f>'2000 250 200 15'!D425</f>
        <v>4.8022286700000004E-6</v>
      </c>
      <c r="K277" s="21">
        <f t="shared" si="27"/>
        <v>7.3240817127687666E-2</v>
      </c>
      <c r="L277">
        <f t="shared" si="30"/>
        <v>625</v>
      </c>
      <c r="M277" s="22">
        <f>'2000 250 200 1'!C425+'2000 250 200 1'!D425</f>
        <v>1.322340921E-5</v>
      </c>
      <c r="N277" s="22">
        <f>'2000 250 200 15'!C425+'2000 250 200 15'!D425</f>
        <v>1.3213246639999999E-5</v>
      </c>
      <c r="O277" s="21">
        <f t="shared" si="28"/>
        <v>7.688241703234619E-2</v>
      </c>
      <c r="P277" s="22">
        <f>'2000 250 200 1'!C425-'2000 250 200 1'!D425</f>
        <v>3.611914910000001E-6</v>
      </c>
      <c r="Q277" s="22">
        <f>'2000 250 200 15'!C425-'2000 250 200 15'!D425</f>
        <v>3.608789299999999E-6</v>
      </c>
      <c r="R277" s="21">
        <f t="shared" si="33"/>
        <v>8.6573550421118195E-2</v>
      </c>
    </row>
    <row r="278" spans="1:18">
      <c r="A278">
        <f t="shared" si="24"/>
        <v>23</v>
      </c>
      <c r="B278" s="12">
        <f t="shared" si="31"/>
        <v>-230</v>
      </c>
      <c r="C278">
        <f t="shared" si="25"/>
        <v>1.4250000000000001E-2</v>
      </c>
      <c r="D278">
        <f t="shared" si="32"/>
        <v>-1.846185135655471</v>
      </c>
      <c r="E278" s="12">
        <f t="shared" si="29"/>
        <v>562.5</v>
      </c>
      <c r="F278" s="22">
        <f>'2000 250 200 1'!C426</f>
        <v>8.4176619299999996E-6</v>
      </c>
      <c r="G278" s="22">
        <f>'2000 250 200 15'!C426</f>
        <v>8.4110172899999994E-6</v>
      </c>
      <c r="H278" s="15">
        <f t="shared" si="26"/>
        <v>7.8968051064915612E-2</v>
      </c>
      <c r="I278" s="22">
        <f>'2000 250 200 1'!D426</f>
        <v>4.8057416999999996E-6</v>
      </c>
      <c r="J278" s="22">
        <f>'2000 250 200 15'!D426</f>
        <v>4.8022236100000003E-6</v>
      </c>
      <c r="K278" s="21">
        <f t="shared" si="27"/>
        <v>7.323277898053511E-2</v>
      </c>
      <c r="L278">
        <f t="shared" si="30"/>
        <v>625</v>
      </c>
      <c r="M278" s="22">
        <f>'2000 250 200 1'!C426+'2000 250 200 1'!D426</f>
        <v>1.322340363E-5</v>
      </c>
      <c r="N278" s="22">
        <f>'2000 250 200 15'!C426+'2000 250 200 15'!D426</f>
        <v>1.32132409E-5</v>
      </c>
      <c r="O278" s="21">
        <f t="shared" si="28"/>
        <v>7.6883660393949851E-2</v>
      </c>
      <c r="P278" s="22">
        <f>'2000 250 200 1'!C426-'2000 250 200 1'!D426</f>
        <v>3.61192023E-6</v>
      </c>
      <c r="Q278" s="22">
        <f>'2000 250 200 15'!C426-'2000 250 200 15'!D426</f>
        <v>3.6087936799999992E-6</v>
      </c>
      <c r="R278" s="21">
        <f t="shared" si="33"/>
        <v>8.6599470328573874E-2</v>
      </c>
    </row>
    <row r="279" spans="1:18">
      <c r="A279">
        <f t="shared" ref="A279:A342" si="34">A195</f>
        <v>24</v>
      </c>
      <c r="B279" s="12">
        <f t="shared" si="31"/>
        <v>-240</v>
      </c>
      <c r="C279">
        <f t="shared" ref="C279:C342" si="35">C195</f>
        <v>1.6E-2</v>
      </c>
      <c r="D279">
        <f t="shared" si="32"/>
        <v>-1.7958800173440752</v>
      </c>
      <c r="E279" s="12">
        <f t="shared" si="29"/>
        <v>562.5</v>
      </c>
      <c r="F279" s="22">
        <f>'2000 250 200 1'!C427</f>
        <v>8.4176647000000002E-6</v>
      </c>
      <c r="G279" s="22">
        <f>'2000 250 200 15'!C427</f>
        <v>8.4110197200000008E-6</v>
      </c>
      <c r="H279" s="15">
        <f t="shared" ref="H279:H342" si="36">2*(F279-G279)/(F279+G279)*100</f>
        <v>7.8972067383973638E-2</v>
      </c>
      <c r="I279" s="22">
        <f>'2000 250 200 1'!D427</f>
        <v>4.8057335600000002E-6</v>
      </c>
      <c r="J279" s="22">
        <f>'2000 250 200 15'!D427</f>
        <v>4.8022157000000001E-6</v>
      </c>
      <c r="K279" s="21">
        <f t="shared" ref="K279:K342" si="37">2*(I279-J279)/(I279+J279)*100</f>
        <v>7.3228113613082096E-2</v>
      </c>
      <c r="L279">
        <f t="shared" si="30"/>
        <v>625</v>
      </c>
      <c r="M279" s="22">
        <f>'2000 250 200 1'!C427+'2000 250 200 1'!D427</f>
        <v>1.322339826E-5</v>
      </c>
      <c r="N279" s="22">
        <f>'2000 250 200 15'!C427+'2000 250 200 15'!D427</f>
        <v>1.3213235420000001E-5</v>
      </c>
      <c r="O279" s="21">
        <f t="shared" ref="O279:O342" si="38">2*(M279-N279)/(M279+N279)*100</f>
        <v>7.6884524126738435E-2</v>
      </c>
      <c r="P279" s="22">
        <f>'2000 250 200 1'!C427-'2000 250 200 1'!D427</f>
        <v>3.61193114E-6</v>
      </c>
      <c r="Q279" s="22">
        <f>'2000 250 200 15'!C427-'2000 250 200 15'!D427</f>
        <v>3.6088040200000007E-6</v>
      </c>
      <c r="R279" s="21">
        <f t="shared" si="33"/>
        <v>8.661500333988971E-2</v>
      </c>
    </row>
    <row r="280" spans="1:18">
      <c r="A280">
        <f t="shared" si="34"/>
        <v>25</v>
      </c>
      <c r="B280" s="12">
        <f t="shared" si="31"/>
        <v>-250</v>
      </c>
      <c r="C280">
        <f t="shared" si="35"/>
        <v>1.796E-2</v>
      </c>
      <c r="D280">
        <f t="shared" si="32"/>
        <v>-1.7456936676687145</v>
      </c>
      <c r="E280" s="12">
        <f t="shared" si="29"/>
        <v>562.5</v>
      </c>
      <c r="F280" s="22">
        <f>'2000 250 200 1'!C428</f>
        <v>8.41766828E-6</v>
      </c>
      <c r="G280" s="22">
        <f>'2000 250 200 15'!C428</f>
        <v>8.4110234699999994E-6</v>
      </c>
      <c r="H280" s="15">
        <f t="shared" si="36"/>
        <v>7.897001262740018E-2</v>
      </c>
      <c r="I280" s="22">
        <f>'2000 250 200 1'!D428</f>
        <v>4.8057268699999998E-6</v>
      </c>
      <c r="J280" s="22">
        <f>'2000 250 200 15'!D428</f>
        <v>4.8022088900000002E-6</v>
      </c>
      <c r="K280" s="21">
        <f t="shared" si="37"/>
        <v>7.3230714440156261E-2</v>
      </c>
      <c r="L280">
        <f t="shared" si="30"/>
        <v>625</v>
      </c>
      <c r="M280" s="22">
        <f>'2000 250 200 1'!C428+'2000 250 200 1'!D428</f>
        <v>1.322339515E-5</v>
      </c>
      <c r="N280" s="22">
        <f>'2000 250 200 15'!C428+'2000 250 200 15'!D428</f>
        <v>1.3213232359999999E-5</v>
      </c>
      <c r="O280" s="21">
        <f t="shared" si="38"/>
        <v>7.6884163807633132E-2</v>
      </c>
      <c r="P280" s="22">
        <f>'2000 250 200 1'!C428-'2000 250 200 1'!D428</f>
        <v>3.6119414100000002E-6</v>
      </c>
      <c r="Q280" s="22">
        <f>'2000 250 200 15'!C428-'2000 250 200 15'!D428</f>
        <v>3.6088145799999992E-6</v>
      </c>
      <c r="R280" s="21">
        <f t="shared" si="33"/>
        <v>8.6606721078273052E-2</v>
      </c>
    </row>
    <row r="281" spans="1:18">
      <c r="A281">
        <f t="shared" si="34"/>
        <v>26</v>
      </c>
      <c r="B281" s="12">
        <f t="shared" si="31"/>
        <v>-260</v>
      </c>
      <c r="C281">
        <f t="shared" si="35"/>
        <v>2.0160000000000001E-2</v>
      </c>
      <c r="D281">
        <f t="shared" si="32"/>
        <v>-1.6955094722265123</v>
      </c>
      <c r="E281" s="12">
        <f t="shared" si="29"/>
        <v>562.5</v>
      </c>
      <c r="F281" s="22">
        <f>'2000 250 200 1'!C429</f>
        <v>8.4176677900000002E-6</v>
      </c>
      <c r="G281" s="22">
        <f>'2000 250 200 15'!C429</f>
        <v>8.4110235900000007E-6</v>
      </c>
      <c r="H281" s="15">
        <f t="shared" si="36"/>
        <v>7.8962764839763458E-2</v>
      </c>
      <c r="I281" s="22">
        <f>'2000 250 200 1'!D429</f>
        <v>4.8057227000000002E-6</v>
      </c>
      <c r="J281" s="22">
        <f>'2000 250 200 15'!D429</f>
        <v>4.8022042899999996E-6</v>
      </c>
      <c r="K281" s="21">
        <f t="shared" si="37"/>
        <v>7.3239732226577897E-2</v>
      </c>
      <c r="L281">
        <f t="shared" si="30"/>
        <v>625</v>
      </c>
      <c r="M281" s="22">
        <f>'2000 250 200 1'!C429+'2000 250 200 1'!D429</f>
        <v>1.322339049E-5</v>
      </c>
      <c r="N281" s="22">
        <f>'2000 250 200 15'!C429+'2000 250 200 15'!D429</f>
        <v>1.3213227879999999E-5</v>
      </c>
      <c r="O281" s="21">
        <f t="shared" si="38"/>
        <v>7.6882828641452086E-2</v>
      </c>
      <c r="P281" s="22">
        <f>'2000 250 200 1'!C429-'2000 250 200 1'!D429</f>
        <v>3.61194509E-6</v>
      </c>
      <c r="Q281" s="22">
        <f>'2000 250 200 15'!C429-'2000 250 200 15'!D429</f>
        <v>3.6088193000000011E-6</v>
      </c>
      <c r="R281" s="21">
        <f t="shared" si="33"/>
        <v>8.6577814513039877E-2</v>
      </c>
    </row>
    <row r="282" spans="1:18">
      <c r="A282">
        <f t="shared" si="34"/>
        <v>27</v>
      </c>
      <c r="B282" s="12">
        <f t="shared" si="31"/>
        <v>-270</v>
      </c>
      <c r="C282">
        <f t="shared" si="35"/>
        <v>2.2630000000000001E-2</v>
      </c>
      <c r="D282">
        <f t="shared" si="32"/>
        <v>-1.6453154460452715</v>
      </c>
      <c r="E282" s="12">
        <f t="shared" si="29"/>
        <v>562.5</v>
      </c>
      <c r="F282" s="22">
        <f>'2000 250 200 1'!C430</f>
        <v>8.4176534100000001E-6</v>
      </c>
      <c r="G282" s="22">
        <f>'2000 250 200 15'!C430</f>
        <v>8.4110098900000005E-6</v>
      </c>
      <c r="H282" s="15">
        <f t="shared" si="36"/>
        <v>7.8954815145651475E-2</v>
      </c>
      <c r="I282" s="22">
        <f>'2000 250 200 1'!D430</f>
        <v>4.8057167600000002E-6</v>
      </c>
      <c r="J282" s="22">
        <f>'2000 250 200 15'!D430</f>
        <v>4.8021978900000001E-6</v>
      </c>
      <c r="K282" s="21">
        <f t="shared" si="37"/>
        <v>7.3249401731521502E-2</v>
      </c>
      <c r="L282">
        <f t="shared" si="30"/>
        <v>625</v>
      </c>
      <c r="M282" s="22">
        <f>'2000 250 200 1'!C430+'2000 250 200 1'!D430</f>
        <v>1.3223370170000001E-5</v>
      </c>
      <c r="N282" s="22">
        <f>'2000 250 200 15'!C430+'2000 250 200 15'!D430</f>
        <v>1.321320778E-5</v>
      </c>
      <c r="O282" s="21">
        <f t="shared" si="38"/>
        <v>7.6881281830210119E-2</v>
      </c>
      <c r="P282" s="22">
        <f>'2000 250 200 1'!C430-'2000 250 200 1'!D430</f>
        <v>3.6119366499999998E-6</v>
      </c>
      <c r="Q282" s="22">
        <f>'2000 250 200 15'!C430-'2000 250 200 15'!D430</f>
        <v>3.6088120000000004E-6</v>
      </c>
      <c r="R282" s="21">
        <f t="shared" si="33"/>
        <v>8.6546427564666475E-2</v>
      </c>
    </row>
    <row r="283" spans="1:18">
      <c r="A283">
        <f t="shared" si="34"/>
        <v>28</v>
      </c>
      <c r="B283" s="12">
        <f t="shared" si="31"/>
        <v>-280</v>
      </c>
      <c r="C283">
        <f t="shared" si="35"/>
        <v>2.5399999999999999E-2</v>
      </c>
      <c r="D283">
        <f t="shared" si="32"/>
        <v>-1.5951662833800619</v>
      </c>
      <c r="E283" s="12">
        <f t="shared" si="29"/>
        <v>562.5</v>
      </c>
      <c r="F283" s="22">
        <f>'2000 250 200 1'!C431</f>
        <v>8.4176067199999995E-6</v>
      </c>
      <c r="G283" s="22">
        <f>'2000 250 200 15'!C431</f>
        <v>8.4109634500000006E-6</v>
      </c>
      <c r="H283" s="15">
        <f t="shared" si="36"/>
        <v>7.8952280947096651E-2</v>
      </c>
      <c r="I283" s="22">
        <f>'2000 250 200 1'!D431</f>
        <v>4.8056979099999998E-6</v>
      </c>
      <c r="J283" s="22">
        <f>'2000 250 200 15'!D431</f>
        <v>4.80217888E-6</v>
      </c>
      <c r="K283" s="21">
        <f t="shared" si="37"/>
        <v>7.3253020972593827E-2</v>
      </c>
      <c r="L283">
        <f t="shared" si="30"/>
        <v>625</v>
      </c>
      <c r="M283" s="22">
        <f>'2000 250 200 1'!C431+'2000 250 200 1'!D431</f>
        <v>1.3223304629999999E-5</v>
      </c>
      <c r="N283" s="22">
        <f>'2000 250 200 15'!C431+'2000 250 200 15'!D431</f>
        <v>1.321314233E-5</v>
      </c>
      <c r="O283" s="21">
        <f t="shared" si="38"/>
        <v>7.6880981891218073E-2</v>
      </c>
      <c r="P283" s="22">
        <f>'2000 250 200 1'!C431-'2000 250 200 1'!D431</f>
        <v>3.6119088099999997E-6</v>
      </c>
      <c r="Q283" s="22">
        <f>'2000 250 200 15'!C431-'2000 250 200 15'!D431</f>
        <v>3.6087845700000006E-6</v>
      </c>
      <c r="R283" s="21">
        <f t="shared" si="33"/>
        <v>8.6535733774614682E-2</v>
      </c>
    </row>
    <row r="284" spans="1:18">
      <c r="A284">
        <f t="shared" si="34"/>
        <v>29</v>
      </c>
      <c r="B284" s="12">
        <f t="shared" si="31"/>
        <v>-290</v>
      </c>
      <c r="C284">
        <f t="shared" si="35"/>
        <v>2.8510000000000001E-2</v>
      </c>
      <c r="D284">
        <f t="shared" si="32"/>
        <v>-1.5450027826905399</v>
      </c>
      <c r="E284" s="12">
        <f t="shared" si="29"/>
        <v>562.5</v>
      </c>
      <c r="F284" s="22">
        <f>'2000 250 200 1'!C432</f>
        <v>8.4174946499999993E-6</v>
      </c>
      <c r="G284" s="22">
        <f>'2000 250 200 15'!C432</f>
        <v>8.4108510000000004E-6</v>
      </c>
      <c r="H284" s="15">
        <f t="shared" si="36"/>
        <v>7.8957850500283241E-2</v>
      </c>
      <c r="I284" s="22">
        <f>'2000 250 200 1'!D432</f>
        <v>4.8056460900000003E-6</v>
      </c>
      <c r="J284" s="22">
        <f>'2000 250 200 15'!D432</f>
        <v>4.8021273700000001E-6</v>
      </c>
      <c r="K284" s="21">
        <f t="shared" si="37"/>
        <v>7.3247355688592489E-2</v>
      </c>
      <c r="L284">
        <f t="shared" si="30"/>
        <v>625</v>
      </c>
      <c r="M284" s="22">
        <f>'2000 250 200 1'!C432+'2000 250 200 1'!D432</f>
        <v>1.3223140739999999E-5</v>
      </c>
      <c r="N284" s="22">
        <f>'2000 250 200 15'!C432+'2000 250 200 15'!D432</f>
        <v>1.321297837E-5</v>
      </c>
      <c r="O284" s="21">
        <f t="shared" si="38"/>
        <v>7.6882464916374071E-2</v>
      </c>
      <c r="P284" s="22">
        <f>'2000 250 200 1'!C432-'2000 250 200 1'!D432</f>
        <v>3.611848559999999E-6</v>
      </c>
      <c r="Q284" s="22">
        <f>'2000 250 200 15'!C432-'2000 250 200 15'!D432</f>
        <v>3.6087236300000002E-6</v>
      </c>
      <c r="R284" s="21">
        <f t="shared" si="33"/>
        <v>8.6556298248124386E-2</v>
      </c>
    </row>
    <row r="285" spans="1:18">
      <c r="A285">
        <f t="shared" si="34"/>
        <v>30</v>
      </c>
      <c r="B285" s="12">
        <f t="shared" si="31"/>
        <v>-300</v>
      </c>
      <c r="C285">
        <f t="shared" si="35"/>
        <v>3.2000000000000001E-2</v>
      </c>
      <c r="D285">
        <f t="shared" si="32"/>
        <v>-1.494850021680094</v>
      </c>
      <c r="E285" s="12">
        <f t="shared" si="29"/>
        <v>562.5</v>
      </c>
      <c r="F285" s="22">
        <f>'2000 250 200 1'!C433</f>
        <v>8.41726041E-6</v>
      </c>
      <c r="G285" s="22">
        <f>'2000 250 200 15'!C433</f>
        <v>8.4106159300000004E-6</v>
      </c>
      <c r="H285" s="15">
        <f t="shared" si="36"/>
        <v>7.8969917127399564E-2</v>
      </c>
      <c r="I285" s="22">
        <f>'2000 250 200 1'!D433</f>
        <v>4.80552872E-6</v>
      </c>
      <c r="J285" s="22">
        <f>'2000 250 200 15'!D433</f>
        <v>4.8020106400000004E-6</v>
      </c>
      <c r="K285" s="21">
        <f t="shared" si="37"/>
        <v>7.3235817583984744E-2</v>
      </c>
      <c r="L285">
        <f t="shared" si="30"/>
        <v>625</v>
      </c>
      <c r="M285" s="22">
        <f>'2000 250 200 1'!C433+'2000 250 200 1'!D433</f>
        <v>1.3222789129999999E-5</v>
      </c>
      <c r="N285" s="22">
        <f>'2000 250 200 15'!C433+'2000 250 200 15'!D433</f>
        <v>1.3212626570000001E-5</v>
      </c>
      <c r="O285" s="21">
        <f t="shared" si="38"/>
        <v>7.6885948118442946E-2</v>
      </c>
      <c r="P285" s="22">
        <f>'2000 250 200 1'!C433-'2000 250 200 1'!D433</f>
        <v>3.6117316900000001E-6</v>
      </c>
      <c r="Q285" s="22">
        <f>'2000 250 200 15'!C433-'2000 250 200 15'!D433</f>
        <v>3.60860529E-6</v>
      </c>
      <c r="R285" s="21">
        <f t="shared" si="33"/>
        <v>8.6599836230914315E-2</v>
      </c>
    </row>
    <row r="286" spans="1:18">
      <c r="A286">
        <f t="shared" si="34"/>
        <v>31</v>
      </c>
      <c r="B286" s="12">
        <f t="shared" si="31"/>
        <v>-310</v>
      </c>
      <c r="C286">
        <f t="shared" si="35"/>
        <v>3.5920000000000001E-2</v>
      </c>
      <c r="D286">
        <f t="shared" si="32"/>
        <v>-1.4446636720047332</v>
      </c>
      <c r="E286" s="12">
        <f t="shared" si="29"/>
        <v>562.5</v>
      </c>
      <c r="F286" s="22">
        <f>'2000 250 200 1'!C434</f>
        <v>8.4168111100000003E-6</v>
      </c>
      <c r="G286" s="22">
        <f>'2000 250 200 15'!C434</f>
        <v>8.4101659199999996E-6</v>
      </c>
      <c r="H286" s="15">
        <f t="shared" si="36"/>
        <v>7.8982576468171875E-2</v>
      </c>
      <c r="I286" s="22">
        <f>'2000 250 200 1'!D434</f>
        <v>4.8052950099999999E-6</v>
      </c>
      <c r="J286" s="22">
        <f>'2000 250 200 15'!D434</f>
        <v>4.8017775399999998E-6</v>
      </c>
      <c r="K286" s="21">
        <f t="shared" si="37"/>
        <v>7.3226677152554834E-2</v>
      </c>
      <c r="L286">
        <f t="shared" si="30"/>
        <v>625</v>
      </c>
      <c r="M286" s="22">
        <f>'2000 250 200 1'!C434+'2000 250 200 1'!D434</f>
        <v>1.3222106120000001E-5</v>
      </c>
      <c r="N286" s="22">
        <f>'2000 250 200 15'!C434+'2000 250 200 15'!D434</f>
        <v>1.3211943459999999E-5</v>
      </c>
      <c r="O286" s="21">
        <f t="shared" si="38"/>
        <v>7.6890678208387381E-2</v>
      </c>
      <c r="P286" s="22">
        <f>'2000 250 200 1'!C434-'2000 250 200 1'!D434</f>
        <v>3.6115161000000004E-6</v>
      </c>
      <c r="Q286" s="22">
        <f>'2000 250 200 15'!C434-'2000 250 200 15'!D434</f>
        <v>3.6083883799999998E-6</v>
      </c>
      <c r="R286" s="21">
        <f t="shared" si="33"/>
        <v>8.6641589474342334E-2</v>
      </c>
    </row>
    <row r="287" spans="1:18">
      <c r="A287">
        <f t="shared" si="34"/>
        <v>32</v>
      </c>
      <c r="B287" s="12">
        <f t="shared" si="31"/>
        <v>-320</v>
      </c>
      <c r="C287">
        <f t="shared" si="35"/>
        <v>4.0320000000000002E-2</v>
      </c>
      <c r="D287">
        <f t="shared" si="32"/>
        <v>-1.394479476562531</v>
      </c>
      <c r="E287" s="12">
        <f t="shared" si="29"/>
        <v>562.5</v>
      </c>
      <c r="F287" s="22">
        <f>'2000 250 200 1'!C435</f>
        <v>8.4160035099999998E-6</v>
      </c>
      <c r="G287" s="22">
        <f>'2000 250 200 15'!C435</f>
        <v>8.4093583300000006E-6</v>
      </c>
      <c r="H287" s="15">
        <f t="shared" si="36"/>
        <v>7.8990039717317773E-2</v>
      </c>
      <c r="I287" s="22">
        <f>'2000 250 200 1'!D435</f>
        <v>4.8048692799999999E-6</v>
      </c>
      <c r="J287" s="22">
        <f>'2000 250 200 15'!D435</f>
        <v>4.8013520300000002E-6</v>
      </c>
      <c r="K287" s="21">
        <f t="shared" si="37"/>
        <v>7.3228585652889422E-2</v>
      </c>
      <c r="L287">
        <f t="shared" si="30"/>
        <v>625</v>
      </c>
      <c r="M287" s="22">
        <f>'2000 250 200 1'!C435+'2000 250 200 1'!D435</f>
        <v>1.3220872790000001E-5</v>
      </c>
      <c r="N287" s="22">
        <f>'2000 250 200 15'!C435+'2000 250 200 15'!D435</f>
        <v>1.321071036E-5</v>
      </c>
      <c r="O287" s="21">
        <f t="shared" si="38"/>
        <v>7.6896112823273258E-2</v>
      </c>
      <c r="P287" s="22">
        <f>'2000 250 200 1'!C435-'2000 250 200 1'!D435</f>
        <v>3.6111342299999999E-6</v>
      </c>
      <c r="Q287" s="22">
        <f>'2000 250 200 15'!C435-'2000 250 200 15'!D435</f>
        <v>3.6080063000000004E-6</v>
      </c>
      <c r="R287" s="21">
        <f t="shared" si="33"/>
        <v>8.6656576001007179E-2</v>
      </c>
    </row>
    <row r="288" spans="1:18">
      <c r="A288">
        <f t="shared" si="34"/>
        <v>33</v>
      </c>
      <c r="B288" s="12">
        <f t="shared" si="31"/>
        <v>-330</v>
      </c>
      <c r="C288">
        <f t="shared" si="35"/>
        <v>4.5249999999999999E-2</v>
      </c>
      <c r="D288">
        <f t="shared" si="32"/>
        <v>-1.344381416458778</v>
      </c>
      <c r="E288" s="12">
        <f t="shared" si="29"/>
        <v>562.5</v>
      </c>
      <c r="F288" s="22">
        <f>'2000 250 200 1'!C436</f>
        <v>8.4146311499999996E-6</v>
      </c>
      <c r="G288" s="22">
        <f>'2000 250 200 15'!C436</f>
        <v>8.4079871599999998E-6</v>
      </c>
      <c r="H288" s="15">
        <f t="shared" si="36"/>
        <v>7.8988774251037133E-2</v>
      </c>
      <c r="I288" s="22">
        <f>'2000 250 200 1'!D436</f>
        <v>4.8041447000000002E-6</v>
      </c>
      <c r="J288" s="22">
        <f>'2000 250 200 15'!D436</f>
        <v>4.8006273200000003E-6</v>
      </c>
      <c r="K288" s="21">
        <f t="shared" si="37"/>
        <v>7.3242342299760135E-2</v>
      </c>
      <c r="L288">
        <f t="shared" si="30"/>
        <v>625</v>
      </c>
      <c r="M288" s="22">
        <f>'2000 250 200 1'!C436+'2000 250 200 1'!D436</f>
        <v>1.321877585E-5</v>
      </c>
      <c r="N288" s="22">
        <f>'2000 250 200 15'!C436+'2000 250 200 15'!D436</f>
        <v>1.3208614480000001E-5</v>
      </c>
      <c r="O288" s="21">
        <f t="shared" si="38"/>
        <v>7.6900290744666297E-2</v>
      </c>
      <c r="P288" s="22">
        <f>'2000 250 200 1'!C436-'2000 250 200 1'!D436</f>
        <v>3.6104864499999993E-6</v>
      </c>
      <c r="Q288" s="22">
        <f>'2000 250 200 15'!C436-'2000 250 200 15'!D436</f>
        <v>3.6073598399999996E-6</v>
      </c>
      <c r="R288" s="21">
        <f t="shared" si="33"/>
        <v>8.6635538479990976E-2</v>
      </c>
    </row>
    <row r="289" spans="1:18">
      <c r="A289">
        <f t="shared" si="34"/>
        <v>34</v>
      </c>
      <c r="B289" s="12">
        <f t="shared" si="31"/>
        <v>-340</v>
      </c>
      <c r="C289">
        <f t="shared" si="35"/>
        <v>5.0799999999999998E-2</v>
      </c>
      <c r="D289">
        <f t="shared" si="32"/>
        <v>-1.2941362877160807</v>
      </c>
      <c r="E289" s="12">
        <f t="shared" si="29"/>
        <v>562.5</v>
      </c>
      <c r="F289" s="22">
        <f>'2000 250 200 1'!C437</f>
        <v>8.4124177800000007E-6</v>
      </c>
      <c r="G289" s="22">
        <f>'2000 250 200 15'!C437</f>
        <v>8.4057765300000003E-6</v>
      </c>
      <c r="H289" s="15">
        <f t="shared" si="36"/>
        <v>7.897696836635508E-2</v>
      </c>
      <c r="I289" s="22">
        <f>'2000 250 200 1'!D437</f>
        <v>4.8029797300000004E-6</v>
      </c>
      <c r="J289" s="22">
        <f>'2000 250 200 15'!D437</f>
        <v>4.7994624000000004E-6</v>
      </c>
      <c r="K289" s="21">
        <f t="shared" si="37"/>
        <v>7.3259072064827388E-2</v>
      </c>
      <c r="L289">
        <f t="shared" si="30"/>
        <v>625</v>
      </c>
      <c r="M289" s="22">
        <f>'2000 250 200 1'!C437+'2000 250 200 1'!D437</f>
        <v>1.3215397510000002E-5</v>
      </c>
      <c r="N289" s="22">
        <f>'2000 250 200 15'!C437+'2000 250 200 15'!D437</f>
        <v>1.3205238930000001E-5</v>
      </c>
      <c r="O289" s="21">
        <f t="shared" si="38"/>
        <v>7.6898828861069177E-2</v>
      </c>
      <c r="P289" s="22">
        <f>'2000 250 200 1'!C437-'2000 250 200 1'!D437</f>
        <v>3.6094380500000003E-6</v>
      </c>
      <c r="Q289" s="22">
        <f>'2000 250 200 15'!C437-'2000 250 200 15'!D437</f>
        <v>3.6063141299999999E-6</v>
      </c>
      <c r="R289" s="21">
        <f t="shared" si="33"/>
        <v>8.6586122196907089E-2</v>
      </c>
    </row>
    <row r="290" spans="1:18">
      <c r="A290">
        <f t="shared" si="34"/>
        <v>35</v>
      </c>
      <c r="B290" s="12">
        <f t="shared" si="31"/>
        <v>-350</v>
      </c>
      <c r="C290">
        <f t="shared" si="35"/>
        <v>5.7020000000000001E-2</v>
      </c>
      <c r="D290">
        <f t="shared" si="32"/>
        <v>-1.2439727870265589</v>
      </c>
      <c r="E290" s="12">
        <f t="shared" si="29"/>
        <v>562.5</v>
      </c>
      <c r="F290" s="22">
        <f>'2000 250 200 1'!C438</f>
        <v>8.4090212899999994E-6</v>
      </c>
      <c r="G290" s="22">
        <f>'2000 250 200 15'!C438</f>
        <v>8.4023851199999996E-6</v>
      </c>
      <c r="H290" s="15">
        <f t="shared" si="36"/>
        <v>7.8948421543748495E-2</v>
      </c>
      <c r="I290" s="22">
        <f>'2000 250 200 1'!D438</f>
        <v>4.8011988099999996E-6</v>
      </c>
      <c r="J290" s="22">
        <f>'2000 250 200 15'!D438</f>
        <v>4.7976828800000004E-6</v>
      </c>
      <c r="K290" s="21">
        <f t="shared" si="37"/>
        <v>7.3257075429151997E-2</v>
      </c>
      <c r="L290">
        <f t="shared" si="30"/>
        <v>625</v>
      </c>
      <c r="M290" s="22">
        <f>'2000 250 200 1'!C438+'2000 250 200 1'!D438</f>
        <v>1.3210220099999999E-5</v>
      </c>
      <c r="N290" s="22">
        <f>'2000 250 200 15'!C438+'2000 250 200 15'!D438</f>
        <v>1.3200068E-5</v>
      </c>
      <c r="O290" s="21">
        <f t="shared" si="38"/>
        <v>7.6879888334114438E-2</v>
      </c>
      <c r="P290" s="22">
        <f>'2000 250 200 1'!C438-'2000 250 200 1'!D438</f>
        <v>3.6078224799999998E-6</v>
      </c>
      <c r="Q290" s="22">
        <f>'2000 250 200 15'!C438-'2000 250 200 15'!D438</f>
        <v>3.6047022399999992E-6</v>
      </c>
      <c r="R290" s="21">
        <f t="shared" si="33"/>
        <v>8.652282303721788E-2</v>
      </c>
    </row>
    <row r="291" spans="1:18">
      <c r="A291">
        <f t="shared" si="34"/>
        <v>36</v>
      </c>
      <c r="B291" s="12">
        <f t="shared" si="31"/>
        <v>-360</v>
      </c>
      <c r="C291">
        <f t="shared" si="35"/>
        <v>6.4000000000000001E-2</v>
      </c>
      <c r="D291">
        <f t="shared" si="32"/>
        <v>-1.1938200260161129</v>
      </c>
      <c r="E291" s="12">
        <f t="shared" si="29"/>
        <v>562.5</v>
      </c>
      <c r="F291" s="22">
        <f>'2000 250 200 1'!C439</f>
        <v>8.4040481300000002E-6</v>
      </c>
      <c r="G291" s="22">
        <f>'2000 250 200 15'!C439</f>
        <v>8.3974214899999992E-6</v>
      </c>
      <c r="H291" s="15">
        <f t="shared" si="36"/>
        <v>7.8881671066593217E-2</v>
      </c>
      <c r="I291" s="22">
        <f>'2000 250 200 1'!D439</f>
        <v>4.7985980200000001E-6</v>
      </c>
      <c r="J291" s="22">
        <f>'2000 250 200 15'!D439</f>
        <v>4.7950866499999997E-6</v>
      </c>
      <c r="K291" s="21">
        <f t="shared" si="37"/>
        <v>7.320169717440643E-2</v>
      </c>
      <c r="L291">
        <f t="shared" si="30"/>
        <v>625</v>
      </c>
      <c r="M291" s="22">
        <f>'2000 250 200 1'!C439+'2000 250 200 1'!D439</f>
        <v>1.3202646150000001E-5</v>
      </c>
      <c r="N291" s="22">
        <f>'2000 250 200 15'!C439+'2000 250 200 15'!D439</f>
        <v>1.3192508139999999E-5</v>
      </c>
      <c r="O291" s="21">
        <f t="shared" si="38"/>
        <v>7.6817205829655844E-2</v>
      </c>
      <c r="P291" s="22">
        <f>'2000 250 200 1'!C439-'2000 250 200 1'!D439</f>
        <v>3.6054501100000001E-6</v>
      </c>
      <c r="Q291" s="22">
        <f>'2000 250 200 15'!C439-'2000 250 200 15'!D439</f>
        <v>3.6023348399999995E-6</v>
      </c>
      <c r="R291" s="21">
        <f t="shared" si="33"/>
        <v>8.6441813167596457E-2</v>
      </c>
    </row>
    <row r="292" spans="1:18">
      <c r="A292">
        <f t="shared" si="34"/>
        <v>37</v>
      </c>
      <c r="B292" s="12">
        <f t="shared" si="31"/>
        <v>-370</v>
      </c>
      <c r="C292">
        <f t="shared" si="35"/>
        <v>7.1840000000000001E-2</v>
      </c>
      <c r="D292">
        <f t="shared" si="32"/>
        <v>-1.143633676340752</v>
      </c>
      <c r="E292" s="12">
        <f t="shared" si="29"/>
        <v>562.5</v>
      </c>
      <c r="F292" s="22">
        <f>'2000 250 200 1'!C440</f>
        <v>8.3970737599999993E-6</v>
      </c>
      <c r="G292" s="22">
        <f>'2000 250 200 15'!C440</f>
        <v>8.3904652600000002E-6</v>
      </c>
      <c r="H292" s="15">
        <f t="shared" si="36"/>
        <v>7.8731015810310737E-2</v>
      </c>
      <c r="I292" s="22">
        <f>'2000 250 200 1'!D440</f>
        <v>4.7949544500000004E-6</v>
      </c>
      <c r="J292" s="22">
        <f>'2000 250 200 15'!D440</f>
        <v>4.7914532699999999E-6</v>
      </c>
      <c r="K292" s="21">
        <f t="shared" si="37"/>
        <v>7.3044671210803033E-2</v>
      </c>
      <c r="L292">
        <f t="shared" si="30"/>
        <v>625</v>
      </c>
      <c r="M292" s="22">
        <f>'2000 250 200 1'!C440+'2000 250 200 1'!D440</f>
        <v>1.319202821E-5</v>
      </c>
      <c r="N292" s="22">
        <f>'2000 250 200 15'!C440+'2000 250 200 15'!D440</f>
        <v>1.318191853E-5</v>
      </c>
      <c r="O292" s="21">
        <f t="shared" si="38"/>
        <v>7.666414207674753E-2</v>
      </c>
      <c r="P292" s="22">
        <f>'2000 250 200 1'!C440-'2000 250 200 1'!D440</f>
        <v>3.6021193099999989E-6</v>
      </c>
      <c r="Q292" s="22">
        <f>'2000 250 200 15'!C440-'2000 250 200 15'!D440</f>
        <v>3.5990119900000003E-6</v>
      </c>
      <c r="R292" s="21">
        <f t="shared" si="33"/>
        <v>8.6300884417942009E-2</v>
      </c>
    </row>
    <row r="293" spans="1:18">
      <c r="A293">
        <f t="shared" si="34"/>
        <v>38</v>
      </c>
      <c r="B293" s="12">
        <f t="shared" si="31"/>
        <v>-380</v>
      </c>
      <c r="C293">
        <f t="shared" si="35"/>
        <v>8.0629999999999993E-2</v>
      </c>
      <c r="D293">
        <f t="shared" si="32"/>
        <v>-1.0935033402006471</v>
      </c>
      <c r="E293" s="12">
        <f t="shared" si="29"/>
        <v>562.5</v>
      </c>
      <c r="F293" s="22">
        <f>'2000 250 200 1'!C441</f>
        <v>8.3876629700000003E-6</v>
      </c>
      <c r="G293" s="22">
        <f>'2000 250 200 15'!C441</f>
        <v>8.3810881100000004E-6</v>
      </c>
      <c r="H293" s="15">
        <f t="shared" si="36"/>
        <v>7.8418004640091937E-2</v>
      </c>
      <c r="I293" s="22">
        <f>'2000 250 200 1'!D441</f>
        <v>4.7900371799999996E-6</v>
      </c>
      <c r="J293" s="22">
        <f>'2000 250 200 15'!D441</f>
        <v>4.7865551400000004E-6</v>
      </c>
      <c r="K293" s="21">
        <f t="shared" si="37"/>
        <v>7.2719812719338486E-2</v>
      </c>
      <c r="L293">
        <f t="shared" si="30"/>
        <v>625</v>
      </c>
      <c r="M293" s="22">
        <f>'2000 250 200 1'!C441+'2000 250 200 1'!D441</f>
        <v>1.317770015E-5</v>
      </c>
      <c r="N293" s="22">
        <f>'2000 250 200 15'!C441+'2000 250 200 15'!D441</f>
        <v>1.3167643250000001E-5</v>
      </c>
      <c r="O293" s="21">
        <f t="shared" si="38"/>
        <v>7.634669890087073E-2</v>
      </c>
      <c r="P293" s="22">
        <f>'2000 250 200 1'!C441-'2000 250 200 1'!D441</f>
        <v>3.5976257900000007E-6</v>
      </c>
      <c r="Q293" s="22">
        <f>'2000 250 200 15'!C441-'2000 250 200 15'!D441</f>
        <v>3.59453297E-6</v>
      </c>
      <c r="R293" s="21">
        <f t="shared" si="33"/>
        <v>8.6005331728818982E-2</v>
      </c>
    </row>
    <row r="294" spans="1:18">
      <c r="A294">
        <f t="shared" si="34"/>
        <v>39</v>
      </c>
      <c r="B294" s="12">
        <f t="shared" si="31"/>
        <v>-390</v>
      </c>
      <c r="C294">
        <f t="shared" si="35"/>
        <v>9.0509999999999993E-2</v>
      </c>
      <c r="D294">
        <f t="shared" si="32"/>
        <v>-1.0433034351053492</v>
      </c>
      <c r="E294" s="12">
        <f t="shared" si="29"/>
        <v>562.5</v>
      </c>
      <c r="F294" s="22">
        <f>'2000 250 200 1'!C442</f>
        <v>8.3753887799999998E-6</v>
      </c>
      <c r="G294" s="22">
        <f>'2000 250 200 15'!C442</f>
        <v>8.3688728099999999E-6</v>
      </c>
      <c r="H294" s="15">
        <f t="shared" si="36"/>
        <v>7.7829290530093465E-2</v>
      </c>
      <c r="I294" s="22">
        <f>'2000 250 200 1'!D442</f>
        <v>4.7836192399999997E-6</v>
      </c>
      <c r="J294" s="22">
        <f>'2000 250 200 15'!D442</f>
        <v>4.7801697400000003E-6</v>
      </c>
      <c r="K294" s="21">
        <f t="shared" si="37"/>
        <v>7.2136681543540249E-2</v>
      </c>
      <c r="L294">
        <f t="shared" si="30"/>
        <v>625</v>
      </c>
      <c r="M294" s="22">
        <f>'2000 250 200 1'!C442+'2000 250 200 1'!D442</f>
        <v>1.3159008019999999E-5</v>
      </c>
      <c r="N294" s="22">
        <f>'2000 250 200 15'!C442+'2000 250 200 15'!D442</f>
        <v>1.3149042550000001E-5</v>
      </c>
      <c r="O294" s="21">
        <f t="shared" si="38"/>
        <v>7.5759851331300518E-2</v>
      </c>
      <c r="P294" s="22">
        <f>'2000 250 200 1'!C442-'2000 250 200 1'!D442</f>
        <v>3.5917695400000001E-6</v>
      </c>
      <c r="Q294" s="22">
        <f>'2000 250 200 15'!C442-'2000 250 200 15'!D442</f>
        <v>3.5887030699999995E-6</v>
      </c>
      <c r="R294" s="21">
        <f t="shared" si="33"/>
        <v>8.5411369600658524E-2</v>
      </c>
    </row>
    <row r="295" spans="1:18">
      <c r="A295">
        <f t="shared" si="34"/>
        <v>40</v>
      </c>
      <c r="B295" s="12">
        <f t="shared" si="31"/>
        <v>-400</v>
      </c>
      <c r="C295">
        <f t="shared" si="35"/>
        <v>0.1016</v>
      </c>
      <c r="D295">
        <f t="shared" si="32"/>
        <v>-0.99310629205209955</v>
      </c>
      <c r="E295" s="12">
        <f t="shared" si="29"/>
        <v>562.5</v>
      </c>
      <c r="F295" s="22">
        <f>'2000 250 200 1'!C443</f>
        <v>8.3598534499999997E-6</v>
      </c>
      <c r="G295" s="22">
        <f>'2000 250 200 15'!C443</f>
        <v>8.3534341299999994E-6</v>
      </c>
      <c r="H295" s="15">
        <f t="shared" si="36"/>
        <v>7.6816963380465689E-2</v>
      </c>
      <c r="I295" s="22">
        <f>'2000 250 200 1'!D443</f>
        <v>4.77549123E-6</v>
      </c>
      <c r="J295" s="22">
        <f>'2000 250 200 15'!D443</f>
        <v>4.7720933799999997E-6</v>
      </c>
      <c r="K295" s="21">
        <f t="shared" si="37"/>
        <v>7.1177164461919157E-2</v>
      </c>
      <c r="L295">
        <f t="shared" si="30"/>
        <v>625</v>
      </c>
      <c r="M295" s="22">
        <f>'2000 250 200 1'!C443+'2000 250 200 1'!D443</f>
        <v>1.313534468E-5</v>
      </c>
      <c r="N295" s="22">
        <f>'2000 250 200 15'!C443+'2000 250 200 15'!D443</f>
        <v>1.312552751E-5</v>
      </c>
      <c r="O295" s="21">
        <f t="shared" si="38"/>
        <v>7.4766519017125638E-2</v>
      </c>
      <c r="P295" s="22">
        <f>'2000 250 200 1'!C443-'2000 250 200 1'!D443</f>
        <v>3.5843622199999997E-6</v>
      </c>
      <c r="Q295" s="22">
        <f>'2000 250 200 15'!C443-'2000 250 200 15'!D443</f>
        <v>3.5813407499999997E-6</v>
      </c>
      <c r="R295" s="21">
        <f t="shared" si="33"/>
        <v>8.4331433012216225E-2</v>
      </c>
    </row>
    <row r="296" spans="1:18">
      <c r="A296">
        <f t="shared" si="34"/>
        <v>41</v>
      </c>
      <c r="B296" s="12">
        <f t="shared" si="31"/>
        <v>-410</v>
      </c>
      <c r="C296">
        <f t="shared" si="35"/>
        <v>0.114</v>
      </c>
      <c r="D296">
        <f t="shared" si="32"/>
        <v>-0.94309514866352739</v>
      </c>
      <c r="E296" s="12">
        <f t="shared" si="29"/>
        <v>562.5</v>
      </c>
      <c r="F296" s="22">
        <f>'2000 250 200 1'!C444</f>
        <v>8.3407131299999996E-6</v>
      </c>
      <c r="G296" s="22">
        <f>'2000 250 200 15'!C444</f>
        <v>8.3344430399999996E-6</v>
      </c>
      <c r="H296" s="15">
        <f t="shared" si="36"/>
        <v>7.5202773947993226E-2</v>
      </c>
      <c r="I296" s="22">
        <f>'2000 250 200 1'!D444</f>
        <v>4.7654757200000004E-6</v>
      </c>
      <c r="J296" s="22">
        <f>'2000 250 200 15'!D444</f>
        <v>4.7621556899999999E-6</v>
      </c>
      <c r="K296" s="21">
        <f t="shared" si="37"/>
        <v>6.9692662470461478E-2</v>
      </c>
      <c r="L296">
        <f t="shared" si="30"/>
        <v>625</v>
      </c>
      <c r="M296" s="22">
        <f>'2000 250 200 1'!C444+'2000 250 200 1'!D444</f>
        <v>1.3106188849999999E-5</v>
      </c>
      <c r="N296" s="22">
        <f>'2000 250 200 15'!C444+'2000 250 200 15'!D444</f>
        <v>1.309659873E-5</v>
      </c>
      <c r="O296" s="21">
        <f t="shared" si="38"/>
        <v>7.3199234781566022E-2</v>
      </c>
      <c r="P296" s="22">
        <f>'2000 250 200 1'!C444-'2000 250 200 1'!D444</f>
        <v>3.5752374099999992E-6</v>
      </c>
      <c r="Q296" s="22">
        <f>'2000 250 200 15'!C444-'2000 250 200 15'!D444</f>
        <v>3.5722873499999997E-6</v>
      </c>
      <c r="R296" s="21">
        <f t="shared" si="33"/>
        <v>8.2547737826919737E-2</v>
      </c>
    </row>
    <row r="297" spans="1:18">
      <c r="A297">
        <f t="shared" si="34"/>
        <v>42</v>
      </c>
      <c r="B297" s="12">
        <f t="shared" si="31"/>
        <v>-420</v>
      </c>
      <c r="C297">
        <f t="shared" si="35"/>
        <v>0.128</v>
      </c>
      <c r="D297">
        <f t="shared" si="32"/>
        <v>-0.89279003035213167</v>
      </c>
      <c r="E297" s="12">
        <f t="shared" si="29"/>
        <v>562.5</v>
      </c>
      <c r="F297" s="22">
        <f>'2000 250 200 1'!C445</f>
        <v>8.3176988300000002E-6</v>
      </c>
      <c r="G297" s="22">
        <f>'2000 250 200 15'!C445</f>
        <v>8.3116468200000002E-6</v>
      </c>
      <c r="H297" s="15">
        <f t="shared" si="36"/>
        <v>7.2787109335237313E-2</v>
      </c>
      <c r="I297" s="22">
        <f>'2000 250 200 1'!D445</f>
        <v>4.7534375199999998E-6</v>
      </c>
      <c r="J297" s="22">
        <f>'2000 250 200 15'!D445</f>
        <v>4.7502296700000001E-6</v>
      </c>
      <c r="K297" s="21">
        <f t="shared" si="37"/>
        <v>6.7507624917149595E-2</v>
      </c>
      <c r="L297">
        <f t="shared" si="30"/>
        <v>625</v>
      </c>
      <c r="M297" s="22">
        <f>'2000 250 200 1'!C445+'2000 250 200 1'!D445</f>
        <v>1.307113635E-5</v>
      </c>
      <c r="N297" s="22">
        <f>'2000 250 200 15'!C445+'2000 250 200 15'!D445</f>
        <v>1.306187649E-5</v>
      </c>
      <c r="O297" s="21">
        <f t="shared" si="38"/>
        <v>7.0867144608954491E-2</v>
      </c>
      <c r="P297" s="22">
        <f>'2000 250 200 1'!C445-'2000 250 200 1'!D445</f>
        <v>3.5642613100000004E-6</v>
      </c>
      <c r="Q297" s="22">
        <f>'2000 250 200 15'!C445-'2000 250 200 15'!D445</f>
        <v>3.5614171500000001E-6</v>
      </c>
      <c r="R297" s="21">
        <f t="shared" si="33"/>
        <v>7.9828468712586587E-2</v>
      </c>
    </row>
    <row r="298" spans="1:18">
      <c r="A298">
        <f t="shared" si="34"/>
        <v>43</v>
      </c>
      <c r="B298" s="12">
        <f t="shared" si="31"/>
        <v>-430</v>
      </c>
      <c r="C298">
        <f t="shared" si="35"/>
        <v>0.14369999999999999</v>
      </c>
      <c r="D298">
        <f t="shared" si="32"/>
        <v>-0.8425432318657744</v>
      </c>
      <c r="E298" s="12">
        <f t="shared" si="29"/>
        <v>562.5</v>
      </c>
      <c r="F298" s="22">
        <f>'2000 250 200 1'!C446</f>
        <v>8.2906241000000005E-6</v>
      </c>
      <c r="G298" s="22">
        <f>'2000 250 200 15'!C446</f>
        <v>8.2848756599999995E-6</v>
      </c>
      <c r="H298" s="15">
        <f t="shared" si="36"/>
        <v>6.9360683939957646E-2</v>
      </c>
      <c r="I298" s="22">
        <f>'2000 250 200 1'!D446</f>
        <v>4.7392855400000002E-6</v>
      </c>
      <c r="J298" s="22">
        <f>'2000 250 200 15'!D446</f>
        <v>4.7362331599999997E-6</v>
      </c>
      <c r="K298" s="21">
        <f t="shared" si="37"/>
        <v>6.4426657719550445E-2</v>
      </c>
      <c r="L298">
        <f t="shared" si="30"/>
        <v>625</v>
      </c>
      <c r="M298" s="22">
        <f>'2000 250 200 1'!C446+'2000 250 200 1'!D446</f>
        <v>1.3029909640000001E-5</v>
      </c>
      <c r="N298" s="22">
        <f>'2000 250 200 15'!C446+'2000 250 200 15'!D446</f>
        <v>1.3021108819999999E-5</v>
      </c>
      <c r="O298" s="21">
        <f t="shared" si="38"/>
        <v>6.7566034038283179E-2</v>
      </c>
      <c r="P298" s="22">
        <f>'2000 250 200 1'!C446-'2000 250 200 1'!D446</f>
        <v>3.5513385600000003E-6</v>
      </c>
      <c r="Q298" s="22">
        <f>'2000 250 200 15'!C446-'2000 250 200 15'!D446</f>
        <v>3.5486424999999998E-6</v>
      </c>
      <c r="R298" s="21">
        <f t="shared" si="33"/>
        <v>7.5945554705480353E-2</v>
      </c>
    </row>
    <row r="299" spans="1:18">
      <c r="A299">
        <f t="shared" si="34"/>
        <v>44</v>
      </c>
      <c r="B299" s="12">
        <f t="shared" si="31"/>
        <v>-440</v>
      </c>
      <c r="C299">
        <f t="shared" si="35"/>
        <v>0.1613</v>
      </c>
      <c r="D299">
        <f t="shared" si="32"/>
        <v>-0.79236563261103843</v>
      </c>
      <c r="E299" s="12">
        <f t="shared" ref="E299:E362" si="39">E215+$E$1</f>
        <v>562.5</v>
      </c>
      <c r="F299" s="22">
        <f>'2000 250 200 1'!C447</f>
        <v>8.2593804799999996E-6</v>
      </c>
      <c r="G299" s="22">
        <f>'2000 250 200 15'!C447</f>
        <v>8.2540368300000001E-6</v>
      </c>
      <c r="H299" s="15">
        <f t="shared" si="36"/>
        <v>6.471888767400738E-2</v>
      </c>
      <c r="I299" s="22">
        <f>'2000 250 200 1'!D447</f>
        <v>4.7229680899999996E-6</v>
      </c>
      <c r="J299" s="22">
        <f>'2000 250 200 15'!D447</f>
        <v>4.7201235400000002E-6</v>
      </c>
      <c r="K299" s="21">
        <f t="shared" si="37"/>
        <v>6.0246159021955757E-2</v>
      </c>
      <c r="L299">
        <f t="shared" ref="L299:L362" si="40">L215+$L$1</f>
        <v>625</v>
      </c>
      <c r="M299" s="22">
        <f>'2000 250 200 1'!C447+'2000 250 200 1'!D447</f>
        <v>1.2982348569999999E-5</v>
      </c>
      <c r="N299" s="22">
        <f>'2000 250 200 15'!C447+'2000 250 200 15'!D447</f>
        <v>1.2974160369999999E-5</v>
      </c>
      <c r="O299" s="21">
        <f t="shared" si="38"/>
        <v>6.3091689401893344E-2</v>
      </c>
      <c r="P299" s="22">
        <f>'2000 250 200 1'!C447-'2000 250 200 1'!D447</f>
        <v>3.53641239E-6</v>
      </c>
      <c r="Q299" s="22">
        <f>'2000 250 200 15'!C447-'2000 250 200 15'!D447</f>
        <v>3.5339132899999999E-6</v>
      </c>
      <c r="R299" s="21">
        <f t="shared" si="33"/>
        <v>7.0692641700208059E-2</v>
      </c>
    </row>
    <row r="300" spans="1:18">
      <c r="A300">
        <f t="shared" si="34"/>
        <v>45</v>
      </c>
      <c r="B300" s="12">
        <f t="shared" si="31"/>
        <v>-450</v>
      </c>
      <c r="C300">
        <f t="shared" si="35"/>
        <v>0.18099999999999999</v>
      </c>
      <c r="D300">
        <f t="shared" si="32"/>
        <v>-0.74232142513081545</v>
      </c>
      <c r="E300" s="12">
        <f t="shared" si="39"/>
        <v>562.5</v>
      </c>
      <c r="F300" s="22">
        <f>'2000 250 200 1'!C448</f>
        <v>8.2239279500000001E-6</v>
      </c>
      <c r="G300" s="22">
        <f>'2000 250 200 15'!C448</f>
        <v>8.2191047699999999E-6</v>
      </c>
      <c r="H300" s="15">
        <f t="shared" si="36"/>
        <v>5.8665333605200848E-2</v>
      </c>
      <c r="I300" s="22">
        <f>'2000 250 200 1'!D448</f>
        <v>4.7044672099999999E-6</v>
      </c>
      <c r="J300" s="22">
        <f>'2000 250 200 15'!D448</f>
        <v>4.7018913099999999E-6</v>
      </c>
      <c r="K300" s="21">
        <f t="shared" si="37"/>
        <v>5.4769334903046349E-2</v>
      </c>
      <c r="L300">
        <f t="shared" si="40"/>
        <v>625</v>
      </c>
      <c r="M300" s="22">
        <f>'2000 250 200 1'!C448+'2000 250 200 1'!D448</f>
        <v>1.292839516E-5</v>
      </c>
      <c r="N300" s="22">
        <f>'2000 250 200 15'!C448+'2000 250 200 15'!D448</f>
        <v>1.292099608E-5</v>
      </c>
      <c r="O300" s="21">
        <f t="shared" si="38"/>
        <v>5.7247615089292006E-2</v>
      </c>
      <c r="P300" s="22">
        <f>'2000 250 200 1'!C448-'2000 250 200 1'!D448</f>
        <v>3.5194607400000002E-6</v>
      </c>
      <c r="Q300" s="22">
        <f>'2000 250 200 15'!C448-'2000 250 200 15'!D448</f>
        <v>3.5172134600000001E-6</v>
      </c>
      <c r="R300" s="21">
        <f t="shared" si="33"/>
        <v>6.3873356535397052E-2</v>
      </c>
    </row>
    <row r="301" spans="1:18">
      <c r="A301">
        <f t="shared" si="34"/>
        <v>46</v>
      </c>
      <c r="B301" s="12">
        <f t="shared" si="31"/>
        <v>-460</v>
      </c>
      <c r="C301">
        <f t="shared" si="35"/>
        <v>0.20319999999999999</v>
      </c>
      <c r="D301">
        <f t="shared" si="32"/>
        <v>-0.69207629638811841</v>
      </c>
      <c r="E301" s="12">
        <f t="shared" si="39"/>
        <v>562.5</v>
      </c>
      <c r="F301" s="22">
        <f>'2000 250 200 1'!C449</f>
        <v>8.1842772899999993E-6</v>
      </c>
      <c r="G301" s="22">
        <f>'2000 250 200 15'!C449</f>
        <v>8.1801044399999998E-6</v>
      </c>
      <c r="H301" s="15">
        <f t="shared" si="36"/>
        <v>5.0999176978982014E-2</v>
      </c>
      <c r="I301" s="22">
        <f>'2000 250 200 1'!D449</f>
        <v>4.6837908799999999E-6</v>
      </c>
      <c r="J301" s="22">
        <f>'2000 250 200 15'!D449</f>
        <v>4.68155179E-6</v>
      </c>
      <c r="K301" s="21">
        <f t="shared" si="37"/>
        <v>4.7816509846934925E-2</v>
      </c>
      <c r="L301">
        <f t="shared" si="40"/>
        <v>625</v>
      </c>
      <c r="M301" s="22">
        <f>'2000 250 200 1'!C449+'2000 250 200 1'!D449</f>
        <v>1.2868068169999999E-5</v>
      </c>
      <c r="N301" s="22">
        <f>'2000 250 200 15'!C449+'2000 250 200 15'!D449</f>
        <v>1.286165623E-5</v>
      </c>
      <c r="O301" s="21">
        <f t="shared" si="38"/>
        <v>4.9840720408177587E-2</v>
      </c>
      <c r="P301" s="22">
        <f>'2000 250 200 1'!C449-'2000 250 200 1'!D449</f>
        <v>3.5004864099999994E-6</v>
      </c>
      <c r="Q301" s="22">
        <f>'2000 250 200 15'!C449-'2000 250 200 15'!D449</f>
        <v>3.4985526499999998E-6</v>
      </c>
      <c r="R301" s="21">
        <f t="shared" si="33"/>
        <v>5.5257871356973839E-2</v>
      </c>
    </row>
    <row r="302" spans="1:18">
      <c r="A302">
        <f t="shared" si="34"/>
        <v>47</v>
      </c>
      <c r="B302" s="12">
        <f t="shared" si="31"/>
        <v>-470</v>
      </c>
      <c r="C302">
        <f t="shared" si="35"/>
        <v>0.2281</v>
      </c>
      <c r="D302">
        <f t="shared" si="32"/>
        <v>-0.64187471472335145</v>
      </c>
      <c r="E302" s="12">
        <f t="shared" si="39"/>
        <v>562.5</v>
      </c>
      <c r="F302" s="22">
        <f>'2000 250 200 1'!C450</f>
        <v>8.1404538499999995E-6</v>
      </c>
      <c r="G302" s="22">
        <f>'2000 250 200 15'!C450</f>
        <v>8.1370780499999993E-6</v>
      </c>
      <c r="H302" s="15">
        <f t="shared" si="36"/>
        <v>4.1478032673984665E-2</v>
      </c>
      <c r="I302" s="22">
        <f>'2000 250 200 1'!D450</f>
        <v>4.6609580699999997E-6</v>
      </c>
      <c r="J302" s="22">
        <f>'2000 250 200 15'!D450</f>
        <v>4.6591297100000004E-6</v>
      </c>
      <c r="K302" s="21">
        <f t="shared" si="37"/>
        <v>3.9234823601613109E-2</v>
      </c>
      <c r="L302">
        <f t="shared" si="40"/>
        <v>625</v>
      </c>
      <c r="M302" s="22">
        <f>'2000 250 200 1'!C450+'2000 250 200 1'!D450</f>
        <v>1.280141192E-5</v>
      </c>
      <c r="N302" s="22">
        <f>'2000 250 200 15'!C450+'2000 250 200 15'!D450</f>
        <v>1.2796207760000001E-5</v>
      </c>
      <c r="O302" s="21">
        <f t="shared" si="38"/>
        <v>4.0661280736704712E-2</v>
      </c>
      <c r="P302" s="22">
        <f>'2000 250 200 1'!C450-'2000 250 200 1'!D450</f>
        <v>3.4794957799999998E-6</v>
      </c>
      <c r="Q302" s="22">
        <f>'2000 250 200 15'!C450-'2000 250 200 15'!D450</f>
        <v>3.4779483399999989E-6</v>
      </c>
      <c r="R302" s="21">
        <f t="shared" si="33"/>
        <v>4.4483001898717053E-2</v>
      </c>
    </row>
    <row r="303" spans="1:18">
      <c r="A303">
        <f t="shared" si="34"/>
        <v>48</v>
      </c>
      <c r="B303" s="12">
        <f t="shared" si="31"/>
        <v>-480</v>
      </c>
      <c r="C303">
        <f t="shared" si="35"/>
        <v>0.25600000000000001</v>
      </c>
      <c r="D303">
        <f t="shared" si="32"/>
        <v>-0.59176003468815042</v>
      </c>
      <c r="E303" s="12">
        <f t="shared" si="39"/>
        <v>562.5</v>
      </c>
      <c r="F303" s="22">
        <f>'2000 250 200 1'!C451</f>
        <v>8.0924495899999995E-6</v>
      </c>
      <c r="G303" s="22">
        <f>'2000 250 200 15'!C451</f>
        <v>8.0900416900000007E-6</v>
      </c>
      <c r="H303" s="15">
        <f t="shared" si="36"/>
        <v>2.9759323930236874E-2</v>
      </c>
      <c r="I303" s="22">
        <f>'2000 250 200 1'!D451</f>
        <v>4.6359803299999998E-6</v>
      </c>
      <c r="J303" s="22">
        <f>'2000 250 200 15'!D451</f>
        <v>4.6346407100000001E-6</v>
      </c>
      <c r="K303" s="21">
        <f t="shared" si="37"/>
        <v>2.8900329205984066E-2</v>
      </c>
      <c r="L303">
        <f t="shared" si="40"/>
        <v>625</v>
      </c>
      <c r="M303" s="22">
        <f>'2000 250 200 1'!C451+'2000 250 200 1'!D451</f>
        <v>1.2728429919999998E-5</v>
      </c>
      <c r="N303" s="22">
        <f>'2000 250 200 15'!C451+'2000 250 200 15'!D451</f>
        <v>1.2724682400000001E-5</v>
      </c>
      <c r="O303" s="21">
        <f t="shared" si="38"/>
        <v>2.9446457886039237E-2</v>
      </c>
      <c r="P303" s="22">
        <f>'2000 250 200 1'!C451-'2000 250 200 1'!D451</f>
        <v>3.4564692599999997E-6</v>
      </c>
      <c r="Q303" s="22">
        <f>'2000 250 200 15'!C451-'2000 250 200 15'!D451</f>
        <v>3.4554009800000006E-6</v>
      </c>
      <c r="R303" s="21">
        <f t="shared" si="33"/>
        <v>3.0911459935022048E-2</v>
      </c>
    </row>
    <row r="304" spans="1:18">
      <c r="A304">
        <f t="shared" si="34"/>
        <v>49</v>
      </c>
      <c r="B304" s="12">
        <f t="shared" si="31"/>
        <v>-490</v>
      </c>
      <c r="C304">
        <f t="shared" si="35"/>
        <v>0.28739999999999999</v>
      </c>
      <c r="D304">
        <f t="shared" si="32"/>
        <v>-0.54151323620179315</v>
      </c>
      <c r="E304" s="12">
        <f t="shared" si="39"/>
        <v>562.5</v>
      </c>
      <c r="F304" s="22">
        <f>'2000 250 200 1'!C452</f>
        <v>8.0401852900000003E-6</v>
      </c>
      <c r="G304" s="22">
        <f>'2000 250 200 15'!C452</f>
        <v>8.0389537299999993E-6</v>
      </c>
      <c r="H304" s="15">
        <f t="shared" si="36"/>
        <v>1.5318730666725356E-2</v>
      </c>
      <c r="I304" s="22">
        <f>'2000 250 200 1'!D452</f>
        <v>4.6088527999999999E-6</v>
      </c>
      <c r="J304" s="22">
        <f>'2000 250 200 15'!D452</f>
        <v>4.6080825799999999E-6</v>
      </c>
      <c r="K304" s="21">
        <f t="shared" si="37"/>
        <v>1.6713147445328626E-2</v>
      </c>
      <c r="L304">
        <f t="shared" si="40"/>
        <v>625</v>
      </c>
      <c r="M304" s="22">
        <f>'2000 250 200 1'!C452+'2000 250 200 1'!D452</f>
        <v>1.2649038089999999E-5</v>
      </c>
      <c r="N304" s="22">
        <f>'2000 250 200 15'!C452+'2000 250 200 15'!D452</f>
        <v>1.2647036309999999E-5</v>
      </c>
      <c r="O304" s="21">
        <f t="shared" si="38"/>
        <v>1.5826803545456479E-2</v>
      </c>
      <c r="P304" s="22">
        <f>'2000 250 200 1'!C452-'2000 250 200 1'!D452</f>
        <v>3.4313324900000004E-6</v>
      </c>
      <c r="Q304" s="22">
        <f>'2000 250 200 15'!C452-'2000 250 200 15'!D452</f>
        <v>3.4308711499999994E-6</v>
      </c>
      <c r="R304" s="21">
        <f t="shared" si="33"/>
        <v>1.3445826565445422E-2</v>
      </c>
    </row>
    <row r="305" spans="1:18">
      <c r="A305">
        <f t="shared" si="34"/>
        <v>50</v>
      </c>
      <c r="B305" s="12">
        <f t="shared" si="31"/>
        <v>-500</v>
      </c>
      <c r="C305">
        <f t="shared" si="35"/>
        <v>0.32250000000000001</v>
      </c>
      <c r="D305">
        <f t="shared" si="32"/>
        <v>-0.49147028102871343</v>
      </c>
      <c r="E305" s="12">
        <f t="shared" si="39"/>
        <v>562.5</v>
      </c>
      <c r="F305" s="22">
        <f>'2000 250 200 1'!C453</f>
        <v>7.9834888200000004E-6</v>
      </c>
      <c r="G305" s="22">
        <f>'2000 250 200 15'!C453</f>
        <v>7.9837010100000004E-6</v>
      </c>
      <c r="H305" s="15">
        <f t="shared" si="36"/>
        <v>-2.6578252311036336E-3</v>
      </c>
      <c r="I305" s="22">
        <f>'2000 250 200 1'!D453</f>
        <v>4.5795585400000001E-6</v>
      </c>
      <c r="J305" s="22">
        <f>'2000 250 200 15'!D453</f>
        <v>4.5794407200000001E-6</v>
      </c>
      <c r="K305" s="21">
        <f t="shared" si="37"/>
        <v>2.572770160919593E-3</v>
      </c>
      <c r="L305">
        <f t="shared" si="40"/>
        <v>625</v>
      </c>
      <c r="M305" s="22">
        <f>'2000 250 200 1'!C453+'2000 250 200 1'!D453</f>
        <v>1.2563047360000001E-5</v>
      </c>
      <c r="N305" s="22">
        <f>'2000 250 200 15'!C453+'2000 250 200 15'!D453</f>
        <v>1.2563141730000001E-5</v>
      </c>
      <c r="O305" s="21">
        <f t="shared" si="38"/>
        <v>-7.5116842958344973E-4</v>
      </c>
      <c r="P305" s="22">
        <f>'2000 250 200 1'!C453-'2000 250 200 1'!D453</f>
        <v>3.4039302800000003E-6</v>
      </c>
      <c r="Q305" s="22">
        <f>'2000 250 200 15'!C453-'2000 250 200 15'!D453</f>
        <v>3.4042602900000003E-6</v>
      </c>
      <c r="R305" s="21">
        <f t="shared" si="33"/>
        <v>-9.6944994887250904E-3</v>
      </c>
    </row>
    <row r="306" spans="1:18">
      <c r="A306">
        <f t="shared" si="34"/>
        <v>51</v>
      </c>
      <c r="B306" s="12">
        <f t="shared" si="31"/>
        <v>-510</v>
      </c>
      <c r="C306">
        <f t="shared" si="35"/>
        <v>0.36199999999999999</v>
      </c>
      <c r="D306">
        <f t="shared" si="32"/>
        <v>-0.44129142946683431</v>
      </c>
      <c r="E306" s="12">
        <f t="shared" si="39"/>
        <v>562.5</v>
      </c>
      <c r="F306" s="22">
        <f>'2000 250 200 1'!C454</f>
        <v>7.9220653699999995E-6</v>
      </c>
      <c r="G306" s="22">
        <f>'2000 250 200 15'!C454</f>
        <v>7.9240771999999995E-6</v>
      </c>
      <c r="H306" s="15">
        <f t="shared" si="36"/>
        <v>-2.5392047195244651E-2</v>
      </c>
      <c r="I306" s="22">
        <f>'2000 250 200 1'!D454</f>
        <v>4.5480739100000001E-6</v>
      </c>
      <c r="J306" s="22">
        <f>'2000 250 200 15'!D454</f>
        <v>4.5486954899999997E-6</v>
      </c>
      <c r="K306" s="21">
        <f t="shared" si="37"/>
        <v>-1.3665950463678949E-2</v>
      </c>
      <c r="L306">
        <f t="shared" si="40"/>
        <v>625</v>
      </c>
      <c r="M306" s="22">
        <f>'2000 250 200 1'!C454+'2000 250 200 1'!D454</f>
        <v>1.247013928E-5</v>
      </c>
      <c r="N306" s="22">
        <f>'2000 250 200 15'!C454+'2000 250 200 15'!D454</f>
        <v>1.2472772689999998E-5</v>
      </c>
      <c r="O306" s="21">
        <f t="shared" si="38"/>
        <v>-2.1115497686606172E-2</v>
      </c>
      <c r="P306" s="22">
        <f>'2000 250 200 1'!C454-'2000 250 200 1'!D454</f>
        <v>3.3739914599999993E-6</v>
      </c>
      <c r="Q306" s="22">
        <f>'2000 250 200 15'!C454-'2000 250 200 15'!D454</f>
        <v>3.3753817099999998E-6</v>
      </c>
      <c r="R306" s="21">
        <f t="shared" si="33"/>
        <v>-4.1196418244585649E-2</v>
      </c>
    </row>
    <row r="307" spans="1:18">
      <c r="A307">
        <f t="shared" si="34"/>
        <v>52</v>
      </c>
      <c r="B307" s="12">
        <f t="shared" si="31"/>
        <v>-520</v>
      </c>
      <c r="C307">
        <f t="shared" si="35"/>
        <v>0.40639999999999998</v>
      </c>
      <c r="D307">
        <f t="shared" si="32"/>
        <v>-0.39104630072413715</v>
      </c>
      <c r="E307" s="12">
        <f t="shared" si="39"/>
        <v>562.5</v>
      </c>
      <c r="F307" s="22">
        <f>'2000 250 200 1'!C455</f>
        <v>7.8554370599999995E-6</v>
      </c>
      <c r="G307" s="22">
        <f>'2000 250 200 15'!C455</f>
        <v>7.8597275800000008E-6</v>
      </c>
      <c r="H307" s="15">
        <f t="shared" si="36"/>
        <v>-5.4603564115142465E-2</v>
      </c>
      <c r="I307" s="22">
        <f>'2000 250 200 1'!D455</f>
        <v>4.5143612000000002E-6</v>
      </c>
      <c r="J307" s="22">
        <f>'2000 250 200 15'!D455</f>
        <v>4.5158170599999997E-6</v>
      </c>
      <c r="K307" s="21">
        <f t="shared" si="37"/>
        <v>-3.2244324709475872E-2</v>
      </c>
      <c r="L307">
        <f t="shared" si="40"/>
        <v>625</v>
      </c>
      <c r="M307" s="22">
        <f>'2000 250 200 1'!C455+'2000 250 200 1'!D455</f>
        <v>1.236979826E-5</v>
      </c>
      <c r="N307" s="22">
        <f>'2000 250 200 15'!C455+'2000 250 200 15'!D455</f>
        <v>1.237554464E-5</v>
      </c>
      <c r="O307" s="21">
        <f t="shared" si="38"/>
        <v>-4.6444133130197199E-2</v>
      </c>
      <c r="P307" s="22">
        <f>'2000 250 200 1'!C455-'2000 250 200 1'!D455</f>
        <v>3.3410758599999993E-6</v>
      </c>
      <c r="Q307" s="22">
        <f>'2000 250 200 15'!C455-'2000 250 200 15'!D455</f>
        <v>3.3439105200000012E-6</v>
      </c>
      <c r="R307" s="21">
        <f t="shared" si="33"/>
        <v>-8.480675468487188E-2</v>
      </c>
    </row>
    <row r="308" spans="1:18">
      <c r="A308">
        <f t="shared" si="34"/>
        <v>53</v>
      </c>
      <c r="B308" s="12">
        <f t="shared" si="31"/>
        <v>-530</v>
      </c>
      <c r="C308">
        <f t="shared" si="35"/>
        <v>0.45610000000000001</v>
      </c>
      <c r="D308">
        <f t="shared" si="32"/>
        <v>-0.34093992775906168</v>
      </c>
      <c r="E308" s="12">
        <f t="shared" si="39"/>
        <v>562.5</v>
      </c>
      <c r="F308" s="22">
        <f>'2000 250 200 1'!C456</f>
        <v>7.7828657000000001E-6</v>
      </c>
      <c r="G308" s="22">
        <f>'2000 250 200 15'!C456</f>
        <v>7.7900703899999997E-6</v>
      </c>
      <c r="H308" s="15">
        <f t="shared" si="36"/>
        <v>-9.2528344794607753E-2</v>
      </c>
      <c r="I308" s="22">
        <f>'2000 250 200 1'!D456</f>
        <v>4.4783525299999997E-6</v>
      </c>
      <c r="J308" s="22">
        <f>'2000 250 200 15'!D456</f>
        <v>4.4807519400000001E-6</v>
      </c>
      <c r="K308" s="21">
        <f t="shared" si="37"/>
        <v>-5.3563612480129273E-2</v>
      </c>
      <c r="L308">
        <f t="shared" si="40"/>
        <v>625</v>
      </c>
      <c r="M308" s="22">
        <f>'2000 250 200 1'!C456+'2000 250 200 1'!D456</f>
        <v>1.2261218229999999E-5</v>
      </c>
      <c r="N308" s="22">
        <f>'2000 250 200 15'!C456+'2000 250 200 15'!D456</f>
        <v>1.2270822329999999E-5</v>
      </c>
      <c r="O308" s="21">
        <f t="shared" si="38"/>
        <v>-7.8298419379426665E-2</v>
      </c>
      <c r="P308" s="22">
        <f>'2000 250 200 1'!C456-'2000 250 200 1'!D456</f>
        <v>3.3045131700000004E-6</v>
      </c>
      <c r="Q308" s="22">
        <f>'2000 250 200 15'!C456-'2000 250 200 15'!D456</f>
        <v>3.3093184499999996E-6</v>
      </c>
      <c r="R308" s="21">
        <f t="shared" si="33"/>
        <v>-0.14531001924718442</v>
      </c>
    </row>
    <row r="309" spans="1:18">
      <c r="A309">
        <f t="shared" si="34"/>
        <v>54</v>
      </c>
      <c r="B309" s="12">
        <f t="shared" si="31"/>
        <v>-540</v>
      </c>
      <c r="C309">
        <f t="shared" si="35"/>
        <v>0.51200000000000001</v>
      </c>
      <c r="D309">
        <f t="shared" si="32"/>
        <v>-0.29073003902416922</v>
      </c>
      <c r="E309" s="12">
        <f t="shared" si="39"/>
        <v>562.5</v>
      </c>
      <c r="F309" s="22">
        <f>'2000 250 200 1'!C457</f>
        <v>7.7032870200000004E-6</v>
      </c>
      <c r="G309" s="22">
        <f>'2000 250 200 15'!C457</f>
        <v>7.7142214399999996E-6</v>
      </c>
      <c r="H309" s="15">
        <f t="shared" si="36"/>
        <v>-0.14184419004365192</v>
      </c>
      <c r="I309" s="22">
        <f>'2000 250 200 1'!D457</f>
        <v>4.4399361600000003E-6</v>
      </c>
      <c r="J309" s="22">
        <f>'2000 250 200 15'!D457</f>
        <v>4.4434122700000003E-6</v>
      </c>
      <c r="K309" s="21">
        <f t="shared" si="37"/>
        <v>-7.8261255367645166E-2</v>
      </c>
      <c r="L309">
        <f t="shared" si="40"/>
        <v>625</v>
      </c>
      <c r="M309" s="22">
        <f>'2000 250 200 1'!C457+'2000 250 200 1'!D457</f>
        <v>1.2143223180000001E-5</v>
      </c>
      <c r="N309" s="22">
        <f>'2000 250 200 15'!C457+'2000 250 200 15'!D457</f>
        <v>1.215763371E-5</v>
      </c>
      <c r="O309" s="21">
        <f t="shared" si="38"/>
        <v>-0.11860100296240422</v>
      </c>
      <c r="P309" s="22">
        <f>'2000 250 200 1'!C457-'2000 250 200 1'!D457</f>
        <v>3.26335086E-6</v>
      </c>
      <c r="Q309" s="22">
        <f>'2000 250 200 15'!C457-'2000 250 200 15'!D457</f>
        <v>3.2708091699999993E-6</v>
      </c>
      <c r="R309" s="21">
        <f t="shared" si="33"/>
        <v>-0.22828672593741967</v>
      </c>
    </row>
    <row r="310" spans="1:18">
      <c r="A310">
        <f t="shared" si="34"/>
        <v>55</v>
      </c>
      <c r="B310" s="12">
        <f t="shared" si="31"/>
        <v>-550</v>
      </c>
      <c r="C310">
        <f t="shared" si="35"/>
        <v>0.57469999999999999</v>
      </c>
      <c r="D310">
        <f t="shared" si="32"/>
        <v>-0.24055880286630241</v>
      </c>
      <c r="E310" s="12">
        <f t="shared" si="39"/>
        <v>562.5</v>
      </c>
      <c r="F310" s="22">
        <f>'2000 250 200 1'!C458</f>
        <v>7.6152499100000004E-6</v>
      </c>
      <c r="G310" s="22">
        <f>'2000 250 200 15'!C458</f>
        <v>7.6309164700000007E-6</v>
      </c>
      <c r="H310" s="15">
        <f t="shared" si="36"/>
        <v>-0.2055147452746133</v>
      </c>
      <c r="I310" s="22">
        <f>'2000 250 200 1'!D458</f>
        <v>4.3989360200000001E-6</v>
      </c>
      <c r="J310" s="22">
        <f>'2000 250 200 15'!D458</f>
        <v>4.4036595200000004E-6</v>
      </c>
      <c r="K310" s="21">
        <f t="shared" si="37"/>
        <v>-0.10732061875468744</v>
      </c>
      <c r="L310">
        <f t="shared" si="40"/>
        <v>625</v>
      </c>
      <c r="M310" s="22">
        <f>'2000 250 200 1'!C458+'2000 250 200 1'!D458</f>
        <v>1.2014185930000001E-5</v>
      </c>
      <c r="N310" s="22">
        <f>'2000 250 200 15'!C458+'2000 250 200 15'!D458</f>
        <v>1.2034575990000001E-5</v>
      </c>
      <c r="O310" s="21">
        <f t="shared" si="38"/>
        <v>-0.16957263802460748</v>
      </c>
      <c r="P310" s="22">
        <f>'2000 250 200 1'!C458-'2000 250 200 1'!D458</f>
        <v>3.2163138900000002E-6</v>
      </c>
      <c r="Q310" s="22">
        <f>'2000 250 200 15'!C458-'2000 250 200 15'!D458</f>
        <v>3.2272569500000003E-6</v>
      </c>
      <c r="R310" s="21">
        <f t="shared" si="33"/>
        <v>-0.33965825073477751</v>
      </c>
    </row>
    <row r="311" spans="1:18">
      <c r="A311">
        <f t="shared" si="34"/>
        <v>56</v>
      </c>
      <c r="B311" s="12">
        <f t="shared" si="31"/>
        <v>-560</v>
      </c>
      <c r="C311">
        <f t="shared" si="35"/>
        <v>0.64510000000000001</v>
      </c>
      <c r="D311">
        <f t="shared" si="32"/>
        <v>-0.19037295810595026</v>
      </c>
      <c r="E311" s="12">
        <f t="shared" si="39"/>
        <v>562.5</v>
      </c>
      <c r="F311" s="22">
        <f>'2000 250 200 1'!C459</f>
        <v>7.5168489999999996E-6</v>
      </c>
      <c r="G311" s="22">
        <f>'2000 250 200 15'!C459</f>
        <v>7.5384204999999999E-6</v>
      </c>
      <c r="H311" s="15">
        <f t="shared" si="36"/>
        <v>-0.28656411630492973</v>
      </c>
      <c r="I311" s="22">
        <f>'2000 250 200 1'!D459</f>
        <v>4.3550696300000002E-6</v>
      </c>
      <c r="J311" s="22">
        <f>'2000 250 200 15'!D459</f>
        <v>4.3612667E-6</v>
      </c>
      <c r="K311" s="21">
        <f t="shared" si="37"/>
        <v>-0.14219437537467741</v>
      </c>
      <c r="L311">
        <f t="shared" si="40"/>
        <v>625</v>
      </c>
      <c r="M311" s="22">
        <f>'2000 250 200 1'!C459+'2000 250 200 1'!D459</f>
        <v>1.1871918629999999E-5</v>
      </c>
      <c r="N311" s="22">
        <f>'2000 250 200 15'!C459+'2000 250 200 15'!D459</f>
        <v>1.18996872E-5</v>
      </c>
      <c r="O311" s="21">
        <f t="shared" si="38"/>
        <v>-0.23362805355754923</v>
      </c>
      <c r="P311" s="22">
        <f>'2000 250 200 1'!C459-'2000 250 200 1'!D459</f>
        <v>3.1617793699999994E-6</v>
      </c>
      <c r="Q311" s="22">
        <f>'2000 250 200 15'!C459-'2000 250 200 15'!D459</f>
        <v>3.1771538E-6</v>
      </c>
      <c r="R311" s="21">
        <f t="shared" si="33"/>
        <v>-0.48507941597372983</v>
      </c>
    </row>
    <row r="312" spans="1:18">
      <c r="A312">
        <f t="shared" si="34"/>
        <v>57</v>
      </c>
      <c r="B312" s="12">
        <f t="shared" si="31"/>
        <v>-570</v>
      </c>
      <c r="C312">
        <f t="shared" si="35"/>
        <v>0.72409999999999997</v>
      </c>
      <c r="D312">
        <f t="shared" si="32"/>
        <v>-0.14020145251943436</v>
      </c>
      <c r="E312" s="12">
        <f t="shared" si="39"/>
        <v>562.5</v>
      </c>
      <c r="F312" s="22">
        <f>'2000 250 200 1'!C460</f>
        <v>7.4056937700000002E-6</v>
      </c>
      <c r="G312" s="22">
        <f>'2000 250 200 15'!C460</f>
        <v>7.4344671799999997E-6</v>
      </c>
      <c r="H312" s="15">
        <f t="shared" si="36"/>
        <v>-0.38777760021530655</v>
      </c>
      <c r="I312" s="22">
        <f>'2000 250 200 1'!D460</f>
        <v>4.3078955099999999E-6</v>
      </c>
      <c r="J312" s="22">
        <f>'2000 250 200 15'!D460</f>
        <v>4.31586846E-6</v>
      </c>
      <c r="K312" s="21">
        <f t="shared" si="37"/>
        <v>-0.1849064985483386</v>
      </c>
      <c r="L312">
        <f t="shared" si="40"/>
        <v>625</v>
      </c>
      <c r="M312" s="22">
        <f>'2000 250 200 1'!C460+'2000 250 200 1'!D460</f>
        <v>1.1713589280000001E-5</v>
      </c>
      <c r="N312" s="22">
        <f>'2000 250 200 15'!C460+'2000 250 200 15'!D460</f>
        <v>1.175033564E-5</v>
      </c>
      <c r="O312" s="21">
        <f t="shared" si="38"/>
        <v>-0.31321579936251148</v>
      </c>
      <c r="P312" s="22">
        <f>'2000 250 200 1'!C460-'2000 250 200 1'!D460</f>
        <v>3.0977982600000003E-6</v>
      </c>
      <c r="Q312" s="22">
        <f>'2000 250 200 15'!C460-'2000 250 200 15'!D460</f>
        <v>3.1185987199999997E-6</v>
      </c>
      <c r="R312" s="21">
        <f t="shared" si="33"/>
        <v>-0.66921273100545842</v>
      </c>
    </row>
    <row r="313" spans="1:18">
      <c r="A313">
        <f t="shared" si="34"/>
        <v>58</v>
      </c>
      <c r="B313" s="12">
        <f t="shared" si="31"/>
        <v>-580</v>
      </c>
      <c r="C313">
        <f t="shared" si="35"/>
        <v>0.81269999999999998</v>
      </c>
      <c r="D313">
        <f t="shared" si="32"/>
        <v>-9.0069740247169336E-2</v>
      </c>
      <c r="E313" s="12">
        <f t="shared" si="39"/>
        <v>562.5</v>
      </c>
      <c r="F313" s="22">
        <f>'2000 250 200 1'!C461</f>
        <v>7.2789608500000002E-6</v>
      </c>
      <c r="G313" s="22">
        <f>'2000 250 200 15'!C461</f>
        <v>7.3162760800000002E-6</v>
      </c>
      <c r="H313" s="15">
        <f t="shared" si="36"/>
        <v>-0.51133435077439371</v>
      </c>
      <c r="I313" s="22">
        <f>'2000 250 200 1'!D461</f>
        <v>4.25676643E-6</v>
      </c>
      <c r="J313" s="22">
        <f>'2000 250 200 15'!D461</f>
        <v>4.2669129299999999E-6</v>
      </c>
      <c r="K313" s="21">
        <f t="shared" si="37"/>
        <v>-0.23807793727238041</v>
      </c>
      <c r="L313">
        <f t="shared" si="40"/>
        <v>625</v>
      </c>
      <c r="M313" s="22">
        <f>'2000 250 200 1'!C461+'2000 250 200 1'!D461</f>
        <v>1.1535727280000001E-5</v>
      </c>
      <c r="N313" s="22">
        <f>'2000 250 200 15'!C461+'2000 250 200 15'!D461</f>
        <v>1.1583189010000001E-5</v>
      </c>
      <c r="O313" s="21">
        <f t="shared" si="38"/>
        <v>-0.41058784421075339</v>
      </c>
      <c r="P313" s="22">
        <f>'2000 250 200 1'!C461-'2000 250 200 1'!D461</f>
        <v>3.0221944200000001E-6</v>
      </c>
      <c r="Q313" s="22">
        <f>'2000 250 200 15'!C461-'2000 250 200 15'!D461</f>
        <v>3.0493631500000003E-6</v>
      </c>
      <c r="R313" s="21">
        <f t="shared" si="33"/>
        <v>-0.89495091454762266</v>
      </c>
    </row>
    <row r="314" spans="1:18">
      <c r="A314">
        <f t="shared" si="34"/>
        <v>59</v>
      </c>
      <c r="B314" s="12">
        <f t="shared" si="31"/>
        <v>-590</v>
      </c>
      <c r="C314">
        <f t="shared" si="35"/>
        <v>0.9123</v>
      </c>
      <c r="D314">
        <f t="shared" si="32"/>
        <v>-3.9862325136205398E-2</v>
      </c>
      <c r="E314" s="12">
        <f t="shared" si="39"/>
        <v>562.5</v>
      </c>
      <c r="F314" s="22">
        <f>'2000 250 200 1'!C462</f>
        <v>7.1335060299999996E-6</v>
      </c>
      <c r="G314" s="22">
        <f>'2000 250 200 15'!C462</f>
        <v>7.1806307500000003E-6</v>
      </c>
      <c r="H314" s="15">
        <f t="shared" si="36"/>
        <v>-0.65843607231480805</v>
      </c>
      <c r="I314" s="22">
        <f>'2000 250 200 1'!D462</f>
        <v>4.2007764700000001E-6</v>
      </c>
      <c r="J314" s="22">
        <f>'2000 250 200 15'!D462</f>
        <v>4.2136002100000003E-6</v>
      </c>
      <c r="K314" s="21">
        <f t="shared" si="37"/>
        <v>-0.30480546540020731</v>
      </c>
      <c r="L314">
        <f t="shared" si="40"/>
        <v>625</v>
      </c>
      <c r="M314" s="22">
        <f>'2000 250 200 1'!C462+'2000 250 200 1'!D462</f>
        <v>1.13342825E-5</v>
      </c>
      <c r="N314" s="22">
        <f>'2000 250 200 15'!C462+'2000 250 200 15'!D462</f>
        <v>1.1394230960000001E-5</v>
      </c>
      <c r="O314" s="21">
        <f t="shared" si="38"/>
        <v>-0.52751764962987546</v>
      </c>
      <c r="P314" s="22">
        <f>'2000 250 200 1'!C462-'2000 250 200 1'!D462</f>
        <v>2.9327295599999995E-6</v>
      </c>
      <c r="Q314" s="22">
        <f>'2000 250 200 15'!C462-'2000 250 200 15'!D462</f>
        <v>2.96703054E-6</v>
      </c>
      <c r="R314" s="21">
        <f t="shared" si="33"/>
        <v>-1.1627923650658412</v>
      </c>
    </row>
    <row r="315" spans="1:18">
      <c r="A315">
        <f t="shared" si="34"/>
        <v>60</v>
      </c>
      <c r="B315" s="12">
        <f t="shared" si="31"/>
        <v>-600</v>
      </c>
      <c r="C315">
        <f t="shared" si="35"/>
        <v>1.024</v>
      </c>
      <c r="D315">
        <f t="shared" si="32"/>
        <v>1.0299956639811961E-2</v>
      </c>
      <c r="E315" s="12">
        <f t="shared" si="39"/>
        <v>562.5</v>
      </c>
      <c r="F315" s="22">
        <f>'2000 250 200 1'!C463</f>
        <v>6.9660200899999997E-6</v>
      </c>
      <c r="G315" s="22">
        <f>'2000 250 200 15'!C463</f>
        <v>7.0240130499999997E-6</v>
      </c>
      <c r="H315" s="15">
        <f t="shared" si="36"/>
        <v>-0.82906108112335752</v>
      </c>
      <c r="I315" s="22">
        <f>'2000 250 200 1'!D463</f>
        <v>4.1387009000000002E-6</v>
      </c>
      <c r="J315" s="22">
        <f>'2000 250 200 15'!D463</f>
        <v>4.1548043899999996E-6</v>
      </c>
      <c r="K315" s="21">
        <f t="shared" si="37"/>
        <v>-0.38833977761891486</v>
      </c>
      <c r="L315">
        <f t="shared" si="40"/>
        <v>625</v>
      </c>
      <c r="M315" s="22">
        <f>'2000 250 200 1'!C463+'2000 250 200 1'!D463</f>
        <v>1.110472099E-5</v>
      </c>
      <c r="N315" s="22">
        <f>'2000 250 200 15'!C463+'2000 250 200 15'!D463</f>
        <v>1.1178817439999999E-5</v>
      </c>
      <c r="O315" s="21">
        <f t="shared" si="38"/>
        <v>-0.66503307123113364</v>
      </c>
      <c r="P315" s="22">
        <f>'2000 250 200 1'!C463-'2000 250 200 1'!D463</f>
        <v>2.8273191899999995E-6</v>
      </c>
      <c r="Q315" s="22">
        <f>'2000 250 200 15'!C463-'2000 250 200 15'!D463</f>
        <v>2.8692086600000001E-6</v>
      </c>
      <c r="R315" s="21">
        <f t="shared" si="33"/>
        <v>-1.4707018416490505</v>
      </c>
    </row>
    <row r="316" spans="1:18">
      <c r="A316">
        <f t="shared" si="34"/>
        <v>61</v>
      </c>
      <c r="B316" s="12">
        <f t="shared" si="31"/>
        <v>-610</v>
      </c>
      <c r="C316">
        <f t="shared" si="35"/>
        <v>1.149</v>
      </c>
      <c r="D316">
        <f t="shared" si="32"/>
        <v>6.0320028688285184E-2</v>
      </c>
      <c r="E316" s="12">
        <f t="shared" si="39"/>
        <v>562.5</v>
      </c>
      <c r="F316" s="22">
        <f>'2000 250 200 1'!C464</f>
        <v>6.7732903999999999E-6</v>
      </c>
      <c r="G316" s="22">
        <f>'2000 250 200 15'!C464</f>
        <v>6.8428633899999997E-6</v>
      </c>
      <c r="H316" s="15">
        <f t="shared" si="36"/>
        <v>-1.0219183930060443</v>
      </c>
      <c r="I316" s="22">
        <f>'2000 250 200 1'!D464</f>
        <v>4.0689714700000004E-6</v>
      </c>
      <c r="J316" s="22">
        <f>'2000 250 200 15'!D464</f>
        <v>4.08902139E-6</v>
      </c>
      <c r="K316" s="21">
        <f t="shared" si="37"/>
        <v>-0.49154051355714534</v>
      </c>
      <c r="L316">
        <f t="shared" si="40"/>
        <v>625</v>
      </c>
      <c r="M316" s="22">
        <f>'2000 250 200 1'!C464+'2000 250 200 1'!D464</f>
        <v>1.0842261870000001E-5</v>
      </c>
      <c r="N316" s="22">
        <f>'2000 250 200 15'!C464+'2000 250 200 15'!D464</f>
        <v>1.0931884779999999E-5</v>
      </c>
      <c r="O316" s="21">
        <f t="shared" si="38"/>
        <v>-0.82320479824634341</v>
      </c>
      <c r="P316" s="22">
        <f>'2000 250 200 1'!C464-'2000 250 200 1'!D464</f>
        <v>2.7043189299999995E-6</v>
      </c>
      <c r="Q316" s="22">
        <f>'2000 250 200 15'!C464-'2000 250 200 15'!D464</f>
        <v>2.7538419999999997E-6</v>
      </c>
      <c r="R316" s="21">
        <f t="shared" si="33"/>
        <v>-1.81464308711763</v>
      </c>
    </row>
    <row r="317" spans="1:18">
      <c r="A317">
        <f t="shared" si="34"/>
        <v>62</v>
      </c>
      <c r="B317" s="12">
        <f t="shared" si="31"/>
        <v>-620</v>
      </c>
      <c r="C317">
        <f t="shared" si="35"/>
        <v>1.29</v>
      </c>
      <c r="D317">
        <f t="shared" si="32"/>
        <v>0.11058971029924898</v>
      </c>
      <c r="E317" s="12">
        <f t="shared" si="39"/>
        <v>562.5</v>
      </c>
      <c r="F317" s="22">
        <f>'2000 250 200 1'!C465</f>
        <v>6.5525872999999998E-6</v>
      </c>
      <c r="G317" s="22">
        <f>'2000 250 200 15'!C465</f>
        <v>6.6339845200000001E-6</v>
      </c>
      <c r="H317" s="15">
        <f t="shared" si="36"/>
        <v>-1.2345471000513653</v>
      </c>
      <c r="I317" s="22">
        <f>'2000 250 200 1'!D465</f>
        <v>3.9897158499999998E-6</v>
      </c>
      <c r="J317" s="22">
        <f>'2000 250 200 15'!D465</f>
        <v>4.0143776299999996E-6</v>
      </c>
      <c r="K317" s="21">
        <f t="shared" si="37"/>
        <v>-0.61622918476958621</v>
      </c>
      <c r="L317">
        <f t="shared" si="40"/>
        <v>625</v>
      </c>
      <c r="M317" s="22">
        <f>'2000 250 200 1'!C465+'2000 250 200 1'!D465</f>
        <v>1.054230315E-5</v>
      </c>
      <c r="N317" s="22">
        <f>'2000 250 200 15'!C465+'2000 250 200 15'!D465</f>
        <v>1.064836215E-5</v>
      </c>
      <c r="O317" s="21">
        <f t="shared" si="38"/>
        <v>-1.0009973589644687</v>
      </c>
      <c r="P317" s="22">
        <f>'2000 250 200 1'!C465-'2000 250 200 1'!D465</f>
        <v>2.56287145E-6</v>
      </c>
      <c r="Q317" s="22">
        <f>'2000 250 200 15'!C465-'2000 250 200 15'!D465</f>
        <v>2.6196068900000005E-6</v>
      </c>
      <c r="R317" s="21">
        <f t="shared" si="33"/>
        <v>-2.1895099710151595</v>
      </c>
    </row>
    <row r="318" spans="1:18">
      <c r="A318">
        <f t="shared" si="34"/>
        <v>63</v>
      </c>
      <c r="B318" s="12">
        <f t="shared" si="31"/>
        <v>-630</v>
      </c>
      <c r="C318">
        <f t="shared" si="35"/>
        <v>1.448</v>
      </c>
      <c r="D318">
        <f t="shared" si="32"/>
        <v>0.16076856186112809</v>
      </c>
      <c r="E318" s="12">
        <f t="shared" si="39"/>
        <v>562.5</v>
      </c>
      <c r="F318" s="22">
        <f>'2000 250 200 1'!C466</f>
        <v>6.3020769300000001E-6</v>
      </c>
      <c r="G318" s="22">
        <f>'2000 250 200 15'!C466</f>
        <v>6.3949858300000002E-6</v>
      </c>
      <c r="H318" s="15">
        <f t="shared" si="36"/>
        <v>-1.4634707531366111</v>
      </c>
      <c r="I318" s="22">
        <f>'2000 250 200 1'!D466</f>
        <v>3.8988508500000003E-6</v>
      </c>
      <c r="J318" s="22">
        <f>'2000 250 200 15'!D466</f>
        <v>3.9287011100000002E-6</v>
      </c>
      <c r="K318" s="21">
        <f t="shared" si="37"/>
        <v>-0.76269720475927449</v>
      </c>
      <c r="L318">
        <f t="shared" si="40"/>
        <v>625</v>
      </c>
      <c r="M318" s="22">
        <f>'2000 250 200 1'!C466+'2000 250 200 1'!D466</f>
        <v>1.020092778E-5</v>
      </c>
      <c r="N318" s="22">
        <f>'2000 250 200 15'!C466+'2000 250 200 15'!D466</f>
        <v>1.032368694E-5</v>
      </c>
      <c r="O318" s="21">
        <f t="shared" si="38"/>
        <v>-1.1962140256925613</v>
      </c>
      <c r="P318" s="22">
        <f>'2000 250 200 1'!C466-'2000 250 200 1'!D466</f>
        <v>2.4032260799999999E-6</v>
      </c>
      <c r="Q318" s="22">
        <f>'2000 250 200 15'!C466-'2000 250 200 15'!D466</f>
        <v>2.4662847200000001E-6</v>
      </c>
      <c r="R318" s="21">
        <f t="shared" si="33"/>
        <v>-2.5899373711215588</v>
      </c>
    </row>
    <row r="319" spans="1:18">
      <c r="A319">
        <f t="shared" si="34"/>
        <v>64</v>
      </c>
      <c r="B319" s="12">
        <f t="shared" si="31"/>
        <v>-640</v>
      </c>
      <c r="C319">
        <f t="shared" si="35"/>
        <v>1.625</v>
      </c>
      <c r="D319">
        <f t="shared" si="32"/>
        <v>0.21085336531489318</v>
      </c>
      <c r="E319" s="12">
        <f t="shared" si="39"/>
        <v>562.5</v>
      </c>
      <c r="F319" s="22">
        <f>'2000 250 200 1'!C467</f>
        <v>6.02118229E-6</v>
      </c>
      <c r="G319" s="22">
        <f>'2000 250 200 15'!C467</f>
        <v>6.1246907200000002E-6</v>
      </c>
      <c r="H319" s="15">
        <f t="shared" si="36"/>
        <v>-1.7044214098859614</v>
      </c>
      <c r="I319" s="22">
        <f>'2000 250 200 1'!D467</f>
        <v>3.7942467200000001E-6</v>
      </c>
      <c r="J319" s="22">
        <f>'2000 250 200 15'!D467</f>
        <v>3.8296810600000003E-6</v>
      </c>
      <c r="K319" s="21">
        <f t="shared" si="37"/>
        <v>-0.92955602472929444</v>
      </c>
      <c r="L319">
        <f t="shared" si="40"/>
        <v>625</v>
      </c>
      <c r="M319" s="22">
        <f>'2000 250 200 1'!C467+'2000 250 200 1'!D467</f>
        <v>9.8154290100000001E-6</v>
      </c>
      <c r="N319" s="22">
        <f>'2000 250 200 15'!C467+'2000 250 200 15'!D467</f>
        <v>9.9543717800000013E-6</v>
      </c>
      <c r="O319" s="21">
        <f t="shared" si="38"/>
        <v>-1.4056061715126795</v>
      </c>
      <c r="P319" s="22">
        <f>'2000 250 200 1'!C467-'2000 250 200 1'!D467</f>
        <v>2.2269355699999999E-6</v>
      </c>
      <c r="Q319" s="22">
        <f>'2000 250 200 15'!C467-'2000 250 200 15'!D467</f>
        <v>2.2950096599999999E-6</v>
      </c>
      <c r="R319" s="21">
        <f t="shared" si="33"/>
        <v>-3.0108321325245271</v>
      </c>
    </row>
    <row r="320" spans="1:18">
      <c r="A320">
        <f t="shared" si="34"/>
        <v>65</v>
      </c>
      <c r="B320" s="12">
        <f t="shared" si="31"/>
        <v>-650</v>
      </c>
      <c r="C320">
        <f t="shared" si="35"/>
        <v>1.825</v>
      </c>
      <c r="D320">
        <f t="shared" si="32"/>
        <v>0.2612628687924935</v>
      </c>
      <c r="E320" s="12">
        <f t="shared" si="39"/>
        <v>562.5</v>
      </c>
      <c r="F320" s="22">
        <f>'2000 250 200 1'!C468</f>
        <v>5.7108966199999998E-6</v>
      </c>
      <c r="G320" s="22">
        <f>'2000 250 200 15'!C468</f>
        <v>5.8235159800000002E-6</v>
      </c>
      <c r="H320" s="15">
        <f t="shared" si="36"/>
        <v>-1.9527541437177363</v>
      </c>
      <c r="I320" s="22">
        <f>'2000 250 200 1'!D468</f>
        <v>3.6739963599999998E-6</v>
      </c>
      <c r="J320" s="22">
        <f>'2000 250 200 15'!D468</f>
        <v>3.71515031E-6</v>
      </c>
      <c r="K320" s="21">
        <f t="shared" si="37"/>
        <v>-1.1139026422925278</v>
      </c>
      <c r="L320">
        <f t="shared" si="40"/>
        <v>625</v>
      </c>
      <c r="M320" s="22">
        <f>'2000 250 200 1'!C468+'2000 250 200 1'!D468</f>
        <v>9.3848929800000001E-6</v>
      </c>
      <c r="N320" s="22">
        <f>'2000 250 200 15'!C468+'2000 250 200 15'!D468</f>
        <v>9.5386662899999993E-6</v>
      </c>
      <c r="O320" s="21">
        <f t="shared" si="38"/>
        <v>-1.6252049395779362</v>
      </c>
      <c r="P320" s="22">
        <f>'2000 250 200 1'!C468-'2000 250 200 1'!D468</f>
        <v>2.03690026E-6</v>
      </c>
      <c r="Q320" s="22">
        <f>'2000 250 200 15'!C468-'2000 250 200 15'!D468</f>
        <v>2.1083656700000002E-6</v>
      </c>
      <c r="R320" s="21">
        <f t="shared" si="33"/>
        <v>-3.4480494717018146</v>
      </c>
    </row>
    <row r="321" spans="1:18">
      <c r="A321">
        <f t="shared" si="34"/>
        <v>66</v>
      </c>
      <c r="B321" s="12">
        <f t="shared" si="31"/>
        <v>-660</v>
      </c>
      <c r="C321">
        <f t="shared" si="35"/>
        <v>2.048</v>
      </c>
      <c r="D321">
        <f t="shared" si="32"/>
        <v>0.31132995230379318</v>
      </c>
      <c r="E321" s="12">
        <f t="shared" si="39"/>
        <v>562.5</v>
      </c>
      <c r="F321" s="22">
        <f>'2000 250 200 1'!C469</f>
        <v>5.3740041600000004E-6</v>
      </c>
      <c r="G321" s="22">
        <f>'2000 250 200 15'!C469</f>
        <v>5.4937696100000003E-6</v>
      </c>
      <c r="H321" s="15">
        <f t="shared" si="36"/>
        <v>-2.2040475360392033</v>
      </c>
      <c r="I321" s="22">
        <f>'2000 250 200 1'!D469</f>
        <v>3.53673779E-6</v>
      </c>
      <c r="J321" s="22">
        <f>'2000 250 200 15'!D469</f>
        <v>3.5834320499999999E-6</v>
      </c>
      <c r="K321" s="21">
        <f t="shared" si="37"/>
        <v>-1.3116052299111967</v>
      </c>
      <c r="L321">
        <f t="shared" si="40"/>
        <v>625</v>
      </c>
      <c r="M321" s="22">
        <f>'2000 250 200 1'!C469+'2000 250 200 1'!D469</f>
        <v>8.91074195E-6</v>
      </c>
      <c r="N321" s="22">
        <f>'2000 250 200 15'!C469+'2000 250 200 15'!D469</f>
        <v>9.0772016599999998E-6</v>
      </c>
      <c r="O321" s="21">
        <f t="shared" si="38"/>
        <v>-1.8507919927818781</v>
      </c>
      <c r="P321" s="22">
        <f>'2000 250 200 1'!C469-'2000 250 200 1'!D469</f>
        <v>1.8372663700000004E-6</v>
      </c>
      <c r="Q321" s="22">
        <f>'2000 250 200 15'!C469-'2000 250 200 15'!D469</f>
        <v>1.9103375600000005E-6</v>
      </c>
      <c r="R321" s="21">
        <f t="shared" si="33"/>
        <v>-3.8996218044845565</v>
      </c>
    </row>
    <row r="322" spans="1:18">
      <c r="A322">
        <f t="shared" si="34"/>
        <v>67</v>
      </c>
      <c r="B322" s="12">
        <f t="shared" si="31"/>
        <v>-670</v>
      </c>
      <c r="C322">
        <f t="shared" si="35"/>
        <v>2.2989999999999999</v>
      </c>
      <c r="D322">
        <f t="shared" si="32"/>
        <v>0.36153897126927903</v>
      </c>
      <c r="E322" s="12">
        <f t="shared" si="39"/>
        <v>562.5</v>
      </c>
      <c r="F322" s="22">
        <f>'2000 250 200 1'!C470</f>
        <v>5.0150830999999997E-6</v>
      </c>
      <c r="G322" s="22">
        <f>'2000 250 200 15'!C470</f>
        <v>5.1397135600000002E-6</v>
      </c>
      <c r="H322" s="15">
        <f t="shared" si="36"/>
        <v>-2.4546126165366351</v>
      </c>
      <c r="I322" s="22">
        <f>'2000 250 200 1'!D470</f>
        <v>3.3819192299999998E-6</v>
      </c>
      <c r="J322" s="22">
        <f>'2000 250 200 15'!D470</f>
        <v>3.4336359300000001E-6</v>
      </c>
      <c r="K322" s="21">
        <f t="shared" si="37"/>
        <v>-1.5176078481037574</v>
      </c>
      <c r="L322">
        <f t="shared" si="40"/>
        <v>625</v>
      </c>
      <c r="M322" s="22">
        <f>'2000 250 200 1'!C470+'2000 250 200 1'!D470</f>
        <v>8.3970023299999992E-6</v>
      </c>
      <c r="N322" s="22">
        <f>'2000 250 200 15'!C470+'2000 250 200 15'!D470</f>
        <v>8.5733494900000003E-6</v>
      </c>
      <c r="O322" s="21">
        <f t="shared" si="38"/>
        <v>-2.078297042636104</v>
      </c>
      <c r="P322" s="22">
        <f>'2000 250 200 1'!C470-'2000 250 200 1'!D470</f>
        <v>1.6331638699999999E-6</v>
      </c>
      <c r="Q322" s="22">
        <f>'2000 250 200 15'!C470-'2000 250 200 15'!D470</f>
        <v>1.70607763E-6</v>
      </c>
      <c r="R322" s="21">
        <f t="shared" si="33"/>
        <v>-4.3670851599083278</v>
      </c>
    </row>
    <row r="323" spans="1:18">
      <c r="A323">
        <f t="shared" si="34"/>
        <v>68</v>
      </c>
      <c r="B323" s="12">
        <f t="shared" ref="B323:B386" si="41">A323*10*-1</f>
        <v>-680</v>
      </c>
      <c r="C323">
        <f t="shared" si="35"/>
        <v>2.58</v>
      </c>
      <c r="D323">
        <f t="shared" ref="D323:D386" si="42">LOG10(C323)</f>
        <v>0.41161970596323016</v>
      </c>
      <c r="E323" s="12">
        <f t="shared" si="39"/>
        <v>562.5</v>
      </c>
      <c r="F323" s="22">
        <f>'2000 250 200 1'!C471</f>
        <v>4.6402181099999999E-6</v>
      </c>
      <c r="G323" s="22">
        <f>'2000 250 200 15'!C471</f>
        <v>4.7672965600000003E-6</v>
      </c>
      <c r="H323" s="15">
        <f t="shared" si="36"/>
        <v>-2.7016370307717077</v>
      </c>
      <c r="I323" s="22">
        <f>'2000 250 200 1'!D471</f>
        <v>3.2099692800000001E-6</v>
      </c>
      <c r="J323" s="22">
        <f>'2000 250 200 15'!D471</f>
        <v>3.2658679400000001E-6</v>
      </c>
      <c r="K323" s="21">
        <f t="shared" si="37"/>
        <v>-1.7263763155553797</v>
      </c>
      <c r="L323">
        <f t="shared" si="40"/>
        <v>625</v>
      </c>
      <c r="M323" s="22">
        <f>'2000 250 200 1'!C471+'2000 250 200 1'!D471</f>
        <v>7.8501873899999992E-6</v>
      </c>
      <c r="N323" s="22">
        <f>'2000 250 200 15'!C471+'2000 250 200 15'!D471</f>
        <v>8.0331645000000008E-6</v>
      </c>
      <c r="O323" s="21">
        <f t="shared" si="38"/>
        <v>-2.3040112851142238</v>
      </c>
      <c r="P323" s="22">
        <f>'2000 250 200 1'!C471-'2000 250 200 1'!D471</f>
        <v>1.4302488299999998E-6</v>
      </c>
      <c r="Q323" s="22">
        <f>'2000 250 200 15'!C471-'2000 250 200 15'!D471</f>
        <v>1.5014286200000002E-6</v>
      </c>
      <c r="R323" s="21">
        <f t="shared" ref="R323:R386" si="43">2*(P323-Q323)/(P323+Q323)*100</f>
        <v>-4.8559086880448215</v>
      </c>
    </row>
    <row r="324" spans="1:18">
      <c r="A324">
        <f t="shared" si="34"/>
        <v>69</v>
      </c>
      <c r="B324" s="12">
        <f t="shared" si="41"/>
        <v>-690</v>
      </c>
      <c r="C324">
        <f t="shared" si="35"/>
        <v>2.8959999999999999</v>
      </c>
      <c r="D324">
        <f t="shared" si="42"/>
        <v>0.46179855752510929</v>
      </c>
      <c r="E324" s="12">
        <f t="shared" si="39"/>
        <v>562.5</v>
      </c>
      <c r="F324" s="22">
        <f>'2000 250 200 1'!C472</f>
        <v>4.2564662699999996E-6</v>
      </c>
      <c r="G324" s="22">
        <f>'2000 250 200 15'!C472</f>
        <v>4.3836111999999998E-6</v>
      </c>
      <c r="H324" s="15">
        <f t="shared" si="36"/>
        <v>-2.9431432864224112</v>
      </c>
      <c r="I324" s="22">
        <f>'2000 250 200 1'!D472</f>
        <v>3.02239904E-6</v>
      </c>
      <c r="J324" s="22">
        <f>'2000 250 200 15'!D472</f>
        <v>3.0813806500000002E-6</v>
      </c>
      <c r="K324" s="21">
        <f t="shared" si="37"/>
        <v>-1.9326257825665458</v>
      </c>
      <c r="L324">
        <f t="shared" si="40"/>
        <v>625</v>
      </c>
      <c r="M324" s="22">
        <f>'2000 250 200 1'!C472+'2000 250 200 1'!D472</f>
        <v>7.2788653099999996E-6</v>
      </c>
      <c r="N324" s="22">
        <f>'2000 250 200 15'!C472+'2000 250 200 15'!D472</f>
        <v>7.4649918499999995E-6</v>
      </c>
      <c r="O324" s="21">
        <f t="shared" si="38"/>
        <v>-2.5248011830304509</v>
      </c>
      <c r="P324" s="22">
        <f>'2000 250 200 1'!C472-'2000 250 200 1'!D472</f>
        <v>1.2340672299999997E-6</v>
      </c>
      <c r="Q324" s="22">
        <f>'2000 250 200 15'!C472-'2000 250 200 15'!D472</f>
        <v>1.3022305499999996E-6</v>
      </c>
      <c r="R324" s="21">
        <f t="shared" si="43"/>
        <v>-5.375025009878768</v>
      </c>
    </row>
    <row r="325" spans="1:18">
      <c r="A325">
        <f t="shared" si="34"/>
        <v>70</v>
      </c>
      <c r="B325" s="12">
        <f t="shared" si="41"/>
        <v>-700</v>
      </c>
      <c r="C325">
        <f t="shared" si="35"/>
        <v>3.2509999999999999</v>
      </c>
      <c r="D325">
        <f t="shared" si="42"/>
        <v>0.51201696949612663</v>
      </c>
      <c r="E325" s="12">
        <f t="shared" si="39"/>
        <v>562.5</v>
      </c>
      <c r="F325" s="22">
        <f>'2000 250 200 1'!C473</f>
        <v>3.8712188099999997E-6</v>
      </c>
      <c r="G325" s="22">
        <f>'2000 250 200 15'!C473</f>
        <v>3.9962455799999997E-6</v>
      </c>
      <c r="H325" s="15">
        <f t="shared" si="36"/>
        <v>-3.1783243953138496</v>
      </c>
      <c r="I325" s="22">
        <f>'2000 250 200 1'!D473</f>
        <v>2.8218148199999998E-6</v>
      </c>
      <c r="J325" s="22">
        <f>'2000 250 200 15'!D473</f>
        <v>2.8826289299999998E-6</v>
      </c>
      <c r="K325" s="21">
        <f t="shared" si="37"/>
        <v>-2.1321661730821719</v>
      </c>
      <c r="L325">
        <f t="shared" si="40"/>
        <v>625</v>
      </c>
      <c r="M325" s="22">
        <f>'2000 250 200 1'!C473+'2000 250 200 1'!D473</f>
        <v>6.6930336299999995E-6</v>
      </c>
      <c r="N325" s="22">
        <f>'2000 250 200 15'!C473+'2000 250 200 15'!D473</f>
        <v>6.8788745099999996E-6</v>
      </c>
      <c r="O325" s="21">
        <f t="shared" si="38"/>
        <v>-2.7386109319776173</v>
      </c>
      <c r="P325" s="22">
        <f>'2000 250 200 1'!C473-'2000 250 200 1'!D473</f>
        <v>1.0494039899999999E-6</v>
      </c>
      <c r="Q325" s="22">
        <f>'2000 250 200 15'!C473-'2000 250 200 15'!D473</f>
        <v>1.1136166499999999E-6</v>
      </c>
      <c r="R325" s="21">
        <f t="shared" si="43"/>
        <v>-5.9373136633592116</v>
      </c>
    </row>
    <row r="326" spans="1:18">
      <c r="A326">
        <f t="shared" si="34"/>
        <v>71</v>
      </c>
      <c r="B326" s="12">
        <f t="shared" si="41"/>
        <v>-710</v>
      </c>
      <c r="C326">
        <f t="shared" si="35"/>
        <v>3.649</v>
      </c>
      <c r="D326">
        <f t="shared" si="42"/>
        <v>0.56217386336464825</v>
      </c>
      <c r="E326" s="12">
        <f t="shared" si="39"/>
        <v>562.5</v>
      </c>
      <c r="F326" s="22">
        <f>'2000 250 200 1'!C474</f>
        <v>3.4916617499999999E-6</v>
      </c>
      <c r="G326" s="22">
        <f>'2000 250 200 15'!C474</f>
        <v>3.6127285000000002E-6</v>
      </c>
      <c r="H326" s="15">
        <f t="shared" si="36"/>
        <v>-3.4082235276982509</v>
      </c>
      <c r="I326" s="22">
        <f>'2000 250 200 1'!D474</f>
        <v>2.61177544E-6</v>
      </c>
      <c r="J326" s="22">
        <f>'2000 250 200 15'!D474</f>
        <v>2.6731436799999999E-6</v>
      </c>
      <c r="K326" s="21">
        <f t="shared" si="37"/>
        <v>-2.3223908864663927</v>
      </c>
      <c r="L326">
        <f t="shared" si="40"/>
        <v>625</v>
      </c>
      <c r="M326" s="22">
        <f>'2000 250 200 1'!C474+'2000 250 200 1'!D474</f>
        <v>6.1034371899999995E-6</v>
      </c>
      <c r="N326" s="22">
        <f>'2000 250 200 15'!C474+'2000 250 200 15'!D474</f>
        <v>6.2858721800000005E-6</v>
      </c>
      <c r="O326" s="21">
        <f t="shared" si="38"/>
        <v>-2.9450388968695367</v>
      </c>
      <c r="P326" s="22">
        <f>'2000 250 200 1'!C474-'2000 250 200 1'!D474</f>
        <v>8.7988630999999993E-7</v>
      </c>
      <c r="Q326" s="22">
        <f>'2000 250 200 15'!C474-'2000 250 200 15'!D474</f>
        <v>9.3958482000000028E-7</v>
      </c>
      <c r="R326" s="21">
        <f t="shared" si="43"/>
        <v>-6.5621827151497962</v>
      </c>
    </row>
    <row r="327" spans="1:18">
      <c r="A327">
        <f t="shared" si="34"/>
        <v>72</v>
      </c>
      <c r="B327" s="12">
        <f t="shared" si="41"/>
        <v>-720</v>
      </c>
      <c r="C327">
        <f t="shared" si="35"/>
        <v>4.0960000000000001</v>
      </c>
      <c r="D327">
        <f t="shared" si="42"/>
        <v>0.61235994796777438</v>
      </c>
      <c r="E327" s="12">
        <f t="shared" si="39"/>
        <v>562.5</v>
      </c>
      <c r="F327" s="22">
        <f>'2000 250 200 1'!C475</f>
        <v>3.12441668E-6</v>
      </c>
      <c r="G327" s="22">
        <f>'2000 250 200 15'!C475</f>
        <v>3.24011731E-6</v>
      </c>
      <c r="H327" s="15">
        <f t="shared" si="36"/>
        <v>-3.6357926654736894</v>
      </c>
      <c r="I327" s="22">
        <f>'2000 250 200 1'!D475</f>
        <v>2.3964709500000001E-6</v>
      </c>
      <c r="J327" s="22">
        <f>'2000 250 200 15'!D475</f>
        <v>2.4571935399999998E-6</v>
      </c>
      <c r="K327" s="21">
        <f t="shared" si="37"/>
        <v>-2.5021338052972708</v>
      </c>
      <c r="L327">
        <f t="shared" si="40"/>
        <v>625</v>
      </c>
      <c r="M327" s="22">
        <f>'2000 250 200 1'!C475+'2000 250 200 1'!D475</f>
        <v>5.5208876300000002E-6</v>
      </c>
      <c r="N327" s="22">
        <f>'2000 250 200 15'!C475+'2000 250 200 15'!D475</f>
        <v>5.6973108499999998E-6</v>
      </c>
      <c r="O327" s="21">
        <f t="shared" si="38"/>
        <v>-3.1453039507997662</v>
      </c>
      <c r="P327" s="22">
        <f>'2000 250 200 1'!C475-'2000 250 200 1'!D475</f>
        <v>7.2794572999999992E-7</v>
      </c>
      <c r="Q327" s="22">
        <f>'2000 250 200 15'!C475-'2000 250 200 15'!D475</f>
        <v>7.829237700000002E-7</v>
      </c>
      <c r="R327" s="21">
        <f t="shared" si="43"/>
        <v>-7.2776689184605656</v>
      </c>
    </row>
    <row r="328" spans="1:18">
      <c r="A328">
        <f t="shared" si="34"/>
        <v>73</v>
      </c>
      <c r="B328" s="12">
        <f t="shared" si="41"/>
        <v>-730</v>
      </c>
      <c r="C328">
        <f t="shared" si="35"/>
        <v>4.5979999999999999</v>
      </c>
      <c r="D328">
        <f t="shared" si="42"/>
        <v>0.66256896693326017</v>
      </c>
      <c r="E328" s="12">
        <f t="shared" si="39"/>
        <v>562.5</v>
      </c>
      <c r="F328" s="22">
        <f>'2000 250 200 1'!C476</f>
        <v>2.7751801999999999E-6</v>
      </c>
      <c r="G328" s="22">
        <f>'2000 250 200 15'!C476</f>
        <v>2.8845549500000001E-6</v>
      </c>
      <c r="H328" s="15">
        <f t="shared" si="36"/>
        <v>-3.8650130121371582</v>
      </c>
      <c r="I328" s="22">
        <f>'2000 250 200 1'!D476</f>
        <v>2.18028381E-6</v>
      </c>
      <c r="J328" s="22">
        <f>'2000 250 200 15'!D476</f>
        <v>2.2393154300000002E-6</v>
      </c>
      <c r="K328" s="21">
        <f t="shared" si="37"/>
        <v>-2.6713562381733107</v>
      </c>
      <c r="L328">
        <f t="shared" si="40"/>
        <v>625</v>
      </c>
      <c r="M328" s="22">
        <f>'2000 250 200 1'!C476+'2000 250 200 1'!D476</f>
        <v>4.9554640099999999E-6</v>
      </c>
      <c r="N328" s="22">
        <f>'2000 250 200 15'!C476+'2000 250 200 15'!D476</f>
        <v>5.1238703799999999E-6</v>
      </c>
      <c r="O328" s="21">
        <f t="shared" si="38"/>
        <v>-3.3416168862713951</v>
      </c>
      <c r="P328" s="22">
        <f>'2000 250 200 1'!C476-'2000 250 200 1'!D476</f>
        <v>5.9489638999999984E-7</v>
      </c>
      <c r="Q328" s="22">
        <f>'2000 250 200 15'!C476-'2000 250 200 15'!D476</f>
        <v>6.4523951999999998E-7</v>
      </c>
      <c r="R328" s="21">
        <f t="shared" si="43"/>
        <v>-8.1189697990440663</v>
      </c>
    </row>
    <row r="329" spans="1:18">
      <c r="A329">
        <f t="shared" si="34"/>
        <v>74</v>
      </c>
      <c r="B329" s="12">
        <f t="shared" si="41"/>
        <v>-740</v>
      </c>
      <c r="C329">
        <f t="shared" si="35"/>
        <v>5.1609999999999996</v>
      </c>
      <c r="D329">
        <f t="shared" si="42"/>
        <v>0.71273385906995179</v>
      </c>
      <c r="E329" s="12">
        <f t="shared" si="39"/>
        <v>562.5</v>
      </c>
      <c r="F329" s="22">
        <f>'2000 250 200 1'!C477</f>
        <v>2.4482653499999998E-6</v>
      </c>
      <c r="G329" s="22">
        <f>'2000 250 200 15'!C477</f>
        <v>2.5507554899999999E-6</v>
      </c>
      <c r="H329" s="15">
        <f t="shared" si="36"/>
        <v>-4.1004085912152393</v>
      </c>
      <c r="I329" s="22">
        <f>'2000 250 200 1'!D477</f>
        <v>1.9673760199999998E-6</v>
      </c>
      <c r="J329" s="22">
        <f>'2000 250 200 15'!D477</f>
        <v>2.0238802E-6</v>
      </c>
      <c r="K329" s="21">
        <f t="shared" si="37"/>
        <v>-2.8313982809151823</v>
      </c>
      <c r="L329">
        <f t="shared" si="40"/>
        <v>625</v>
      </c>
      <c r="M329" s="22">
        <f>'2000 250 200 1'!C477+'2000 250 200 1'!D477</f>
        <v>4.4156413699999996E-6</v>
      </c>
      <c r="N329" s="22">
        <f>'2000 250 200 15'!C477+'2000 250 200 15'!D477</f>
        <v>4.5746356899999999E-6</v>
      </c>
      <c r="O329" s="21">
        <f t="shared" si="38"/>
        <v>-3.5370282570579699</v>
      </c>
      <c r="P329" s="22">
        <f>'2000 250 200 1'!C477-'2000 250 200 1'!D477</f>
        <v>4.8088932999999997E-7</v>
      </c>
      <c r="Q329" s="22">
        <f>'2000 250 200 15'!C477-'2000 250 200 15'!D477</f>
        <v>5.2687528999999993E-7</v>
      </c>
      <c r="R329" s="21">
        <f t="shared" si="43"/>
        <v>-9.1263295192879408</v>
      </c>
    </row>
    <row r="330" spans="1:18">
      <c r="A330">
        <f t="shared" si="34"/>
        <v>75</v>
      </c>
      <c r="B330" s="12">
        <f t="shared" si="41"/>
        <v>-750</v>
      </c>
      <c r="C330">
        <f t="shared" si="35"/>
        <v>5.7930000000000001</v>
      </c>
      <c r="D330">
        <f t="shared" si="42"/>
        <v>0.76290352849905718</v>
      </c>
      <c r="E330" s="12">
        <f t="shared" si="39"/>
        <v>562.5</v>
      </c>
      <c r="F330" s="22">
        <f>'2000 250 200 1'!C478</f>
        <v>2.1464062100000002E-6</v>
      </c>
      <c r="G330" s="22">
        <f>'2000 250 200 15'!C478</f>
        <v>2.2417987500000002E-6</v>
      </c>
      <c r="H330" s="15">
        <f t="shared" si="36"/>
        <v>-4.3476793299098775</v>
      </c>
      <c r="I330" s="22">
        <f>'2000 250 200 1'!D478</f>
        <v>1.7614480700000001E-6</v>
      </c>
      <c r="J330" s="22">
        <f>'2000 250 200 15'!D478</f>
        <v>1.8148333799999999E-6</v>
      </c>
      <c r="K330" s="21">
        <f t="shared" si="37"/>
        <v>-2.9855206166729329</v>
      </c>
      <c r="L330">
        <f t="shared" si="40"/>
        <v>625</v>
      </c>
      <c r="M330" s="22">
        <f>'2000 250 200 1'!C478+'2000 250 200 1'!D478</f>
        <v>3.9078542800000005E-6</v>
      </c>
      <c r="N330" s="22">
        <f>'2000 250 200 15'!C478+'2000 250 200 15'!D478</f>
        <v>4.0566321299999997E-6</v>
      </c>
      <c r="O330" s="21">
        <f t="shared" si="38"/>
        <v>-3.736031235189194</v>
      </c>
      <c r="P330" s="22">
        <f>'2000 250 200 1'!C478-'2000 250 200 1'!D478</f>
        <v>3.8495814000000011E-7</v>
      </c>
      <c r="Q330" s="22">
        <f>'2000 250 200 15'!C478-'2000 250 200 15'!D478</f>
        <v>4.2696537000000027E-7</v>
      </c>
      <c r="R330" s="21">
        <f t="shared" si="43"/>
        <v>-10.347583111616053</v>
      </c>
    </row>
    <row r="331" spans="1:18">
      <c r="A331">
        <f t="shared" si="34"/>
        <v>76</v>
      </c>
      <c r="B331" s="12">
        <f t="shared" si="41"/>
        <v>-760</v>
      </c>
      <c r="C331">
        <f t="shared" si="35"/>
        <v>6.5019999999999998</v>
      </c>
      <c r="D331">
        <f t="shared" si="42"/>
        <v>0.81304696516010788</v>
      </c>
      <c r="E331" s="12">
        <f t="shared" si="39"/>
        <v>562.5</v>
      </c>
      <c r="F331" s="22">
        <f>'2000 250 200 1'!C479</f>
        <v>1.8710869099999999E-6</v>
      </c>
      <c r="G331" s="22">
        <f>'2000 250 200 15'!C479</f>
        <v>1.9594561099999999E-6</v>
      </c>
      <c r="H331" s="15">
        <f t="shared" si="36"/>
        <v>-4.6139254689795886</v>
      </c>
      <c r="I331" s="22">
        <f>'2000 250 200 1'!D479</f>
        <v>1.5656437999999999E-6</v>
      </c>
      <c r="J331" s="22">
        <f>'2000 250 200 15'!D479</f>
        <v>1.61556637E-6</v>
      </c>
      <c r="K331" s="21">
        <f t="shared" si="37"/>
        <v>-3.1385898656296622</v>
      </c>
      <c r="L331">
        <f t="shared" si="40"/>
        <v>625</v>
      </c>
      <c r="M331" s="22">
        <f>'2000 250 200 1'!C479+'2000 250 200 1'!D479</f>
        <v>3.4367307099999999E-6</v>
      </c>
      <c r="N331" s="22">
        <f>'2000 250 200 15'!C479+'2000 250 200 15'!D479</f>
        <v>3.5750224799999999E-6</v>
      </c>
      <c r="O331" s="21">
        <f t="shared" si="38"/>
        <v>-3.9445703878233638</v>
      </c>
      <c r="P331" s="22">
        <f>'2000 250 200 1'!C479-'2000 250 200 1'!D479</f>
        <v>3.0544310999999997E-7</v>
      </c>
      <c r="Q331" s="22">
        <f>'2000 250 200 15'!C479-'2000 250 200 15'!D479</f>
        <v>3.4388973999999984E-7</v>
      </c>
      <c r="R331" s="21">
        <f t="shared" si="43"/>
        <v>-11.841886637954598</v>
      </c>
    </row>
    <row r="332" spans="1:18">
      <c r="A332">
        <f t="shared" si="34"/>
        <v>77</v>
      </c>
      <c r="B332" s="12">
        <f t="shared" si="41"/>
        <v>-770</v>
      </c>
      <c r="C332">
        <f t="shared" si="35"/>
        <v>7.298</v>
      </c>
      <c r="D332">
        <f t="shared" si="42"/>
        <v>0.86320385902862951</v>
      </c>
      <c r="E332" s="12">
        <f t="shared" si="39"/>
        <v>562.5</v>
      </c>
      <c r="F332" s="22">
        <f>'2000 250 200 1'!C480</f>
        <v>1.62290439E-6</v>
      </c>
      <c r="G332" s="22">
        <f>'2000 250 200 15'!C480</f>
        <v>1.7045354E-6</v>
      </c>
      <c r="H332" s="15">
        <f t="shared" si="36"/>
        <v>-4.9065356641659941</v>
      </c>
      <c r="I332" s="22">
        <f>'2000 250 200 1'!D480</f>
        <v>1.3824127E-6</v>
      </c>
      <c r="J332" s="22">
        <f>'2000 250 200 15'!D480</f>
        <v>1.42873969E-6</v>
      </c>
      <c r="K332" s="21">
        <f t="shared" si="37"/>
        <v>-3.2959429851470956</v>
      </c>
      <c r="L332">
        <f t="shared" si="40"/>
        <v>625</v>
      </c>
      <c r="M332" s="22">
        <f>'2000 250 200 1'!C480+'2000 250 200 1'!D480</f>
        <v>3.0053170899999998E-6</v>
      </c>
      <c r="N332" s="22">
        <f>'2000 250 200 15'!C480+'2000 250 200 15'!D480</f>
        <v>3.1332750900000002E-6</v>
      </c>
      <c r="O332" s="21">
        <f t="shared" si="38"/>
        <v>-4.168968918212137</v>
      </c>
      <c r="P332" s="22">
        <f>'2000 250 200 1'!C480-'2000 250 200 1'!D480</f>
        <v>2.4049168999999999E-7</v>
      </c>
      <c r="Q332" s="22">
        <f>'2000 250 200 15'!C480-'2000 250 200 15'!D480</f>
        <v>2.7579571000000008E-7</v>
      </c>
      <c r="R332" s="21">
        <f t="shared" si="43"/>
        <v>-13.676111406166441</v>
      </c>
    </row>
    <row r="333" spans="1:18">
      <c r="A333">
        <f t="shared" si="34"/>
        <v>78</v>
      </c>
      <c r="B333" s="12">
        <f t="shared" si="41"/>
        <v>-780</v>
      </c>
      <c r="C333">
        <f t="shared" si="35"/>
        <v>8.1920000000000002</v>
      </c>
      <c r="D333">
        <f t="shared" si="42"/>
        <v>0.91338994363175552</v>
      </c>
      <c r="E333" s="12">
        <f t="shared" si="39"/>
        <v>562.5</v>
      </c>
      <c r="F333" s="22">
        <f>'2000 250 200 1'!C481</f>
        <v>1.4015141499999999E-6</v>
      </c>
      <c r="G333" s="22">
        <f>'2000 250 200 15'!C481</f>
        <v>1.4768178399999999E-6</v>
      </c>
      <c r="H333" s="15">
        <f t="shared" si="36"/>
        <v>-5.2324533974275838</v>
      </c>
      <c r="I333" s="22">
        <f>'2000 250 200 1'!D481</f>
        <v>1.21332449E-6</v>
      </c>
      <c r="J333" s="22">
        <f>'2000 250 200 15'!D481</f>
        <v>1.2560810100000001E-6</v>
      </c>
      <c r="K333" s="21">
        <f t="shared" si="37"/>
        <v>-3.4628998761037888</v>
      </c>
      <c r="L333">
        <f t="shared" si="40"/>
        <v>625</v>
      </c>
      <c r="M333" s="22">
        <f>'2000 250 200 1'!C481+'2000 250 200 1'!D481</f>
        <v>2.6148386399999999E-6</v>
      </c>
      <c r="N333" s="22">
        <f>'2000 250 200 15'!C481+'2000 250 200 15'!D481</f>
        <v>2.73289885E-6</v>
      </c>
      <c r="O333" s="21">
        <f t="shared" si="38"/>
        <v>-4.4153330346063813</v>
      </c>
      <c r="P333" s="22">
        <f>'2000 250 200 1'!C481-'2000 250 200 1'!D481</f>
        <v>1.8818965999999992E-7</v>
      </c>
      <c r="Q333" s="22">
        <f>'2000 250 200 15'!C481-'2000 250 200 15'!D481</f>
        <v>2.2073682999999983E-7</v>
      </c>
      <c r="R333" s="21">
        <f t="shared" si="43"/>
        <v>-15.918347573912333</v>
      </c>
    </row>
    <row r="334" spans="1:18">
      <c r="A334">
        <f t="shared" si="34"/>
        <v>79</v>
      </c>
      <c r="B334" s="12">
        <f t="shared" si="41"/>
        <v>-790</v>
      </c>
      <c r="C334">
        <f t="shared" si="35"/>
        <v>9.1950000000000003</v>
      </c>
      <c r="D334">
        <f t="shared" si="42"/>
        <v>0.96355173357409629</v>
      </c>
      <c r="E334" s="12">
        <f t="shared" si="39"/>
        <v>562.5</v>
      </c>
      <c r="F334" s="22">
        <f>'2000 250 200 1'!C482</f>
        <v>1.20563558E-6</v>
      </c>
      <c r="G334" s="22">
        <f>'2000 250 200 15'!C482</f>
        <v>1.27508118E-6</v>
      </c>
      <c r="H334" s="15">
        <f t="shared" si="36"/>
        <v>-5.5988334597295939</v>
      </c>
      <c r="I334" s="22">
        <f>'2000 250 200 1'!D482</f>
        <v>1.0591075799999999E-6</v>
      </c>
      <c r="J334" s="22">
        <f>'2000 250 200 15'!D482</f>
        <v>1.0984313800000001E-6</v>
      </c>
      <c r="K334" s="21">
        <f t="shared" si="37"/>
        <v>-3.6452458777384149</v>
      </c>
      <c r="L334">
        <f t="shared" si="40"/>
        <v>625</v>
      </c>
      <c r="M334" s="22">
        <f>'2000 250 200 1'!C482+'2000 250 200 1'!D482</f>
        <v>2.26474316E-6</v>
      </c>
      <c r="N334" s="22">
        <f>'2000 250 200 15'!C482+'2000 250 200 15'!D482</f>
        <v>2.3735125600000001E-6</v>
      </c>
      <c r="O334" s="21">
        <f t="shared" si="38"/>
        <v>-4.6900993203539914</v>
      </c>
      <c r="P334" s="22">
        <f>'2000 250 200 1'!C482-'2000 250 200 1'!D482</f>
        <v>1.4652800000000013E-7</v>
      </c>
      <c r="Q334" s="22">
        <f>'2000 250 200 15'!C482-'2000 250 200 15'!D482</f>
        <v>1.7664979999999995E-7</v>
      </c>
      <c r="R334" s="21">
        <f t="shared" si="43"/>
        <v>-18.641008138553953</v>
      </c>
    </row>
    <row r="335" spans="1:18">
      <c r="A335">
        <f t="shared" si="34"/>
        <v>80</v>
      </c>
      <c r="B335" s="12">
        <f t="shared" si="41"/>
        <v>-800</v>
      </c>
      <c r="C335">
        <f t="shared" si="35"/>
        <v>10.32</v>
      </c>
      <c r="D335">
        <f t="shared" si="42"/>
        <v>1.0136796972911926</v>
      </c>
      <c r="E335" s="12">
        <f t="shared" si="39"/>
        <v>562.5</v>
      </c>
      <c r="F335" s="22">
        <f>'2000 250 200 1'!C483</f>
        <v>1.0335297000000001E-6</v>
      </c>
      <c r="G335" s="22">
        <f>'2000 250 200 15'!C483</f>
        <v>1.0976049099999999E-6</v>
      </c>
      <c r="H335" s="15">
        <f t="shared" si="36"/>
        <v>-6.0132485014637167</v>
      </c>
      <c r="I335" s="22">
        <f>'2000 250 200 1'!D483</f>
        <v>9.1994392599999997E-7</v>
      </c>
      <c r="J335" s="22">
        <f>'2000 250 200 15'!D483</f>
        <v>9.5604954100000007E-7</v>
      </c>
      <c r="K335" s="21">
        <f t="shared" si="37"/>
        <v>-3.849226091148227</v>
      </c>
      <c r="L335">
        <f t="shared" si="40"/>
        <v>625</v>
      </c>
      <c r="M335" s="22">
        <f>'2000 250 200 1'!C483+'2000 250 200 1'!D483</f>
        <v>1.9534736259999998E-6</v>
      </c>
      <c r="N335" s="22">
        <f>'2000 250 200 15'!C483+'2000 250 200 15'!D483</f>
        <v>2.053654451E-6</v>
      </c>
      <c r="O335" s="21">
        <f t="shared" si="38"/>
        <v>-5.0001309204472486</v>
      </c>
      <c r="P335" s="22">
        <f>'2000 250 200 1'!C483-'2000 250 200 1'!D483</f>
        <v>1.1358577400000013E-7</v>
      </c>
      <c r="Q335" s="22">
        <f>'2000 250 200 15'!C483-'2000 250 200 15'!D483</f>
        <v>1.4155536899999983E-7</v>
      </c>
      <c r="R335" s="21">
        <f t="shared" si="43"/>
        <v>-21.924801834096748</v>
      </c>
    </row>
    <row r="336" spans="1:18">
      <c r="A336">
        <f t="shared" si="34"/>
        <v>81</v>
      </c>
      <c r="B336" s="12">
        <f t="shared" si="41"/>
        <v>-810</v>
      </c>
      <c r="C336">
        <f t="shared" si="35"/>
        <v>11.59</v>
      </c>
      <c r="D336">
        <f t="shared" si="42"/>
        <v>1.064083435963596</v>
      </c>
      <c r="E336" s="12">
        <f t="shared" si="39"/>
        <v>562.5</v>
      </c>
      <c r="F336" s="22">
        <f>'2000 250 200 1'!C484</f>
        <v>8.8337979299999995E-7</v>
      </c>
      <c r="G336" s="22">
        <f>'2000 250 200 15'!C484</f>
        <v>9.4256503199999998E-7</v>
      </c>
      <c r="H336" s="15">
        <f t="shared" si="36"/>
        <v>-6.4826974166648244</v>
      </c>
      <c r="I336" s="22">
        <f>'2000 250 200 1'!D484</f>
        <v>7.9563895400000001E-7</v>
      </c>
      <c r="J336" s="22">
        <f>'2000 250 200 15'!D484</f>
        <v>8.2878299899999996E-7</v>
      </c>
      <c r="K336" s="21">
        <f t="shared" si="37"/>
        <v>-4.0807186751926325</v>
      </c>
      <c r="L336">
        <f t="shared" si="40"/>
        <v>625</v>
      </c>
      <c r="M336" s="22">
        <f>'2000 250 200 1'!C484+'2000 250 200 1'!D484</f>
        <v>1.6790187469999999E-6</v>
      </c>
      <c r="N336" s="22">
        <f>'2000 250 200 15'!C484+'2000 250 200 15'!D484</f>
        <v>1.7713480309999999E-6</v>
      </c>
      <c r="O336" s="21">
        <f t="shared" si="38"/>
        <v>-5.3518532921603557</v>
      </c>
      <c r="P336" s="22">
        <f>'2000 250 200 1'!C484-'2000 250 200 1'!D484</f>
        <v>8.7740838999999937E-8</v>
      </c>
      <c r="Q336" s="22">
        <f>'2000 250 200 15'!C484-'2000 250 200 15'!D484</f>
        <v>1.1378203300000002E-7</v>
      </c>
      <c r="R336" s="21">
        <f t="shared" si="43"/>
        <v>-25.844405393349184</v>
      </c>
    </row>
    <row r="337" spans="1:18">
      <c r="A337">
        <f t="shared" si="34"/>
        <v>82</v>
      </c>
      <c r="B337" s="12">
        <f t="shared" si="41"/>
        <v>-820</v>
      </c>
      <c r="C337">
        <f t="shared" si="35"/>
        <v>13</v>
      </c>
      <c r="D337">
        <f t="shared" si="42"/>
        <v>1.1139433523068367</v>
      </c>
      <c r="E337" s="12">
        <f t="shared" si="39"/>
        <v>562.5</v>
      </c>
      <c r="F337" s="22">
        <f>'2000 250 200 1'!C485</f>
        <v>7.5319119799999999E-7</v>
      </c>
      <c r="G337" s="22">
        <f>'2000 250 200 15'!C485</f>
        <v>8.0793627900000002E-7</v>
      </c>
      <c r="H337" s="15">
        <f t="shared" si="36"/>
        <v>-7.0135311570074981</v>
      </c>
      <c r="I337" s="22">
        <f>'2000 250 200 1'!D485</f>
        <v>6.8555988900000003E-7</v>
      </c>
      <c r="J337" s="22">
        <f>'2000 250 200 15'!D485</f>
        <v>7.1600900899999997E-7</v>
      </c>
      <c r="K337" s="21">
        <f t="shared" si="37"/>
        <v>-4.3450050929997079</v>
      </c>
      <c r="L337">
        <f t="shared" si="40"/>
        <v>625</v>
      </c>
      <c r="M337" s="22">
        <f>'2000 250 200 1'!C485+'2000 250 200 1'!D485</f>
        <v>1.438751087E-6</v>
      </c>
      <c r="N337" s="22">
        <f>'2000 250 200 15'!C485+'2000 250 200 15'!D485</f>
        <v>1.5239452879999999E-6</v>
      </c>
      <c r="O337" s="21">
        <f t="shared" si="38"/>
        <v>-5.751126016077154</v>
      </c>
      <c r="P337" s="22">
        <f>'2000 250 200 1'!C485-'2000 250 200 1'!D485</f>
        <v>6.7631308999999961E-8</v>
      </c>
      <c r="Q337" s="22">
        <f>'2000 250 200 15'!C485-'2000 250 200 15'!D485</f>
        <v>9.1927270000000053E-8</v>
      </c>
      <c r="R337" s="21">
        <f t="shared" si="43"/>
        <v>-30.453970137199693</v>
      </c>
    </row>
    <row r="338" spans="1:18">
      <c r="A338">
        <f t="shared" si="34"/>
        <v>83</v>
      </c>
      <c r="B338" s="12">
        <f t="shared" si="41"/>
        <v>-830</v>
      </c>
      <c r="C338">
        <f t="shared" si="35"/>
        <v>14.6</v>
      </c>
      <c r="D338">
        <f t="shared" si="42"/>
        <v>1.1643528557844371</v>
      </c>
      <c r="E338" s="12">
        <f t="shared" si="39"/>
        <v>562.5</v>
      </c>
      <c r="F338" s="22">
        <f>'2000 250 200 1'!C486</f>
        <v>6.4077073700000001E-7</v>
      </c>
      <c r="G338" s="22">
        <f>'2000 250 200 15'!C486</f>
        <v>6.9147991799999996E-7</v>
      </c>
      <c r="H338" s="15">
        <f t="shared" si="36"/>
        <v>-7.6125586142046151</v>
      </c>
      <c r="I338" s="22">
        <f>'2000 250 200 1'!D486</f>
        <v>5.8871322599999998E-7</v>
      </c>
      <c r="J338" s="22">
        <f>'2000 250 200 15'!D486</f>
        <v>6.1672324399999999E-7</v>
      </c>
      <c r="K338" s="21">
        <f t="shared" si="37"/>
        <v>-4.647282324219046</v>
      </c>
      <c r="L338">
        <f t="shared" si="40"/>
        <v>625</v>
      </c>
      <c r="M338" s="22">
        <f>'2000 250 200 1'!C486+'2000 250 200 1'!D486</f>
        <v>1.229483963E-6</v>
      </c>
      <c r="N338" s="22">
        <f>'2000 250 200 15'!C486+'2000 250 200 15'!D486</f>
        <v>1.3082031619999999E-6</v>
      </c>
      <c r="O338" s="21">
        <f t="shared" si="38"/>
        <v>-6.2040113790623304</v>
      </c>
      <c r="P338" s="22">
        <f>'2000 250 200 1'!C486-'2000 250 200 1'!D486</f>
        <v>5.2057511000000028E-8</v>
      </c>
      <c r="Q338" s="22">
        <f>'2000 250 200 15'!C486-'2000 250 200 15'!D486</f>
        <v>7.4756673999999968E-8</v>
      </c>
      <c r="R338" s="21">
        <f t="shared" si="43"/>
        <v>-35.799091402905667</v>
      </c>
    </row>
    <row r="339" spans="1:18">
      <c r="A339">
        <f t="shared" si="34"/>
        <v>0</v>
      </c>
      <c r="B339" s="12">
        <f t="shared" si="41"/>
        <v>0</v>
      </c>
      <c r="C339">
        <f t="shared" si="35"/>
        <v>1E-3</v>
      </c>
      <c r="D339">
        <f t="shared" si="42"/>
        <v>-3</v>
      </c>
      <c r="E339" s="12">
        <f t="shared" si="39"/>
        <v>687.5</v>
      </c>
      <c r="F339" s="22">
        <f>'2000 250 200 1'!C536</f>
        <v>4.8057247099999996E-6</v>
      </c>
      <c r="G339" s="22">
        <f>'2000 250 200 15'!C536</f>
        <v>4.80220625E-6</v>
      </c>
      <c r="H339" s="15">
        <f t="shared" si="36"/>
        <v>7.3240742770692757E-2</v>
      </c>
      <c r="I339" s="22">
        <f>'2000 250 200 1'!D536</f>
        <v>3.00645636E-6</v>
      </c>
      <c r="J339" s="22">
        <f>'2000 250 200 15'!D536</f>
        <v>3.00446871E-6</v>
      </c>
      <c r="K339" s="21">
        <f t="shared" si="37"/>
        <v>6.6134579182170097E-2</v>
      </c>
      <c r="L339">
        <f t="shared" si="40"/>
        <v>750</v>
      </c>
      <c r="M339" s="22">
        <f>'2000 250 200 1'!C536+'2000 250 200 1'!D536</f>
        <v>7.8121810699999997E-6</v>
      </c>
      <c r="N339" s="22">
        <f>'2000 250 200 15'!C536+'2000 250 200 15'!D536</f>
        <v>7.80667496E-6</v>
      </c>
      <c r="O339" s="21">
        <f t="shared" si="38"/>
        <v>7.0505931925152754E-2</v>
      </c>
      <c r="P339" s="22">
        <f>'2000 250 200 1'!C536-'2000 250 200 1'!D536</f>
        <v>1.7992683499999996E-6</v>
      </c>
      <c r="Q339" s="22">
        <f>'2000 250 200 15'!C536-'2000 250 200 15'!D536</f>
        <v>1.79773754E-6</v>
      </c>
      <c r="R339" s="21">
        <f t="shared" si="43"/>
        <v>8.5115790566561683E-2</v>
      </c>
    </row>
    <row r="340" spans="1:18">
      <c r="A340">
        <f t="shared" si="34"/>
        <v>1</v>
      </c>
      <c r="B340" s="12">
        <f t="shared" si="41"/>
        <v>-10</v>
      </c>
      <c r="C340">
        <f t="shared" si="35"/>
        <v>1.122E-3</v>
      </c>
      <c r="D340">
        <f t="shared" si="42"/>
        <v>-2.9500071430798576</v>
      </c>
      <c r="E340" s="12">
        <f t="shared" si="39"/>
        <v>687.5</v>
      </c>
      <c r="F340" s="22">
        <f>'2000 250 200 1'!C537</f>
        <v>4.8057253000000003E-6</v>
      </c>
      <c r="G340" s="22">
        <f>'2000 250 200 15'!C537</f>
        <v>4.8022069600000002E-6</v>
      </c>
      <c r="H340" s="15">
        <f t="shared" si="36"/>
        <v>7.3238234924859619E-2</v>
      </c>
      <c r="I340" s="22">
        <f>'2000 250 200 1'!D537</f>
        <v>3.00645735E-6</v>
      </c>
      <c r="J340" s="22">
        <f>'2000 250 200 15'!D537</f>
        <v>3.0044700399999999E-6</v>
      </c>
      <c r="K340" s="21">
        <f t="shared" si="37"/>
        <v>6.6123240926391186E-2</v>
      </c>
      <c r="L340">
        <f t="shared" si="40"/>
        <v>750</v>
      </c>
      <c r="M340" s="22">
        <f>'2000 250 200 1'!C537+'2000 250 200 1'!D537</f>
        <v>7.8121826500000007E-6</v>
      </c>
      <c r="N340" s="22">
        <f>'2000 250 200 15'!C537+'2000 250 200 15'!D537</f>
        <v>7.8066769999999997E-6</v>
      </c>
      <c r="O340" s="21">
        <f t="shared" si="38"/>
        <v>7.0500025269143174E-2</v>
      </c>
      <c r="P340" s="22">
        <f>'2000 250 200 1'!C537-'2000 250 200 1'!D537</f>
        <v>1.7992679500000003E-6</v>
      </c>
      <c r="Q340" s="22">
        <f>'2000 250 200 15'!C537-'2000 250 200 15'!D537</f>
        <v>1.7977369200000003E-6</v>
      </c>
      <c r="R340" s="21">
        <f t="shared" si="43"/>
        <v>8.5128047102144638E-2</v>
      </c>
    </row>
    <row r="341" spans="1:18">
      <c r="A341">
        <f t="shared" si="34"/>
        <v>2</v>
      </c>
      <c r="B341" s="12">
        <f t="shared" si="41"/>
        <v>-20</v>
      </c>
      <c r="C341">
        <f t="shared" si="35"/>
        <v>1.2600000000000001E-3</v>
      </c>
      <c r="D341">
        <f t="shared" si="42"/>
        <v>-2.8996294548824371</v>
      </c>
      <c r="E341" s="12">
        <f t="shared" si="39"/>
        <v>687.5</v>
      </c>
      <c r="F341" s="22">
        <f>'2000 250 200 1'!C538</f>
        <v>4.8057300599999998E-6</v>
      </c>
      <c r="G341" s="22">
        <f>'2000 250 200 15'!C538</f>
        <v>4.8022118199999996E-6</v>
      </c>
      <c r="H341" s="15">
        <f t="shared" si="36"/>
        <v>7.3236079983451108E-2</v>
      </c>
      <c r="I341" s="22">
        <f>'2000 250 200 1'!D538</f>
        <v>3.0064563500000002E-6</v>
      </c>
      <c r="J341" s="22">
        <f>'2000 250 200 15'!D538</f>
        <v>3.0044692999999998E-6</v>
      </c>
      <c r="K341" s="21">
        <f t="shared" si="37"/>
        <v>6.6114609153430356E-2</v>
      </c>
      <c r="L341">
        <f t="shared" si="40"/>
        <v>750</v>
      </c>
      <c r="M341" s="22">
        <f>'2000 250 200 1'!C538+'2000 250 200 1'!D538</f>
        <v>7.8121864100000008E-6</v>
      </c>
      <c r="N341" s="22">
        <f>'2000 250 200 15'!C538+'2000 250 200 15'!D538</f>
        <v>7.8066811200000003E-6</v>
      </c>
      <c r="O341" s="21">
        <f t="shared" si="38"/>
        <v>7.0495379891355583E-2</v>
      </c>
      <c r="P341" s="22">
        <f>'2000 250 200 1'!C538-'2000 250 200 1'!D538</f>
        <v>1.7992737099999996E-6</v>
      </c>
      <c r="Q341" s="22">
        <f>'2000 250 200 15'!C538-'2000 250 200 15'!D538</f>
        <v>1.7977425199999998E-6</v>
      </c>
      <c r="R341" s="21">
        <f t="shared" si="43"/>
        <v>8.513667451535252E-2</v>
      </c>
    </row>
    <row r="342" spans="1:18">
      <c r="A342">
        <f t="shared" si="34"/>
        <v>3</v>
      </c>
      <c r="B342" s="12">
        <f t="shared" si="41"/>
        <v>-30</v>
      </c>
      <c r="C342">
        <f t="shared" si="35"/>
        <v>1.4139999999999999E-3</v>
      </c>
      <c r="D342">
        <f t="shared" si="42"/>
        <v>-2.8495505905391196</v>
      </c>
      <c r="E342" s="12">
        <f t="shared" si="39"/>
        <v>687.5</v>
      </c>
      <c r="F342" s="22">
        <f>'2000 250 200 1'!C539</f>
        <v>4.80573714E-6</v>
      </c>
      <c r="G342" s="22">
        <f>'2000 250 200 15'!C539</f>
        <v>4.8022188999999999E-6</v>
      </c>
      <c r="H342" s="15">
        <f t="shared" si="36"/>
        <v>7.3235972049683698E-2</v>
      </c>
      <c r="I342" s="22">
        <f>'2000 250 200 1'!D539</f>
        <v>3.00645339E-6</v>
      </c>
      <c r="J342" s="22">
        <f>'2000 250 200 15'!D539</f>
        <v>3.0044663299999998E-6</v>
      </c>
      <c r="K342" s="21">
        <f t="shared" si="37"/>
        <v>6.6115007105775184E-2</v>
      </c>
      <c r="L342">
        <f t="shared" si="40"/>
        <v>750</v>
      </c>
      <c r="M342" s="22">
        <f>'2000 250 200 1'!C539+'2000 250 200 1'!D539</f>
        <v>7.8121905299999997E-6</v>
      </c>
      <c r="N342" s="22">
        <f>'2000 250 200 15'!C539+'2000 250 200 15'!D539</f>
        <v>7.8066852299999993E-6</v>
      </c>
      <c r="O342" s="21">
        <f t="shared" si="38"/>
        <v>7.0495470795656934E-2</v>
      </c>
      <c r="P342" s="22">
        <f>'2000 250 200 1'!C539-'2000 250 200 1'!D539</f>
        <v>1.79928375E-6</v>
      </c>
      <c r="Q342" s="22">
        <f>'2000 250 200 15'!C539-'2000 250 200 15'!D539</f>
        <v>1.7977525700000001E-6</v>
      </c>
      <c r="R342" s="21">
        <f t="shared" si="43"/>
        <v>8.5135643000676026E-2</v>
      </c>
    </row>
    <row r="343" spans="1:18">
      <c r="A343">
        <f t="shared" ref="A343:A406" si="44">A259</f>
        <v>4</v>
      </c>
      <c r="B343" s="12">
        <f t="shared" si="41"/>
        <v>-40</v>
      </c>
      <c r="C343">
        <f t="shared" ref="C343:C406" si="45">C259</f>
        <v>1.5870000000000001E-3</v>
      </c>
      <c r="D343">
        <f t="shared" si="42"/>
        <v>-2.7994230732451517</v>
      </c>
      <c r="E343" s="12">
        <f t="shared" si="39"/>
        <v>687.5</v>
      </c>
      <c r="F343" s="22">
        <f>'2000 250 200 1'!C540</f>
        <v>4.80574371E-6</v>
      </c>
      <c r="G343" s="22">
        <f>'2000 250 200 15'!C540</f>
        <v>4.80222536E-6</v>
      </c>
      <c r="H343" s="15">
        <f t="shared" ref="H343:H406" si="46">2*(F343-G343)/(F343+G343)*100</f>
        <v>7.3238162495456727E-2</v>
      </c>
      <c r="I343" s="22">
        <f>'2000 250 200 1'!D540</f>
        <v>3.0064495500000001E-6</v>
      </c>
      <c r="J343" s="22">
        <f>'2000 250 200 15'!D540</f>
        <v>3.0044621799999998E-6</v>
      </c>
      <c r="K343" s="21">
        <f t="shared" ref="K343:K406" si="47">2*(I343-J343)/(I343+J343)*100</f>
        <v>6.6125409564125701E-2</v>
      </c>
      <c r="L343">
        <f t="shared" si="40"/>
        <v>750</v>
      </c>
      <c r="M343" s="22">
        <f>'2000 250 200 1'!C540+'2000 250 200 1'!D540</f>
        <v>7.8121932599999992E-6</v>
      </c>
      <c r="N343" s="22">
        <f>'2000 250 200 15'!C540+'2000 250 200 15'!D540</f>
        <v>7.8066875399999994E-6</v>
      </c>
      <c r="O343" s="21">
        <f t="shared" ref="O343:O406" si="48">2*(M343-N343)/(M343+N343)*100</f>
        <v>7.0500826153942805E-2</v>
      </c>
      <c r="P343" s="22">
        <f>'2000 250 200 1'!C540-'2000 250 200 1'!D540</f>
        <v>1.7992941599999999E-6</v>
      </c>
      <c r="Q343" s="22">
        <f>'2000 250 200 15'!C540-'2000 250 200 15'!D540</f>
        <v>1.7977631800000002E-6</v>
      </c>
      <c r="R343" s="21">
        <f t="shared" si="43"/>
        <v>8.5124025295611513E-2</v>
      </c>
    </row>
    <row r="344" spans="1:18">
      <c r="A344">
        <f t="shared" si="44"/>
        <v>5</v>
      </c>
      <c r="B344" s="12">
        <f t="shared" si="41"/>
        <v>-50</v>
      </c>
      <c r="C344">
        <f t="shared" si="45"/>
        <v>1.7819999999999999E-3</v>
      </c>
      <c r="D344">
        <f t="shared" si="42"/>
        <v>-2.7490923002991439</v>
      </c>
      <c r="E344" s="12">
        <f t="shared" si="39"/>
        <v>687.5</v>
      </c>
      <c r="F344" s="22">
        <f>'2000 250 200 1'!C541</f>
        <v>4.8057468400000001E-6</v>
      </c>
      <c r="G344" s="22">
        <f>'2000 250 200 15'!C541</f>
        <v>4.8022283299999996E-6</v>
      </c>
      <c r="H344" s="15">
        <f t="shared" si="46"/>
        <v>7.3241446563823559E-2</v>
      </c>
      <c r="I344" s="22">
        <f>'2000 250 200 1'!D541</f>
        <v>3.00644678E-6</v>
      </c>
      <c r="J344" s="22">
        <f>'2000 250 200 15'!D541</f>
        <v>3.0044590000000001E-6</v>
      </c>
      <c r="K344" s="21">
        <f t="shared" si="47"/>
        <v>6.6139116890295613E-2</v>
      </c>
      <c r="L344">
        <f t="shared" si="40"/>
        <v>750</v>
      </c>
      <c r="M344" s="22">
        <f>'2000 250 200 1'!C541+'2000 250 200 1'!D541</f>
        <v>7.8121936199999997E-6</v>
      </c>
      <c r="N344" s="22">
        <f>'2000 250 200 15'!C541+'2000 250 200 15'!D541</f>
        <v>7.8066873299999997E-6</v>
      </c>
      <c r="O344" s="21">
        <f t="shared" si="48"/>
        <v>7.0508124335244865E-2</v>
      </c>
      <c r="P344" s="22">
        <f>'2000 250 200 1'!C541-'2000 250 200 1'!D541</f>
        <v>1.7993000600000001E-6</v>
      </c>
      <c r="Q344" s="22">
        <f>'2000 250 200 15'!C541-'2000 250 200 15'!D541</f>
        <v>1.7977693299999995E-6</v>
      </c>
      <c r="R344" s="21">
        <f t="shared" si="43"/>
        <v>8.5109839930033959E-2</v>
      </c>
    </row>
    <row r="345" spans="1:18">
      <c r="A345">
        <f t="shared" si="44"/>
        <v>6</v>
      </c>
      <c r="B345" s="12">
        <f t="shared" si="41"/>
        <v>-60</v>
      </c>
      <c r="C345">
        <f t="shared" si="45"/>
        <v>2E-3</v>
      </c>
      <c r="D345">
        <f t="shared" si="42"/>
        <v>-2.6989700043360187</v>
      </c>
      <c r="E345" s="12">
        <f t="shared" si="39"/>
        <v>687.5</v>
      </c>
      <c r="F345" s="22">
        <f>'2000 250 200 1'!C542</f>
        <v>4.8057445700000001E-6</v>
      </c>
      <c r="G345" s="22">
        <f>'2000 250 200 15'!C542</f>
        <v>4.80222599E-6</v>
      </c>
      <c r="H345" s="15">
        <f t="shared" si="46"/>
        <v>7.3242938829323617E-2</v>
      </c>
      <c r="I345" s="22">
        <f>'2000 250 200 1'!D542</f>
        <v>3.0064469400000002E-6</v>
      </c>
      <c r="J345" s="22">
        <f>'2000 250 200 15'!D542</f>
        <v>3.0044589500000002E-6</v>
      </c>
      <c r="K345" s="21">
        <f t="shared" si="47"/>
        <v>6.6146102979495969E-2</v>
      </c>
      <c r="L345">
        <f t="shared" si="40"/>
        <v>750</v>
      </c>
      <c r="M345" s="22">
        <f>'2000 250 200 1'!C542+'2000 250 200 1'!D542</f>
        <v>7.8121915099999994E-6</v>
      </c>
      <c r="N345" s="22">
        <f>'2000 250 200 15'!C542+'2000 250 200 15'!D542</f>
        <v>7.806684940000001E-6</v>
      </c>
      <c r="O345" s="21">
        <f t="shared" si="48"/>
        <v>7.0511730054672539E-2</v>
      </c>
      <c r="P345" s="22">
        <f>'2000 250 200 1'!C542-'2000 250 200 1'!D542</f>
        <v>1.79929763E-6</v>
      </c>
      <c r="Q345" s="22">
        <f>'2000 250 200 15'!C542-'2000 250 200 15'!D542</f>
        <v>1.7977670399999998E-6</v>
      </c>
      <c r="R345" s="21">
        <f t="shared" si="43"/>
        <v>8.5102167484807353E-2</v>
      </c>
    </row>
    <row r="346" spans="1:18">
      <c r="A346">
        <f t="shared" si="44"/>
        <v>7</v>
      </c>
      <c r="B346" s="12">
        <f t="shared" si="41"/>
        <v>-70</v>
      </c>
      <c r="C346">
        <f t="shared" si="45"/>
        <v>2.245E-3</v>
      </c>
      <c r="D346">
        <f t="shared" si="42"/>
        <v>-2.648783654660658</v>
      </c>
      <c r="E346" s="12">
        <f t="shared" si="39"/>
        <v>687.5</v>
      </c>
      <c r="F346" s="22">
        <f>'2000 250 200 1'!C543</f>
        <v>4.8057371599999997E-6</v>
      </c>
      <c r="G346" s="22">
        <f>'2000 250 200 15'!C543</f>
        <v>4.8022186400000002E-6</v>
      </c>
      <c r="H346" s="15">
        <f t="shared" si="46"/>
        <v>7.3241802382135637E-2</v>
      </c>
      <c r="I346" s="22">
        <f>'2000 250 200 1'!D543</f>
        <v>3.0064505900000001E-6</v>
      </c>
      <c r="J346" s="22">
        <f>'2000 250 200 15'!D543</f>
        <v>3.00446277E-6</v>
      </c>
      <c r="K346" s="21">
        <f t="shared" si="47"/>
        <v>6.6140364398797891E-2</v>
      </c>
      <c r="L346">
        <f t="shared" si="40"/>
        <v>750</v>
      </c>
      <c r="M346" s="22">
        <f>'2000 250 200 1'!C543+'2000 250 200 1'!D543</f>
        <v>7.8121877499999993E-6</v>
      </c>
      <c r="N346" s="22">
        <f>'2000 250 200 15'!C543+'2000 250 200 15'!D543</f>
        <v>7.8066814100000003E-6</v>
      </c>
      <c r="O346" s="21">
        <f t="shared" si="48"/>
        <v>7.050881780994521E-2</v>
      </c>
      <c r="P346" s="22">
        <f>'2000 250 200 1'!C543-'2000 250 200 1'!D543</f>
        <v>1.7992865699999996E-6</v>
      </c>
      <c r="Q346" s="22">
        <f>'2000 250 200 15'!C543-'2000 250 200 15'!D543</f>
        <v>1.7977558700000002E-6</v>
      </c>
      <c r="R346" s="21">
        <f t="shared" si="43"/>
        <v>8.5108809558524789E-2</v>
      </c>
    </row>
    <row r="347" spans="1:18">
      <c r="A347">
        <f t="shared" si="44"/>
        <v>8</v>
      </c>
      <c r="B347" s="12">
        <f t="shared" si="41"/>
        <v>-80</v>
      </c>
      <c r="C347">
        <f t="shared" si="45"/>
        <v>2.5200000000000001E-3</v>
      </c>
      <c r="D347">
        <f t="shared" si="42"/>
        <v>-2.5985994592184558</v>
      </c>
      <c r="E347" s="12">
        <f t="shared" si="39"/>
        <v>687.5</v>
      </c>
      <c r="F347" s="22">
        <f>'2000 250 200 1'!C544</f>
        <v>4.8057276499999997E-6</v>
      </c>
      <c r="G347" s="22">
        <f>'2000 250 200 15'!C544</f>
        <v>4.80220929E-6</v>
      </c>
      <c r="H347" s="15">
        <f t="shared" si="46"/>
        <v>7.3238615573172919E-2</v>
      </c>
      <c r="I347" s="22">
        <f>'2000 250 200 1'!D544</f>
        <v>3.00645617E-6</v>
      </c>
      <c r="J347" s="22">
        <f>'2000 250 200 15'!D544</f>
        <v>3.0044688099999999E-6</v>
      </c>
      <c r="K347" s="21">
        <f t="shared" si="47"/>
        <v>6.6124931075085172E-2</v>
      </c>
      <c r="L347">
        <f t="shared" si="40"/>
        <v>750</v>
      </c>
      <c r="M347" s="22">
        <f>'2000 250 200 1'!C544+'2000 250 200 1'!D544</f>
        <v>7.8121838199999988E-6</v>
      </c>
      <c r="N347" s="22">
        <f>'2000 250 200 15'!C544+'2000 250 200 15'!D544</f>
        <v>7.8066780999999991E-6</v>
      </c>
      <c r="O347" s="21">
        <f t="shared" si="48"/>
        <v>7.0500911374979061E-2</v>
      </c>
      <c r="P347" s="22">
        <f>'2000 250 200 1'!C544-'2000 250 200 1'!D544</f>
        <v>1.7992714799999997E-6</v>
      </c>
      <c r="Q347" s="22">
        <f>'2000 250 200 15'!C544-'2000 250 200 15'!D544</f>
        <v>1.79774048E-6</v>
      </c>
      <c r="R347" s="21">
        <f t="shared" si="43"/>
        <v>8.5126211256728659E-2</v>
      </c>
    </row>
    <row r="348" spans="1:18">
      <c r="A348">
        <f t="shared" si="44"/>
        <v>9</v>
      </c>
      <c r="B348" s="12">
        <f t="shared" si="41"/>
        <v>-90</v>
      </c>
      <c r="C348">
        <f t="shared" si="45"/>
        <v>2.8279999999999998E-3</v>
      </c>
      <c r="D348">
        <f t="shared" si="42"/>
        <v>-2.5485205948751384</v>
      </c>
      <c r="E348" s="12">
        <f t="shared" si="39"/>
        <v>687.5</v>
      </c>
      <c r="F348" s="22">
        <f>'2000 250 200 1'!C545</f>
        <v>4.8057208799999999E-6</v>
      </c>
      <c r="G348" s="22">
        <f>'2000 250 200 15'!C545</f>
        <v>4.8022026899999998E-6</v>
      </c>
      <c r="H348" s="15">
        <f t="shared" si="46"/>
        <v>7.3235178743208479E-2</v>
      </c>
      <c r="I348" s="22">
        <f>'2000 250 200 1'!D545</f>
        <v>3.0064605699999998E-6</v>
      </c>
      <c r="J348" s="22">
        <f>'2000 250 200 15'!D545</f>
        <v>3.0044736500000001E-6</v>
      </c>
      <c r="K348" s="21">
        <f t="shared" si="47"/>
        <v>6.6110189440726011E-2</v>
      </c>
      <c r="L348">
        <f t="shared" si="40"/>
        <v>750</v>
      </c>
      <c r="M348" s="22">
        <f>'2000 250 200 1'!C545+'2000 250 200 1'!D545</f>
        <v>7.8121814499999998E-6</v>
      </c>
      <c r="N348" s="22">
        <f>'2000 250 200 15'!C545+'2000 250 200 15'!D545</f>
        <v>7.8066763399999995E-6</v>
      </c>
      <c r="O348" s="21">
        <f t="shared" si="48"/>
        <v>7.0493118946572023E-2</v>
      </c>
      <c r="P348" s="22">
        <f>'2000 250 200 1'!C545-'2000 250 200 1'!D545</f>
        <v>1.7992603100000001E-6</v>
      </c>
      <c r="Q348" s="22">
        <f>'2000 250 200 15'!C545-'2000 250 200 15'!D545</f>
        <v>1.7977290399999996E-6</v>
      </c>
      <c r="R348" s="21">
        <f t="shared" si="43"/>
        <v>8.5141758899034026E-2</v>
      </c>
    </row>
    <row r="349" spans="1:18">
      <c r="A349">
        <f t="shared" si="44"/>
        <v>10</v>
      </c>
      <c r="B349" s="12">
        <f t="shared" si="41"/>
        <v>-100</v>
      </c>
      <c r="C349">
        <f t="shared" si="45"/>
        <v>3.1749999999999999E-3</v>
      </c>
      <c r="D349">
        <f t="shared" si="42"/>
        <v>-2.4982562703720057</v>
      </c>
      <c r="E349" s="12">
        <f t="shared" si="39"/>
        <v>687.5</v>
      </c>
      <c r="F349" s="22">
        <f>'2000 250 200 1'!C546</f>
        <v>4.8057210600000002E-6</v>
      </c>
      <c r="G349" s="22">
        <f>'2000 250 200 15'!C546</f>
        <v>4.8022029100000001E-6</v>
      </c>
      <c r="H349" s="15">
        <f t="shared" si="46"/>
        <v>7.3234343048200326E-2</v>
      </c>
      <c r="I349" s="22">
        <f>'2000 250 200 1'!D546</f>
        <v>3.0064608299999999E-6</v>
      </c>
      <c r="J349" s="22">
        <f>'2000 250 200 15'!D546</f>
        <v>3.0044740100000002E-6</v>
      </c>
      <c r="K349" s="21">
        <f t="shared" si="47"/>
        <v>6.6106855352295713E-2</v>
      </c>
      <c r="L349">
        <f t="shared" si="40"/>
        <v>750</v>
      </c>
      <c r="M349" s="22">
        <f>'2000 250 200 1'!C546+'2000 250 200 1'!D546</f>
        <v>7.8121818900000005E-6</v>
      </c>
      <c r="N349" s="22">
        <f>'2000 250 200 15'!C546+'2000 250 200 15'!D546</f>
        <v>7.8066769199999994E-6</v>
      </c>
      <c r="O349" s="21">
        <f t="shared" si="48"/>
        <v>7.0491321638383869E-2</v>
      </c>
      <c r="P349" s="22">
        <f>'2000 250 200 1'!C546-'2000 250 200 1'!D546</f>
        <v>1.7992602300000002E-6</v>
      </c>
      <c r="Q349" s="22">
        <f>'2000 250 200 15'!C546-'2000 250 200 15'!D546</f>
        <v>1.7977289E-6</v>
      </c>
      <c r="R349" s="21">
        <f t="shared" si="43"/>
        <v>8.514510022999483E-2</v>
      </c>
    </row>
    <row r="350" spans="1:18">
      <c r="A350">
        <f t="shared" si="44"/>
        <v>11</v>
      </c>
      <c r="B350" s="12">
        <f t="shared" si="41"/>
        <v>-110</v>
      </c>
      <c r="C350">
        <f t="shared" si="45"/>
        <v>3.5639999999999999E-3</v>
      </c>
      <c r="D350">
        <f t="shared" si="42"/>
        <v>-2.4480623046351626</v>
      </c>
      <c r="E350" s="12">
        <f t="shared" si="39"/>
        <v>687.5</v>
      </c>
      <c r="F350" s="22">
        <f>'2000 250 200 1'!C547</f>
        <v>4.8057289599999996E-6</v>
      </c>
      <c r="G350" s="22">
        <f>'2000 250 200 15'!C547</f>
        <v>4.8022106700000003E-6</v>
      </c>
      <c r="H350" s="15">
        <f t="shared" si="46"/>
        <v>7.3237137939828445E-2</v>
      </c>
      <c r="I350" s="22">
        <f>'2000 250 200 1'!D547</f>
        <v>3.0064562600000001E-6</v>
      </c>
      <c r="J350" s="22">
        <f>'2000 250 200 15'!D547</f>
        <v>3.00446907E-6</v>
      </c>
      <c r="K350" s="21">
        <f t="shared" si="47"/>
        <v>6.611927085775518E-2</v>
      </c>
      <c r="L350">
        <f t="shared" si="40"/>
        <v>750</v>
      </c>
      <c r="M350" s="22">
        <f>'2000 250 200 1'!C547+'2000 250 200 1'!D547</f>
        <v>7.8121852199999997E-6</v>
      </c>
      <c r="N350" s="22">
        <f>'2000 250 200 15'!C547+'2000 250 200 15'!D547</f>
        <v>7.8066797400000008E-6</v>
      </c>
      <c r="O350" s="21">
        <f t="shared" si="48"/>
        <v>7.0497824446250995E-2</v>
      </c>
      <c r="P350" s="22">
        <f>'2000 250 200 1'!C547-'2000 250 200 1'!D547</f>
        <v>1.7992726999999995E-6</v>
      </c>
      <c r="Q350" s="22">
        <f>'2000 250 200 15'!C547-'2000 250 200 15'!D547</f>
        <v>1.7977416000000003E-6</v>
      </c>
      <c r="R350" s="21">
        <f t="shared" si="43"/>
        <v>8.513171604567786E-2</v>
      </c>
    </row>
    <row r="351" spans="1:18">
      <c r="A351">
        <f t="shared" si="44"/>
        <v>12</v>
      </c>
      <c r="B351" s="12">
        <f t="shared" si="41"/>
        <v>-120</v>
      </c>
      <c r="C351">
        <f t="shared" si="45"/>
        <v>4.0000000000000001E-3</v>
      </c>
      <c r="D351">
        <f t="shared" si="42"/>
        <v>-2.3979400086720375</v>
      </c>
      <c r="E351" s="12">
        <f t="shared" si="39"/>
        <v>687.5</v>
      </c>
      <c r="F351" s="22">
        <f>'2000 250 200 1'!C548</f>
        <v>4.8057407400000004E-6</v>
      </c>
      <c r="G351" s="22">
        <f>'2000 250 200 15'!C548</f>
        <v>4.8022222399999997E-6</v>
      </c>
      <c r="H351" s="15">
        <f t="shared" si="46"/>
        <v>7.3241331327458303E-2</v>
      </c>
      <c r="I351" s="22">
        <f>'2000 250 200 1'!D548</f>
        <v>3.0064492300000002E-6</v>
      </c>
      <c r="J351" s="22">
        <f>'2000 250 200 15'!D548</f>
        <v>3.0044614400000001E-6</v>
      </c>
      <c r="K351" s="21">
        <f t="shared" si="47"/>
        <v>6.6139395813051269E-2</v>
      </c>
      <c r="L351">
        <f t="shared" si="40"/>
        <v>750</v>
      </c>
      <c r="M351" s="22">
        <f>'2000 250 200 1'!C548+'2000 250 200 1'!D548</f>
        <v>7.812189970000001E-6</v>
      </c>
      <c r="N351" s="22">
        <f>'2000 250 200 15'!C548+'2000 250 200 15'!D548</f>
        <v>7.8066836799999994E-6</v>
      </c>
      <c r="O351" s="21">
        <f t="shared" si="48"/>
        <v>7.0508157289583193E-2</v>
      </c>
      <c r="P351" s="22">
        <f>'2000 250 200 1'!C548-'2000 250 200 1'!D548</f>
        <v>1.7992915100000002E-6</v>
      </c>
      <c r="Q351" s="22">
        <f>'2000 250 200 15'!C548-'2000 250 200 15'!D548</f>
        <v>1.7977607999999996E-6</v>
      </c>
      <c r="R351" s="21">
        <f t="shared" si="43"/>
        <v>8.5109132038202237E-2</v>
      </c>
    </row>
    <row r="352" spans="1:18">
      <c r="A352">
        <f t="shared" si="44"/>
        <v>13</v>
      </c>
      <c r="B352" s="12">
        <f t="shared" si="41"/>
        <v>-130</v>
      </c>
      <c r="C352">
        <f t="shared" si="45"/>
        <v>4.4900000000000001E-3</v>
      </c>
      <c r="D352">
        <f t="shared" si="42"/>
        <v>-2.3477536589966768</v>
      </c>
      <c r="E352" s="12">
        <f t="shared" si="39"/>
        <v>687.5</v>
      </c>
      <c r="F352" s="22">
        <f>'2000 250 200 1'!C549</f>
        <v>4.8057498099999996E-6</v>
      </c>
      <c r="G352" s="22">
        <f>'2000 250 200 15'!C549</f>
        <v>4.8022311500000001E-6</v>
      </c>
      <c r="H352" s="15">
        <f t="shared" si="46"/>
        <v>7.3244524830939184E-2</v>
      </c>
      <c r="I352" s="22">
        <f>'2000 250 200 1'!D549</f>
        <v>3.0064440099999999E-6</v>
      </c>
      <c r="J352" s="22">
        <f>'2000 250 200 15'!D549</f>
        <v>3.0044558E-6</v>
      </c>
      <c r="K352" s="21">
        <f t="shared" si="47"/>
        <v>6.6153489921501302E-2</v>
      </c>
      <c r="L352">
        <f t="shared" si="40"/>
        <v>750</v>
      </c>
      <c r="M352" s="22">
        <f>'2000 250 200 1'!C549+'2000 250 200 1'!D549</f>
        <v>7.8121938199999995E-6</v>
      </c>
      <c r="N352" s="22">
        <f>'2000 250 200 15'!C549+'2000 250 200 15'!D549</f>
        <v>7.8066869499999996E-6</v>
      </c>
      <c r="O352" s="21">
        <f t="shared" si="48"/>
        <v>7.0515552056422071E-2</v>
      </c>
      <c r="P352" s="22">
        <f>'2000 250 200 1'!C549-'2000 250 200 1'!D549</f>
        <v>1.7993057999999997E-6</v>
      </c>
      <c r="Q352" s="22">
        <f>'2000 250 200 15'!C549-'2000 250 200 15'!D549</f>
        <v>1.7977753500000001E-6</v>
      </c>
      <c r="R352" s="21">
        <f t="shared" si="43"/>
        <v>8.5093993500792095E-2</v>
      </c>
    </row>
    <row r="353" spans="1:18">
      <c r="A353">
        <f t="shared" si="44"/>
        <v>14</v>
      </c>
      <c r="B353" s="12">
        <f t="shared" si="41"/>
        <v>-140</v>
      </c>
      <c r="C353">
        <f t="shared" si="45"/>
        <v>5.0400000000000002E-3</v>
      </c>
      <c r="D353">
        <f t="shared" si="42"/>
        <v>-2.2975694635544746</v>
      </c>
      <c r="E353" s="12">
        <f t="shared" si="39"/>
        <v>687.5</v>
      </c>
      <c r="F353" s="22">
        <f>'2000 250 200 1'!C550</f>
        <v>4.80575066E-6</v>
      </c>
      <c r="G353" s="22">
        <f>'2000 250 200 15'!C550</f>
        <v>4.8022320399999997E-6</v>
      </c>
      <c r="H353" s="15">
        <f t="shared" si="46"/>
        <v>7.3243678925447198E-2</v>
      </c>
      <c r="I353" s="22">
        <f>'2000 250 200 1'!D550</f>
        <v>3.0064440399999998E-6</v>
      </c>
      <c r="J353" s="22">
        <f>'2000 250 200 15'!D550</f>
        <v>3.0044559299999998E-6</v>
      </c>
      <c r="K353" s="21">
        <f t="shared" si="47"/>
        <v>6.6150160871833855E-2</v>
      </c>
      <c r="L353">
        <f t="shared" si="40"/>
        <v>750</v>
      </c>
      <c r="M353" s="22">
        <f>'2000 250 200 1'!C550+'2000 250 200 1'!D550</f>
        <v>7.8121946999999993E-6</v>
      </c>
      <c r="N353" s="22">
        <f>'2000 250 200 15'!C550+'2000 250 200 15'!D550</f>
        <v>7.8066879699999987E-6</v>
      </c>
      <c r="O353" s="21">
        <f t="shared" si="48"/>
        <v>7.0513750776523207E-2</v>
      </c>
      <c r="P353" s="22">
        <f>'2000 250 200 1'!C550-'2000 250 200 1'!D550</f>
        <v>1.7993066200000002E-6</v>
      </c>
      <c r="Q353" s="22">
        <f>'2000 250 200 15'!C550-'2000 250 200 15'!D550</f>
        <v>1.7977761099999999E-6</v>
      </c>
      <c r="R353" s="21">
        <f t="shared" si="43"/>
        <v>8.5097292160430785E-2</v>
      </c>
    </row>
    <row r="354" spans="1:18">
      <c r="A354">
        <f t="shared" si="44"/>
        <v>15</v>
      </c>
      <c r="B354" s="12">
        <f t="shared" si="41"/>
        <v>-150</v>
      </c>
      <c r="C354">
        <f t="shared" si="45"/>
        <v>5.6569999999999997E-3</v>
      </c>
      <c r="D354">
        <f t="shared" si="42"/>
        <v>-2.2474138212595909</v>
      </c>
      <c r="E354" s="12">
        <f t="shared" si="39"/>
        <v>687.5</v>
      </c>
      <c r="F354" s="22">
        <f>'2000 250 200 1'!C551</f>
        <v>4.80574255E-6</v>
      </c>
      <c r="G354" s="22">
        <f>'2000 250 200 15'!C551</f>
        <v>4.8022241400000003E-6</v>
      </c>
      <c r="H354" s="15">
        <f t="shared" si="46"/>
        <v>7.3239429600888958E-2</v>
      </c>
      <c r="I354" s="22">
        <f>'2000 250 200 1'!D551</f>
        <v>3.0064495599999999E-6</v>
      </c>
      <c r="J354" s="22">
        <f>'2000 250 200 15'!D551</f>
        <v>3.0044620599999998E-6</v>
      </c>
      <c r="K354" s="21">
        <f t="shared" si="47"/>
        <v>6.6129736241243325E-2</v>
      </c>
      <c r="L354">
        <f t="shared" si="40"/>
        <v>750</v>
      </c>
      <c r="M354" s="22">
        <f>'2000 250 200 1'!C551+'2000 250 200 1'!D551</f>
        <v>7.812192109999999E-6</v>
      </c>
      <c r="N354" s="22">
        <f>'2000 250 200 15'!C551+'2000 250 200 15'!D551</f>
        <v>7.8066861999999992E-6</v>
      </c>
      <c r="O354" s="21">
        <f t="shared" si="48"/>
        <v>7.050327034656087E-2</v>
      </c>
      <c r="P354" s="22">
        <f>'2000 250 200 1'!C551-'2000 250 200 1'!D551</f>
        <v>1.7992929900000001E-6</v>
      </c>
      <c r="Q354" s="22">
        <f>'2000 250 200 15'!C551-'2000 250 200 15'!D551</f>
        <v>1.7977620800000005E-6</v>
      </c>
      <c r="R354" s="21">
        <f t="shared" si="43"/>
        <v>8.5120186942235665E-2</v>
      </c>
    </row>
    <row r="355" spans="1:18">
      <c r="A355">
        <f t="shared" si="44"/>
        <v>16</v>
      </c>
      <c r="B355" s="12">
        <f t="shared" si="41"/>
        <v>-160</v>
      </c>
      <c r="C355">
        <f t="shared" si="45"/>
        <v>6.3499999999999997E-3</v>
      </c>
      <c r="D355">
        <f t="shared" si="42"/>
        <v>-2.1972262747080245</v>
      </c>
      <c r="E355" s="12">
        <f t="shared" si="39"/>
        <v>687.5</v>
      </c>
      <c r="F355" s="22">
        <f>'2000 250 200 1'!C552</f>
        <v>4.8057301599999997E-6</v>
      </c>
      <c r="G355" s="22">
        <f>'2000 250 200 15'!C552</f>
        <v>4.8022120200000004E-6</v>
      </c>
      <c r="H355" s="15">
        <f t="shared" si="46"/>
        <v>7.3233996085504377E-2</v>
      </c>
      <c r="I355" s="22">
        <f>'2000 250 200 1'!D552</f>
        <v>3.0064572200000002E-6</v>
      </c>
      <c r="J355" s="22">
        <f>'2000 250 200 15'!D552</f>
        <v>3.0044704200000001E-6</v>
      </c>
      <c r="K355" s="21">
        <f t="shared" si="47"/>
        <v>6.6106269081626298E-2</v>
      </c>
      <c r="L355">
        <f t="shared" si="40"/>
        <v>750</v>
      </c>
      <c r="M355" s="22">
        <f>'2000 250 200 1'!C552+'2000 250 200 1'!D552</f>
        <v>7.8121873800000007E-6</v>
      </c>
      <c r="N355" s="22">
        <f>'2000 250 200 15'!C552+'2000 250 200 15'!D552</f>
        <v>7.8066824400000008E-6</v>
      </c>
      <c r="O355" s="21">
        <f t="shared" si="48"/>
        <v>7.0490887797154456E-2</v>
      </c>
      <c r="P355" s="22">
        <f>'2000 250 200 1'!C552-'2000 250 200 1'!D552</f>
        <v>1.7992729399999995E-6</v>
      </c>
      <c r="Q355" s="22">
        <f>'2000 250 200 15'!C552-'2000 250 200 15'!D552</f>
        <v>1.7977416000000003E-6</v>
      </c>
      <c r="R355" s="21">
        <f t="shared" si="43"/>
        <v>8.5145054765290842E-2</v>
      </c>
    </row>
    <row r="356" spans="1:18">
      <c r="A356">
        <f t="shared" si="44"/>
        <v>17</v>
      </c>
      <c r="B356" s="12">
        <f t="shared" si="41"/>
        <v>-170</v>
      </c>
      <c r="C356">
        <f t="shared" si="45"/>
        <v>7.1269999999999997E-3</v>
      </c>
      <c r="D356">
        <f t="shared" si="42"/>
        <v>-2.1470932412030463</v>
      </c>
      <c r="E356" s="12">
        <f t="shared" si="39"/>
        <v>687.5</v>
      </c>
      <c r="F356" s="22">
        <f>'2000 250 200 1'!C553</f>
        <v>4.8057207899999998E-6</v>
      </c>
      <c r="G356" s="22">
        <f>'2000 250 200 15'!C553</f>
        <v>4.8022027600000002E-6</v>
      </c>
      <c r="H356" s="15">
        <f t="shared" si="46"/>
        <v>7.3231848311274259E-2</v>
      </c>
      <c r="I356" s="22">
        <f>'2000 250 200 1'!D553</f>
        <v>3.0064621399999998E-6</v>
      </c>
      <c r="J356" s="22">
        <f>'2000 250 200 15'!D553</f>
        <v>3.0044756399999999E-6</v>
      </c>
      <c r="K356" s="21">
        <f t="shared" si="47"/>
        <v>6.6096175761775511E-2</v>
      </c>
      <c r="L356">
        <f t="shared" si="40"/>
        <v>750</v>
      </c>
      <c r="M356" s="22">
        <f>'2000 250 200 1'!C553+'2000 250 200 1'!D553</f>
        <v>7.8121829299999992E-6</v>
      </c>
      <c r="N356" s="22">
        <f>'2000 250 200 15'!C553+'2000 250 200 15'!D553</f>
        <v>7.8066784000000006E-6</v>
      </c>
      <c r="O356" s="21">
        <f t="shared" si="48"/>
        <v>7.0485676051502993E-2</v>
      </c>
      <c r="P356" s="22">
        <f>'2000 250 200 1'!C553-'2000 250 200 1'!D553</f>
        <v>1.79925865E-6</v>
      </c>
      <c r="Q356" s="22">
        <f>'2000 250 200 15'!C553-'2000 250 200 15'!D553</f>
        <v>1.7977271200000003E-6</v>
      </c>
      <c r="R356" s="21">
        <f t="shared" si="43"/>
        <v>8.5156300187404652E-2</v>
      </c>
    </row>
    <row r="357" spans="1:18">
      <c r="A357">
        <f t="shared" si="44"/>
        <v>18</v>
      </c>
      <c r="B357" s="12">
        <f t="shared" si="41"/>
        <v>-180</v>
      </c>
      <c r="C357">
        <f t="shared" si="45"/>
        <v>8.0000000000000002E-3</v>
      </c>
      <c r="D357">
        <f t="shared" si="42"/>
        <v>-2.0969100130080562</v>
      </c>
      <c r="E357" s="12">
        <f t="shared" si="39"/>
        <v>687.5</v>
      </c>
      <c r="F357" s="22">
        <f>'2000 250 200 1'!C554</f>
        <v>4.8057197399999996E-6</v>
      </c>
      <c r="G357" s="22">
        <f>'2000 250 200 15'!C554</f>
        <v>4.8022015699999999E-6</v>
      </c>
      <c r="H357" s="15">
        <f t="shared" si="46"/>
        <v>7.3234779646622283E-2</v>
      </c>
      <c r="I357" s="22">
        <f>'2000 250 200 1'!D554</f>
        <v>3.0064611699999999E-6</v>
      </c>
      <c r="J357" s="22">
        <f>'2000 250 200 15'!D554</f>
        <v>3.0044742899999999E-6</v>
      </c>
      <c r="K357" s="21">
        <f t="shared" si="47"/>
        <v>6.6108844895166829E-2</v>
      </c>
      <c r="L357">
        <f t="shared" si="40"/>
        <v>750</v>
      </c>
      <c r="M357" s="22">
        <f>'2000 250 200 1'!C554+'2000 250 200 1'!D554</f>
        <v>7.8121809099999991E-6</v>
      </c>
      <c r="N357" s="22">
        <f>'2000 250 200 15'!C554+'2000 250 200 15'!D554</f>
        <v>7.8066758599999994E-6</v>
      </c>
      <c r="O357" s="21">
        <f t="shared" si="48"/>
        <v>7.0492355248093802E-2</v>
      </c>
      <c r="P357" s="22">
        <f>'2000 250 200 1'!C554-'2000 250 200 1'!D554</f>
        <v>1.7992585699999997E-6</v>
      </c>
      <c r="Q357" s="22">
        <f>'2000 250 200 15'!C554-'2000 250 200 15'!D554</f>
        <v>1.79772728E-6</v>
      </c>
      <c r="R357" s="21">
        <f t="shared" si="43"/>
        <v>8.5142953787248912E-2</v>
      </c>
    </row>
    <row r="358" spans="1:18">
      <c r="A358">
        <f t="shared" si="44"/>
        <v>19</v>
      </c>
      <c r="B358" s="12">
        <f t="shared" si="41"/>
        <v>-190</v>
      </c>
      <c r="C358">
        <f t="shared" si="45"/>
        <v>8.9800000000000001E-3</v>
      </c>
      <c r="D358">
        <f t="shared" si="42"/>
        <v>-2.0467236633326955</v>
      </c>
      <c r="E358" s="12">
        <f t="shared" si="39"/>
        <v>687.5</v>
      </c>
      <c r="F358" s="22">
        <f>'2000 250 200 1'!C555</f>
        <v>4.8057271099999999E-6</v>
      </c>
      <c r="G358" s="22">
        <f>'2000 250 200 15'!C555</f>
        <v>4.8022086400000004E-6</v>
      </c>
      <c r="H358" s="15">
        <f t="shared" si="46"/>
        <v>7.3240914418052819E-2</v>
      </c>
      <c r="I358" s="22">
        <f>'2000 250 200 1'!D555</f>
        <v>3.00645506E-6</v>
      </c>
      <c r="J358" s="22">
        <f>'2000 250 200 15'!D555</f>
        <v>3.0044673300000001E-6</v>
      </c>
      <c r="K358" s="21">
        <f t="shared" si="47"/>
        <v>6.6137270489692618E-2</v>
      </c>
      <c r="L358">
        <f t="shared" si="40"/>
        <v>750</v>
      </c>
      <c r="M358" s="22">
        <f>'2000 250 200 1'!C555+'2000 250 200 1'!D555</f>
        <v>7.8121821700000007E-6</v>
      </c>
      <c r="N358" s="22">
        <f>'2000 250 200 15'!C555+'2000 250 200 15'!D555</f>
        <v>7.8066759700000009E-6</v>
      </c>
      <c r="O358" s="21">
        <f t="shared" si="48"/>
        <v>7.0507074853294244E-2</v>
      </c>
      <c r="P358" s="22">
        <f>'2000 250 200 1'!C555-'2000 250 200 1'!D555</f>
        <v>1.7992720499999999E-6</v>
      </c>
      <c r="Q358" s="22">
        <f>'2000 250 200 15'!C555-'2000 250 200 15'!D555</f>
        <v>1.7977413100000003E-6</v>
      </c>
      <c r="R358" s="21">
        <f t="shared" si="43"/>
        <v>8.5111721686771918E-2</v>
      </c>
    </row>
    <row r="359" spans="1:18">
      <c r="A359">
        <f t="shared" si="44"/>
        <v>20</v>
      </c>
      <c r="B359" s="12">
        <f t="shared" si="41"/>
        <v>-200</v>
      </c>
      <c r="C359">
        <f t="shared" si="45"/>
        <v>1.008E-2</v>
      </c>
      <c r="D359">
        <f t="shared" si="42"/>
        <v>-1.9965394678904935</v>
      </c>
      <c r="E359" s="12">
        <f t="shared" si="39"/>
        <v>687.5</v>
      </c>
      <c r="F359" s="22">
        <f>'2000 250 200 1'!C556</f>
        <v>4.8057380400000003E-6</v>
      </c>
      <c r="G359" s="22">
        <f>'2000 250 200 15'!C556</f>
        <v>4.8022193100000003E-6</v>
      </c>
      <c r="H359" s="15">
        <f t="shared" si="46"/>
        <v>7.3246161943048588E-2</v>
      </c>
      <c r="I359" s="22">
        <f>'2000 250 200 1'!D556</f>
        <v>3.0064478999999998E-6</v>
      </c>
      <c r="J359" s="22">
        <f>'2000 250 200 15'!D556</f>
        <v>3.00445944E-6</v>
      </c>
      <c r="K359" s="21">
        <f t="shared" si="47"/>
        <v>6.6161725261257923E-2</v>
      </c>
      <c r="L359">
        <f t="shared" si="40"/>
        <v>750</v>
      </c>
      <c r="M359" s="22">
        <f>'2000 250 200 1'!C556+'2000 250 200 1'!D556</f>
        <v>7.8121859400000006E-6</v>
      </c>
      <c r="N359" s="22">
        <f>'2000 250 200 15'!C556+'2000 250 200 15'!D556</f>
        <v>7.8066787500000012E-6</v>
      </c>
      <c r="O359" s="21">
        <f t="shared" si="48"/>
        <v>7.051972226285276E-2</v>
      </c>
      <c r="P359" s="22">
        <f>'2000 250 200 1'!C556-'2000 250 200 1'!D556</f>
        <v>1.7992901400000005E-6</v>
      </c>
      <c r="Q359" s="22">
        <f>'2000 250 200 15'!C556-'2000 250 200 15'!D556</f>
        <v>1.7977598700000003E-6</v>
      </c>
      <c r="R359" s="21">
        <f t="shared" si="43"/>
        <v>8.5084721966388555E-2</v>
      </c>
    </row>
    <row r="360" spans="1:18">
      <c r="A360">
        <f t="shared" si="44"/>
        <v>21</v>
      </c>
      <c r="B360" s="12">
        <f t="shared" si="41"/>
        <v>-210</v>
      </c>
      <c r="C360">
        <f t="shared" si="45"/>
        <v>1.1310000000000001E-2</v>
      </c>
      <c r="D360">
        <f t="shared" si="42"/>
        <v>-1.9465373950745446</v>
      </c>
      <c r="E360" s="12">
        <f t="shared" si="39"/>
        <v>687.5</v>
      </c>
      <c r="F360" s="22">
        <f>'2000 250 200 1'!C557</f>
        <v>4.80574607E-6</v>
      </c>
      <c r="G360" s="22">
        <f>'2000 250 200 15'!C557</f>
        <v>4.8022273200000004E-6</v>
      </c>
      <c r="H360" s="15">
        <f t="shared" si="46"/>
        <v>7.3246455983360478E-2</v>
      </c>
      <c r="I360" s="22">
        <f>'2000 250 200 1'!D557</f>
        <v>3.00644439E-6</v>
      </c>
      <c r="J360" s="22">
        <f>'2000 250 200 15'!D557</f>
        <v>3.00445587E-6</v>
      </c>
      <c r="K360" s="21">
        <f t="shared" si="47"/>
        <v>6.6163799563695017E-2</v>
      </c>
      <c r="L360">
        <f t="shared" si="40"/>
        <v>750</v>
      </c>
      <c r="M360" s="22">
        <f>'2000 250 200 1'!C557+'2000 250 200 1'!D557</f>
        <v>7.8121904600000009E-6</v>
      </c>
      <c r="N360" s="22">
        <f>'2000 250 200 15'!C557+'2000 250 200 15'!D557</f>
        <v>7.8066831900000012E-6</v>
      </c>
      <c r="O360" s="21">
        <f t="shared" si="48"/>
        <v>7.0520706209819164E-2</v>
      </c>
      <c r="P360" s="22">
        <f>'2000 250 200 1'!C557-'2000 250 200 1'!D557</f>
        <v>1.79930168E-6</v>
      </c>
      <c r="Q360" s="22">
        <f>'2000 250 200 15'!C557-'2000 250 200 15'!D557</f>
        <v>1.7977714500000004E-6</v>
      </c>
      <c r="R360" s="21">
        <f t="shared" si="43"/>
        <v>8.5081951058340446E-2</v>
      </c>
    </row>
    <row r="361" spans="1:18">
      <c r="A361">
        <f t="shared" si="44"/>
        <v>22</v>
      </c>
      <c r="B361" s="12">
        <f t="shared" si="41"/>
        <v>-220</v>
      </c>
      <c r="C361">
        <f t="shared" si="45"/>
        <v>1.2699999999999999E-2</v>
      </c>
      <c r="D361">
        <f t="shared" si="42"/>
        <v>-1.8961962790440432</v>
      </c>
      <c r="E361" s="12">
        <f t="shared" si="39"/>
        <v>687.5</v>
      </c>
      <c r="F361" s="22">
        <f>'2000 250 200 1'!C558</f>
        <v>4.8057471499999997E-6</v>
      </c>
      <c r="G361" s="22">
        <f>'2000 250 200 15'!C558</f>
        <v>4.8022286700000004E-6</v>
      </c>
      <c r="H361" s="15">
        <f t="shared" si="46"/>
        <v>7.3240817127687666E-2</v>
      </c>
      <c r="I361" s="22">
        <f>'2000 250 200 1'!D558</f>
        <v>3.0064466199999998E-6</v>
      </c>
      <c r="J361" s="22">
        <f>'2000 250 200 15'!D558</f>
        <v>3.00445884E-6</v>
      </c>
      <c r="K361" s="21">
        <f t="shared" si="47"/>
        <v>6.6139120411315477E-2</v>
      </c>
      <c r="L361">
        <f t="shared" si="40"/>
        <v>750</v>
      </c>
      <c r="M361" s="22">
        <f>'2000 250 200 1'!C558+'2000 250 200 1'!D558</f>
        <v>7.8121937700000004E-6</v>
      </c>
      <c r="N361" s="22">
        <f>'2000 250 200 15'!C558+'2000 250 200 15'!D558</f>
        <v>7.8066875099999999E-6</v>
      </c>
      <c r="O361" s="21">
        <f t="shared" si="48"/>
        <v>7.0507738695104072E-2</v>
      </c>
      <c r="P361" s="22">
        <f>'2000 250 200 1'!C558-'2000 250 200 1'!D558</f>
        <v>1.7993005299999999E-6</v>
      </c>
      <c r="Q361" s="22">
        <f>'2000 250 200 15'!C558-'2000 250 200 15'!D558</f>
        <v>1.7977698300000004E-6</v>
      </c>
      <c r="R361" s="21">
        <f t="shared" si="43"/>
        <v>8.5108148954832041E-2</v>
      </c>
    </row>
    <row r="362" spans="1:18">
      <c r="A362">
        <f t="shared" si="44"/>
        <v>23</v>
      </c>
      <c r="B362" s="12">
        <f t="shared" si="41"/>
        <v>-230</v>
      </c>
      <c r="C362">
        <f t="shared" si="45"/>
        <v>1.4250000000000001E-2</v>
      </c>
      <c r="D362">
        <f t="shared" si="42"/>
        <v>-1.846185135655471</v>
      </c>
      <c r="E362" s="12">
        <f t="shared" si="39"/>
        <v>687.5</v>
      </c>
      <c r="F362" s="22">
        <f>'2000 250 200 1'!C559</f>
        <v>4.8057416999999996E-6</v>
      </c>
      <c r="G362" s="22">
        <f>'2000 250 200 15'!C559</f>
        <v>4.8022236100000003E-6</v>
      </c>
      <c r="H362" s="15">
        <f t="shared" si="46"/>
        <v>7.323277898053511E-2</v>
      </c>
      <c r="I362" s="22">
        <f>'2000 250 200 1'!D559</f>
        <v>3.0064527100000001E-6</v>
      </c>
      <c r="J362" s="22">
        <f>'2000 250 200 15'!D559</f>
        <v>3.0044659899999999E-6</v>
      </c>
      <c r="K362" s="21">
        <f t="shared" si="47"/>
        <v>6.6103705578325594E-2</v>
      </c>
      <c r="L362">
        <f t="shared" si="40"/>
        <v>750</v>
      </c>
      <c r="M362" s="22">
        <f>'2000 250 200 1'!C559+'2000 250 200 1'!D559</f>
        <v>7.8121944099999993E-6</v>
      </c>
      <c r="N362" s="22">
        <f>'2000 250 200 15'!C559+'2000 250 200 15'!D559</f>
        <v>7.8066896000000005E-6</v>
      </c>
      <c r="O362" s="21">
        <f t="shared" si="48"/>
        <v>7.048915910348455E-2</v>
      </c>
      <c r="P362" s="22">
        <f>'2000 250 200 1'!C559-'2000 250 200 1'!D559</f>
        <v>1.7992889899999995E-6</v>
      </c>
      <c r="Q362" s="22">
        <f>'2000 250 200 15'!C559-'2000 250 200 15'!D559</f>
        <v>1.7977576200000004E-6</v>
      </c>
      <c r="R362" s="21">
        <f t="shared" si="43"/>
        <v>8.5145963677080869E-2</v>
      </c>
    </row>
    <row r="363" spans="1:18">
      <c r="A363">
        <f t="shared" si="44"/>
        <v>24</v>
      </c>
      <c r="B363" s="12">
        <f t="shared" si="41"/>
        <v>-240</v>
      </c>
      <c r="C363">
        <f t="shared" si="45"/>
        <v>1.6E-2</v>
      </c>
      <c r="D363">
        <f t="shared" si="42"/>
        <v>-1.7958800173440752</v>
      </c>
      <c r="E363" s="12">
        <f t="shared" ref="E363:E426" si="49">E279+$E$1</f>
        <v>687.5</v>
      </c>
      <c r="F363" s="22">
        <f>'2000 250 200 1'!C560</f>
        <v>4.8057335600000002E-6</v>
      </c>
      <c r="G363" s="22">
        <f>'2000 250 200 15'!C560</f>
        <v>4.8022157000000001E-6</v>
      </c>
      <c r="H363" s="15">
        <f t="shared" si="46"/>
        <v>7.3228113613082096E-2</v>
      </c>
      <c r="I363" s="22">
        <f>'2000 250 200 1'!D560</f>
        <v>3.0064582100000002E-6</v>
      </c>
      <c r="J363" s="22">
        <f>'2000 250 200 15'!D560</f>
        <v>3.0044721300000001E-6</v>
      </c>
      <c r="K363" s="21">
        <f t="shared" si="47"/>
        <v>6.6082283029753219E-2</v>
      </c>
      <c r="L363">
        <f t="shared" ref="L363:L426" si="50">L279+$L$1</f>
        <v>750</v>
      </c>
      <c r="M363" s="22">
        <f>'2000 250 200 1'!C560+'2000 250 200 1'!D560</f>
        <v>7.8121917699999999E-6</v>
      </c>
      <c r="N363" s="22">
        <f>'2000 250 200 15'!C560+'2000 250 200 15'!D560</f>
        <v>7.8066878300000011E-6</v>
      </c>
      <c r="O363" s="21">
        <f t="shared" si="48"/>
        <v>7.0478038642398197E-2</v>
      </c>
      <c r="P363" s="22">
        <f>'2000 250 200 1'!C560-'2000 250 200 1'!D560</f>
        <v>1.79927535E-6</v>
      </c>
      <c r="Q363" s="22">
        <f>'2000 250 200 15'!C560-'2000 250 200 15'!D560</f>
        <v>1.79774357E-6</v>
      </c>
      <c r="R363" s="21">
        <f t="shared" si="43"/>
        <v>8.5169415789449684E-2</v>
      </c>
    </row>
    <row r="364" spans="1:18">
      <c r="A364">
        <f t="shared" si="44"/>
        <v>25</v>
      </c>
      <c r="B364" s="12">
        <f t="shared" si="41"/>
        <v>-250</v>
      </c>
      <c r="C364">
        <f t="shared" si="45"/>
        <v>1.796E-2</v>
      </c>
      <c r="D364">
        <f t="shared" si="42"/>
        <v>-1.7456936676687145</v>
      </c>
      <c r="E364" s="12">
        <f t="shared" si="49"/>
        <v>687.5</v>
      </c>
      <c r="F364" s="22">
        <f>'2000 250 200 1'!C561</f>
        <v>4.8057268699999998E-6</v>
      </c>
      <c r="G364" s="22">
        <f>'2000 250 200 15'!C561</f>
        <v>4.8022088900000002E-6</v>
      </c>
      <c r="H364" s="15">
        <f t="shared" si="46"/>
        <v>7.3230714440156261E-2</v>
      </c>
      <c r="I364" s="22">
        <f>'2000 250 200 1'!D561</f>
        <v>3.0064590800000001E-6</v>
      </c>
      <c r="J364" s="22">
        <f>'2000 250 200 15'!D561</f>
        <v>3.0044726800000002E-6</v>
      </c>
      <c r="K364" s="21">
        <f t="shared" si="47"/>
        <v>6.6092914686489271E-2</v>
      </c>
      <c r="L364">
        <f t="shared" si="50"/>
        <v>750</v>
      </c>
      <c r="M364" s="22">
        <f>'2000 250 200 1'!C561+'2000 250 200 1'!D561</f>
        <v>7.8121859500000004E-6</v>
      </c>
      <c r="N364" s="22">
        <f>'2000 250 200 15'!C561+'2000 250 200 15'!D561</f>
        <v>7.8066815700000008E-6</v>
      </c>
      <c r="O364" s="21">
        <f t="shared" si="48"/>
        <v>7.0483727363090817E-2</v>
      </c>
      <c r="P364" s="22">
        <f>'2000 250 200 1'!C561-'2000 250 200 1'!D561</f>
        <v>1.7992677899999997E-6</v>
      </c>
      <c r="Q364" s="22">
        <f>'2000 250 200 15'!C561-'2000 250 200 15'!D561</f>
        <v>1.79773621E-6</v>
      </c>
      <c r="R364" s="21">
        <f t="shared" si="43"/>
        <v>8.5158648697620812E-2</v>
      </c>
    </row>
    <row r="365" spans="1:18">
      <c r="A365">
        <f t="shared" si="44"/>
        <v>26</v>
      </c>
      <c r="B365" s="12">
        <f t="shared" si="41"/>
        <v>-260</v>
      </c>
      <c r="C365">
        <f t="shared" si="45"/>
        <v>2.0160000000000001E-2</v>
      </c>
      <c r="D365">
        <f t="shared" si="42"/>
        <v>-1.6955094722265123</v>
      </c>
      <c r="E365" s="12">
        <f t="shared" si="49"/>
        <v>687.5</v>
      </c>
      <c r="F365" s="22">
        <f>'2000 250 200 1'!C562</f>
        <v>4.8057227000000002E-6</v>
      </c>
      <c r="G365" s="22">
        <f>'2000 250 200 15'!C562</f>
        <v>4.8022042899999996E-6</v>
      </c>
      <c r="H365" s="15">
        <f t="shared" si="46"/>
        <v>7.3239732226577897E-2</v>
      </c>
      <c r="I365" s="22">
        <f>'2000 250 200 1'!D562</f>
        <v>3.0064538799999999E-6</v>
      </c>
      <c r="J365" s="22">
        <f>'2000 250 200 15'!D562</f>
        <v>3.0044663600000001E-6</v>
      </c>
      <c r="K365" s="21">
        <f t="shared" si="47"/>
        <v>6.6130306862956206E-2</v>
      </c>
      <c r="L365">
        <f t="shared" si="50"/>
        <v>750</v>
      </c>
      <c r="M365" s="22">
        <f>'2000 250 200 1'!C562+'2000 250 200 1'!D562</f>
        <v>7.8121765800000005E-6</v>
      </c>
      <c r="N365" s="22">
        <f>'2000 250 200 15'!C562+'2000 250 200 15'!D562</f>
        <v>7.8066706499999994E-6</v>
      </c>
      <c r="O365" s="21">
        <f t="shared" si="48"/>
        <v>7.0503666742134735E-2</v>
      </c>
      <c r="P365" s="22">
        <f>'2000 250 200 1'!C562-'2000 250 200 1'!D562</f>
        <v>1.7992688200000003E-6</v>
      </c>
      <c r="Q365" s="22">
        <f>'2000 250 200 15'!C562-'2000 250 200 15'!D562</f>
        <v>1.7977379299999995E-6</v>
      </c>
      <c r="R365" s="21">
        <f t="shared" si="43"/>
        <v>8.5120218359377914E-2</v>
      </c>
    </row>
    <row r="366" spans="1:18">
      <c r="A366">
        <f t="shared" si="44"/>
        <v>27</v>
      </c>
      <c r="B366" s="12">
        <f t="shared" si="41"/>
        <v>-270</v>
      </c>
      <c r="C366">
        <f t="shared" si="45"/>
        <v>2.2630000000000001E-2</v>
      </c>
      <c r="D366">
        <f t="shared" si="42"/>
        <v>-1.6453154460452715</v>
      </c>
      <c r="E366" s="12">
        <f t="shared" si="49"/>
        <v>687.5</v>
      </c>
      <c r="F366" s="22">
        <f>'2000 250 200 1'!C563</f>
        <v>4.8057167600000002E-6</v>
      </c>
      <c r="G366" s="22">
        <f>'2000 250 200 15'!C563</f>
        <v>4.8021978900000001E-6</v>
      </c>
      <c r="H366" s="15">
        <f t="shared" si="46"/>
        <v>7.3249401731521502E-2</v>
      </c>
      <c r="I366" s="22">
        <f>'2000 250 200 1'!D563</f>
        <v>3.00644321E-6</v>
      </c>
      <c r="J366" s="22">
        <f>'2000 250 200 15'!D563</f>
        <v>3.0044545100000001E-6</v>
      </c>
      <c r="K366" s="21">
        <f t="shared" si="47"/>
        <v>6.6169816644287116E-2</v>
      </c>
      <c r="L366">
        <f t="shared" si="50"/>
        <v>750</v>
      </c>
      <c r="M366" s="22">
        <f>'2000 250 200 1'!C563+'2000 250 200 1'!D563</f>
        <v>7.8121599700000006E-6</v>
      </c>
      <c r="N366" s="22">
        <f>'2000 250 200 15'!C563+'2000 250 200 15'!D563</f>
        <v>7.8066523999999994E-6</v>
      </c>
      <c r="O366" s="21">
        <f t="shared" si="48"/>
        <v>7.0524824417251025E-2</v>
      </c>
      <c r="P366" s="22">
        <f>'2000 250 200 1'!C563-'2000 250 200 1'!D563</f>
        <v>1.7992735500000003E-6</v>
      </c>
      <c r="Q366" s="22">
        <f>'2000 250 200 15'!C563-'2000 250 200 15'!D563</f>
        <v>1.79774338E-6</v>
      </c>
      <c r="R366" s="21">
        <f t="shared" si="43"/>
        <v>8.507994428596069E-2</v>
      </c>
    </row>
    <row r="367" spans="1:18">
      <c r="A367">
        <f t="shared" si="44"/>
        <v>28</v>
      </c>
      <c r="B367" s="12">
        <f t="shared" si="41"/>
        <v>-280</v>
      </c>
      <c r="C367">
        <f t="shared" si="45"/>
        <v>2.5399999999999999E-2</v>
      </c>
      <c r="D367">
        <f t="shared" si="42"/>
        <v>-1.5951662833800619</v>
      </c>
      <c r="E367" s="12">
        <f t="shared" si="49"/>
        <v>687.5</v>
      </c>
      <c r="F367" s="22">
        <f>'2000 250 200 1'!C564</f>
        <v>4.8056979099999998E-6</v>
      </c>
      <c r="G367" s="22">
        <f>'2000 250 200 15'!C564</f>
        <v>4.80217888E-6</v>
      </c>
      <c r="H367" s="15">
        <f t="shared" si="46"/>
        <v>7.3253020972593827E-2</v>
      </c>
      <c r="I367" s="22">
        <f>'2000 250 200 1'!D564</f>
        <v>3.0064260200000001E-6</v>
      </c>
      <c r="J367" s="22">
        <f>'2000 250 200 15'!D564</f>
        <v>3.0044369900000001E-6</v>
      </c>
      <c r="K367" s="21">
        <f t="shared" si="47"/>
        <v>6.6181178865360818E-2</v>
      </c>
      <c r="L367">
        <f t="shared" si="50"/>
        <v>750</v>
      </c>
      <c r="M367" s="22">
        <f>'2000 250 200 1'!C564+'2000 250 200 1'!D564</f>
        <v>7.8121239299999995E-6</v>
      </c>
      <c r="N367" s="22">
        <f>'2000 250 200 15'!C564+'2000 250 200 15'!D564</f>
        <v>7.8066158700000001E-6</v>
      </c>
      <c r="O367" s="21">
        <f t="shared" si="48"/>
        <v>7.0531426613552647E-2</v>
      </c>
      <c r="P367" s="22">
        <f>'2000 250 200 1'!C564-'2000 250 200 1'!D564</f>
        <v>1.7992718899999998E-6</v>
      </c>
      <c r="Q367" s="22">
        <f>'2000 250 200 15'!C564-'2000 250 200 15'!D564</f>
        <v>1.7977418899999999E-6</v>
      </c>
      <c r="R367" s="21">
        <f t="shared" si="43"/>
        <v>8.5070566507525702E-2</v>
      </c>
    </row>
    <row r="368" spans="1:18">
      <c r="A368">
        <f t="shared" si="44"/>
        <v>29</v>
      </c>
      <c r="B368" s="12">
        <f t="shared" si="41"/>
        <v>-290</v>
      </c>
      <c r="C368">
        <f t="shared" si="45"/>
        <v>2.8510000000000001E-2</v>
      </c>
      <c r="D368">
        <f t="shared" si="42"/>
        <v>-1.5450027826905399</v>
      </c>
      <c r="E368" s="12">
        <f t="shared" si="49"/>
        <v>687.5</v>
      </c>
      <c r="F368" s="22">
        <f>'2000 250 200 1'!C565</f>
        <v>4.8056460900000003E-6</v>
      </c>
      <c r="G368" s="22">
        <f>'2000 250 200 15'!C565</f>
        <v>4.8021273700000001E-6</v>
      </c>
      <c r="H368" s="15">
        <f t="shared" si="46"/>
        <v>7.3247355688592489E-2</v>
      </c>
      <c r="I368" s="22">
        <f>'2000 250 200 1'!D565</f>
        <v>3.0063943699999998E-6</v>
      </c>
      <c r="J368" s="22">
        <f>'2000 250 200 15'!D565</f>
        <v>3.00440618E-6</v>
      </c>
      <c r="K368" s="21">
        <f t="shared" si="47"/>
        <v>6.6153916885492839E-2</v>
      </c>
      <c r="L368">
        <f t="shared" si="50"/>
        <v>750</v>
      </c>
      <c r="M368" s="22">
        <f>'2000 250 200 1'!C565+'2000 250 200 1'!D565</f>
        <v>7.8120404600000006E-6</v>
      </c>
      <c r="N368" s="22">
        <f>'2000 250 200 15'!C565+'2000 250 200 15'!D565</f>
        <v>7.8065335499999997E-6</v>
      </c>
      <c r="O368" s="21">
        <f t="shared" si="48"/>
        <v>7.0517449243126085E-2</v>
      </c>
      <c r="P368" s="22">
        <f>'2000 250 200 1'!C565-'2000 250 200 1'!D565</f>
        <v>1.7992517200000005E-6</v>
      </c>
      <c r="Q368" s="22">
        <f>'2000 250 200 15'!C565-'2000 250 200 15'!D565</f>
        <v>1.7977211900000002E-6</v>
      </c>
      <c r="R368" s="21">
        <f t="shared" si="43"/>
        <v>8.5101002331447753E-2</v>
      </c>
    </row>
    <row r="369" spans="1:18">
      <c r="A369">
        <f t="shared" si="44"/>
        <v>30</v>
      </c>
      <c r="B369" s="12">
        <f t="shared" si="41"/>
        <v>-300</v>
      </c>
      <c r="C369">
        <f t="shared" si="45"/>
        <v>3.2000000000000001E-2</v>
      </c>
      <c r="D369">
        <f t="shared" si="42"/>
        <v>-1.494850021680094</v>
      </c>
      <c r="E369" s="12">
        <f t="shared" si="49"/>
        <v>687.5</v>
      </c>
      <c r="F369" s="22">
        <f>'2000 250 200 1'!C566</f>
        <v>4.80552872E-6</v>
      </c>
      <c r="G369" s="22">
        <f>'2000 250 200 15'!C566</f>
        <v>4.8020106400000004E-6</v>
      </c>
      <c r="H369" s="15">
        <f t="shared" si="46"/>
        <v>7.3235817583984744E-2</v>
      </c>
      <c r="I369" s="22">
        <f>'2000 250 200 1'!D566</f>
        <v>3.00632874E-6</v>
      </c>
      <c r="J369" s="22">
        <f>'2000 250 200 15'!D566</f>
        <v>3.0043420700000001E-6</v>
      </c>
      <c r="K369" s="21">
        <f t="shared" si="47"/>
        <v>6.6104768096586705E-2</v>
      </c>
      <c r="L369">
        <f t="shared" si="50"/>
        <v>750</v>
      </c>
      <c r="M369" s="22">
        <f>'2000 250 200 1'!C566+'2000 250 200 1'!D566</f>
        <v>7.81185746E-6</v>
      </c>
      <c r="N369" s="22">
        <f>'2000 250 200 15'!C566+'2000 250 200 15'!D566</f>
        <v>7.8063527100000001E-6</v>
      </c>
      <c r="O369" s="21">
        <f t="shared" si="48"/>
        <v>7.0491431989736841E-2</v>
      </c>
      <c r="P369" s="22">
        <f>'2000 250 200 1'!C566-'2000 250 200 1'!D566</f>
        <v>1.79919998E-6</v>
      </c>
      <c r="Q369" s="22">
        <f>'2000 250 200 15'!C566-'2000 250 200 15'!D566</f>
        <v>1.7976685700000003E-6</v>
      </c>
      <c r="R369" s="21">
        <f t="shared" si="43"/>
        <v>8.5152402914457512E-2</v>
      </c>
    </row>
    <row r="370" spans="1:18">
      <c r="A370">
        <f t="shared" si="44"/>
        <v>31</v>
      </c>
      <c r="B370" s="12">
        <f t="shared" si="41"/>
        <v>-310</v>
      </c>
      <c r="C370">
        <f t="shared" si="45"/>
        <v>3.5920000000000001E-2</v>
      </c>
      <c r="D370">
        <f t="shared" si="42"/>
        <v>-1.4446636720047332</v>
      </c>
      <c r="E370" s="12">
        <f t="shared" si="49"/>
        <v>687.5</v>
      </c>
      <c r="F370" s="22">
        <f>'2000 250 200 1'!C567</f>
        <v>4.8052950099999999E-6</v>
      </c>
      <c r="G370" s="22">
        <f>'2000 250 200 15'!C567</f>
        <v>4.8017775399999998E-6</v>
      </c>
      <c r="H370" s="15">
        <f t="shared" si="46"/>
        <v>7.3226677152554834E-2</v>
      </c>
      <c r="I370" s="22">
        <f>'2000 250 200 1'!D567</f>
        <v>3.0061954299999998E-6</v>
      </c>
      <c r="J370" s="22">
        <f>'2000 250 200 15'!D567</f>
        <v>3.0042098600000002E-6</v>
      </c>
      <c r="K370" s="21">
        <f t="shared" si="47"/>
        <v>6.6071085199636725E-2</v>
      </c>
      <c r="L370">
        <f t="shared" si="50"/>
        <v>750</v>
      </c>
      <c r="M370" s="22">
        <f>'2000 250 200 1'!C567+'2000 250 200 1'!D567</f>
        <v>7.8114904399999997E-6</v>
      </c>
      <c r="N370" s="22">
        <f>'2000 250 200 15'!C567+'2000 250 200 15'!D567</f>
        <v>7.8059874000000003E-6</v>
      </c>
      <c r="O370" s="21">
        <f t="shared" si="48"/>
        <v>7.0472838910067823E-2</v>
      </c>
      <c r="P370" s="22">
        <f>'2000 250 200 1'!C567-'2000 250 200 1'!D567</f>
        <v>1.79909958E-6</v>
      </c>
      <c r="Q370" s="22">
        <f>'2000 250 200 15'!C567-'2000 250 200 15'!D567</f>
        <v>1.7975676799999996E-6</v>
      </c>
      <c r="R370" s="21">
        <f t="shared" si="43"/>
        <v>8.5184415975161493E-2</v>
      </c>
    </row>
    <row r="371" spans="1:18">
      <c r="A371">
        <f t="shared" si="44"/>
        <v>32</v>
      </c>
      <c r="B371" s="12">
        <f t="shared" si="41"/>
        <v>-320</v>
      </c>
      <c r="C371">
        <f t="shared" si="45"/>
        <v>4.0320000000000002E-2</v>
      </c>
      <c r="D371">
        <f t="shared" si="42"/>
        <v>-1.394479476562531</v>
      </c>
      <c r="E371" s="12">
        <f t="shared" si="49"/>
        <v>687.5</v>
      </c>
      <c r="F371" s="22">
        <f>'2000 250 200 1'!C568</f>
        <v>4.8048692799999999E-6</v>
      </c>
      <c r="G371" s="22">
        <f>'2000 250 200 15'!C568</f>
        <v>4.8013520300000002E-6</v>
      </c>
      <c r="H371" s="15">
        <f t="shared" si="46"/>
        <v>7.3228585652889422E-2</v>
      </c>
      <c r="I371" s="22">
        <f>'2000 250 200 1'!D568</f>
        <v>3.0059456599999999E-6</v>
      </c>
      <c r="J371" s="22">
        <f>'2000 250 200 15'!D568</f>
        <v>3.0039599000000002E-6</v>
      </c>
      <c r="K371" s="21">
        <f t="shared" si="47"/>
        <v>6.6082901974910235E-2</v>
      </c>
      <c r="L371">
        <f t="shared" si="50"/>
        <v>750</v>
      </c>
      <c r="M371" s="22">
        <f>'2000 250 200 1'!C568+'2000 250 200 1'!D568</f>
        <v>7.8108149400000002E-6</v>
      </c>
      <c r="N371" s="22">
        <f>'2000 250 200 15'!C568+'2000 250 200 15'!D568</f>
        <v>7.8053119300000003E-6</v>
      </c>
      <c r="O371" s="21">
        <f t="shared" si="48"/>
        <v>7.0478551382310808E-2</v>
      </c>
      <c r="P371" s="22">
        <f>'2000 250 200 1'!C568-'2000 250 200 1'!D568</f>
        <v>1.79892362E-6</v>
      </c>
      <c r="Q371" s="22">
        <f>'2000 250 200 15'!C568-'2000 250 200 15'!D568</f>
        <v>1.79739213E-6</v>
      </c>
      <c r="R371" s="21">
        <f t="shared" si="43"/>
        <v>8.5169940931910271E-2</v>
      </c>
    </row>
    <row r="372" spans="1:18">
      <c r="A372">
        <f t="shared" si="44"/>
        <v>33</v>
      </c>
      <c r="B372" s="12">
        <f t="shared" si="41"/>
        <v>-330</v>
      </c>
      <c r="C372">
        <f t="shared" si="45"/>
        <v>4.5249999999999999E-2</v>
      </c>
      <c r="D372">
        <f t="shared" si="42"/>
        <v>-1.344381416458778</v>
      </c>
      <c r="E372" s="12">
        <f t="shared" si="49"/>
        <v>687.5</v>
      </c>
      <c r="F372" s="22">
        <f>'2000 250 200 1'!C569</f>
        <v>4.8041447000000002E-6</v>
      </c>
      <c r="G372" s="22">
        <f>'2000 250 200 15'!C569</f>
        <v>4.8006273200000003E-6</v>
      </c>
      <c r="H372" s="15">
        <f t="shared" si="46"/>
        <v>7.3242342299760135E-2</v>
      </c>
      <c r="I372" s="22">
        <f>'2000 250 200 1'!D569</f>
        <v>3.0055150400000002E-6</v>
      </c>
      <c r="J372" s="22">
        <f>'2000 250 200 15'!D569</f>
        <v>3.0035279099999999E-6</v>
      </c>
      <c r="K372" s="21">
        <f t="shared" si="47"/>
        <v>6.6137986249549544E-2</v>
      </c>
      <c r="L372">
        <f t="shared" si="50"/>
        <v>750</v>
      </c>
      <c r="M372" s="22">
        <f>'2000 250 200 1'!C569+'2000 250 200 1'!D569</f>
        <v>7.8096597400000009E-6</v>
      </c>
      <c r="N372" s="22">
        <f>'2000 250 200 15'!C569+'2000 250 200 15'!D569</f>
        <v>7.8041552300000002E-6</v>
      </c>
      <c r="O372" s="21">
        <f t="shared" si="48"/>
        <v>7.0508200725791989E-2</v>
      </c>
      <c r="P372" s="22">
        <f>'2000 250 200 1'!C569-'2000 250 200 1'!D569</f>
        <v>1.79862966E-6</v>
      </c>
      <c r="Q372" s="22">
        <f>'2000 250 200 15'!C569-'2000 250 200 15'!D569</f>
        <v>1.7970994100000003E-6</v>
      </c>
      <c r="R372" s="21">
        <f t="shared" si="43"/>
        <v>8.5114866565835556E-2</v>
      </c>
    </row>
    <row r="373" spans="1:18">
      <c r="A373">
        <f t="shared" si="44"/>
        <v>34</v>
      </c>
      <c r="B373" s="12">
        <f t="shared" si="41"/>
        <v>-340</v>
      </c>
      <c r="C373">
        <f t="shared" si="45"/>
        <v>5.0799999999999998E-2</v>
      </c>
      <c r="D373">
        <f t="shared" si="42"/>
        <v>-1.2941362877160807</v>
      </c>
      <c r="E373" s="12">
        <f t="shared" si="49"/>
        <v>687.5</v>
      </c>
      <c r="F373" s="22">
        <f>'2000 250 200 1'!C570</f>
        <v>4.8029797300000004E-6</v>
      </c>
      <c r="G373" s="22">
        <f>'2000 250 200 15'!C570</f>
        <v>4.7994624000000004E-6</v>
      </c>
      <c r="H373" s="15">
        <f t="shared" si="46"/>
        <v>7.3259072064827388E-2</v>
      </c>
      <c r="I373" s="22">
        <f>'2000 250 200 1'!D570</f>
        <v>3.0048223299999999E-6</v>
      </c>
      <c r="J373" s="22">
        <f>'2000 250 200 15'!D570</f>
        <v>3.0028339099999998E-6</v>
      </c>
      <c r="K373" s="21">
        <f t="shared" si="47"/>
        <v>6.6196197670593482E-2</v>
      </c>
      <c r="L373">
        <f t="shared" si="50"/>
        <v>750</v>
      </c>
      <c r="M373" s="22">
        <f>'2000 250 200 1'!C570+'2000 250 200 1'!D570</f>
        <v>7.8078020600000011E-6</v>
      </c>
      <c r="N373" s="22">
        <f>'2000 250 200 15'!C570+'2000 250 200 15'!D570</f>
        <v>7.8022963100000002E-6</v>
      </c>
      <c r="O373" s="21">
        <f t="shared" si="48"/>
        <v>7.0540875137367148E-2</v>
      </c>
      <c r="P373" s="22">
        <f>'2000 250 200 1'!C570-'2000 250 200 1'!D570</f>
        <v>1.7981574000000005E-6</v>
      </c>
      <c r="Q373" s="22">
        <f>'2000 250 200 15'!C570-'2000 250 200 15'!D570</f>
        <v>1.7966284900000005E-6</v>
      </c>
      <c r="R373" s="21">
        <f t="shared" si="43"/>
        <v>8.506264610935986E-2</v>
      </c>
    </row>
    <row r="374" spans="1:18">
      <c r="A374">
        <f t="shared" si="44"/>
        <v>35</v>
      </c>
      <c r="B374" s="12">
        <f t="shared" si="41"/>
        <v>-350</v>
      </c>
      <c r="C374">
        <f t="shared" si="45"/>
        <v>5.7020000000000001E-2</v>
      </c>
      <c r="D374">
        <f t="shared" si="42"/>
        <v>-1.2439727870265589</v>
      </c>
      <c r="E374" s="12">
        <f t="shared" si="49"/>
        <v>687.5</v>
      </c>
      <c r="F374" s="22">
        <f>'2000 250 200 1'!C571</f>
        <v>4.8011988099999996E-6</v>
      </c>
      <c r="G374" s="22">
        <f>'2000 250 200 15'!C571</f>
        <v>4.7976828800000004E-6</v>
      </c>
      <c r="H374" s="15">
        <f t="shared" si="46"/>
        <v>7.3257075429151997E-2</v>
      </c>
      <c r="I374" s="22">
        <f>'2000 250 200 1'!D571</f>
        <v>3.0037679900000001E-6</v>
      </c>
      <c r="J374" s="22">
        <f>'2000 250 200 15'!D571</f>
        <v>3.0017802100000002E-6</v>
      </c>
      <c r="K374" s="21">
        <f t="shared" si="47"/>
        <v>6.6198119931827976E-2</v>
      </c>
      <c r="L374">
        <f t="shared" si="50"/>
        <v>750</v>
      </c>
      <c r="M374" s="22">
        <f>'2000 250 200 1'!C571+'2000 250 200 1'!D571</f>
        <v>7.8049668000000005E-6</v>
      </c>
      <c r="N374" s="22">
        <f>'2000 250 200 15'!C571+'2000 250 200 15'!D571</f>
        <v>7.799463090000001E-6</v>
      </c>
      <c r="O374" s="21">
        <f t="shared" si="48"/>
        <v>7.0540353461121807E-2</v>
      </c>
      <c r="P374" s="22">
        <f>'2000 250 200 1'!C571-'2000 250 200 1'!D571</f>
        <v>1.7974308199999995E-6</v>
      </c>
      <c r="Q374" s="22">
        <f>'2000 250 200 15'!C571-'2000 250 200 15'!D571</f>
        <v>1.7959026700000002E-6</v>
      </c>
      <c r="R374" s="21">
        <f t="shared" si="43"/>
        <v>8.505472727494115E-2</v>
      </c>
    </row>
    <row r="375" spans="1:18">
      <c r="A375">
        <f t="shared" si="44"/>
        <v>36</v>
      </c>
      <c r="B375" s="12">
        <f t="shared" si="41"/>
        <v>-360</v>
      </c>
      <c r="C375">
        <f t="shared" si="45"/>
        <v>6.4000000000000001E-2</v>
      </c>
      <c r="D375">
        <f t="shared" si="42"/>
        <v>-1.1938200260161129</v>
      </c>
      <c r="E375" s="12">
        <f t="shared" si="49"/>
        <v>687.5</v>
      </c>
      <c r="F375" s="22">
        <f>'2000 250 200 1'!C572</f>
        <v>4.7985980200000001E-6</v>
      </c>
      <c r="G375" s="22">
        <f>'2000 250 200 15'!C572</f>
        <v>4.7950866499999997E-6</v>
      </c>
      <c r="H375" s="15">
        <f t="shared" si="46"/>
        <v>7.320169717440643E-2</v>
      </c>
      <c r="I375" s="22">
        <f>'2000 250 200 1'!D572</f>
        <v>3.0022341800000001E-6</v>
      </c>
      <c r="J375" s="22">
        <f>'2000 250 200 15'!D572</f>
        <v>3.0002505100000001E-6</v>
      </c>
      <c r="K375" s="21">
        <f t="shared" si="47"/>
        <v>6.6094962417971415E-2</v>
      </c>
      <c r="L375">
        <f t="shared" si="50"/>
        <v>750</v>
      </c>
      <c r="M375" s="22">
        <f>'2000 250 200 1'!C572+'2000 250 200 1'!D572</f>
        <v>7.8008322000000007E-6</v>
      </c>
      <c r="N375" s="22">
        <f>'2000 250 200 15'!C572+'2000 250 200 15'!D572</f>
        <v>7.7953371599999998E-6</v>
      </c>
      <c r="O375" s="21">
        <f t="shared" si="48"/>
        <v>7.0466534097714417E-2</v>
      </c>
      <c r="P375" s="22">
        <f>'2000 250 200 1'!C572-'2000 250 200 1'!D572</f>
        <v>1.79636384E-6</v>
      </c>
      <c r="Q375" s="22">
        <f>'2000 250 200 15'!C572-'2000 250 200 15'!D572</f>
        <v>1.7948361399999995E-6</v>
      </c>
      <c r="R375" s="21">
        <f t="shared" si="43"/>
        <v>8.5080196508601713E-2</v>
      </c>
    </row>
    <row r="376" spans="1:18">
      <c r="A376">
        <f t="shared" si="44"/>
        <v>37</v>
      </c>
      <c r="B376" s="12">
        <f t="shared" si="41"/>
        <v>-370</v>
      </c>
      <c r="C376">
        <f t="shared" si="45"/>
        <v>7.1840000000000001E-2</v>
      </c>
      <c r="D376">
        <f t="shared" si="42"/>
        <v>-1.143633676340752</v>
      </c>
      <c r="E376" s="12">
        <f t="shared" si="49"/>
        <v>687.5</v>
      </c>
      <c r="F376" s="22">
        <f>'2000 250 200 1'!C573</f>
        <v>4.7949544500000004E-6</v>
      </c>
      <c r="G376" s="22">
        <f>'2000 250 200 15'!C573</f>
        <v>4.7914532699999999E-6</v>
      </c>
      <c r="H376" s="15">
        <f t="shared" si="46"/>
        <v>7.3044671210803033E-2</v>
      </c>
      <c r="I376" s="22">
        <f>'2000 250 200 1'!D573</f>
        <v>3.0000880499999999E-6</v>
      </c>
      <c r="J376" s="22">
        <f>'2000 250 200 15'!D573</f>
        <v>2.9981126500000001E-6</v>
      </c>
      <c r="K376" s="21">
        <f t="shared" si="47"/>
        <v>6.5866418907918584E-2</v>
      </c>
      <c r="L376">
        <f t="shared" si="50"/>
        <v>750</v>
      </c>
      <c r="M376" s="22">
        <f>'2000 250 200 1'!C573+'2000 250 200 1'!D573</f>
        <v>7.7950425000000003E-6</v>
      </c>
      <c r="N376" s="22">
        <f>'2000 250 200 15'!C573+'2000 250 200 15'!D573</f>
        <v>7.7895659199999991E-6</v>
      </c>
      <c r="O376" s="21">
        <f t="shared" si="48"/>
        <v>7.0281907025306178E-2</v>
      </c>
      <c r="P376" s="22">
        <f>'2000 250 200 1'!C573-'2000 250 200 1'!D573</f>
        <v>1.7948664000000005E-6</v>
      </c>
      <c r="Q376" s="22">
        <f>'2000 250 200 15'!C573-'2000 250 200 15'!D573</f>
        <v>1.7933406199999998E-6</v>
      </c>
      <c r="R376" s="21">
        <f t="shared" si="43"/>
        <v>8.5044145529856716E-2</v>
      </c>
    </row>
    <row r="377" spans="1:18">
      <c r="A377">
        <f t="shared" si="44"/>
        <v>38</v>
      </c>
      <c r="B377" s="12">
        <f t="shared" si="41"/>
        <v>-380</v>
      </c>
      <c r="C377">
        <f t="shared" si="45"/>
        <v>8.0629999999999993E-2</v>
      </c>
      <c r="D377">
        <f t="shared" si="42"/>
        <v>-1.0935033402006471</v>
      </c>
      <c r="E377" s="12">
        <f t="shared" si="49"/>
        <v>687.5</v>
      </c>
      <c r="F377" s="22">
        <f>'2000 250 200 1'!C574</f>
        <v>4.7900371799999996E-6</v>
      </c>
      <c r="G377" s="22">
        <f>'2000 250 200 15'!C574</f>
        <v>4.7865551400000004E-6</v>
      </c>
      <c r="H377" s="15">
        <f t="shared" si="46"/>
        <v>7.2719812719338486E-2</v>
      </c>
      <c r="I377" s="22">
        <f>'2000 250 200 1'!D574</f>
        <v>2.99718884E-6</v>
      </c>
      <c r="J377" s="22">
        <f>'2000 250 200 15'!D574</f>
        <v>2.9952261400000001E-6</v>
      </c>
      <c r="K377" s="21">
        <f t="shared" si="47"/>
        <v>6.5506144235689984E-2</v>
      </c>
      <c r="L377">
        <f t="shared" si="50"/>
        <v>750</v>
      </c>
      <c r="M377" s="22">
        <f>'2000 250 200 1'!C574+'2000 250 200 1'!D574</f>
        <v>7.7872260199999997E-6</v>
      </c>
      <c r="N377" s="22">
        <f>'2000 250 200 15'!C574+'2000 250 200 15'!D574</f>
        <v>7.7817812800000005E-6</v>
      </c>
      <c r="O377" s="21">
        <f t="shared" si="48"/>
        <v>6.9943316167617467E-2</v>
      </c>
      <c r="P377" s="22">
        <f>'2000 250 200 1'!C574-'2000 250 200 1'!D574</f>
        <v>1.7928483399999996E-6</v>
      </c>
      <c r="Q377" s="22">
        <f>'2000 250 200 15'!C574-'2000 250 200 15'!D574</f>
        <v>1.7913290000000003E-6</v>
      </c>
      <c r="R377" s="21">
        <f t="shared" si="43"/>
        <v>8.4780403192847006E-2</v>
      </c>
    </row>
    <row r="378" spans="1:18">
      <c r="A378">
        <f t="shared" si="44"/>
        <v>39</v>
      </c>
      <c r="B378" s="12">
        <f t="shared" si="41"/>
        <v>-390</v>
      </c>
      <c r="C378">
        <f t="shared" si="45"/>
        <v>9.0509999999999993E-2</v>
      </c>
      <c r="D378">
        <f t="shared" si="42"/>
        <v>-1.0433034351053492</v>
      </c>
      <c r="E378" s="12">
        <f t="shared" si="49"/>
        <v>687.5</v>
      </c>
      <c r="F378" s="22">
        <f>'2000 250 200 1'!C575</f>
        <v>4.7836192399999997E-6</v>
      </c>
      <c r="G378" s="22">
        <f>'2000 250 200 15'!C575</f>
        <v>4.7801697400000003E-6</v>
      </c>
      <c r="H378" s="15">
        <f t="shared" si="46"/>
        <v>7.2136681543540249E-2</v>
      </c>
      <c r="I378" s="22">
        <f>'2000 250 200 1'!D575</f>
        <v>2.9933982699999999E-6</v>
      </c>
      <c r="J378" s="22">
        <f>'2000 250 200 15'!D575</f>
        <v>2.9914537899999999E-6</v>
      </c>
      <c r="K378" s="21">
        <f t="shared" si="47"/>
        <v>6.498005232229323E-2</v>
      </c>
      <c r="L378">
        <f t="shared" si="50"/>
        <v>750</v>
      </c>
      <c r="M378" s="22">
        <f>'2000 250 200 1'!C575+'2000 250 200 1'!D575</f>
        <v>7.7770175099999996E-6</v>
      </c>
      <c r="N378" s="22">
        <f>'2000 250 200 15'!C575+'2000 250 200 15'!D575</f>
        <v>7.7716235300000007E-6</v>
      </c>
      <c r="O378" s="21">
        <f t="shared" si="48"/>
        <v>6.9382012050088412E-2</v>
      </c>
      <c r="P378" s="22">
        <f>'2000 250 200 1'!C575-'2000 250 200 1'!D575</f>
        <v>1.7902209699999999E-6</v>
      </c>
      <c r="Q378" s="22">
        <f>'2000 250 200 15'!C575-'2000 250 200 15'!D575</f>
        <v>1.7887159500000004E-6</v>
      </c>
      <c r="R378" s="21">
        <f t="shared" si="43"/>
        <v>8.4104304358595741E-2</v>
      </c>
    </row>
    <row r="379" spans="1:18">
      <c r="A379">
        <f t="shared" si="44"/>
        <v>40</v>
      </c>
      <c r="B379" s="12">
        <f t="shared" si="41"/>
        <v>-400</v>
      </c>
      <c r="C379">
        <f t="shared" si="45"/>
        <v>0.1016</v>
      </c>
      <c r="D379">
        <f t="shared" si="42"/>
        <v>-0.99310629205209955</v>
      </c>
      <c r="E379" s="12">
        <f t="shared" si="49"/>
        <v>687.5</v>
      </c>
      <c r="F379" s="22">
        <f>'2000 250 200 1'!C576</f>
        <v>4.77549123E-6</v>
      </c>
      <c r="G379" s="22">
        <f>'2000 250 200 15'!C576</f>
        <v>4.7720933799999997E-6</v>
      </c>
      <c r="H379" s="15">
        <f t="shared" si="46"/>
        <v>7.1177164461919157E-2</v>
      </c>
      <c r="I379" s="22">
        <f>'2000 250 200 1'!D576</f>
        <v>2.9885923000000001E-6</v>
      </c>
      <c r="J379" s="22">
        <f>'2000 250 200 15'!D576</f>
        <v>2.9866749700000002E-6</v>
      </c>
      <c r="K379" s="21">
        <f t="shared" si="47"/>
        <v>6.4175539381350663E-2</v>
      </c>
      <c r="L379">
        <f t="shared" si="50"/>
        <v>750</v>
      </c>
      <c r="M379" s="22">
        <f>'2000 250 200 1'!C576+'2000 250 200 1'!D576</f>
        <v>7.7640835300000001E-6</v>
      </c>
      <c r="N379" s="22">
        <f>'2000 250 200 15'!C576+'2000 250 200 15'!D576</f>
        <v>7.7587683500000007E-6</v>
      </c>
      <c r="O379" s="21">
        <f t="shared" si="48"/>
        <v>6.8482003707676264E-2</v>
      </c>
      <c r="P379" s="22">
        <f>'2000 250 200 1'!C576-'2000 250 200 1'!D576</f>
        <v>1.7868989299999999E-6</v>
      </c>
      <c r="Q379" s="22">
        <f>'2000 250 200 15'!C576-'2000 250 200 15'!D576</f>
        <v>1.7854184099999995E-6</v>
      </c>
      <c r="R379" s="21">
        <f t="shared" si="43"/>
        <v>8.2888492767576386E-2</v>
      </c>
    </row>
    <row r="380" spans="1:18">
      <c r="A380">
        <f t="shared" si="44"/>
        <v>41</v>
      </c>
      <c r="B380" s="12">
        <f t="shared" si="41"/>
        <v>-410</v>
      </c>
      <c r="C380">
        <f t="shared" si="45"/>
        <v>0.114</v>
      </c>
      <c r="D380">
        <f t="shared" si="42"/>
        <v>-0.94309514866352739</v>
      </c>
      <c r="E380" s="12">
        <f t="shared" si="49"/>
        <v>687.5</v>
      </c>
      <c r="F380" s="22">
        <f>'2000 250 200 1'!C577</f>
        <v>4.7654757200000004E-6</v>
      </c>
      <c r="G380" s="22">
        <f>'2000 250 200 15'!C577</f>
        <v>4.7621556899999999E-6</v>
      </c>
      <c r="H380" s="15">
        <f t="shared" si="46"/>
        <v>6.9692662470461478E-2</v>
      </c>
      <c r="I380" s="22">
        <f>'2000 250 200 1'!D577</f>
        <v>2.9826709399999999E-6</v>
      </c>
      <c r="J380" s="22">
        <f>'2000 250 200 15'!D577</f>
        <v>2.9807957400000001E-6</v>
      </c>
      <c r="K380" s="21">
        <f t="shared" si="47"/>
        <v>6.2889594278734348E-2</v>
      </c>
      <c r="L380">
        <f t="shared" si="50"/>
        <v>750</v>
      </c>
      <c r="M380" s="22">
        <f>'2000 250 200 1'!C577+'2000 250 200 1'!D577</f>
        <v>7.7481466600000007E-6</v>
      </c>
      <c r="N380" s="22">
        <f>'2000 250 200 15'!C577+'2000 250 200 15'!D577</f>
        <v>7.7429514300000004E-6</v>
      </c>
      <c r="O380" s="21">
        <f t="shared" si="48"/>
        <v>6.7073747384685745E-2</v>
      </c>
      <c r="P380" s="22">
        <f>'2000 250 200 1'!C577-'2000 250 200 1'!D577</f>
        <v>1.7828047800000005E-6</v>
      </c>
      <c r="Q380" s="22">
        <f>'2000 250 200 15'!C577-'2000 250 200 15'!D577</f>
        <v>1.7813599499999998E-6</v>
      </c>
      <c r="R380" s="21">
        <f t="shared" si="43"/>
        <v>8.1075377231552961E-2</v>
      </c>
    </row>
    <row r="381" spans="1:18">
      <c r="A381">
        <f t="shared" si="44"/>
        <v>42</v>
      </c>
      <c r="B381" s="12">
        <f t="shared" si="41"/>
        <v>-420</v>
      </c>
      <c r="C381">
        <f t="shared" si="45"/>
        <v>0.128</v>
      </c>
      <c r="D381">
        <f t="shared" si="42"/>
        <v>-0.89279003035213167</v>
      </c>
      <c r="E381" s="12">
        <f t="shared" si="49"/>
        <v>687.5</v>
      </c>
      <c r="F381" s="22">
        <f>'2000 250 200 1'!C578</f>
        <v>4.7534375199999998E-6</v>
      </c>
      <c r="G381" s="22">
        <f>'2000 250 200 15'!C578</f>
        <v>4.7502296700000001E-6</v>
      </c>
      <c r="H381" s="15">
        <f t="shared" si="46"/>
        <v>6.7507624917149595E-2</v>
      </c>
      <c r="I381" s="22">
        <f>'2000 250 200 1'!D578</f>
        <v>2.97556177E-6</v>
      </c>
      <c r="J381" s="22">
        <f>'2000 250 200 15'!D578</f>
        <v>2.9737513300000001E-6</v>
      </c>
      <c r="K381" s="21">
        <f t="shared" si="47"/>
        <v>6.0862152304604372E-2</v>
      </c>
      <c r="L381">
        <f t="shared" si="50"/>
        <v>750</v>
      </c>
      <c r="M381" s="22">
        <f>'2000 250 200 1'!C578+'2000 250 200 1'!D578</f>
        <v>7.7289992899999989E-6</v>
      </c>
      <c r="N381" s="22">
        <f>'2000 250 200 15'!C578+'2000 250 200 15'!D578</f>
        <v>7.7239810000000006E-6</v>
      </c>
      <c r="O381" s="21">
        <f t="shared" si="48"/>
        <v>6.4949154219083316E-2</v>
      </c>
      <c r="P381" s="22">
        <f>'2000 250 200 1'!C578-'2000 250 200 1'!D578</f>
        <v>1.7778757499999999E-6</v>
      </c>
      <c r="Q381" s="22">
        <f>'2000 250 200 15'!C578-'2000 250 200 15'!D578</f>
        <v>1.77647834E-6</v>
      </c>
      <c r="R381" s="21">
        <f t="shared" si="43"/>
        <v>7.8630882833612997E-2</v>
      </c>
    </row>
    <row r="382" spans="1:18">
      <c r="A382">
        <f t="shared" si="44"/>
        <v>43</v>
      </c>
      <c r="B382" s="12">
        <f t="shared" si="41"/>
        <v>-430</v>
      </c>
      <c r="C382">
        <f t="shared" si="45"/>
        <v>0.14369999999999999</v>
      </c>
      <c r="D382">
        <f t="shared" si="42"/>
        <v>-0.8425432318657744</v>
      </c>
      <c r="E382" s="12">
        <f t="shared" si="49"/>
        <v>687.5</v>
      </c>
      <c r="F382" s="22">
        <f>'2000 250 200 1'!C579</f>
        <v>4.7392855400000002E-6</v>
      </c>
      <c r="G382" s="22">
        <f>'2000 250 200 15'!C579</f>
        <v>4.7362331599999997E-6</v>
      </c>
      <c r="H382" s="15">
        <f t="shared" si="46"/>
        <v>6.4426657719550445E-2</v>
      </c>
      <c r="I382" s="22">
        <f>'2000 250 200 1'!D579</f>
        <v>2.9672158300000002E-6</v>
      </c>
      <c r="J382" s="22">
        <f>'2000 250 200 15'!D579</f>
        <v>2.9654998100000002E-6</v>
      </c>
      <c r="K382" s="21">
        <f t="shared" si="47"/>
        <v>5.7849393233349262E-2</v>
      </c>
      <c r="L382">
        <f t="shared" si="50"/>
        <v>750</v>
      </c>
      <c r="M382" s="22">
        <f>'2000 250 200 1'!C579+'2000 250 200 1'!D579</f>
        <v>7.7065013700000012E-6</v>
      </c>
      <c r="N382" s="22">
        <f>'2000 250 200 15'!C579+'2000 250 200 15'!D579</f>
        <v>7.7017329700000003E-6</v>
      </c>
      <c r="O382" s="21">
        <f t="shared" si="48"/>
        <v>6.1894178071034298E-2</v>
      </c>
      <c r="P382" s="22">
        <f>'2000 250 200 1'!C579-'2000 250 200 1'!D579</f>
        <v>1.77206971E-6</v>
      </c>
      <c r="Q382" s="22">
        <f>'2000 250 200 15'!C579-'2000 250 200 15'!D579</f>
        <v>1.7707333499999995E-6</v>
      </c>
      <c r="R382" s="21">
        <f t="shared" si="43"/>
        <v>7.5440829047973765E-2</v>
      </c>
    </row>
    <row r="383" spans="1:18">
      <c r="A383">
        <f t="shared" si="44"/>
        <v>44</v>
      </c>
      <c r="B383" s="12">
        <f t="shared" si="41"/>
        <v>-440</v>
      </c>
      <c r="C383">
        <f t="shared" si="45"/>
        <v>0.1613</v>
      </c>
      <c r="D383">
        <f t="shared" si="42"/>
        <v>-0.79236563261103843</v>
      </c>
      <c r="E383" s="12">
        <f t="shared" si="49"/>
        <v>687.5</v>
      </c>
      <c r="F383" s="22">
        <f>'2000 250 200 1'!C580</f>
        <v>4.7229680899999996E-6</v>
      </c>
      <c r="G383" s="22">
        <f>'2000 250 200 15'!C580</f>
        <v>4.7201235400000002E-6</v>
      </c>
      <c r="H383" s="15">
        <f t="shared" si="46"/>
        <v>6.0246159021955757E-2</v>
      </c>
      <c r="I383" s="22">
        <f>'2000 250 200 1'!D580</f>
        <v>2.95760079E-6</v>
      </c>
      <c r="J383" s="22">
        <f>'2000 250 200 15'!D580</f>
        <v>2.9560132500000002E-6</v>
      </c>
      <c r="K383" s="21">
        <f t="shared" si="47"/>
        <v>5.3691025124792027E-2</v>
      </c>
      <c r="L383">
        <f t="shared" si="50"/>
        <v>750</v>
      </c>
      <c r="M383" s="22">
        <f>'2000 250 200 1'!C580+'2000 250 200 1'!D580</f>
        <v>7.6805688799999996E-6</v>
      </c>
      <c r="N383" s="22">
        <f>'2000 250 200 15'!C580+'2000 250 200 15'!D580</f>
        <v>7.6761367900000008E-6</v>
      </c>
      <c r="O383" s="21">
        <f t="shared" si="48"/>
        <v>5.7721885087073987E-2</v>
      </c>
      <c r="P383" s="22">
        <f>'2000 250 200 1'!C580-'2000 250 200 1'!D580</f>
        <v>1.7653672999999996E-6</v>
      </c>
      <c r="Q383" s="22">
        <f>'2000 250 200 15'!C580-'2000 250 200 15'!D580</f>
        <v>1.76411029E-6</v>
      </c>
      <c r="R383" s="21">
        <f t="shared" si="43"/>
        <v>7.1229238205735845E-2</v>
      </c>
    </row>
    <row r="384" spans="1:18">
      <c r="A384">
        <f t="shared" si="44"/>
        <v>45</v>
      </c>
      <c r="B384" s="12">
        <f t="shared" si="41"/>
        <v>-450</v>
      </c>
      <c r="C384">
        <f t="shared" si="45"/>
        <v>0.18099999999999999</v>
      </c>
      <c r="D384">
        <f t="shared" si="42"/>
        <v>-0.74232142513081545</v>
      </c>
      <c r="E384" s="12">
        <f t="shared" si="49"/>
        <v>687.5</v>
      </c>
      <c r="F384" s="22">
        <f>'2000 250 200 1'!C581</f>
        <v>4.7044672099999999E-6</v>
      </c>
      <c r="G384" s="22">
        <f>'2000 250 200 15'!C581</f>
        <v>4.7018913099999999E-6</v>
      </c>
      <c r="H384" s="15">
        <f t="shared" si="46"/>
        <v>5.4769334903046349E-2</v>
      </c>
      <c r="I384" s="22">
        <f>'2000 250 200 1'!D581</f>
        <v>2.9466980400000002E-6</v>
      </c>
      <c r="J384" s="22">
        <f>'2000 250 200 15'!D581</f>
        <v>2.9452744100000001E-6</v>
      </c>
      <c r="K384" s="21">
        <f t="shared" si="47"/>
        <v>4.8324394320617053E-2</v>
      </c>
      <c r="L384">
        <f t="shared" si="50"/>
        <v>750</v>
      </c>
      <c r="M384" s="22">
        <f>'2000 250 200 1'!C581+'2000 250 200 1'!D581</f>
        <v>7.6511652500000005E-6</v>
      </c>
      <c r="N384" s="22">
        <f>'2000 250 200 15'!C581+'2000 250 200 15'!D581</f>
        <v>7.6471657200000004E-6</v>
      </c>
      <c r="O384" s="21">
        <f t="shared" si="48"/>
        <v>5.2287141752170856E-2</v>
      </c>
      <c r="P384" s="22">
        <f>'2000 250 200 1'!C581-'2000 250 200 1'!D581</f>
        <v>1.7577691699999997E-6</v>
      </c>
      <c r="Q384" s="22">
        <f>'2000 250 200 15'!C581-'2000 250 200 15'!D581</f>
        <v>1.7566168999999997E-6</v>
      </c>
      <c r="R384" s="21">
        <f t="shared" si="43"/>
        <v>6.5574468885824869E-2</v>
      </c>
    </row>
    <row r="385" spans="1:18">
      <c r="A385">
        <f t="shared" si="44"/>
        <v>46</v>
      </c>
      <c r="B385" s="12">
        <f t="shared" si="41"/>
        <v>-460</v>
      </c>
      <c r="C385">
        <f t="shared" si="45"/>
        <v>0.20319999999999999</v>
      </c>
      <c r="D385">
        <f t="shared" si="42"/>
        <v>-0.69207629638811841</v>
      </c>
      <c r="E385" s="12">
        <f t="shared" si="49"/>
        <v>687.5</v>
      </c>
      <c r="F385" s="22">
        <f>'2000 250 200 1'!C582</f>
        <v>4.6837908799999999E-6</v>
      </c>
      <c r="G385" s="22">
        <f>'2000 250 200 15'!C582</f>
        <v>4.68155179E-6</v>
      </c>
      <c r="H385" s="15">
        <f t="shared" si="46"/>
        <v>4.7816509846934925E-2</v>
      </c>
      <c r="I385" s="22">
        <f>'2000 250 200 1'!D582</f>
        <v>2.9345039500000002E-6</v>
      </c>
      <c r="J385" s="22">
        <f>'2000 250 200 15'!D582</f>
        <v>2.9332797200000001E-6</v>
      </c>
      <c r="K385" s="21">
        <f t="shared" si="47"/>
        <v>4.1727168854543153E-2</v>
      </c>
      <c r="L385">
        <f t="shared" si="50"/>
        <v>750</v>
      </c>
      <c r="M385" s="22">
        <f>'2000 250 200 1'!C582+'2000 250 200 1'!D582</f>
        <v>7.6182948300000005E-6</v>
      </c>
      <c r="N385" s="22">
        <f>'2000 250 200 15'!C582+'2000 250 200 15'!D582</f>
        <v>7.6148315099999997E-6</v>
      </c>
      <c r="O385" s="21">
        <f t="shared" si="48"/>
        <v>4.547090233088457E-2</v>
      </c>
      <c r="P385" s="22">
        <f>'2000 250 200 1'!C582-'2000 250 200 1'!D582</f>
        <v>1.7492869299999997E-6</v>
      </c>
      <c r="Q385" s="22">
        <f>'2000 250 200 15'!C582-'2000 250 200 15'!D582</f>
        <v>1.74827207E-6</v>
      </c>
      <c r="R385" s="21">
        <f t="shared" si="43"/>
        <v>5.8032473505079951E-2</v>
      </c>
    </row>
    <row r="386" spans="1:18">
      <c r="A386">
        <f t="shared" si="44"/>
        <v>47</v>
      </c>
      <c r="B386" s="12">
        <f t="shared" si="41"/>
        <v>-470</v>
      </c>
      <c r="C386">
        <f t="shared" si="45"/>
        <v>0.2281</v>
      </c>
      <c r="D386">
        <f t="shared" si="42"/>
        <v>-0.64187471472335145</v>
      </c>
      <c r="E386" s="12">
        <f t="shared" si="49"/>
        <v>687.5</v>
      </c>
      <c r="F386" s="22">
        <f>'2000 250 200 1'!C583</f>
        <v>4.6609580699999997E-6</v>
      </c>
      <c r="G386" s="22">
        <f>'2000 250 200 15'!C583</f>
        <v>4.6591297100000004E-6</v>
      </c>
      <c r="H386" s="15">
        <f t="shared" si="46"/>
        <v>3.9234823601613109E-2</v>
      </c>
      <c r="I386" s="22">
        <f>'2000 250 200 1'!D583</f>
        <v>2.9210287799999999E-6</v>
      </c>
      <c r="J386" s="22">
        <f>'2000 250 200 15'!D583</f>
        <v>2.9200407899999999E-6</v>
      </c>
      <c r="K386" s="21">
        <f t="shared" si="47"/>
        <v>3.382907832751321E-2</v>
      </c>
      <c r="L386">
        <f t="shared" si="50"/>
        <v>750</v>
      </c>
      <c r="M386" s="22">
        <f>'2000 250 200 1'!C583+'2000 250 200 1'!D583</f>
        <v>7.5819868499999999E-6</v>
      </c>
      <c r="N386" s="22">
        <f>'2000 250 200 15'!C583+'2000 250 200 15'!D583</f>
        <v>7.5791705000000003E-6</v>
      </c>
      <c r="O386" s="21">
        <f t="shared" si="48"/>
        <v>3.7152176908177695E-2</v>
      </c>
      <c r="P386" s="22">
        <f>'2000 250 200 1'!C583-'2000 250 200 1'!D583</f>
        <v>1.7399292899999998E-6</v>
      </c>
      <c r="Q386" s="22">
        <f>'2000 250 200 15'!C583-'2000 250 200 15'!D583</f>
        <v>1.7390889200000005E-6</v>
      </c>
      <c r="R386" s="21">
        <f t="shared" si="43"/>
        <v>4.8310756039378705E-2</v>
      </c>
    </row>
    <row r="387" spans="1:18">
      <c r="A387">
        <f t="shared" si="44"/>
        <v>48</v>
      </c>
      <c r="B387" s="12">
        <f t="shared" ref="B387:B450" si="51">A387*10*-1</f>
        <v>-480</v>
      </c>
      <c r="C387">
        <f t="shared" si="45"/>
        <v>0.25600000000000001</v>
      </c>
      <c r="D387">
        <f t="shared" ref="D387:D450" si="52">LOG10(C387)</f>
        <v>-0.59176003468815042</v>
      </c>
      <c r="E387" s="12">
        <f t="shared" si="49"/>
        <v>687.5</v>
      </c>
      <c r="F387" s="22">
        <f>'2000 250 200 1'!C584</f>
        <v>4.6359803299999998E-6</v>
      </c>
      <c r="G387" s="22">
        <f>'2000 250 200 15'!C584</f>
        <v>4.6346407100000001E-6</v>
      </c>
      <c r="H387" s="15">
        <f t="shared" si="46"/>
        <v>2.8900329205984066E-2</v>
      </c>
      <c r="I387" s="22">
        <f>'2000 250 200 1'!D584</f>
        <v>2.9062899800000001E-6</v>
      </c>
      <c r="J387" s="22">
        <f>'2000 250 200 15'!D584</f>
        <v>2.9055793700000001E-6</v>
      </c>
      <c r="K387" s="21">
        <f t="shared" si="47"/>
        <v>2.445374997977201E-2</v>
      </c>
      <c r="L387">
        <f t="shared" si="50"/>
        <v>750</v>
      </c>
      <c r="M387" s="22">
        <f>'2000 250 200 1'!C584+'2000 250 200 1'!D584</f>
        <v>7.5422703099999999E-6</v>
      </c>
      <c r="N387" s="22">
        <f>'2000 250 200 15'!C584+'2000 250 200 15'!D584</f>
        <v>7.5402200800000002E-6</v>
      </c>
      <c r="O387" s="21">
        <f t="shared" si="48"/>
        <v>2.7186889525339347E-2</v>
      </c>
      <c r="P387" s="22">
        <f>'2000 250 200 1'!C584-'2000 250 200 1'!D584</f>
        <v>1.7296903499999997E-6</v>
      </c>
      <c r="Q387" s="22">
        <f>'2000 250 200 15'!C584-'2000 250 200 15'!D584</f>
        <v>1.72906134E-6</v>
      </c>
      <c r="R387" s="21">
        <f t="shared" ref="R387:R450" si="53">2*(P387-Q387)/(P387+Q387)*100</f>
        <v>3.6372081975020953E-2</v>
      </c>
    </row>
    <row r="388" spans="1:18">
      <c r="A388">
        <f t="shared" si="44"/>
        <v>49</v>
      </c>
      <c r="B388" s="12">
        <f t="shared" si="51"/>
        <v>-490</v>
      </c>
      <c r="C388">
        <f t="shared" si="45"/>
        <v>0.28739999999999999</v>
      </c>
      <c r="D388">
        <f t="shared" si="52"/>
        <v>-0.54151323620179315</v>
      </c>
      <c r="E388" s="12">
        <f t="shared" si="49"/>
        <v>687.5</v>
      </c>
      <c r="F388" s="22">
        <f>'2000 250 200 1'!C585</f>
        <v>4.6088527999999999E-6</v>
      </c>
      <c r="G388" s="22">
        <f>'2000 250 200 15'!C585</f>
        <v>4.6080825799999999E-6</v>
      </c>
      <c r="H388" s="15">
        <f t="shared" si="46"/>
        <v>1.6713147445328626E-2</v>
      </c>
      <c r="I388" s="22">
        <f>'2000 250 200 1'!D585</f>
        <v>2.89030307E-6</v>
      </c>
      <c r="J388" s="22">
        <f>'2000 250 200 15'!D585</f>
        <v>2.8899175400000002E-6</v>
      </c>
      <c r="K388" s="21">
        <f t="shared" si="47"/>
        <v>1.3339629263729589E-2</v>
      </c>
      <c r="L388">
        <f t="shared" si="50"/>
        <v>750</v>
      </c>
      <c r="M388" s="22">
        <f>'2000 250 200 1'!C585+'2000 250 200 1'!D585</f>
        <v>7.4991558699999995E-6</v>
      </c>
      <c r="N388" s="22">
        <f>'2000 250 200 15'!C585+'2000 250 200 15'!D585</f>
        <v>7.4980001199999996E-6</v>
      </c>
      <c r="O388" s="21">
        <f t="shared" si="48"/>
        <v>1.5412922300341754E-2</v>
      </c>
      <c r="P388" s="22">
        <f>'2000 250 200 1'!C585-'2000 250 200 1'!D585</f>
        <v>1.7185497299999999E-6</v>
      </c>
      <c r="Q388" s="22">
        <f>'2000 250 200 15'!C585-'2000 250 200 15'!D585</f>
        <v>1.7181650399999997E-6</v>
      </c>
      <c r="R388" s="21">
        <f t="shared" si="53"/>
        <v>2.2387077528705449E-2</v>
      </c>
    </row>
    <row r="389" spans="1:18">
      <c r="A389">
        <f t="shared" si="44"/>
        <v>50</v>
      </c>
      <c r="B389" s="12">
        <f t="shared" si="51"/>
        <v>-500</v>
      </c>
      <c r="C389">
        <f t="shared" si="45"/>
        <v>0.32250000000000001</v>
      </c>
      <c r="D389">
        <f t="shared" si="52"/>
        <v>-0.49147028102871343</v>
      </c>
      <c r="E389" s="12">
        <f t="shared" si="49"/>
        <v>687.5</v>
      </c>
      <c r="F389" s="22">
        <f>'2000 250 200 1'!C586</f>
        <v>4.5795585400000001E-6</v>
      </c>
      <c r="G389" s="22">
        <f>'2000 250 200 15'!C586</f>
        <v>4.5794407200000001E-6</v>
      </c>
      <c r="H389" s="15">
        <f t="shared" si="46"/>
        <v>2.572770160919593E-3</v>
      </c>
      <c r="I389" s="22">
        <f>'2000 250 200 1'!D586</f>
        <v>2.8730740800000001E-6</v>
      </c>
      <c r="J389" s="22">
        <f>'2000 250 200 15'!D586</f>
        <v>2.8730675100000002E-6</v>
      </c>
      <c r="K389" s="21">
        <f t="shared" si="47"/>
        <v>2.2867518654039822E-4</v>
      </c>
      <c r="L389">
        <f t="shared" si="50"/>
        <v>750</v>
      </c>
      <c r="M389" s="22">
        <f>'2000 250 200 1'!C586+'2000 250 200 1'!D586</f>
        <v>7.4526326200000006E-6</v>
      </c>
      <c r="N389" s="22">
        <f>'2000 250 200 15'!C586+'2000 250 200 15'!D586</f>
        <v>7.4525082299999998E-6</v>
      </c>
      <c r="O389" s="21">
        <f t="shared" si="48"/>
        <v>1.6690885547829513E-3</v>
      </c>
      <c r="P389" s="22">
        <f>'2000 250 200 1'!C586-'2000 250 200 1'!D586</f>
        <v>1.7064844600000001E-6</v>
      </c>
      <c r="Q389" s="22">
        <f>'2000 250 200 15'!C586-'2000 250 200 15'!D586</f>
        <v>1.7063732099999999E-6</v>
      </c>
      <c r="R389" s="21">
        <f t="shared" si="53"/>
        <v>6.5194632039934572E-3</v>
      </c>
    </row>
    <row r="390" spans="1:18">
      <c r="A390">
        <f t="shared" si="44"/>
        <v>51</v>
      </c>
      <c r="B390" s="12">
        <f t="shared" si="51"/>
        <v>-510</v>
      </c>
      <c r="C390">
        <f t="shared" si="45"/>
        <v>0.36199999999999999</v>
      </c>
      <c r="D390">
        <f t="shared" si="52"/>
        <v>-0.44129142946683431</v>
      </c>
      <c r="E390" s="12">
        <f t="shared" si="49"/>
        <v>687.5</v>
      </c>
      <c r="F390" s="22">
        <f>'2000 250 200 1'!C587</f>
        <v>4.5480739100000001E-6</v>
      </c>
      <c r="G390" s="22">
        <f>'2000 250 200 15'!C587</f>
        <v>4.5486954899999997E-6</v>
      </c>
      <c r="H390" s="15">
        <f t="shared" si="46"/>
        <v>-1.3665950463678949E-2</v>
      </c>
      <c r="I390" s="22">
        <f>'2000 250 200 1'!D587</f>
        <v>2.8545933E-6</v>
      </c>
      <c r="J390" s="22">
        <f>'2000 250 200 15'!D587</f>
        <v>2.8550223899999999E-6</v>
      </c>
      <c r="K390" s="21">
        <f t="shared" si="47"/>
        <v>-1.5030433685805094E-2</v>
      </c>
      <c r="L390">
        <f t="shared" si="50"/>
        <v>750</v>
      </c>
      <c r="M390" s="22">
        <f>'2000 250 200 1'!C587+'2000 250 200 1'!D587</f>
        <v>7.4026672100000006E-6</v>
      </c>
      <c r="N390" s="22">
        <f>'2000 250 200 15'!C587+'2000 250 200 15'!D587</f>
        <v>7.4037178799999996E-6</v>
      </c>
      <c r="O390" s="21">
        <f t="shared" si="48"/>
        <v>-1.4192120407683051E-2</v>
      </c>
      <c r="P390" s="22">
        <f>'2000 250 200 1'!C587-'2000 250 200 1'!D587</f>
        <v>1.6934806100000001E-6</v>
      </c>
      <c r="Q390" s="22">
        <f>'2000 250 200 15'!C587-'2000 250 200 15'!D587</f>
        <v>1.6936730999999998E-6</v>
      </c>
      <c r="R390" s="21">
        <f t="shared" si="53"/>
        <v>-1.1365885134257214E-2</v>
      </c>
    </row>
    <row r="391" spans="1:18">
      <c r="A391">
        <f t="shared" si="44"/>
        <v>52</v>
      </c>
      <c r="B391" s="12">
        <f t="shared" si="51"/>
        <v>-520</v>
      </c>
      <c r="C391">
        <f t="shared" si="45"/>
        <v>0.40639999999999998</v>
      </c>
      <c r="D391">
        <f t="shared" si="52"/>
        <v>-0.39104630072413715</v>
      </c>
      <c r="E391" s="12">
        <f t="shared" si="49"/>
        <v>687.5</v>
      </c>
      <c r="F391" s="22">
        <f>'2000 250 200 1'!C588</f>
        <v>4.5143612000000002E-6</v>
      </c>
      <c r="G391" s="22">
        <f>'2000 250 200 15'!C588</f>
        <v>4.5158170599999997E-6</v>
      </c>
      <c r="H391" s="15">
        <f t="shared" si="46"/>
        <v>-3.2244324709475872E-2</v>
      </c>
      <c r="I391" s="22">
        <f>'2000 250 200 1'!D588</f>
        <v>2.8348313400000001E-6</v>
      </c>
      <c r="J391" s="22">
        <f>'2000 250 200 15'!D588</f>
        <v>2.83575084E-6</v>
      </c>
      <c r="K391" s="21">
        <f t="shared" si="47"/>
        <v>-3.2430532556001673E-2</v>
      </c>
      <c r="L391">
        <f t="shared" si="50"/>
        <v>750</v>
      </c>
      <c r="M391" s="22">
        <f>'2000 250 200 1'!C588+'2000 250 200 1'!D588</f>
        <v>7.3491925400000003E-6</v>
      </c>
      <c r="N391" s="22">
        <f>'2000 250 200 15'!C588+'2000 250 200 15'!D588</f>
        <v>7.3515679000000001E-6</v>
      </c>
      <c r="O391" s="21">
        <f t="shared" si="48"/>
        <v>-3.2316151394951066E-2</v>
      </c>
      <c r="P391" s="22">
        <f>'2000 250 200 1'!C588-'2000 250 200 1'!D588</f>
        <v>1.6795298600000001E-6</v>
      </c>
      <c r="Q391" s="22">
        <f>'2000 250 200 15'!C588-'2000 250 200 15'!D588</f>
        <v>1.6800662199999997E-6</v>
      </c>
      <c r="R391" s="21">
        <f t="shared" si="53"/>
        <v>-3.1930028921785404E-2</v>
      </c>
    </row>
    <row r="392" spans="1:18">
      <c r="A392">
        <f t="shared" si="44"/>
        <v>53</v>
      </c>
      <c r="B392" s="12">
        <f t="shared" si="51"/>
        <v>-530</v>
      </c>
      <c r="C392">
        <f t="shared" si="45"/>
        <v>0.45610000000000001</v>
      </c>
      <c r="D392">
        <f t="shared" si="52"/>
        <v>-0.34093992775906168</v>
      </c>
      <c r="E392" s="12">
        <f t="shared" si="49"/>
        <v>687.5</v>
      </c>
      <c r="F392" s="22">
        <f>'2000 250 200 1'!C589</f>
        <v>4.4783525299999997E-6</v>
      </c>
      <c r="G392" s="22">
        <f>'2000 250 200 15'!C589</f>
        <v>4.4807519400000001E-6</v>
      </c>
      <c r="H392" s="15">
        <f t="shared" si="46"/>
        <v>-5.3563612480129273E-2</v>
      </c>
      <c r="I392" s="22">
        <f>'2000 250 200 1'!D589</f>
        <v>2.8137446699999999E-6</v>
      </c>
      <c r="J392" s="22">
        <f>'2000 250 200 15'!D589</f>
        <v>2.8152038E-6</v>
      </c>
      <c r="K392" s="21">
        <f t="shared" si="47"/>
        <v>-5.1843786020662856E-2</v>
      </c>
      <c r="L392">
        <f t="shared" si="50"/>
        <v>750</v>
      </c>
      <c r="M392" s="22">
        <f>'2000 250 200 1'!C589+'2000 250 200 1'!D589</f>
        <v>7.2920971999999992E-6</v>
      </c>
      <c r="N392" s="22">
        <f>'2000 250 200 15'!C589+'2000 250 200 15'!D589</f>
        <v>7.2959557400000001E-6</v>
      </c>
      <c r="O392" s="21">
        <f t="shared" si="48"/>
        <v>-5.2899999963955176E-2</v>
      </c>
      <c r="P392" s="22">
        <f>'2000 250 200 1'!C589-'2000 250 200 1'!D589</f>
        <v>1.6646078599999998E-6</v>
      </c>
      <c r="Q392" s="22">
        <f>'2000 250 200 15'!C589-'2000 250 200 15'!D589</f>
        <v>1.6655481400000001E-6</v>
      </c>
      <c r="R392" s="21">
        <f t="shared" si="53"/>
        <v>-5.6470627802438181E-2</v>
      </c>
    </row>
    <row r="393" spans="1:18">
      <c r="A393">
        <f t="shared" si="44"/>
        <v>54</v>
      </c>
      <c r="B393" s="12">
        <f t="shared" si="51"/>
        <v>-540</v>
      </c>
      <c r="C393">
        <f t="shared" si="45"/>
        <v>0.51200000000000001</v>
      </c>
      <c r="D393">
        <f t="shared" si="52"/>
        <v>-0.29073003902416922</v>
      </c>
      <c r="E393" s="12">
        <f t="shared" si="49"/>
        <v>687.5</v>
      </c>
      <c r="F393" s="22">
        <f>'2000 250 200 1'!C590</f>
        <v>4.4399361600000003E-6</v>
      </c>
      <c r="G393" s="22">
        <f>'2000 250 200 15'!C590</f>
        <v>4.4434122700000003E-6</v>
      </c>
      <c r="H393" s="15">
        <f t="shared" si="46"/>
        <v>-7.8261255367645166E-2</v>
      </c>
      <c r="I393" s="22">
        <f>'2000 250 200 1'!D590</f>
        <v>2.7912936100000002E-6</v>
      </c>
      <c r="J393" s="22">
        <f>'2000 250 200 15'!D590</f>
        <v>2.79333526E-6</v>
      </c>
      <c r="K393" s="21">
        <f t="shared" si="47"/>
        <v>-7.3116765590900509E-2</v>
      </c>
      <c r="L393">
        <f t="shared" si="50"/>
        <v>750</v>
      </c>
      <c r="M393" s="22">
        <f>'2000 250 200 1'!C590+'2000 250 200 1'!D590</f>
        <v>7.2312297700000005E-6</v>
      </c>
      <c r="N393" s="22">
        <f>'2000 250 200 15'!C590+'2000 250 200 15'!D590</f>
        <v>7.2367475300000008E-6</v>
      </c>
      <c r="O393" s="21">
        <f t="shared" si="48"/>
        <v>-7.6275486000385848E-2</v>
      </c>
      <c r="P393" s="22">
        <f>'2000 250 200 1'!C590-'2000 250 200 1'!D590</f>
        <v>1.6486425500000002E-6</v>
      </c>
      <c r="Q393" s="22">
        <f>'2000 250 200 15'!C590-'2000 250 200 15'!D590</f>
        <v>1.6500770100000003E-6</v>
      </c>
      <c r="R393" s="21">
        <f t="shared" si="53"/>
        <v>-8.6970715388741376E-2</v>
      </c>
    </row>
    <row r="394" spans="1:18">
      <c r="A394">
        <f t="shared" si="44"/>
        <v>55</v>
      </c>
      <c r="B394" s="12">
        <f t="shared" si="51"/>
        <v>-550</v>
      </c>
      <c r="C394">
        <f t="shared" si="45"/>
        <v>0.57469999999999999</v>
      </c>
      <c r="D394">
        <f t="shared" si="52"/>
        <v>-0.24055880286630241</v>
      </c>
      <c r="E394" s="12">
        <f t="shared" si="49"/>
        <v>687.5</v>
      </c>
      <c r="F394" s="22">
        <f>'2000 250 200 1'!C591</f>
        <v>4.3989360200000001E-6</v>
      </c>
      <c r="G394" s="22">
        <f>'2000 250 200 15'!C591</f>
        <v>4.4036595200000004E-6</v>
      </c>
      <c r="H394" s="15">
        <f t="shared" si="46"/>
        <v>-0.10732061875468744</v>
      </c>
      <c r="I394" s="22">
        <f>'2000 250 200 1'!D591</f>
        <v>2.76745693E-6</v>
      </c>
      <c r="J394" s="22">
        <f>'2000 250 200 15'!D591</f>
        <v>2.7701203499999999E-6</v>
      </c>
      <c r="K394" s="21">
        <f t="shared" si="47"/>
        <v>-9.6194413741883089E-2</v>
      </c>
      <c r="L394">
        <f t="shared" si="50"/>
        <v>750</v>
      </c>
      <c r="M394" s="22">
        <f>'2000 250 200 1'!C591+'2000 250 200 1'!D591</f>
        <v>7.1663929499999997E-6</v>
      </c>
      <c r="N394" s="22">
        <f>'2000 250 200 15'!C591+'2000 250 200 15'!D591</f>
        <v>7.1737798699999999E-6</v>
      </c>
      <c r="O394" s="21">
        <f t="shared" si="48"/>
        <v>-0.10302414193638873</v>
      </c>
      <c r="P394" s="22">
        <f>'2000 250 200 1'!C591-'2000 250 200 1'!D591</f>
        <v>1.6314790900000001E-6</v>
      </c>
      <c r="Q394" s="22">
        <f>'2000 250 200 15'!C591-'2000 250 200 15'!D591</f>
        <v>1.6335391700000005E-6</v>
      </c>
      <c r="R394" s="21">
        <f t="shared" si="53"/>
        <v>-0.12619102473260913</v>
      </c>
    </row>
    <row r="395" spans="1:18">
      <c r="A395">
        <f t="shared" si="44"/>
        <v>56</v>
      </c>
      <c r="B395" s="12">
        <f t="shared" si="51"/>
        <v>-560</v>
      </c>
      <c r="C395">
        <f t="shared" si="45"/>
        <v>0.64510000000000001</v>
      </c>
      <c r="D395">
        <f t="shared" si="52"/>
        <v>-0.19037295810595026</v>
      </c>
      <c r="E395" s="12">
        <f t="shared" si="49"/>
        <v>687.5</v>
      </c>
      <c r="F395" s="22">
        <f>'2000 250 200 1'!C592</f>
        <v>4.3550696300000002E-6</v>
      </c>
      <c r="G395" s="22">
        <f>'2000 250 200 15'!C592</f>
        <v>4.3612667E-6</v>
      </c>
      <c r="H395" s="15">
        <f t="shared" si="46"/>
        <v>-0.14219437537467741</v>
      </c>
      <c r="I395" s="22">
        <f>'2000 250 200 1'!D592</f>
        <v>2.7422240999999999E-6</v>
      </c>
      <c r="J395" s="22">
        <f>'2000 250 200 15'!D592</f>
        <v>2.7455501999999998E-6</v>
      </c>
      <c r="K395" s="21">
        <f t="shared" si="47"/>
        <v>-0.12121854209637761</v>
      </c>
      <c r="L395">
        <f t="shared" si="50"/>
        <v>750</v>
      </c>
      <c r="M395" s="22">
        <f>'2000 250 200 1'!C592+'2000 250 200 1'!D592</f>
        <v>7.0972937300000006E-6</v>
      </c>
      <c r="N395" s="22">
        <f>'2000 250 200 15'!C592+'2000 250 200 15'!D592</f>
        <v>7.1068168999999993E-6</v>
      </c>
      <c r="O395" s="21">
        <f t="shared" si="48"/>
        <v>-0.13409033832621997</v>
      </c>
      <c r="P395" s="22">
        <f>'2000 250 200 1'!C592-'2000 250 200 1'!D592</f>
        <v>1.6128455300000002E-6</v>
      </c>
      <c r="Q395" s="22">
        <f>'2000 250 200 15'!C592-'2000 250 200 15'!D592</f>
        <v>1.6157165000000002E-6</v>
      </c>
      <c r="R395" s="21">
        <f t="shared" si="53"/>
        <v>-0.17784821684221713</v>
      </c>
    </row>
    <row r="396" spans="1:18">
      <c r="A396">
        <f t="shared" si="44"/>
        <v>57</v>
      </c>
      <c r="B396" s="12">
        <f t="shared" si="51"/>
        <v>-570</v>
      </c>
      <c r="C396">
        <f t="shared" si="45"/>
        <v>0.72409999999999997</v>
      </c>
      <c r="D396">
        <f t="shared" si="52"/>
        <v>-0.14020145251943436</v>
      </c>
      <c r="E396" s="12">
        <f t="shared" si="49"/>
        <v>687.5</v>
      </c>
      <c r="F396" s="22">
        <f>'2000 250 200 1'!C593</f>
        <v>4.3078955099999999E-6</v>
      </c>
      <c r="G396" s="22">
        <f>'2000 250 200 15'!C593</f>
        <v>4.31586846E-6</v>
      </c>
      <c r="H396" s="15">
        <f t="shared" si="46"/>
        <v>-0.1849064985483386</v>
      </c>
      <c r="I396" s="22">
        <f>'2000 250 200 1'!D593</f>
        <v>2.7155689199999998E-6</v>
      </c>
      <c r="J396" s="22">
        <f>'2000 250 200 15'!D593</f>
        <v>2.7196073099999998E-6</v>
      </c>
      <c r="K396" s="21">
        <f t="shared" si="47"/>
        <v>-0.14860198930477039</v>
      </c>
      <c r="L396">
        <f t="shared" si="50"/>
        <v>750</v>
      </c>
      <c r="M396" s="22">
        <f>'2000 250 200 1'!C593+'2000 250 200 1'!D593</f>
        <v>7.0234644299999997E-6</v>
      </c>
      <c r="N396" s="22">
        <f>'2000 250 200 15'!C593+'2000 250 200 15'!D593</f>
        <v>7.0354757699999998E-6</v>
      </c>
      <c r="O396" s="21">
        <f t="shared" si="48"/>
        <v>-0.17087120123037597</v>
      </c>
      <c r="P396" s="22">
        <f>'2000 250 200 1'!C593-'2000 250 200 1'!D593</f>
        <v>1.5923265900000001E-6</v>
      </c>
      <c r="Q396" s="22">
        <f>'2000 250 200 15'!C593-'2000 250 200 15'!D593</f>
        <v>1.5962611500000002E-6</v>
      </c>
      <c r="R396" s="21">
        <f t="shared" si="53"/>
        <v>-0.2467901353719742</v>
      </c>
    </row>
    <row r="397" spans="1:18">
      <c r="A397">
        <f t="shared" si="44"/>
        <v>58</v>
      </c>
      <c r="B397" s="12">
        <f t="shared" si="51"/>
        <v>-580</v>
      </c>
      <c r="C397">
        <f t="shared" si="45"/>
        <v>0.81269999999999998</v>
      </c>
      <c r="D397">
        <f t="shared" si="52"/>
        <v>-9.0069740247169336E-2</v>
      </c>
      <c r="E397" s="12">
        <f t="shared" si="49"/>
        <v>687.5</v>
      </c>
      <c r="F397" s="22">
        <f>'2000 250 200 1'!C594</f>
        <v>4.25676643E-6</v>
      </c>
      <c r="G397" s="22">
        <f>'2000 250 200 15'!C594</f>
        <v>4.2669129299999999E-6</v>
      </c>
      <c r="H397" s="15">
        <f t="shared" si="46"/>
        <v>-0.23807793727238041</v>
      </c>
      <c r="I397" s="22">
        <f>'2000 250 200 1'!D594</f>
        <v>2.6874199399999998E-6</v>
      </c>
      <c r="J397" s="22">
        <f>'2000 250 200 15'!D594</f>
        <v>2.6922375600000001E-6</v>
      </c>
      <c r="K397" s="21">
        <f t="shared" si="47"/>
        <v>-0.17910508243323395</v>
      </c>
      <c r="L397">
        <f t="shared" si="50"/>
        <v>750</v>
      </c>
      <c r="M397" s="22">
        <f>'2000 250 200 1'!C594+'2000 250 200 1'!D594</f>
        <v>6.9441863699999998E-6</v>
      </c>
      <c r="N397" s="22">
        <f>'2000 250 200 15'!C594+'2000 250 200 15'!D594</f>
        <v>6.95915049E-6</v>
      </c>
      <c r="O397" s="21">
        <f t="shared" si="48"/>
        <v>-0.21525940356163023</v>
      </c>
      <c r="P397" s="22">
        <f>'2000 250 200 1'!C594-'2000 250 200 1'!D594</f>
        <v>1.5693464900000002E-6</v>
      </c>
      <c r="Q397" s="22">
        <f>'2000 250 200 15'!C594-'2000 250 200 15'!D594</f>
        <v>1.5746753699999997E-6</v>
      </c>
      <c r="R397" s="21">
        <f t="shared" si="53"/>
        <v>-0.33898492041651979</v>
      </c>
    </row>
    <row r="398" spans="1:18">
      <c r="A398">
        <f t="shared" si="44"/>
        <v>59</v>
      </c>
      <c r="B398" s="12">
        <f t="shared" si="51"/>
        <v>-590</v>
      </c>
      <c r="C398">
        <f t="shared" si="45"/>
        <v>0.9123</v>
      </c>
      <c r="D398">
        <f t="shared" si="52"/>
        <v>-3.9862325136205398E-2</v>
      </c>
      <c r="E398" s="12">
        <f t="shared" si="49"/>
        <v>687.5</v>
      </c>
      <c r="F398" s="22">
        <f>'2000 250 200 1'!C595</f>
        <v>4.2007764700000001E-6</v>
      </c>
      <c r="G398" s="22">
        <f>'2000 250 200 15'!C595</f>
        <v>4.2136002100000003E-6</v>
      </c>
      <c r="H398" s="15">
        <f t="shared" si="46"/>
        <v>-0.30480546540020731</v>
      </c>
      <c r="I398" s="22">
        <f>'2000 250 200 1'!D595</f>
        <v>2.6576274000000001E-6</v>
      </c>
      <c r="J398" s="22">
        <f>'2000 250 200 15'!D595</f>
        <v>2.6633192399999999E-6</v>
      </c>
      <c r="K398" s="21">
        <f t="shared" si="47"/>
        <v>-0.21394087876061987</v>
      </c>
      <c r="L398">
        <f t="shared" si="50"/>
        <v>750</v>
      </c>
      <c r="M398" s="22">
        <f>'2000 250 200 1'!C595+'2000 250 200 1'!D595</f>
        <v>6.8584038700000001E-6</v>
      </c>
      <c r="N398" s="22">
        <f>'2000 250 200 15'!C595+'2000 250 200 15'!D595</f>
        <v>6.8769194500000002E-6</v>
      </c>
      <c r="O398" s="21">
        <f t="shared" si="48"/>
        <v>-0.269605302600188</v>
      </c>
      <c r="P398" s="22">
        <f>'2000 250 200 1'!C595-'2000 250 200 1'!D595</f>
        <v>1.54314907E-6</v>
      </c>
      <c r="Q398" s="22">
        <f>'2000 250 200 15'!C595-'2000 250 200 15'!D595</f>
        <v>1.5502809700000004E-6</v>
      </c>
      <c r="R398" s="21">
        <f t="shared" si="53"/>
        <v>-0.46109980880643536</v>
      </c>
    </row>
    <row r="399" spans="1:18">
      <c r="A399">
        <f t="shared" si="44"/>
        <v>60</v>
      </c>
      <c r="B399" s="12">
        <f t="shared" si="51"/>
        <v>-600</v>
      </c>
      <c r="C399">
        <f t="shared" si="45"/>
        <v>1.024</v>
      </c>
      <c r="D399">
        <f t="shared" si="52"/>
        <v>1.0299956639811961E-2</v>
      </c>
      <c r="E399" s="12">
        <f t="shared" si="49"/>
        <v>687.5</v>
      </c>
      <c r="F399" s="22">
        <f>'2000 250 200 1'!C596</f>
        <v>4.1387009000000002E-6</v>
      </c>
      <c r="G399" s="22">
        <f>'2000 250 200 15'!C596</f>
        <v>4.1548043899999996E-6</v>
      </c>
      <c r="H399" s="15">
        <f t="shared" si="46"/>
        <v>-0.38833977761891486</v>
      </c>
      <c r="I399" s="22">
        <f>'2000 250 200 1'!D596</f>
        <v>2.6259252599999999E-6</v>
      </c>
      <c r="J399" s="22">
        <f>'2000 250 200 15'!D596</f>
        <v>2.63262691E-6</v>
      </c>
      <c r="K399" s="21">
        <f t="shared" si="47"/>
        <v>-0.25488574738244485</v>
      </c>
      <c r="L399">
        <f t="shared" si="50"/>
        <v>750</v>
      </c>
      <c r="M399" s="22">
        <f>'2000 250 200 1'!C596+'2000 250 200 1'!D596</f>
        <v>6.7646261599999996E-6</v>
      </c>
      <c r="N399" s="22">
        <f>'2000 250 200 15'!C596+'2000 250 200 15'!D596</f>
        <v>6.7874313000000001E-6</v>
      </c>
      <c r="O399" s="21">
        <f t="shared" si="48"/>
        <v>-0.33655612909422322</v>
      </c>
      <c r="P399" s="22">
        <f>'2000 250 200 1'!C596-'2000 250 200 1'!D596</f>
        <v>1.5127756400000003E-6</v>
      </c>
      <c r="Q399" s="22">
        <f>'2000 250 200 15'!C596-'2000 250 200 15'!D596</f>
        <v>1.5221774799999996E-6</v>
      </c>
      <c r="R399" s="21">
        <f t="shared" si="53"/>
        <v>-0.61957069043618929</v>
      </c>
    </row>
    <row r="400" spans="1:18">
      <c r="A400">
        <f t="shared" si="44"/>
        <v>61</v>
      </c>
      <c r="B400" s="12">
        <f t="shared" si="51"/>
        <v>-610</v>
      </c>
      <c r="C400">
        <f t="shared" si="45"/>
        <v>1.149</v>
      </c>
      <c r="D400">
        <f t="shared" si="52"/>
        <v>6.0320028688285184E-2</v>
      </c>
      <c r="E400" s="12">
        <f t="shared" si="49"/>
        <v>687.5</v>
      </c>
      <c r="F400" s="22">
        <f>'2000 250 200 1'!C597</f>
        <v>4.0689714700000004E-6</v>
      </c>
      <c r="G400" s="22">
        <f>'2000 250 200 15'!C597</f>
        <v>4.08902139E-6</v>
      </c>
      <c r="H400" s="15">
        <f t="shared" si="46"/>
        <v>-0.49154051355714534</v>
      </c>
      <c r="I400" s="22">
        <f>'2000 250 200 1'!D597</f>
        <v>2.5919011999999998E-6</v>
      </c>
      <c r="J400" s="22">
        <f>'2000 250 200 15'!D597</f>
        <v>2.5998007700000001E-6</v>
      </c>
      <c r="K400" s="21">
        <f t="shared" si="47"/>
        <v>-0.30431523402720689</v>
      </c>
      <c r="L400">
        <f t="shared" si="50"/>
        <v>750</v>
      </c>
      <c r="M400" s="22">
        <f>'2000 250 200 1'!C597+'2000 250 200 1'!D597</f>
        <v>6.6608726700000002E-6</v>
      </c>
      <c r="N400" s="22">
        <f>'2000 250 200 15'!C597+'2000 250 200 15'!D597</f>
        <v>6.6888221600000001E-6</v>
      </c>
      <c r="O400" s="21">
        <f t="shared" si="48"/>
        <v>-0.41872852309987868</v>
      </c>
      <c r="P400" s="22">
        <f>'2000 250 200 1'!C597-'2000 250 200 1'!D597</f>
        <v>1.4770702700000006E-6</v>
      </c>
      <c r="Q400" s="22">
        <f>'2000 250 200 15'!C597-'2000 250 200 15'!D597</f>
        <v>1.4892206199999999E-6</v>
      </c>
      <c r="R400" s="21">
        <f t="shared" si="53"/>
        <v>-0.81922848773603074</v>
      </c>
    </row>
    <row r="401" spans="1:18">
      <c r="A401">
        <f t="shared" si="44"/>
        <v>62</v>
      </c>
      <c r="B401" s="12">
        <f t="shared" si="51"/>
        <v>-620</v>
      </c>
      <c r="C401">
        <f t="shared" si="45"/>
        <v>1.29</v>
      </c>
      <c r="D401">
        <f t="shared" si="52"/>
        <v>0.11058971029924898</v>
      </c>
      <c r="E401" s="12">
        <f t="shared" si="49"/>
        <v>687.5</v>
      </c>
      <c r="F401" s="22">
        <f>'2000 250 200 1'!C598</f>
        <v>3.9897158499999998E-6</v>
      </c>
      <c r="G401" s="22">
        <f>'2000 250 200 15'!C598</f>
        <v>4.0143776299999996E-6</v>
      </c>
      <c r="H401" s="15">
        <f t="shared" si="46"/>
        <v>-0.61622918476958621</v>
      </c>
      <c r="I401" s="22">
        <f>'2000 250 200 1'!D598</f>
        <v>2.5549738600000001E-6</v>
      </c>
      <c r="J401" s="22">
        <f>'2000 250 200 15'!D598</f>
        <v>2.5643191600000002E-6</v>
      </c>
      <c r="K401" s="21">
        <f t="shared" si="47"/>
        <v>-0.36510119516464262</v>
      </c>
      <c r="L401">
        <f t="shared" si="50"/>
        <v>750</v>
      </c>
      <c r="M401" s="22">
        <f>'2000 250 200 1'!C598+'2000 250 200 1'!D598</f>
        <v>6.5446897099999995E-6</v>
      </c>
      <c r="N401" s="22">
        <f>'2000 250 200 15'!C598+'2000 250 200 15'!D598</f>
        <v>6.5786967899999998E-6</v>
      </c>
      <c r="O401" s="21">
        <f t="shared" si="48"/>
        <v>-0.51826683607924351</v>
      </c>
      <c r="P401" s="22">
        <f>'2000 250 200 1'!C598-'2000 250 200 1'!D598</f>
        <v>1.4347419899999996E-6</v>
      </c>
      <c r="Q401" s="22">
        <f>'2000 250 200 15'!C598-'2000 250 200 15'!D598</f>
        <v>1.4500584699999994E-6</v>
      </c>
      <c r="R401" s="21">
        <f t="shared" si="53"/>
        <v>-1.0618744840327528</v>
      </c>
    </row>
    <row r="402" spans="1:18">
      <c r="A402">
        <f t="shared" si="44"/>
        <v>63</v>
      </c>
      <c r="B402" s="12">
        <f t="shared" si="51"/>
        <v>-630</v>
      </c>
      <c r="C402">
        <f t="shared" si="45"/>
        <v>1.448</v>
      </c>
      <c r="D402">
        <f t="shared" si="52"/>
        <v>0.16076856186112809</v>
      </c>
      <c r="E402" s="12">
        <f t="shared" si="49"/>
        <v>687.5</v>
      </c>
      <c r="F402" s="22">
        <f>'2000 250 200 1'!C599</f>
        <v>3.8988508500000003E-6</v>
      </c>
      <c r="G402" s="22">
        <f>'2000 250 200 15'!C599</f>
        <v>3.9287011100000002E-6</v>
      </c>
      <c r="H402" s="15">
        <f t="shared" si="46"/>
        <v>-0.76269720475927449</v>
      </c>
      <c r="I402" s="22">
        <f>'2000 250 200 1'!D599</f>
        <v>2.5143598999999998E-6</v>
      </c>
      <c r="J402" s="22">
        <f>'2000 250 200 15'!D599</f>
        <v>2.5254550900000001E-6</v>
      </c>
      <c r="K402" s="21">
        <f t="shared" si="47"/>
        <v>-0.44030148019383253</v>
      </c>
      <c r="L402">
        <f t="shared" si="50"/>
        <v>750</v>
      </c>
      <c r="M402" s="22">
        <f>'2000 250 200 1'!C599+'2000 250 200 1'!D599</f>
        <v>6.4132107500000001E-6</v>
      </c>
      <c r="N402" s="22">
        <f>'2000 250 200 15'!C599+'2000 250 200 15'!D599</f>
        <v>6.4541562000000003E-6</v>
      </c>
      <c r="O402" s="21">
        <f t="shared" si="48"/>
        <v>-0.63642313394971961</v>
      </c>
      <c r="P402" s="22">
        <f>'2000 250 200 1'!C599-'2000 250 200 1'!D599</f>
        <v>1.3844909500000005E-6</v>
      </c>
      <c r="Q402" s="22">
        <f>'2000 250 200 15'!C599-'2000 250 200 15'!D599</f>
        <v>1.40324602E-6</v>
      </c>
      <c r="R402" s="21">
        <f t="shared" si="53"/>
        <v>-1.3455408599757226</v>
      </c>
    </row>
    <row r="403" spans="1:18">
      <c r="A403">
        <f t="shared" si="44"/>
        <v>64</v>
      </c>
      <c r="B403" s="12">
        <f t="shared" si="51"/>
        <v>-640</v>
      </c>
      <c r="C403">
        <f t="shared" si="45"/>
        <v>1.625</v>
      </c>
      <c r="D403">
        <f t="shared" si="52"/>
        <v>0.21085336531489318</v>
      </c>
      <c r="E403" s="12">
        <f t="shared" si="49"/>
        <v>687.5</v>
      </c>
      <c r="F403" s="22">
        <f>'2000 250 200 1'!C600</f>
        <v>3.7942467200000001E-6</v>
      </c>
      <c r="G403" s="22">
        <f>'2000 250 200 15'!C600</f>
        <v>3.8296810600000003E-6</v>
      </c>
      <c r="H403" s="15">
        <f t="shared" si="46"/>
        <v>-0.92955602472929444</v>
      </c>
      <c r="I403" s="22">
        <f>'2000 250 200 1'!D600</f>
        <v>2.4690427699999999E-6</v>
      </c>
      <c r="J403" s="22">
        <f>'2000 250 200 15'!D600</f>
        <v>2.4822285899999999E-6</v>
      </c>
      <c r="K403" s="21">
        <f t="shared" si="47"/>
        <v>-0.53262360477854931</v>
      </c>
      <c r="L403">
        <f t="shared" si="50"/>
        <v>750</v>
      </c>
      <c r="M403" s="22">
        <f>'2000 250 200 1'!C600+'2000 250 200 1'!D600</f>
        <v>6.2632894899999996E-6</v>
      </c>
      <c r="N403" s="22">
        <f>'2000 250 200 15'!C600+'2000 250 200 15'!D600</f>
        <v>6.3119096499999997E-6</v>
      </c>
      <c r="O403" s="21">
        <f t="shared" si="48"/>
        <v>-0.77327061716813705</v>
      </c>
      <c r="P403" s="22">
        <f>'2000 250 200 1'!C600-'2000 250 200 1'!D600</f>
        <v>1.3252039500000002E-6</v>
      </c>
      <c r="Q403" s="22">
        <f>'2000 250 200 15'!C600-'2000 250 200 15'!D600</f>
        <v>1.3474524700000004E-6</v>
      </c>
      <c r="R403" s="21">
        <f t="shared" si="53"/>
        <v>-1.6648993737848439</v>
      </c>
    </row>
    <row r="404" spans="1:18">
      <c r="A404">
        <f t="shared" si="44"/>
        <v>65</v>
      </c>
      <c r="B404" s="12">
        <f t="shared" si="51"/>
        <v>-650</v>
      </c>
      <c r="C404">
        <f t="shared" si="45"/>
        <v>1.825</v>
      </c>
      <c r="D404">
        <f t="shared" si="52"/>
        <v>0.2612628687924935</v>
      </c>
      <c r="E404" s="12">
        <f t="shared" si="49"/>
        <v>687.5</v>
      </c>
      <c r="F404" s="22">
        <f>'2000 250 200 1'!C601</f>
        <v>3.6739963599999998E-6</v>
      </c>
      <c r="G404" s="22">
        <f>'2000 250 200 15'!C601</f>
        <v>3.71515031E-6</v>
      </c>
      <c r="H404" s="15">
        <f t="shared" si="46"/>
        <v>-1.1139026422925278</v>
      </c>
      <c r="I404" s="22">
        <f>'2000 250 200 1'!D601</f>
        <v>2.4177855199999999E-6</v>
      </c>
      <c r="J404" s="22">
        <f>'2000 250 200 15'!D601</f>
        <v>2.4333991299999999E-6</v>
      </c>
      <c r="K404" s="21">
        <f t="shared" si="47"/>
        <v>-0.64370297675640653</v>
      </c>
      <c r="L404">
        <f t="shared" si="50"/>
        <v>750</v>
      </c>
      <c r="M404" s="22">
        <f>'2000 250 200 1'!C601+'2000 250 200 1'!D601</f>
        <v>6.0917818799999993E-6</v>
      </c>
      <c r="N404" s="22">
        <f>'2000 250 200 15'!C601+'2000 250 200 15'!D601</f>
        <v>6.1485494400000003E-6</v>
      </c>
      <c r="O404" s="21">
        <f t="shared" si="48"/>
        <v>-0.92754940231472327</v>
      </c>
      <c r="P404" s="22">
        <f>'2000 250 200 1'!C601-'2000 250 200 1'!D601</f>
        <v>1.2562108399999999E-6</v>
      </c>
      <c r="Q404" s="22">
        <f>'2000 250 200 15'!C601-'2000 250 200 15'!D601</f>
        <v>1.2817511800000001E-6</v>
      </c>
      <c r="R404" s="21">
        <f t="shared" si="53"/>
        <v>-2.0126652643919574</v>
      </c>
    </row>
    <row r="405" spans="1:18">
      <c r="A405">
        <f t="shared" si="44"/>
        <v>66</v>
      </c>
      <c r="B405" s="12">
        <f t="shared" si="51"/>
        <v>-660</v>
      </c>
      <c r="C405">
        <f t="shared" si="45"/>
        <v>2.048</v>
      </c>
      <c r="D405">
        <f t="shared" si="52"/>
        <v>0.31132995230379318</v>
      </c>
      <c r="E405" s="12">
        <f t="shared" si="49"/>
        <v>687.5</v>
      </c>
      <c r="F405" s="22">
        <f>'2000 250 200 1'!C602</f>
        <v>3.53673779E-6</v>
      </c>
      <c r="G405" s="22">
        <f>'2000 250 200 15'!C602</f>
        <v>3.5834320499999999E-6</v>
      </c>
      <c r="H405" s="15">
        <f t="shared" si="46"/>
        <v>-1.3116052299111967</v>
      </c>
      <c r="I405" s="22">
        <f>'2000 250 200 1'!D602</f>
        <v>2.3592032600000002E-6</v>
      </c>
      <c r="J405" s="22">
        <f>'2000 250 200 15'!D602</f>
        <v>2.3775208399999999E-6</v>
      </c>
      <c r="K405" s="21">
        <f t="shared" si="47"/>
        <v>-0.77342820114854105</v>
      </c>
      <c r="L405">
        <f t="shared" si="50"/>
        <v>750</v>
      </c>
      <c r="M405" s="22">
        <f>'2000 250 200 1'!C602+'2000 250 200 1'!D602</f>
        <v>5.8959410500000002E-6</v>
      </c>
      <c r="N405" s="22">
        <f>'2000 250 200 15'!C602+'2000 250 200 15'!D602</f>
        <v>5.9609528899999993E-6</v>
      </c>
      <c r="O405" s="21">
        <f t="shared" si="48"/>
        <v>-1.0966082741227445</v>
      </c>
      <c r="P405" s="22">
        <f>'2000 250 200 1'!C602-'2000 250 200 1'!D602</f>
        <v>1.1775345299999998E-6</v>
      </c>
      <c r="Q405" s="22">
        <f>'2000 250 200 15'!C602-'2000 250 200 15'!D602</f>
        <v>1.20591121E-6</v>
      </c>
      <c r="R405" s="21">
        <f t="shared" si="53"/>
        <v>-2.381147556562385</v>
      </c>
    </row>
    <row r="406" spans="1:18">
      <c r="A406">
        <f t="shared" si="44"/>
        <v>67</v>
      </c>
      <c r="B406" s="12">
        <f t="shared" si="51"/>
        <v>-670</v>
      </c>
      <c r="C406">
        <f t="shared" si="45"/>
        <v>2.2989999999999999</v>
      </c>
      <c r="D406">
        <f t="shared" si="52"/>
        <v>0.36153897126927903</v>
      </c>
      <c r="E406" s="12">
        <f t="shared" si="49"/>
        <v>687.5</v>
      </c>
      <c r="F406" s="22">
        <f>'2000 250 200 1'!C603</f>
        <v>3.3819192299999998E-6</v>
      </c>
      <c r="G406" s="22">
        <f>'2000 250 200 15'!C603</f>
        <v>3.4336359300000001E-6</v>
      </c>
      <c r="H406" s="15">
        <f t="shared" si="46"/>
        <v>-1.5176078481037574</v>
      </c>
      <c r="I406" s="22">
        <f>'2000 250 200 1'!D603</f>
        <v>2.2918892300000001E-6</v>
      </c>
      <c r="J406" s="22">
        <f>'2000 250 200 15'!D603</f>
        <v>2.31306471E-6</v>
      </c>
      <c r="K406" s="21">
        <f t="shared" si="47"/>
        <v>-0.9196825973030206</v>
      </c>
      <c r="L406">
        <f t="shared" si="50"/>
        <v>750</v>
      </c>
      <c r="M406" s="22">
        <f>'2000 250 200 1'!C603+'2000 250 200 1'!D603</f>
        <v>5.6738084600000004E-6</v>
      </c>
      <c r="N406" s="22">
        <f>'2000 250 200 15'!C603+'2000 250 200 15'!D603</f>
        <v>5.7467006400000002E-6</v>
      </c>
      <c r="O406" s="21">
        <f t="shared" si="48"/>
        <v>-1.2765136713563805</v>
      </c>
      <c r="P406" s="22">
        <f>'2000 250 200 1'!C603-'2000 250 200 1'!D603</f>
        <v>1.0900299999999997E-6</v>
      </c>
      <c r="Q406" s="22">
        <f>'2000 250 200 15'!C603-'2000 250 200 15'!D603</f>
        <v>1.1205712200000001E-6</v>
      </c>
      <c r="R406" s="21">
        <f t="shared" si="53"/>
        <v>-2.7631596077740705</v>
      </c>
    </row>
    <row r="407" spans="1:18">
      <c r="A407">
        <f t="shared" ref="A407:A470" si="54">A323</f>
        <v>68</v>
      </c>
      <c r="B407" s="12">
        <f t="shared" si="51"/>
        <v>-680</v>
      </c>
      <c r="C407">
        <f t="shared" ref="C407:C470" si="55">C323</f>
        <v>2.58</v>
      </c>
      <c r="D407">
        <f t="shared" si="52"/>
        <v>0.41161970596323016</v>
      </c>
      <c r="E407" s="12">
        <f t="shared" si="49"/>
        <v>687.5</v>
      </c>
      <c r="F407" s="22">
        <f>'2000 250 200 1'!C604</f>
        <v>3.2099692800000001E-6</v>
      </c>
      <c r="G407" s="22">
        <f>'2000 250 200 15'!C604</f>
        <v>3.2658679400000001E-6</v>
      </c>
      <c r="H407" s="15">
        <f t="shared" ref="H407:H470" si="56">2*(F407-G407)/(F407+G407)*100</f>
        <v>-1.7263763155553797</v>
      </c>
      <c r="I407" s="22">
        <f>'2000 250 200 1'!D604</f>
        <v>2.2146101000000002E-6</v>
      </c>
      <c r="J407" s="22">
        <f>'2000 250 200 15'!D604</f>
        <v>2.2386273600000002E-6</v>
      </c>
      <c r="K407" s="21">
        <f t="shared" ref="K407:K470" si="57">2*(I407-J407)/(I407+J407)*100</f>
        <v>-1.078642682575478</v>
      </c>
      <c r="L407">
        <f t="shared" si="50"/>
        <v>750</v>
      </c>
      <c r="M407" s="22">
        <f>'2000 250 200 1'!C604+'2000 250 200 1'!D604</f>
        <v>5.4245793799999999E-6</v>
      </c>
      <c r="N407" s="22">
        <f>'2000 250 200 15'!C604+'2000 250 200 15'!D604</f>
        <v>5.5044953000000007E-6</v>
      </c>
      <c r="O407" s="21">
        <f t="shared" ref="O407:O470" si="58">2*(M407-N407)/(M407+N407)*100</f>
        <v>-1.4624462242214427</v>
      </c>
      <c r="P407" s="22">
        <f>'2000 250 200 1'!C604-'2000 250 200 1'!D604</f>
        <v>9.9535917999999998E-7</v>
      </c>
      <c r="Q407" s="22">
        <f>'2000 250 200 15'!C604-'2000 250 200 15'!D604</f>
        <v>1.0272405799999999E-6</v>
      </c>
      <c r="R407" s="21">
        <f t="shared" si="53"/>
        <v>-3.1525169369148878</v>
      </c>
    </row>
    <row r="408" spans="1:18">
      <c r="A408">
        <f t="shared" si="54"/>
        <v>69</v>
      </c>
      <c r="B408" s="12">
        <f t="shared" si="51"/>
        <v>-690</v>
      </c>
      <c r="C408">
        <f t="shared" si="55"/>
        <v>2.8959999999999999</v>
      </c>
      <c r="D408">
        <f t="shared" si="52"/>
        <v>0.46179855752510929</v>
      </c>
      <c r="E408" s="12">
        <f t="shared" si="49"/>
        <v>687.5</v>
      </c>
      <c r="F408" s="22">
        <f>'2000 250 200 1'!C605</f>
        <v>3.02239904E-6</v>
      </c>
      <c r="G408" s="22">
        <f>'2000 250 200 15'!C605</f>
        <v>3.0813806500000002E-6</v>
      </c>
      <c r="H408" s="15">
        <f t="shared" si="56"/>
        <v>-1.9326257825665458</v>
      </c>
      <c r="I408" s="22">
        <f>'2000 250 200 1'!D605</f>
        <v>2.1265603399999998E-6</v>
      </c>
      <c r="J408" s="22">
        <f>'2000 250 200 15'!D605</f>
        <v>2.15321105E-6</v>
      </c>
      <c r="K408" s="21">
        <f t="shared" si="57"/>
        <v>-1.2454268030424045</v>
      </c>
      <c r="L408">
        <f t="shared" si="50"/>
        <v>750</v>
      </c>
      <c r="M408" s="22">
        <f>'2000 250 200 1'!C605+'2000 250 200 1'!D605</f>
        <v>5.1489593799999998E-6</v>
      </c>
      <c r="N408" s="22">
        <f>'2000 250 200 15'!C605+'2000 250 200 15'!D605</f>
        <v>5.2345917000000006E-6</v>
      </c>
      <c r="O408" s="21">
        <f t="shared" si="58"/>
        <v>-1.6493840949063996</v>
      </c>
      <c r="P408" s="22">
        <f>'2000 250 200 1'!C605-'2000 250 200 1'!D605</f>
        <v>8.9583870000000016E-7</v>
      </c>
      <c r="Q408" s="22">
        <f>'2000 250 200 15'!C605-'2000 250 200 15'!D605</f>
        <v>9.2816960000000012E-7</v>
      </c>
      <c r="R408" s="21">
        <f t="shared" si="53"/>
        <v>-3.5450386930805031</v>
      </c>
    </row>
    <row r="409" spans="1:18">
      <c r="A409">
        <f t="shared" si="54"/>
        <v>70</v>
      </c>
      <c r="B409" s="12">
        <f t="shared" si="51"/>
        <v>-700</v>
      </c>
      <c r="C409">
        <f t="shared" si="55"/>
        <v>3.2509999999999999</v>
      </c>
      <c r="D409">
        <f t="shared" si="52"/>
        <v>0.51201696949612663</v>
      </c>
      <c r="E409" s="12">
        <f t="shared" si="49"/>
        <v>687.5</v>
      </c>
      <c r="F409" s="22">
        <f>'2000 250 200 1'!C606</f>
        <v>2.8218148199999998E-6</v>
      </c>
      <c r="G409" s="22">
        <f>'2000 250 200 15'!C606</f>
        <v>2.8826289299999998E-6</v>
      </c>
      <c r="H409" s="15">
        <f t="shared" si="56"/>
        <v>-2.1321661730821719</v>
      </c>
      <c r="I409" s="22">
        <f>'2000 250 200 1'!D606</f>
        <v>2.02758382E-6</v>
      </c>
      <c r="J409" s="22">
        <f>'2000 250 200 15'!D606</f>
        <v>2.0564729099999999E-6</v>
      </c>
      <c r="K409" s="21">
        <f t="shared" si="57"/>
        <v>-1.4147252063268898</v>
      </c>
      <c r="L409">
        <f t="shared" si="50"/>
        <v>750</v>
      </c>
      <c r="M409" s="22">
        <f>'2000 250 200 1'!C606+'2000 250 200 1'!D606</f>
        <v>4.8493986399999998E-6</v>
      </c>
      <c r="N409" s="22">
        <f>'2000 250 200 15'!C606+'2000 250 200 15'!D606</f>
        <v>4.9391018399999998E-6</v>
      </c>
      <c r="O409" s="21">
        <f t="shared" si="58"/>
        <v>-1.8328282290690538</v>
      </c>
      <c r="P409" s="22">
        <f>'2000 250 200 1'!C606-'2000 250 200 1'!D606</f>
        <v>7.9423099999999975E-7</v>
      </c>
      <c r="Q409" s="22">
        <f>'2000 250 200 15'!C606-'2000 250 200 15'!D606</f>
        <v>8.2615601999999994E-7</v>
      </c>
      <c r="R409" s="21">
        <f t="shared" si="53"/>
        <v>-3.9404191228340255</v>
      </c>
    </row>
    <row r="410" spans="1:18">
      <c r="A410">
        <f t="shared" si="54"/>
        <v>71</v>
      </c>
      <c r="B410" s="12">
        <f t="shared" si="51"/>
        <v>-710</v>
      </c>
      <c r="C410">
        <f t="shared" si="55"/>
        <v>3.649</v>
      </c>
      <c r="D410">
        <f t="shared" si="52"/>
        <v>0.56217386336464825</v>
      </c>
      <c r="E410" s="12">
        <f t="shared" si="49"/>
        <v>687.5</v>
      </c>
      <c r="F410" s="22">
        <f>'2000 250 200 1'!C607</f>
        <v>2.61177544E-6</v>
      </c>
      <c r="G410" s="22">
        <f>'2000 250 200 15'!C607</f>
        <v>2.6731436799999999E-6</v>
      </c>
      <c r="H410" s="15">
        <f t="shared" si="56"/>
        <v>-2.3223908864663927</v>
      </c>
      <c r="I410" s="22">
        <f>'2000 250 200 1'!D607</f>
        <v>1.9182685599999998E-6</v>
      </c>
      <c r="J410" s="22">
        <f>'2000 250 200 15'!D607</f>
        <v>1.9488425300000002E-6</v>
      </c>
      <c r="K410" s="21">
        <f t="shared" si="57"/>
        <v>-1.5812304993803741</v>
      </c>
      <c r="L410">
        <f t="shared" si="50"/>
        <v>750</v>
      </c>
      <c r="M410" s="22">
        <f>'2000 250 200 1'!C607+'2000 250 200 1'!D607</f>
        <v>4.5300439999999993E-6</v>
      </c>
      <c r="N410" s="22">
        <f>'2000 250 200 15'!C607+'2000 250 200 15'!D607</f>
        <v>4.6219862100000005E-6</v>
      </c>
      <c r="O410" s="21">
        <f t="shared" si="58"/>
        <v>-2.0092199848628165</v>
      </c>
      <c r="P410" s="22">
        <f>'2000 250 200 1'!C607-'2000 250 200 1'!D607</f>
        <v>6.9350688000000019E-7</v>
      </c>
      <c r="Q410" s="22">
        <f>'2000 250 200 15'!C607-'2000 250 200 15'!D607</f>
        <v>7.2430114999999972E-7</v>
      </c>
      <c r="R410" s="21">
        <f t="shared" si="53"/>
        <v>-4.3439265892716845</v>
      </c>
    </row>
    <row r="411" spans="1:18">
      <c r="A411">
        <f t="shared" si="54"/>
        <v>72</v>
      </c>
      <c r="B411" s="12">
        <f t="shared" si="51"/>
        <v>-720</v>
      </c>
      <c r="C411">
        <f t="shared" si="55"/>
        <v>4.0960000000000001</v>
      </c>
      <c r="D411">
        <f t="shared" si="52"/>
        <v>0.61235994796777438</v>
      </c>
      <c r="E411" s="12">
        <f t="shared" si="49"/>
        <v>687.5</v>
      </c>
      <c r="F411" s="22">
        <f>'2000 250 200 1'!C608</f>
        <v>2.3964709500000001E-6</v>
      </c>
      <c r="G411" s="22">
        <f>'2000 250 200 15'!C608</f>
        <v>2.4571935399999998E-6</v>
      </c>
      <c r="H411" s="15">
        <f t="shared" si="56"/>
        <v>-2.5021338052972708</v>
      </c>
      <c r="I411" s="22">
        <f>'2000 250 200 1'!D608</f>
        <v>1.7999151299999999E-6</v>
      </c>
      <c r="J411" s="22">
        <f>'2000 250 200 15'!D608</f>
        <v>1.8315101400000001E-6</v>
      </c>
      <c r="K411" s="21">
        <f t="shared" si="57"/>
        <v>-1.7400886787352312</v>
      </c>
      <c r="L411">
        <f t="shared" si="50"/>
        <v>750</v>
      </c>
      <c r="M411" s="22">
        <f>'2000 250 200 1'!C608+'2000 250 200 1'!D608</f>
        <v>4.1963860799999997E-6</v>
      </c>
      <c r="N411" s="22">
        <f>'2000 250 200 15'!C608+'2000 250 200 15'!D608</f>
        <v>4.2887036799999999E-6</v>
      </c>
      <c r="O411" s="21">
        <f t="shared" si="58"/>
        <v>-2.1759958376680806</v>
      </c>
      <c r="P411" s="22">
        <f>'2000 250 200 1'!C608-'2000 250 200 1'!D608</f>
        <v>5.9655582000000018E-7</v>
      </c>
      <c r="Q411" s="22">
        <f>'2000 250 200 15'!C608-'2000 250 200 15'!D608</f>
        <v>6.2568339999999971E-7</v>
      </c>
      <c r="R411" s="21">
        <f t="shared" si="53"/>
        <v>-4.7662649869801319</v>
      </c>
    </row>
    <row r="412" spans="1:18">
      <c r="A412">
        <f t="shared" si="54"/>
        <v>73</v>
      </c>
      <c r="B412" s="12">
        <f t="shared" si="51"/>
        <v>-730</v>
      </c>
      <c r="C412">
        <f t="shared" si="55"/>
        <v>4.5979999999999999</v>
      </c>
      <c r="D412">
        <f t="shared" si="52"/>
        <v>0.66256896693326017</v>
      </c>
      <c r="E412" s="12">
        <f t="shared" si="49"/>
        <v>687.5</v>
      </c>
      <c r="F412" s="22">
        <f>'2000 250 200 1'!C609</f>
        <v>2.18028381E-6</v>
      </c>
      <c r="G412" s="22">
        <f>'2000 250 200 15'!C609</f>
        <v>2.2393154300000002E-6</v>
      </c>
      <c r="H412" s="15">
        <f t="shared" si="56"/>
        <v>-2.6713562381733107</v>
      </c>
      <c r="I412" s="22">
        <f>'2000 250 200 1'!D609</f>
        <v>1.67443725E-6</v>
      </c>
      <c r="J412" s="22">
        <f>'2000 250 200 15'!D609</f>
        <v>1.70634517E-6</v>
      </c>
      <c r="K412" s="21">
        <f t="shared" si="57"/>
        <v>-1.8876056507653041</v>
      </c>
      <c r="L412">
        <f t="shared" si="50"/>
        <v>750</v>
      </c>
      <c r="M412" s="22">
        <f>'2000 250 200 1'!C609+'2000 250 200 1'!D609</f>
        <v>3.8547210600000003E-6</v>
      </c>
      <c r="N412" s="22">
        <f>'2000 250 200 15'!C609+'2000 250 200 15'!D609</f>
        <v>3.9456606000000004E-6</v>
      </c>
      <c r="O412" s="21">
        <f t="shared" si="58"/>
        <v>-2.3316689865659757</v>
      </c>
      <c r="P412" s="22">
        <f>'2000 250 200 1'!C609-'2000 250 200 1'!D609</f>
        <v>5.0584656000000001E-7</v>
      </c>
      <c r="Q412" s="22">
        <f>'2000 250 200 15'!C609-'2000 250 200 15'!D609</f>
        <v>5.3297026000000014E-7</v>
      </c>
      <c r="R412" s="21">
        <f t="shared" si="53"/>
        <v>-5.2220371248898578</v>
      </c>
    </row>
    <row r="413" spans="1:18">
      <c r="A413">
        <f t="shared" si="54"/>
        <v>74</v>
      </c>
      <c r="B413" s="12">
        <f t="shared" si="51"/>
        <v>-740</v>
      </c>
      <c r="C413">
        <f t="shared" si="55"/>
        <v>5.1609999999999996</v>
      </c>
      <c r="D413">
        <f t="shared" si="52"/>
        <v>0.71273385906995179</v>
      </c>
      <c r="E413" s="12">
        <f t="shared" si="49"/>
        <v>687.5</v>
      </c>
      <c r="F413" s="22">
        <f>'2000 250 200 1'!C610</f>
        <v>1.9673760199999998E-6</v>
      </c>
      <c r="G413" s="22">
        <f>'2000 250 200 15'!C610</f>
        <v>2.0238802E-6</v>
      </c>
      <c r="H413" s="15">
        <f t="shared" si="56"/>
        <v>-2.8313982809151823</v>
      </c>
      <c r="I413" s="22">
        <f>'2000 250 200 1'!D610</f>
        <v>1.5442253199999999E-6</v>
      </c>
      <c r="J413" s="22">
        <f>'2000 250 200 15'!D610</f>
        <v>1.5757694E-6</v>
      </c>
      <c r="K413" s="21">
        <f t="shared" si="57"/>
        <v>-2.0220598322038223</v>
      </c>
      <c r="L413">
        <f t="shared" si="50"/>
        <v>750</v>
      </c>
      <c r="M413" s="22">
        <f>'2000 250 200 1'!C610+'2000 250 200 1'!D610</f>
        <v>3.5116013399999998E-6</v>
      </c>
      <c r="N413" s="22">
        <f>'2000 250 200 15'!C610+'2000 250 200 15'!D610</f>
        <v>3.5996495999999997E-6</v>
      </c>
      <c r="O413" s="21">
        <f t="shared" si="58"/>
        <v>-2.4763086197602244</v>
      </c>
      <c r="P413" s="22">
        <f>'2000 250 200 1'!C610-'2000 250 200 1'!D610</f>
        <v>4.2315069999999992E-7</v>
      </c>
      <c r="Q413" s="22">
        <f>'2000 250 200 15'!C610-'2000 250 200 15'!D610</f>
        <v>4.481108E-7</v>
      </c>
      <c r="R413" s="21">
        <f t="shared" si="53"/>
        <v>-5.729646036235982</v>
      </c>
    </row>
    <row r="414" spans="1:18">
      <c r="A414">
        <f t="shared" si="54"/>
        <v>75</v>
      </c>
      <c r="B414" s="12">
        <f t="shared" si="51"/>
        <v>-750</v>
      </c>
      <c r="C414">
        <f t="shared" si="55"/>
        <v>5.7930000000000001</v>
      </c>
      <c r="D414">
        <f t="shared" si="52"/>
        <v>0.76290352849905718</v>
      </c>
      <c r="E414" s="12">
        <f t="shared" si="49"/>
        <v>687.5</v>
      </c>
      <c r="F414" s="22">
        <f>'2000 250 200 1'!C611</f>
        <v>1.7614480700000001E-6</v>
      </c>
      <c r="G414" s="22">
        <f>'2000 250 200 15'!C611</f>
        <v>1.8148333799999999E-6</v>
      </c>
      <c r="H414" s="15">
        <f t="shared" si="56"/>
        <v>-2.9855206166729329</v>
      </c>
      <c r="I414" s="22">
        <f>'2000 250 200 1'!D611</f>
        <v>1.4119641899999999E-6</v>
      </c>
      <c r="J414" s="22">
        <f>'2000 250 200 15'!D611</f>
        <v>1.4425642500000001E-6</v>
      </c>
      <c r="K414" s="21">
        <f t="shared" si="57"/>
        <v>-2.1439660275376471</v>
      </c>
      <c r="L414">
        <f t="shared" si="50"/>
        <v>750</v>
      </c>
      <c r="M414" s="22">
        <f>'2000 250 200 1'!C611+'2000 250 200 1'!D611</f>
        <v>3.17341226E-6</v>
      </c>
      <c r="N414" s="22">
        <f>'2000 250 200 15'!C611+'2000 250 200 15'!D611</f>
        <v>3.25739763E-6</v>
      </c>
      <c r="O414" s="21">
        <f t="shared" si="58"/>
        <v>-2.6119686769344082</v>
      </c>
      <c r="P414" s="22">
        <f>'2000 250 200 1'!C611-'2000 250 200 1'!D611</f>
        <v>3.4948388000000018E-7</v>
      </c>
      <c r="Q414" s="22">
        <f>'2000 250 200 15'!C611-'2000 250 200 15'!D611</f>
        <v>3.7226912999999985E-7</v>
      </c>
      <c r="R414" s="21">
        <f t="shared" si="53"/>
        <v>-6.3138635195992219</v>
      </c>
    </row>
    <row r="415" spans="1:18">
      <c r="A415">
        <f t="shared" si="54"/>
        <v>76</v>
      </c>
      <c r="B415" s="12">
        <f t="shared" si="51"/>
        <v>-760</v>
      </c>
      <c r="C415">
        <f t="shared" si="55"/>
        <v>6.5019999999999998</v>
      </c>
      <c r="D415">
        <f t="shared" si="52"/>
        <v>0.81304696516010788</v>
      </c>
      <c r="E415" s="12">
        <f t="shared" si="49"/>
        <v>687.5</v>
      </c>
      <c r="F415" s="22">
        <f>'2000 250 200 1'!C612</f>
        <v>1.5656437999999999E-6</v>
      </c>
      <c r="G415" s="22">
        <f>'2000 250 200 15'!C612</f>
        <v>1.61556637E-6</v>
      </c>
      <c r="H415" s="15">
        <f t="shared" si="56"/>
        <v>-3.1385898656296622</v>
      </c>
      <c r="I415" s="22">
        <f>'2000 250 200 1'!D612</f>
        <v>1.2803889299999999E-6</v>
      </c>
      <c r="J415" s="22">
        <f>'2000 250 200 15'!D612</f>
        <v>1.3095968E-6</v>
      </c>
      <c r="K415" s="21">
        <f t="shared" si="57"/>
        <v>-2.2554464035599175</v>
      </c>
      <c r="L415">
        <f t="shared" si="50"/>
        <v>750</v>
      </c>
      <c r="M415" s="22">
        <f>'2000 250 200 1'!C612+'2000 250 200 1'!D612</f>
        <v>2.8460327299999999E-6</v>
      </c>
      <c r="N415" s="22">
        <f>'2000 250 200 15'!C612+'2000 250 200 15'!D612</f>
        <v>2.92516317E-6</v>
      </c>
      <c r="O415" s="21">
        <f t="shared" si="58"/>
        <v>-2.7422545126219022</v>
      </c>
      <c r="P415" s="22">
        <f>'2000 250 200 1'!C612-'2000 250 200 1'!D612</f>
        <v>2.8525487000000003E-7</v>
      </c>
      <c r="Q415" s="22">
        <f>'2000 250 200 15'!C612-'2000 250 200 15'!D612</f>
        <v>3.0596957000000006E-7</v>
      </c>
      <c r="R415" s="21">
        <f t="shared" si="53"/>
        <v>-7.0073896133251976</v>
      </c>
    </row>
    <row r="416" spans="1:18">
      <c r="A416">
        <f t="shared" si="54"/>
        <v>77</v>
      </c>
      <c r="B416" s="12">
        <f t="shared" si="51"/>
        <v>-770</v>
      </c>
      <c r="C416">
        <f t="shared" si="55"/>
        <v>7.298</v>
      </c>
      <c r="D416">
        <f t="shared" si="52"/>
        <v>0.86320385902862951</v>
      </c>
      <c r="E416" s="12">
        <f t="shared" si="49"/>
        <v>687.5</v>
      </c>
      <c r="F416" s="22">
        <f>'2000 250 200 1'!C613</f>
        <v>1.3824127E-6</v>
      </c>
      <c r="G416" s="22">
        <f>'2000 250 200 15'!C613</f>
        <v>1.42873969E-6</v>
      </c>
      <c r="H416" s="15">
        <f t="shared" si="56"/>
        <v>-3.2959429851470956</v>
      </c>
      <c r="I416" s="22">
        <f>'2000 250 200 1'!D613</f>
        <v>1.1520054799999999E-6</v>
      </c>
      <c r="J416" s="22">
        <f>'2000 250 200 15'!D613</f>
        <v>1.17951025E-6</v>
      </c>
      <c r="K416" s="21">
        <f t="shared" si="57"/>
        <v>-2.3593896147550417</v>
      </c>
      <c r="L416">
        <f t="shared" si="50"/>
        <v>750</v>
      </c>
      <c r="M416" s="22">
        <f>'2000 250 200 1'!C613+'2000 250 200 1'!D613</f>
        <v>2.5344181800000001E-6</v>
      </c>
      <c r="N416" s="22">
        <f>'2000 250 200 15'!C613+'2000 250 200 15'!D613</f>
        <v>2.6082499400000002E-6</v>
      </c>
      <c r="O416" s="21">
        <f t="shared" si="58"/>
        <v>-2.8713406456413542</v>
      </c>
      <c r="P416" s="22">
        <f>'2000 250 200 1'!C613-'2000 250 200 1'!D613</f>
        <v>2.3040722000000009E-7</v>
      </c>
      <c r="Q416" s="22">
        <f>'2000 250 200 15'!C613-'2000 250 200 15'!D613</f>
        <v>2.4922943999999994E-7</v>
      </c>
      <c r="R416" s="21">
        <f t="shared" si="53"/>
        <v>-7.8485326788823233</v>
      </c>
    </row>
    <row r="417" spans="1:18">
      <c r="A417">
        <f t="shared" si="54"/>
        <v>78</v>
      </c>
      <c r="B417" s="12">
        <f t="shared" si="51"/>
        <v>-780</v>
      </c>
      <c r="C417">
        <f t="shared" si="55"/>
        <v>8.1920000000000002</v>
      </c>
      <c r="D417">
        <f t="shared" si="52"/>
        <v>0.91338994363175552</v>
      </c>
      <c r="E417" s="12">
        <f t="shared" si="49"/>
        <v>687.5</v>
      </c>
      <c r="F417" s="22">
        <f>'2000 250 200 1'!C614</f>
        <v>1.21332449E-6</v>
      </c>
      <c r="G417" s="22">
        <f>'2000 250 200 15'!C614</f>
        <v>1.2560810100000001E-6</v>
      </c>
      <c r="H417" s="15">
        <f t="shared" si="56"/>
        <v>-3.4628998761037888</v>
      </c>
      <c r="I417" s="22">
        <f>'2000 250 200 1'!D614</f>
        <v>1.0288847E-6</v>
      </c>
      <c r="J417" s="22">
        <f>'2000 250 200 15'!D614</f>
        <v>1.0545038E-6</v>
      </c>
      <c r="K417" s="21">
        <f t="shared" si="57"/>
        <v>-2.459368475922763</v>
      </c>
      <c r="L417">
        <f t="shared" si="50"/>
        <v>750</v>
      </c>
      <c r="M417" s="22">
        <f>'2000 250 200 1'!C614+'2000 250 200 1'!D614</f>
        <v>2.24220919E-6</v>
      </c>
      <c r="N417" s="22">
        <f>'2000 250 200 15'!C614+'2000 250 200 15'!D614</f>
        <v>2.3105848100000001E-6</v>
      </c>
      <c r="O417" s="21">
        <f t="shared" si="58"/>
        <v>-3.003677302333474</v>
      </c>
      <c r="P417" s="22">
        <f>'2000 250 200 1'!C614-'2000 250 200 1'!D614</f>
        <v>1.8443979000000001E-7</v>
      </c>
      <c r="Q417" s="22">
        <f>'2000 250 200 15'!C614-'2000 250 200 15'!D614</f>
        <v>2.0157721000000003E-7</v>
      </c>
      <c r="R417" s="21">
        <f t="shared" si="53"/>
        <v>-8.87910117948174</v>
      </c>
    </row>
    <row r="418" spans="1:18">
      <c r="A418">
        <f t="shared" si="54"/>
        <v>79</v>
      </c>
      <c r="B418" s="12">
        <f t="shared" si="51"/>
        <v>-790</v>
      </c>
      <c r="C418">
        <f t="shared" si="55"/>
        <v>9.1950000000000003</v>
      </c>
      <c r="D418">
        <f t="shared" si="52"/>
        <v>0.96355173357409629</v>
      </c>
      <c r="E418" s="12">
        <f t="shared" si="49"/>
        <v>687.5</v>
      </c>
      <c r="F418" s="22">
        <f>'2000 250 200 1'!C615</f>
        <v>1.0591075799999999E-6</v>
      </c>
      <c r="G418" s="22">
        <f>'2000 250 200 15'!C615</f>
        <v>1.0984313800000001E-6</v>
      </c>
      <c r="H418" s="15">
        <f t="shared" si="56"/>
        <v>-3.6452458777384149</v>
      </c>
      <c r="I418" s="22">
        <f>'2000 250 200 1'!D615</f>
        <v>9.12629813E-7</v>
      </c>
      <c r="J418" s="22">
        <f>'2000 250 200 15'!D615</f>
        <v>9.3629603499999995E-7</v>
      </c>
      <c r="K418" s="21">
        <f t="shared" si="57"/>
        <v>-2.5599968787931568</v>
      </c>
      <c r="L418">
        <f t="shared" si="50"/>
        <v>750</v>
      </c>
      <c r="M418" s="22">
        <f>'2000 250 200 1'!C615+'2000 250 200 1'!D615</f>
        <v>1.9717373929999997E-6</v>
      </c>
      <c r="N418" s="22">
        <f>'2000 250 200 15'!C615+'2000 250 200 15'!D615</f>
        <v>2.0347274150000002E-6</v>
      </c>
      <c r="O418" s="21">
        <f t="shared" si="58"/>
        <v>-3.1444190835882924</v>
      </c>
      <c r="P418" s="22">
        <f>'2000 250 200 1'!C615-'2000 250 200 1'!D615</f>
        <v>1.4647776699999992E-7</v>
      </c>
      <c r="Q418" s="22">
        <f>'2000 250 200 15'!C615-'2000 250 200 15'!D615</f>
        <v>1.621353450000001E-7</v>
      </c>
      <c r="R418" s="21">
        <f t="shared" si="53"/>
        <v>-10.147059467778014</v>
      </c>
    </row>
    <row r="419" spans="1:18">
      <c r="A419">
        <f t="shared" si="54"/>
        <v>80</v>
      </c>
      <c r="B419" s="12">
        <f t="shared" si="51"/>
        <v>-800</v>
      </c>
      <c r="C419">
        <f t="shared" si="55"/>
        <v>10.32</v>
      </c>
      <c r="D419">
        <f t="shared" si="52"/>
        <v>1.0136796972911926</v>
      </c>
      <c r="E419" s="12">
        <f t="shared" si="49"/>
        <v>687.5</v>
      </c>
      <c r="F419" s="22">
        <f>'2000 250 200 1'!C616</f>
        <v>9.1994392599999997E-7</v>
      </c>
      <c r="G419" s="22">
        <f>'2000 250 200 15'!C616</f>
        <v>9.5604954100000007E-7</v>
      </c>
      <c r="H419" s="15">
        <f t="shared" si="56"/>
        <v>-3.849226091148227</v>
      </c>
      <c r="I419" s="22">
        <f>'2000 250 200 1'!D616</f>
        <v>8.0444115099999996E-7</v>
      </c>
      <c r="J419" s="22">
        <f>'2000 250 200 15'!D616</f>
        <v>8.2618208100000004E-7</v>
      </c>
      <c r="K419" s="21">
        <f t="shared" si="57"/>
        <v>-2.6665792039935896</v>
      </c>
      <c r="L419">
        <f t="shared" si="50"/>
        <v>750</v>
      </c>
      <c r="M419" s="22">
        <f>'2000 250 200 1'!C616+'2000 250 200 1'!D616</f>
        <v>1.7243850769999999E-6</v>
      </c>
      <c r="N419" s="22">
        <f>'2000 250 200 15'!C616+'2000 250 200 15'!D616</f>
        <v>1.7822316220000002E-6</v>
      </c>
      <c r="O419" s="21">
        <f t="shared" si="58"/>
        <v>-3.2992796171019592</v>
      </c>
      <c r="P419" s="22">
        <f>'2000 250 200 1'!C616-'2000 250 200 1'!D616</f>
        <v>1.15502775E-7</v>
      </c>
      <c r="Q419" s="22">
        <f>'2000 250 200 15'!C616-'2000 250 200 15'!D616</f>
        <v>1.2986746000000003E-7</v>
      </c>
      <c r="R419" s="21">
        <f t="shared" si="53"/>
        <v>-11.708579893563725</v>
      </c>
    </row>
    <row r="420" spans="1:18">
      <c r="A420">
        <f t="shared" si="54"/>
        <v>81</v>
      </c>
      <c r="B420" s="12">
        <f t="shared" si="51"/>
        <v>-810</v>
      </c>
      <c r="C420">
        <f t="shared" si="55"/>
        <v>11.59</v>
      </c>
      <c r="D420">
        <f t="shared" si="52"/>
        <v>1.064083435963596</v>
      </c>
      <c r="E420" s="12">
        <f t="shared" si="49"/>
        <v>687.5</v>
      </c>
      <c r="F420" s="22">
        <f>'2000 250 200 1'!C617</f>
        <v>7.9563895400000001E-7</v>
      </c>
      <c r="G420" s="22">
        <f>'2000 250 200 15'!C617</f>
        <v>8.2878299899999996E-7</v>
      </c>
      <c r="H420" s="15">
        <f t="shared" si="56"/>
        <v>-4.0807186751926325</v>
      </c>
      <c r="I420" s="22">
        <f>'2000 250 200 1'!D617</f>
        <v>7.0510225799999997E-7</v>
      </c>
      <c r="J420" s="22">
        <f>'2000 250 200 15'!D617</f>
        <v>7.2501077999999998E-7</v>
      </c>
      <c r="K420" s="21">
        <f t="shared" si="57"/>
        <v>-2.7841885880352359</v>
      </c>
      <c r="L420">
        <f t="shared" si="50"/>
        <v>750</v>
      </c>
      <c r="M420" s="22">
        <f>'2000 250 200 1'!C617+'2000 250 200 1'!D617</f>
        <v>1.5007412119999999E-6</v>
      </c>
      <c r="N420" s="22">
        <f>'2000 250 200 15'!C617+'2000 250 200 15'!D617</f>
        <v>1.5537937789999998E-6</v>
      </c>
      <c r="O420" s="21">
        <f t="shared" si="58"/>
        <v>-3.4736918815018392</v>
      </c>
      <c r="P420" s="22">
        <f>'2000 250 200 1'!C617-'2000 250 200 1'!D617</f>
        <v>9.0536696000000047E-8</v>
      </c>
      <c r="Q420" s="22">
        <f>'2000 250 200 15'!C617-'2000 250 200 15'!D617</f>
        <v>1.0377221899999998E-7</v>
      </c>
      <c r="R420" s="21">
        <f t="shared" si="53"/>
        <v>-13.623176270630646</v>
      </c>
    </row>
    <row r="421" spans="1:18">
      <c r="A421">
        <f t="shared" si="54"/>
        <v>82</v>
      </c>
      <c r="B421" s="12">
        <f t="shared" si="51"/>
        <v>-820</v>
      </c>
      <c r="C421">
        <f t="shared" si="55"/>
        <v>13</v>
      </c>
      <c r="D421">
        <f t="shared" si="52"/>
        <v>1.1139433523068367</v>
      </c>
      <c r="E421" s="12">
        <f t="shared" si="49"/>
        <v>687.5</v>
      </c>
      <c r="F421" s="22">
        <f>'2000 250 200 1'!C618</f>
        <v>6.8555988900000003E-7</v>
      </c>
      <c r="G421" s="22">
        <f>'2000 250 200 15'!C618</f>
        <v>7.1600900899999997E-7</v>
      </c>
      <c r="H421" s="15">
        <f t="shared" si="56"/>
        <v>-4.3450050929997079</v>
      </c>
      <c r="I421" s="22">
        <f>'2000 250 200 1'!D618</f>
        <v>6.1491974499999998E-7</v>
      </c>
      <c r="J421" s="22">
        <f>'2000 250 200 15'!D618</f>
        <v>6.3312485999999999E-7</v>
      </c>
      <c r="K421" s="21">
        <f t="shared" si="57"/>
        <v>-2.9173821075088924</v>
      </c>
      <c r="L421">
        <f t="shared" si="50"/>
        <v>750</v>
      </c>
      <c r="M421" s="22">
        <f>'2000 250 200 1'!C618+'2000 250 200 1'!D618</f>
        <v>1.3004796340000001E-6</v>
      </c>
      <c r="N421" s="22">
        <f>'2000 250 200 15'!C618+'2000 250 200 15'!D618</f>
        <v>1.3491338689999999E-6</v>
      </c>
      <c r="O421" s="21">
        <f t="shared" si="58"/>
        <v>-3.6725533701357915</v>
      </c>
      <c r="P421" s="22">
        <f>'2000 250 200 1'!C618-'2000 250 200 1'!D618</f>
        <v>7.0640144000000048E-8</v>
      </c>
      <c r="Q421" s="22">
        <f>'2000 250 200 15'!C618-'2000 250 200 15'!D618</f>
        <v>8.2884148999999974E-8</v>
      </c>
      <c r="R421" s="21">
        <f t="shared" si="53"/>
        <v>-15.950576629589069</v>
      </c>
    </row>
    <row r="422" spans="1:18">
      <c r="A422">
        <f t="shared" si="54"/>
        <v>83</v>
      </c>
      <c r="B422" s="12">
        <f t="shared" si="51"/>
        <v>-830</v>
      </c>
      <c r="C422">
        <f t="shared" si="55"/>
        <v>14.6</v>
      </c>
      <c r="D422">
        <f t="shared" si="52"/>
        <v>1.1643528557844371</v>
      </c>
      <c r="E422" s="12">
        <f t="shared" si="49"/>
        <v>687.5</v>
      </c>
      <c r="F422" s="22">
        <f>'2000 250 200 1'!C619</f>
        <v>5.8871322599999998E-7</v>
      </c>
      <c r="G422" s="22">
        <f>'2000 250 200 15'!C619</f>
        <v>6.1672324399999999E-7</v>
      </c>
      <c r="H422" s="15">
        <f t="shared" si="56"/>
        <v>-4.647282324219046</v>
      </c>
      <c r="I422" s="22">
        <f>'2000 250 200 1'!D619</f>
        <v>5.3381398499999999E-7</v>
      </c>
      <c r="J422" s="22">
        <f>'2000 250 200 15'!D619</f>
        <v>5.5046062999999998E-7</v>
      </c>
      <c r="K422" s="21">
        <f t="shared" si="57"/>
        <v>-3.0705588362409442</v>
      </c>
      <c r="L422">
        <f t="shared" si="50"/>
        <v>750</v>
      </c>
      <c r="M422" s="22">
        <f>'2000 250 200 1'!C619+'2000 250 200 1'!D619</f>
        <v>1.122527211E-6</v>
      </c>
      <c r="N422" s="22">
        <f>'2000 250 200 15'!C619+'2000 250 200 15'!D619</f>
        <v>1.167183874E-6</v>
      </c>
      <c r="O422" s="21">
        <f t="shared" si="58"/>
        <v>-3.9006373592325949</v>
      </c>
      <c r="P422" s="22">
        <f>'2000 250 200 1'!C619-'2000 250 200 1'!D619</f>
        <v>5.4899240999999995E-8</v>
      </c>
      <c r="Q422" s="22">
        <f>'2000 250 200 15'!C619-'2000 250 200 15'!D619</f>
        <v>6.6262614000000018E-8</v>
      </c>
      <c r="R422" s="21">
        <f t="shared" si="53"/>
        <v>-18.757344050237627</v>
      </c>
    </row>
    <row r="423" spans="1:18">
      <c r="A423">
        <f t="shared" si="54"/>
        <v>0</v>
      </c>
      <c r="B423" s="12">
        <f t="shared" si="51"/>
        <v>0</v>
      </c>
      <c r="C423">
        <f t="shared" si="55"/>
        <v>1E-3</v>
      </c>
      <c r="D423">
        <f t="shared" si="52"/>
        <v>-3</v>
      </c>
      <c r="E423" s="12">
        <f t="shared" si="49"/>
        <v>812.5</v>
      </c>
      <c r="F423" s="22">
        <f>'2000 250 200 1'!C669</f>
        <v>3.00645636E-6</v>
      </c>
      <c r="G423" s="22">
        <f>'2000 250 200 15'!C669</f>
        <v>3.00446871E-6</v>
      </c>
      <c r="H423" s="15">
        <f t="shared" si="56"/>
        <v>6.6134579182170097E-2</v>
      </c>
      <c r="I423" s="22">
        <f>'2000 250 200 1'!D669</f>
        <v>2.0059881499999999E-6</v>
      </c>
      <c r="J423" s="22">
        <f>'2000 250 200 15'!D669</f>
        <v>2.0048037899999998E-6</v>
      </c>
      <c r="K423" s="21">
        <f t="shared" si="57"/>
        <v>5.9058660619533777E-2</v>
      </c>
      <c r="L423">
        <f t="shared" si="50"/>
        <v>875</v>
      </c>
      <c r="M423" s="22">
        <f>'2000 250 200 1'!C669+'2000 250 200 1'!D669</f>
        <v>5.0124445099999995E-6</v>
      </c>
      <c r="N423" s="22">
        <f>'2000 250 200 15'!C669+'2000 250 200 15'!D669</f>
        <v>5.0092724999999994E-6</v>
      </c>
      <c r="O423" s="21">
        <f t="shared" si="58"/>
        <v>6.3302725407931665E-2</v>
      </c>
      <c r="P423" s="22">
        <f>'2000 250 200 1'!C669-'2000 250 200 1'!D669</f>
        <v>1.0004682100000001E-6</v>
      </c>
      <c r="Q423" s="22">
        <f>'2000 250 200 15'!C669-'2000 250 200 15'!D669</f>
        <v>9.9966492000000016E-7</v>
      </c>
      <c r="R423" s="21">
        <f t="shared" si="53"/>
        <v>8.0323653256013441E-2</v>
      </c>
    </row>
    <row r="424" spans="1:18">
      <c r="A424">
        <f t="shared" si="54"/>
        <v>1</v>
      </c>
      <c r="B424" s="12">
        <f t="shared" si="51"/>
        <v>-10</v>
      </c>
      <c r="C424">
        <f t="shared" si="55"/>
        <v>1.122E-3</v>
      </c>
      <c r="D424">
        <f t="shared" si="52"/>
        <v>-2.9500071430798576</v>
      </c>
      <c r="E424" s="12">
        <f t="shared" si="49"/>
        <v>812.5</v>
      </c>
      <c r="F424" s="22">
        <f>'2000 250 200 1'!C670</f>
        <v>3.00645735E-6</v>
      </c>
      <c r="G424" s="22">
        <f>'2000 250 200 15'!C670</f>
        <v>3.0044700399999999E-6</v>
      </c>
      <c r="H424" s="15">
        <f t="shared" si="56"/>
        <v>6.6123240926391186E-2</v>
      </c>
      <c r="I424" s="22">
        <f>'2000 250 200 1'!D670</f>
        <v>2.0059879900000002E-6</v>
      </c>
      <c r="J424" s="22">
        <f>'2000 250 200 15'!D670</f>
        <v>2.0048033999999999E-6</v>
      </c>
      <c r="K424" s="21">
        <f t="shared" si="57"/>
        <v>5.907013777649036E-2</v>
      </c>
      <c r="L424">
        <f t="shared" si="50"/>
        <v>875</v>
      </c>
      <c r="M424" s="22">
        <f>'2000 250 200 1'!C670+'2000 250 200 1'!D670</f>
        <v>5.0124453400000002E-6</v>
      </c>
      <c r="N424" s="22">
        <f>'2000 250 200 15'!C670+'2000 250 200 15'!D670</f>
        <v>5.0092734399999998E-6</v>
      </c>
      <c r="O424" s="21">
        <f t="shared" si="58"/>
        <v>6.3300518995412794E-2</v>
      </c>
      <c r="P424" s="22">
        <f>'2000 250 200 1'!C670-'2000 250 200 1'!D670</f>
        <v>1.0004693599999998E-6</v>
      </c>
      <c r="Q424" s="22">
        <f>'2000 250 200 15'!C670-'2000 250 200 15'!D670</f>
        <v>9.9966664000000004E-7</v>
      </c>
      <c r="R424" s="21">
        <f t="shared" si="53"/>
        <v>8.0266541875128744E-2</v>
      </c>
    </row>
    <row r="425" spans="1:18">
      <c r="A425">
        <f t="shared" si="54"/>
        <v>2</v>
      </c>
      <c r="B425" s="12">
        <f t="shared" si="51"/>
        <v>-20</v>
      </c>
      <c r="C425">
        <f t="shared" si="55"/>
        <v>1.2600000000000001E-3</v>
      </c>
      <c r="D425">
        <f t="shared" si="52"/>
        <v>-2.8996294548824371</v>
      </c>
      <c r="E425" s="12">
        <f t="shared" si="49"/>
        <v>812.5</v>
      </c>
      <c r="F425" s="22">
        <f>'2000 250 200 1'!C671</f>
        <v>3.0064563500000002E-6</v>
      </c>
      <c r="G425" s="22">
        <f>'2000 250 200 15'!C671</f>
        <v>3.0044692999999998E-6</v>
      </c>
      <c r="H425" s="15">
        <f t="shared" si="56"/>
        <v>6.6114609153430356E-2</v>
      </c>
      <c r="I425" s="22">
        <f>'2000 250 200 1'!D671</f>
        <v>2.0059855800000001E-6</v>
      </c>
      <c r="J425" s="22">
        <f>'2000 250 200 15'!D671</f>
        <v>2.00480081E-6</v>
      </c>
      <c r="K425" s="21">
        <f t="shared" si="57"/>
        <v>5.9079187211469125E-2</v>
      </c>
      <c r="L425">
        <f t="shared" si="50"/>
        <v>875</v>
      </c>
      <c r="M425" s="22">
        <f>'2000 250 200 1'!C671+'2000 250 200 1'!D671</f>
        <v>5.0124419300000008E-6</v>
      </c>
      <c r="N425" s="22">
        <f>'2000 250 200 15'!C671+'2000 250 200 15'!D671</f>
        <v>5.0092701099999998E-6</v>
      </c>
      <c r="O425" s="21">
        <f t="shared" si="58"/>
        <v>6.3298965033941085E-2</v>
      </c>
      <c r="P425" s="22">
        <f>'2000 250 200 1'!C671-'2000 250 200 1'!D671</f>
        <v>1.0004707700000001E-6</v>
      </c>
      <c r="Q425" s="22">
        <f>'2000 250 200 15'!C671-'2000 250 200 15'!D671</f>
        <v>9.9966848999999977E-7</v>
      </c>
      <c r="R425" s="21">
        <f t="shared" si="53"/>
        <v>8.0222414113333695E-2</v>
      </c>
    </row>
    <row r="426" spans="1:18">
      <c r="A426">
        <f t="shared" si="54"/>
        <v>3</v>
      </c>
      <c r="B426" s="12">
        <f t="shared" si="51"/>
        <v>-30</v>
      </c>
      <c r="C426">
        <f t="shared" si="55"/>
        <v>1.4139999999999999E-3</v>
      </c>
      <c r="D426">
        <f t="shared" si="52"/>
        <v>-2.8495505905391196</v>
      </c>
      <c r="E426" s="12">
        <f t="shared" si="49"/>
        <v>812.5</v>
      </c>
      <c r="F426" s="22">
        <f>'2000 250 200 1'!C672</f>
        <v>3.00645339E-6</v>
      </c>
      <c r="G426" s="22">
        <f>'2000 250 200 15'!C672</f>
        <v>3.0044663299999998E-6</v>
      </c>
      <c r="H426" s="15">
        <f t="shared" si="56"/>
        <v>6.6115007105775184E-2</v>
      </c>
      <c r="I426" s="22">
        <f>'2000 250 200 1'!D672</f>
        <v>2.0059818099999998E-6</v>
      </c>
      <c r="J426" s="22">
        <f>'2000 250 200 15'!D672</f>
        <v>2.0047970600000002E-6</v>
      </c>
      <c r="K426" s="21">
        <f t="shared" si="57"/>
        <v>5.9078300669296986E-2</v>
      </c>
      <c r="L426">
        <f t="shared" si="50"/>
        <v>875</v>
      </c>
      <c r="M426" s="22">
        <f>'2000 250 200 1'!C672+'2000 250 200 1'!D672</f>
        <v>5.0124352000000003E-6</v>
      </c>
      <c r="N426" s="22">
        <f>'2000 250 200 15'!C672+'2000 250 200 15'!D672</f>
        <v>5.00926339E-6</v>
      </c>
      <c r="O426" s="21">
        <f t="shared" si="58"/>
        <v>6.3298850419732308E-2</v>
      </c>
      <c r="P426" s="22">
        <f>'2000 250 200 1'!C672-'2000 250 200 1'!D672</f>
        <v>1.0004715800000002E-6</v>
      </c>
      <c r="Q426" s="22">
        <f>'2000 250 200 15'!C672-'2000 250 200 15'!D672</f>
        <v>9.9966926999999963E-7</v>
      </c>
      <c r="R426" s="21">
        <f t="shared" si="53"/>
        <v>8.0225350129777565E-2</v>
      </c>
    </row>
    <row r="427" spans="1:18">
      <c r="A427">
        <f t="shared" si="54"/>
        <v>4</v>
      </c>
      <c r="B427" s="12">
        <f t="shared" si="51"/>
        <v>-40</v>
      </c>
      <c r="C427">
        <f t="shared" si="55"/>
        <v>1.5870000000000001E-3</v>
      </c>
      <c r="D427">
        <f t="shared" si="52"/>
        <v>-2.7994230732451517</v>
      </c>
      <c r="E427" s="12">
        <f t="shared" ref="E427:E490" si="59">E343+$E$1</f>
        <v>812.5</v>
      </c>
      <c r="F427" s="22">
        <f>'2000 250 200 1'!C673</f>
        <v>3.0064495500000001E-6</v>
      </c>
      <c r="G427" s="22">
        <f>'2000 250 200 15'!C673</f>
        <v>3.0044621799999998E-6</v>
      </c>
      <c r="H427" s="15">
        <f t="shared" si="56"/>
        <v>6.6125409564125701E-2</v>
      </c>
      <c r="I427" s="22">
        <f>'2000 250 200 1'!D673</f>
        <v>2.0059781899999998E-6</v>
      </c>
      <c r="J427" s="22">
        <f>'2000 250 200 15'!D673</f>
        <v>2.0047936499999999E-6</v>
      </c>
      <c r="K427" s="21">
        <f t="shared" si="57"/>
        <v>5.9067932420704003E-2</v>
      </c>
      <c r="L427">
        <f t="shared" ref="L427:L490" si="60">L343+$L$1</f>
        <v>875</v>
      </c>
      <c r="M427" s="22">
        <f>'2000 250 200 1'!C673+'2000 250 200 1'!D673</f>
        <v>5.0124277399999999E-6</v>
      </c>
      <c r="N427" s="22">
        <f>'2000 250 200 15'!C673+'2000 250 200 15'!D673</f>
        <v>5.0092558299999997E-6</v>
      </c>
      <c r="O427" s="21">
        <f t="shared" si="58"/>
        <v>6.3300940961563412E-2</v>
      </c>
      <c r="P427" s="22">
        <f>'2000 250 200 1'!C673-'2000 250 200 1'!D673</f>
        <v>1.0004713600000003E-6</v>
      </c>
      <c r="Q427" s="22">
        <f>'2000 250 200 15'!C673-'2000 250 200 15'!D673</f>
        <v>9.9966852999999991E-7</v>
      </c>
      <c r="R427" s="21">
        <f t="shared" si="53"/>
        <v>8.0277384998343609E-2</v>
      </c>
    </row>
    <row r="428" spans="1:18">
      <c r="A428">
        <f t="shared" si="54"/>
        <v>5</v>
      </c>
      <c r="B428" s="12">
        <f t="shared" si="51"/>
        <v>-50</v>
      </c>
      <c r="C428">
        <f t="shared" si="55"/>
        <v>1.7819999999999999E-3</v>
      </c>
      <c r="D428">
        <f t="shared" si="52"/>
        <v>-2.7490923002991439</v>
      </c>
      <c r="E428" s="12">
        <f t="shared" si="59"/>
        <v>812.5</v>
      </c>
      <c r="F428" s="22">
        <f>'2000 250 200 1'!C674</f>
        <v>3.00644678E-6</v>
      </c>
      <c r="G428" s="22">
        <f>'2000 250 200 15'!C674</f>
        <v>3.0044590000000001E-6</v>
      </c>
      <c r="H428" s="15">
        <f t="shared" si="56"/>
        <v>6.6139116890295613E-2</v>
      </c>
      <c r="I428" s="22">
        <f>'2000 250 200 1'!D674</f>
        <v>2.0059763499999999E-6</v>
      </c>
      <c r="J428" s="22">
        <f>'2000 250 200 15'!D674</f>
        <v>2.0047920799999999E-6</v>
      </c>
      <c r="K428" s="21">
        <f t="shared" si="57"/>
        <v>5.9054518886795603E-2</v>
      </c>
      <c r="L428">
        <f t="shared" si="60"/>
        <v>875</v>
      </c>
      <c r="M428" s="22">
        <f>'2000 250 200 1'!C674+'2000 250 200 1'!D674</f>
        <v>5.0124231300000003E-6</v>
      </c>
      <c r="N428" s="22">
        <f>'2000 250 200 15'!C674+'2000 250 200 15'!D674</f>
        <v>5.00925108E-6</v>
      </c>
      <c r="O428" s="21">
        <f t="shared" si="58"/>
        <v>6.3303794027450899E-2</v>
      </c>
      <c r="P428" s="22">
        <f>'2000 250 200 1'!C674-'2000 250 200 1'!D674</f>
        <v>1.0004704300000001E-6</v>
      </c>
      <c r="Q428" s="22">
        <f>'2000 250 200 15'!C674-'2000 250 200 15'!D674</f>
        <v>9.9966692000000021E-7</v>
      </c>
      <c r="R428" s="21">
        <f t="shared" si="53"/>
        <v>8.0345482273992366E-2</v>
      </c>
    </row>
    <row r="429" spans="1:18">
      <c r="A429">
        <f t="shared" si="54"/>
        <v>6</v>
      </c>
      <c r="B429" s="12">
        <f t="shared" si="51"/>
        <v>-60</v>
      </c>
      <c r="C429">
        <f t="shared" si="55"/>
        <v>2E-3</v>
      </c>
      <c r="D429">
        <f t="shared" si="52"/>
        <v>-2.6989700043360187</v>
      </c>
      <c r="E429" s="12">
        <f t="shared" si="59"/>
        <v>812.5</v>
      </c>
      <c r="F429" s="22">
        <f>'2000 250 200 1'!C675</f>
        <v>3.0064469400000002E-6</v>
      </c>
      <c r="G429" s="22">
        <f>'2000 250 200 15'!C675</f>
        <v>3.0044589500000002E-6</v>
      </c>
      <c r="H429" s="15">
        <f t="shared" si="56"/>
        <v>6.6146102979495969E-2</v>
      </c>
      <c r="I429" s="22">
        <f>'2000 250 200 1'!D675</f>
        <v>2.0059774599999999E-6</v>
      </c>
      <c r="J429" s="22">
        <f>'2000 250 200 15'!D675</f>
        <v>2.0047933399999998E-6</v>
      </c>
      <c r="K429" s="21">
        <f t="shared" si="57"/>
        <v>5.9047004131978012E-2</v>
      </c>
      <c r="L429">
        <f t="shared" si="60"/>
        <v>875</v>
      </c>
      <c r="M429" s="22">
        <f>'2000 250 200 1'!C675+'2000 250 200 1'!D675</f>
        <v>5.0124244000000001E-6</v>
      </c>
      <c r="N429" s="22">
        <f>'2000 250 200 15'!C675+'2000 250 200 15'!D675</f>
        <v>5.00925229E-6</v>
      </c>
      <c r="O429" s="21">
        <f t="shared" si="58"/>
        <v>6.3304975766486804E-2</v>
      </c>
      <c r="P429" s="22">
        <f>'2000 250 200 1'!C675-'2000 250 200 1'!D675</f>
        <v>1.0004694800000002E-6</v>
      </c>
      <c r="Q429" s="22">
        <f>'2000 250 200 15'!C675-'2000 250 200 15'!D675</f>
        <v>9.9966561000000033E-7</v>
      </c>
      <c r="R429" s="21">
        <f t="shared" si="53"/>
        <v>8.0381570626803067E-2</v>
      </c>
    </row>
    <row r="430" spans="1:18">
      <c r="A430">
        <f t="shared" si="54"/>
        <v>7</v>
      </c>
      <c r="B430" s="12">
        <f t="shared" si="51"/>
        <v>-70</v>
      </c>
      <c r="C430">
        <f t="shared" si="55"/>
        <v>2.245E-3</v>
      </c>
      <c r="D430">
        <f t="shared" si="52"/>
        <v>-2.648783654660658</v>
      </c>
      <c r="E430" s="12">
        <f t="shared" si="59"/>
        <v>812.5</v>
      </c>
      <c r="F430" s="22">
        <f>'2000 250 200 1'!C676</f>
        <v>3.0064505900000001E-6</v>
      </c>
      <c r="G430" s="22">
        <f>'2000 250 200 15'!C676</f>
        <v>3.00446277E-6</v>
      </c>
      <c r="H430" s="15">
        <f t="shared" si="56"/>
        <v>6.6140364398797891E-2</v>
      </c>
      <c r="I430" s="22">
        <f>'2000 250 200 1'!D676</f>
        <v>2.0059814699999998E-6</v>
      </c>
      <c r="J430" s="22">
        <f>'2000 250 200 15'!D676</f>
        <v>2.0047972300000002E-6</v>
      </c>
      <c r="K430" s="21">
        <f t="shared" si="57"/>
        <v>5.9052871702927515E-2</v>
      </c>
      <c r="L430">
        <f t="shared" si="60"/>
        <v>875</v>
      </c>
      <c r="M430" s="22">
        <f>'2000 250 200 1'!C676+'2000 250 200 1'!D676</f>
        <v>5.0124320599999995E-6</v>
      </c>
      <c r="N430" s="22">
        <f>'2000 250 200 15'!C676+'2000 250 200 15'!D676</f>
        <v>5.0092600000000002E-6</v>
      </c>
      <c r="O430" s="21">
        <f t="shared" si="58"/>
        <v>6.3303880841839841E-2</v>
      </c>
      <c r="P430" s="22">
        <f>'2000 250 200 1'!C676-'2000 250 200 1'!D676</f>
        <v>1.0004691200000002E-6</v>
      </c>
      <c r="Q430" s="22">
        <f>'2000 250 200 15'!C676-'2000 250 200 15'!D676</f>
        <v>9.9966553999999987E-7</v>
      </c>
      <c r="R430" s="21">
        <f t="shared" si="53"/>
        <v>8.0352589860158807E-2</v>
      </c>
    </row>
    <row r="431" spans="1:18">
      <c r="A431">
        <f t="shared" si="54"/>
        <v>8</v>
      </c>
      <c r="B431" s="12">
        <f t="shared" si="51"/>
        <v>-80</v>
      </c>
      <c r="C431">
        <f t="shared" si="55"/>
        <v>2.5200000000000001E-3</v>
      </c>
      <c r="D431">
        <f t="shared" si="52"/>
        <v>-2.5985994592184558</v>
      </c>
      <c r="E431" s="12">
        <f t="shared" si="59"/>
        <v>812.5</v>
      </c>
      <c r="F431" s="22">
        <f>'2000 250 200 1'!C677</f>
        <v>3.00645617E-6</v>
      </c>
      <c r="G431" s="22">
        <f>'2000 250 200 15'!C677</f>
        <v>3.0044688099999999E-6</v>
      </c>
      <c r="H431" s="15">
        <f t="shared" si="56"/>
        <v>6.6124931075085172E-2</v>
      </c>
      <c r="I431" s="22">
        <f>'2000 250 200 1'!D677</f>
        <v>2.0059867299999999E-6</v>
      </c>
      <c r="J431" s="22">
        <f>'2000 250 200 15'!D677</f>
        <v>2.0048021800000001E-6</v>
      </c>
      <c r="K431" s="21">
        <f t="shared" si="57"/>
        <v>5.9068179681375337E-2</v>
      </c>
      <c r="L431">
        <f t="shared" si="60"/>
        <v>875</v>
      </c>
      <c r="M431" s="22">
        <f>'2000 250 200 1'!C677+'2000 250 200 1'!D677</f>
        <v>5.0124428999999998E-6</v>
      </c>
      <c r="N431" s="22">
        <f>'2000 250 200 15'!C677+'2000 250 200 15'!D677</f>
        <v>5.0092709900000005E-6</v>
      </c>
      <c r="O431" s="21">
        <f t="shared" si="58"/>
        <v>6.3300749448941873E-2</v>
      </c>
      <c r="P431" s="22">
        <f>'2000 250 200 1'!C677-'2000 250 200 1'!D677</f>
        <v>1.0004694400000001E-6</v>
      </c>
      <c r="Q431" s="22">
        <f>'2000 250 200 15'!C677-'2000 250 200 15'!D677</f>
        <v>9.996666299999998E-7</v>
      </c>
      <c r="R431" s="21">
        <f t="shared" si="53"/>
        <v>8.0275538453771375E-2</v>
      </c>
    </row>
    <row r="432" spans="1:18">
      <c r="A432">
        <f t="shared" si="54"/>
        <v>9</v>
      </c>
      <c r="B432" s="12">
        <f t="shared" si="51"/>
        <v>-90</v>
      </c>
      <c r="C432">
        <f t="shared" si="55"/>
        <v>2.8279999999999998E-3</v>
      </c>
      <c r="D432">
        <f t="shared" si="52"/>
        <v>-2.5485205948751384</v>
      </c>
      <c r="E432" s="12">
        <f t="shared" si="59"/>
        <v>812.5</v>
      </c>
      <c r="F432" s="22">
        <f>'2000 250 200 1'!C678</f>
        <v>3.0064605699999998E-6</v>
      </c>
      <c r="G432" s="22">
        <f>'2000 250 200 15'!C678</f>
        <v>3.0044736500000001E-6</v>
      </c>
      <c r="H432" s="15">
        <f t="shared" si="56"/>
        <v>6.6110189440726011E-2</v>
      </c>
      <c r="I432" s="22">
        <f>'2000 250 200 1'!D678</f>
        <v>2.0059905199999999E-6</v>
      </c>
      <c r="J432" s="22">
        <f>'2000 250 200 15'!D678</f>
        <v>2.0048056699999999E-6</v>
      </c>
      <c r="K432" s="21">
        <f t="shared" si="57"/>
        <v>5.9083032089944164E-2</v>
      </c>
      <c r="L432">
        <f t="shared" si="60"/>
        <v>875</v>
      </c>
      <c r="M432" s="22">
        <f>'2000 250 200 1'!C678+'2000 250 200 1'!D678</f>
        <v>5.0124510899999993E-6</v>
      </c>
      <c r="N432" s="22">
        <f>'2000 250 200 15'!C678+'2000 250 200 15'!D678</f>
        <v>5.00927932E-6</v>
      </c>
      <c r="O432" s="21">
        <f t="shared" si="58"/>
        <v>6.3297851174171998E-2</v>
      </c>
      <c r="P432" s="22">
        <f>'2000 250 200 1'!C678-'2000 250 200 1'!D678</f>
        <v>1.00047005E-6</v>
      </c>
      <c r="Q432" s="22">
        <f>'2000 250 200 15'!C678-'2000 250 200 15'!D678</f>
        <v>9.9966798000000025E-7</v>
      </c>
      <c r="R432" s="21">
        <f t="shared" si="53"/>
        <v>8.0201464895873598E-2</v>
      </c>
    </row>
    <row r="433" spans="1:18">
      <c r="A433">
        <f t="shared" si="54"/>
        <v>10</v>
      </c>
      <c r="B433" s="12">
        <f t="shared" si="51"/>
        <v>-100</v>
      </c>
      <c r="C433">
        <f t="shared" si="55"/>
        <v>3.1749999999999999E-3</v>
      </c>
      <c r="D433">
        <f t="shared" si="52"/>
        <v>-2.4982562703720057</v>
      </c>
      <c r="E433" s="12">
        <f t="shared" si="59"/>
        <v>812.5</v>
      </c>
      <c r="F433" s="22">
        <f>'2000 250 200 1'!C679</f>
        <v>3.0064608299999999E-6</v>
      </c>
      <c r="G433" s="22">
        <f>'2000 250 200 15'!C679</f>
        <v>3.0044740100000002E-6</v>
      </c>
      <c r="H433" s="15">
        <f t="shared" si="56"/>
        <v>6.6106855352295713E-2</v>
      </c>
      <c r="I433" s="22">
        <f>'2000 250 200 1'!D679</f>
        <v>2.0059904600000001E-6</v>
      </c>
      <c r="J433" s="22">
        <f>'2000 250 200 15'!D679</f>
        <v>2.0048055499999999E-6</v>
      </c>
      <c r="K433" s="21">
        <f t="shared" si="57"/>
        <v>5.9086026666322372E-2</v>
      </c>
      <c r="L433">
        <f t="shared" si="60"/>
        <v>875</v>
      </c>
      <c r="M433" s="22">
        <f>'2000 250 200 1'!C679+'2000 250 200 1'!D679</f>
        <v>5.01245129E-6</v>
      </c>
      <c r="N433" s="22">
        <f>'2000 250 200 15'!C679+'2000 250 200 15'!D679</f>
        <v>5.00927956E-6</v>
      </c>
      <c r="O433" s="21">
        <f t="shared" si="58"/>
        <v>6.3297050129818053E-2</v>
      </c>
      <c r="P433" s="22">
        <f>'2000 250 200 1'!C679-'2000 250 200 1'!D679</f>
        <v>1.0004703699999999E-6</v>
      </c>
      <c r="Q433" s="22">
        <f>'2000 250 200 15'!C679-'2000 250 200 15'!D679</f>
        <v>9.9966846000000029E-7</v>
      </c>
      <c r="R433" s="21">
        <f t="shared" si="53"/>
        <v>8.0185433928061586E-2</v>
      </c>
    </row>
    <row r="434" spans="1:18">
      <c r="A434">
        <f t="shared" si="54"/>
        <v>11</v>
      </c>
      <c r="B434" s="12">
        <f t="shared" si="51"/>
        <v>-110</v>
      </c>
      <c r="C434">
        <f t="shared" si="55"/>
        <v>3.5639999999999999E-3</v>
      </c>
      <c r="D434">
        <f t="shared" si="52"/>
        <v>-2.4480623046351626</v>
      </c>
      <c r="E434" s="12">
        <f t="shared" si="59"/>
        <v>812.5</v>
      </c>
      <c r="F434" s="22">
        <f>'2000 250 200 1'!C680</f>
        <v>3.0064562600000001E-6</v>
      </c>
      <c r="G434" s="22">
        <f>'2000 250 200 15'!C680</f>
        <v>3.00446907E-6</v>
      </c>
      <c r="H434" s="15">
        <f t="shared" si="56"/>
        <v>6.611927085775518E-2</v>
      </c>
      <c r="I434" s="22">
        <f>'2000 250 200 1'!D680</f>
        <v>2.0059861100000002E-6</v>
      </c>
      <c r="J434" s="22">
        <f>'2000 250 200 15'!D680</f>
        <v>2.00480144E-6</v>
      </c>
      <c r="K434" s="21">
        <f t="shared" si="57"/>
        <v>5.9074183572758565E-2</v>
      </c>
      <c r="L434">
        <f t="shared" si="60"/>
        <v>875</v>
      </c>
      <c r="M434" s="22">
        <f>'2000 250 200 1'!C680+'2000 250 200 1'!D680</f>
        <v>5.0124423699999998E-6</v>
      </c>
      <c r="N434" s="22">
        <f>'2000 250 200 15'!C680+'2000 250 200 15'!D680</f>
        <v>5.0092705100000004E-6</v>
      </c>
      <c r="O434" s="21">
        <f t="shared" si="58"/>
        <v>6.329975799505011E-2</v>
      </c>
      <c r="P434" s="22">
        <f>'2000 250 200 1'!C680-'2000 250 200 1'!D680</f>
        <v>1.0004701499999999E-6</v>
      </c>
      <c r="Q434" s="22">
        <f>'2000 250 200 15'!C680-'2000 250 200 15'!D680</f>
        <v>9.9966763000000004E-7</v>
      </c>
      <c r="R434" s="21">
        <f t="shared" si="53"/>
        <v>8.0246471820544688E-2</v>
      </c>
    </row>
    <row r="435" spans="1:18">
      <c r="A435">
        <f t="shared" si="54"/>
        <v>12</v>
      </c>
      <c r="B435" s="12">
        <f t="shared" si="51"/>
        <v>-120</v>
      </c>
      <c r="C435">
        <f t="shared" si="55"/>
        <v>4.0000000000000001E-3</v>
      </c>
      <c r="D435">
        <f t="shared" si="52"/>
        <v>-2.3979400086720375</v>
      </c>
      <c r="E435" s="12">
        <f t="shared" si="59"/>
        <v>812.5</v>
      </c>
      <c r="F435" s="22">
        <f>'2000 250 200 1'!C681</f>
        <v>3.0064492300000002E-6</v>
      </c>
      <c r="G435" s="22">
        <f>'2000 250 200 15'!C681</f>
        <v>3.0044614400000001E-6</v>
      </c>
      <c r="H435" s="15">
        <f t="shared" si="56"/>
        <v>6.6139395813051269E-2</v>
      </c>
      <c r="I435" s="22">
        <f>'2000 250 200 1'!D681</f>
        <v>2.00597958E-6</v>
      </c>
      <c r="J435" s="22">
        <f>'2000 250 200 15'!D681</f>
        <v>2.0047953300000001E-6</v>
      </c>
      <c r="K435" s="21">
        <f t="shared" si="57"/>
        <v>5.9053426161974266E-2</v>
      </c>
      <c r="L435">
        <f t="shared" si="60"/>
        <v>875</v>
      </c>
      <c r="M435" s="22">
        <f>'2000 250 200 1'!C681+'2000 250 200 1'!D681</f>
        <v>5.0124288100000006E-6</v>
      </c>
      <c r="N435" s="22">
        <f>'2000 250 200 15'!C681+'2000 250 200 15'!D681</f>
        <v>5.0092567700000001E-6</v>
      </c>
      <c r="O435" s="21">
        <f t="shared" si="58"/>
        <v>6.3303522639560988E-2</v>
      </c>
      <c r="P435" s="22">
        <f>'2000 250 200 1'!C681-'2000 250 200 1'!D681</f>
        <v>1.0004696500000002E-6</v>
      </c>
      <c r="Q435" s="22">
        <f>'2000 250 200 15'!C681-'2000 250 200 15'!D681</f>
        <v>9.9966611000000003E-7</v>
      </c>
      <c r="R435" s="21">
        <f t="shared" si="53"/>
        <v>8.0348545940721133E-2</v>
      </c>
    </row>
    <row r="436" spans="1:18">
      <c r="A436">
        <f t="shared" si="54"/>
        <v>13</v>
      </c>
      <c r="B436" s="12">
        <f t="shared" si="51"/>
        <v>-130</v>
      </c>
      <c r="C436">
        <f t="shared" si="55"/>
        <v>4.4900000000000001E-3</v>
      </c>
      <c r="D436">
        <f t="shared" si="52"/>
        <v>-2.3477536589966768</v>
      </c>
      <c r="E436" s="12">
        <f t="shared" si="59"/>
        <v>812.5</v>
      </c>
      <c r="F436" s="22">
        <f>'2000 250 200 1'!C682</f>
        <v>3.0064440099999999E-6</v>
      </c>
      <c r="G436" s="22">
        <f>'2000 250 200 15'!C682</f>
        <v>3.0044558E-6</v>
      </c>
      <c r="H436" s="15">
        <f t="shared" si="56"/>
        <v>6.6153489921501302E-2</v>
      </c>
      <c r="I436" s="22">
        <f>'2000 250 200 1'!D682</f>
        <v>2.0059745899999999E-6</v>
      </c>
      <c r="J436" s="22">
        <f>'2000 250 200 15'!D682</f>
        <v>2.0047906099999999E-6</v>
      </c>
      <c r="K436" s="21">
        <f t="shared" si="57"/>
        <v>5.9040105364432674E-2</v>
      </c>
      <c r="L436">
        <f t="shared" si="60"/>
        <v>875</v>
      </c>
      <c r="M436" s="22">
        <f>'2000 250 200 1'!C682+'2000 250 200 1'!D682</f>
        <v>5.0124186000000002E-6</v>
      </c>
      <c r="N436" s="22">
        <f>'2000 250 200 15'!C682+'2000 250 200 15'!D682</f>
        <v>5.0092464099999998E-6</v>
      </c>
      <c r="O436" s="21">
        <f t="shared" si="58"/>
        <v>6.3306646087951182E-2</v>
      </c>
      <c r="P436" s="22">
        <f>'2000 250 200 1'!C682-'2000 250 200 1'!D682</f>
        <v>1.00046942E-6</v>
      </c>
      <c r="Q436" s="22">
        <f>'2000 250 200 15'!C682-'2000 250 200 15'!D682</f>
        <v>9.9966519000000008E-7</v>
      </c>
      <c r="R436" s="21">
        <f t="shared" si="53"/>
        <v>8.0417587494268292E-2</v>
      </c>
    </row>
    <row r="437" spans="1:18">
      <c r="A437">
        <f t="shared" si="54"/>
        <v>14</v>
      </c>
      <c r="B437" s="12">
        <f t="shared" si="51"/>
        <v>-140</v>
      </c>
      <c r="C437">
        <f t="shared" si="55"/>
        <v>5.0400000000000002E-3</v>
      </c>
      <c r="D437">
        <f t="shared" si="52"/>
        <v>-2.2975694635544746</v>
      </c>
      <c r="E437" s="12">
        <f t="shared" si="59"/>
        <v>812.5</v>
      </c>
      <c r="F437" s="22">
        <f>'2000 250 200 1'!C683</f>
        <v>3.0064440399999998E-6</v>
      </c>
      <c r="G437" s="22">
        <f>'2000 250 200 15'!C683</f>
        <v>3.0044559299999998E-6</v>
      </c>
      <c r="H437" s="15">
        <f t="shared" si="56"/>
        <v>6.6150160871833855E-2</v>
      </c>
      <c r="I437" s="22">
        <f>'2000 250 200 1'!D683</f>
        <v>2.0059741799999999E-6</v>
      </c>
      <c r="J437" s="22">
        <f>'2000 250 200 15'!D683</f>
        <v>2.0047901400000001E-6</v>
      </c>
      <c r="K437" s="21">
        <f t="shared" si="57"/>
        <v>5.9043110266812866E-2</v>
      </c>
      <c r="L437">
        <f t="shared" si="60"/>
        <v>875</v>
      </c>
      <c r="M437" s="22">
        <f>'2000 250 200 1'!C683+'2000 250 200 1'!D683</f>
        <v>5.0124182200000001E-6</v>
      </c>
      <c r="N437" s="22">
        <f>'2000 250 200 15'!C683+'2000 250 200 15'!D683</f>
        <v>5.0092460699999999E-6</v>
      </c>
      <c r="O437" s="21">
        <f t="shared" si="58"/>
        <v>6.3305852365569987E-2</v>
      </c>
      <c r="P437" s="22">
        <f>'2000 250 200 1'!C683-'2000 250 200 1'!D683</f>
        <v>1.0004698599999999E-6</v>
      </c>
      <c r="Q437" s="22">
        <f>'2000 250 200 15'!C683-'2000 250 200 15'!D683</f>
        <v>9.9966578999999971E-7</v>
      </c>
      <c r="R437" s="21">
        <f t="shared" si="53"/>
        <v>8.0401546765111936E-2</v>
      </c>
    </row>
    <row r="438" spans="1:18">
      <c r="A438">
        <f t="shared" si="54"/>
        <v>15</v>
      </c>
      <c r="B438" s="12">
        <f t="shared" si="51"/>
        <v>-150</v>
      </c>
      <c r="C438">
        <f t="shared" si="55"/>
        <v>5.6569999999999997E-3</v>
      </c>
      <c r="D438">
        <f t="shared" si="52"/>
        <v>-2.2474138212595909</v>
      </c>
      <c r="E438" s="12">
        <f t="shared" si="59"/>
        <v>812.5</v>
      </c>
      <c r="F438" s="22">
        <f>'2000 250 200 1'!C684</f>
        <v>3.0064495599999999E-6</v>
      </c>
      <c r="G438" s="22">
        <f>'2000 250 200 15'!C684</f>
        <v>3.0044620599999998E-6</v>
      </c>
      <c r="H438" s="15">
        <f t="shared" si="56"/>
        <v>6.6129736241243325E-2</v>
      </c>
      <c r="I438" s="22">
        <f>'2000 250 200 1'!D684</f>
        <v>2.00597876E-6</v>
      </c>
      <c r="J438" s="22">
        <f>'2000 250 200 15'!D684</f>
        <v>2.0047943100000002E-6</v>
      </c>
      <c r="K438" s="21">
        <f t="shared" si="57"/>
        <v>5.9063426393246347E-2</v>
      </c>
      <c r="L438">
        <f t="shared" si="60"/>
        <v>875</v>
      </c>
      <c r="M438" s="22">
        <f>'2000 250 200 1'!C684+'2000 250 200 1'!D684</f>
        <v>5.0124283199999999E-6</v>
      </c>
      <c r="N438" s="22">
        <f>'2000 250 200 15'!C684+'2000 250 200 15'!D684</f>
        <v>5.0092563699999995E-6</v>
      </c>
      <c r="O438" s="21">
        <f t="shared" si="58"/>
        <v>6.3301732156179916E-2</v>
      </c>
      <c r="P438" s="22">
        <f>'2000 250 200 1'!C684-'2000 250 200 1'!D684</f>
        <v>1.0004707999999999E-6</v>
      </c>
      <c r="Q438" s="22">
        <f>'2000 250 200 15'!C684-'2000 250 200 15'!D684</f>
        <v>9.9966774999999962E-7</v>
      </c>
      <c r="R438" s="21">
        <f t="shared" si="53"/>
        <v>8.0299437256516504E-2</v>
      </c>
    </row>
    <row r="439" spans="1:18">
      <c r="A439">
        <f t="shared" si="54"/>
        <v>16</v>
      </c>
      <c r="B439" s="12">
        <f t="shared" si="51"/>
        <v>-160</v>
      </c>
      <c r="C439">
        <f t="shared" si="55"/>
        <v>6.3499999999999997E-3</v>
      </c>
      <c r="D439">
        <f t="shared" si="52"/>
        <v>-2.1972262747080245</v>
      </c>
      <c r="E439" s="12">
        <f t="shared" si="59"/>
        <v>812.5</v>
      </c>
      <c r="F439" s="22">
        <f>'2000 250 200 1'!C685</f>
        <v>3.0064572200000002E-6</v>
      </c>
      <c r="G439" s="22">
        <f>'2000 250 200 15'!C685</f>
        <v>3.0044704200000001E-6</v>
      </c>
      <c r="H439" s="15">
        <f t="shared" si="56"/>
        <v>6.6106269081626298E-2</v>
      </c>
      <c r="I439" s="22">
        <f>'2000 250 200 1'!D685</f>
        <v>2.0059856500000002E-6</v>
      </c>
      <c r="J439" s="22">
        <f>'2000 250 200 15'!D685</f>
        <v>2.0048007199999999E-6</v>
      </c>
      <c r="K439" s="21">
        <f t="shared" si="57"/>
        <v>5.9087165991354912E-2</v>
      </c>
      <c r="L439">
        <f t="shared" si="60"/>
        <v>875</v>
      </c>
      <c r="M439" s="22">
        <f>'2000 250 200 1'!C685+'2000 250 200 1'!D685</f>
        <v>5.0124428700000004E-6</v>
      </c>
      <c r="N439" s="22">
        <f>'2000 250 200 15'!C685+'2000 250 200 15'!D685</f>
        <v>5.0092711399999995E-6</v>
      </c>
      <c r="O439" s="21">
        <f t="shared" si="58"/>
        <v>6.3297156491114379E-2</v>
      </c>
      <c r="P439" s="22">
        <f>'2000 250 200 1'!C685-'2000 250 200 1'!D685</f>
        <v>1.00047157E-6</v>
      </c>
      <c r="Q439" s="22">
        <f>'2000 250 200 15'!C685-'2000 250 200 15'!D685</f>
        <v>9.9966970000000013E-7</v>
      </c>
      <c r="R439" s="21">
        <f t="shared" si="53"/>
        <v>8.0181336391289548E-2</v>
      </c>
    </row>
    <row r="440" spans="1:18">
      <c r="A440">
        <f t="shared" si="54"/>
        <v>17</v>
      </c>
      <c r="B440" s="12">
        <f t="shared" si="51"/>
        <v>-170</v>
      </c>
      <c r="C440">
        <f t="shared" si="55"/>
        <v>7.1269999999999997E-3</v>
      </c>
      <c r="D440">
        <f t="shared" si="52"/>
        <v>-2.1470932412030463</v>
      </c>
      <c r="E440" s="12">
        <f t="shared" si="59"/>
        <v>812.5</v>
      </c>
      <c r="F440" s="22">
        <f>'2000 250 200 1'!C686</f>
        <v>3.0064621399999998E-6</v>
      </c>
      <c r="G440" s="22">
        <f>'2000 250 200 15'!C686</f>
        <v>3.0044756399999999E-6</v>
      </c>
      <c r="H440" s="15">
        <f t="shared" si="56"/>
        <v>6.6096175761775511E-2</v>
      </c>
      <c r="I440" s="22">
        <f>'2000 250 200 1'!D686</f>
        <v>2.0059907599999999E-6</v>
      </c>
      <c r="J440" s="22">
        <f>'2000 250 200 15'!D686</f>
        <v>2.0048056300000002E-6</v>
      </c>
      <c r="K440" s="21">
        <f t="shared" si="57"/>
        <v>5.9096991458084169E-2</v>
      </c>
      <c r="L440">
        <f t="shared" si="60"/>
        <v>875</v>
      </c>
      <c r="M440" s="22">
        <f>'2000 250 200 1'!C686+'2000 250 200 1'!D686</f>
        <v>5.0124528999999997E-6</v>
      </c>
      <c r="N440" s="22">
        <f>'2000 250 200 15'!C686+'2000 250 200 15'!D686</f>
        <v>5.0092812699999997E-6</v>
      </c>
      <c r="O440" s="21">
        <f t="shared" si="58"/>
        <v>6.3295033498180109E-2</v>
      </c>
      <c r="P440" s="22">
        <f>'2000 250 200 1'!C686-'2000 250 200 1'!D686</f>
        <v>1.0004713799999999E-6</v>
      </c>
      <c r="Q440" s="22">
        <f>'2000 250 200 15'!C686-'2000 250 200 15'!D686</f>
        <v>9.9967000999999978E-7</v>
      </c>
      <c r="R440" s="21">
        <f t="shared" si="53"/>
        <v>8.0131335115279964E-2</v>
      </c>
    </row>
    <row r="441" spans="1:18">
      <c r="A441">
        <f t="shared" si="54"/>
        <v>18</v>
      </c>
      <c r="B441" s="12">
        <f t="shared" si="51"/>
        <v>-180</v>
      </c>
      <c r="C441">
        <f t="shared" si="55"/>
        <v>8.0000000000000002E-3</v>
      </c>
      <c r="D441">
        <f t="shared" si="52"/>
        <v>-2.0969100130080562</v>
      </c>
      <c r="E441" s="12">
        <f t="shared" si="59"/>
        <v>812.5</v>
      </c>
      <c r="F441" s="22">
        <f>'2000 250 200 1'!C687</f>
        <v>3.0064611699999999E-6</v>
      </c>
      <c r="G441" s="22">
        <f>'2000 250 200 15'!C687</f>
        <v>3.0044742899999999E-6</v>
      </c>
      <c r="H441" s="15">
        <f t="shared" si="56"/>
        <v>6.6108844895166829E-2</v>
      </c>
      <c r="I441" s="22">
        <f>'2000 250 200 1'!D687</f>
        <v>2.0059911600000001E-6</v>
      </c>
      <c r="J441" s="22">
        <f>'2000 250 200 15'!D687</f>
        <v>2.00480629E-6</v>
      </c>
      <c r="K441" s="21">
        <f t="shared" si="57"/>
        <v>5.9084010836800135E-2</v>
      </c>
      <c r="L441">
        <f t="shared" si="60"/>
        <v>875</v>
      </c>
      <c r="M441" s="22">
        <f>'2000 250 200 1'!C687+'2000 250 200 1'!D687</f>
        <v>5.0124523299999995E-6</v>
      </c>
      <c r="N441" s="22">
        <f>'2000 250 200 15'!C687+'2000 250 200 15'!D687</f>
        <v>5.0092805799999999E-6</v>
      </c>
      <c r="O441" s="21">
        <f t="shared" si="58"/>
        <v>6.3297436251464001E-2</v>
      </c>
      <c r="P441" s="22">
        <f>'2000 250 200 1'!C687-'2000 250 200 1'!D687</f>
        <v>1.0004700099999998E-6</v>
      </c>
      <c r="Q441" s="22">
        <f>'2000 250 200 15'!C687-'2000 250 200 15'!D687</f>
        <v>9.996679999999999E-7</v>
      </c>
      <c r="R441" s="21">
        <f t="shared" si="53"/>
        <v>8.0195466111854949E-2</v>
      </c>
    </row>
    <row r="442" spans="1:18">
      <c r="A442">
        <f t="shared" si="54"/>
        <v>19</v>
      </c>
      <c r="B442" s="12">
        <f t="shared" si="51"/>
        <v>-190</v>
      </c>
      <c r="C442">
        <f t="shared" si="55"/>
        <v>8.9800000000000001E-3</v>
      </c>
      <c r="D442">
        <f t="shared" si="52"/>
        <v>-2.0467236633326955</v>
      </c>
      <c r="E442" s="12">
        <f t="shared" si="59"/>
        <v>812.5</v>
      </c>
      <c r="F442" s="22">
        <f>'2000 250 200 1'!C688</f>
        <v>3.00645506E-6</v>
      </c>
      <c r="G442" s="22">
        <f>'2000 250 200 15'!C688</f>
        <v>3.0044673300000001E-6</v>
      </c>
      <c r="H442" s="15">
        <f t="shared" si="56"/>
        <v>6.6137270489692618E-2</v>
      </c>
      <c r="I442" s="22">
        <f>'2000 250 200 1'!D688</f>
        <v>2.0059868800000002E-6</v>
      </c>
      <c r="J442" s="22">
        <f>'2000 250 200 15'!D688</f>
        <v>2.0048025900000001E-6</v>
      </c>
      <c r="K442" s="21">
        <f t="shared" si="57"/>
        <v>5.9055206405539157E-2</v>
      </c>
      <c r="L442">
        <f t="shared" si="60"/>
        <v>875</v>
      </c>
      <c r="M442" s="22">
        <f>'2000 250 200 1'!C688+'2000 250 200 1'!D688</f>
        <v>5.0124419400000006E-6</v>
      </c>
      <c r="N442" s="22">
        <f>'2000 250 200 15'!C688+'2000 250 200 15'!D688</f>
        <v>5.0092699200000006E-6</v>
      </c>
      <c r="O442" s="21">
        <f t="shared" si="58"/>
        <v>6.3302957504906013E-2</v>
      </c>
      <c r="P442" s="22">
        <f>'2000 250 200 1'!C688-'2000 250 200 1'!D688</f>
        <v>1.0004681799999998E-6</v>
      </c>
      <c r="Q442" s="22">
        <f>'2000 250 200 15'!C688-'2000 250 200 15'!D688</f>
        <v>9.9966473999999993E-7</v>
      </c>
      <c r="R442" s="21">
        <f t="shared" si="53"/>
        <v>8.0338660692593697E-2</v>
      </c>
    </row>
    <row r="443" spans="1:18">
      <c r="A443">
        <f t="shared" si="54"/>
        <v>20</v>
      </c>
      <c r="B443" s="12">
        <f t="shared" si="51"/>
        <v>-200</v>
      </c>
      <c r="C443">
        <f t="shared" si="55"/>
        <v>1.008E-2</v>
      </c>
      <c r="D443">
        <f t="shared" si="52"/>
        <v>-1.9965394678904935</v>
      </c>
      <c r="E443" s="12">
        <f t="shared" si="59"/>
        <v>812.5</v>
      </c>
      <c r="F443" s="22">
        <f>'2000 250 200 1'!C689</f>
        <v>3.0064478999999998E-6</v>
      </c>
      <c r="G443" s="22">
        <f>'2000 250 200 15'!C689</f>
        <v>3.00445944E-6</v>
      </c>
      <c r="H443" s="15">
        <f t="shared" si="56"/>
        <v>6.6161725261257923E-2</v>
      </c>
      <c r="I443" s="22">
        <f>'2000 250 200 1'!D689</f>
        <v>2.00598076E-6</v>
      </c>
      <c r="J443" s="22">
        <f>'2000 250 200 15'!D689</f>
        <v>2.00479695E-6</v>
      </c>
      <c r="K443" s="21">
        <f t="shared" si="57"/>
        <v>5.9031444053777679E-2</v>
      </c>
      <c r="L443">
        <f t="shared" si="60"/>
        <v>875</v>
      </c>
      <c r="M443" s="22">
        <f>'2000 250 200 1'!C689+'2000 250 200 1'!D689</f>
        <v>5.0124286599999998E-6</v>
      </c>
      <c r="N443" s="22">
        <f>'2000 250 200 15'!C689+'2000 250 200 15'!D689</f>
        <v>5.00925639E-6</v>
      </c>
      <c r="O443" s="21">
        <f t="shared" si="58"/>
        <v>6.3308116033836279E-2</v>
      </c>
      <c r="P443" s="22">
        <f>'2000 250 200 1'!C689-'2000 250 200 1'!D689</f>
        <v>1.0004671399999998E-6</v>
      </c>
      <c r="Q443" s="22">
        <f>'2000 250 200 15'!C689-'2000 250 200 15'!D689</f>
        <v>9.9966249000000003E-7</v>
      </c>
      <c r="R443" s="21">
        <f t="shared" si="53"/>
        <v>8.0459784999012851E-2</v>
      </c>
    </row>
    <row r="444" spans="1:18">
      <c r="A444">
        <f t="shared" si="54"/>
        <v>21</v>
      </c>
      <c r="B444" s="12">
        <f t="shared" si="51"/>
        <v>-210</v>
      </c>
      <c r="C444">
        <f t="shared" si="55"/>
        <v>1.1310000000000001E-2</v>
      </c>
      <c r="D444">
        <f t="shared" si="52"/>
        <v>-1.9465373950745446</v>
      </c>
      <c r="E444" s="12">
        <f t="shared" si="59"/>
        <v>812.5</v>
      </c>
      <c r="F444" s="22">
        <f>'2000 250 200 1'!C690</f>
        <v>3.00644439E-6</v>
      </c>
      <c r="G444" s="22">
        <f>'2000 250 200 15'!C690</f>
        <v>3.00445587E-6</v>
      </c>
      <c r="H444" s="15">
        <f t="shared" si="56"/>
        <v>6.6163799563695017E-2</v>
      </c>
      <c r="I444" s="22">
        <f>'2000 250 200 1'!D690</f>
        <v>2.0059764600000001E-6</v>
      </c>
      <c r="J444" s="22">
        <f>'2000 250 200 15'!D690</f>
        <v>2.0047926899999998E-6</v>
      </c>
      <c r="K444" s="21">
        <f t="shared" si="57"/>
        <v>5.902957541200278E-2</v>
      </c>
      <c r="L444">
        <f t="shared" si="60"/>
        <v>875</v>
      </c>
      <c r="M444" s="22">
        <f>'2000 250 200 1'!C690+'2000 250 200 1'!D690</f>
        <v>5.0124208499999997E-6</v>
      </c>
      <c r="N444" s="22">
        <f>'2000 250 200 15'!C690+'2000 250 200 15'!D690</f>
        <v>5.0092485599999994E-6</v>
      </c>
      <c r="O444" s="21">
        <f t="shared" si="58"/>
        <v>6.3308613968744112E-2</v>
      </c>
      <c r="P444" s="22">
        <f>'2000 250 200 1'!C690-'2000 250 200 1'!D690</f>
        <v>1.0004679299999999E-6</v>
      </c>
      <c r="Q444" s="22">
        <f>'2000 250 200 15'!C690-'2000 250 200 15'!D690</f>
        <v>9.996631800000002E-7</v>
      </c>
      <c r="R444" s="21">
        <f t="shared" si="53"/>
        <v>8.0469724807161733E-2</v>
      </c>
    </row>
    <row r="445" spans="1:18">
      <c r="A445">
        <f t="shared" si="54"/>
        <v>22</v>
      </c>
      <c r="B445" s="12">
        <f t="shared" si="51"/>
        <v>-220</v>
      </c>
      <c r="C445">
        <f t="shared" si="55"/>
        <v>1.2699999999999999E-2</v>
      </c>
      <c r="D445">
        <f t="shared" si="52"/>
        <v>-1.8961962790440432</v>
      </c>
      <c r="E445" s="12">
        <f t="shared" si="59"/>
        <v>812.5</v>
      </c>
      <c r="F445" s="22">
        <f>'2000 250 200 1'!C691</f>
        <v>3.0064466199999998E-6</v>
      </c>
      <c r="G445" s="22">
        <f>'2000 250 200 15'!C691</f>
        <v>3.00445884E-6</v>
      </c>
      <c r="H445" s="15">
        <f t="shared" si="56"/>
        <v>6.6139120411315477E-2</v>
      </c>
      <c r="I445" s="22">
        <f>'2000 250 200 1'!D691</f>
        <v>2.0059761700000001E-6</v>
      </c>
      <c r="J445" s="22">
        <f>'2000 250 200 15'!D691</f>
        <v>2.0047919099999999E-6</v>
      </c>
      <c r="K445" s="21">
        <f t="shared" si="57"/>
        <v>5.9054025382597942E-2</v>
      </c>
      <c r="L445">
        <f t="shared" si="60"/>
        <v>875</v>
      </c>
      <c r="M445" s="22">
        <f>'2000 250 200 1'!C691+'2000 250 200 1'!D691</f>
        <v>5.0124227899999995E-6</v>
      </c>
      <c r="N445" s="22">
        <f>'2000 250 200 15'!C691+'2000 250 200 15'!D691</f>
        <v>5.0092507499999999E-6</v>
      </c>
      <c r="O445" s="21">
        <f t="shared" si="58"/>
        <v>6.3303598692152421E-2</v>
      </c>
      <c r="P445" s="22">
        <f>'2000 250 200 1'!C691-'2000 250 200 1'!D691</f>
        <v>1.0004704499999997E-6</v>
      </c>
      <c r="Q445" s="22">
        <f>'2000 250 200 15'!C691-'2000 250 200 15'!D691</f>
        <v>9.9966693000000004E-7</v>
      </c>
      <c r="R445" s="21">
        <f t="shared" si="53"/>
        <v>8.0346481000190095E-2</v>
      </c>
    </row>
    <row r="446" spans="1:18">
      <c r="A446">
        <f t="shared" si="54"/>
        <v>23</v>
      </c>
      <c r="B446" s="12">
        <f t="shared" si="51"/>
        <v>-230</v>
      </c>
      <c r="C446">
        <f t="shared" si="55"/>
        <v>1.4250000000000001E-2</v>
      </c>
      <c r="D446">
        <f t="shared" si="52"/>
        <v>-1.846185135655471</v>
      </c>
      <c r="E446" s="12">
        <f t="shared" si="59"/>
        <v>812.5</v>
      </c>
      <c r="F446" s="22">
        <f>'2000 250 200 1'!C692</f>
        <v>3.0064527100000001E-6</v>
      </c>
      <c r="G446" s="22">
        <f>'2000 250 200 15'!C692</f>
        <v>3.0044659899999999E-6</v>
      </c>
      <c r="H446" s="15">
        <f t="shared" si="56"/>
        <v>6.6103705578325594E-2</v>
      </c>
      <c r="I446" s="22">
        <f>'2000 250 200 1'!D692</f>
        <v>2.0059794699999998E-6</v>
      </c>
      <c r="J446" s="22">
        <f>'2000 250 200 15'!D692</f>
        <v>2.0047944999999998E-6</v>
      </c>
      <c r="K446" s="21">
        <f t="shared" si="57"/>
        <v>5.9089343296999143E-2</v>
      </c>
      <c r="L446">
        <f t="shared" si="60"/>
        <v>875</v>
      </c>
      <c r="M446" s="22">
        <f>'2000 250 200 1'!C692+'2000 250 200 1'!D692</f>
        <v>5.0124321799999999E-6</v>
      </c>
      <c r="N446" s="22">
        <f>'2000 250 200 15'!C692+'2000 250 200 15'!D692</f>
        <v>5.0092604900000001E-6</v>
      </c>
      <c r="O446" s="21">
        <f t="shared" si="58"/>
        <v>6.3296493006501781E-2</v>
      </c>
      <c r="P446" s="22">
        <f>'2000 250 200 1'!C692-'2000 250 200 1'!D692</f>
        <v>1.0004732400000003E-6</v>
      </c>
      <c r="Q446" s="22">
        <f>'2000 250 200 15'!C692-'2000 250 200 15'!D692</f>
        <v>9.9967149000000006E-7</v>
      </c>
      <c r="R446" s="21">
        <f t="shared" si="53"/>
        <v>8.0169198555973195E-2</v>
      </c>
    </row>
    <row r="447" spans="1:18">
      <c r="A447">
        <f t="shared" si="54"/>
        <v>24</v>
      </c>
      <c r="B447" s="12">
        <f t="shared" si="51"/>
        <v>-240</v>
      </c>
      <c r="C447">
        <f t="shared" si="55"/>
        <v>1.6E-2</v>
      </c>
      <c r="D447">
        <f t="shared" si="52"/>
        <v>-1.7958800173440752</v>
      </c>
      <c r="E447" s="12">
        <f t="shared" si="59"/>
        <v>812.5</v>
      </c>
      <c r="F447" s="22">
        <f>'2000 250 200 1'!C693</f>
        <v>3.0064582100000002E-6</v>
      </c>
      <c r="G447" s="22">
        <f>'2000 250 200 15'!C693</f>
        <v>3.0044721300000001E-6</v>
      </c>
      <c r="H447" s="15">
        <f t="shared" si="56"/>
        <v>6.6082283029753219E-2</v>
      </c>
      <c r="I447" s="22">
        <f>'2000 250 200 1'!D693</f>
        <v>2.0059839200000001E-6</v>
      </c>
      <c r="J447" s="22">
        <f>'2000 250 200 15'!D693</f>
        <v>2.00479852E-6</v>
      </c>
      <c r="K447" s="21">
        <f t="shared" si="57"/>
        <v>5.9110660711881854E-2</v>
      </c>
      <c r="L447">
        <f t="shared" si="60"/>
        <v>875</v>
      </c>
      <c r="M447" s="22">
        <f>'2000 250 200 1'!C693+'2000 250 200 1'!D693</f>
        <v>5.0124421300000006E-6</v>
      </c>
      <c r="N447" s="22">
        <f>'2000 250 200 15'!C693+'2000 250 200 15'!D693</f>
        <v>5.0092706499999997E-6</v>
      </c>
      <c r="O447" s="21">
        <f t="shared" si="58"/>
        <v>6.3292175092668518E-2</v>
      </c>
      <c r="P447" s="22">
        <f>'2000 250 200 1'!C693-'2000 250 200 1'!D693</f>
        <v>1.0004742900000001E-6</v>
      </c>
      <c r="Q447" s="22">
        <f>'2000 250 200 15'!C693-'2000 250 200 15'!D693</f>
        <v>9.9967361000000013E-7</v>
      </c>
      <c r="R447" s="21">
        <f t="shared" si="53"/>
        <v>8.0062079409226244E-2</v>
      </c>
    </row>
    <row r="448" spans="1:18">
      <c r="A448">
        <f t="shared" si="54"/>
        <v>25</v>
      </c>
      <c r="B448" s="12">
        <f t="shared" si="51"/>
        <v>-250</v>
      </c>
      <c r="C448">
        <f t="shared" si="55"/>
        <v>1.796E-2</v>
      </c>
      <c r="D448">
        <f t="shared" si="52"/>
        <v>-1.7456936676687145</v>
      </c>
      <c r="E448" s="12">
        <f t="shared" si="59"/>
        <v>812.5</v>
      </c>
      <c r="F448" s="22">
        <f>'2000 250 200 1'!C694</f>
        <v>3.0064590800000001E-6</v>
      </c>
      <c r="G448" s="22">
        <f>'2000 250 200 15'!C694</f>
        <v>3.0044726800000002E-6</v>
      </c>
      <c r="H448" s="15">
        <f t="shared" si="56"/>
        <v>6.6092914686489271E-2</v>
      </c>
      <c r="I448" s="22">
        <f>'2000 250 200 1'!D694</f>
        <v>2.0059866799999999E-6</v>
      </c>
      <c r="J448" s="22">
        <f>'2000 250 200 15'!D694</f>
        <v>2.00480151E-6</v>
      </c>
      <c r="K448" s="21">
        <f t="shared" si="57"/>
        <v>5.9099106901472624E-2</v>
      </c>
      <c r="L448">
        <f t="shared" si="60"/>
        <v>875</v>
      </c>
      <c r="M448" s="22">
        <f>'2000 250 200 1'!C694+'2000 250 200 1'!D694</f>
        <v>5.0124457599999996E-6</v>
      </c>
      <c r="N448" s="22">
        <f>'2000 250 200 15'!C694+'2000 250 200 15'!D694</f>
        <v>5.0092741900000002E-6</v>
      </c>
      <c r="O448" s="21">
        <f t="shared" si="58"/>
        <v>6.3293925909382251E-2</v>
      </c>
      <c r="P448" s="22">
        <f>'2000 250 200 1'!C694-'2000 250 200 1'!D694</f>
        <v>1.0004724000000002E-6</v>
      </c>
      <c r="Q448" s="22">
        <f>'2000 250 200 15'!C694-'2000 250 200 15'!D694</f>
        <v>9.9967117000000017E-7</v>
      </c>
      <c r="R448" s="21">
        <f t="shared" si="53"/>
        <v>8.0117248783303577E-2</v>
      </c>
    </row>
    <row r="449" spans="1:18">
      <c r="A449">
        <f t="shared" si="54"/>
        <v>26</v>
      </c>
      <c r="B449" s="12">
        <f t="shared" si="51"/>
        <v>-260</v>
      </c>
      <c r="C449">
        <f t="shared" si="55"/>
        <v>2.0160000000000001E-2</v>
      </c>
      <c r="D449">
        <f t="shared" si="52"/>
        <v>-1.6955094722265123</v>
      </c>
      <c r="E449" s="12">
        <f t="shared" si="59"/>
        <v>812.5</v>
      </c>
      <c r="F449" s="22">
        <f>'2000 250 200 1'!C695</f>
        <v>3.0064538799999999E-6</v>
      </c>
      <c r="G449" s="22">
        <f>'2000 250 200 15'!C695</f>
        <v>3.0044663600000001E-6</v>
      </c>
      <c r="H449" s="15">
        <f t="shared" si="56"/>
        <v>6.6130306862956206E-2</v>
      </c>
      <c r="I449" s="22">
        <f>'2000 250 200 1'!D695</f>
        <v>2.0059859299999999E-6</v>
      </c>
      <c r="J449" s="22">
        <f>'2000 250 200 15'!D695</f>
        <v>2.0048015300000001E-6</v>
      </c>
      <c r="K449" s="21">
        <f t="shared" si="57"/>
        <v>5.9060721208090583E-2</v>
      </c>
      <c r="L449">
        <f t="shared" si="60"/>
        <v>875</v>
      </c>
      <c r="M449" s="22">
        <f>'2000 250 200 1'!C695+'2000 250 200 1'!D695</f>
        <v>5.0124398099999998E-6</v>
      </c>
      <c r="N449" s="22">
        <f>'2000 250 200 15'!C695+'2000 250 200 15'!D695</f>
        <v>5.0092678900000007E-6</v>
      </c>
      <c r="O449" s="21">
        <f t="shared" si="58"/>
        <v>6.3300988114015286E-2</v>
      </c>
      <c r="P449" s="22">
        <f>'2000 250 200 1'!C695-'2000 250 200 1'!D695</f>
        <v>1.00046795E-6</v>
      </c>
      <c r="Q449" s="22">
        <f>'2000 250 200 15'!C695-'2000 250 200 15'!D695</f>
        <v>9.9966483000000004E-7</v>
      </c>
      <c r="R449" s="21">
        <f t="shared" si="53"/>
        <v>8.0306668440276549E-2</v>
      </c>
    </row>
    <row r="450" spans="1:18">
      <c r="A450">
        <f t="shared" si="54"/>
        <v>27</v>
      </c>
      <c r="B450" s="12">
        <f t="shared" si="51"/>
        <v>-270</v>
      </c>
      <c r="C450">
        <f t="shared" si="55"/>
        <v>2.2630000000000001E-2</v>
      </c>
      <c r="D450">
        <f t="shared" si="52"/>
        <v>-1.6453154460452715</v>
      </c>
      <c r="E450" s="12">
        <f t="shared" si="59"/>
        <v>812.5</v>
      </c>
      <c r="F450" s="22">
        <f>'2000 250 200 1'!C696</f>
        <v>3.00644321E-6</v>
      </c>
      <c r="G450" s="22">
        <f>'2000 250 200 15'!C696</f>
        <v>3.0044545100000001E-6</v>
      </c>
      <c r="H450" s="15">
        <f t="shared" si="56"/>
        <v>6.6169816644287116E-2</v>
      </c>
      <c r="I450" s="22">
        <f>'2000 250 200 1'!D696</f>
        <v>2.0059806699999999E-6</v>
      </c>
      <c r="J450" s="22">
        <f>'2000 250 200 15'!D696</f>
        <v>2.0047970799999998E-6</v>
      </c>
      <c r="K450" s="21">
        <f t="shared" si="57"/>
        <v>5.9020473024219158E-2</v>
      </c>
      <c r="L450">
        <f t="shared" si="60"/>
        <v>875</v>
      </c>
      <c r="M450" s="22">
        <f>'2000 250 200 1'!C696+'2000 250 200 1'!D696</f>
        <v>5.0124238799999999E-6</v>
      </c>
      <c r="N450" s="22">
        <f>'2000 250 200 15'!C696+'2000 250 200 15'!D696</f>
        <v>5.0092515900000004E-6</v>
      </c>
      <c r="O450" s="21">
        <f t="shared" si="58"/>
        <v>6.330857568668527E-2</v>
      </c>
      <c r="P450" s="22">
        <f>'2000 250 200 1'!C696-'2000 250 200 1'!D696</f>
        <v>1.0004625400000001E-6</v>
      </c>
      <c r="Q450" s="22">
        <f>'2000 250 200 15'!C696-'2000 250 200 15'!D696</f>
        <v>9.9965743000000031E-7</v>
      </c>
      <c r="R450" s="21">
        <f t="shared" si="53"/>
        <v>8.0506170837317315E-2</v>
      </c>
    </row>
    <row r="451" spans="1:18">
      <c r="A451">
        <f t="shared" si="54"/>
        <v>28</v>
      </c>
      <c r="B451" s="12">
        <f t="shared" ref="B451:B514" si="61">A451*10*-1</f>
        <v>-280</v>
      </c>
      <c r="C451">
        <f t="shared" si="55"/>
        <v>2.5399999999999999E-2</v>
      </c>
      <c r="D451">
        <f t="shared" ref="D451:D514" si="62">LOG10(C451)</f>
        <v>-1.5951662833800619</v>
      </c>
      <c r="E451" s="12">
        <f t="shared" si="59"/>
        <v>812.5</v>
      </c>
      <c r="F451" s="22">
        <f>'2000 250 200 1'!C697</f>
        <v>3.0064260200000001E-6</v>
      </c>
      <c r="G451" s="22">
        <f>'2000 250 200 15'!C697</f>
        <v>3.0044369900000001E-6</v>
      </c>
      <c r="H451" s="15">
        <f t="shared" si="56"/>
        <v>6.6181178865360818E-2</v>
      </c>
      <c r="I451" s="22">
        <f>'2000 250 200 1'!D697</f>
        <v>2.0059691399999998E-6</v>
      </c>
      <c r="J451" s="22">
        <f>'2000 250 200 15'!D697</f>
        <v>2.0047858E-6</v>
      </c>
      <c r="K451" s="21">
        <f t="shared" si="57"/>
        <v>5.900834220501118E-2</v>
      </c>
      <c r="L451">
        <f t="shared" si="60"/>
        <v>875</v>
      </c>
      <c r="M451" s="22">
        <f>'2000 250 200 1'!C697+'2000 250 200 1'!D697</f>
        <v>5.0123951599999999E-6</v>
      </c>
      <c r="N451" s="22">
        <f>'2000 250 200 15'!C697+'2000 250 200 15'!D697</f>
        <v>5.0092227900000001E-6</v>
      </c>
      <c r="O451" s="21">
        <f t="shared" si="58"/>
        <v>6.3310535600686141E-2</v>
      </c>
      <c r="P451" s="22">
        <f>'2000 250 200 1'!C697-'2000 250 200 1'!D697</f>
        <v>1.0004568800000003E-6</v>
      </c>
      <c r="Q451" s="22">
        <f>'2000 250 200 15'!C697-'2000 250 200 15'!D697</f>
        <v>9.9965119000000012E-7</v>
      </c>
      <c r="R451" s="21">
        <f t="shared" ref="R451:R514" si="63">2*(P451-Q451)/(P451+Q451)*100</f>
        <v>8.0564646689332123E-2</v>
      </c>
    </row>
    <row r="452" spans="1:18">
      <c r="A452">
        <f t="shared" si="54"/>
        <v>29</v>
      </c>
      <c r="B452" s="12">
        <f t="shared" si="61"/>
        <v>-290</v>
      </c>
      <c r="C452">
        <f t="shared" si="55"/>
        <v>2.8510000000000001E-2</v>
      </c>
      <c r="D452">
        <f t="shared" si="62"/>
        <v>-1.5450027826905399</v>
      </c>
      <c r="E452" s="12">
        <f t="shared" si="59"/>
        <v>812.5</v>
      </c>
      <c r="F452" s="22">
        <f>'2000 250 200 1'!C698</f>
        <v>3.0063943699999998E-6</v>
      </c>
      <c r="G452" s="22">
        <f>'2000 250 200 15'!C698</f>
        <v>3.00440618E-6</v>
      </c>
      <c r="H452" s="15">
        <f t="shared" si="56"/>
        <v>6.6153916885492839E-2</v>
      </c>
      <c r="I452" s="22">
        <f>'2000 250 200 1'!D698</f>
        <v>2.0059462099999998E-6</v>
      </c>
      <c r="J452" s="22">
        <f>'2000 250 200 15'!D698</f>
        <v>2.0047622900000001E-6</v>
      </c>
      <c r="K452" s="21">
        <f t="shared" si="57"/>
        <v>5.903794803336028E-2</v>
      </c>
      <c r="L452">
        <f t="shared" si="60"/>
        <v>875</v>
      </c>
      <c r="M452" s="22">
        <f>'2000 250 200 1'!C698+'2000 250 200 1'!D698</f>
        <v>5.0123405799999997E-6</v>
      </c>
      <c r="N452" s="22">
        <f>'2000 250 200 15'!C698+'2000 250 200 15'!D698</f>
        <v>5.0091684700000004E-6</v>
      </c>
      <c r="O452" s="21">
        <f t="shared" si="58"/>
        <v>6.3306034733346506E-2</v>
      </c>
      <c r="P452" s="22">
        <f>'2000 250 200 1'!C698-'2000 250 200 1'!D698</f>
        <v>1.00044816E-6</v>
      </c>
      <c r="Q452" s="22">
        <f>'2000 250 200 15'!C698-'2000 250 200 15'!D698</f>
        <v>9.9964388999999989E-7</v>
      </c>
      <c r="R452" s="21">
        <f t="shared" si="63"/>
        <v>8.0423298517694849E-2</v>
      </c>
    </row>
    <row r="453" spans="1:18">
      <c r="A453">
        <f t="shared" si="54"/>
        <v>30</v>
      </c>
      <c r="B453" s="12">
        <f t="shared" si="61"/>
        <v>-300</v>
      </c>
      <c r="C453">
        <f t="shared" si="55"/>
        <v>3.2000000000000001E-2</v>
      </c>
      <c r="D453">
        <f t="shared" si="62"/>
        <v>-1.494850021680094</v>
      </c>
      <c r="E453" s="12">
        <f t="shared" si="59"/>
        <v>812.5</v>
      </c>
      <c r="F453" s="22">
        <f>'2000 250 200 1'!C699</f>
        <v>3.00632874E-6</v>
      </c>
      <c r="G453" s="22">
        <f>'2000 250 200 15'!C699</f>
        <v>3.0043420700000001E-6</v>
      </c>
      <c r="H453" s="15">
        <f t="shared" si="56"/>
        <v>6.6104768096586705E-2</v>
      </c>
      <c r="I453" s="22">
        <f>'2000 250 200 1'!D699</f>
        <v>2.0059007000000001E-6</v>
      </c>
      <c r="J453" s="22">
        <f>'2000 250 200 15'!D699</f>
        <v>2.0047157100000001E-6</v>
      </c>
      <c r="K453" s="21">
        <f t="shared" si="57"/>
        <v>5.9092662018009508E-2</v>
      </c>
      <c r="L453">
        <f t="shared" si="60"/>
        <v>875</v>
      </c>
      <c r="M453" s="22">
        <f>'2000 250 200 1'!C699+'2000 250 200 1'!D699</f>
        <v>5.0122294400000001E-6</v>
      </c>
      <c r="N453" s="22">
        <f>'2000 250 200 15'!C699+'2000 250 200 15'!D699</f>
        <v>5.0090577799999998E-6</v>
      </c>
      <c r="O453" s="21">
        <f t="shared" si="58"/>
        <v>6.3298455185886837E-2</v>
      </c>
      <c r="P453" s="22">
        <f>'2000 250 200 1'!C699-'2000 250 200 1'!D699</f>
        <v>1.0004280399999998E-6</v>
      </c>
      <c r="Q453" s="22">
        <f>'2000 250 200 15'!C699-'2000 250 200 15'!D699</f>
        <v>9.9962636000000004E-7</v>
      </c>
      <c r="R453" s="21">
        <f t="shared" si="63"/>
        <v>8.0165819489690038E-2</v>
      </c>
    </row>
    <row r="454" spans="1:18">
      <c r="A454">
        <f t="shared" si="54"/>
        <v>31</v>
      </c>
      <c r="B454" s="12">
        <f t="shared" si="61"/>
        <v>-310</v>
      </c>
      <c r="C454">
        <f t="shared" si="55"/>
        <v>3.5920000000000001E-2</v>
      </c>
      <c r="D454">
        <f t="shared" si="62"/>
        <v>-1.4446636720047332</v>
      </c>
      <c r="E454" s="12">
        <f t="shared" si="59"/>
        <v>812.5</v>
      </c>
      <c r="F454" s="22">
        <f>'2000 250 200 1'!C700</f>
        <v>3.0061954299999998E-6</v>
      </c>
      <c r="G454" s="22">
        <f>'2000 250 200 15'!C700</f>
        <v>3.0042098600000002E-6</v>
      </c>
      <c r="H454" s="15">
        <f t="shared" si="56"/>
        <v>6.6071085199636725E-2</v>
      </c>
      <c r="I454" s="22">
        <f>'2000 250 200 1'!D700</f>
        <v>2.0058131099999998E-6</v>
      </c>
      <c r="J454" s="22">
        <f>'2000 250 200 15'!D700</f>
        <v>2.00462731E-6</v>
      </c>
      <c r="K454" s="21">
        <f t="shared" si="57"/>
        <v>5.913564974491381E-2</v>
      </c>
      <c r="L454">
        <f t="shared" si="60"/>
        <v>875</v>
      </c>
      <c r="M454" s="22">
        <f>'2000 250 200 1'!C700+'2000 250 200 1'!D700</f>
        <v>5.0120085399999997E-6</v>
      </c>
      <c r="N454" s="22">
        <f>'2000 250 200 15'!C700+'2000 250 200 15'!D700</f>
        <v>5.0088371700000002E-6</v>
      </c>
      <c r="O454" s="21">
        <f t="shared" si="58"/>
        <v>6.3295456127714617E-2</v>
      </c>
      <c r="P454" s="22">
        <f>'2000 250 200 1'!C700-'2000 250 200 1'!D700</f>
        <v>1.00038232E-6</v>
      </c>
      <c r="Q454" s="22">
        <f>'2000 250 200 15'!C700-'2000 250 200 15'!D700</f>
        <v>9.9958255000000015E-7</v>
      </c>
      <c r="R454" s="21">
        <f t="shared" si="63"/>
        <v>7.9978404820666774E-2</v>
      </c>
    </row>
    <row r="455" spans="1:18">
      <c r="A455">
        <f t="shared" si="54"/>
        <v>32</v>
      </c>
      <c r="B455" s="12">
        <f t="shared" si="61"/>
        <v>-320</v>
      </c>
      <c r="C455">
        <f t="shared" si="55"/>
        <v>4.0320000000000002E-2</v>
      </c>
      <c r="D455">
        <f t="shared" si="62"/>
        <v>-1.394479476562531</v>
      </c>
      <c r="E455" s="12">
        <f t="shared" si="59"/>
        <v>812.5</v>
      </c>
      <c r="F455" s="22">
        <f>'2000 250 200 1'!C701</f>
        <v>3.0059456599999999E-6</v>
      </c>
      <c r="G455" s="22">
        <f>'2000 250 200 15'!C701</f>
        <v>3.0039599000000002E-6</v>
      </c>
      <c r="H455" s="15">
        <f t="shared" si="56"/>
        <v>6.6082901974910235E-2</v>
      </c>
      <c r="I455" s="22">
        <f>'2000 250 200 1'!D701</f>
        <v>2.0056537300000002E-6</v>
      </c>
      <c r="J455" s="22">
        <f>'2000 250 200 15'!D701</f>
        <v>2.0044680299999999E-6</v>
      </c>
      <c r="K455" s="21">
        <f t="shared" si="57"/>
        <v>5.9135361515821383E-2</v>
      </c>
      <c r="L455">
        <f t="shared" si="60"/>
        <v>875</v>
      </c>
      <c r="M455" s="22">
        <f>'2000 250 200 1'!C701+'2000 250 200 1'!D701</f>
        <v>5.0115993900000001E-6</v>
      </c>
      <c r="N455" s="22">
        <f>'2000 250 200 15'!C701+'2000 250 200 15'!D701</f>
        <v>5.0084279300000005E-6</v>
      </c>
      <c r="O455" s="21">
        <f t="shared" si="58"/>
        <v>6.3302422213348336E-2</v>
      </c>
      <c r="P455" s="22">
        <f>'2000 250 200 1'!C701-'2000 250 200 1'!D701</f>
        <v>1.0002919299999997E-6</v>
      </c>
      <c r="Q455" s="22">
        <f>'2000 250 200 15'!C701-'2000 250 200 15'!D701</f>
        <v>9.9949187000000028E-7</v>
      </c>
      <c r="R455" s="21">
        <f t="shared" si="63"/>
        <v>8.0014649583563052E-2</v>
      </c>
    </row>
    <row r="456" spans="1:18">
      <c r="A456">
        <f t="shared" si="54"/>
        <v>33</v>
      </c>
      <c r="B456" s="12">
        <f t="shared" si="61"/>
        <v>-330</v>
      </c>
      <c r="C456">
        <f t="shared" si="55"/>
        <v>4.5249999999999999E-2</v>
      </c>
      <c r="D456">
        <f t="shared" si="62"/>
        <v>-1.344381416458778</v>
      </c>
      <c r="E456" s="12">
        <f t="shared" si="59"/>
        <v>812.5</v>
      </c>
      <c r="F456" s="22">
        <f>'2000 250 200 1'!C702</f>
        <v>3.0055150400000002E-6</v>
      </c>
      <c r="G456" s="22">
        <f>'2000 250 200 15'!C702</f>
        <v>3.0035279099999999E-6</v>
      </c>
      <c r="H456" s="15">
        <f t="shared" si="56"/>
        <v>6.6137986249549544E-2</v>
      </c>
      <c r="I456" s="22">
        <f>'2000 250 200 1'!D702</f>
        <v>2.0053811400000001E-6</v>
      </c>
      <c r="J456" s="22">
        <f>'2000 250 200 15'!D702</f>
        <v>2.0041965699999999E-6</v>
      </c>
      <c r="K456" s="21">
        <f t="shared" si="57"/>
        <v>5.9087020413440695E-2</v>
      </c>
      <c r="L456">
        <f t="shared" si="60"/>
        <v>875</v>
      </c>
      <c r="M456" s="22">
        <f>'2000 250 200 1'!C702+'2000 250 200 1'!D702</f>
        <v>5.0108961800000007E-6</v>
      </c>
      <c r="N456" s="22">
        <f>'2000 250 200 15'!C702+'2000 250 200 15'!D702</f>
        <v>5.0077244800000002E-6</v>
      </c>
      <c r="O456" s="21">
        <f t="shared" si="58"/>
        <v>6.331610124063719E-2</v>
      </c>
      <c r="P456" s="22">
        <f>'2000 250 200 1'!C702-'2000 250 200 1'!D702</f>
        <v>1.0001339000000001E-6</v>
      </c>
      <c r="Q456" s="22">
        <f>'2000 250 200 15'!C702-'2000 250 200 15'!D702</f>
        <v>9.9933134000000009E-7</v>
      </c>
      <c r="R456" s="21">
        <f t="shared" si="63"/>
        <v>8.0277464588484573E-2</v>
      </c>
    </row>
    <row r="457" spans="1:18">
      <c r="A457">
        <f t="shared" si="54"/>
        <v>34</v>
      </c>
      <c r="B457" s="12">
        <f t="shared" si="61"/>
        <v>-340</v>
      </c>
      <c r="C457">
        <f t="shared" si="55"/>
        <v>5.0799999999999998E-2</v>
      </c>
      <c r="D457">
        <f t="shared" si="62"/>
        <v>-1.2941362877160807</v>
      </c>
      <c r="E457" s="12">
        <f t="shared" si="59"/>
        <v>812.5</v>
      </c>
      <c r="F457" s="22">
        <f>'2000 250 200 1'!C703</f>
        <v>3.0048223299999999E-6</v>
      </c>
      <c r="G457" s="22">
        <f>'2000 250 200 15'!C703</f>
        <v>3.0028339099999998E-6</v>
      </c>
      <c r="H457" s="15">
        <f t="shared" si="56"/>
        <v>6.6196197670593482E-2</v>
      </c>
      <c r="I457" s="22">
        <f>'2000 250 200 1'!D703</f>
        <v>2.0049411900000002E-6</v>
      </c>
      <c r="J457" s="22">
        <f>'2000 250 200 15'!D703</f>
        <v>2.0037583000000001E-6</v>
      </c>
      <c r="K457" s="21">
        <f t="shared" si="57"/>
        <v>5.9016147403958628E-2</v>
      </c>
      <c r="L457">
        <f t="shared" si="60"/>
        <v>875</v>
      </c>
      <c r="M457" s="22">
        <f>'2000 250 200 1'!C703+'2000 250 200 1'!D703</f>
        <v>5.0097635200000005E-6</v>
      </c>
      <c r="N457" s="22">
        <f>'2000 250 200 15'!C703+'2000 250 200 15'!D703</f>
        <v>5.00659221E-6</v>
      </c>
      <c r="O457" s="21">
        <f t="shared" si="58"/>
        <v>6.3322631214108527E-2</v>
      </c>
      <c r="P457" s="22">
        <f>'2000 250 200 1'!C703-'2000 250 200 1'!D703</f>
        <v>9.9988113999999972E-7</v>
      </c>
      <c r="Q457" s="22">
        <f>'2000 250 200 15'!C703-'2000 250 200 15'!D703</f>
        <v>9.9907560999999972E-7</v>
      </c>
      <c r="R457" s="21">
        <f t="shared" si="63"/>
        <v>8.0595040387942685E-2</v>
      </c>
    </row>
    <row r="458" spans="1:18">
      <c r="A458">
        <f t="shared" si="54"/>
        <v>35</v>
      </c>
      <c r="B458" s="12">
        <f t="shared" si="61"/>
        <v>-350</v>
      </c>
      <c r="C458">
        <f t="shared" si="55"/>
        <v>5.7020000000000001E-2</v>
      </c>
      <c r="D458">
        <f t="shared" si="62"/>
        <v>-1.2439727870265589</v>
      </c>
      <c r="E458" s="12">
        <f t="shared" si="59"/>
        <v>812.5</v>
      </c>
      <c r="F458" s="22">
        <f>'2000 250 200 1'!C704</f>
        <v>3.0037679900000001E-6</v>
      </c>
      <c r="G458" s="22">
        <f>'2000 250 200 15'!C704</f>
        <v>3.0017802100000002E-6</v>
      </c>
      <c r="H458" s="15">
        <f t="shared" si="56"/>
        <v>6.6198119931827976E-2</v>
      </c>
      <c r="I458" s="22">
        <f>'2000 250 200 1'!D704</f>
        <v>2.0042673400000001E-6</v>
      </c>
      <c r="J458" s="22">
        <f>'2000 250 200 15'!D704</f>
        <v>2.003086E-6</v>
      </c>
      <c r="K458" s="21">
        <f t="shared" si="57"/>
        <v>5.8958614315760015E-2</v>
      </c>
      <c r="L458">
        <f t="shared" si="60"/>
        <v>875</v>
      </c>
      <c r="M458" s="22">
        <f>'2000 250 200 1'!C704+'2000 250 200 1'!D704</f>
        <v>5.0080353300000002E-6</v>
      </c>
      <c r="N458" s="22">
        <f>'2000 250 200 15'!C704+'2000 250 200 15'!D704</f>
        <v>5.0048662100000002E-6</v>
      </c>
      <c r="O458" s="21">
        <f t="shared" si="58"/>
        <v>6.3300732307011803E-2</v>
      </c>
      <c r="P458" s="22">
        <f>'2000 250 200 1'!C704-'2000 250 200 1'!D704</f>
        <v>9.9950064999999995E-7</v>
      </c>
      <c r="Q458" s="22">
        <f>'2000 250 200 15'!C704-'2000 250 200 15'!D704</f>
        <v>9.9869421000000024E-7</v>
      </c>
      <c r="R458" s="21">
        <f t="shared" si="63"/>
        <v>8.0716852609630296E-2</v>
      </c>
    </row>
    <row r="459" spans="1:18">
      <c r="A459">
        <f t="shared" si="54"/>
        <v>36</v>
      </c>
      <c r="B459" s="12">
        <f t="shared" si="61"/>
        <v>-360</v>
      </c>
      <c r="C459">
        <f t="shared" si="55"/>
        <v>6.4000000000000001E-2</v>
      </c>
      <c r="D459">
        <f t="shared" si="62"/>
        <v>-1.1938200260161129</v>
      </c>
      <c r="E459" s="12">
        <f t="shared" si="59"/>
        <v>812.5</v>
      </c>
      <c r="F459" s="22">
        <f>'2000 250 200 1'!C705</f>
        <v>3.0022341800000001E-6</v>
      </c>
      <c r="G459" s="22">
        <f>'2000 250 200 15'!C705</f>
        <v>3.0002505100000001E-6</v>
      </c>
      <c r="H459" s="15">
        <f t="shared" si="56"/>
        <v>6.6094962417971415E-2</v>
      </c>
      <c r="I459" s="22">
        <f>'2000 250 200 1'!D705</f>
        <v>2.0032825999999999E-6</v>
      </c>
      <c r="J459" s="22">
        <f>'2000 250 200 15'!D705</f>
        <v>2.0021026099999998E-6</v>
      </c>
      <c r="K459" s="21">
        <f t="shared" si="57"/>
        <v>5.8920175620268862E-2</v>
      </c>
      <c r="L459">
        <f t="shared" si="60"/>
        <v>875</v>
      </c>
      <c r="M459" s="22">
        <f>'2000 250 200 1'!C705+'2000 250 200 1'!D705</f>
        <v>5.0055167800000001E-6</v>
      </c>
      <c r="N459" s="22">
        <f>'2000 250 200 15'!C705+'2000 250 200 15'!D705</f>
        <v>5.0023531199999999E-6</v>
      </c>
      <c r="O459" s="21">
        <f t="shared" si="58"/>
        <v>6.3223443781980637E-2</v>
      </c>
      <c r="P459" s="22">
        <f>'2000 250 200 1'!C705-'2000 250 200 1'!D705</f>
        <v>9.9895158000000021E-7</v>
      </c>
      <c r="Q459" s="22">
        <f>'2000 250 200 15'!C705-'2000 250 200 15'!D705</f>
        <v>9.9814790000000035E-7</v>
      </c>
      <c r="R459" s="21">
        <f t="shared" si="63"/>
        <v>8.0484723775488293E-2</v>
      </c>
    </row>
    <row r="460" spans="1:18">
      <c r="A460">
        <f t="shared" si="54"/>
        <v>37</v>
      </c>
      <c r="B460" s="12">
        <f t="shared" si="61"/>
        <v>-370</v>
      </c>
      <c r="C460">
        <f t="shared" si="55"/>
        <v>7.1840000000000001E-2</v>
      </c>
      <c r="D460">
        <f t="shared" si="62"/>
        <v>-1.143633676340752</v>
      </c>
      <c r="E460" s="12">
        <f t="shared" si="59"/>
        <v>812.5</v>
      </c>
      <c r="F460" s="22">
        <f>'2000 250 200 1'!C706</f>
        <v>3.0000880499999999E-6</v>
      </c>
      <c r="G460" s="22">
        <f>'2000 250 200 15'!C706</f>
        <v>2.9981126500000001E-6</v>
      </c>
      <c r="H460" s="15">
        <f t="shared" si="56"/>
        <v>6.5866418907918584E-2</v>
      </c>
      <c r="I460" s="22">
        <f>'2000 250 200 1'!D706</f>
        <v>2.00190291E-6</v>
      </c>
      <c r="J460" s="22">
        <f>'2000 250 200 15'!D706</f>
        <v>2.0007251399999999E-6</v>
      </c>
      <c r="K460" s="21">
        <f t="shared" si="57"/>
        <v>5.8849834922839295E-2</v>
      </c>
      <c r="L460">
        <f t="shared" si="60"/>
        <v>875</v>
      </c>
      <c r="M460" s="22">
        <f>'2000 250 200 1'!C706+'2000 250 200 1'!D706</f>
        <v>5.00199096E-6</v>
      </c>
      <c r="N460" s="22">
        <f>'2000 250 200 15'!C706+'2000 250 200 15'!D706</f>
        <v>4.9988377899999995E-6</v>
      </c>
      <c r="O460" s="21">
        <f t="shared" si="58"/>
        <v>6.3058174053833432E-2</v>
      </c>
      <c r="P460" s="22">
        <f>'2000 250 200 1'!C706-'2000 250 200 1'!D706</f>
        <v>9.9818513999999991E-7</v>
      </c>
      <c r="Q460" s="22">
        <f>'2000 250 200 15'!C706-'2000 250 200 15'!D706</f>
        <v>9.9738751000000019E-7</v>
      </c>
      <c r="R460" s="21">
        <f t="shared" si="63"/>
        <v>7.993996109334546E-2</v>
      </c>
    </row>
    <row r="461" spans="1:18">
      <c r="A461">
        <f t="shared" si="54"/>
        <v>38</v>
      </c>
      <c r="B461" s="12">
        <f t="shared" si="61"/>
        <v>-380</v>
      </c>
      <c r="C461">
        <f t="shared" si="55"/>
        <v>8.0629999999999993E-2</v>
      </c>
      <c r="D461">
        <f t="shared" si="62"/>
        <v>-1.0935033402006471</v>
      </c>
      <c r="E461" s="12">
        <f t="shared" si="59"/>
        <v>812.5</v>
      </c>
      <c r="F461" s="22">
        <f>'2000 250 200 1'!C707</f>
        <v>2.99718884E-6</v>
      </c>
      <c r="G461" s="22">
        <f>'2000 250 200 15'!C707</f>
        <v>2.9952261400000001E-6</v>
      </c>
      <c r="H461" s="15">
        <f t="shared" si="56"/>
        <v>6.5506144235689984E-2</v>
      </c>
      <c r="I461" s="22">
        <f>'2000 250 200 1'!D707</f>
        <v>2.0000412600000001E-6</v>
      </c>
      <c r="J461" s="22">
        <f>'2000 250 200 15'!D707</f>
        <v>1.99886882E-6</v>
      </c>
      <c r="K461" s="21">
        <f t="shared" si="57"/>
        <v>5.8637977676160517E-2</v>
      </c>
      <c r="L461">
        <f t="shared" si="60"/>
        <v>875</v>
      </c>
      <c r="M461" s="22">
        <f>'2000 250 200 1'!C707+'2000 250 200 1'!D707</f>
        <v>4.9972301000000005E-6</v>
      </c>
      <c r="N461" s="22">
        <f>'2000 250 200 15'!C707+'2000 250 200 15'!D707</f>
        <v>4.9940949600000005E-6</v>
      </c>
      <c r="O461" s="21">
        <f t="shared" si="58"/>
        <v>6.2757241530484495E-2</v>
      </c>
      <c r="P461" s="22">
        <f>'2000 250 200 1'!C707-'2000 250 200 1'!D707</f>
        <v>9.9714757999999996E-7</v>
      </c>
      <c r="Q461" s="22">
        <f>'2000 250 200 15'!C707-'2000 250 200 15'!D707</f>
        <v>9.9635732000000008E-7</v>
      </c>
      <c r="R461" s="21">
        <f t="shared" si="63"/>
        <v>7.92834770559009E-2</v>
      </c>
    </row>
    <row r="462" spans="1:18">
      <c r="A462">
        <f t="shared" si="54"/>
        <v>39</v>
      </c>
      <c r="B462" s="12">
        <f t="shared" si="61"/>
        <v>-390</v>
      </c>
      <c r="C462">
        <f t="shared" si="55"/>
        <v>9.0509999999999993E-2</v>
      </c>
      <c r="D462">
        <f t="shared" si="62"/>
        <v>-1.0433034351053492</v>
      </c>
      <c r="E462" s="12">
        <f t="shared" si="59"/>
        <v>812.5</v>
      </c>
      <c r="F462" s="22">
        <f>'2000 250 200 1'!C708</f>
        <v>2.9933982699999999E-6</v>
      </c>
      <c r="G462" s="22">
        <f>'2000 250 200 15'!C708</f>
        <v>2.9914537899999999E-6</v>
      </c>
      <c r="H462" s="15">
        <f t="shared" si="56"/>
        <v>6.498005232229323E-2</v>
      </c>
      <c r="I462" s="22">
        <f>'2000 250 200 1'!D708</f>
        <v>1.9976121999999999E-6</v>
      </c>
      <c r="J462" s="22">
        <f>'2000 250 200 15'!D708</f>
        <v>1.99645107E-6</v>
      </c>
      <c r="K462" s="21">
        <f t="shared" si="57"/>
        <v>5.8142794518120322E-2</v>
      </c>
      <c r="L462">
        <f t="shared" si="60"/>
        <v>875</v>
      </c>
      <c r="M462" s="22">
        <f>'2000 250 200 1'!C708+'2000 250 200 1'!D708</f>
        <v>4.9910104699999994E-6</v>
      </c>
      <c r="N462" s="22">
        <f>'2000 250 200 15'!C708+'2000 250 200 15'!D708</f>
        <v>4.9879048599999996E-6</v>
      </c>
      <c r="O462" s="21">
        <f t="shared" si="58"/>
        <v>6.224343823548268E-2</v>
      </c>
      <c r="P462" s="22">
        <f>'2000 250 200 1'!C708-'2000 250 200 1'!D708</f>
        <v>9.9578606999999993E-7</v>
      </c>
      <c r="Q462" s="22">
        <f>'2000 250 200 15'!C708-'2000 250 200 15'!D708</f>
        <v>9.9500271999999992E-7</v>
      </c>
      <c r="R462" s="21">
        <f t="shared" si="63"/>
        <v>7.8697449366289973E-2</v>
      </c>
    </row>
    <row r="463" spans="1:18">
      <c r="A463">
        <f t="shared" si="54"/>
        <v>40</v>
      </c>
      <c r="B463" s="12">
        <f t="shared" si="61"/>
        <v>-400</v>
      </c>
      <c r="C463">
        <f t="shared" si="55"/>
        <v>0.1016</v>
      </c>
      <c r="D463">
        <f t="shared" si="62"/>
        <v>-0.99310629205209955</v>
      </c>
      <c r="E463" s="12">
        <f t="shared" si="59"/>
        <v>812.5</v>
      </c>
      <c r="F463" s="22">
        <f>'2000 250 200 1'!C709</f>
        <v>2.9885923000000001E-6</v>
      </c>
      <c r="G463" s="22">
        <f>'2000 250 200 15'!C709</f>
        <v>2.9866749700000002E-6</v>
      </c>
      <c r="H463" s="15">
        <f t="shared" si="56"/>
        <v>6.4175539381350663E-2</v>
      </c>
      <c r="I463" s="22">
        <f>'2000 250 200 1'!D709</f>
        <v>1.9945369300000001E-6</v>
      </c>
      <c r="J463" s="22">
        <f>'2000 250 200 15'!D709</f>
        <v>1.9933959199999999E-6</v>
      </c>
      <c r="K463" s="21">
        <f t="shared" si="57"/>
        <v>5.7223130023374986E-2</v>
      </c>
      <c r="L463">
        <f t="shared" si="60"/>
        <v>875</v>
      </c>
      <c r="M463" s="22">
        <f>'2000 250 200 1'!C709+'2000 250 200 1'!D709</f>
        <v>4.9831292300000001E-6</v>
      </c>
      <c r="N463" s="22">
        <f>'2000 250 200 15'!C709+'2000 250 200 15'!D709</f>
        <v>4.98007089E-6</v>
      </c>
      <c r="O463" s="21">
        <f t="shared" si="58"/>
        <v>6.139272448941023E-2</v>
      </c>
      <c r="P463" s="22">
        <f>'2000 250 200 1'!C709-'2000 250 200 1'!D709</f>
        <v>9.9405537000000004E-7</v>
      </c>
      <c r="Q463" s="22">
        <f>'2000 250 200 15'!C709-'2000 250 200 15'!D709</f>
        <v>9.9327905000000032E-7</v>
      </c>
      <c r="R463" s="21">
        <f t="shared" si="63"/>
        <v>7.8126760366754103E-2</v>
      </c>
    </row>
    <row r="464" spans="1:18">
      <c r="A464">
        <f t="shared" si="54"/>
        <v>41</v>
      </c>
      <c r="B464" s="12">
        <f t="shared" si="61"/>
        <v>-410</v>
      </c>
      <c r="C464">
        <f t="shared" si="55"/>
        <v>0.114</v>
      </c>
      <c r="D464">
        <f t="shared" si="62"/>
        <v>-0.94309514866352739</v>
      </c>
      <c r="E464" s="12">
        <f t="shared" si="59"/>
        <v>812.5</v>
      </c>
      <c r="F464" s="22">
        <f>'2000 250 200 1'!C710</f>
        <v>2.9826709399999999E-6</v>
      </c>
      <c r="G464" s="22">
        <f>'2000 250 200 15'!C710</f>
        <v>2.9807957400000001E-6</v>
      </c>
      <c r="H464" s="15">
        <f t="shared" si="56"/>
        <v>6.2889594278734348E-2</v>
      </c>
      <c r="I464" s="22">
        <f>'2000 250 200 1'!D710</f>
        <v>1.9907487499999999E-6</v>
      </c>
      <c r="J464" s="22">
        <f>'2000 250 200 15'!D710</f>
        <v>1.989639E-6</v>
      </c>
      <c r="K464" s="21">
        <f t="shared" si="57"/>
        <v>5.5760899173698607E-2</v>
      </c>
      <c r="L464">
        <f t="shared" si="60"/>
        <v>875</v>
      </c>
      <c r="M464" s="22">
        <f>'2000 250 200 1'!C710+'2000 250 200 1'!D710</f>
        <v>4.9734196899999997E-6</v>
      </c>
      <c r="N464" s="22">
        <f>'2000 250 200 15'!C710+'2000 250 200 15'!D710</f>
        <v>4.9704347400000001E-6</v>
      </c>
      <c r="O464" s="21">
        <f t="shared" si="58"/>
        <v>6.0036075970585787E-2</v>
      </c>
      <c r="P464" s="22">
        <f>'2000 250 200 1'!C710-'2000 250 200 1'!D710</f>
        <v>9.9192219000000001E-7</v>
      </c>
      <c r="Q464" s="22">
        <f>'2000 250 200 15'!C710-'2000 250 200 15'!D710</f>
        <v>9.9115674000000013E-7</v>
      </c>
      <c r="R464" s="21">
        <f t="shared" si="63"/>
        <v>7.7198137544618989E-2</v>
      </c>
    </row>
    <row r="465" spans="1:18">
      <c r="A465">
        <f t="shared" si="54"/>
        <v>42</v>
      </c>
      <c r="B465" s="12">
        <f t="shared" si="61"/>
        <v>-420</v>
      </c>
      <c r="C465">
        <f t="shared" si="55"/>
        <v>0.128</v>
      </c>
      <c r="D465">
        <f t="shared" si="62"/>
        <v>-0.89279003035213167</v>
      </c>
      <c r="E465" s="12">
        <f t="shared" si="59"/>
        <v>812.5</v>
      </c>
      <c r="F465" s="22">
        <f>'2000 250 200 1'!C711</f>
        <v>2.97556177E-6</v>
      </c>
      <c r="G465" s="22">
        <f>'2000 250 200 15'!C711</f>
        <v>2.9737513300000001E-6</v>
      </c>
      <c r="H465" s="15">
        <f t="shared" si="56"/>
        <v>6.0862152304604372E-2</v>
      </c>
      <c r="I465" s="22">
        <f>'2000 250 200 1'!D711</f>
        <v>1.9861969600000001E-6</v>
      </c>
      <c r="J465" s="22">
        <f>'2000 250 200 15'!D711</f>
        <v>1.9851316000000001E-6</v>
      </c>
      <c r="K465" s="21">
        <f t="shared" si="57"/>
        <v>5.3652574140075612E-2</v>
      </c>
      <c r="L465">
        <f t="shared" si="60"/>
        <v>875</v>
      </c>
      <c r="M465" s="22">
        <f>'2000 250 200 1'!C711+'2000 250 200 1'!D711</f>
        <v>4.9617587299999997E-6</v>
      </c>
      <c r="N465" s="22">
        <f>'2000 250 200 15'!C711+'2000 250 200 15'!D711</f>
        <v>4.9588829300000006E-6</v>
      </c>
      <c r="O465" s="21">
        <f t="shared" si="58"/>
        <v>5.7976088615200344E-2</v>
      </c>
      <c r="P465" s="22">
        <f>'2000 250 200 1'!C711-'2000 250 200 1'!D711</f>
        <v>9.8936480999999983E-7</v>
      </c>
      <c r="Q465" s="22">
        <f>'2000 250 200 15'!C711-'2000 250 200 15'!D711</f>
        <v>9.8861972999999994E-7</v>
      </c>
      <c r="R465" s="21">
        <f t="shared" si="63"/>
        <v>7.5337292575592227E-2</v>
      </c>
    </row>
    <row r="466" spans="1:18">
      <c r="A466">
        <f t="shared" si="54"/>
        <v>43</v>
      </c>
      <c r="B466" s="12">
        <f t="shared" si="61"/>
        <v>-430</v>
      </c>
      <c r="C466">
        <f t="shared" si="55"/>
        <v>0.14369999999999999</v>
      </c>
      <c r="D466">
        <f t="shared" si="62"/>
        <v>-0.8425432318657744</v>
      </c>
      <c r="E466" s="12">
        <f t="shared" si="59"/>
        <v>812.5</v>
      </c>
      <c r="F466" s="22">
        <f>'2000 250 200 1'!C712</f>
        <v>2.9672158300000002E-6</v>
      </c>
      <c r="G466" s="22">
        <f>'2000 250 200 15'!C712</f>
        <v>2.9654998100000002E-6</v>
      </c>
      <c r="H466" s="15">
        <f t="shared" si="56"/>
        <v>5.7849393233349262E-2</v>
      </c>
      <c r="I466" s="22">
        <f>'2000 250 200 1'!D712</f>
        <v>1.9808475500000001E-6</v>
      </c>
      <c r="J466" s="22">
        <f>'2000 250 200 15'!D712</f>
        <v>1.97984188E-6</v>
      </c>
      <c r="K466" s="21">
        <f t="shared" si="57"/>
        <v>5.078257297240811E-2</v>
      </c>
      <c r="L466">
        <f t="shared" si="60"/>
        <v>875</v>
      </c>
      <c r="M466" s="22">
        <f>'2000 250 200 1'!C712+'2000 250 200 1'!D712</f>
        <v>4.9480633799999998E-6</v>
      </c>
      <c r="N466" s="22">
        <f>'2000 250 200 15'!C712+'2000 250 200 15'!D712</f>
        <v>4.9453416900000001E-6</v>
      </c>
      <c r="O466" s="21">
        <f t="shared" si="58"/>
        <v>5.5020288378825791E-2</v>
      </c>
      <c r="P466" s="22">
        <f>'2000 250 200 1'!C712-'2000 250 200 1'!D712</f>
        <v>9.8636828000000012E-7</v>
      </c>
      <c r="Q466" s="22">
        <f>'2000 250 200 15'!C712-'2000 250 200 15'!D712</f>
        <v>9.8565793000000022E-7</v>
      </c>
      <c r="R466" s="21">
        <f t="shared" si="63"/>
        <v>7.2042653023349432E-2</v>
      </c>
    </row>
    <row r="467" spans="1:18">
      <c r="A467">
        <f t="shared" si="54"/>
        <v>44</v>
      </c>
      <c r="B467" s="12">
        <f t="shared" si="61"/>
        <v>-440</v>
      </c>
      <c r="C467">
        <f t="shared" si="55"/>
        <v>0.1613</v>
      </c>
      <c r="D467">
        <f t="shared" si="62"/>
        <v>-0.79236563261103843</v>
      </c>
      <c r="E467" s="12">
        <f t="shared" si="59"/>
        <v>812.5</v>
      </c>
      <c r="F467" s="22">
        <f>'2000 250 200 1'!C713</f>
        <v>2.95760079E-6</v>
      </c>
      <c r="G467" s="22">
        <f>'2000 250 200 15'!C713</f>
        <v>2.9560132500000002E-6</v>
      </c>
      <c r="H467" s="15">
        <f t="shared" si="56"/>
        <v>5.3691025124792027E-2</v>
      </c>
      <c r="I467" s="22">
        <f>'2000 250 200 1'!D713</f>
        <v>1.9746815899999998E-6</v>
      </c>
      <c r="J467" s="22">
        <f>'2000 250 200 15'!D713</f>
        <v>1.9737536699999999E-6</v>
      </c>
      <c r="K467" s="21">
        <f t="shared" si="57"/>
        <v>4.7001910321301056E-2</v>
      </c>
      <c r="L467">
        <f t="shared" si="60"/>
        <v>875</v>
      </c>
      <c r="M467" s="22">
        <f>'2000 250 200 1'!C713+'2000 250 200 1'!D713</f>
        <v>4.9322823799999994E-6</v>
      </c>
      <c r="N467" s="22">
        <f>'2000 250 200 15'!C713+'2000 250 200 15'!D713</f>
        <v>4.9297669200000001E-6</v>
      </c>
      <c r="O467" s="21">
        <f t="shared" si="58"/>
        <v>5.1012926897441198E-2</v>
      </c>
      <c r="P467" s="22">
        <f>'2000 250 200 1'!C713-'2000 250 200 1'!D713</f>
        <v>9.8291920000000013E-7</v>
      </c>
      <c r="Q467" s="22">
        <f>'2000 250 200 15'!C713-'2000 250 200 15'!D713</f>
        <v>9.8225958000000023E-7</v>
      </c>
      <c r="R467" s="21">
        <f t="shared" si="63"/>
        <v>6.7130787968298661E-2</v>
      </c>
    </row>
    <row r="468" spans="1:18">
      <c r="A468">
        <f t="shared" si="54"/>
        <v>45</v>
      </c>
      <c r="B468" s="12">
        <f t="shared" si="61"/>
        <v>-450</v>
      </c>
      <c r="C468">
        <f t="shared" si="55"/>
        <v>0.18099999999999999</v>
      </c>
      <c r="D468">
        <f t="shared" si="62"/>
        <v>-0.74232142513081545</v>
      </c>
      <c r="E468" s="12">
        <f t="shared" si="59"/>
        <v>812.5</v>
      </c>
      <c r="F468" s="22">
        <f>'2000 250 200 1'!C714</f>
        <v>2.9466980400000002E-6</v>
      </c>
      <c r="G468" s="22">
        <f>'2000 250 200 15'!C714</f>
        <v>2.9452744100000001E-6</v>
      </c>
      <c r="H468" s="15">
        <f t="shared" si="56"/>
        <v>4.8324394320617053E-2</v>
      </c>
      <c r="I468" s="22">
        <f>'2000 250 200 1'!D714</f>
        <v>1.96769311E-6</v>
      </c>
      <c r="J468" s="22">
        <f>'2000 250 200 15'!D714</f>
        <v>1.9668644199999999E-6</v>
      </c>
      <c r="K468" s="21">
        <f t="shared" si="57"/>
        <v>4.2123669240142471E-2</v>
      </c>
      <c r="L468">
        <f t="shared" si="60"/>
        <v>875</v>
      </c>
      <c r="M468" s="22">
        <f>'2000 250 200 1'!C714+'2000 250 200 1'!D714</f>
        <v>4.9143911500000002E-6</v>
      </c>
      <c r="N468" s="22">
        <f>'2000 250 200 15'!C714+'2000 250 200 15'!D714</f>
        <v>4.9121388299999996E-6</v>
      </c>
      <c r="O468" s="21">
        <f t="shared" si="58"/>
        <v>4.5841614579812104E-2</v>
      </c>
      <c r="P468" s="22">
        <f>'2000 250 200 1'!C714-'2000 250 200 1'!D714</f>
        <v>9.7900493000000017E-7</v>
      </c>
      <c r="Q468" s="22">
        <f>'2000 250 200 15'!C714-'2000 250 200 15'!D714</f>
        <v>9.7840999000000027E-7</v>
      </c>
      <c r="R468" s="21">
        <f t="shared" si="63"/>
        <v>6.0788338120964257E-2</v>
      </c>
    </row>
    <row r="469" spans="1:18">
      <c r="A469">
        <f t="shared" si="54"/>
        <v>46</v>
      </c>
      <c r="B469" s="12">
        <f t="shared" si="61"/>
        <v>-460</v>
      </c>
      <c r="C469">
        <f t="shared" si="55"/>
        <v>0.20319999999999999</v>
      </c>
      <c r="D469">
        <f t="shared" si="62"/>
        <v>-0.69207629638811841</v>
      </c>
      <c r="E469" s="12">
        <f t="shared" si="59"/>
        <v>812.5</v>
      </c>
      <c r="F469" s="22">
        <f>'2000 250 200 1'!C715</f>
        <v>2.9345039500000002E-6</v>
      </c>
      <c r="G469" s="22">
        <f>'2000 250 200 15'!C715</f>
        <v>2.9332797200000001E-6</v>
      </c>
      <c r="H469" s="15">
        <f t="shared" si="56"/>
        <v>4.1727168854543153E-2</v>
      </c>
      <c r="I469" s="22">
        <f>'2000 250 200 1'!D715</f>
        <v>1.95988639E-6</v>
      </c>
      <c r="J469" s="22">
        <f>'2000 250 200 15'!D715</f>
        <v>1.9591819800000001E-6</v>
      </c>
      <c r="K469" s="21">
        <f t="shared" si="57"/>
        <v>3.5947829101024641E-2</v>
      </c>
      <c r="L469">
        <f t="shared" si="60"/>
        <v>875</v>
      </c>
      <c r="M469" s="22">
        <f>'2000 250 200 1'!C715+'2000 250 200 1'!D715</f>
        <v>4.8943903400000002E-6</v>
      </c>
      <c r="N469" s="22">
        <f>'2000 250 200 15'!C715+'2000 250 200 15'!D715</f>
        <v>4.8924617000000006E-6</v>
      </c>
      <c r="O469" s="21">
        <f t="shared" si="58"/>
        <v>3.9412877442451602E-2</v>
      </c>
      <c r="P469" s="22">
        <f>'2000 250 200 1'!C715-'2000 250 200 1'!D715</f>
        <v>9.7461756000000012E-7</v>
      </c>
      <c r="Q469" s="22">
        <f>'2000 250 200 15'!C715-'2000 250 200 15'!D715</f>
        <v>9.7409773999999998E-7</v>
      </c>
      <c r="R469" s="21">
        <f t="shared" si="63"/>
        <v>5.335001988234489E-2</v>
      </c>
    </row>
    <row r="470" spans="1:18">
      <c r="A470">
        <f t="shared" si="54"/>
        <v>47</v>
      </c>
      <c r="B470" s="12">
        <f t="shared" si="61"/>
        <v>-470</v>
      </c>
      <c r="C470">
        <f t="shared" si="55"/>
        <v>0.2281</v>
      </c>
      <c r="D470">
        <f t="shared" si="62"/>
        <v>-0.64187471472335145</v>
      </c>
      <c r="E470" s="12">
        <f t="shared" si="59"/>
        <v>812.5</v>
      </c>
      <c r="F470" s="22">
        <f>'2000 250 200 1'!C716</f>
        <v>2.9210287799999999E-6</v>
      </c>
      <c r="G470" s="22">
        <f>'2000 250 200 15'!C716</f>
        <v>2.9200407899999999E-6</v>
      </c>
      <c r="H470" s="15">
        <f t="shared" si="56"/>
        <v>3.382907832751321E-2</v>
      </c>
      <c r="I470" s="22">
        <f>'2000 250 200 1'!D716</f>
        <v>1.9512704E-6</v>
      </c>
      <c r="J470" s="22">
        <f>'2000 250 200 15'!D716</f>
        <v>1.9507184799999999E-6</v>
      </c>
      <c r="K470" s="21">
        <f t="shared" si="57"/>
        <v>2.8289163140830072E-2</v>
      </c>
      <c r="L470">
        <f t="shared" si="60"/>
        <v>875</v>
      </c>
      <c r="M470" s="22">
        <f>'2000 250 200 1'!C716+'2000 250 200 1'!D716</f>
        <v>4.8722991799999999E-6</v>
      </c>
      <c r="N470" s="22">
        <f>'2000 250 200 15'!C716+'2000 250 200 15'!D716</f>
        <v>4.8707592699999999E-6</v>
      </c>
      <c r="O470" s="21">
        <f t="shared" si="58"/>
        <v>3.1610402583596188E-2</v>
      </c>
      <c r="P470" s="22">
        <f>'2000 250 200 1'!C716-'2000 250 200 1'!D716</f>
        <v>9.6975837999999981E-7</v>
      </c>
      <c r="Q470" s="22">
        <f>'2000 250 200 15'!C716-'2000 250 200 15'!D716</f>
        <v>9.6932231000000002E-7</v>
      </c>
      <c r="R470" s="21">
        <f t="shared" si="63"/>
        <v>4.4976983397198952E-2</v>
      </c>
    </row>
    <row r="471" spans="1:18">
      <c r="A471">
        <f t="shared" ref="A471:A534" si="64">A387</f>
        <v>48</v>
      </c>
      <c r="B471" s="12">
        <f t="shared" si="61"/>
        <v>-480</v>
      </c>
      <c r="C471">
        <f t="shared" ref="C471:C534" si="65">C387</f>
        <v>0.25600000000000001</v>
      </c>
      <c r="D471">
        <f t="shared" si="62"/>
        <v>-0.59176003468815042</v>
      </c>
      <c r="E471" s="12">
        <f t="shared" si="59"/>
        <v>812.5</v>
      </c>
      <c r="F471" s="22">
        <f>'2000 250 200 1'!C717</f>
        <v>2.9062899800000001E-6</v>
      </c>
      <c r="G471" s="22">
        <f>'2000 250 200 15'!C717</f>
        <v>2.9055793700000001E-6</v>
      </c>
      <c r="H471" s="15">
        <f t="shared" ref="H471:H534" si="66">2*(F471-G471)/(F471+G471)*100</f>
        <v>2.445374997977201E-2</v>
      </c>
      <c r="I471" s="22">
        <f>'2000 250 200 1'!D717</f>
        <v>1.94185195E-6</v>
      </c>
      <c r="J471" s="22">
        <f>'2000 250 200 15'!D717</f>
        <v>1.9414828899999999E-6</v>
      </c>
      <c r="K471" s="21">
        <f t="shared" ref="K471:K534" si="67">2*(I471-J471)/(I471+J471)*100</f>
        <v>1.9007374599715292E-2</v>
      </c>
      <c r="L471">
        <f t="shared" si="60"/>
        <v>875</v>
      </c>
      <c r="M471" s="22">
        <f>'2000 250 200 1'!C717+'2000 250 200 1'!D717</f>
        <v>4.8481419299999996E-6</v>
      </c>
      <c r="N471" s="22">
        <f>'2000 250 200 15'!C717+'2000 250 200 15'!D717</f>
        <v>4.8470622599999996E-6</v>
      </c>
      <c r="O471" s="21">
        <f t="shared" ref="O471:O534" si="68">2*(M471-N471)/(M471+N471)*100</f>
        <v>2.2272248811709198E-2</v>
      </c>
      <c r="P471" s="22">
        <f>'2000 250 200 1'!C717-'2000 250 200 1'!D717</f>
        <v>9.6443803000000013E-7</v>
      </c>
      <c r="Q471" s="22">
        <f>'2000 250 200 15'!C717-'2000 250 200 15'!D717</f>
        <v>9.6409648000000016E-7</v>
      </c>
      <c r="R471" s="21">
        <f t="shared" si="63"/>
        <v>3.5420678056725358E-2</v>
      </c>
    </row>
    <row r="472" spans="1:18">
      <c r="A472">
        <f t="shared" si="64"/>
        <v>49</v>
      </c>
      <c r="B472" s="12">
        <f t="shared" si="61"/>
        <v>-490</v>
      </c>
      <c r="C472">
        <f t="shared" si="65"/>
        <v>0.28739999999999999</v>
      </c>
      <c r="D472">
        <f t="shared" si="62"/>
        <v>-0.54151323620179315</v>
      </c>
      <c r="E472" s="12">
        <f t="shared" si="59"/>
        <v>812.5</v>
      </c>
      <c r="F472" s="22">
        <f>'2000 250 200 1'!C718</f>
        <v>2.89030307E-6</v>
      </c>
      <c r="G472" s="22">
        <f>'2000 250 200 15'!C718</f>
        <v>2.8899175400000002E-6</v>
      </c>
      <c r="H472" s="15">
        <f t="shared" si="66"/>
        <v>1.3339629263729589E-2</v>
      </c>
      <c r="I472" s="22">
        <f>'2000 250 200 1'!D718</f>
        <v>1.9316321899999999E-6</v>
      </c>
      <c r="J472" s="22">
        <f>'2000 250 200 15'!D718</f>
        <v>1.93147734E-6</v>
      </c>
      <c r="K472" s="21">
        <f t="shared" si="67"/>
        <v>8.0168578600940069E-3</v>
      </c>
      <c r="L472">
        <f t="shared" si="60"/>
        <v>875</v>
      </c>
      <c r="M472" s="22">
        <f>'2000 250 200 1'!C718+'2000 250 200 1'!D718</f>
        <v>4.8219352599999999E-6</v>
      </c>
      <c r="N472" s="22">
        <f>'2000 250 200 15'!C718+'2000 250 200 15'!D718</f>
        <v>4.8213948800000002E-6</v>
      </c>
      <c r="O472" s="21">
        <f t="shared" si="68"/>
        <v>1.1207331744420965E-2</v>
      </c>
      <c r="P472" s="22">
        <f>'2000 250 200 1'!C718-'2000 250 200 1'!D718</f>
        <v>9.5867088000000006E-7</v>
      </c>
      <c r="Q472" s="22">
        <f>'2000 250 200 15'!C718-'2000 250 200 15'!D718</f>
        <v>9.5844020000000014E-7</v>
      </c>
      <c r="R472" s="21">
        <f t="shared" si="63"/>
        <v>2.4065376535189777E-2</v>
      </c>
    </row>
    <row r="473" spans="1:18">
      <c r="A473">
        <f t="shared" si="64"/>
        <v>50</v>
      </c>
      <c r="B473" s="12">
        <f t="shared" si="61"/>
        <v>-500</v>
      </c>
      <c r="C473">
        <f t="shared" si="65"/>
        <v>0.32250000000000001</v>
      </c>
      <c r="D473">
        <f t="shared" si="62"/>
        <v>-0.49147028102871343</v>
      </c>
      <c r="E473" s="12">
        <f t="shared" si="59"/>
        <v>812.5</v>
      </c>
      <c r="F473" s="22">
        <f>'2000 250 200 1'!C719</f>
        <v>2.8730740800000001E-6</v>
      </c>
      <c r="G473" s="22">
        <f>'2000 250 200 15'!C719</f>
        <v>2.8730675100000002E-6</v>
      </c>
      <c r="H473" s="15">
        <f t="shared" si="66"/>
        <v>2.2867518654039822E-4</v>
      </c>
      <c r="I473" s="22">
        <f>'2000 250 200 1'!D719</f>
        <v>1.9206082999999999E-6</v>
      </c>
      <c r="J473" s="22">
        <f>'2000 250 200 15'!D719</f>
        <v>1.92069897E-6</v>
      </c>
      <c r="K473" s="21">
        <f t="shared" si="67"/>
        <v>-4.7207887121221799E-3</v>
      </c>
      <c r="L473">
        <f t="shared" si="60"/>
        <v>875</v>
      </c>
      <c r="M473" s="22">
        <f>'2000 250 200 1'!C719+'2000 250 200 1'!D719</f>
        <v>4.7936823800000004E-6</v>
      </c>
      <c r="N473" s="22">
        <f>'2000 250 200 15'!C719+'2000 250 200 15'!D719</f>
        <v>4.7937664800000001E-6</v>
      </c>
      <c r="O473" s="21">
        <f t="shared" si="68"/>
        <v>-1.754377024123534E-3</v>
      </c>
      <c r="P473" s="22">
        <f>'2000 250 200 1'!C719-'2000 250 200 1'!D719</f>
        <v>9.5246578000000016E-7</v>
      </c>
      <c r="Q473" s="22">
        <f>'2000 250 200 15'!C719-'2000 250 200 15'!D719</f>
        <v>9.5236854000000021E-7</v>
      </c>
      <c r="R473" s="21">
        <f t="shared" si="63"/>
        <v>1.0209811843367906E-2</v>
      </c>
    </row>
    <row r="474" spans="1:18">
      <c r="A474">
        <f t="shared" si="64"/>
        <v>51</v>
      </c>
      <c r="B474" s="12">
        <f t="shared" si="61"/>
        <v>-510</v>
      </c>
      <c r="C474">
        <f t="shared" si="65"/>
        <v>0.36199999999999999</v>
      </c>
      <c r="D474">
        <f t="shared" si="62"/>
        <v>-0.44129142946683431</v>
      </c>
      <c r="E474" s="12">
        <f t="shared" si="59"/>
        <v>812.5</v>
      </c>
      <c r="F474" s="22">
        <f>'2000 250 200 1'!C720</f>
        <v>2.8545933E-6</v>
      </c>
      <c r="G474" s="22">
        <f>'2000 250 200 15'!C720</f>
        <v>2.8550223899999999E-6</v>
      </c>
      <c r="H474" s="15">
        <f t="shared" si="66"/>
        <v>-1.5030433685805094E-2</v>
      </c>
      <c r="I474" s="22">
        <f>'2000 250 200 1'!D720</f>
        <v>1.9087760799999999E-6</v>
      </c>
      <c r="J474" s="22">
        <f>'2000 250 200 15'!D720</f>
        <v>1.90914289E-6</v>
      </c>
      <c r="K474" s="21">
        <f t="shared" si="67"/>
        <v>-1.9215179938725832E-2</v>
      </c>
      <c r="L474">
        <f t="shared" si="60"/>
        <v>875</v>
      </c>
      <c r="M474" s="22">
        <f>'2000 250 200 1'!C720+'2000 250 200 1'!D720</f>
        <v>4.7633693799999995E-6</v>
      </c>
      <c r="N474" s="22">
        <f>'2000 250 200 15'!C720+'2000 250 200 15'!D720</f>
        <v>4.7641652800000003E-6</v>
      </c>
      <c r="O474" s="21">
        <f t="shared" si="68"/>
        <v>-1.6707365092930714E-2</v>
      </c>
      <c r="P474" s="22">
        <f>'2000 250 200 1'!C720-'2000 250 200 1'!D720</f>
        <v>9.4581722000000011E-7</v>
      </c>
      <c r="Q474" s="22">
        <f>'2000 250 200 15'!C720-'2000 250 200 15'!D720</f>
        <v>9.4587949999999988E-7</v>
      </c>
      <c r="R474" s="21">
        <f t="shared" si="63"/>
        <v>-6.5845649930357242E-3</v>
      </c>
    </row>
    <row r="475" spans="1:18">
      <c r="A475">
        <f t="shared" si="64"/>
        <v>52</v>
      </c>
      <c r="B475" s="12">
        <f t="shared" si="61"/>
        <v>-520</v>
      </c>
      <c r="C475">
        <f t="shared" si="65"/>
        <v>0.40639999999999998</v>
      </c>
      <c r="D475">
        <f t="shared" si="62"/>
        <v>-0.39104630072413715</v>
      </c>
      <c r="E475" s="12">
        <f t="shared" si="59"/>
        <v>812.5</v>
      </c>
      <c r="F475" s="22">
        <f>'2000 250 200 1'!C721</f>
        <v>2.8348313400000001E-6</v>
      </c>
      <c r="G475" s="22">
        <f>'2000 250 200 15'!C721</f>
        <v>2.83575084E-6</v>
      </c>
      <c r="H475" s="15">
        <f t="shared" si="66"/>
        <v>-3.2430532556001673E-2</v>
      </c>
      <c r="I475" s="22">
        <f>'2000 250 200 1'!D721</f>
        <v>1.8961291E-6</v>
      </c>
      <c r="J475" s="22">
        <f>'2000 250 200 15'!D721</f>
        <v>1.8968017100000001E-6</v>
      </c>
      <c r="K475" s="21">
        <f t="shared" si="67"/>
        <v>-3.5466505121932876E-2</v>
      </c>
      <c r="L475">
        <f t="shared" si="60"/>
        <v>875</v>
      </c>
      <c r="M475" s="22">
        <f>'2000 250 200 1'!C721+'2000 250 200 1'!D721</f>
        <v>4.7309604400000006E-6</v>
      </c>
      <c r="N475" s="22">
        <f>'2000 250 200 15'!C721+'2000 250 200 15'!D721</f>
        <v>4.7325525500000003E-6</v>
      </c>
      <c r="O475" s="21">
        <f t="shared" si="68"/>
        <v>-3.3647335861049267E-2</v>
      </c>
      <c r="P475" s="22">
        <f>'2000 250 200 1'!C721-'2000 250 200 1'!D721</f>
        <v>9.3870224000000009E-7</v>
      </c>
      <c r="Q475" s="22">
        <f>'2000 250 200 15'!C721-'2000 250 200 15'!D721</f>
        <v>9.3894912999999994E-7</v>
      </c>
      <c r="R475" s="21">
        <f t="shared" si="63"/>
        <v>-2.6297746636517998E-2</v>
      </c>
    </row>
    <row r="476" spans="1:18">
      <c r="A476">
        <f t="shared" si="64"/>
        <v>53</v>
      </c>
      <c r="B476" s="12">
        <f t="shared" si="61"/>
        <v>-530</v>
      </c>
      <c r="C476">
        <f t="shared" si="65"/>
        <v>0.45610000000000001</v>
      </c>
      <c r="D476">
        <f t="shared" si="62"/>
        <v>-0.34093992775906168</v>
      </c>
      <c r="E476" s="12">
        <f t="shared" si="59"/>
        <v>812.5</v>
      </c>
      <c r="F476" s="22">
        <f>'2000 250 200 1'!C722</f>
        <v>2.8137446699999999E-6</v>
      </c>
      <c r="G476" s="22">
        <f>'2000 250 200 15'!C722</f>
        <v>2.8152038E-6</v>
      </c>
      <c r="H476" s="15">
        <f t="shared" si="66"/>
        <v>-5.1843786020662856E-2</v>
      </c>
      <c r="I476" s="22">
        <f>'2000 250 200 1'!D722</f>
        <v>1.8826567799999999E-6</v>
      </c>
      <c r="J476" s="22">
        <f>'2000 250 200 15'!D722</f>
        <v>1.8836638100000001E-6</v>
      </c>
      <c r="K476" s="21">
        <f t="shared" si="67"/>
        <v>-5.3475532734730123E-2</v>
      </c>
      <c r="L476">
        <f t="shared" si="60"/>
        <v>875</v>
      </c>
      <c r="M476" s="22">
        <f>'2000 250 200 1'!C722+'2000 250 200 1'!D722</f>
        <v>4.6964014499999996E-6</v>
      </c>
      <c r="N476" s="22">
        <f>'2000 250 200 15'!C722+'2000 250 200 15'!D722</f>
        <v>4.6988676100000001E-6</v>
      </c>
      <c r="O476" s="21">
        <f t="shared" si="68"/>
        <v>-5.2497911113584768E-2</v>
      </c>
      <c r="P476" s="22">
        <f>'2000 250 200 1'!C722-'2000 250 200 1'!D722</f>
        <v>9.3108788999999998E-7</v>
      </c>
      <c r="Q476" s="22">
        <f>'2000 250 200 15'!C722-'2000 250 200 15'!D722</f>
        <v>9.315399899999999E-7</v>
      </c>
      <c r="R476" s="21">
        <f t="shared" si="63"/>
        <v>-4.8544317934285659E-2</v>
      </c>
    </row>
    <row r="477" spans="1:18">
      <c r="A477">
        <f t="shared" si="64"/>
        <v>54</v>
      </c>
      <c r="B477" s="12">
        <f t="shared" si="61"/>
        <v>-540</v>
      </c>
      <c r="C477">
        <f t="shared" si="65"/>
        <v>0.51200000000000001</v>
      </c>
      <c r="D477">
        <f t="shared" si="62"/>
        <v>-0.29073003902416922</v>
      </c>
      <c r="E477" s="12">
        <f t="shared" si="59"/>
        <v>812.5</v>
      </c>
      <c r="F477" s="22">
        <f>'2000 250 200 1'!C723</f>
        <v>2.7912936100000002E-6</v>
      </c>
      <c r="G477" s="22">
        <f>'2000 250 200 15'!C723</f>
        <v>2.79333526E-6</v>
      </c>
      <c r="H477" s="15">
        <f t="shared" si="66"/>
        <v>-7.3116765590900509E-2</v>
      </c>
      <c r="I477" s="22">
        <f>'2000 250 200 1'!D723</f>
        <v>1.86834629E-6</v>
      </c>
      <c r="J477" s="22">
        <f>'2000 250 200 15'!D723</f>
        <v>1.86971534E-6</v>
      </c>
      <c r="K477" s="21">
        <f t="shared" si="67"/>
        <v>-7.3249193593422163E-2</v>
      </c>
      <c r="L477">
        <f t="shared" si="60"/>
        <v>875</v>
      </c>
      <c r="M477" s="22">
        <f>'2000 250 200 1'!C723+'2000 250 200 1'!D723</f>
        <v>4.6596398999999997E-6</v>
      </c>
      <c r="N477" s="22">
        <f>'2000 250 200 15'!C723+'2000 250 200 15'!D723</f>
        <v>4.6630505999999998E-6</v>
      </c>
      <c r="O477" s="21">
        <f t="shared" si="68"/>
        <v>-7.3169864429160375E-2</v>
      </c>
      <c r="P477" s="22">
        <f>'2000 250 200 1'!C723-'2000 250 200 1'!D723</f>
        <v>9.2294732000000022E-7</v>
      </c>
      <c r="Q477" s="22">
        <f>'2000 250 200 15'!C723-'2000 250 200 15'!D723</f>
        <v>9.2361991999999998E-7</v>
      </c>
      <c r="R477" s="21">
        <f t="shared" si="63"/>
        <v>-7.2848687600432255E-2</v>
      </c>
    </row>
    <row r="478" spans="1:18">
      <c r="A478">
        <f t="shared" si="64"/>
        <v>55</v>
      </c>
      <c r="B478" s="12">
        <f t="shared" si="61"/>
        <v>-550</v>
      </c>
      <c r="C478">
        <f t="shared" si="65"/>
        <v>0.57469999999999999</v>
      </c>
      <c r="D478">
        <f t="shared" si="62"/>
        <v>-0.24055880286630241</v>
      </c>
      <c r="E478" s="12">
        <f t="shared" si="59"/>
        <v>812.5</v>
      </c>
      <c r="F478" s="22">
        <f>'2000 250 200 1'!C724</f>
        <v>2.76745693E-6</v>
      </c>
      <c r="G478" s="22">
        <f>'2000 250 200 15'!C724</f>
        <v>2.7701203499999999E-6</v>
      </c>
      <c r="H478" s="15">
        <f t="shared" si="66"/>
        <v>-9.6194413741883089E-2</v>
      </c>
      <c r="I478" s="22">
        <f>'2000 250 200 1'!D724</f>
        <v>1.8531856400000001E-6</v>
      </c>
      <c r="J478" s="22">
        <f>'2000 250 200 15'!D724</f>
        <v>1.85494314E-6</v>
      </c>
      <c r="K478" s="21">
        <f t="shared" si="67"/>
        <v>-9.4791745609218839E-2</v>
      </c>
      <c r="L478">
        <f t="shared" si="60"/>
        <v>875</v>
      </c>
      <c r="M478" s="22">
        <f>'2000 250 200 1'!C724+'2000 250 200 1'!D724</f>
        <v>4.6206425700000003E-6</v>
      </c>
      <c r="N478" s="22">
        <f>'2000 250 200 15'!C724+'2000 250 200 15'!D724</f>
        <v>4.6250634899999995E-6</v>
      </c>
      <c r="O478" s="21">
        <f t="shared" si="68"/>
        <v>-9.5631852695934341E-2</v>
      </c>
      <c r="P478" s="22">
        <f>'2000 250 200 1'!C724-'2000 250 200 1'!D724</f>
        <v>9.1427128999999991E-7</v>
      </c>
      <c r="Q478" s="22">
        <f>'2000 250 200 15'!C724-'2000 250 200 15'!D724</f>
        <v>9.1517720999999985E-7</v>
      </c>
      <c r="R478" s="21">
        <f t="shared" si="63"/>
        <v>-9.9037496819390447E-2</v>
      </c>
    </row>
    <row r="479" spans="1:18">
      <c r="A479">
        <f t="shared" si="64"/>
        <v>56</v>
      </c>
      <c r="B479" s="12">
        <f t="shared" si="61"/>
        <v>-560</v>
      </c>
      <c r="C479">
        <f t="shared" si="65"/>
        <v>0.64510000000000001</v>
      </c>
      <c r="D479">
        <f t="shared" si="62"/>
        <v>-0.19037295810595026</v>
      </c>
      <c r="E479" s="12">
        <f t="shared" si="59"/>
        <v>812.5</v>
      </c>
      <c r="F479" s="22">
        <f>'2000 250 200 1'!C725</f>
        <v>2.7422240999999999E-6</v>
      </c>
      <c r="G479" s="22">
        <f>'2000 250 200 15'!C725</f>
        <v>2.7455501999999998E-6</v>
      </c>
      <c r="H479" s="15">
        <f t="shared" si="66"/>
        <v>-0.12121854209637761</v>
      </c>
      <c r="I479" s="22">
        <f>'2000 250 200 1'!D725</f>
        <v>1.83716237E-6</v>
      </c>
      <c r="J479" s="22">
        <f>'2000 250 200 15'!D725</f>
        <v>1.83933302E-6</v>
      </c>
      <c r="K479" s="21">
        <f t="shared" si="67"/>
        <v>-0.11808256340558071</v>
      </c>
      <c r="L479">
        <f t="shared" si="60"/>
        <v>875</v>
      </c>
      <c r="M479" s="22">
        <f>'2000 250 200 1'!C725+'2000 250 200 1'!D725</f>
        <v>4.57938647E-6</v>
      </c>
      <c r="N479" s="22">
        <f>'2000 250 200 15'!C725+'2000 250 200 15'!D725</f>
        <v>4.5848832199999996E-6</v>
      </c>
      <c r="O479" s="21">
        <f t="shared" si="68"/>
        <v>-0.11996045917325322</v>
      </c>
      <c r="P479" s="22">
        <f>'2000 250 200 1'!C725-'2000 250 200 1'!D725</f>
        <v>9.050617299999999E-7</v>
      </c>
      <c r="Q479" s="22">
        <f>'2000 250 200 15'!C725-'2000 250 200 15'!D725</f>
        <v>9.0621717999999975E-7</v>
      </c>
      <c r="R479" s="21">
        <f t="shared" si="63"/>
        <v>-0.12758388491365422</v>
      </c>
    </row>
    <row r="480" spans="1:18">
      <c r="A480">
        <f t="shared" si="64"/>
        <v>57</v>
      </c>
      <c r="B480" s="12">
        <f t="shared" si="61"/>
        <v>-570</v>
      </c>
      <c r="C480">
        <f t="shared" si="65"/>
        <v>0.72409999999999997</v>
      </c>
      <c r="D480">
        <f t="shared" si="62"/>
        <v>-0.14020145251943436</v>
      </c>
      <c r="E480" s="12">
        <f t="shared" si="59"/>
        <v>812.5</v>
      </c>
      <c r="F480" s="22">
        <f>'2000 250 200 1'!C726</f>
        <v>2.7155689199999998E-6</v>
      </c>
      <c r="G480" s="22">
        <f>'2000 250 200 15'!C726</f>
        <v>2.7196073099999998E-6</v>
      </c>
      <c r="H480" s="15">
        <f t="shared" si="66"/>
        <v>-0.14860198930477039</v>
      </c>
      <c r="I480" s="22">
        <f>'2000 250 200 1'!D726</f>
        <v>1.82026223E-6</v>
      </c>
      <c r="J480" s="22">
        <f>'2000 250 200 15'!D726</f>
        <v>1.8228675899999999E-6</v>
      </c>
      <c r="K480" s="21">
        <f t="shared" si="67"/>
        <v>-0.14302866648874704</v>
      </c>
      <c r="L480">
        <f t="shared" si="60"/>
        <v>875</v>
      </c>
      <c r="M480" s="22">
        <f>'2000 250 200 1'!C726+'2000 250 200 1'!D726</f>
        <v>4.5358311499999995E-6</v>
      </c>
      <c r="N480" s="22">
        <f>'2000 250 200 15'!C726+'2000 250 200 15'!D726</f>
        <v>4.5424748999999993E-6</v>
      </c>
      <c r="O480" s="21">
        <f t="shared" si="68"/>
        <v>-0.14636541141945186</v>
      </c>
      <c r="P480" s="22">
        <f>'2000 250 200 1'!C726-'2000 250 200 1'!D726</f>
        <v>8.9530668999999984E-7</v>
      </c>
      <c r="Q480" s="22">
        <f>'2000 250 200 15'!C726-'2000 250 200 15'!D726</f>
        <v>8.9673971999999991E-7</v>
      </c>
      <c r="R480" s="21">
        <f t="shared" si="63"/>
        <v>-0.15993224193340688</v>
      </c>
    </row>
    <row r="481" spans="1:18">
      <c r="A481">
        <f t="shared" si="64"/>
        <v>58</v>
      </c>
      <c r="B481" s="12">
        <f t="shared" si="61"/>
        <v>-580</v>
      </c>
      <c r="C481">
        <f t="shared" si="65"/>
        <v>0.81269999999999998</v>
      </c>
      <c r="D481">
        <f t="shared" si="62"/>
        <v>-9.0069740247169336E-2</v>
      </c>
      <c r="E481" s="12">
        <f t="shared" si="59"/>
        <v>812.5</v>
      </c>
      <c r="F481" s="22">
        <f>'2000 250 200 1'!C727</f>
        <v>2.6874199399999998E-6</v>
      </c>
      <c r="G481" s="22">
        <f>'2000 250 200 15'!C727</f>
        <v>2.6922375600000001E-6</v>
      </c>
      <c r="H481" s="15">
        <f t="shared" si="66"/>
        <v>-0.17910508243323395</v>
      </c>
      <c r="I481" s="22">
        <f>'2000 250 200 1'!D727</f>
        <v>1.8024724400000001E-6</v>
      </c>
      <c r="J481" s="22">
        <f>'2000 250 200 15'!D727</f>
        <v>1.80552909E-6</v>
      </c>
      <c r="K481" s="21">
        <f t="shared" si="67"/>
        <v>-0.16943728956788406</v>
      </c>
      <c r="L481">
        <f t="shared" si="60"/>
        <v>875</v>
      </c>
      <c r="M481" s="22">
        <f>'2000 250 200 1'!C727+'2000 250 200 1'!D727</f>
        <v>4.4898923799999999E-6</v>
      </c>
      <c r="N481" s="22">
        <f>'2000 250 200 15'!C727+'2000 250 200 15'!D727</f>
        <v>4.4977666500000003E-6</v>
      </c>
      <c r="O481" s="21">
        <f t="shared" si="68"/>
        <v>-0.17522404830260752</v>
      </c>
      <c r="P481" s="22">
        <f>'2000 250 200 1'!C727-'2000 250 200 1'!D727</f>
        <v>8.8494749999999971E-7</v>
      </c>
      <c r="Q481" s="22">
        <f>'2000 250 200 15'!C727-'2000 250 200 15'!D727</f>
        <v>8.8670847000000014E-7</v>
      </c>
      <c r="R481" s="21">
        <f t="shared" si="63"/>
        <v>-0.19879367437239323</v>
      </c>
    </row>
    <row r="482" spans="1:18">
      <c r="A482">
        <f t="shared" si="64"/>
        <v>59</v>
      </c>
      <c r="B482" s="12">
        <f t="shared" si="61"/>
        <v>-590</v>
      </c>
      <c r="C482">
        <f t="shared" si="65"/>
        <v>0.9123</v>
      </c>
      <c r="D482">
        <f t="shared" si="62"/>
        <v>-3.9862325136205398E-2</v>
      </c>
      <c r="E482" s="12">
        <f t="shared" si="59"/>
        <v>812.5</v>
      </c>
      <c r="F482" s="22">
        <f>'2000 250 200 1'!C728</f>
        <v>2.6576274000000001E-6</v>
      </c>
      <c r="G482" s="22">
        <f>'2000 250 200 15'!C728</f>
        <v>2.6633192399999999E-6</v>
      </c>
      <c r="H482" s="15">
        <f t="shared" si="66"/>
        <v>-0.21394087876061987</v>
      </c>
      <c r="I482" s="22">
        <f>'2000 250 200 1'!D728</f>
        <v>1.7837809599999999E-6</v>
      </c>
      <c r="J482" s="22">
        <f>'2000 250 200 15'!D728</f>
        <v>1.7873E-6</v>
      </c>
      <c r="K482" s="21">
        <f t="shared" si="67"/>
        <v>-0.19708542256068512</v>
      </c>
      <c r="L482">
        <f t="shared" si="60"/>
        <v>875</v>
      </c>
      <c r="M482" s="22">
        <f>'2000 250 200 1'!C728+'2000 250 200 1'!D728</f>
        <v>4.4414083600000002E-6</v>
      </c>
      <c r="N482" s="22">
        <f>'2000 250 200 15'!C728+'2000 250 200 15'!D728</f>
        <v>4.4506192399999997E-6</v>
      </c>
      <c r="O482" s="21">
        <f t="shared" si="68"/>
        <v>-0.20717164665569643</v>
      </c>
      <c r="P482" s="22">
        <f>'2000 250 200 1'!C728-'2000 250 200 1'!D728</f>
        <v>8.7384644000000012E-7</v>
      </c>
      <c r="Q482" s="22">
        <f>'2000 250 200 15'!C728-'2000 250 200 15'!D728</f>
        <v>8.7601923999999987E-7</v>
      </c>
      <c r="R482" s="21">
        <f t="shared" si="63"/>
        <v>-0.24833906108722051</v>
      </c>
    </row>
    <row r="483" spans="1:18">
      <c r="A483">
        <f t="shared" si="64"/>
        <v>60</v>
      </c>
      <c r="B483" s="12">
        <f t="shared" si="61"/>
        <v>-600</v>
      </c>
      <c r="C483">
        <f t="shared" si="65"/>
        <v>1.024</v>
      </c>
      <c r="D483">
        <f t="shared" si="62"/>
        <v>1.0299956639811961E-2</v>
      </c>
      <c r="E483" s="12">
        <f t="shared" si="59"/>
        <v>812.5</v>
      </c>
      <c r="F483" s="22">
        <f>'2000 250 200 1'!C729</f>
        <v>2.6259252599999999E-6</v>
      </c>
      <c r="G483" s="22">
        <f>'2000 250 200 15'!C729</f>
        <v>2.63262691E-6</v>
      </c>
      <c r="H483" s="15">
        <f t="shared" si="66"/>
        <v>-0.25488574738244485</v>
      </c>
      <c r="I483" s="22">
        <f>'2000 250 200 1'!D729</f>
        <v>1.7641644200000001E-6</v>
      </c>
      <c r="J483" s="22">
        <f>'2000 250 200 15'!D729</f>
        <v>1.7681546599999999E-6</v>
      </c>
      <c r="K483" s="21">
        <f t="shared" si="67"/>
        <v>-0.22592749463617745</v>
      </c>
      <c r="L483">
        <f t="shared" si="60"/>
        <v>875</v>
      </c>
      <c r="M483" s="22">
        <f>'2000 250 200 1'!C729+'2000 250 200 1'!D729</f>
        <v>4.3900896800000004E-6</v>
      </c>
      <c r="N483" s="22">
        <f>'2000 250 200 15'!C729+'2000 250 200 15'!D729</f>
        <v>4.4007815700000001E-6</v>
      </c>
      <c r="O483" s="21">
        <f t="shared" si="68"/>
        <v>-0.24324983715350762</v>
      </c>
      <c r="P483" s="22">
        <f>'2000 250 200 1'!C729-'2000 250 200 1'!D729</f>
        <v>8.6176083999999977E-7</v>
      </c>
      <c r="Q483" s="22">
        <f>'2000 250 200 15'!C729-'2000 250 200 15'!D729</f>
        <v>8.6447225000000007E-7</v>
      </c>
      <c r="R483" s="21">
        <f t="shared" si="63"/>
        <v>-0.31414181731394109</v>
      </c>
    </row>
    <row r="484" spans="1:18">
      <c r="A484">
        <f t="shared" si="64"/>
        <v>61</v>
      </c>
      <c r="B484" s="12">
        <f t="shared" si="61"/>
        <v>-610</v>
      </c>
      <c r="C484">
        <f t="shared" si="65"/>
        <v>1.149</v>
      </c>
      <c r="D484">
        <f t="shared" si="62"/>
        <v>6.0320028688285184E-2</v>
      </c>
      <c r="E484" s="12">
        <f t="shared" si="59"/>
        <v>812.5</v>
      </c>
      <c r="F484" s="22">
        <f>'2000 250 200 1'!C730</f>
        <v>2.5919011999999998E-6</v>
      </c>
      <c r="G484" s="22">
        <f>'2000 250 200 15'!C730</f>
        <v>2.5998007700000001E-6</v>
      </c>
      <c r="H484" s="15">
        <f t="shared" si="66"/>
        <v>-0.30431523402720689</v>
      </c>
      <c r="I484" s="22">
        <f>'2000 250 200 1'!D730</f>
        <v>1.7435717499999999E-6</v>
      </c>
      <c r="J484" s="22">
        <f>'2000 250 200 15'!D730</f>
        <v>1.7480483099999999E-6</v>
      </c>
      <c r="K484" s="21">
        <f t="shared" si="67"/>
        <v>-0.25641736059908032</v>
      </c>
      <c r="L484">
        <f t="shared" si="60"/>
        <v>875</v>
      </c>
      <c r="M484" s="22">
        <f>'2000 250 200 1'!C730+'2000 250 200 1'!D730</f>
        <v>4.3354729499999997E-6</v>
      </c>
      <c r="N484" s="22">
        <f>'2000 250 200 15'!C730+'2000 250 200 15'!D730</f>
        <v>4.3478490800000003E-6</v>
      </c>
      <c r="O484" s="21">
        <f t="shared" si="68"/>
        <v>-0.28505518872252467</v>
      </c>
      <c r="P484" s="22">
        <f>'2000 250 200 1'!C730-'2000 250 200 1'!D730</f>
        <v>8.4832944999999988E-7</v>
      </c>
      <c r="Q484" s="22">
        <f>'2000 250 200 15'!C730-'2000 250 200 15'!D730</f>
        <v>8.5175246000000018E-7</v>
      </c>
      <c r="R484" s="21">
        <f t="shared" si="63"/>
        <v>-0.40268765638477866</v>
      </c>
    </row>
    <row r="485" spans="1:18">
      <c r="A485">
        <f t="shared" si="64"/>
        <v>62</v>
      </c>
      <c r="B485" s="12">
        <f t="shared" si="61"/>
        <v>-620</v>
      </c>
      <c r="C485">
        <f t="shared" si="65"/>
        <v>1.29</v>
      </c>
      <c r="D485">
        <f t="shared" si="62"/>
        <v>0.11058971029924898</v>
      </c>
      <c r="E485" s="12">
        <f t="shared" si="59"/>
        <v>812.5</v>
      </c>
      <c r="F485" s="22">
        <f>'2000 250 200 1'!C731</f>
        <v>2.5549738600000001E-6</v>
      </c>
      <c r="G485" s="22">
        <f>'2000 250 200 15'!C731</f>
        <v>2.5643191600000002E-6</v>
      </c>
      <c r="H485" s="15">
        <f t="shared" si="66"/>
        <v>-0.36510119516464262</v>
      </c>
      <c r="I485" s="22">
        <f>'2000 250 200 1'!D731</f>
        <v>1.72190549E-6</v>
      </c>
      <c r="J485" s="22">
        <f>'2000 250 200 15'!D731</f>
        <v>1.7269030200000001E-6</v>
      </c>
      <c r="K485" s="21">
        <f t="shared" si="67"/>
        <v>-0.28981197335308695</v>
      </c>
      <c r="L485">
        <f t="shared" si="60"/>
        <v>875</v>
      </c>
      <c r="M485" s="22">
        <f>'2000 250 200 1'!C731+'2000 250 200 1'!D731</f>
        <v>4.2768793500000003E-6</v>
      </c>
      <c r="N485" s="22">
        <f>'2000 250 200 15'!C731+'2000 250 200 15'!D731</f>
        <v>4.2912221800000001E-6</v>
      </c>
      <c r="O485" s="21">
        <f t="shared" si="68"/>
        <v>-0.33479598601347893</v>
      </c>
      <c r="P485" s="22">
        <f>'2000 250 200 1'!C731-'2000 250 200 1'!D731</f>
        <v>8.3306837000000016E-7</v>
      </c>
      <c r="Q485" s="22">
        <f>'2000 250 200 15'!C731-'2000 250 200 15'!D731</f>
        <v>8.3741614000000012E-7</v>
      </c>
      <c r="R485" s="21">
        <f t="shared" si="63"/>
        <v>-0.52053999590812916</v>
      </c>
    </row>
    <row r="486" spans="1:18">
      <c r="A486">
        <f t="shared" si="64"/>
        <v>63</v>
      </c>
      <c r="B486" s="12">
        <f t="shared" si="61"/>
        <v>-630</v>
      </c>
      <c r="C486">
        <f t="shared" si="65"/>
        <v>1.448</v>
      </c>
      <c r="D486">
        <f t="shared" si="62"/>
        <v>0.16076856186112809</v>
      </c>
      <c r="E486" s="12">
        <f t="shared" si="59"/>
        <v>812.5</v>
      </c>
      <c r="F486" s="22">
        <f>'2000 250 200 1'!C732</f>
        <v>2.5143598999999998E-6</v>
      </c>
      <c r="G486" s="22">
        <f>'2000 250 200 15'!C732</f>
        <v>2.5254550900000001E-6</v>
      </c>
      <c r="H486" s="15">
        <f t="shared" si="66"/>
        <v>-0.44030148019383253</v>
      </c>
      <c r="I486" s="22">
        <f>'2000 250 200 1'!D732</f>
        <v>1.69898857E-6</v>
      </c>
      <c r="J486" s="22">
        <f>'2000 250 200 15'!D732</f>
        <v>1.7045754099999999E-6</v>
      </c>
      <c r="K486" s="21">
        <f t="shared" si="67"/>
        <v>-0.32829352013532032</v>
      </c>
      <c r="L486">
        <f t="shared" si="60"/>
        <v>875</v>
      </c>
      <c r="M486" s="22">
        <f>'2000 250 200 1'!C732+'2000 250 200 1'!D732</f>
        <v>4.2133484699999998E-6</v>
      </c>
      <c r="N486" s="22">
        <f>'2000 250 200 15'!C732+'2000 250 200 15'!D732</f>
        <v>4.2300305000000003E-6</v>
      </c>
      <c r="O486" s="21">
        <f t="shared" si="68"/>
        <v>-0.39515056849332542</v>
      </c>
      <c r="P486" s="22">
        <f>'2000 250 200 1'!C732-'2000 250 200 1'!D732</f>
        <v>8.1537132999999982E-7</v>
      </c>
      <c r="Q486" s="22">
        <f>'2000 250 200 15'!C732-'2000 250 200 15'!D732</f>
        <v>8.2087968000000024E-7</v>
      </c>
      <c r="R486" s="21">
        <f t="shared" si="63"/>
        <v>-0.67328911839760097</v>
      </c>
    </row>
    <row r="487" spans="1:18">
      <c r="A487">
        <f t="shared" si="64"/>
        <v>64</v>
      </c>
      <c r="B487" s="12">
        <f t="shared" si="61"/>
        <v>-640</v>
      </c>
      <c r="C487">
        <f t="shared" si="65"/>
        <v>1.625</v>
      </c>
      <c r="D487">
        <f t="shared" si="62"/>
        <v>0.21085336531489318</v>
      </c>
      <c r="E487" s="12">
        <f t="shared" si="59"/>
        <v>812.5</v>
      </c>
      <c r="F487" s="22">
        <f>'2000 250 200 1'!C733</f>
        <v>2.4690427699999999E-6</v>
      </c>
      <c r="G487" s="22">
        <f>'2000 250 200 15'!C733</f>
        <v>2.4822285899999999E-6</v>
      </c>
      <c r="H487" s="15">
        <f t="shared" si="66"/>
        <v>-0.53262360477854931</v>
      </c>
      <c r="I487" s="22">
        <f>'2000 250 200 1'!D733</f>
        <v>1.6745190400000001E-6</v>
      </c>
      <c r="J487" s="22">
        <f>'2000 250 200 15'!D733</f>
        <v>1.6808064E-6</v>
      </c>
      <c r="K487" s="21">
        <f t="shared" si="67"/>
        <v>-0.37476901197398838</v>
      </c>
      <c r="L487">
        <f t="shared" si="60"/>
        <v>875</v>
      </c>
      <c r="M487" s="22">
        <f>'2000 250 200 1'!C733+'2000 250 200 1'!D733</f>
        <v>4.1435618099999998E-6</v>
      </c>
      <c r="N487" s="22">
        <f>'2000 250 200 15'!C733+'2000 250 200 15'!D733</f>
        <v>4.1630349899999999E-6</v>
      </c>
      <c r="O487" s="21">
        <f t="shared" si="68"/>
        <v>-0.46886060486287484</v>
      </c>
      <c r="P487" s="22">
        <f>'2000 250 200 1'!C733-'2000 250 200 1'!D733</f>
        <v>7.9452372999999987E-7</v>
      </c>
      <c r="Q487" s="22">
        <f>'2000 250 200 15'!C733-'2000 250 200 15'!D733</f>
        <v>8.0142218999999988E-7</v>
      </c>
      <c r="R487" s="21">
        <f t="shared" si="63"/>
        <v>-0.86449796494357589</v>
      </c>
    </row>
    <row r="488" spans="1:18">
      <c r="A488">
        <f t="shared" si="64"/>
        <v>65</v>
      </c>
      <c r="B488" s="12">
        <f t="shared" si="61"/>
        <v>-650</v>
      </c>
      <c r="C488">
        <f t="shared" si="65"/>
        <v>1.825</v>
      </c>
      <c r="D488">
        <f t="shared" si="62"/>
        <v>0.2612628687924935</v>
      </c>
      <c r="E488" s="12">
        <f t="shared" si="59"/>
        <v>812.5</v>
      </c>
      <c r="F488" s="22">
        <f>'2000 250 200 1'!C734</f>
        <v>2.4177855199999999E-6</v>
      </c>
      <c r="G488" s="22">
        <f>'2000 250 200 15'!C734</f>
        <v>2.4333991299999999E-6</v>
      </c>
      <c r="H488" s="15">
        <f t="shared" si="66"/>
        <v>-0.64370297675640653</v>
      </c>
      <c r="I488" s="22">
        <f>'2000 250 200 1'!D734</f>
        <v>1.64803317E-6</v>
      </c>
      <c r="J488" s="22">
        <f>'2000 250 200 15'!D734</f>
        <v>1.6551738600000001E-6</v>
      </c>
      <c r="K488" s="21">
        <f t="shared" si="67"/>
        <v>-0.4323489224349415</v>
      </c>
      <c r="L488">
        <f t="shared" si="60"/>
        <v>875</v>
      </c>
      <c r="M488" s="22">
        <f>'2000 250 200 1'!C734+'2000 250 200 1'!D734</f>
        <v>4.0658186899999999E-6</v>
      </c>
      <c r="N488" s="22">
        <f>'2000 250 200 15'!C734+'2000 250 200 15'!D734</f>
        <v>4.0885729899999998E-6</v>
      </c>
      <c r="O488" s="21">
        <f t="shared" si="68"/>
        <v>-0.55808700128566402</v>
      </c>
      <c r="P488" s="22">
        <f>'2000 250 200 1'!C734-'2000 250 200 1'!D734</f>
        <v>7.6975234999999997E-7</v>
      </c>
      <c r="Q488" s="22">
        <f>'2000 250 200 15'!C734-'2000 250 200 15'!D734</f>
        <v>7.7822526999999978E-7</v>
      </c>
      <c r="R488" s="21">
        <f t="shared" si="63"/>
        <v>-1.0947083330571428</v>
      </c>
    </row>
    <row r="489" spans="1:18">
      <c r="A489">
        <f t="shared" si="64"/>
        <v>66</v>
      </c>
      <c r="B489" s="12">
        <f t="shared" si="61"/>
        <v>-660</v>
      </c>
      <c r="C489">
        <f t="shared" si="65"/>
        <v>2.048</v>
      </c>
      <c r="D489">
        <f t="shared" si="62"/>
        <v>0.31132995230379318</v>
      </c>
      <c r="E489" s="12">
        <f t="shared" si="59"/>
        <v>812.5</v>
      </c>
      <c r="F489" s="22">
        <f>'2000 250 200 1'!C735</f>
        <v>2.3592032600000002E-6</v>
      </c>
      <c r="G489" s="22">
        <f>'2000 250 200 15'!C735</f>
        <v>2.3775208399999999E-6</v>
      </c>
      <c r="H489" s="15">
        <f t="shared" si="66"/>
        <v>-0.77342820114854105</v>
      </c>
      <c r="I489" s="22">
        <f>'2000 250 200 1'!D735</f>
        <v>1.6188868000000001E-6</v>
      </c>
      <c r="J489" s="22">
        <f>'2000 250 200 15'!D735</f>
        <v>1.6270617799999999E-6</v>
      </c>
      <c r="K489" s="21">
        <f t="shared" si="67"/>
        <v>-0.50370360457157048</v>
      </c>
      <c r="L489">
        <f t="shared" si="60"/>
        <v>875</v>
      </c>
      <c r="M489" s="22">
        <f>'2000 250 200 1'!C735+'2000 250 200 1'!D735</f>
        <v>3.97809006E-6</v>
      </c>
      <c r="N489" s="22">
        <f>'2000 250 200 15'!C735+'2000 250 200 15'!D735</f>
        <v>4.0045826199999998E-6</v>
      </c>
      <c r="O489" s="21">
        <f t="shared" si="68"/>
        <v>-0.66375162961084311</v>
      </c>
      <c r="P489" s="22">
        <f>'2000 250 200 1'!C735-'2000 250 200 1'!D735</f>
        <v>7.4031646000000013E-7</v>
      </c>
      <c r="Q489" s="22">
        <f>'2000 250 200 15'!C735-'2000 250 200 15'!D735</f>
        <v>7.5045905999999999E-7</v>
      </c>
      <c r="R489" s="21">
        <f t="shared" si="63"/>
        <v>-1.3607145896787811</v>
      </c>
    </row>
    <row r="490" spans="1:18">
      <c r="A490">
        <f t="shared" si="64"/>
        <v>67</v>
      </c>
      <c r="B490" s="12">
        <f t="shared" si="61"/>
        <v>-670</v>
      </c>
      <c r="C490">
        <f t="shared" si="65"/>
        <v>2.2989999999999999</v>
      </c>
      <c r="D490">
        <f t="shared" si="62"/>
        <v>0.36153897126927903</v>
      </c>
      <c r="E490" s="12">
        <f t="shared" si="59"/>
        <v>812.5</v>
      </c>
      <c r="F490" s="22">
        <f>'2000 250 200 1'!C736</f>
        <v>2.2918892300000001E-6</v>
      </c>
      <c r="G490" s="22">
        <f>'2000 250 200 15'!C736</f>
        <v>2.31306471E-6</v>
      </c>
      <c r="H490" s="15">
        <f t="shared" si="66"/>
        <v>-0.9196825973030206</v>
      </c>
      <c r="I490" s="22">
        <f>'2000 250 200 1'!D736</f>
        <v>1.58625968E-6</v>
      </c>
      <c r="J490" s="22">
        <f>'2000 250 200 15'!D736</f>
        <v>1.59565435E-6</v>
      </c>
      <c r="K490" s="21">
        <f t="shared" si="67"/>
        <v>-0.59050432610211057</v>
      </c>
      <c r="L490">
        <f t="shared" si="60"/>
        <v>875</v>
      </c>
      <c r="M490" s="22">
        <f>'2000 250 200 1'!C736+'2000 250 200 1'!D736</f>
        <v>3.8781489099999999E-6</v>
      </c>
      <c r="N490" s="22">
        <f>'2000 250 200 15'!C736+'2000 250 200 15'!D736</f>
        <v>3.9087190599999996E-6</v>
      </c>
      <c r="O490" s="21">
        <f t="shared" si="68"/>
        <v>-0.78517191039518008</v>
      </c>
      <c r="P490" s="22">
        <f>'2000 250 200 1'!C736-'2000 250 200 1'!D736</f>
        <v>7.0562955000000011E-7</v>
      </c>
      <c r="Q490" s="22">
        <f>'2000 250 200 15'!C736-'2000 250 200 15'!D736</f>
        <v>7.1741036E-7</v>
      </c>
      <c r="R490" s="21">
        <f t="shared" si="63"/>
        <v>-1.6557244694563604</v>
      </c>
    </row>
    <row r="491" spans="1:18">
      <c r="A491">
        <f t="shared" si="64"/>
        <v>68</v>
      </c>
      <c r="B491" s="12">
        <f t="shared" si="61"/>
        <v>-680</v>
      </c>
      <c r="C491">
        <f t="shared" si="65"/>
        <v>2.58</v>
      </c>
      <c r="D491">
        <f t="shared" si="62"/>
        <v>0.41161970596323016</v>
      </c>
      <c r="E491" s="12">
        <f t="shared" ref="E491:E554" si="69">E407+$E$1</f>
        <v>812.5</v>
      </c>
      <c r="F491" s="22">
        <f>'2000 250 200 1'!C737</f>
        <v>2.2146101000000002E-6</v>
      </c>
      <c r="G491" s="22">
        <f>'2000 250 200 15'!C737</f>
        <v>2.2386273600000002E-6</v>
      </c>
      <c r="H491" s="15">
        <f t="shared" si="66"/>
        <v>-1.078642682575478</v>
      </c>
      <c r="I491" s="22">
        <f>'2000 250 200 1'!D737</f>
        <v>1.5492055900000001E-6</v>
      </c>
      <c r="J491" s="22">
        <f>'2000 250 200 15'!D737</f>
        <v>1.55997932E-6</v>
      </c>
      <c r="K491" s="21">
        <f t="shared" si="67"/>
        <v>-0.69302600597016017</v>
      </c>
      <c r="L491">
        <f t="shared" ref="L491:L554" si="70">L407+$L$1</f>
        <v>875</v>
      </c>
      <c r="M491" s="22">
        <f>'2000 250 200 1'!C737+'2000 250 200 1'!D737</f>
        <v>3.7638156900000002E-6</v>
      </c>
      <c r="N491" s="22">
        <f>'2000 250 200 15'!C737+'2000 250 200 15'!D737</f>
        <v>3.79860668E-6</v>
      </c>
      <c r="O491" s="21">
        <f t="shared" si="68"/>
        <v>-0.92010174247910437</v>
      </c>
      <c r="P491" s="22">
        <f>'2000 250 200 1'!C737-'2000 250 200 1'!D737</f>
        <v>6.6540451000000007E-7</v>
      </c>
      <c r="Q491" s="22">
        <f>'2000 250 200 15'!C737-'2000 250 200 15'!D737</f>
        <v>6.7864804000000015E-7</v>
      </c>
      <c r="R491" s="21">
        <f t="shared" si="63"/>
        <v>-1.9706863396077892</v>
      </c>
    </row>
    <row r="492" spans="1:18">
      <c r="A492">
        <f t="shared" si="64"/>
        <v>69</v>
      </c>
      <c r="B492" s="12">
        <f t="shared" si="61"/>
        <v>-690</v>
      </c>
      <c r="C492">
        <f t="shared" si="65"/>
        <v>2.8959999999999999</v>
      </c>
      <c r="D492">
        <f t="shared" si="62"/>
        <v>0.46179855752510929</v>
      </c>
      <c r="E492" s="12">
        <f t="shared" si="69"/>
        <v>812.5</v>
      </c>
      <c r="F492" s="22">
        <f>'2000 250 200 1'!C738</f>
        <v>2.1265603399999998E-6</v>
      </c>
      <c r="G492" s="22">
        <f>'2000 250 200 15'!C738</f>
        <v>2.15321105E-6</v>
      </c>
      <c r="H492" s="15">
        <f t="shared" si="66"/>
        <v>-1.2454268030424045</v>
      </c>
      <c r="I492" s="22">
        <f>'2000 250 200 1'!D738</f>
        <v>1.50675835E-6</v>
      </c>
      <c r="J492" s="22">
        <f>'2000 250 200 15'!D738</f>
        <v>1.51901028E-6</v>
      </c>
      <c r="K492" s="21">
        <f t="shared" si="67"/>
        <v>-0.809839184564484</v>
      </c>
      <c r="L492">
        <f t="shared" si="70"/>
        <v>875</v>
      </c>
      <c r="M492" s="22">
        <f>'2000 250 200 1'!C738+'2000 250 200 1'!D738</f>
        <v>3.6333186899999998E-6</v>
      </c>
      <c r="N492" s="22">
        <f>'2000 250 200 15'!C738+'2000 250 200 15'!D738</f>
        <v>3.6722213300000003E-6</v>
      </c>
      <c r="O492" s="21">
        <f t="shared" si="68"/>
        <v>-1.0650175043459806</v>
      </c>
      <c r="P492" s="22">
        <f>'2000 250 200 1'!C738-'2000 250 200 1'!D738</f>
        <v>6.1980198999999979E-7</v>
      </c>
      <c r="Q492" s="22">
        <f>'2000 250 200 15'!C738-'2000 250 200 15'!D738</f>
        <v>6.3420077000000004E-7</v>
      </c>
      <c r="R492" s="21">
        <f t="shared" si="63"/>
        <v>-2.2964510859609684</v>
      </c>
    </row>
    <row r="493" spans="1:18">
      <c r="A493">
        <f t="shared" si="64"/>
        <v>70</v>
      </c>
      <c r="B493" s="12">
        <f t="shared" si="61"/>
        <v>-700</v>
      </c>
      <c r="C493">
        <f t="shared" si="65"/>
        <v>3.2509999999999999</v>
      </c>
      <c r="D493">
        <f t="shared" si="62"/>
        <v>0.51201696949612663</v>
      </c>
      <c r="E493" s="12">
        <f t="shared" si="69"/>
        <v>812.5</v>
      </c>
      <c r="F493" s="22">
        <f>'2000 250 200 1'!C739</f>
        <v>2.02758382E-6</v>
      </c>
      <c r="G493" s="22">
        <f>'2000 250 200 15'!C739</f>
        <v>2.0564729099999999E-6</v>
      </c>
      <c r="H493" s="15">
        <f t="shared" si="66"/>
        <v>-1.4147252063268898</v>
      </c>
      <c r="I493" s="22">
        <f>'2000 250 200 1'!D739</f>
        <v>1.4580607E-6</v>
      </c>
      <c r="J493" s="22">
        <f>'2000 250 200 15'!D739</f>
        <v>1.4717969700000001E-6</v>
      </c>
      <c r="K493" s="21">
        <f t="shared" si="67"/>
        <v>-0.93767490077427806</v>
      </c>
      <c r="L493">
        <f t="shared" si="70"/>
        <v>875</v>
      </c>
      <c r="M493" s="22">
        <f>'2000 250 200 1'!C739+'2000 250 200 1'!D739</f>
        <v>3.4856445199999998E-6</v>
      </c>
      <c r="N493" s="22">
        <f>'2000 250 200 15'!C739+'2000 250 200 15'!D739</f>
        <v>3.5282698799999998E-6</v>
      </c>
      <c r="O493" s="21">
        <f t="shared" si="68"/>
        <v>-1.2154513890274994</v>
      </c>
      <c r="P493" s="22">
        <f>'2000 250 200 1'!C739-'2000 250 200 1'!D739</f>
        <v>5.6952312000000002E-7</v>
      </c>
      <c r="Q493" s="22">
        <f>'2000 250 200 15'!C739-'2000 250 200 15'!D739</f>
        <v>5.8467593999999985E-7</v>
      </c>
      <c r="R493" s="21">
        <f t="shared" si="63"/>
        <v>-2.6256857287684552</v>
      </c>
    </row>
    <row r="494" spans="1:18">
      <c r="A494">
        <f t="shared" si="64"/>
        <v>71</v>
      </c>
      <c r="B494" s="12">
        <f t="shared" si="61"/>
        <v>-710</v>
      </c>
      <c r="C494">
        <f t="shared" si="65"/>
        <v>3.649</v>
      </c>
      <c r="D494">
        <f t="shared" si="62"/>
        <v>0.56217386336464825</v>
      </c>
      <c r="E494" s="12">
        <f t="shared" si="69"/>
        <v>812.5</v>
      </c>
      <c r="F494" s="22">
        <f>'2000 250 200 1'!C740</f>
        <v>1.9182685599999998E-6</v>
      </c>
      <c r="G494" s="22">
        <f>'2000 250 200 15'!C740</f>
        <v>1.9488425300000002E-6</v>
      </c>
      <c r="H494" s="15">
        <f t="shared" si="66"/>
        <v>-1.5812304993803741</v>
      </c>
      <c r="I494" s="22">
        <f>'2000 250 200 1'!D740</f>
        <v>1.4024869199999999E-6</v>
      </c>
      <c r="J494" s="22">
        <f>'2000 250 200 15'!D740</f>
        <v>1.41759865E-6</v>
      </c>
      <c r="K494" s="21">
        <f t="shared" si="67"/>
        <v>-1.0717213804260601</v>
      </c>
      <c r="L494">
        <f t="shared" si="70"/>
        <v>875</v>
      </c>
      <c r="M494" s="22">
        <f>'2000 250 200 1'!C740+'2000 250 200 1'!D740</f>
        <v>3.3207554799999999E-6</v>
      </c>
      <c r="N494" s="22">
        <f>'2000 250 200 15'!C740+'2000 250 200 15'!D740</f>
        <v>3.3664411800000004E-6</v>
      </c>
      <c r="O494" s="21">
        <f t="shared" si="68"/>
        <v>-1.3663632856282852</v>
      </c>
      <c r="P494" s="22">
        <f>'2000 250 200 1'!C740-'2000 250 200 1'!D740</f>
        <v>5.1578163999999989E-7</v>
      </c>
      <c r="Q494" s="22">
        <f>'2000 250 200 15'!C740-'2000 250 200 15'!D740</f>
        <v>5.3124388000000024E-7</v>
      </c>
      <c r="R494" s="21">
        <f t="shared" si="63"/>
        <v>-2.9535555160107938</v>
      </c>
    </row>
    <row r="495" spans="1:18">
      <c r="A495">
        <f t="shared" si="64"/>
        <v>72</v>
      </c>
      <c r="B495" s="12">
        <f t="shared" si="61"/>
        <v>-720</v>
      </c>
      <c r="C495">
        <f t="shared" si="65"/>
        <v>4.0960000000000001</v>
      </c>
      <c r="D495">
        <f t="shared" si="62"/>
        <v>0.61235994796777438</v>
      </c>
      <c r="E495" s="12">
        <f t="shared" si="69"/>
        <v>812.5</v>
      </c>
      <c r="F495" s="22">
        <f>'2000 250 200 1'!C741</f>
        <v>1.7999151299999999E-6</v>
      </c>
      <c r="G495" s="22">
        <f>'2000 250 200 15'!C741</f>
        <v>1.8315101400000001E-6</v>
      </c>
      <c r="H495" s="15">
        <f t="shared" si="66"/>
        <v>-1.7400886787352312</v>
      </c>
      <c r="I495" s="22">
        <f>'2000 250 200 1'!D741</f>
        <v>1.33976881E-6</v>
      </c>
      <c r="J495" s="22">
        <f>'2000 250 200 15'!D741</f>
        <v>1.3560304999999999E-6</v>
      </c>
      <c r="K495" s="21">
        <f t="shared" si="67"/>
        <v>-1.2064466327057484</v>
      </c>
      <c r="L495">
        <f t="shared" si="70"/>
        <v>875</v>
      </c>
      <c r="M495" s="22">
        <f>'2000 250 200 1'!C741+'2000 250 200 1'!D741</f>
        <v>3.13968394E-6</v>
      </c>
      <c r="N495" s="22">
        <f>'2000 250 200 15'!C741+'2000 250 200 15'!D741</f>
        <v>3.18754064E-6</v>
      </c>
      <c r="O495" s="21">
        <f t="shared" si="68"/>
        <v>-1.512723292651011</v>
      </c>
      <c r="P495" s="22">
        <f>'2000 250 200 1'!C741-'2000 250 200 1'!D741</f>
        <v>4.6014631999999994E-7</v>
      </c>
      <c r="Q495" s="22">
        <f>'2000 250 200 15'!C741-'2000 250 200 15'!D741</f>
        <v>4.754796400000002E-7</v>
      </c>
      <c r="R495" s="21">
        <f t="shared" si="63"/>
        <v>-3.2776602308042531</v>
      </c>
    </row>
    <row r="496" spans="1:18">
      <c r="A496">
        <f t="shared" si="64"/>
        <v>73</v>
      </c>
      <c r="B496" s="12">
        <f t="shared" si="61"/>
        <v>-730</v>
      </c>
      <c r="C496">
        <f t="shared" si="65"/>
        <v>4.5979999999999999</v>
      </c>
      <c r="D496">
        <f t="shared" si="62"/>
        <v>0.66256896693326017</v>
      </c>
      <c r="E496" s="12">
        <f t="shared" si="69"/>
        <v>812.5</v>
      </c>
      <c r="F496" s="22">
        <f>'2000 250 200 1'!C742</f>
        <v>1.67443725E-6</v>
      </c>
      <c r="G496" s="22">
        <f>'2000 250 200 15'!C742</f>
        <v>1.70634517E-6</v>
      </c>
      <c r="H496" s="15">
        <f t="shared" si="66"/>
        <v>-1.8876056507653041</v>
      </c>
      <c r="I496" s="22">
        <f>'2000 250 200 1'!D742</f>
        <v>1.2701168600000001E-6</v>
      </c>
      <c r="J496" s="22">
        <f>'2000 250 200 15'!D742</f>
        <v>1.2872085600000001E-6</v>
      </c>
      <c r="K496" s="21">
        <f t="shared" si="67"/>
        <v>-1.3366855751975417</v>
      </c>
      <c r="L496">
        <f t="shared" si="70"/>
        <v>875</v>
      </c>
      <c r="M496" s="22">
        <f>'2000 250 200 1'!C742+'2000 250 200 1'!D742</f>
        <v>2.9445541100000003E-6</v>
      </c>
      <c r="N496" s="22">
        <f>'2000 250 200 15'!C742+'2000 250 200 15'!D742</f>
        <v>2.9935537300000001E-6</v>
      </c>
      <c r="O496" s="21">
        <f t="shared" si="68"/>
        <v>-1.6503445649784547</v>
      </c>
      <c r="P496" s="22">
        <f>'2000 250 200 1'!C742-'2000 250 200 1'!D742</f>
        <v>4.0432038999999994E-7</v>
      </c>
      <c r="Q496" s="22">
        <f>'2000 250 200 15'!C742-'2000 250 200 15'!D742</f>
        <v>4.1913660999999996E-7</v>
      </c>
      <c r="R496" s="21">
        <f t="shared" si="63"/>
        <v>-3.5985412717361136</v>
      </c>
    </row>
    <row r="497" spans="1:18">
      <c r="A497">
        <f t="shared" si="64"/>
        <v>74</v>
      </c>
      <c r="B497" s="12">
        <f t="shared" si="61"/>
        <v>-740</v>
      </c>
      <c r="C497">
        <f t="shared" si="65"/>
        <v>5.1609999999999996</v>
      </c>
      <c r="D497">
        <f t="shared" si="62"/>
        <v>0.71273385906995179</v>
      </c>
      <c r="E497" s="12">
        <f t="shared" si="69"/>
        <v>812.5</v>
      </c>
      <c r="F497" s="22">
        <f>'2000 250 200 1'!C743</f>
        <v>1.5442253199999999E-6</v>
      </c>
      <c r="G497" s="22">
        <f>'2000 250 200 15'!C743</f>
        <v>1.5757694E-6</v>
      </c>
      <c r="H497" s="15">
        <f t="shared" si="66"/>
        <v>-2.0220598322038223</v>
      </c>
      <c r="I497" s="22">
        <f>'2000 250 200 1'!D743</f>
        <v>1.19427691E-6</v>
      </c>
      <c r="J497" s="22">
        <f>'2000 250 200 15'!D743</f>
        <v>1.2118227499999999E-6</v>
      </c>
      <c r="K497" s="21">
        <f t="shared" si="67"/>
        <v>-1.4584466546992394</v>
      </c>
      <c r="L497">
        <f t="shared" si="70"/>
        <v>875</v>
      </c>
      <c r="M497" s="22">
        <f>'2000 250 200 1'!C743+'2000 250 200 1'!D743</f>
        <v>2.73850223E-6</v>
      </c>
      <c r="N497" s="22">
        <f>'2000 250 200 15'!C743+'2000 250 200 15'!D743</f>
        <v>2.7875921499999999E-6</v>
      </c>
      <c r="O497" s="21">
        <f t="shared" si="68"/>
        <v>-1.7766587620242544</v>
      </c>
      <c r="P497" s="22">
        <f>'2000 250 200 1'!C743-'2000 250 200 1'!D743</f>
        <v>3.4994840999999988E-7</v>
      </c>
      <c r="Q497" s="22">
        <f>'2000 250 200 15'!C743-'2000 250 200 15'!D743</f>
        <v>3.6394665000000005E-7</v>
      </c>
      <c r="R497" s="21">
        <f t="shared" si="63"/>
        <v>-3.9216520142330653</v>
      </c>
    </row>
    <row r="498" spans="1:18">
      <c r="A498">
        <f t="shared" si="64"/>
        <v>75</v>
      </c>
      <c r="B498" s="12">
        <f t="shared" si="61"/>
        <v>-750</v>
      </c>
      <c r="C498">
        <f t="shared" si="65"/>
        <v>5.7930000000000001</v>
      </c>
      <c r="D498">
        <f t="shared" si="62"/>
        <v>0.76290352849905718</v>
      </c>
      <c r="E498" s="12">
        <f t="shared" si="69"/>
        <v>812.5</v>
      </c>
      <c r="F498" s="22">
        <f>'2000 250 200 1'!C744</f>
        <v>1.4119641899999999E-6</v>
      </c>
      <c r="G498" s="22">
        <f>'2000 250 200 15'!C744</f>
        <v>1.4425642500000001E-6</v>
      </c>
      <c r="H498" s="15">
        <f t="shared" si="66"/>
        <v>-2.1439660275376471</v>
      </c>
      <c r="I498" s="22">
        <f>'2000 250 200 1'!D744</f>
        <v>1.11347472E-6</v>
      </c>
      <c r="J498" s="22">
        <f>'2000 250 200 15'!D744</f>
        <v>1.1310847100000001E-6</v>
      </c>
      <c r="K498" s="21">
        <f t="shared" si="67"/>
        <v>-1.5691266414808251</v>
      </c>
      <c r="L498">
        <f t="shared" si="70"/>
        <v>875</v>
      </c>
      <c r="M498" s="22">
        <f>'2000 250 200 1'!C744+'2000 250 200 1'!D744</f>
        <v>2.5254389099999999E-6</v>
      </c>
      <c r="N498" s="22">
        <f>'2000 250 200 15'!C744+'2000 250 200 15'!D744</f>
        <v>2.57364896E-6</v>
      </c>
      <c r="O498" s="21">
        <f t="shared" si="68"/>
        <v>-1.8909283867665556</v>
      </c>
      <c r="P498" s="22">
        <f>'2000 250 200 1'!C744-'2000 250 200 1'!D744</f>
        <v>2.984894699999999E-7</v>
      </c>
      <c r="Q498" s="22">
        <f>'2000 250 200 15'!C744-'2000 250 200 15'!D744</f>
        <v>3.1147954000000001E-7</v>
      </c>
      <c r="R498" s="21">
        <f t="shared" si="63"/>
        <v>-4.2592557284181076</v>
      </c>
    </row>
    <row r="499" spans="1:18">
      <c r="A499">
        <f t="shared" si="64"/>
        <v>76</v>
      </c>
      <c r="B499" s="12">
        <f t="shared" si="61"/>
        <v>-760</v>
      </c>
      <c r="C499">
        <f t="shared" si="65"/>
        <v>6.5019999999999998</v>
      </c>
      <c r="D499">
        <f t="shared" si="62"/>
        <v>0.81304696516010788</v>
      </c>
      <c r="E499" s="12">
        <f t="shared" si="69"/>
        <v>812.5</v>
      </c>
      <c r="F499" s="22">
        <f>'2000 250 200 1'!C745</f>
        <v>1.2803889299999999E-6</v>
      </c>
      <c r="G499" s="22">
        <f>'2000 250 200 15'!C745</f>
        <v>1.3095968E-6</v>
      </c>
      <c r="H499" s="15">
        <f t="shared" si="66"/>
        <v>-2.2554464035599175</v>
      </c>
      <c r="I499" s="22">
        <f>'2000 250 200 1'!D745</f>
        <v>1.0292688900000001E-6</v>
      </c>
      <c r="J499" s="22">
        <f>'2000 250 200 15'!D745</f>
        <v>1.04657476E-6</v>
      </c>
      <c r="K499" s="21">
        <f t="shared" si="67"/>
        <v>-1.6673577511485447</v>
      </c>
      <c r="L499">
        <f t="shared" si="70"/>
        <v>875</v>
      </c>
      <c r="M499" s="22">
        <f>'2000 250 200 1'!C745+'2000 250 200 1'!D745</f>
        <v>2.30965782E-6</v>
      </c>
      <c r="N499" s="22">
        <f>'2000 250 200 15'!C745+'2000 250 200 15'!D745</f>
        <v>2.3561715599999997E-6</v>
      </c>
      <c r="O499" s="21">
        <f t="shared" si="68"/>
        <v>-1.9938037254161127</v>
      </c>
      <c r="P499" s="22">
        <f>'2000 250 200 1'!C745-'2000 250 200 1'!D745</f>
        <v>2.5112003999999987E-7</v>
      </c>
      <c r="Q499" s="22">
        <f>'2000 250 200 15'!C745-'2000 250 200 15'!D745</f>
        <v>2.6302203999999997E-7</v>
      </c>
      <c r="R499" s="21">
        <f t="shared" si="63"/>
        <v>-4.6298486208326324</v>
      </c>
    </row>
    <row r="500" spans="1:18">
      <c r="A500">
        <f t="shared" si="64"/>
        <v>77</v>
      </c>
      <c r="B500" s="12">
        <f t="shared" si="61"/>
        <v>-770</v>
      </c>
      <c r="C500">
        <f t="shared" si="65"/>
        <v>7.298</v>
      </c>
      <c r="D500">
        <f t="shared" si="62"/>
        <v>0.86320385902862951</v>
      </c>
      <c r="E500" s="12">
        <f t="shared" si="69"/>
        <v>812.5</v>
      </c>
      <c r="F500" s="22">
        <f>'2000 250 200 1'!C746</f>
        <v>1.1520054799999999E-6</v>
      </c>
      <c r="G500" s="22">
        <f>'2000 250 200 15'!C746</f>
        <v>1.17951025E-6</v>
      </c>
      <c r="H500" s="15">
        <f t="shared" si="66"/>
        <v>-2.3593896147550417</v>
      </c>
      <c r="I500" s="22">
        <f>'2000 250 200 1'!D746</f>
        <v>9.4337631900000001E-7</v>
      </c>
      <c r="J500" s="22">
        <f>'2000 250 200 15'!D746</f>
        <v>9.6006041099999999E-7</v>
      </c>
      <c r="K500" s="21">
        <f t="shared" si="67"/>
        <v>-1.7530492857516713</v>
      </c>
      <c r="L500">
        <f t="shared" si="70"/>
        <v>875</v>
      </c>
      <c r="M500" s="22">
        <f>'2000 250 200 1'!C746+'2000 250 200 1'!D746</f>
        <v>2.095381799E-6</v>
      </c>
      <c r="N500" s="22">
        <f>'2000 250 200 15'!C746+'2000 250 200 15'!D746</f>
        <v>2.139570661E-6</v>
      </c>
      <c r="O500" s="21">
        <f t="shared" si="68"/>
        <v>-2.0868646067398817</v>
      </c>
      <c r="P500" s="22">
        <f>'2000 250 200 1'!C746-'2000 250 200 1'!D746</f>
        <v>2.086291609999999E-7</v>
      </c>
      <c r="Q500" s="22">
        <f>'2000 250 200 15'!C746-'2000 250 200 15'!D746</f>
        <v>2.1944983900000002E-7</v>
      </c>
      <c r="R500" s="21">
        <f t="shared" si="63"/>
        <v>-5.0554584550982966</v>
      </c>
    </row>
    <row r="501" spans="1:18">
      <c r="A501">
        <f t="shared" si="64"/>
        <v>78</v>
      </c>
      <c r="B501" s="12">
        <f t="shared" si="61"/>
        <v>-780</v>
      </c>
      <c r="C501">
        <f t="shared" si="65"/>
        <v>8.1920000000000002</v>
      </c>
      <c r="D501">
        <f t="shared" si="62"/>
        <v>0.91338994363175552</v>
      </c>
      <c r="E501" s="12">
        <f t="shared" si="69"/>
        <v>812.5</v>
      </c>
      <c r="F501" s="22">
        <f>'2000 250 200 1'!C747</f>
        <v>1.0288847E-6</v>
      </c>
      <c r="G501" s="22">
        <f>'2000 250 200 15'!C747</f>
        <v>1.0545038E-6</v>
      </c>
      <c r="H501" s="15">
        <f t="shared" si="66"/>
        <v>-2.459368475922763</v>
      </c>
      <c r="I501" s="22">
        <f>'2000 250 200 1'!D747</f>
        <v>8.5752854500000005E-7</v>
      </c>
      <c r="J501" s="22">
        <f>'2000 250 200 15'!D747</f>
        <v>8.7334680800000004E-7</v>
      </c>
      <c r="K501" s="21">
        <f t="shared" si="67"/>
        <v>-1.8277760986755456</v>
      </c>
      <c r="L501">
        <f t="shared" si="70"/>
        <v>875</v>
      </c>
      <c r="M501" s="22">
        <f>'2000 250 200 1'!C747+'2000 250 200 1'!D747</f>
        <v>1.8864132449999999E-6</v>
      </c>
      <c r="N501" s="22">
        <f>'2000 250 200 15'!C747+'2000 250 200 15'!D747</f>
        <v>1.9278506080000002E-6</v>
      </c>
      <c r="O501" s="21">
        <f t="shared" si="68"/>
        <v>-2.172758078464283</v>
      </c>
      <c r="P501" s="22">
        <f>'2000 250 200 1'!C747-'2000 250 200 1'!D747</f>
        <v>1.7135615499999994E-7</v>
      </c>
      <c r="Q501" s="22">
        <f>'2000 250 200 15'!C747-'2000 250 200 15'!D747</f>
        <v>1.8115699200000001E-7</v>
      </c>
      <c r="R501" s="21">
        <f t="shared" si="63"/>
        <v>-5.5605511927191005</v>
      </c>
    </row>
    <row r="502" spans="1:18">
      <c r="A502">
        <f t="shared" si="64"/>
        <v>79</v>
      </c>
      <c r="B502" s="12">
        <f t="shared" si="61"/>
        <v>-790</v>
      </c>
      <c r="C502">
        <f t="shared" si="65"/>
        <v>9.1950000000000003</v>
      </c>
      <c r="D502">
        <f t="shared" si="62"/>
        <v>0.96355173357409629</v>
      </c>
      <c r="E502" s="12">
        <f t="shared" si="69"/>
        <v>812.5</v>
      </c>
      <c r="F502" s="22">
        <f>'2000 250 200 1'!C748</f>
        <v>9.12629813E-7</v>
      </c>
      <c r="G502" s="22">
        <f>'2000 250 200 15'!C748</f>
        <v>9.3629603499999995E-7</v>
      </c>
      <c r="H502" s="15">
        <f t="shared" si="66"/>
        <v>-2.5599968787931568</v>
      </c>
      <c r="I502" s="22">
        <f>'2000 250 200 1'!D748</f>
        <v>7.7337092899999998E-7</v>
      </c>
      <c r="J502" s="22">
        <f>'2000 250 200 15'!D748</f>
        <v>7.8816521899999996E-7</v>
      </c>
      <c r="K502" s="21">
        <f t="shared" si="67"/>
        <v>-1.8948379797609378</v>
      </c>
      <c r="L502">
        <f t="shared" si="70"/>
        <v>875</v>
      </c>
      <c r="M502" s="22">
        <f>'2000 250 200 1'!C748+'2000 250 200 1'!D748</f>
        <v>1.686000742E-6</v>
      </c>
      <c r="N502" s="22">
        <f>'2000 250 200 15'!C748+'2000 250 200 15'!D748</f>
        <v>1.724461254E-6</v>
      </c>
      <c r="O502" s="21">
        <f t="shared" si="68"/>
        <v>-2.2554429309054846</v>
      </c>
      <c r="P502" s="22">
        <f>'2000 250 200 1'!C748-'2000 250 200 1'!D748</f>
        <v>1.3925888400000002E-7</v>
      </c>
      <c r="Q502" s="22">
        <f>'2000 250 200 15'!C748-'2000 250 200 15'!D748</f>
        <v>1.4813081599999999E-7</v>
      </c>
      <c r="R502" s="21">
        <f t="shared" si="63"/>
        <v>-6.1741475077220702</v>
      </c>
    </row>
    <row r="503" spans="1:18">
      <c r="A503">
        <f t="shared" si="64"/>
        <v>80</v>
      </c>
      <c r="B503" s="12">
        <f t="shared" si="61"/>
        <v>-800</v>
      </c>
      <c r="C503">
        <f t="shared" si="65"/>
        <v>10.32</v>
      </c>
      <c r="D503">
        <f t="shared" si="62"/>
        <v>1.0136796972911926</v>
      </c>
      <c r="E503" s="12">
        <f t="shared" si="69"/>
        <v>812.5</v>
      </c>
      <c r="F503" s="22">
        <f>'2000 250 200 1'!C749</f>
        <v>8.0444115099999996E-7</v>
      </c>
      <c r="G503" s="22">
        <f>'2000 250 200 15'!C749</f>
        <v>8.2618208100000004E-7</v>
      </c>
      <c r="H503" s="15">
        <f t="shared" si="66"/>
        <v>-2.6665792039935896</v>
      </c>
      <c r="I503" s="22">
        <f>'2000 250 200 1'!D749</f>
        <v>6.9236340599999995E-7</v>
      </c>
      <c r="J503" s="22">
        <f>'2000 250 200 15'!D749</f>
        <v>7.0605725100000004E-7</v>
      </c>
      <c r="K503" s="21">
        <f t="shared" si="67"/>
        <v>-1.9584729289364451</v>
      </c>
      <c r="L503">
        <f t="shared" si="70"/>
        <v>875</v>
      </c>
      <c r="M503" s="22">
        <f>'2000 250 200 1'!C749+'2000 250 200 1'!D749</f>
        <v>1.4968045569999999E-6</v>
      </c>
      <c r="N503" s="22">
        <f>'2000 250 200 15'!C749+'2000 250 200 15'!D749</f>
        <v>1.5322393320000001E-6</v>
      </c>
      <c r="O503" s="21">
        <f t="shared" si="68"/>
        <v>-2.3396673206804208</v>
      </c>
      <c r="P503" s="22">
        <f>'2000 250 200 1'!C749-'2000 250 200 1'!D749</f>
        <v>1.1207774500000001E-7</v>
      </c>
      <c r="Q503" s="22">
        <f>'2000 250 200 15'!C749-'2000 250 200 15'!D749</f>
        <v>1.2012482999999999E-7</v>
      </c>
      <c r="R503" s="21">
        <f t="shared" si="63"/>
        <v>-6.9310902344644401</v>
      </c>
    </row>
    <row r="504" spans="1:18">
      <c r="A504">
        <f t="shared" si="64"/>
        <v>81</v>
      </c>
      <c r="B504" s="12">
        <f t="shared" si="61"/>
        <v>-810</v>
      </c>
      <c r="C504">
        <f t="shared" si="65"/>
        <v>11.59</v>
      </c>
      <c r="D504">
        <f t="shared" si="62"/>
        <v>1.064083435963596</v>
      </c>
      <c r="E504" s="12">
        <f t="shared" si="69"/>
        <v>812.5</v>
      </c>
      <c r="F504" s="22">
        <f>'2000 250 200 1'!C750</f>
        <v>7.0510225799999997E-7</v>
      </c>
      <c r="G504" s="22">
        <f>'2000 250 200 15'!C750</f>
        <v>7.2501077999999998E-7</v>
      </c>
      <c r="H504" s="15">
        <f t="shared" si="66"/>
        <v>-2.7841885880352359</v>
      </c>
      <c r="I504" s="22">
        <f>'2000 250 200 1'!D750</f>
        <v>6.1566155699999998E-7</v>
      </c>
      <c r="J504" s="22">
        <f>'2000 250 200 15'!D750</f>
        <v>6.2824288800000001E-7</v>
      </c>
      <c r="K504" s="21">
        <f t="shared" si="67"/>
        <v>-2.0228774084009378</v>
      </c>
      <c r="L504">
        <f t="shared" si="70"/>
        <v>875</v>
      </c>
      <c r="M504" s="22">
        <f>'2000 250 200 1'!C750+'2000 250 200 1'!D750</f>
        <v>1.3207638149999998E-6</v>
      </c>
      <c r="N504" s="22">
        <f>'2000 250 200 15'!C750+'2000 250 200 15'!D750</f>
        <v>1.3532536679999999E-6</v>
      </c>
      <c r="O504" s="21">
        <f t="shared" si="68"/>
        <v>-2.4300404321627278</v>
      </c>
      <c r="P504" s="22">
        <f>'2000 250 200 1'!C750-'2000 250 200 1'!D750</f>
        <v>8.9440700999999987E-8</v>
      </c>
      <c r="Q504" s="22">
        <f>'2000 250 200 15'!C750-'2000 250 200 15'!D750</f>
        <v>9.6767891999999962E-8</v>
      </c>
      <c r="R504" s="21">
        <f t="shared" si="63"/>
        <v>-7.8698741899628413</v>
      </c>
    </row>
    <row r="505" spans="1:18">
      <c r="A505">
        <f t="shared" si="64"/>
        <v>82</v>
      </c>
      <c r="B505" s="12">
        <f t="shared" si="61"/>
        <v>-820</v>
      </c>
      <c r="C505">
        <f t="shared" si="65"/>
        <v>13</v>
      </c>
      <c r="D505">
        <f t="shared" si="62"/>
        <v>1.1139433523068367</v>
      </c>
      <c r="E505" s="12">
        <f t="shared" si="69"/>
        <v>812.5</v>
      </c>
      <c r="F505" s="22">
        <f>'2000 250 200 1'!C751</f>
        <v>6.1491974499999998E-7</v>
      </c>
      <c r="G505" s="22">
        <f>'2000 250 200 15'!C751</f>
        <v>6.3312485999999999E-7</v>
      </c>
      <c r="H505" s="15">
        <f t="shared" si="66"/>
        <v>-2.9173821075088924</v>
      </c>
      <c r="I505" s="22">
        <f>'2000 250 200 1'!D751</f>
        <v>5.44051546E-7</v>
      </c>
      <c r="J505" s="22">
        <f>'2000 250 200 15'!D751</f>
        <v>5.5555345100000005E-7</v>
      </c>
      <c r="K505" s="21">
        <f t="shared" si="67"/>
        <v>-2.0920066808317794</v>
      </c>
      <c r="L505">
        <f t="shared" si="70"/>
        <v>875</v>
      </c>
      <c r="M505" s="22">
        <f>'2000 250 200 1'!C751+'2000 250 200 1'!D751</f>
        <v>1.158971291E-6</v>
      </c>
      <c r="N505" s="22">
        <f>'2000 250 200 15'!C751+'2000 250 200 15'!D751</f>
        <v>1.1886783109999999E-6</v>
      </c>
      <c r="O505" s="21">
        <f t="shared" si="68"/>
        <v>-2.5307882381333293</v>
      </c>
      <c r="P505" s="22">
        <f>'2000 250 200 1'!C751-'2000 250 200 1'!D751</f>
        <v>7.0868198999999977E-8</v>
      </c>
      <c r="Q505" s="22">
        <f>'2000 250 200 15'!C751-'2000 250 200 15'!D751</f>
        <v>7.7571408999999949E-8</v>
      </c>
      <c r="R505" s="21">
        <f t="shared" si="63"/>
        <v>-9.031565214049845</v>
      </c>
    </row>
    <row r="506" spans="1:18">
      <c r="A506">
        <f t="shared" si="64"/>
        <v>83</v>
      </c>
      <c r="B506" s="12">
        <f t="shared" si="61"/>
        <v>-830</v>
      </c>
      <c r="C506">
        <f t="shared" si="65"/>
        <v>14.6</v>
      </c>
      <c r="D506">
        <f t="shared" si="62"/>
        <v>1.1643528557844371</v>
      </c>
      <c r="E506" s="12">
        <f t="shared" si="69"/>
        <v>812.5</v>
      </c>
      <c r="F506" s="22">
        <f>'2000 250 200 1'!C752</f>
        <v>5.3381398499999999E-7</v>
      </c>
      <c r="G506" s="22">
        <f>'2000 250 200 15'!C752</f>
        <v>5.5046062999999998E-7</v>
      </c>
      <c r="H506" s="15">
        <f t="shared" si="66"/>
        <v>-3.0705588362409442</v>
      </c>
      <c r="I506" s="22">
        <f>'2000 250 200 1'!D752</f>
        <v>4.7801101300000005E-7</v>
      </c>
      <c r="J506" s="22">
        <f>'2000 250 200 15'!D752</f>
        <v>4.8849699799999998E-7</v>
      </c>
      <c r="K506" s="21">
        <f t="shared" si="67"/>
        <v>-2.1698702712563289</v>
      </c>
      <c r="L506">
        <f t="shared" si="70"/>
        <v>875</v>
      </c>
      <c r="M506" s="22">
        <f>'2000 250 200 1'!C752+'2000 250 200 1'!D752</f>
        <v>1.011824998E-6</v>
      </c>
      <c r="N506" s="22">
        <f>'2000 250 200 15'!C752+'2000 250 200 15'!D752</f>
        <v>1.038957628E-6</v>
      </c>
      <c r="O506" s="21">
        <f t="shared" si="68"/>
        <v>-2.6460756645789831</v>
      </c>
      <c r="P506" s="22">
        <f>'2000 250 200 1'!C752-'2000 250 200 1'!D752</f>
        <v>5.5802971999999938E-8</v>
      </c>
      <c r="Q506" s="22">
        <f>'2000 250 200 15'!C752-'2000 250 200 15'!D752</f>
        <v>6.1963632E-8</v>
      </c>
      <c r="R506" s="21">
        <f t="shared" si="63"/>
        <v>-10.462490707467568</v>
      </c>
    </row>
    <row r="507" spans="1:18">
      <c r="A507">
        <f t="shared" si="64"/>
        <v>0</v>
      </c>
      <c r="B507" s="12">
        <f t="shared" si="61"/>
        <v>0</v>
      </c>
      <c r="C507">
        <f t="shared" si="65"/>
        <v>1E-3</v>
      </c>
      <c r="D507">
        <f t="shared" si="62"/>
        <v>-3</v>
      </c>
      <c r="E507" s="12">
        <f t="shared" si="69"/>
        <v>937.5</v>
      </c>
      <c r="F507" s="22">
        <f>'2000 250 200 1'!C802</f>
        <v>2.0059881499999999E-6</v>
      </c>
      <c r="G507" s="22">
        <f>'2000 250 200 15'!C802</f>
        <v>2.0048037899999998E-6</v>
      </c>
      <c r="H507" s="15">
        <f t="shared" si="66"/>
        <v>5.9058660619533777E-2</v>
      </c>
      <c r="I507" s="22">
        <f>'2000 250 200 1'!D802</f>
        <v>1.40458807E-6</v>
      </c>
      <c r="J507" s="22">
        <f>'2000 250 200 15'!D802</f>
        <v>1.40384996E-6</v>
      </c>
      <c r="K507" s="21">
        <f t="shared" si="67"/>
        <v>5.2563737715801986E-2</v>
      </c>
      <c r="L507">
        <f t="shared" si="70"/>
        <v>1000</v>
      </c>
      <c r="M507" s="22">
        <f>'2000 250 200 1'!C802+'2000 250 200 1'!D802</f>
        <v>3.4105762199999997E-6</v>
      </c>
      <c r="N507" s="22">
        <f>'2000 250 200 15'!C802+'2000 250 200 15'!D802</f>
        <v>3.4086537499999998E-6</v>
      </c>
      <c r="O507" s="21">
        <f t="shared" si="68"/>
        <v>5.6383785514126421E-2</v>
      </c>
      <c r="P507" s="22">
        <f>'2000 250 200 1'!C802-'2000 250 200 1'!D802</f>
        <v>6.0140007999999994E-7</v>
      </c>
      <c r="Q507" s="22">
        <f>'2000 250 200 15'!C802-'2000 250 200 15'!D802</f>
        <v>6.0095382999999986E-7</v>
      </c>
      <c r="R507" s="21">
        <f t="shared" si="63"/>
        <v>7.4229392242769712E-2</v>
      </c>
    </row>
    <row r="508" spans="1:18">
      <c r="A508">
        <f t="shared" si="64"/>
        <v>1</v>
      </c>
      <c r="B508" s="12">
        <f t="shared" si="61"/>
        <v>-10</v>
      </c>
      <c r="C508">
        <f t="shared" si="65"/>
        <v>1.122E-3</v>
      </c>
      <c r="D508">
        <f t="shared" si="62"/>
        <v>-2.9500071430798576</v>
      </c>
      <c r="E508" s="12">
        <f t="shared" si="69"/>
        <v>937.5</v>
      </c>
      <c r="F508" s="22">
        <f>'2000 250 200 1'!C803</f>
        <v>2.0059879900000002E-6</v>
      </c>
      <c r="G508" s="22">
        <f>'2000 250 200 15'!C803</f>
        <v>2.0048033999999999E-6</v>
      </c>
      <c r="H508" s="15">
        <f t="shared" si="66"/>
        <v>5.907013777649036E-2</v>
      </c>
      <c r="I508" s="22">
        <f>'2000 250 200 1'!D803</f>
        <v>1.4045876399999999E-6</v>
      </c>
      <c r="J508" s="22">
        <f>'2000 250 200 15'!D803</f>
        <v>1.4038494100000001E-6</v>
      </c>
      <c r="K508" s="21">
        <f t="shared" si="67"/>
        <v>5.2572301736285548E-2</v>
      </c>
      <c r="L508">
        <f t="shared" si="70"/>
        <v>1000</v>
      </c>
      <c r="M508" s="22">
        <f>'2000 250 200 1'!C803+'2000 250 200 1'!D803</f>
        <v>3.4105756299999999E-6</v>
      </c>
      <c r="N508" s="22">
        <f>'2000 250 200 15'!C803+'2000 250 200 15'!D803</f>
        <v>3.4086528099999998E-6</v>
      </c>
      <c r="O508" s="21">
        <f t="shared" si="68"/>
        <v>5.6394063255640836E-2</v>
      </c>
      <c r="P508" s="22">
        <f>'2000 250 200 1'!C803-'2000 250 200 1'!D803</f>
        <v>6.0140035000000029E-7</v>
      </c>
      <c r="Q508" s="22">
        <f>'2000 250 200 15'!C803-'2000 250 200 15'!D803</f>
        <v>6.009539899999998E-7</v>
      </c>
      <c r="R508" s="21">
        <f t="shared" si="63"/>
        <v>7.4247663130735331E-2</v>
      </c>
    </row>
    <row r="509" spans="1:18">
      <c r="A509">
        <f t="shared" si="64"/>
        <v>2</v>
      </c>
      <c r="B509" s="12">
        <f t="shared" si="61"/>
        <v>-20</v>
      </c>
      <c r="C509">
        <f t="shared" si="65"/>
        <v>1.2600000000000001E-3</v>
      </c>
      <c r="D509">
        <f t="shared" si="62"/>
        <v>-2.8996294548824371</v>
      </c>
      <c r="E509" s="12">
        <f t="shared" si="69"/>
        <v>937.5</v>
      </c>
      <c r="F509" s="22">
        <f>'2000 250 200 1'!C804</f>
        <v>2.0059855800000001E-6</v>
      </c>
      <c r="G509" s="22">
        <f>'2000 250 200 15'!C804</f>
        <v>2.00480081E-6</v>
      </c>
      <c r="H509" s="15">
        <f t="shared" si="66"/>
        <v>5.9079187211469125E-2</v>
      </c>
      <c r="I509" s="22">
        <f>'2000 250 200 1'!D804</f>
        <v>1.4045889899999999E-6</v>
      </c>
      <c r="J509" s="22">
        <f>'2000 250 200 15'!D804</f>
        <v>1.4038506900000001E-6</v>
      </c>
      <c r="K509" s="21">
        <f t="shared" si="67"/>
        <v>5.2577237478702799E-2</v>
      </c>
      <c r="L509">
        <f t="shared" si="70"/>
        <v>1000</v>
      </c>
      <c r="M509" s="22">
        <f>'2000 250 200 1'!C804+'2000 250 200 1'!D804</f>
        <v>3.4105745699999999E-6</v>
      </c>
      <c r="N509" s="22">
        <f>'2000 250 200 15'!C804+'2000 250 200 15'!D804</f>
        <v>3.4086514999999999E-6</v>
      </c>
      <c r="O509" s="21">
        <f t="shared" si="68"/>
        <v>5.6401415065565431E-2</v>
      </c>
      <c r="P509" s="22">
        <f>'2000 250 200 1'!C804-'2000 250 200 1'!D804</f>
        <v>6.013965900000002E-7</v>
      </c>
      <c r="Q509" s="22">
        <f>'2000 250 200 15'!C804-'2000 250 200 15'!D804</f>
        <v>6.0095011999999995E-7</v>
      </c>
      <c r="R509" s="21">
        <f t="shared" si="63"/>
        <v>7.4266431851466835E-2</v>
      </c>
    </row>
    <row r="510" spans="1:18">
      <c r="A510">
        <f t="shared" si="64"/>
        <v>3</v>
      </c>
      <c r="B510" s="12">
        <f t="shared" si="61"/>
        <v>-30</v>
      </c>
      <c r="C510">
        <f t="shared" si="65"/>
        <v>1.4139999999999999E-3</v>
      </c>
      <c r="D510">
        <f t="shared" si="62"/>
        <v>-2.8495505905391196</v>
      </c>
      <c r="E510" s="12">
        <f t="shared" si="69"/>
        <v>937.5</v>
      </c>
      <c r="F510" s="22">
        <f>'2000 250 200 1'!C805</f>
        <v>2.0059818099999998E-6</v>
      </c>
      <c r="G510" s="22">
        <f>'2000 250 200 15'!C805</f>
        <v>2.0047970600000002E-6</v>
      </c>
      <c r="H510" s="15">
        <f t="shared" si="66"/>
        <v>5.9078300669296986E-2</v>
      </c>
      <c r="I510" s="22">
        <f>'2000 250 200 1'!D805</f>
        <v>1.40459181E-6</v>
      </c>
      <c r="J510" s="22">
        <f>'2000 250 200 15'!D805</f>
        <v>1.4038535099999999E-6</v>
      </c>
      <c r="K510" s="21">
        <f t="shared" si="67"/>
        <v>5.2577131891609848E-2</v>
      </c>
      <c r="L510">
        <f t="shared" si="70"/>
        <v>1000</v>
      </c>
      <c r="M510" s="22">
        <f>'2000 250 200 1'!C805+'2000 250 200 1'!D805</f>
        <v>3.4105736199999996E-6</v>
      </c>
      <c r="N510" s="22">
        <f>'2000 250 200 15'!C805+'2000 250 200 15'!D805</f>
        <v>3.4086505700000001E-6</v>
      </c>
      <c r="O510" s="21">
        <f t="shared" si="68"/>
        <v>5.6400844037933787E-2</v>
      </c>
      <c r="P510" s="22">
        <f>'2000 250 200 1'!C805-'2000 250 200 1'!D805</f>
        <v>6.013899999999998E-7</v>
      </c>
      <c r="Q510" s="22">
        <f>'2000 250 200 15'!C805-'2000 250 200 15'!D805</f>
        <v>6.0094355000000026E-7</v>
      </c>
      <c r="R510" s="21">
        <f t="shared" si="63"/>
        <v>7.4263917861984968E-2</v>
      </c>
    </row>
    <row r="511" spans="1:18">
      <c r="A511">
        <f t="shared" si="64"/>
        <v>4</v>
      </c>
      <c r="B511" s="12">
        <f t="shared" si="61"/>
        <v>-40</v>
      </c>
      <c r="C511">
        <f t="shared" si="65"/>
        <v>1.5870000000000001E-3</v>
      </c>
      <c r="D511">
        <f t="shared" si="62"/>
        <v>-2.7994230732451517</v>
      </c>
      <c r="E511" s="12">
        <f t="shared" si="69"/>
        <v>937.5</v>
      </c>
      <c r="F511" s="22">
        <f>'2000 250 200 1'!C806</f>
        <v>2.0059781899999998E-6</v>
      </c>
      <c r="G511" s="22">
        <f>'2000 250 200 15'!C806</f>
        <v>2.0047936499999999E-6</v>
      </c>
      <c r="H511" s="15">
        <f t="shared" si="66"/>
        <v>5.9067932420704003E-2</v>
      </c>
      <c r="I511" s="22">
        <f>'2000 250 200 1'!D806</f>
        <v>1.40459503E-6</v>
      </c>
      <c r="J511" s="22">
        <f>'2000 250 200 15'!D806</f>
        <v>1.4038568200000001E-6</v>
      </c>
      <c r="K511" s="21">
        <f t="shared" si="67"/>
        <v>5.2570600418159738E-2</v>
      </c>
      <c r="L511">
        <f t="shared" si="70"/>
        <v>1000</v>
      </c>
      <c r="M511" s="22">
        <f>'2000 250 200 1'!C806+'2000 250 200 1'!D806</f>
        <v>3.4105732199999998E-6</v>
      </c>
      <c r="N511" s="22">
        <f>'2000 250 200 15'!C806+'2000 250 200 15'!D806</f>
        <v>3.4086504700000002E-6</v>
      </c>
      <c r="O511" s="21">
        <f t="shared" si="68"/>
        <v>5.6392049517872876E-2</v>
      </c>
      <c r="P511" s="22">
        <f>'2000 250 200 1'!C806-'2000 250 200 1'!D806</f>
        <v>6.0138315999999977E-7</v>
      </c>
      <c r="Q511" s="22">
        <f>'2000 250 200 15'!C806-'2000 250 200 15'!D806</f>
        <v>6.0093682999999981E-7</v>
      </c>
      <c r="R511" s="21">
        <f t="shared" si="63"/>
        <v>7.4244794016933208E-2</v>
      </c>
    </row>
    <row r="512" spans="1:18">
      <c r="A512">
        <f t="shared" si="64"/>
        <v>5</v>
      </c>
      <c r="B512" s="12">
        <f t="shared" si="61"/>
        <v>-50</v>
      </c>
      <c r="C512">
        <f t="shared" si="65"/>
        <v>1.7819999999999999E-3</v>
      </c>
      <c r="D512">
        <f t="shared" si="62"/>
        <v>-2.7490923002991439</v>
      </c>
      <c r="E512" s="12">
        <f t="shared" si="69"/>
        <v>937.5</v>
      </c>
      <c r="F512" s="22">
        <f>'2000 250 200 1'!C807</f>
        <v>2.0059763499999999E-6</v>
      </c>
      <c r="G512" s="22">
        <f>'2000 250 200 15'!C807</f>
        <v>2.0047920799999999E-6</v>
      </c>
      <c r="H512" s="15">
        <f t="shared" si="66"/>
        <v>5.9054518886795603E-2</v>
      </c>
      <c r="I512" s="22">
        <f>'2000 250 200 1'!D807</f>
        <v>1.40459707E-6</v>
      </c>
      <c r="J512" s="22">
        <f>'2000 250 200 15'!D807</f>
        <v>1.4038589999999999E-6</v>
      </c>
      <c r="K512" s="21">
        <f t="shared" si="67"/>
        <v>5.2560551534643368E-2</v>
      </c>
      <c r="L512">
        <f t="shared" si="70"/>
        <v>1000</v>
      </c>
      <c r="M512" s="22">
        <f>'2000 250 200 1'!C807+'2000 250 200 1'!D807</f>
        <v>3.4105734199999997E-6</v>
      </c>
      <c r="N512" s="22">
        <f>'2000 250 200 15'!C807+'2000 250 200 15'!D807</f>
        <v>3.4086510799999996E-6</v>
      </c>
      <c r="O512" s="21">
        <f t="shared" si="68"/>
        <v>5.6380017991784187E-2</v>
      </c>
      <c r="P512" s="22">
        <f>'2000 250 200 1'!C807-'2000 250 200 1'!D807</f>
        <v>6.0137927999999988E-7</v>
      </c>
      <c r="Q512" s="22">
        <f>'2000 250 200 15'!C807-'2000 250 200 15'!D807</f>
        <v>6.0093307999999997E-7</v>
      </c>
      <c r="R512" s="21">
        <f t="shared" si="63"/>
        <v>7.4223640186133963E-2</v>
      </c>
    </row>
    <row r="513" spans="1:18">
      <c r="A513">
        <f t="shared" si="64"/>
        <v>6</v>
      </c>
      <c r="B513" s="12">
        <f t="shared" si="61"/>
        <v>-60</v>
      </c>
      <c r="C513">
        <f t="shared" si="65"/>
        <v>2E-3</v>
      </c>
      <c r="D513">
        <f t="shared" si="62"/>
        <v>-2.6989700043360187</v>
      </c>
      <c r="E513" s="12">
        <f t="shared" si="69"/>
        <v>937.5</v>
      </c>
      <c r="F513" s="22">
        <f>'2000 250 200 1'!C808</f>
        <v>2.0059774599999999E-6</v>
      </c>
      <c r="G513" s="22">
        <f>'2000 250 200 15'!C808</f>
        <v>2.0047933399999998E-6</v>
      </c>
      <c r="H513" s="15">
        <f t="shared" si="66"/>
        <v>5.9047004131978012E-2</v>
      </c>
      <c r="I513" s="22">
        <f>'2000 250 200 1'!D808</f>
        <v>1.4045966E-6</v>
      </c>
      <c r="J513" s="22">
        <f>'2000 250 200 15'!D808</f>
        <v>1.4038585899999999E-6</v>
      </c>
      <c r="K513" s="21">
        <f t="shared" si="67"/>
        <v>5.2556295192310268E-2</v>
      </c>
      <c r="L513">
        <f t="shared" si="70"/>
        <v>1000</v>
      </c>
      <c r="M513" s="22">
        <f>'2000 250 200 1'!C808+'2000 250 200 1'!D808</f>
        <v>3.4105740599999999E-6</v>
      </c>
      <c r="N513" s="22">
        <f>'2000 250 200 15'!C808+'2000 250 200 15'!D808</f>
        <v>3.40865193E-6</v>
      </c>
      <c r="O513" s="21">
        <f t="shared" si="68"/>
        <v>5.637384661598379E-2</v>
      </c>
      <c r="P513" s="22">
        <f>'2000 250 200 1'!C808-'2000 250 200 1'!D808</f>
        <v>6.0138085999999989E-7</v>
      </c>
      <c r="Q513" s="22">
        <f>'2000 250 200 15'!C808-'2000 250 200 15'!D808</f>
        <v>6.0093474999999989E-7</v>
      </c>
      <c r="R513" s="21">
        <f t="shared" si="63"/>
        <v>7.4208468440329883E-2</v>
      </c>
    </row>
    <row r="514" spans="1:18">
      <c r="A514">
        <f t="shared" si="64"/>
        <v>7</v>
      </c>
      <c r="B514" s="12">
        <f t="shared" si="61"/>
        <v>-70</v>
      </c>
      <c r="C514">
        <f t="shared" si="65"/>
        <v>2.245E-3</v>
      </c>
      <c r="D514">
        <f t="shared" si="62"/>
        <v>-2.648783654660658</v>
      </c>
      <c r="E514" s="12">
        <f t="shared" si="69"/>
        <v>937.5</v>
      </c>
      <c r="F514" s="22">
        <f>'2000 250 200 1'!C809</f>
        <v>2.0059814699999998E-6</v>
      </c>
      <c r="G514" s="22">
        <f>'2000 250 200 15'!C809</f>
        <v>2.0047972300000002E-6</v>
      </c>
      <c r="H514" s="15">
        <f t="shared" si="66"/>
        <v>5.9052871702927515E-2</v>
      </c>
      <c r="I514" s="22">
        <f>'2000 250 200 1'!D809</f>
        <v>1.4045933400000001E-6</v>
      </c>
      <c r="J514" s="22">
        <f>'2000 250 200 15'!D809</f>
        <v>1.40385529E-6</v>
      </c>
      <c r="K514" s="21">
        <f t="shared" si="67"/>
        <v>5.2559266501521332E-2</v>
      </c>
      <c r="L514">
        <f t="shared" si="70"/>
        <v>1000</v>
      </c>
      <c r="M514" s="22">
        <f>'2000 250 200 1'!C809+'2000 250 200 1'!D809</f>
        <v>3.4105748099999999E-6</v>
      </c>
      <c r="N514" s="22">
        <f>'2000 250 200 15'!C809+'2000 250 200 15'!D809</f>
        <v>3.4086525200000002E-6</v>
      </c>
      <c r="O514" s="21">
        <f t="shared" si="68"/>
        <v>5.6378528152094452E-2</v>
      </c>
      <c r="P514" s="22">
        <f>'2000 250 200 1'!C809-'2000 250 200 1'!D809</f>
        <v>6.0138812999999979E-7</v>
      </c>
      <c r="Q514" s="22">
        <f>'2000 250 200 15'!C809-'2000 250 200 15'!D809</f>
        <v>6.0094194000000014E-7</v>
      </c>
      <c r="R514" s="21">
        <f t="shared" si="63"/>
        <v>7.4220883455016595E-2</v>
      </c>
    </row>
    <row r="515" spans="1:18">
      <c r="A515">
        <f t="shared" si="64"/>
        <v>8</v>
      </c>
      <c r="B515" s="12">
        <f t="shared" ref="B515:B578" si="71">A515*10*-1</f>
        <v>-80</v>
      </c>
      <c r="C515">
        <f t="shared" si="65"/>
        <v>2.5200000000000001E-3</v>
      </c>
      <c r="D515">
        <f t="shared" ref="D515:D578" si="72">LOG10(C515)</f>
        <v>-2.5985994592184558</v>
      </c>
      <c r="E515" s="12">
        <f t="shared" si="69"/>
        <v>937.5</v>
      </c>
      <c r="F515" s="22">
        <f>'2000 250 200 1'!C810</f>
        <v>2.0059867299999999E-6</v>
      </c>
      <c r="G515" s="22">
        <f>'2000 250 200 15'!C810</f>
        <v>2.0048021800000001E-6</v>
      </c>
      <c r="H515" s="15">
        <f t="shared" si="66"/>
        <v>5.9068179681375337E-2</v>
      </c>
      <c r="I515" s="22">
        <f>'2000 250 200 1'!D810</f>
        <v>1.4045886800000001E-6</v>
      </c>
      <c r="J515" s="22">
        <f>'2000 250 200 15'!D810</f>
        <v>1.4038504699999999E-6</v>
      </c>
      <c r="K515" s="21">
        <f t="shared" si="67"/>
        <v>5.2570838146888052E-2</v>
      </c>
      <c r="L515">
        <f t="shared" si="70"/>
        <v>1000</v>
      </c>
      <c r="M515" s="22">
        <f>'2000 250 200 1'!C810+'2000 250 200 1'!D810</f>
        <v>3.41057541E-6</v>
      </c>
      <c r="N515" s="22">
        <f>'2000 250 200 15'!C810+'2000 250 200 15'!D810</f>
        <v>3.4086526500000001E-6</v>
      </c>
      <c r="O515" s="21">
        <f t="shared" si="68"/>
        <v>5.6392306668209803E-2</v>
      </c>
      <c r="P515" s="22">
        <f>'2000 250 200 1'!C810-'2000 250 200 1'!D810</f>
        <v>6.0139804999999978E-7</v>
      </c>
      <c r="Q515" s="22">
        <f>'2000 250 200 15'!C810-'2000 250 200 15'!D810</f>
        <v>6.0095171000000021E-7</v>
      </c>
      <c r="R515" s="21">
        <f t="shared" ref="R515:R578" si="73">2*(P515-Q515)/(P515+Q515)*100</f>
        <v>7.4244619136376519E-2</v>
      </c>
    </row>
    <row r="516" spans="1:18">
      <c r="A516">
        <f t="shared" si="64"/>
        <v>9</v>
      </c>
      <c r="B516" s="12">
        <f t="shared" si="71"/>
        <v>-90</v>
      </c>
      <c r="C516">
        <f t="shared" si="65"/>
        <v>2.8279999999999998E-3</v>
      </c>
      <c r="D516">
        <f t="shared" si="72"/>
        <v>-2.5485205948751384</v>
      </c>
      <c r="E516" s="12">
        <f t="shared" si="69"/>
        <v>937.5</v>
      </c>
      <c r="F516" s="22">
        <f>'2000 250 200 1'!C811</f>
        <v>2.0059905199999999E-6</v>
      </c>
      <c r="G516" s="22">
        <f>'2000 250 200 15'!C811</f>
        <v>2.0048056699999999E-6</v>
      </c>
      <c r="H516" s="15">
        <f t="shared" si="66"/>
        <v>5.9083032089944164E-2</v>
      </c>
      <c r="I516" s="22">
        <f>'2000 250 200 1'!D811</f>
        <v>1.4045851299999999E-6</v>
      </c>
      <c r="J516" s="22">
        <f>'2000 250 200 15'!D811</f>
        <v>1.4038467800000001E-6</v>
      </c>
      <c r="K516" s="21">
        <f t="shared" si="67"/>
        <v>5.2580943648359996E-2</v>
      </c>
      <c r="L516">
        <f t="shared" si="70"/>
        <v>1000</v>
      </c>
      <c r="M516" s="22">
        <f>'2000 250 200 1'!C811+'2000 250 200 1'!D811</f>
        <v>3.4105756499999996E-6</v>
      </c>
      <c r="N516" s="22">
        <f>'2000 250 200 15'!C811+'2000 250 200 15'!D811</f>
        <v>3.4086524500000002E-6</v>
      </c>
      <c r="O516" s="21">
        <f t="shared" si="68"/>
        <v>5.6405211023792728E-2</v>
      </c>
      <c r="P516" s="22">
        <f>'2000 250 200 1'!C811-'2000 250 200 1'!D811</f>
        <v>6.0140538999999994E-7</v>
      </c>
      <c r="Q516" s="22">
        <f>'2000 250 200 15'!C811-'2000 250 200 15'!D811</f>
        <v>6.0095888999999979E-7</v>
      </c>
      <c r="R516" s="21">
        <f t="shared" si="73"/>
        <v>7.4270336773502463E-2</v>
      </c>
    </row>
    <row r="517" spans="1:18">
      <c r="A517">
        <f t="shared" si="64"/>
        <v>10</v>
      </c>
      <c r="B517" s="12">
        <f t="shared" si="71"/>
        <v>-100</v>
      </c>
      <c r="C517">
        <f t="shared" si="65"/>
        <v>3.1749999999999999E-3</v>
      </c>
      <c r="D517">
        <f t="shared" si="72"/>
        <v>-2.4982562703720057</v>
      </c>
      <c r="E517" s="12">
        <f t="shared" si="69"/>
        <v>937.5</v>
      </c>
      <c r="F517" s="22">
        <f>'2000 250 200 1'!C812</f>
        <v>2.0059904600000001E-6</v>
      </c>
      <c r="G517" s="22">
        <f>'2000 250 200 15'!C812</f>
        <v>2.0048055499999999E-6</v>
      </c>
      <c r="H517" s="15">
        <f t="shared" si="66"/>
        <v>5.9086026666322372E-2</v>
      </c>
      <c r="I517" s="22">
        <f>'2000 250 200 1'!D812</f>
        <v>1.4045850099999999E-6</v>
      </c>
      <c r="J517" s="22">
        <f>'2000 250 200 15'!D812</f>
        <v>1.40384664E-6</v>
      </c>
      <c r="K517" s="21">
        <f t="shared" si="67"/>
        <v>5.2582372798704403E-2</v>
      </c>
      <c r="L517">
        <f t="shared" si="70"/>
        <v>1000</v>
      </c>
      <c r="M517" s="22">
        <f>'2000 250 200 1'!C812+'2000 250 200 1'!D812</f>
        <v>3.4105754700000002E-6</v>
      </c>
      <c r="N517" s="22">
        <f>'2000 250 200 15'!C812+'2000 250 200 15'!D812</f>
        <v>3.4086521899999997E-6</v>
      </c>
      <c r="O517" s="21">
        <f t="shared" si="68"/>
        <v>5.6407560970050466E-2</v>
      </c>
      <c r="P517" s="22">
        <f>'2000 250 200 1'!C812-'2000 250 200 1'!D812</f>
        <v>6.0140545000000015E-7</v>
      </c>
      <c r="Q517" s="22">
        <f>'2000 250 200 15'!C812-'2000 250 200 15'!D812</f>
        <v>6.0095890999999986E-7</v>
      </c>
      <c r="R517" s="21">
        <f t="shared" si="73"/>
        <v>7.4276985389070266E-2</v>
      </c>
    </row>
    <row r="518" spans="1:18">
      <c r="A518">
        <f t="shared" si="64"/>
        <v>11</v>
      </c>
      <c r="B518" s="12">
        <f t="shared" si="71"/>
        <v>-110</v>
      </c>
      <c r="C518">
        <f t="shared" si="65"/>
        <v>3.5639999999999999E-3</v>
      </c>
      <c r="D518">
        <f t="shared" si="72"/>
        <v>-2.4480623046351626</v>
      </c>
      <c r="E518" s="12">
        <f t="shared" si="69"/>
        <v>937.5</v>
      </c>
      <c r="F518" s="22">
        <f>'2000 250 200 1'!C813</f>
        <v>2.0059861100000002E-6</v>
      </c>
      <c r="G518" s="22">
        <f>'2000 250 200 15'!C813</f>
        <v>2.00480144E-6</v>
      </c>
      <c r="H518" s="15">
        <f t="shared" si="66"/>
        <v>5.9074183572758565E-2</v>
      </c>
      <c r="I518" s="22">
        <f>'2000 250 200 1'!D813</f>
        <v>1.4045888599999999E-6</v>
      </c>
      <c r="J518" s="22">
        <f>'2000 250 200 15'!D813</f>
        <v>1.4038506E-6</v>
      </c>
      <c r="K518" s="21">
        <f t="shared" si="67"/>
        <v>5.2574393040320494E-2</v>
      </c>
      <c r="L518">
        <f t="shared" si="70"/>
        <v>1000</v>
      </c>
      <c r="M518" s="22">
        <f>'2000 250 200 1'!C813+'2000 250 200 1'!D813</f>
        <v>3.4105749700000001E-6</v>
      </c>
      <c r="N518" s="22">
        <f>'2000 250 200 15'!C813+'2000 250 200 15'!D813</f>
        <v>3.4086520399999997E-6</v>
      </c>
      <c r="O518" s="21">
        <f t="shared" si="68"/>
        <v>5.6397301253659604E-2</v>
      </c>
      <c r="P518" s="22">
        <f>'2000 250 200 1'!C813-'2000 250 200 1'!D813</f>
        <v>6.0139725000000027E-7</v>
      </c>
      <c r="Q518" s="22">
        <f>'2000 250 200 15'!C813-'2000 250 200 15'!D813</f>
        <v>6.0095084000000002E-7</v>
      </c>
      <c r="R518" s="21">
        <f t="shared" si="73"/>
        <v>7.4256366141064178E-2</v>
      </c>
    </row>
    <row r="519" spans="1:18">
      <c r="A519">
        <f t="shared" si="64"/>
        <v>12</v>
      </c>
      <c r="B519" s="12">
        <f t="shared" si="71"/>
        <v>-120</v>
      </c>
      <c r="C519">
        <f t="shared" si="65"/>
        <v>4.0000000000000001E-3</v>
      </c>
      <c r="D519">
        <f t="shared" si="72"/>
        <v>-2.3979400086720375</v>
      </c>
      <c r="E519" s="12">
        <f t="shared" si="69"/>
        <v>937.5</v>
      </c>
      <c r="F519" s="22">
        <f>'2000 250 200 1'!C814</f>
        <v>2.00597958E-6</v>
      </c>
      <c r="G519" s="22">
        <f>'2000 250 200 15'!C814</f>
        <v>2.0047953300000001E-6</v>
      </c>
      <c r="H519" s="15">
        <f t="shared" si="66"/>
        <v>5.9053426161974266E-2</v>
      </c>
      <c r="I519" s="22">
        <f>'2000 250 200 1'!D814</f>
        <v>1.4045946999999999E-6</v>
      </c>
      <c r="J519" s="22">
        <f>'2000 250 200 15'!D814</f>
        <v>1.40385663E-6</v>
      </c>
      <c r="K519" s="21">
        <f t="shared" si="67"/>
        <v>5.2560640244377899E-2</v>
      </c>
      <c r="L519">
        <f t="shared" si="70"/>
        <v>1000</v>
      </c>
      <c r="M519" s="22">
        <f>'2000 250 200 1'!C814+'2000 250 200 1'!D814</f>
        <v>3.4105742799999999E-6</v>
      </c>
      <c r="N519" s="22">
        <f>'2000 250 200 15'!C814+'2000 250 200 15'!D814</f>
        <v>3.4086519600000003E-6</v>
      </c>
      <c r="O519" s="21">
        <f t="shared" si="68"/>
        <v>5.637941702897898E-2</v>
      </c>
      <c r="P519" s="22">
        <f>'2000 250 200 1'!C814-'2000 250 200 1'!D814</f>
        <v>6.0138488000000008E-7</v>
      </c>
      <c r="Q519" s="22">
        <f>'2000 250 200 15'!C814-'2000 250 200 15'!D814</f>
        <v>6.0093870000000003E-7</v>
      </c>
      <c r="R519" s="21">
        <f t="shared" si="73"/>
        <v>7.4219620644892764E-2</v>
      </c>
    </row>
    <row r="520" spans="1:18">
      <c r="A520">
        <f t="shared" si="64"/>
        <v>13</v>
      </c>
      <c r="B520" s="12">
        <f t="shared" si="71"/>
        <v>-130</v>
      </c>
      <c r="C520">
        <f t="shared" si="65"/>
        <v>4.4900000000000001E-3</v>
      </c>
      <c r="D520">
        <f t="shared" si="72"/>
        <v>-2.3477536589966768</v>
      </c>
      <c r="E520" s="12">
        <f t="shared" si="69"/>
        <v>937.5</v>
      </c>
      <c r="F520" s="22">
        <f>'2000 250 200 1'!C815</f>
        <v>2.0059745899999999E-6</v>
      </c>
      <c r="G520" s="22">
        <f>'2000 250 200 15'!C815</f>
        <v>2.0047906099999999E-6</v>
      </c>
      <c r="H520" s="15">
        <f t="shared" si="66"/>
        <v>5.9040105364432674E-2</v>
      </c>
      <c r="I520" s="22">
        <f>'2000 250 200 1'!D815</f>
        <v>1.4045991E-6</v>
      </c>
      <c r="J520" s="22">
        <f>'2000 250 200 15'!D815</f>
        <v>1.4038611599999999E-6</v>
      </c>
      <c r="K520" s="21">
        <f t="shared" si="67"/>
        <v>5.255121537664463E-2</v>
      </c>
      <c r="L520">
        <f t="shared" si="70"/>
        <v>1000</v>
      </c>
      <c r="M520" s="22">
        <f>'2000 250 200 1'!C815+'2000 250 200 1'!D815</f>
        <v>3.4105736900000001E-6</v>
      </c>
      <c r="N520" s="22">
        <f>'2000 250 200 15'!C815+'2000 250 200 15'!D815</f>
        <v>3.4086517699999998E-6</v>
      </c>
      <c r="O520" s="21">
        <f t="shared" si="68"/>
        <v>5.6367691940200151E-2</v>
      </c>
      <c r="P520" s="22">
        <f>'2000 250 200 1'!C815-'2000 250 200 1'!D815</f>
        <v>6.0137548999999989E-7</v>
      </c>
      <c r="Q520" s="22">
        <f>'2000 250 200 15'!C815-'2000 250 200 15'!D815</f>
        <v>6.0092944999999993E-7</v>
      </c>
      <c r="R520" s="21">
        <f t="shared" si="73"/>
        <v>7.4197482711825621E-2</v>
      </c>
    </row>
    <row r="521" spans="1:18">
      <c r="A521">
        <f t="shared" si="64"/>
        <v>14</v>
      </c>
      <c r="B521" s="12">
        <f t="shared" si="71"/>
        <v>-140</v>
      </c>
      <c r="C521">
        <f t="shared" si="65"/>
        <v>5.0400000000000002E-3</v>
      </c>
      <c r="D521">
        <f t="shared" si="72"/>
        <v>-2.2975694635544746</v>
      </c>
      <c r="E521" s="12">
        <f t="shared" si="69"/>
        <v>937.5</v>
      </c>
      <c r="F521" s="22">
        <f>'2000 250 200 1'!C816</f>
        <v>2.0059741799999999E-6</v>
      </c>
      <c r="G521" s="22">
        <f>'2000 250 200 15'!C816</f>
        <v>2.0047901400000001E-6</v>
      </c>
      <c r="H521" s="15">
        <f t="shared" si="66"/>
        <v>5.9043110266812866E-2</v>
      </c>
      <c r="I521" s="22">
        <f>'2000 250 200 1'!D816</f>
        <v>1.40459923E-6</v>
      </c>
      <c r="J521" s="22">
        <f>'2000 250 200 15'!D816</f>
        <v>1.4038612600000001E-6</v>
      </c>
      <c r="K521" s="21">
        <f t="shared" si="67"/>
        <v>5.2553347474718008E-2</v>
      </c>
      <c r="L521">
        <f t="shared" si="70"/>
        <v>1000</v>
      </c>
      <c r="M521" s="22">
        <f>'2000 250 200 1'!C816+'2000 250 200 1'!D816</f>
        <v>3.4105734099999999E-6</v>
      </c>
      <c r="N521" s="22">
        <f>'2000 250 200 15'!C816+'2000 250 200 15'!D816</f>
        <v>3.4086514E-6</v>
      </c>
      <c r="O521" s="21">
        <f t="shared" si="68"/>
        <v>5.6370336909304493E-2</v>
      </c>
      <c r="P521" s="22">
        <f>'2000 250 200 1'!C816-'2000 250 200 1'!D816</f>
        <v>6.0137494999999984E-7</v>
      </c>
      <c r="Q521" s="22">
        <f>'2000 250 200 15'!C816-'2000 250 200 15'!D816</f>
        <v>6.0092887999999998E-7</v>
      </c>
      <c r="R521" s="21">
        <f t="shared" si="73"/>
        <v>7.4202541632069782E-2</v>
      </c>
    </row>
    <row r="522" spans="1:18">
      <c r="A522">
        <f t="shared" si="64"/>
        <v>15</v>
      </c>
      <c r="B522" s="12">
        <f t="shared" si="71"/>
        <v>-150</v>
      </c>
      <c r="C522">
        <f t="shared" si="65"/>
        <v>5.6569999999999997E-3</v>
      </c>
      <c r="D522">
        <f t="shared" si="72"/>
        <v>-2.2474138212595909</v>
      </c>
      <c r="E522" s="12">
        <f t="shared" si="69"/>
        <v>937.5</v>
      </c>
      <c r="F522" s="22">
        <f>'2000 250 200 1'!C817</f>
        <v>2.00597876E-6</v>
      </c>
      <c r="G522" s="22">
        <f>'2000 250 200 15'!C817</f>
        <v>2.0047943100000002E-6</v>
      </c>
      <c r="H522" s="15">
        <f t="shared" si="66"/>
        <v>5.9063426393246347E-2</v>
      </c>
      <c r="I522" s="22">
        <f>'2000 250 200 1'!D817</f>
        <v>1.40459483E-6</v>
      </c>
      <c r="J522" s="22">
        <f>'2000 250 200 15'!D817</f>
        <v>1.40385667E-6</v>
      </c>
      <c r="K522" s="21">
        <f t="shared" si="67"/>
        <v>5.2567046288674583E-2</v>
      </c>
      <c r="L522">
        <f t="shared" si="70"/>
        <v>1000</v>
      </c>
      <c r="M522" s="22">
        <f>'2000 250 200 1'!C817+'2000 250 200 1'!D817</f>
        <v>3.4105735900000001E-6</v>
      </c>
      <c r="N522" s="22">
        <f>'2000 250 200 15'!C817+'2000 250 200 15'!D817</f>
        <v>3.4086509800000001E-6</v>
      </c>
      <c r="O522" s="21">
        <f t="shared" si="68"/>
        <v>5.6387936201960219E-2</v>
      </c>
      <c r="P522" s="22">
        <f>'2000 250 200 1'!C817-'2000 250 200 1'!D817</f>
        <v>6.0138393000000002E-7</v>
      </c>
      <c r="Q522" s="22">
        <f>'2000 250 200 15'!C817-'2000 250 200 15'!D817</f>
        <v>6.0093764000000021E-7</v>
      </c>
      <c r="R522" s="21">
        <f t="shared" si="73"/>
        <v>7.4238042656060904E-2</v>
      </c>
    </row>
    <row r="523" spans="1:18">
      <c r="A523">
        <f t="shared" si="64"/>
        <v>16</v>
      </c>
      <c r="B523" s="12">
        <f t="shared" si="71"/>
        <v>-160</v>
      </c>
      <c r="C523">
        <f t="shared" si="65"/>
        <v>6.3499999999999997E-3</v>
      </c>
      <c r="D523">
        <f t="shared" si="72"/>
        <v>-2.1972262747080245</v>
      </c>
      <c r="E523" s="12">
        <f t="shared" si="69"/>
        <v>937.5</v>
      </c>
      <c r="F523" s="22">
        <f>'2000 250 200 1'!C818</f>
        <v>2.0059856500000002E-6</v>
      </c>
      <c r="G523" s="22">
        <f>'2000 250 200 15'!C818</f>
        <v>2.0048007199999999E-6</v>
      </c>
      <c r="H523" s="15">
        <f t="shared" si="66"/>
        <v>5.9087165991354912E-2</v>
      </c>
      <c r="I523" s="22">
        <f>'2000 250 200 1'!D818</f>
        <v>1.40458855E-6</v>
      </c>
      <c r="J523" s="22">
        <f>'2000 250 200 15'!D818</f>
        <v>1.4038501600000001E-6</v>
      </c>
      <c r="K523" s="21">
        <f t="shared" si="67"/>
        <v>5.2583664893294052E-2</v>
      </c>
      <c r="L523">
        <f t="shared" si="70"/>
        <v>1000</v>
      </c>
      <c r="M523" s="22">
        <f>'2000 250 200 1'!C818+'2000 250 200 1'!D818</f>
        <v>3.4105742000000004E-6</v>
      </c>
      <c r="N523" s="22">
        <f>'2000 250 200 15'!C818+'2000 250 200 15'!D818</f>
        <v>3.4086508799999998E-6</v>
      </c>
      <c r="O523" s="21">
        <f t="shared" si="68"/>
        <v>5.640875546523734E-2</v>
      </c>
      <c r="P523" s="22">
        <f>'2000 250 200 1'!C818-'2000 250 200 1'!D818</f>
        <v>6.0139710000000015E-7</v>
      </c>
      <c r="Q523" s="22">
        <f>'2000 250 200 15'!C818-'2000 250 200 15'!D818</f>
        <v>6.0095055999999985E-7</v>
      </c>
      <c r="R523" s="21">
        <f t="shared" si="73"/>
        <v>7.42780170587755E-2</v>
      </c>
    </row>
    <row r="524" spans="1:18">
      <c r="A524">
        <f t="shared" si="64"/>
        <v>17</v>
      </c>
      <c r="B524" s="12">
        <f t="shared" si="71"/>
        <v>-170</v>
      </c>
      <c r="C524">
        <f t="shared" si="65"/>
        <v>7.1269999999999997E-3</v>
      </c>
      <c r="D524">
        <f t="shared" si="72"/>
        <v>-2.1470932412030463</v>
      </c>
      <c r="E524" s="12">
        <f t="shared" si="69"/>
        <v>937.5</v>
      </c>
      <c r="F524" s="22">
        <f>'2000 250 200 1'!C819</f>
        <v>2.0059907599999999E-6</v>
      </c>
      <c r="G524" s="22">
        <f>'2000 250 200 15'!C819</f>
        <v>2.0048056300000002E-6</v>
      </c>
      <c r="H524" s="15">
        <f t="shared" si="66"/>
        <v>5.9096991458084169E-2</v>
      </c>
      <c r="I524" s="22">
        <f>'2000 250 200 1'!D819</f>
        <v>1.40458427E-6</v>
      </c>
      <c r="J524" s="22">
        <f>'2000 250 200 15'!D819</f>
        <v>1.4038457900000001E-6</v>
      </c>
      <c r="K524" s="21">
        <f t="shared" si="67"/>
        <v>5.2590236126434146E-2</v>
      </c>
      <c r="L524">
        <f t="shared" si="70"/>
        <v>1000</v>
      </c>
      <c r="M524" s="22">
        <f>'2000 250 200 1'!C819+'2000 250 200 1'!D819</f>
        <v>3.4105750299999998E-6</v>
      </c>
      <c r="N524" s="22">
        <f>'2000 250 200 15'!C819+'2000 250 200 15'!D819</f>
        <v>3.4086514200000005E-6</v>
      </c>
      <c r="O524" s="21">
        <f t="shared" si="68"/>
        <v>5.6417249496074157E-2</v>
      </c>
      <c r="P524" s="22">
        <f>'2000 250 200 1'!C819-'2000 250 200 1'!D819</f>
        <v>6.014064899999999E-7</v>
      </c>
      <c r="Q524" s="22">
        <f>'2000 250 200 15'!C819-'2000 250 200 15'!D819</f>
        <v>6.0095984000000006E-7</v>
      </c>
      <c r="R524" s="21">
        <f t="shared" si="73"/>
        <v>7.4295160943145505E-2</v>
      </c>
    </row>
    <row r="525" spans="1:18">
      <c r="A525">
        <f t="shared" si="64"/>
        <v>18</v>
      </c>
      <c r="B525" s="12">
        <f t="shared" si="71"/>
        <v>-180</v>
      </c>
      <c r="C525">
        <f t="shared" si="65"/>
        <v>8.0000000000000002E-3</v>
      </c>
      <c r="D525">
        <f t="shared" si="72"/>
        <v>-2.0969100130080562</v>
      </c>
      <c r="E525" s="12">
        <f t="shared" si="69"/>
        <v>937.5</v>
      </c>
      <c r="F525" s="22">
        <f>'2000 250 200 1'!C820</f>
        <v>2.0059911600000001E-6</v>
      </c>
      <c r="G525" s="22">
        <f>'2000 250 200 15'!C820</f>
        <v>2.00480629E-6</v>
      </c>
      <c r="H525" s="15">
        <f t="shared" si="66"/>
        <v>5.9084010836800135E-2</v>
      </c>
      <c r="I525" s="22">
        <f>'2000 250 200 1'!D820</f>
        <v>1.40458462E-6</v>
      </c>
      <c r="J525" s="22">
        <f>'2000 250 200 15'!D820</f>
        <v>1.4038462600000001E-6</v>
      </c>
      <c r="K525" s="21">
        <f t="shared" si="67"/>
        <v>5.2581675074009036E-2</v>
      </c>
      <c r="L525">
        <f t="shared" si="70"/>
        <v>1000</v>
      </c>
      <c r="M525" s="22">
        <f>'2000 250 200 1'!C820+'2000 250 200 1'!D820</f>
        <v>3.4105757799999998E-6</v>
      </c>
      <c r="N525" s="22">
        <f>'2000 250 200 15'!C820+'2000 250 200 15'!D820</f>
        <v>3.4086525500000001E-6</v>
      </c>
      <c r="O525" s="21">
        <f t="shared" si="68"/>
        <v>5.6406088986309284E-2</v>
      </c>
      <c r="P525" s="22">
        <f>'2000 250 200 1'!C820-'2000 250 200 1'!D820</f>
        <v>6.0140654000000008E-7</v>
      </c>
      <c r="Q525" s="22">
        <f>'2000 250 200 15'!C820-'2000 250 200 15'!D820</f>
        <v>6.009600299999999E-7</v>
      </c>
      <c r="R525" s="21">
        <f t="shared" si="73"/>
        <v>7.4271858706149024E-2</v>
      </c>
    </row>
    <row r="526" spans="1:18">
      <c r="A526">
        <f t="shared" si="64"/>
        <v>19</v>
      </c>
      <c r="B526" s="12">
        <f t="shared" si="71"/>
        <v>-190</v>
      </c>
      <c r="C526">
        <f t="shared" si="65"/>
        <v>8.9800000000000001E-3</v>
      </c>
      <c r="D526">
        <f t="shared" si="72"/>
        <v>-2.0467236633326955</v>
      </c>
      <c r="E526" s="12">
        <f t="shared" si="69"/>
        <v>937.5</v>
      </c>
      <c r="F526" s="22">
        <f>'2000 250 200 1'!C821</f>
        <v>2.0059868800000002E-6</v>
      </c>
      <c r="G526" s="22">
        <f>'2000 250 200 15'!C821</f>
        <v>2.0048025900000001E-6</v>
      </c>
      <c r="H526" s="15">
        <f t="shared" si="66"/>
        <v>5.9055206405539157E-2</v>
      </c>
      <c r="I526" s="22">
        <f>'2000 250 200 1'!D821</f>
        <v>1.4045892100000001E-6</v>
      </c>
      <c r="J526" s="22">
        <f>'2000 250 200 15'!D821</f>
        <v>1.40385113E-6</v>
      </c>
      <c r="K526" s="21">
        <f t="shared" si="67"/>
        <v>5.2561558063941007E-2</v>
      </c>
      <c r="L526">
        <f t="shared" si="70"/>
        <v>1000</v>
      </c>
      <c r="M526" s="22">
        <f>'2000 250 200 1'!C821+'2000 250 200 1'!D821</f>
        <v>3.4105760900000003E-6</v>
      </c>
      <c r="N526" s="22">
        <f>'2000 250 200 15'!C821+'2000 250 200 15'!D821</f>
        <v>3.4086537199999999E-6</v>
      </c>
      <c r="O526" s="21">
        <f t="shared" si="68"/>
        <v>5.6380853954543529E-2</v>
      </c>
      <c r="P526" s="22">
        <f>'2000 250 200 1'!C821-'2000 250 200 1'!D821</f>
        <v>6.013976700000001E-7</v>
      </c>
      <c r="Q526" s="22">
        <f>'2000 250 200 15'!C821-'2000 250 200 15'!D821</f>
        <v>6.0095146000000015E-7</v>
      </c>
      <c r="R526" s="21">
        <f t="shared" si="73"/>
        <v>7.4223033704019711E-2</v>
      </c>
    </row>
    <row r="527" spans="1:18">
      <c r="A527">
        <f t="shared" si="64"/>
        <v>20</v>
      </c>
      <c r="B527" s="12">
        <f t="shared" si="71"/>
        <v>-200</v>
      </c>
      <c r="C527">
        <f t="shared" si="65"/>
        <v>1.008E-2</v>
      </c>
      <c r="D527">
        <f t="shared" si="72"/>
        <v>-1.9965394678904935</v>
      </c>
      <c r="E527" s="12">
        <f t="shared" si="69"/>
        <v>937.5</v>
      </c>
      <c r="F527" s="22">
        <f>'2000 250 200 1'!C822</f>
        <v>2.00598076E-6</v>
      </c>
      <c r="G527" s="22">
        <f>'2000 250 200 15'!C822</f>
        <v>2.00479695E-6</v>
      </c>
      <c r="H527" s="15">
        <f t="shared" si="66"/>
        <v>5.9031444053777679E-2</v>
      </c>
      <c r="I527" s="22">
        <f>'2000 250 200 1'!D822</f>
        <v>1.4045949800000001E-6</v>
      </c>
      <c r="J527" s="22">
        <f>'2000 250 200 15'!D822</f>
        <v>1.4038571299999999E-6</v>
      </c>
      <c r="K527" s="21">
        <f t="shared" si="67"/>
        <v>5.2544958653408115E-2</v>
      </c>
      <c r="L527">
        <f t="shared" si="70"/>
        <v>1000</v>
      </c>
      <c r="M527" s="22">
        <f>'2000 250 200 1'!C822+'2000 250 200 1'!D822</f>
        <v>3.4105757400000001E-6</v>
      </c>
      <c r="N527" s="22">
        <f>'2000 250 200 15'!C822+'2000 250 200 15'!D822</f>
        <v>3.4086540799999999E-6</v>
      </c>
      <c r="O527" s="21">
        <f t="shared" si="68"/>
        <v>5.6360030405901533E-2</v>
      </c>
      <c r="P527" s="22">
        <f>'2000 250 200 1'!C822-'2000 250 200 1'!D822</f>
        <v>6.0138577999999995E-7</v>
      </c>
      <c r="Q527" s="22">
        <f>'2000 250 200 15'!C822-'2000 250 200 15'!D822</f>
        <v>6.0093982000000007E-7</v>
      </c>
      <c r="R527" s="21">
        <f t="shared" si="73"/>
        <v>7.4182900206048036E-2</v>
      </c>
    </row>
    <row r="528" spans="1:18">
      <c r="A528">
        <f t="shared" si="64"/>
        <v>21</v>
      </c>
      <c r="B528" s="12">
        <f t="shared" si="71"/>
        <v>-210</v>
      </c>
      <c r="C528">
        <f t="shared" si="65"/>
        <v>1.1310000000000001E-2</v>
      </c>
      <c r="D528">
        <f t="shared" si="72"/>
        <v>-1.9465373950745446</v>
      </c>
      <c r="E528" s="12">
        <f t="shared" si="69"/>
        <v>937.5</v>
      </c>
      <c r="F528" s="22">
        <f>'2000 250 200 1'!C823</f>
        <v>2.0059764600000001E-6</v>
      </c>
      <c r="G528" s="22">
        <f>'2000 250 200 15'!C823</f>
        <v>2.0047926899999998E-6</v>
      </c>
      <c r="H528" s="15">
        <f t="shared" si="66"/>
        <v>5.902957541200278E-2</v>
      </c>
      <c r="I528" s="22">
        <f>'2000 250 200 1'!D823</f>
        <v>1.4045982599999999E-6</v>
      </c>
      <c r="J528" s="22">
        <f>'2000 250 200 15'!D823</f>
        <v>1.4038604300000001E-6</v>
      </c>
      <c r="K528" s="21">
        <f t="shared" si="67"/>
        <v>5.2543411275873135E-2</v>
      </c>
      <c r="L528">
        <f t="shared" si="70"/>
        <v>1000</v>
      </c>
      <c r="M528" s="22">
        <f>'2000 250 200 1'!C823+'2000 250 200 1'!D823</f>
        <v>3.4105747199999998E-6</v>
      </c>
      <c r="N528" s="22">
        <f>'2000 250 200 15'!C823+'2000 250 200 15'!D823</f>
        <v>3.4086531199999998E-6</v>
      </c>
      <c r="O528" s="21">
        <f t="shared" si="68"/>
        <v>5.6358287040309069E-2</v>
      </c>
      <c r="P528" s="22">
        <f>'2000 250 200 1'!C823-'2000 250 200 1'!D823</f>
        <v>6.013782000000002E-7</v>
      </c>
      <c r="Q528" s="22">
        <f>'2000 250 200 15'!C823-'2000 250 200 15'!D823</f>
        <v>6.0093225999999975E-7</v>
      </c>
      <c r="R528" s="21">
        <f t="shared" si="73"/>
        <v>7.4180507420761668E-2</v>
      </c>
    </row>
    <row r="529" spans="1:18">
      <c r="A529">
        <f t="shared" si="64"/>
        <v>22</v>
      </c>
      <c r="B529" s="12">
        <f t="shared" si="71"/>
        <v>-220</v>
      </c>
      <c r="C529">
        <f t="shared" si="65"/>
        <v>1.2699999999999999E-2</v>
      </c>
      <c r="D529">
        <f t="shared" si="72"/>
        <v>-1.8961962790440432</v>
      </c>
      <c r="E529" s="12">
        <f t="shared" si="69"/>
        <v>937.5</v>
      </c>
      <c r="F529" s="22">
        <f>'2000 250 200 1'!C824</f>
        <v>2.0059761700000001E-6</v>
      </c>
      <c r="G529" s="22">
        <f>'2000 250 200 15'!C824</f>
        <v>2.0047919099999999E-6</v>
      </c>
      <c r="H529" s="15">
        <f t="shared" si="66"/>
        <v>5.9054025382597942E-2</v>
      </c>
      <c r="I529" s="22">
        <f>'2000 250 200 1'!D824</f>
        <v>1.40459723E-6</v>
      </c>
      <c r="J529" s="22">
        <f>'2000 250 200 15'!D824</f>
        <v>1.4038591699999999E-6</v>
      </c>
      <c r="K529" s="21">
        <f t="shared" si="67"/>
        <v>5.2559833223691753E-2</v>
      </c>
      <c r="L529">
        <f t="shared" si="70"/>
        <v>1000</v>
      </c>
      <c r="M529" s="22">
        <f>'2000 250 200 1'!C824+'2000 250 200 1'!D824</f>
        <v>3.4105734000000001E-6</v>
      </c>
      <c r="N529" s="22">
        <f>'2000 250 200 15'!C824+'2000 250 200 15'!D824</f>
        <v>3.4086510799999996E-6</v>
      </c>
      <c r="O529" s="21">
        <f t="shared" si="68"/>
        <v>5.6379431580185456E-2</v>
      </c>
      <c r="P529" s="22">
        <f>'2000 250 200 1'!C824-'2000 250 200 1'!D824</f>
        <v>6.0137894000000013E-7</v>
      </c>
      <c r="Q529" s="22">
        <f>'2000 250 200 15'!C824-'2000 250 200 15'!D824</f>
        <v>6.0093274000000001E-7</v>
      </c>
      <c r="R529" s="21">
        <f t="shared" si="73"/>
        <v>7.4223682165363208E-2</v>
      </c>
    </row>
    <row r="530" spans="1:18">
      <c r="A530">
        <f t="shared" si="64"/>
        <v>23</v>
      </c>
      <c r="B530" s="12">
        <f t="shared" si="71"/>
        <v>-230</v>
      </c>
      <c r="C530">
        <f t="shared" si="65"/>
        <v>1.4250000000000001E-2</v>
      </c>
      <c r="D530">
        <f t="shared" si="72"/>
        <v>-1.846185135655471</v>
      </c>
      <c r="E530" s="12">
        <f t="shared" si="69"/>
        <v>937.5</v>
      </c>
      <c r="F530" s="22">
        <f>'2000 250 200 1'!C825</f>
        <v>2.0059794699999998E-6</v>
      </c>
      <c r="G530" s="22">
        <f>'2000 250 200 15'!C825</f>
        <v>2.0047944999999998E-6</v>
      </c>
      <c r="H530" s="15">
        <f t="shared" si="66"/>
        <v>5.9089343296999143E-2</v>
      </c>
      <c r="I530" s="22">
        <f>'2000 250 200 1'!D825</f>
        <v>1.4045929599999999E-6</v>
      </c>
      <c r="J530" s="22">
        <f>'2000 250 200 15'!D825</f>
        <v>1.4038545599999999E-6</v>
      </c>
      <c r="K530" s="21">
        <f t="shared" si="67"/>
        <v>5.2584212077426432E-2</v>
      </c>
      <c r="L530">
        <f t="shared" si="70"/>
        <v>1000</v>
      </c>
      <c r="M530" s="22">
        <f>'2000 250 200 1'!C825+'2000 250 200 1'!D825</f>
        <v>3.4105724299999997E-6</v>
      </c>
      <c r="N530" s="22">
        <f>'2000 250 200 15'!C825+'2000 250 200 15'!D825</f>
        <v>3.4086490599999995E-6</v>
      </c>
      <c r="O530" s="21">
        <f t="shared" si="68"/>
        <v>5.6410251604841595E-2</v>
      </c>
      <c r="P530" s="22">
        <f>'2000 250 200 1'!C825-'2000 250 200 1'!D825</f>
        <v>6.0138650999999985E-7</v>
      </c>
      <c r="Q530" s="22">
        <f>'2000 250 200 15'!C825-'2000 250 200 15'!D825</f>
        <v>6.0093993999999987E-7</v>
      </c>
      <c r="R530" s="21">
        <f t="shared" si="73"/>
        <v>7.4284317707554295E-2</v>
      </c>
    </row>
    <row r="531" spans="1:18">
      <c r="A531">
        <f t="shared" si="64"/>
        <v>24</v>
      </c>
      <c r="B531" s="12">
        <f t="shared" si="71"/>
        <v>-240</v>
      </c>
      <c r="C531">
        <f t="shared" si="65"/>
        <v>1.6E-2</v>
      </c>
      <c r="D531">
        <f t="shared" si="72"/>
        <v>-1.7958800173440752</v>
      </c>
      <c r="E531" s="12">
        <f t="shared" si="69"/>
        <v>937.5</v>
      </c>
      <c r="F531" s="22">
        <f>'2000 250 200 1'!C826</f>
        <v>2.0059839200000001E-6</v>
      </c>
      <c r="G531" s="22">
        <f>'2000 250 200 15'!C826</f>
        <v>2.00479852E-6</v>
      </c>
      <c r="H531" s="15">
        <f t="shared" si="66"/>
        <v>5.9110660711881854E-2</v>
      </c>
      <c r="I531" s="22">
        <f>'2000 250 200 1'!D826</f>
        <v>1.4045885000000001E-6</v>
      </c>
      <c r="J531" s="22">
        <f>'2000 250 200 15'!D826</f>
        <v>1.4038499E-6</v>
      </c>
      <c r="K531" s="21">
        <f t="shared" si="67"/>
        <v>5.2598625627687016E-2</v>
      </c>
      <c r="L531">
        <f t="shared" si="70"/>
        <v>1000</v>
      </c>
      <c r="M531" s="22">
        <f>'2000 250 200 1'!C826+'2000 250 200 1'!D826</f>
        <v>3.4105724200000003E-6</v>
      </c>
      <c r="N531" s="22">
        <f>'2000 250 200 15'!C826+'2000 250 200 15'!D826</f>
        <v>3.4086484199999997E-6</v>
      </c>
      <c r="O531" s="21">
        <f t="shared" si="68"/>
        <v>5.6428734166075002E-2</v>
      </c>
      <c r="P531" s="22">
        <f>'2000 250 200 1'!C826-'2000 250 200 1'!D826</f>
        <v>6.0139541999999998E-7</v>
      </c>
      <c r="Q531" s="22">
        <f>'2000 250 200 15'!C826-'2000 250 200 15'!D826</f>
        <v>6.0094862000000001E-7</v>
      </c>
      <c r="R531" s="21">
        <f t="shared" si="73"/>
        <v>7.4321489546364222E-2</v>
      </c>
    </row>
    <row r="532" spans="1:18">
      <c r="A532">
        <f t="shared" si="64"/>
        <v>25</v>
      </c>
      <c r="B532" s="12">
        <f t="shared" si="71"/>
        <v>-250</v>
      </c>
      <c r="C532">
        <f t="shared" si="65"/>
        <v>1.796E-2</v>
      </c>
      <c r="D532">
        <f t="shared" si="72"/>
        <v>-1.7456936676687145</v>
      </c>
      <c r="E532" s="12">
        <f t="shared" si="69"/>
        <v>937.5</v>
      </c>
      <c r="F532" s="22">
        <f>'2000 250 200 1'!C827</f>
        <v>2.0059866799999999E-6</v>
      </c>
      <c r="G532" s="22">
        <f>'2000 250 200 15'!C827</f>
        <v>2.00480151E-6</v>
      </c>
      <c r="H532" s="15">
        <f t="shared" si="66"/>
        <v>5.9099106901472624E-2</v>
      </c>
      <c r="I532" s="22">
        <f>'2000 250 200 1'!D827</f>
        <v>1.4045865899999999E-6</v>
      </c>
      <c r="J532" s="22">
        <f>'2000 250 200 15'!D827</f>
        <v>1.40384809E-6</v>
      </c>
      <c r="K532" s="21">
        <f t="shared" si="67"/>
        <v>5.2591573894106076E-2</v>
      </c>
      <c r="L532">
        <f t="shared" si="70"/>
        <v>1000</v>
      </c>
      <c r="M532" s="22">
        <f>'2000 250 200 1'!C827+'2000 250 200 1'!D827</f>
        <v>3.4105732699999998E-6</v>
      </c>
      <c r="N532" s="22">
        <f>'2000 250 200 15'!C827+'2000 250 200 15'!D827</f>
        <v>3.4086496000000002E-6</v>
      </c>
      <c r="O532" s="21">
        <f t="shared" si="68"/>
        <v>5.6419038845686185E-2</v>
      </c>
      <c r="P532" s="22">
        <f>'2000 250 200 1'!C827-'2000 250 200 1'!D827</f>
        <v>6.0140008999999998E-7</v>
      </c>
      <c r="Q532" s="22">
        <f>'2000 250 200 15'!C827-'2000 250 200 15'!D827</f>
        <v>6.0095342000000006E-7</v>
      </c>
      <c r="R532" s="21">
        <f t="shared" si="73"/>
        <v>7.4299279918086422E-2</v>
      </c>
    </row>
    <row r="533" spans="1:18">
      <c r="A533">
        <f t="shared" si="64"/>
        <v>26</v>
      </c>
      <c r="B533" s="12">
        <f t="shared" si="71"/>
        <v>-260</v>
      </c>
      <c r="C533">
        <f t="shared" si="65"/>
        <v>2.0160000000000001E-2</v>
      </c>
      <c r="D533">
        <f t="shared" si="72"/>
        <v>-1.6955094722265123</v>
      </c>
      <c r="E533" s="12">
        <f t="shared" si="69"/>
        <v>937.5</v>
      </c>
      <c r="F533" s="22">
        <f>'2000 250 200 1'!C828</f>
        <v>2.0059859299999999E-6</v>
      </c>
      <c r="G533" s="22">
        <f>'2000 250 200 15'!C828</f>
        <v>2.0048015300000001E-6</v>
      </c>
      <c r="H533" s="15">
        <f t="shared" si="66"/>
        <v>5.9060721208090583E-2</v>
      </c>
      <c r="I533" s="22">
        <f>'2000 250 200 1'!D828</f>
        <v>1.4045876E-6</v>
      </c>
      <c r="J533" s="22">
        <f>'2000 250 200 15'!D828</f>
        <v>1.40384944E-6</v>
      </c>
      <c r="K533" s="21">
        <f t="shared" si="67"/>
        <v>5.2567316944373298E-2</v>
      </c>
      <c r="L533">
        <f t="shared" si="70"/>
        <v>1000</v>
      </c>
      <c r="M533" s="22">
        <f>'2000 250 200 1'!C828+'2000 250 200 1'!D828</f>
        <v>3.4105735299999999E-6</v>
      </c>
      <c r="N533" s="22">
        <f>'2000 250 200 15'!C828+'2000 250 200 15'!D828</f>
        <v>3.4086509699999999E-6</v>
      </c>
      <c r="O533" s="21">
        <f t="shared" si="68"/>
        <v>5.6386470338380235E-2</v>
      </c>
      <c r="P533" s="22">
        <f>'2000 250 200 1'!C828-'2000 250 200 1'!D828</f>
        <v>6.0139832999999995E-7</v>
      </c>
      <c r="Q533" s="22">
        <f>'2000 250 200 15'!C828-'2000 250 200 15'!D828</f>
        <v>6.0095209000000011E-7</v>
      </c>
      <c r="R533" s="21">
        <f t="shared" si="73"/>
        <v>7.4227944295946785E-2</v>
      </c>
    </row>
    <row r="534" spans="1:18">
      <c r="A534">
        <f t="shared" si="64"/>
        <v>27</v>
      </c>
      <c r="B534" s="12">
        <f t="shared" si="71"/>
        <v>-270</v>
      </c>
      <c r="C534">
        <f t="shared" si="65"/>
        <v>2.2630000000000001E-2</v>
      </c>
      <c r="D534">
        <f t="shared" si="72"/>
        <v>-1.6453154460452715</v>
      </c>
      <c r="E534" s="12">
        <f t="shared" si="69"/>
        <v>937.5</v>
      </c>
      <c r="F534" s="22">
        <f>'2000 250 200 1'!C829</f>
        <v>2.0059806699999999E-6</v>
      </c>
      <c r="G534" s="22">
        <f>'2000 250 200 15'!C829</f>
        <v>2.0047970799999998E-6</v>
      </c>
      <c r="H534" s="15">
        <f t="shared" si="66"/>
        <v>5.9020473024219158E-2</v>
      </c>
      <c r="I534" s="22">
        <f>'2000 250 200 1'!D829</f>
        <v>1.4045888500000001E-6</v>
      </c>
      <c r="J534" s="22">
        <f>'2000 250 200 15'!D829</f>
        <v>1.40385107E-6</v>
      </c>
      <c r="K534" s="21">
        <f t="shared" si="67"/>
        <v>5.254020175016539E-2</v>
      </c>
      <c r="L534">
        <f t="shared" si="70"/>
        <v>1000</v>
      </c>
      <c r="M534" s="22">
        <f>'2000 250 200 1'!C829+'2000 250 200 1'!D829</f>
        <v>3.41056952E-6</v>
      </c>
      <c r="N534" s="22">
        <f>'2000 250 200 15'!C829+'2000 250 200 15'!D829</f>
        <v>3.4086481499999998E-6</v>
      </c>
      <c r="O534" s="21">
        <f t="shared" si="68"/>
        <v>5.6351625449731643E-2</v>
      </c>
      <c r="P534" s="22">
        <f>'2000 250 200 1'!C829-'2000 250 200 1'!D829</f>
        <v>6.0139181999999984E-7</v>
      </c>
      <c r="Q534" s="22">
        <f>'2000 250 200 15'!C829-'2000 250 200 15'!D829</f>
        <v>6.0094600999999986E-7</v>
      </c>
      <c r="R534" s="21">
        <f t="shared" si="73"/>
        <v>7.415719423882311E-2</v>
      </c>
    </row>
    <row r="535" spans="1:18">
      <c r="A535">
        <f t="shared" ref="A535:A598" si="74">A451</f>
        <v>28</v>
      </c>
      <c r="B535" s="12">
        <f t="shared" si="71"/>
        <v>-280</v>
      </c>
      <c r="C535">
        <f t="shared" ref="C535:C598" si="75">C451</f>
        <v>2.5399999999999999E-2</v>
      </c>
      <c r="D535">
        <f t="shared" si="72"/>
        <v>-1.5951662833800619</v>
      </c>
      <c r="E535" s="12">
        <f t="shared" si="69"/>
        <v>937.5</v>
      </c>
      <c r="F535" s="22">
        <f>'2000 250 200 1'!C830</f>
        <v>2.0059691399999998E-6</v>
      </c>
      <c r="G535" s="22">
        <f>'2000 250 200 15'!C830</f>
        <v>2.0047858E-6</v>
      </c>
      <c r="H535" s="15">
        <f t="shared" ref="H535:H598" si="76">2*(F535-G535)/(F535+G535)*100</f>
        <v>5.900834220501118E-2</v>
      </c>
      <c r="I535" s="22">
        <f>'2000 250 200 1'!D830</f>
        <v>1.40458539E-6</v>
      </c>
      <c r="J535" s="22">
        <f>'2000 250 200 15'!D830</f>
        <v>1.4038477199999999E-6</v>
      </c>
      <c r="K535" s="21">
        <f t="shared" ref="K535:K598" si="77">2*(I535-J535)/(I535+J535)*100</f>
        <v>5.2532495602155629E-2</v>
      </c>
      <c r="L535">
        <f t="shared" si="70"/>
        <v>1000</v>
      </c>
      <c r="M535" s="22">
        <f>'2000 250 200 1'!C830+'2000 250 200 1'!D830</f>
        <v>3.41055453E-6</v>
      </c>
      <c r="N535" s="22">
        <f>'2000 250 200 15'!C830+'2000 250 200 15'!D830</f>
        <v>3.4086335199999999E-6</v>
      </c>
      <c r="O535" s="21">
        <f t="shared" ref="O535:O598" si="78">2*(M535-N535)/(M535+N535)*100</f>
        <v>5.6341311778317166E-2</v>
      </c>
      <c r="P535" s="22">
        <f>'2000 250 200 1'!C830-'2000 250 200 1'!D830</f>
        <v>6.0138374999999979E-7</v>
      </c>
      <c r="Q535" s="22">
        <f>'2000 250 200 15'!C830-'2000 250 200 15'!D830</f>
        <v>6.0093808000000011E-7</v>
      </c>
      <c r="R535" s="21">
        <f t="shared" si="73"/>
        <v>7.4134892818119968E-2</v>
      </c>
    </row>
    <row r="536" spans="1:18">
      <c r="A536">
        <f t="shared" si="74"/>
        <v>29</v>
      </c>
      <c r="B536" s="12">
        <f t="shared" si="71"/>
        <v>-290</v>
      </c>
      <c r="C536">
        <f t="shared" si="75"/>
        <v>2.8510000000000001E-2</v>
      </c>
      <c r="D536">
        <f t="shared" si="72"/>
        <v>-1.5450027826905399</v>
      </c>
      <c r="E536" s="12">
        <f t="shared" si="69"/>
        <v>937.5</v>
      </c>
      <c r="F536" s="22">
        <f>'2000 250 200 1'!C831</f>
        <v>2.0059462099999998E-6</v>
      </c>
      <c r="G536" s="22">
        <f>'2000 250 200 15'!C831</f>
        <v>2.0047622900000001E-6</v>
      </c>
      <c r="H536" s="15">
        <f t="shared" si="76"/>
        <v>5.903794803336028E-2</v>
      </c>
      <c r="I536" s="22">
        <f>'2000 250 200 1'!D831</f>
        <v>1.40457097E-6</v>
      </c>
      <c r="J536" s="22">
        <f>'2000 250 200 15'!D831</f>
        <v>1.40383303E-6</v>
      </c>
      <c r="K536" s="21">
        <f t="shared" si="77"/>
        <v>5.2552268120970969E-2</v>
      </c>
      <c r="L536">
        <f t="shared" si="70"/>
        <v>1000</v>
      </c>
      <c r="M536" s="22">
        <f>'2000 250 200 1'!C831+'2000 250 200 1'!D831</f>
        <v>3.4105171799999999E-6</v>
      </c>
      <c r="N536" s="22">
        <f>'2000 250 200 15'!C831+'2000 250 200 15'!D831</f>
        <v>3.4085953199999998E-6</v>
      </c>
      <c r="O536" s="21">
        <f t="shared" si="78"/>
        <v>5.6366865922802427E-2</v>
      </c>
      <c r="P536" s="22">
        <f>'2000 250 200 1'!C831-'2000 250 200 1'!D831</f>
        <v>6.0137523999999984E-7</v>
      </c>
      <c r="Q536" s="22">
        <f>'2000 250 200 15'!C831-'2000 250 200 15'!D831</f>
        <v>6.0092926000000009E-7</v>
      </c>
      <c r="R536" s="21">
        <f t="shared" si="73"/>
        <v>7.4187529032744198E-2</v>
      </c>
    </row>
    <row r="537" spans="1:18">
      <c r="A537">
        <f t="shared" si="74"/>
        <v>30</v>
      </c>
      <c r="B537" s="12">
        <f t="shared" si="71"/>
        <v>-300</v>
      </c>
      <c r="C537">
        <f t="shared" si="75"/>
        <v>3.2000000000000001E-2</v>
      </c>
      <c r="D537">
        <f t="shared" si="72"/>
        <v>-1.494850021680094</v>
      </c>
      <c r="E537" s="12">
        <f t="shared" si="69"/>
        <v>937.5</v>
      </c>
      <c r="F537" s="22">
        <f>'2000 250 200 1'!C832</f>
        <v>2.0059007000000001E-6</v>
      </c>
      <c r="G537" s="22">
        <f>'2000 250 200 15'!C832</f>
        <v>2.0047157100000001E-6</v>
      </c>
      <c r="H537" s="15">
        <f t="shared" si="76"/>
        <v>5.9092662018009508E-2</v>
      </c>
      <c r="I537" s="22">
        <f>'2000 250 200 1'!D832</f>
        <v>1.40453794E-6</v>
      </c>
      <c r="J537" s="22">
        <f>'2000 250 200 15'!D832</f>
        <v>1.4037995500000001E-6</v>
      </c>
      <c r="K537" s="21">
        <f t="shared" si="77"/>
        <v>5.2585560149323446E-2</v>
      </c>
      <c r="L537">
        <f t="shared" si="70"/>
        <v>1000</v>
      </c>
      <c r="M537" s="22">
        <f>'2000 250 200 1'!C832+'2000 250 200 1'!D832</f>
        <v>3.41043864E-6</v>
      </c>
      <c r="N537" s="22">
        <f>'2000 250 200 15'!C832+'2000 250 200 15'!D832</f>
        <v>3.4085152600000004E-6</v>
      </c>
      <c r="O537" s="21">
        <f t="shared" si="78"/>
        <v>5.6412758561092922E-2</v>
      </c>
      <c r="P537" s="22">
        <f>'2000 250 200 1'!C832-'2000 250 200 1'!D832</f>
        <v>6.0136276000000009E-7</v>
      </c>
      <c r="Q537" s="22">
        <f>'2000 250 200 15'!C832-'2000 250 200 15'!D832</f>
        <v>6.0091616E-7</v>
      </c>
      <c r="R537" s="21">
        <f t="shared" si="73"/>
        <v>7.4292244930999563E-2</v>
      </c>
    </row>
    <row r="538" spans="1:18">
      <c r="A538">
        <f t="shared" si="74"/>
        <v>31</v>
      </c>
      <c r="B538" s="12">
        <f t="shared" si="71"/>
        <v>-310</v>
      </c>
      <c r="C538">
        <f t="shared" si="75"/>
        <v>3.5920000000000001E-2</v>
      </c>
      <c r="D538">
        <f t="shared" si="72"/>
        <v>-1.4446636720047332</v>
      </c>
      <c r="E538" s="12">
        <f t="shared" si="69"/>
        <v>937.5</v>
      </c>
      <c r="F538" s="22">
        <f>'2000 250 200 1'!C833</f>
        <v>2.0058131099999998E-6</v>
      </c>
      <c r="G538" s="22">
        <f>'2000 250 200 15'!C833</f>
        <v>2.00462731E-6</v>
      </c>
      <c r="H538" s="15">
        <f t="shared" si="76"/>
        <v>5.913564974491381E-2</v>
      </c>
      <c r="I538" s="22">
        <f>'2000 250 200 1'!D833</f>
        <v>1.40447535E-6</v>
      </c>
      <c r="J538" s="22">
        <f>'2000 250 200 15'!D833</f>
        <v>1.40373665E-6</v>
      </c>
      <c r="K538" s="21">
        <f t="shared" si="77"/>
        <v>5.2609988134801847E-2</v>
      </c>
      <c r="L538">
        <f t="shared" si="70"/>
        <v>1000</v>
      </c>
      <c r="M538" s="22">
        <f>'2000 250 200 1'!C833+'2000 250 200 1'!D833</f>
        <v>3.4102884599999998E-6</v>
      </c>
      <c r="N538" s="22">
        <f>'2000 250 200 15'!C833+'2000 250 200 15'!D833</f>
        <v>3.40836396E-6</v>
      </c>
      <c r="O538" s="21">
        <f t="shared" si="78"/>
        <v>5.6448103861550587E-2</v>
      </c>
      <c r="P538" s="22">
        <f>'2000 250 200 1'!C833-'2000 250 200 1'!D833</f>
        <v>6.0133775999999983E-7</v>
      </c>
      <c r="Q538" s="22">
        <f>'2000 250 200 15'!C833-'2000 250 200 15'!D833</f>
        <v>6.0089066000000004E-7</v>
      </c>
      <c r="R538" s="21">
        <f t="shared" si="73"/>
        <v>7.4378544469907715E-2</v>
      </c>
    </row>
    <row r="539" spans="1:18">
      <c r="A539">
        <f t="shared" si="74"/>
        <v>32</v>
      </c>
      <c r="B539" s="12">
        <f t="shared" si="71"/>
        <v>-320</v>
      </c>
      <c r="C539">
        <f t="shared" si="75"/>
        <v>4.0320000000000002E-2</v>
      </c>
      <c r="D539">
        <f t="shared" si="72"/>
        <v>-1.394479476562531</v>
      </c>
      <c r="E539" s="12">
        <f t="shared" si="69"/>
        <v>937.5</v>
      </c>
      <c r="F539" s="22">
        <f>'2000 250 200 1'!C834</f>
        <v>2.0056537300000002E-6</v>
      </c>
      <c r="G539" s="22">
        <f>'2000 250 200 15'!C834</f>
        <v>2.0044680299999999E-6</v>
      </c>
      <c r="H539" s="15">
        <f t="shared" si="76"/>
        <v>5.9135361515821383E-2</v>
      </c>
      <c r="I539" s="22">
        <f>'2000 250 200 1'!D834</f>
        <v>1.4043656399999999E-6</v>
      </c>
      <c r="J539" s="22">
        <f>'2000 250 200 15'!D834</f>
        <v>1.4036270699999999E-6</v>
      </c>
      <c r="K539" s="21">
        <f t="shared" si="77"/>
        <v>5.2604837424951353E-2</v>
      </c>
      <c r="L539">
        <f t="shared" si="70"/>
        <v>1000</v>
      </c>
      <c r="M539" s="22">
        <f>'2000 250 200 1'!C834+'2000 250 200 1'!D834</f>
        <v>3.4100193700000001E-6</v>
      </c>
      <c r="N539" s="22">
        <f>'2000 250 200 15'!C834+'2000 250 200 15'!D834</f>
        <v>3.4080951E-6</v>
      </c>
      <c r="O539" s="21">
        <f t="shared" si="78"/>
        <v>5.6445810890003743E-2</v>
      </c>
      <c r="P539" s="22">
        <f>'2000 250 200 1'!C834-'2000 250 200 1'!D834</f>
        <v>6.0128809000000028E-7</v>
      </c>
      <c r="Q539" s="22">
        <f>'2000 250 200 15'!C834-'2000 250 200 15'!D834</f>
        <v>6.0084095999999996E-7</v>
      </c>
      <c r="R539" s="21">
        <f t="shared" si="73"/>
        <v>7.4389683869683809E-2</v>
      </c>
    </row>
    <row r="540" spans="1:18">
      <c r="A540">
        <f t="shared" si="74"/>
        <v>33</v>
      </c>
      <c r="B540" s="12">
        <f t="shared" si="71"/>
        <v>-330</v>
      </c>
      <c r="C540">
        <f t="shared" si="75"/>
        <v>4.5249999999999999E-2</v>
      </c>
      <c r="D540">
        <f t="shared" si="72"/>
        <v>-1.344381416458778</v>
      </c>
      <c r="E540" s="12">
        <f t="shared" si="69"/>
        <v>937.5</v>
      </c>
      <c r="F540" s="22">
        <f>'2000 250 200 1'!C835</f>
        <v>2.0053811400000001E-6</v>
      </c>
      <c r="G540" s="22">
        <f>'2000 250 200 15'!C835</f>
        <v>2.0041965699999999E-6</v>
      </c>
      <c r="H540" s="15">
        <f t="shared" si="76"/>
        <v>5.9087020413440695E-2</v>
      </c>
      <c r="I540" s="22">
        <f>'2000 250 200 1'!D835</f>
        <v>1.4041816399999999E-6</v>
      </c>
      <c r="J540" s="22">
        <f>'2000 250 200 15'!D835</f>
        <v>1.4034436300000001E-6</v>
      </c>
      <c r="K540" s="21">
        <f t="shared" si="77"/>
        <v>5.257183057052818E-2</v>
      </c>
      <c r="L540">
        <f t="shared" si="70"/>
        <v>1000</v>
      </c>
      <c r="M540" s="22">
        <f>'2000 250 200 1'!C835+'2000 250 200 1'!D835</f>
        <v>3.40956278E-6</v>
      </c>
      <c r="N540" s="22">
        <f>'2000 250 200 15'!C835+'2000 250 200 15'!D835</f>
        <v>3.4076401999999999E-6</v>
      </c>
      <c r="O540" s="21">
        <f t="shared" si="78"/>
        <v>5.6403777491750767E-2</v>
      </c>
      <c r="P540" s="22">
        <f>'2000 250 200 1'!C835-'2000 250 200 1'!D835</f>
        <v>6.0119950000000016E-7</v>
      </c>
      <c r="Q540" s="22">
        <f>'2000 250 200 15'!C835-'2000 250 200 15'!D835</f>
        <v>6.0075293999999979E-7</v>
      </c>
      <c r="R540" s="21">
        <f t="shared" si="73"/>
        <v>7.4305768704187092E-2</v>
      </c>
    </row>
    <row r="541" spans="1:18">
      <c r="A541">
        <f t="shared" si="74"/>
        <v>34</v>
      </c>
      <c r="B541" s="12">
        <f t="shared" si="71"/>
        <v>-340</v>
      </c>
      <c r="C541">
        <f t="shared" si="75"/>
        <v>5.0799999999999998E-2</v>
      </c>
      <c r="D541">
        <f t="shared" si="72"/>
        <v>-1.2941362877160807</v>
      </c>
      <c r="E541" s="12">
        <f t="shared" si="69"/>
        <v>937.5</v>
      </c>
      <c r="F541" s="22">
        <f>'2000 250 200 1'!C836</f>
        <v>2.0049411900000002E-6</v>
      </c>
      <c r="G541" s="22">
        <f>'2000 250 200 15'!C836</f>
        <v>2.0037583000000001E-6</v>
      </c>
      <c r="H541" s="15">
        <f t="shared" si="76"/>
        <v>5.9016147403958628E-2</v>
      </c>
      <c r="I541" s="22">
        <f>'2000 250 200 1'!D836</f>
        <v>1.4038851999999999E-6</v>
      </c>
      <c r="J541" s="22">
        <f>'2000 250 200 15'!D836</f>
        <v>1.40314795E-6</v>
      </c>
      <c r="K541" s="21">
        <f t="shared" si="77"/>
        <v>5.2528770456441762E-2</v>
      </c>
      <c r="L541">
        <f t="shared" si="70"/>
        <v>1000</v>
      </c>
      <c r="M541" s="22">
        <f>'2000 250 200 1'!C836+'2000 250 200 1'!D836</f>
        <v>3.4088263900000001E-6</v>
      </c>
      <c r="N541" s="22">
        <f>'2000 250 200 15'!C836+'2000 250 200 15'!D836</f>
        <v>3.40690625E-6</v>
      </c>
      <c r="O541" s="21">
        <f t="shared" si="78"/>
        <v>5.6344346277061245E-2</v>
      </c>
      <c r="P541" s="22">
        <f>'2000 250 200 1'!C836-'2000 250 200 1'!D836</f>
        <v>6.0105599000000029E-7</v>
      </c>
      <c r="Q541" s="22">
        <f>'2000 250 200 15'!C836-'2000 250 200 15'!D836</f>
        <v>6.0061035000000008E-7</v>
      </c>
      <c r="R541" s="21">
        <f t="shared" si="73"/>
        <v>7.4170339164231824E-2</v>
      </c>
    </row>
    <row r="542" spans="1:18">
      <c r="A542">
        <f t="shared" si="74"/>
        <v>35</v>
      </c>
      <c r="B542" s="12">
        <f t="shared" si="71"/>
        <v>-350</v>
      </c>
      <c r="C542">
        <f t="shared" si="75"/>
        <v>5.7020000000000001E-2</v>
      </c>
      <c r="D542">
        <f t="shared" si="72"/>
        <v>-1.2439727870265589</v>
      </c>
      <c r="E542" s="12">
        <f t="shared" si="69"/>
        <v>937.5</v>
      </c>
      <c r="F542" s="22">
        <f>'2000 250 200 1'!C837</f>
        <v>2.0042673400000001E-6</v>
      </c>
      <c r="G542" s="22">
        <f>'2000 250 200 15'!C837</f>
        <v>2.003086E-6</v>
      </c>
      <c r="H542" s="15">
        <f t="shared" si="76"/>
        <v>5.8958614315760015E-2</v>
      </c>
      <c r="I542" s="22">
        <f>'2000 250 200 1'!D837</f>
        <v>1.4034285800000001E-6</v>
      </c>
      <c r="J542" s="22">
        <f>'2000 250 200 15'!D837</f>
        <v>1.40269201E-6</v>
      </c>
      <c r="K542" s="21">
        <f t="shared" si="77"/>
        <v>5.2497387505370849E-2</v>
      </c>
      <c r="L542">
        <f t="shared" si="70"/>
        <v>1000</v>
      </c>
      <c r="M542" s="22">
        <f>'2000 250 200 1'!C837+'2000 250 200 1'!D837</f>
        <v>3.40769592E-6</v>
      </c>
      <c r="N542" s="22">
        <f>'2000 250 200 15'!C837+'2000 250 200 15'!D837</f>
        <v>3.4057780100000001E-6</v>
      </c>
      <c r="O542" s="21">
        <f t="shared" si="78"/>
        <v>5.6297566254866094E-2</v>
      </c>
      <c r="P542" s="22">
        <f>'2000 250 200 1'!C837-'2000 250 200 1'!D837</f>
        <v>6.0083876000000003E-7</v>
      </c>
      <c r="Q542" s="22">
        <f>'2000 250 200 15'!C837-'2000 250 200 15'!D837</f>
        <v>6.0039399000000001E-7</v>
      </c>
      <c r="R542" s="21">
        <f t="shared" si="73"/>
        <v>7.4052260063674491E-2</v>
      </c>
    </row>
    <row r="543" spans="1:18">
      <c r="A543">
        <f t="shared" si="74"/>
        <v>36</v>
      </c>
      <c r="B543" s="12">
        <f t="shared" si="71"/>
        <v>-360</v>
      </c>
      <c r="C543">
        <f t="shared" si="75"/>
        <v>6.4000000000000001E-2</v>
      </c>
      <c r="D543">
        <f t="shared" si="72"/>
        <v>-1.1938200260161129</v>
      </c>
      <c r="E543" s="12">
        <f t="shared" si="69"/>
        <v>937.5</v>
      </c>
      <c r="F543" s="22">
        <f>'2000 250 200 1'!C838</f>
        <v>2.0032825999999999E-6</v>
      </c>
      <c r="G543" s="22">
        <f>'2000 250 200 15'!C838</f>
        <v>2.0021026099999998E-6</v>
      </c>
      <c r="H543" s="15">
        <f t="shared" si="76"/>
        <v>5.8920175620268862E-2</v>
      </c>
      <c r="I543" s="22">
        <f>'2000 250 200 1'!D838</f>
        <v>1.4027577800000001E-6</v>
      </c>
      <c r="J543" s="22">
        <f>'2000 250 200 15'!D838</f>
        <v>1.40202197E-6</v>
      </c>
      <c r="K543" s="21">
        <f t="shared" si="77"/>
        <v>5.2468290959398527E-2</v>
      </c>
      <c r="L543">
        <f t="shared" si="70"/>
        <v>1000</v>
      </c>
      <c r="M543" s="22">
        <f>'2000 250 200 1'!C838+'2000 250 200 1'!D838</f>
        <v>3.40604038E-6</v>
      </c>
      <c r="N543" s="22">
        <f>'2000 250 200 15'!C838+'2000 250 200 15'!D838</f>
        <v>3.40412458E-6</v>
      </c>
      <c r="O543" s="21">
        <f t="shared" si="78"/>
        <v>5.6262954311757839E-2</v>
      </c>
      <c r="P543" s="22">
        <f>'2000 250 200 1'!C838-'2000 250 200 1'!D838</f>
        <v>6.0052481999999984E-7</v>
      </c>
      <c r="Q543" s="22">
        <f>'2000 250 200 15'!C838-'2000 250 200 15'!D838</f>
        <v>6.0008063999999984E-7</v>
      </c>
      <c r="R543" s="21">
        <f t="shared" si="73"/>
        <v>7.3992666999863857E-2</v>
      </c>
    </row>
    <row r="544" spans="1:18">
      <c r="A544">
        <f t="shared" si="74"/>
        <v>37</v>
      </c>
      <c r="B544" s="12">
        <f t="shared" si="71"/>
        <v>-370</v>
      </c>
      <c r="C544">
        <f t="shared" si="75"/>
        <v>7.1840000000000001E-2</v>
      </c>
      <c r="D544">
        <f t="shared" si="72"/>
        <v>-1.143633676340752</v>
      </c>
      <c r="E544" s="12">
        <f t="shared" si="69"/>
        <v>937.5</v>
      </c>
      <c r="F544" s="22">
        <f>'2000 250 200 1'!C839</f>
        <v>2.00190291E-6</v>
      </c>
      <c r="G544" s="22">
        <f>'2000 250 200 15'!C839</f>
        <v>2.0007251399999999E-6</v>
      </c>
      <c r="H544" s="15">
        <f t="shared" si="76"/>
        <v>5.8849834922839295E-2</v>
      </c>
      <c r="I544" s="22">
        <f>'2000 250 200 1'!D839</f>
        <v>1.40181626E-6</v>
      </c>
      <c r="J544" s="22">
        <f>'2000 250 200 15'!D839</f>
        <v>1.40108212E-6</v>
      </c>
      <c r="K544" s="21">
        <f t="shared" si="77"/>
        <v>5.2384346520619615E-2</v>
      </c>
      <c r="L544">
        <f t="shared" si="70"/>
        <v>1000</v>
      </c>
      <c r="M544" s="22">
        <f>'2000 250 200 1'!C839+'2000 250 200 1'!D839</f>
        <v>3.40371917E-6</v>
      </c>
      <c r="N544" s="22">
        <f>'2000 250 200 15'!C839+'2000 250 200 15'!D839</f>
        <v>3.4018072599999998E-6</v>
      </c>
      <c r="O544" s="21">
        <f t="shared" si="78"/>
        <v>5.6186983319089029E-2</v>
      </c>
      <c r="P544" s="22">
        <f>'2000 250 200 1'!C839-'2000 250 200 1'!D839</f>
        <v>6.0008665000000005E-7</v>
      </c>
      <c r="Q544" s="22">
        <f>'2000 250 200 15'!C839-'2000 250 200 15'!D839</f>
        <v>5.9964301999999993E-7</v>
      </c>
      <c r="R544" s="21">
        <f t="shared" si="73"/>
        <v>7.3954993544523104E-2</v>
      </c>
    </row>
    <row r="545" spans="1:18">
      <c r="A545">
        <f t="shared" si="74"/>
        <v>38</v>
      </c>
      <c r="B545" s="12">
        <f t="shared" si="71"/>
        <v>-380</v>
      </c>
      <c r="C545">
        <f t="shared" si="75"/>
        <v>8.0629999999999993E-2</v>
      </c>
      <c r="D545">
        <f t="shared" si="72"/>
        <v>-1.0935033402006471</v>
      </c>
      <c r="E545" s="12">
        <f t="shared" si="69"/>
        <v>937.5</v>
      </c>
      <c r="F545" s="22">
        <f>'2000 250 200 1'!C840</f>
        <v>2.0000412600000001E-6</v>
      </c>
      <c r="G545" s="22">
        <f>'2000 250 200 15'!C840</f>
        <v>1.99886882E-6</v>
      </c>
      <c r="H545" s="15">
        <f t="shared" si="76"/>
        <v>5.8637977676160517E-2</v>
      </c>
      <c r="I545" s="22">
        <f>'2000 250 200 1'!D840</f>
        <v>1.4005474499999999E-6</v>
      </c>
      <c r="J545" s="22">
        <f>'2000 250 200 15'!D840</f>
        <v>1.3998174400000001E-6</v>
      </c>
      <c r="K545" s="21">
        <f t="shared" si="77"/>
        <v>5.2136777075494488E-2</v>
      </c>
      <c r="L545">
        <f t="shared" si="70"/>
        <v>1000</v>
      </c>
      <c r="M545" s="22">
        <f>'2000 250 200 1'!C840+'2000 250 200 1'!D840</f>
        <v>3.40058871E-6</v>
      </c>
      <c r="N545" s="22">
        <f>'2000 250 200 15'!C840+'2000 250 200 15'!D840</f>
        <v>3.3986862599999999E-6</v>
      </c>
      <c r="O545" s="21">
        <f t="shared" si="78"/>
        <v>5.5960378375464831E-2</v>
      </c>
      <c r="P545" s="22">
        <f>'2000 250 200 1'!C840-'2000 250 200 1'!D840</f>
        <v>5.9949381000000014E-7</v>
      </c>
      <c r="Q545" s="22">
        <f>'2000 250 200 15'!C840-'2000 250 200 15'!D840</f>
        <v>5.9905137999999993E-7</v>
      </c>
      <c r="R545" s="21">
        <f t="shared" si="73"/>
        <v>7.3827837897410958E-2</v>
      </c>
    </row>
    <row r="546" spans="1:18">
      <c r="A546">
        <f t="shared" si="74"/>
        <v>39</v>
      </c>
      <c r="B546" s="12">
        <f t="shared" si="71"/>
        <v>-390</v>
      </c>
      <c r="C546">
        <f t="shared" si="75"/>
        <v>9.0509999999999993E-2</v>
      </c>
      <c r="D546">
        <f t="shared" si="72"/>
        <v>-1.0433034351053492</v>
      </c>
      <c r="E546" s="12">
        <f t="shared" si="69"/>
        <v>937.5</v>
      </c>
      <c r="F546" s="22">
        <f>'2000 250 200 1'!C841</f>
        <v>1.9976121999999999E-6</v>
      </c>
      <c r="G546" s="22">
        <f>'2000 250 200 15'!C841</f>
        <v>1.99645107E-6</v>
      </c>
      <c r="H546" s="15">
        <f t="shared" si="76"/>
        <v>5.8142794518120322E-2</v>
      </c>
      <c r="I546" s="22">
        <f>'2000 250 200 1'!D841</f>
        <v>1.398896E-6</v>
      </c>
      <c r="J546" s="22">
        <f>'2000 250 200 15'!D841</f>
        <v>1.3981743400000001E-6</v>
      </c>
      <c r="K546" s="21">
        <f t="shared" si="77"/>
        <v>5.160113349168402E-2</v>
      </c>
      <c r="L546">
        <f t="shared" si="70"/>
        <v>1000</v>
      </c>
      <c r="M546" s="22">
        <f>'2000 250 200 1'!C841+'2000 250 200 1'!D841</f>
        <v>3.3965081999999997E-6</v>
      </c>
      <c r="N546" s="22">
        <f>'2000 250 200 15'!C841+'2000 250 200 15'!D841</f>
        <v>3.3946254100000001E-6</v>
      </c>
      <c r="O546" s="21">
        <f t="shared" si="78"/>
        <v>5.544847467666144E-2</v>
      </c>
      <c r="P546" s="22">
        <f>'2000 250 200 1'!C841-'2000 250 200 1'!D841</f>
        <v>5.9871619999999998E-7</v>
      </c>
      <c r="Q546" s="22">
        <f>'2000 250 200 15'!C841-'2000 250 200 15'!D841</f>
        <v>5.9827672999999992E-7</v>
      </c>
      <c r="R546" s="21">
        <f t="shared" si="73"/>
        <v>7.3429005132061839E-2</v>
      </c>
    </row>
    <row r="547" spans="1:18">
      <c r="A547">
        <f t="shared" si="74"/>
        <v>40</v>
      </c>
      <c r="B547" s="12">
        <f t="shared" si="71"/>
        <v>-400</v>
      </c>
      <c r="C547">
        <f t="shared" si="75"/>
        <v>0.1016</v>
      </c>
      <c r="D547">
        <f t="shared" si="72"/>
        <v>-0.99310629205209955</v>
      </c>
      <c r="E547" s="12">
        <f t="shared" si="69"/>
        <v>937.5</v>
      </c>
      <c r="F547" s="22">
        <f>'2000 250 200 1'!C842</f>
        <v>1.9945369300000001E-6</v>
      </c>
      <c r="G547" s="22">
        <f>'2000 250 200 15'!C842</f>
        <v>1.9933959199999999E-6</v>
      </c>
      <c r="H547" s="15">
        <f t="shared" si="76"/>
        <v>5.7223130023374986E-2</v>
      </c>
      <c r="I547" s="22">
        <f>'2000 250 200 1'!D842</f>
        <v>1.3968090900000001E-6</v>
      </c>
      <c r="J547" s="22">
        <f>'2000 250 200 15'!D842</f>
        <v>1.3961016300000001E-6</v>
      </c>
      <c r="K547" s="21">
        <f t="shared" si="77"/>
        <v>5.066112532233101E-2</v>
      </c>
      <c r="L547">
        <f t="shared" si="70"/>
        <v>1000</v>
      </c>
      <c r="M547" s="22">
        <f>'2000 250 200 1'!C842+'2000 250 200 1'!D842</f>
        <v>3.3913460200000001E-6</v>
      </c>
      <c r="N547" s="22">
        <f>'2000 250 200 15'!C842+'2000 250 200 15'!D842</f>
        <v>3.3894975500000001E-6</v>
      </c>
      <c r="O547" s="21">
        <f t="shared" si="78"/>
        <v>5.4520355201174139E-2</v>
      </c>
      <c r="P547" s="22">
        <f>'2000 250 200 1'!C842-'2000 250 200 1'!D842</f>
        <v>5.9772783999999999E-7</v>
      </c>
      <c r="Q547" s="22">
        <f>'2000 250 200 15'!C842-'2000 250 200 15'!D842</f>
        <v>5.9729428999999981E-7</v>
      </c>
      <c r="R547" s="21">
        <f t="shared" si="73"/>
        <v>7.2559325742391614E-2</v>
      </c>
    </row>
    <row r="548" spans="1:18">
      <c r="A548">
        <f t="shared" si="74"/>
        <v>41</v>
      </c>
      <c r="B548" s="12">
        <f t="shared" si="71"/>
        <v>-410</v>
      </c>
      <c r="C548">
        <f t="shared" si="75"/>
        <v>0.114</v>
      </c>
      <c r="D548">
        <f t="shared" si="72"/>
        <v>-0.94309514866352739</v>
      </c>
      <c r="E548" s="12">
        <f t="shared" si="69"/>
        <v>937.5</v>
      </c>
      <c r="F548" s="22">
        <f>'2000 250 200 1'!C843</f>
        <v>1.9907487499999999E-6</v>
      </c>
      <c r="G548" s="22">
        <f>'2000 250 200 15'!C843</f>
        <v>1.989639E-6</v>
      </c>
      <c r="H548" s="15">
        <f t="shared" si="76"/>
        <v>5.5760899173698607E-2</v>
      </c>
      <c r="I548" s="22">
        <f>'2000 250 200 1'!D843</f>
        <v>1.3942392700000001E-6</v>
      </c>
      <c r="J548" s="22">
        <f>'2000 250 200 15'!D843</f>
        <v>1.39355309E-6</v>
      </c>
      <c r="K548" s="21">
        <f t="shared" si="77"/>
        <v>4.922748263791836E-2</v>
      </c>
      <c r="L548">
        <f t="shared" si="70"/>
        <v>1000</v>
      </c>
      <c r="M548" s="22">
        <f>'2000 250 200 1'!C843+'2000 250 200 1'!D843</f>
        <v>3.3849880199999999E-6</v>
      </c>
      <c r="N548" s="22">
        <f>'2000 250 200 15'!C843+'2000 250 200 15'!D843</f>
        <v>3.38319209E-6</v>
      </c>
      <c r="O548" s="21">
        <f t="shared" si="78"/>
        <v>5.3069805200558789E-2</v>
      </c>
      <c r="P548" s="22">
        <f>'2000 250 200 1'!C843-'2000 250 200 1'!D843</f>
        <v>5.9650947999999979E-7</v>
      </c>
      <c r="Q548" s="22">
        <f>'2000 250 200 15'!C843-'2000 250 200 15'!D843</f>
        <v>5.9608591000000003E-7</v>
      </c>
      <c r="R548" s="21">
        <f t="shared" si="73"/>
        <v>7.1033311641388791E-2</v>
      </c>
    </row>
    <row r="549" spans="1:18">
      <c r="A549">
        <f t="shared" si="74"/>
        <v>42</v>
      </c>
      <c r="B549" s="12">
        <f t="shared" si="71"/>
        <v>-420</v>
      </c>
      <c r="C549">
        <f t="shared" si="75"/>
        <v>0.128</v>
      </c>
      <c r="D549">
        <f t="shared" si="72"/>
        <v>-0.89279003035213167</v>
      </c>
      <c r="E549" s="12">
        <f t="shared" si="69"/>
        <v>937.5</v>
      </c>
      <c r="F549" s="22">
        <f>'2000 250 200 1'!C844</f>
        <v>1.9861969600000001E-6</v>
      </c>
      <c r="G549" s="22">
        <f>'2000 250 200 15'!C844</f>
        <v>1.9851316000000001E-6</v>
      </c>
      <c r="H549" s="15">
        <f t="shared" si="76"/>
        <v>5.3652574140075612E-2</v>
      </c>
      <c r="I549" s="22">
        <f>'2000 250 200 1'!D844</f>
        <v>1.39114837E-6</v>
      </c>
      <c r="J549" s="22">
        <f>'2000 250 200 15'!D844</f>
        <v>1.3904916699999999E-6</v>
      </c>
      <c r="K549" s="21">
        <f t="shared" si="77"/>
        <v>4.7216749152065467E-2</v>
      </c>
      <c r="L549">
        <f t="shared" si="70"/>
        <v>1000</v>
      </c>
      <c r="M549" s="22">
        <f>'2000 250 200 1'!C844+'2000 250 200 1'!D844</f>
        <v>3.3773453300000002E-6</v>
      </c>
      <c r="N549" s="22">
        <f>'2000 250 200 15'!C844+'2000 250 200 15'!D844</f>
        <v>3.3756232700000003E-6</v>
      </c>
      <c r="O549" s="21">
        <f t="shared" si="78"/>
        <v>5.1001569887349808E-2</v>
      </c>
      <c r="P549" s="22">
        <f>'2000 250 200 1'!C844-'2000 250 200 1'!D844</f>
        <v>5.950485900000001E-7</v>
      </c>
      <c r="Q549" s="22">
        <f>'2000 250 200 15'!C844-'2000 250 200 15'!D844</f>
        <v>5.9463993000000021E-7</v>
      </c>
      <c r="R549" s="21">
        <f t="shared" si="73"/>
        <v>6.8700335109544819E-2</v>
      </c>
    </row>
    <row r="550" spans="1:18">
      <c r="A550">
        <f t="shared" si="74"/>
        <v>43</v>
      </c>
      <c r="B550" s="12">
        <f t="shared" si="71"/>
        <v>-430</v>
      </c>
      <c r="C550">
        <f t="shared" si="75"/>
        <v>0.14369999999999999</v>
      </c>
      <c r="D550">
        <f t="shared" si="72"/>
        <v>-0.8425432318657744</v>
      </c>
      <c r="E550" s="12">
        <f t="shared" si="69"/>
        <v>937.5</v>
      </c>
      <c r="F550" s="22">
        <f>'2000 250 200 1'!C845</f>
        <v>1.9808475500000001E-6</v>
      </c>
      <c r="G550" s="22">
        <f>'2000 250 200 15'!C845</f>
        <v>1.97984188E-6</v>
      </c>
      <c r="H550" s="15">
        <f t="shared" si="76"/>
        <v>5.078257297240811E-2</v>
      </c>
      <c r="I550" s="22">
        <f>'2000 250 200 1'!D845</f>
        <v>1.38751067E-6</v>
      </c>
      <c r="J550" s="22">
        <f>'2000 250 200 15'!D845</f>
        <v>1.38689323E-6</v>
      </c>
      <c r="K550" s="21">
        <f t="shared" si="77"/>
        <v>4.4509741353808849E-2</v>
      </c>
      <c r="L550">
        <f t="shared" si="70"/>
        <v>1000</v>
      </c>
      <c r="M550" s="22">
        <f>'2000 250 200 1'!C845+'2000 250 200 1'!D845</f>
        <v>3.3683582200000003E-6</v>
      </c>
      <c r="N550" s="22">
        <f>'2000 250 200 15'!C845+'2000 250 200 15'!D845</f>
        <v>3.36673511E-6</v>
      </c>
      <c r="O550" s="21">
        <f t="shared" si="78"/>
        <v>4.8198589699433518E-2</v>
      </c>
      <c r="P550" s="22">
        <f>'2000 250 200 1'!C845-'2000 250 200 1'!D845</f>
        <v>5.9333688000000006E-7</v>
      </c>
      <c r="Q550" s="22">
        <f>'2000 250 200 15'!C845-'2000 250 200 15'!D845</f>
        <v>5.9294864999999995E-7</v>
      </c>
      <c r="R550" s="21">
        <f t="shared" si="73"/>
        <v>6.5453044850021833E-2</v>
      </c>
    </row>
    <row r="551" spans="1:18">
      <c r="A551">
        <f t="shared" si="74"/>
        <v>44</v>
      </c>
      <c r="B551" s="12">
        <f t="shared" si="71"/>
        <v>-440</v>
      </c>
      <c r="C551">
        <f t="shared" si="75"/>
        <v>0.1613</v>
      </c>
      <c r="D551">
        <f t="shared" si="72"/>
        <v>-0.79236563261103843</v>
      </c>
      <c r="E551" s="12">
        <f t="shared" si="69"/>
        <v>937.5</v>
      </c>
      <c r="F551" s="22">
        <f>'2000 250 200 1'!C846</f>
        <v>1.9746815899999998E-6</v>
      </c>
      <c r="G551" s="22">
        <f>'2000 250 200 15'!C846</f>
        <v>1.9737536699999999E-6</v>
      </c>
      <c r="H551" s="15">
        <f t="shared" si="76"/>
        <v>4.7001910321301056E-2</v>
      </c>
      <c r="I551" s="22">
        <f>'2000 250 200 1'!D846</f>
        <v>1.38331403E-6</v>
      </c>
      <c r="J551" s="22">
        <f>'2000 250 200 15'!D846</f>
        <v>1.3827481099999999E-6</v>
      </c>
      <c r="K551" s="21">
        <f t="shared" si="77"/>
        <v>4.0918820428241492E-2</v>
      </c>
      <c r="L551">
        <f t="shared" si="70"/>
        <v>1000</v>
      </c>
      <c r="M551" s="22">
        <f>'2000 250 200 1'!C846+'2000 250 200 1'!D846</f>
        <v>3.3579956199999996E-6</v>
      </c>
      <c r="N551" s="22">
        <f>'2000 250 200 15'!C846+'2000 250 200 15'!D846</f>
        <v>3.3565017800000001E-6</v>
      </c>
      <c r="O551" s="21">
        <f t="shared" si="78"/>
        <v>4.4495958848672079E-2</v>
      </c>
      <c r="P551" s="22">
        <f>'2000 250 200 1'!C846-'2000 250 200 1'!D846</f>
        <v>5.9136755999999981E-7</v>
      </c>
      <c r="Q551" s="22">
        <f>'2000 250 200 15'!C846-'2000 250 200 15'!D846</f>
        <v>5.9100555999999998E-7</v>
      </c>
      <c r="R551" s="21">
        <f t="shared" si="73"/>
        <v>6.1232785806197655E-2</v>
      </c>
    </row>
    <row r="552" spans="1:18">
      <c r="A552">
        <f t="shared" si="74"/>
        <v>45</v>
      </c>
      <c r="B552" s="12">
        <f t="shared" si="71"/>
        <v>-450</v>
      </c>
      <c r="C552">
        <f t="shared" si="75"/>
        <v>0.18099999999999999</v>
      </c>
      <c r="D552">
        <f t="shared" si="72"/>
        <v>-0.74232142513081545</v>
      </c>
      <c r="E552" s="12">
        <f t="shared" si="69"/>
        <v>937.5</v>
      </c>
      <c r="F552" s="22">
        <f>'2000 250 200 1'!C847</f>
        <v>1.96769311E-6</v>
      </c>
      <c r="G552" s="22">
        <f>'2000 250 200 15'!C847</f>
        <v>1.9668644199999999E-6</v>
      </c>
      <c r="H552" s="15">
        <f t="shared" si="76"/>
        <v>4.2123669240142471E-2</v>
      </c>
      <c r="I552" s="22">
        <f>'2000 250 200 1'!D847</f>
        <v>1.3785585899999999E-6</v>
      </c>
      <c r="J552" s="22">
        <f>'2000 250 200 15'!D847</f>
        <v>1.3780595799999999E-6</v>
      </c>
      <c r="K552" s="21">
        <f t="shared" si="77"/>
        <v>3.6204506335387486E-2</v>
      </c>
      <c r="L552">
        <f t="shared" si="70"/>
        <v>1000</v>
      </c>
      <c r="M552" s="22">
        <f>'2000 250 200 1'!C847+'2000 250 200 1'!D847</f>
        <v>3.3462517000000002E-6</v>
      </c>
      <c r="N552" s="22">
        <f>'2000 250 200 15'!C847+'2000 250 200 15'!D847</f>
        <v>3.3449239999999998E-6</v>
      </c>
      <c r="O552" s="21">
        <f t="shared" si="78"/>
        <v>3.9685103471439782E-2</v>
      </c>
      <c r="P552" s="22">
        <f>'2000 250 200 1'!C847-'2000 250 200 1'!D847</f>
        <v>5.8913452000000007E-7</v>
      </c>
      <c r="Q552" s="22">
        <f>'2000 250 200 15'!C847-'2000 250 200 15'!D847</f>
        <v>5.8880483999999996E-7</v>
      </c>
      <c r="R552" s="21">
        <f t="shared" si="73"/>
        <v>5.5975716780550293E-2</v>
      </c>
    </row>
    <row r="553" spans="1:18">
      <c r="A553">
        <f t="shared" si="74"/>
        <v>46</v>
      </c>
      <c r="B553" s="12">
        <f t="shared" si="71"/>
        <v>-460</v>
      </c>
      <c r="C553">
        <f t="shared" si="75"/>
        <v>0.20319999999999999</v>
      </c>
      <c r="D553">
        <f t="shared" si="72"/>
        <v>-0.69207629638811841</v>
      </c>
      <c r="E553" s="12">
        <f t="shared" si="69"/>
        <v>937.5</v>
      </c>
      <c r="F553" s="22">
        <f>'2000 250 200 1'!C848</f>
        <v>1.95988639E-6</v>
      </c>
      <c r="G553" s="22">
        <f>'2000 250 200 15'!C848</f>
        <v>1.9591819800000001E-6</v>
      </c>
      <c r="H553" s="15">
        <f t="shared" si="76"/>
        <v>3.5947829101024641E-2</v>
      </c>
      <c r="I553" s="22">
        <f>'2000 250 200 1'!D848</f>
        <v>1.3732523299999999E-6</v>
      </c>
      <c r="J553" s="22">
        <f>'2000 250 200 15'!D848</f>
        <v>1.3728387E-6</v>
      </c>
      <c r="K553" s="21">
        <f t="shared" si="77"/>
        <v>3.0125002811718257E-2</v>
      </c>
      <c r="L553">
        <f t="shared" si="70"/>
        <v>1000</v>
      </c>
      <c r="M553" s="22">
        <f>'2000 250 200 1'!C848+'2000 250 200 1'!D848</f>
        <v>3.3331387200000002E-6</v>
      </c>
      <c r="N553" s="22">
        <f>'2000 250 200 15'!C848+'2000 250 200 15'!D848</f>
        <v>3.3320206800000001E-6</v>
      </c>
      <c r="O553" s="21">
        <f t="shared" si="78"/>
        <v>3.3548785044813456E-2</v>
      </c>
      <c r="P553" s="22">
        <f>'2000 250 200 1'!C848-'2000 250 200 1'!D848</f>
        <v>5.8663406000000012E-7</v>
      </c>
      <c r="Q553" s="22">
        <f>'2000 250 200 15'!C848-'2000 250 200 15'!D848</f>
        <v>5.8634328000000009E-7</v>
      </c>
      <c r="R553" s="21">
        <f t="shared" si="73"/>
        <v>4.9579815412296849E-2</v>
      </c>
    </row>
    <row r="554" spans="1:18">
      <c r="A554">
        <f t="shared" si="74"/>
        <v>47</v>
      </c>
      <c r="B554" s="12">
        <f t="shared" si="71"/>
        <v>-470</v>
      </c>
      <c r="C554">
        <f t="shared" si="75"/>
        <v>0.2281</v>
      </c>
      <c r="D554">
        <f t="shared" si="72"/>
        <v>-0.64187471472335145</v>
      </c>
      <c r="E554" s="12">
        <f t="shared" si="69"/>
        <v>937.5</v>
      </c>
      <c r="F554" s="22">
        <f>'2000 250 200 1'!C849</f>
        <v>1.9512704E-6</v>
      </c>
      <c r="G554" s="22">
        <f>'2000 250 200 15'!C849</f>
        <v>1.9507184799999999E-6</v>
      </c>
      <c r="H554" s="15">
        <f t="shared" si="76"/>
        <v>2.8289163140830072E-2</v>
      </c>
      <c r="I554" s="22">
        <f>'2000 250 200 1'!D849</f>
        <v>1.3674037099999999E-6</v>
      </c>
      <c r="J554" s="22">
        <f>'2000 250 200 15'!D849</f>
        <v>1.3670959E-6</v>
      </c>
      <c r="K554" s="21">
        <f t="shared" si="77"/>
        <v>2.2513076898919557E-2</v>
      </c>
      <c r="L554">
        <f t="shared" si="70"/>
        <v>1000</v>
      </c>
      <c r="M554" s="22">
        <f>'2000 250 200 1'!C849+'2000 250 200 1'!D849</f>
        <v>3.31867411E-6</v>
      </c>
      <c r="N554" s="22">
        <f>'2000 250 200 15'!C849+'2000 250 200 15'!D849</f>
        <v>3.3178143799999999E-6</v>
      </c>
      <c r="O554" s="21">
        <f t="shared" si="78"/>
        <v>2.5909183788853419E-2</v>
      </c>
      <c r="P554" s="22">
        <f>'2000 250 200 1'!C849-'2000 250 200 1'!D849</f>
        <v>5.8386669000000012E-7</v>
      </c>
      <c r="Q554" s="22">
        <f>'2000 250 200 15'!C849-'2000 250 200 15'!D849</f>
        <v>5.8362257999999997E-7</v>
      </c>
      <c r="R554" s="21">
        <f t="shared" si="73"/>
        <v>4.1817943217610266E-2</v>
      </c>
    </row>
    <row r="555" spans="1:18">
      <c r="A555">
        <f t="shared" si="74"/>
        <v>48</v>
      </c>
      <c r="B555" s="12">
        <f t="shared" si="71"/>
        <v>-480</v>
      </c>
      <c r="C555">
        <f t="shared" si="75"/>
        <v>0.25600000000000001</v>
      </c>
      <c r="D555">
        <f t="shared" si="72"/>
        <v>-0.59176003468815042</v>
      </c>
      <c r="E555" s="12">
        <f t="shared" ref="E555:E618" si="79">E471+$E$1</f>
        <v>937.5</v>
      </c>
      <c r="F555" s="22">
        <f>'2000 250 200 1'!C850</f>
        <v>1.94185195E-6</v>
      </c>
      <c r="G555" s="22">
        <f>'2000 250 200 15'!C850</f>
        <v>1.9414828899999999E-6</v>
      </c>
      <c r="H555" s="15">
        <f t="shared" si="76"/>
        <v>1.9007374599715292E-2</v>
      </c>
      <c r="I555" s="22">
        <f>'2000 250 200 1'!D850</f>
        <v>1.36101495E-6</v>
      </c>
      <c r="J555" s="22">
        <f>'2000 250 200 15'!D850</f>
        <v>1.3608336799999999E-6</v>
      </c>
      <c r="K555" s="21">
        <f t="shared" si="77"/>
        <v>1.3319623876368647E-2</v>
      </c>
      <c r="L555">
        <f t="shared" ref="L555:L618" si="80">L471+$L$1</f>
        <v>1000</v>
      </c>
      <c r="M555" s="22">
        <f>'2000 250 200 1'!C850+'2000 250 200 1'!D850</f>
        <v>3.3028669E-6</v>
      </c>
      <c r="N555" s="22">
        <f>'2000 250 200 15'!C850+'2000 250 200 15'!D850</f>
        <v>3.3023165699999999E-6</v>
      </c>
      <c r="O555" s="21">
        <f t="shared" si="78"/>
        <v>1.6663579520526894E-2</v>
      </c>
      <c r="P555" s="22">
        <f>'2000 250 200 1'!C850-'2000 250 200 1'!D850</f>
        <v>5.8083699999999998E-7</v>
      </c>
      <c r="Q555" s="22">
        <f>'2000 250 200 15'!C850-'2000 250 200 15'!D850</f>
        <v>5.8064920999999999E-7</v>
      </c>
      <c r="R555" s="21">
        <f t="shared" si="73"/>
        <v>3.233615662126213E-2</v>
      </c>
    </row>
    <row r="556" spans="1:18">
      <c r="A556">
        <f t="shared" si="74"/>
        <v>49</v>
      </c>
      <c r="B556" s="12">
        <f t="shared" si="71"/>
        <v>-490</v>
      </c>
      <c r="C556">
        <f t="shared" si="75"/>
        <v>0.28739999999999999</v>
      </c>
      <c r="D556">
        <f t="shared" si="72"/>
        <v>-0.54151323620179315</v>
      </c>
      <c r="E556" s="12">
        <f t="shared" si="79"/>
        <v>937.5</v>
      </c>
      <c r="F556" s="22">
        <f>'2000 250 200 1'!C851</f>
        <v>1.9316321899999999E-6</v>
      </c>
      <c r="G556" s="22">
        <f>'2000 250 200 15'!C851</f>
        <v>1.93147734E-6</v>
      </c>
      <c r="H556" s="15">
        <f t="shared" si="76"/>
        <v>8.0168578600940069E-3</v>
      </c>
      <c r="I556" s="22">
        <f>'2000 250 200 1'!D851</f>
        <v>1.3540810200000001E-6</v>
      </c>
      <c r="J556" s="22">
        <f>'2000 250 200 15'!D851</f>
        <v>1.35404593E-6</v>
      </c>
      <c r="K556" s="21">
        <f t="shared" si="77"/>
        <v>2.5914590156138769E-3</v>
      </c>
      <c r="L556">
        <f t="shared" si="80"/>
        <v>1000</v>
      </c>
      <c r="M556" s="22">
        <f>'2000 250 200 1'!C851+'2000 250 200 1'!D851</f>
        <v>3.28571321E-6</v>
      </c>
      <c r="N556" s="22">
        <f>'2000 250 200 15'!C851+'2000 250 200 15'!D851</f>
        <v>3.2855232700000001E-6</v>
      </c>
      <c r="O556" s="21">
        <f t="shared" si="78"/>
        <v>5.7809515934494219E-3</v>
      </c>
      <c r="P556" s="22">
        <f>'2000 250 200 1'!C851-'2000 250 200 1'!D851</f>
        <v>5.7755116999999988E-7</v>
      </c>
      <c r="Q556" s="22">
        <f>'2000 250 200 15'!C851-'2000 250 200 15'!D851</f>
        <v>5.7743140999999998E-7</v>
      </c>
      <c r="R556" s="21">
        <f t="shared" si="73"/>
        <v>2.0737975112992746E-2</v>
      </c>
    </row>
    <row r="557" spans="1:18">
      <c r="A557">
        <f t="shared" si="74"/>
        <v>50</v>
      </c>
      <c r="B557" s="12">
        <f t="shared" si="71"/>
        <v>-500</v>
      </c>
      <c r="C557">
        <f t="shared" si="75"/>
        <v>0.32250000000000001</v>
      </c>
      <c r="D557">
        <f t="shared" si="72"/>
        <v>-0.49147028102871343</v>
      </c>
      <c r="E557" s="12">
        <f t="shared" si="79"/>
        <v>937.5</v>
      </c>
      <c r="F557" s="22">
        <f>'2000 250 200 1'!C852</f>
        <v>1.9206082999999999E-6</v>
      </c>
      <c r="G557" s="22">
        <f>'2000 250 200 15'!C852</f>
        <v>1.92069897E-6</v>
      </c>
      <c r="H557" s="15">
        <f t="shared" si="76"/>
        <v>-4.7207887121221799E-3</v>
      </c>
      <c r="I557" s="22">
        <f>'2000 250 200 1'!D852</f>
        <v>1.3465949799999999E-6</v>
      </c>
      <c r="J557" s="22">
        <f>'2000 250 200 15'!D852</f>
        <v>1.3467244900000001E-6</v>
      </c>
      <c r="K557" s="21">
        <f t="shared" si="77"/>
        <v>-9.6171287099570818E-3</v>
      </c>
      <c r="L557">
        <f t="shared" si="80"/>
        <v>1000</v>
      </c>
      <c r="M557" s="22">
        <f>'2000 250 200 1'!C852+'2000 250 200 1'!D852</f>
        <v>3.2672032799999999E-6</v>
      </c>
      <c r="N557" s="22">
        <f>'2000 250 200 15'!C852+'2000 250 200 15'!D852</f>
        <v>3.2674234600000002E-6</v>
      </c>
      <c r="O557" s="21">
        <f t="shared" si="78"/>
        <v>-6.7388699848026212E-3</v>
      </c>
      <c r="P557" s="22">
        <f>'2000 250 200 1'!C852-'2000 250 200 1'!D852</f>
        <v>5.7401331999999996E-7</v>
      </c>
      <c r="Q557" s="22">
        <f>'2000 250 200 15'!C852-'2000 250 200 15'!D852</f>
        <v>5.7397447999999989E-7</v>
      </c>
      <c r="R557" s="21">
        <f t="shared" si="73"/>
        <v>6.766622432759762E-3</v>
      </c>
    </row>
    <row r="558" spans="1:18">
      <c r="A558">
        <f t="shared" si="74"/>
        <v>51</v>
      </c>
      <c r="B558" s="12">
        <f t="shared" si="71"/>
        <v>-510</v>
      </c>
      <c r="C558">
        <f t="shared" si="75"/>
        <v>0.36199999999999999</v>
      </c>
      <c r="D558">
        <f t="shared" si="72"/>
        <v>-0.44129142946683431</v>
      </c>
      <c r="E558" s="12">
        <f t="shared" si="79"/>
        <v>937.5</v>
      </c>
      <c r="F558" s="22">
        <f>'2000 250 200 1'!C853</f>
        <v>1.9087760799999999E-6</v>
      </c>
      <c r="G558" s="22">
        <f>'2000 250 200 15'!C853</f>
        <v>1.90914289E-6</v>
      </c>
      <c r="H558" s="15">
        <f t="shared" si="76"/>
        <v>-1.9215179938725832E-2</v>
      </c>
      <c r="I558" s="22">
        <f>'2000 250 200 1'!D853</f>
        <v>1.3385542000000001E-6</v>
      </c>
      <c r="J558" s="22">
        <f>'2000 250 200 15'!D853</f>
        <v>1.3388666300000001E-6</v>
      </c>
      <c r="K558" s="21">
        <f t="shared" si="77"/>
        <v>-2.3338131719846798E-2</v>
      </c>
      <c r="L558">
        <f t="shared" si="80"/>
        <v>1000</v>
      </c>
      <c r="M558" s="22">
        <f>'2000 250 200 1'!C853+'2000 250 200 1'!D853</f>
        <v>3.24733028E-6</v>
      </c>
      <c r="N558" s="22">
        <f>'2000 250 200 15'!C853+'2000 250 200 15'!D853</f>
        <v>3.2480095199999999E-6</v>
      </c>
      <c r="O558" s="21">
        <f t="shared" si="78"/>
        <v>-2.0914687173099706E-2</v>
      </c>
      <c r="P558" s="22">
        <f>'2000 250 200 1'!C853-'2000 250 200 1'!D853</f>
        <v>5.7022187999999981E-7</v>
      </c>
      <c r="Q558" s="22">
        <f>'2000 250 200 15'!C853-'2000 250 200 15'!D853</f>
        <v>5.7027625999999993E-7</v>
      </c>
      <c r="R558" s="21">
        <f t="shared" si="73"/>
        <v>-9.5361838994522524E-3</v>
      </c>
    </row>
    <row r="559" spans="1:18">
      <c r="A559">
        <f t="shared" si="74"/>
        <v>52</v>
      </c>
      <c r="B559" s="12">
        <f t="shared" si="71"/>
        <v>-520</v>
      </c>
      <c r="C559">
        <f t="shared" si="75"/>
        <v>0.40639999999999998</v>
      </c>
      <c r="D559">
        <f t="shared" si="72"/>
        <v>-0.39104630072413715</v>
      </c>
      <c r="E559" s="12">
        <f t="shared" si="79"/>
        <v>937.5</v>
      </c>
      <c r="F559" s="22">
        <f>'2000 250 200 1'!C854</f>
        <v>1.8961291E-6</v>
      </c>
      <c r="G559" s="22">
        <f>'2000 250 200 15'!C854</f>
        <v>1.8968017100000001E-6</v>
      </c>
      <c r="H559" s="15">
        <f t="shared" si="76"/>
        <v>-3.5466505121932876E-2</v>
      </c>
      <c r="I559" s="22">
        <f>'2000 250 200 1'!D854</f>
        <v>1.3299609100000001E-6</v>
      </c>
      <c r="J559" s="22">
        <f>'2000 250 200 15'!D854</f>
        <v>1.33047606E-6</v>
      </c>
      <c r="K559" s="21">
        <f t="shared" si="77"/>
        <v>-3.8726720896525277E-2</v>
      </c>
      <c r="L559">
        <f t="shared" si="80"/>
        <v>1000</v>
      </c>
      <c r="M559" s="22">
        <f>'2000 250 200 1'!C854+'2000 250 200 1'!D854</f>
        <v>3.2260900100000003E-6</v>
      </c>
      <c r="N559" s="22">
        <f>'2000 250 200 15'!C854+'2000 250 200 15'!D854</f>
        <v>3.22727777E-6</v>
      </c>
      <c r="O559" s="21">
        <f t="shared" si="78"/>
        <v>-3.6810547313940171E-2</v>
      </c>
      <c r="P559" s="22">
        <f>'2000 250 200 1'!C854-'2000 250 200 1'!D854</f>
        <v>5.6616818999999999E-7</v>
      </c>
      <c r="Q559" s="22">
        <f>'2000 250 200 15'!C854-'2000 250 200 15'!D854</f>
        <v>5.6632565000000007E-7</v>
      </c>
      <c r="R559" s="21">
        <f t="shared" si="73"/>
        <v>-2.7807656772786189E-2</v>
      </c>
    </row>
    <row r="560" spans="1:18">
      <c r="A560">
        <f t="shared" si="74"/>
        <v>53</v>
      </c>
      <c r="B560" s="12">
        <f t="shared" si="71"/>
        <v>-530</v>
      </c>
      <c r="C560">
        <f t="shared" si="75"/>
        <v>0.45610000000000001</v>
      </c>
      <c r="D560">
        <f t="shared" si="72"/>
        <v>-0.34093992775906168</v>
      </c>
      <c r="E560" s="12">
        <f t="shared" si="79"/>
        <v>937.5</v>
      </c>
      <c r="F560" s="22">
        <f>'2000 250 200 1'!C855</f>
        <v>1.8826567799999999E-6</v>
      </c>
      <c r="G560" s="22">
        <f>'2000 250 200 15'!C855</f>
        <v>1.8836638100000001E-6</v>
      </c>
      <c r="H560" s="15">
        <f t="shared" si="76"/>
        <v>-5.3475532734730123E-2</v>
      </c>
      <c r="I560" s="22">
        <f>'2000 250 200 1'!D855</f>
        <v>1.3208175600000001E-6</v>
      </c>
      <c r="J560" s="22">
        <f>'2000 250 200 15'!D855</f>
        <v>1.3215572400000001E-6</v>
      </c>
      <c r="K560" s="21">
        <f t="shared" si="77"/>
        <v>-5.5986001683031181E-2</v>
      </c>
      <c r="L560">
        <f t="shared" si="80"/>
        <v>1000</v>
      </c>
      <c r="M560" s="22">
        <f>'2000 250 200 1'!C855+'2000 250 200 1'!D855</f>
        <v>3.20347434E-6</v>
      </c>
      <c r="N560" s="22">
        <f>'2000 250 200 15'!C855+'2000 250 200 15'!D855</f>
        <v>3.2052210500000002E-6</v>
      </c>
      <c r="O560" s="21">
        <f t="shared" si="78"/>
        <v>-5.4510626381952643E-2</v>
      </c>
      <c r="P560" s="22">
        <f>'2000 250 200 1'!C855-'2000 250 200 1'!D855</f>
        <v>5.6183921999999982E-7</v>
      </c>
      <c r="Q560" s="22">
        <f>'2000 250 200 15'!C855-'2000 250 200 15'!D855</f>
        <v>5.6210656999999999E-7</v>
      </c>
      <c r="R560" s="21">
        <f t="shared" si="73"/>
        <v>-4.7573468823646652E-2</v>
      </c>
    </row>
    <row r="561" spans="1:18">
      <c r="A561">
        <f t="shared" si="74"/>
        <v>54</v>
      </c>
      <c r="B561" s="12">
        <f t="shared" si="71"/>
        <v>-540</v>
      </c>
      <c r="C561">
        <f t="shared" si="75"/>
        <v>0.51200000000000001</v>
      </c>
      <c r="D561">
        <f t="shared" si="72"/>
        <v>-0.29073003902416922</v>
      </c>
      <c r="E561" s="12">
        <f t="shared" si="79"/>
        <v>937.5</v>
      </c>
      <c r="F561" s="22">
        <f>'2000 250 200 1'!C856</f>
        <v>1.86834629E-6</v>
      </c>
      <c r="G561" s="22">
        <f>'2000 250 200 15'!C856</f>
        <v>1.86971534E-6</v>
      </c>
      <c r="H561" s="15">
        <f t="shared" si="76"/>
        <v>-7.3249193593422163E-2</v>
      </c>
      <c r="I561" s="22">
        <f>'2000 250 200 1'!D856</f>
        <v>1.3111218599999999E-6</v>
      </c>
      <c r="J561" s="22">
        <f>'2000 250 200 15'!D856</f>
        <v>1.31210867E-6</v>
      </c>
      <c r="K561" s="21">
        <f t="shared" si="77"/>
        <v>-7.523623934035914E-2</v>
      </c>
      <c r="L561">
        <f t="shared" si="80"/>
        <v>1000</v>
      </c>
      <c r="M561" s="22">
        <f>'2000 250 200 1'!C856+'2000 250 200 1'!D856</f>
        <v>3.1794681499999997E-6</v>
      </c>
      <c r="N561" s="22">
        <f>'2000 250 200 15'!C856+'2000 250 200 15'!D856</f>
        <v>3.1818240100000002E-6</v>
      </c>
      <c r="O561" s="21">
        <f t="shared" si="78"/>
        <v>-7.4068599295416593E-2</v>
      </c>
      <c r="P561" s="22">
        <f>'2000 250 200 1'!C856-'2000 250 200 1'!D856</f>
        <v>5.5722443000000004E-7</v>
      </c>
      <c r="Q561" s="22">
        <f>'2000 250 200 15'!C856-'2000 250 200 15'!D856</f>
        <v>5.5760667000000002E-7</v>
      </c>
      <c r="R561" s="21">
        <f t="shared" si="73"/>
        <v>-6.857361621863263E-2</v>
      </c>
    </row>
    <row r="562" spans="1:18">
      <c r="A562">
        <f t="shared" si="74"/>
        <v>55</v>
      </c>
      <c r="B562" s="12">
        <f t="shared" si="71"/>
        <v>-550</v>
      </c>
      <c r="C562">
        <f t="shared" si="75"/>
        <v>0.57469999999999999</v>
      </c>
      <c r="D562">
        <f t="shared" si="72"/>
        <v>-0.24055880286630241</v>
      </c>
      <c r="E562" s="12">
        <f t="shared" si="79"/>
        <v>937.5</v>
      </c>
      <c r="F562" s="22">
        <f>'2000 250 200 1'!C857</f>
        <v>1.8531856400000001E-6</v>
      </c>
      <c r="G562" s="22">
        <f>'2000 250 200 15'!C857</f>
        <v>1.85494314E-6</v>
      </c>
      <c r="H562" s="15">
        <f t="shared" si="76"/>
        <v>-9.4791745609218839E-2</v>
      </c>
      <c r="I562" s="22">
        <f>'2000 250 200 1'!D857</f>
        <v>1.3008642600000001E-6</v>
      </c>
      <c r="J562" s="22">
        <f>'2000 250 200 15'!D857</f>
        <v>1.30211881E-6</v>
      </c>
      <c r="K562" s="21">
        <f t="shared" si="77"/>
        <v>-9.6393250840465586E-2</v>
      </c>
      <c r="L562">
        <f t="shared" si="80"/>
        <v>1000</v>
      </c>
      <c r="M562" s="22">
        <f>'2000 250 200 1'!C857+'2000 250 200 1'!D857</f>
        <v>3.1540499E-6</v>
      </c>
      <c r="N562" s="22">
        <f>'2000 250 200 15'!C857+'2000 250 200 15'!D857</f>
        <v>3.1570619500000001E-6</v>
      </c>
      <c r="O562" s="21">
        <f t="shared" si="78"/>
        <v>-9.5452277557086948E-2</v>
      </c>
      <c r="P562" s="22">
        <f>'2000 250 200 1'!C857-'2000 250 200 1'!D857</f>
        <v>5.5232138000000004E-7</v>
      </c>
      <c r="Q562" s="22">
        <f>'2000 250 200 15'!C857-'2000 250 200 15'!D857</f>
        <v>5.5282432999999998E-7</v>
      </c>
      <c r="R562" s="21">
        <f t="shared" si="73"/>
        <v>-9.101967196704569E-2</v>
      </c>
    </row>
    <row r="563" spans="1:18">
      <c r="A563">
        <f t="shared" si="74"/>
        <v>56</v>
      </c>
      <c r="B563" s="12">
        <f t="shared" si="71"/>
        <v>-560</v>
      </c>
      <c r="C563">
        <f t="shared" si="75"/>
        <v>0.64510000000000001</v>
      </c>
      <c r="D563">
        <f t="shared" si="72"/>
        <v>-0.19037295810595026</v>
      </c>
      <c r="E563" s="12">
        <f t="shared" si="79"/>
        <v>937.5</v>
      </c>
      <c r="F563" s="22">
        <f>'2000 250 200 1'!C858</f>
        <v>1.83716237E-6</v>
      </c>
      <c r="G563" s="22">
        <f>'2000 250 200 15'!C858</f>
        <v>1.83933302E-6</v>
      </c>
      <c r="H563" s="15">
        <f t="shared" si="76"/>
        <v>-0.11808256340558071</v>
      </c>
      <c r="I563" s="22">
        <f>'2000 250 200 1'!D858</f>
        <v>1.2900279500000001E-6</v>
      </c>
      <c r="J563" s="22">
        <f>'2000 250 200 15'!D858</f>
        <v>1.29156595E-6</v>
      </c>
      <c r="K563" s="21">
        <f t="shared" si="77"/>
        <v>-0.11915119570122094</v>
      </c>
      <c r="L563">
        <f t="shared" si="80"/>
        <v>1000</v>
      </c>
      <c r="M563" s="22">
        <f>'2000 250 200 1'!C858+'2000 250 200 1'!D858</f>
        <v>3.1271903199999999E-6</v>
      </c>
      <c r="N563" s="22">
        <f>'2000 250 200 15'!C858+'2000 250 200 15'!D858</f>
        <v>3.1308989700000002E-6</v>
      </c>
      <c r="O563" s="21">
        <f t="shared" si="78"/>
        <v>-0.11852339677947661</v>
      </c>
      <c r="P563" s="22">
        <f>'2000 250 200 1'!C858-'2000 250 200 1'!D858</f>
        <v>5.4713441999999994E-7</v>
      </c>
      <c r="Q563" s="22">
        <f>'2000 250 200 15'!C858-'2000 250 200 15'!D858</f>
        <v>5.4776707000000005E-7</v>
      </c>
      <c r="R563" s="21">
        <f t="shared" si="73"/>
        <v>-0.11556290785577612</v>
      </c>
    </row>
    <row r="564" spans="1:18">
      <c r="A564">
        <f t="shared" si="74"/>
        <v>57</v>
      </c>
      <c r="B564" s="12">
        <f t="shared" si="71"/>
        <v>-570</v>
      </c>
      <c r="C564">
        <f t="shared" si="75"/>
        <v>0.72409999999999997</v>
      </c>
      <c r="D564">
        <f t="shared" si="72"/>
        <v>-0.14020145251943436</v>
      </c>
      <c r="E564" s="12">
        <f t="shared" si="79"/>
        <v>937.5</v>
      </c>
      <c r="F564" s="22">
        <f>'2000 250 200 1'!C859</f>
        <v>1.82026223E-6</v>
      </c>
      <c r="G564" s="22">
        <f>'2000 250 200 15'!C859</f>
        <v>1.8228675899999999E-6</v>
      </c>
      <c r="H564" s="15">
        <f t="shared" si="76"/>
        <v>-0.14302866648874704</v>
      </c>
      <c r="I564" s="22">
        <f>'2000 250 200 1'!D859</f>
        <v>1.2785947999999999E-6</v>
      </c>
      <c r="J564" s="22">
        <f>'2000 250 200 15'!D859</f>
        <v>1.2804255E-6</v>
      </c>
      <c r="K564" s="21">
        <f t="shared" si="77"/>
        <v>-0.14307819285373505</v>
      </c>
      <c r="L564">
        <f t="shared" si="80"/>
        <v>1000</v>
      </c>
      <c r="M564" s="22">
        <f>'2000 250 200 1'!C859+'2000 250 200 1'!D859</f>
        <v>3.0988570299999999E-6</v>
      </c>
      <c r="N564" s="22">
        <f>'2000 250 200 15'!C859+'2000 250 200 15'!D859</f>
        <v>3.1032930899999997E-6</v>
      </c>
      <c r="O564" s="21">
        <f t="shared" si="78"/>
        <v>-0.14304910117202543</v>
      </c>
      <c r="P564" s="22">
        <f>'2000 250 200 1'!C859-'2000 250 200 1'!D859</f>
        <v>5.4166743000000005E-7</v>
      </c>
      <c r="Q564" s="22">
        <f>'2000 250 200 15'!C859-'2000 250 200 15'!D859</f>
        <v>5.4244208999999988E-7</v>
      </c>
      <c r="R564" s="21">
        <f t="shared" si="73"/>
        <v>-0.14291176042801113</v>
      </c>
    </row>
    <row r="565" spans="1:18">
      <c r="A565">
        <f t="shared" si="74"/>
        <v>58</v>
      </c>
      <c r="B565" s="12">
        <f t="shared" si="71"/>
        <v>-580</v>
      </c>
      <c r="C565">
        <f t="shared" si="75"/>
        <v>0.81269999999999998</v>
      </c>
      <c r="D565">
        <f t="shared" si="72"/>
        <v>-9.0069740247169336E-2</v>
      </c>
      <c r="E565" s="12">
        <f t="shared" si="79"/>
        <v>937.5</v>
      </c>
      <c r="F565" s="22">
        <f>'2000 250 200 1'!C860</f>
        <v>1.8024724400000001E-6</v>
      </c>
      <c r="G565" s="22">
        <f>'2000 250 200 15'!C860</f>
        <v>1.80552909E-6</v>
      </c>
      <c r="H565" s="15">
        <f t="shared" si="76"/>
        <v>-0.16943728956788406</v>
      </c>
      <c r="I565" s="22">
        <f>'2000 250 200 1'!D860</f>
        <v>1.2665570499999999E-6</v>
      </c>
      <c r="J565" s="22">
        <f>'2000 250 200 15'!D860</f>
        <v>1.2686835699999999E-6</v>
      </c>
      <c r="K565" s="21">
        <f t="shared" si="77"/>
        <v>-0.16775685772974158</v>
      </c>
      <c r="L565">
        <f t="shared" si="80"/>
        <v>1000</v>
      </c>
      <c r="M565" s="22">
        <f>'2000 250 200 1'!C860+'2000 250 200 1'!D860</f>
        <v>3.0690294899999998E-6</v>
      </c>
      <c r="N565" s="22">
        <f>'2000 250 200 15'!C860+'2000 250 200 15'!D860</f>
        <v>3.0742126599999999E-6</v>
      </c>
      <c r="O565" s="21">
        <f t="shared" si="78"/>
        <v>-0.16874379597750724</v>
      </c>
      <c r="P565" s="22">
        <f>'2000 250 200 1'!C860-'2000 250 200 1'!D860</f>
        <v>5.3591539000000016E-7</v>
      </c>
      <c r="Q565" s="22">
        <f>'2000 250 200 15'!C860-'2000 250 200 15'!D860</f>
        <v>5.3684552000000005E-7</v>
      </c>
      <c r="R565" s="21">
        <f t="shared" si="73"/>
        <v>-0.17340863026037831</v>
      </c>
    </row>
    <row r="566" spans="1:18">
      <c r="A566">
        <f t="shared" si="74"/>
        <v>59</v>
      </c>
      <c r="B566" s="12">
        <f t="shared" si="71"/>
        <v>-590</v>
      </c>
      <c r="C566">
        <f t="shared" si="75"/>
        <v>0.9123</v>
      </c>
      <c r="D566">
        <f t="shared" si="72"/>
        <v>-3.9862325136205398E-2</v>
      </c>
      <c r="E566" s="12">
        <f t="shared" si="79"/>
        <v>937.5</v>
      </c>
      <c r="F566" s="22">
        <f>'2000 250 200 1'!C861</f>
        <v>1.7837809599999999E-6</v>
      </c>
      <c r="G566" s="22">
        <f>'2000 250 200 15'!C861</f>
        <v>1.7873E-6</v>
      </c>
      <c r="H566" s="15">
        <f t="shared" si="76"/>
        <v>-0.19708542256068512</v>
      </c>
      <c r="I566" s="22">
        <f>'2000 250 200 1'!D861</f>
        <v>1.2539235099999999E-6</v>
      </c>
      <c r="J566" s="22">
        <f>'2000 250 200 15'!D861</f>
        <v>1.2563446400000001E-6</v>
      </c>
      <c r="K566" s="21">
        <f t="shared" si="77"/>
        <v>-0.19289811727883913</v>
      </c>
      <c r="L566">
        <f t="shared" si="80"/>
        <v>1000</v>
      </c>
      <c r="M566" s="22">
        <f>'2000 250 200 1'!C861+'2000 250 200 1'!D861</f>
        <v>3.0377044700000001E-6</v>
      </c>
      <c r="N566" s="22">
        <f>'2000 250 200 15'!C861+'2000 250 200 15'!D861</f>
        <v>3.0436446400000001E-6</v>
      </c>
      <c r="O566" s="21">
        <f t="shared" si="78"/>
        <v>-0.19535698058288409</v>
      </c>
      <c r="P566" s="22">
        <f>'2000 250 200 1'!C861-'2000 250 200 1'!D861</f>
        <v>5.2985745000000002E-7</v>
      </c>
      <c r="Q566" s="22">
        <f>'2000 250 200 15'!C861-'2000 250 200 15'!D861</f>
        <v>5.3095535999999993E-7</v>
      </c>
      <c r="R566" s="21">
        <f t="shared" si="73"/>
        <v>-0.20699410671707721</v>
      </c>
    </row>
    <row r="567" spans="1:18">
      <c r="A567">
        <f t="shared" si="74"/>
        <v>60</v>
      </c>
      <c r="B567" s="12">
        <f t="shared" si="71"/>
        <v>-600</v>
      </c>
      <c r="C567">
        <f t="shared" si="75"/>
        <v>1.024</v>
      </c>
      <c r="D567">
        <f t="shared" si="72"/>
        <v>1.0299956639811961E-2</v>
      </c>
      <c r="E567" s="12">
        <f t="shared" si="79"/>
        <v>937.5</v>
      </c>
      <c r="F567" s="22">
        <f>'2000 250 200 1'!C862</f>
        <v>1.7641644200000001E-6</v>
      </c>
      <c r="G567" s="22">
        <f>'2000 250 200 15'!C862</f>
        <v>1.7681546599999999E-6</v>
      </c>
      <c r="H567" s="15">
        <f t="shared" si="76"/>
        <v>-0.22592749463617745</v>
      </c>
      <c r="I567" s="22">
        <f>'2000 250 200 1'!D862</f>
        <v>1.24071255E-6</v>
      </c>
      <c r="J567" s="22">
        <f>'2000 250 200 15'!D862</f>
        <v>1.24342475E-6</v>
      </c>
      <c r="K567" s="21">
        <f t="shared" si="77"/>
        <v>-0.21836152132170705</v>
      </c>
      <c r="L567">
        <f t="shared" si="80"/>
        <v>1000</v>
      </c>
      <c r="M567" s="22">
        <f>'2000 250 200 1'!C862+'2000 250 200 1'!D862</f>
        <v>3.0048769699999999E-6</v>
      </c>
      <c r="N567" s="22">
        <f>'2000 250 200 15'!C862+'2000 250 200 15'!D862</f>
        <v>3.0115794099999997E-6</v>
      </c>
      <c r="O567" s="21">
        <f t="shared" si="78"/>
        <v>-0.22280357661297714</v>
      </c>
      <c r="P567" s="22">
        <f>'2000 250 200 1'!C862-'2000 250 200 1'!D862</f>
        <v>5.2345187000000005E-7</v>
      </c>
      <c r="Q567" s="22">
        <f>'2000 250 200 15'!C862-'2000 250 200 15'!D862</f>
        <v>5.247299099999999E-7</v>
      </c>
      <c r="R567" s="21">
        <f t="shared" si="73"/>
        <v>-0.24385846508414738</v>
      </c>
    </row>
    <row r="568" spans="1:18">
      <c r="A568">
        <f t="shared" si="74"/>
        <v>61</v>
      </c>
      <c r="B568" s="12">
        <f t="shared" si="71"/>
        <v>-610</v>
      </c>
      <c r="C568">
        <f t="shared" si="75"/>
        <v>1.149</v>
      </c>
      <c r="D568">
        <f t="shared" si="72"/>
        <v>6.0320028688285184E-2</v>
      </c>
      <c r="E568" s="12">
        <f t="shared" si="79"/>
        <v>937.5</v>
      </c>
      <c r="F568" s="22">
        <f>'2000 250 200 1'!C863</f>
        <v>1.7435717499999999E-6</v>
      </c>
      <c r="G568" s="22">
        <f>'2000 250 200 15'!C863</f>
        <v>1.7480483099999999E-6</v>
      </c>
      <c r="H568" s="15">
        <f t="shared" si="76"/>
        <v>-0.25641736059908032</v>
      </c>
      <c r="I568" s="22">
        <f>'2000 250 200 1'!D863</f>
        <v>1.2269386599999999E-6</v>
      </c>
      <c r="J568" s="22">
        <f>'2000 250 200 15'!D863</f>
        <v>1.22993757E-6</v>
      </c>
      <c r="K568" s="21">
        <f t="shared" si="77"/>
        <v>-0.24412381571212349</v>
      </c>
      <c r="L568">
        <f t="shared" si="80"/>
        <v>1000</v>
      </c>
      <c r="M568" s="22">
        <f>'2000 250 200 1'!C863+'2000 250 200 1'!D863</f>
        <v>2.97051041E-6</v>
      </c>
      <c r="N568" s="22">
        <f>'2000 250 200 15'!C863+'2000 250 200 15'!D863</f>
        <v>2.9779858799999997E-6</v>
      </c>
      <c r="O568" s="21">
        <f t="shared" si="78"/>
        <v>-0.25133982221916029</v>
      </c>
      <c r="P568" s="22">
        <f>'2000 250 200 1'!C863-'2000 250 200 1'!D863</f>
        <v>5.1663309000000003E-7</v>
      </c>
      <c r="Q568" s="22">
        <f>'2000 250 200 15'!C863-'2000 250 200 15'!D863</f>
        <v>5.1811073999999996E-7</v>
      </c>
      <c r="R568" s="21">
        <f t="shared" si="73"/>
        <v>-0.28560692166677232</v>
      </c>
    </row>
    <row r="569" spans="1:18">
      <c r="A569">
        <f t="shared" si="74"/>
        <v>62</v>
      </c>
      <c r="B569" s="12">
        <f t="shared" si="71"/>
        <v>-620</v>
      </c>
      <c r="C569">
        <f t="shared" si="75"/>
        <v>1.29</v>
      </c>
      <c r="D569">
        <f t="shared" si="72"/>
        <v>0.11058971029924898</v>
      </c>
      <c r="E569" s="12">
        <f t="shared" si="79"/>
        <v>937.5</v>
      </c>
      <c r="F569" s="22">
        <f>'2000 250 200 1'!C864</f>
        <v>1.72190549E-6</v>
      </c>
      <c r="G569" s="22">
        <f>'2000 250 200 15'!C864</f>
        <v>1.7269030200000001E-6</v>
      </c>
      <c r="H569" s="15">
        <f t="shared" si="76"/>
        <v>-0.28981197335308695</v>
      </c>
      <c r="I569" s="22">
        <f>'2000 250 200 1'!D864</f>
        <v>1.2126004E-6</v>
      </c>
      <c r="J569" s="22">
        <f>'2000 250 200 15'!D864</f>
        <v>1.21588199E-6</v>
      </c>
      <c r="K569" s="21">
        <f t="shared" si="77"/>
        <v>-0.27025849670665786</v>
      </c>
      <c r="L569">
        <f t="shared" si="80"/>
        <v>1000</v>
      </c>
      <c r="M569" s="22">
        <f>'2000 250 200 1'!C864+'2000 250 200 1'!D864</f>
        <v>2.93450589E-6</v>
      </c>
      <c r="N569" s="22">
        <f>'2000 250 200 15'!C864+'2000 250 200 15'!D864</f>
        <v>2.9427850100000001E-6</v>
      </c>
      <c r="O569" s="21">
        <f t="shared" si="78"/>
        <v>-0.28173252407839999</v>
      </c>
      <c r="P569" s="22">
        <f>'2000 250 200 1'!C864-'2000 250 200 1'!D864</f>
        <v>5.0930508999999998E-7</v>
      </c>
      <c r="Q569" s="22">
        <f>'2000 250 200 15'!C864-'2000 250 200 15'!D864</f>
        <v>5.1102103000000012E-7</v>
      </c>
      <c r="R569" s="21">
        <f t="shared" si="73"/>
        <v>-0.33635128345045989</v>
      </c>
    </row>
    <row r="570" spans="1:18">
      <c r="A570">
        <f t="shared" si="74"/>
        <v>63</v>
      </c>
      <c r="B570" s="12">
        <f t="shared" si="71"/>
        <v>-630</v>
      </c>
      <c r="C570">
        <f t="shared" si="75"/>
        <v>1.448</v>
      </c>
      <c r="D570">
        <f t="shared" si="72"/>
        <v>0.16076856186112809</v>
      </c>
      <c r="E570" s="12">
        <f t="shared" si="79"/>
        <v>937.5</v>
      </c>
      <c r="F570" s="22">
        <f>'2000 250 200 1'!C865</f>
        <v>1.69898857E-6</v>
      </c>
      <c r="G570" s="22">
        <f>'2000 250 200 15'!C865</f>
        <v>1.7045754099999999E-6</v>
      </c>
      <c r="H570" s="15">
        <f t="shared" si="76"/>
        <v>-0.32829352013532032</v>
      </c>
      <c r="I570" s="22">
        <f>'2000 250 200 1'!D865</f>
        <v>1.19766703E-6</v>
      </c>
      <c r="J570" s="22">
        <f>'2000 250 200 15'!D865</f>
        <v>1.2012303100000001E-6</v>
      </c>
      <c r="K570" s="21">
        <f t="shared" si="77"/>
        <v>-0.29707648931738384</v>
      </c>
      <c r="L570">
        <f t="shared" si="80"/>
        <v>1000</v>
      </c>
      <c r="M570" s="22">
        <f>'2000 250 200 1'!C865+'2000 250 200 1'!D865</f>
        <v>2.8966556E-6</v>
      </c>
      <c r="N570" s="22">
        <f>'2000 250 200 15'!C865+'2000 250 200 15'!D865</f>
        <v>2.9058057199999998E-6</v>
      </c>
      <c r="O570" s="21">
        <f t="shared" si="78"/>
        <v>-0.31538753971391387</v>
      </c>
      <c r="P570" s="22">
        <f>'2000 250 200 1'!C865-'2000 250 200 1'!D865</f>
        <v>5.0132153999999997E-7</v>
      </c>
      <c r="Q570" s="22">
        <f>'2000 250 200 15'!C865-'2000 250 200 15'!D865</f>
        <v>5.0334509999999982E-7</v>
      </c>
      <c r="R570" s="21">
        <f t="shared" si="73"/>
        <v>-0.40283212748058445</v>
      </c>
    </row>
    <row r="571" spans="1:18">
      <c r="A571">
        <f t="shared" si="74"/>
        <v>64</v>
      </c>
      <c r="B571" s="12">
        <f t="shared" si="71"/>
        <v>-640</v>
      </c>
      <c r="C571">
        <f t="shared" si="75"/>
        <v>1.625</v>
      </c>
      <c r="D571">
        <f t="shared" si="72"/>
        <v>0.21085336531489318</v>
      </c>
      <c r="E571" s="12">
        <f t="shared" si="79"/>
        <v>937.5</v>
      </c>
      <c r="F571" s="22">
        <f>'2000 250 200 1'!C866</f>
        <v>1.6745190400000001E-6</v>
      </c>
      <c r="G571" s="22">
        <f>'2000 250 200 15'!C866</f>
        <v>1.6808064E-6</v>
      </c>
      <c r="H571" s="15">
        <f t="shared" si="76"/>
        <v>-0.37476901197398838</v>
      </c>
      <c r="I571" s="22">
        <f>'2000 250 200 1'!D866</f>
        <v>1.18206524E-6</v>
      </c>
      <c r="J571" s="22">
        <f>'2000 250 200 15'!D866</f>
        <v>1.1859176600000001E-6</v>
      </c>
      <c r="K571" s="21">
        <f t="shared" si="77"/>
        <v>-0.32537566044079691</v>
      </c>
      <c r="L571">
        <f t="shared" si="80"/>
        <v>1000</v>
      </c>
      <c r="M571" s="22">
        <f>'2000 250 200 1'!C866+'2000 250 200 1'!D866</f>
        <v>2.85658428E-6</v>
      </c>
      <c r="N571" s="22">
        <f>'2000 250 200 15'!C866+'2000 250 200 15'!D866</f>
        <v>2.86672406E-6</v>
      </c>
      <c r="O571" s="21">
        <f t="shared" si="78"/>
        <v>-0.35433282282324163</v>
      </c>
      <c r="P571" s="22">
        <f>'2000 250 200 1'!C866-'2000 250 200 1'!D866</f>
        <v>4.9245380000000007E-7</v>
      </c>
      <c r="Q571" s="22">
        <f>'2000 250 200 15'!C866-'2000 250 200 15'!D866</f>
        <v>4.9488873999999994E-7</v>
      </c>
      <c r="R571" s="21">
        <f t="shared" si="73"/>
        <v>-0.49323105231541431</v>
      </c>
    </row>
    <row r="572" spans="1:18">
      <c r="A572">
        <f t="shared" si="74"/>
        <v>65</v>
      </c>
      <c r="B572" s="12">
        <f t="shared" si="71"/>
        <v>-650</v>
      </c>
      <c r="C572">
        <f t="shared" si="75"/>
        <v>1.825</v>
      </c>
      <c r="D572">
        <f t="shared" si="72"/>
        <v>0.2612628687924935</v>
      </c>
      <c r="E572" s="12">
        <f t="shared" si="79"/>
        <v>937.5</v>
      </c>
      <c r="F572" s="22">
        <f>'2000 250 200 1'!C867</f>
        <v>1.64803317E-6</v>
      </c>
      <c r="G572" s="22">
        <f>'2000 250 200 15'!C867</f>
        <v>1.6551738600000001E-6</v>
      </c>
      <c r="H572" s="15">
        <f t="shared" si="76"/>
        <v>-0.4323489224349415</v>
      </c>
      <c r="I572" s="22">
        <f>'2000 250 200 1'!D867</f>
        <v>1.1656701199999999E-6</v>
      </c>
      <c r="J572" s="22">
        <f>'2000 250 200 15'!D867</f>
        <v>1.1698355799999999E-6</v>
      </c>
      <c r="K572" s="21">
        <f t="shared" si="77"/>
        <v>-0.35670732895235152</v>
      </c>
      <c r="L572">
        <f t="shared" si="80"/>
        <v>1000</v>
      </c>
      <c r="M572" s="22">
        <f>'2000 250 200 1'!C867+'2000 250 200 1'!D867</f>
        <v>2.8137032899999997E-6</v>
      </c>
      <c r="N572" s="22">
        <f>'2000 250 200 15'!C867+'2000 250 200 15'!D867</f>
        <v>2.82500944E-6</v>
      </c>
      <c r="O572" s="21">
        <f t="shared" si="78"/>
        <v>-0.40101883324708015</v>
      </c>
      <c r="P572" s="22">
        <f>'2000 250 200 1'!C867-'2000 250 200 1'!D867</f>
        <v>4.8236305000000004E-7</v>
      </c>
      <c r="Q572" s="22">
        <f>'2000 250 200 15'!C867-'2000 250 200 15'!D867</f>
        <v>4.853382800000002E-7</v>
      </c>
      <c r="R572" s="21">
        <f t="shared" si="73"/>
        <v>-0.61490666753556233</v>
      </c>
    </row>
    <row r="573" spans="1:18">
      <c r="A573">
        <f t="shared" si="74"/>
        <v>66</v>
      </c>
      <c r="B573" s="12">
        <f t="shared" si="71"/>
        <v>-660</v>
      </c>
      <c r="C573">
        <f t="shared" si="75"/>
        <v>2.048</v>
      </c>
      <c r="D573">
        <f t="shared" si="72"/>
        <v>0.31132995230379318</v>
      </c>
      <c r="E573" s="12">
        <f t="shared" si="79"/>
        <v>937.5</v>
      </c>
      <c r="F573" s="22">
        <f>'2000 250 200 1'!C868</f>
        <v>1.6188868000000001E-6</v>
      </c>
      <c r="G573" s="22">
        <f>'2000 250 200 15'!C868</f>
        <v>1.6270617799999999E-6</v>
      </c>
      <c r="H573" s="15">
        <f t="shared" si="76"/>
        <v>-0.50370360457157048</v>
      </c>
      <c r="I573" s="22">
        <f>'2000 250 200 1'!D868</f>
        <v>1.14829128E-6</v>
      </c>
      <c r="J573" s="22">
        <f>'2000 250 200 15'!D868</f>
        <v>1.1528182300000001E-6</v>
      </c>
      <c r="K573" s="21">
        <f t="shared" si="77"/>
        <v>-0.39345802364704102</v>
      </c>
      <c r="L573">
        <f t="shared" si="80"/>
        <v>1000</v>
      </c>
      <c r="M573" s="22">
        <f>'2000 250 200 1'!C868+'2000 250 200 1'!D868</f>
        <v>2.7671780800000001E-6</v>
      </c>
      <c r="N573" s="22">
        <f>'2000 250 200 15'!C868+'2000 250 200 15'!D868</f>
        <v>2.77988001E-6</v>
      </c>
      <c r="O573" s="21">
        <f t="shared" si="78"/>
        <v>-0.45796996512073335</v>
      </c>
      <c r="P573" s="22">
        <f>'2000 250 200 1'!C868-'2000 250 200 1'!D868</f>
        <v>4.7059552000000005E-7</v>
      </c>
      <c r="Q573" s="22">
        <f>'2000 250 200 15'!C868-'2000 250 200 15'!D868</f>
        <v>4.7424354999999984E-7</v>
      </c>
      <c r="R573" s="21">
        <f t="shared" si="73"/>
        <v>-0.77220134429872778</v>
      </c>
    </row>
    <row r="574" spans="1:18">
      <c r="A574">
        <f t="shared" si="74"/>
        <v>67</v>
      </c>
      <c r="B574" s="12">
        <f t="shared" si="71"/>
        <v>-670</v>
      </c>
      <c r="C574">
        <f t="shared" si="75"/>
        <v>2.2989999999999999</v>
      </c>
      <c r="D574">
        <f t="shared" si="72"/>
        <v>0.36153897126927903</v>
      </c>
      <c r="E574" s="12">
        <f t="shared" si="79"/>
        <v>937.5</v>
      </c>
      <c r="F574" s="22">
        <f>'2000 250 200 1'!C869</f>
        <v>1.58625968E-6</v>
      </c>
      <c r="G574" s="22">
        <f>'2000 250 200 15'!C869</f>
        <v>1.59565435E-6</v>
      </c>
      <c r="H574" s="15">
        <f t="shared" si="76"/>
        <v>-0.59050432610211057</v>
      </c>
      <c r="I574" s="22">
        <f>'2000 250 200 1'!D869</f>
        <v>1.12964285E-6</v>
      </c>
      <c r="J574" s="22">
        <f>'2000 250 200 15'!D869</f>
        <v>1.1346082800000001E-6</v>
      </c>
      <c r="K574" s="21">
        <f t="shared" si="77"/>
        <v>-0.43859357596965154</v>
      </c>
      <c r="L574">
        <f t="shared" si="80"/>
        <v>1000</v>
      </c>
      <c r="M574" s="22">
        <f>'2000 250 200 1'!C869+'2000 250 200 1'!D869</f>
        <v>2.7159025300000002E-6</v>
      </c>
      <c r="N574" s="22">
        <f>'2000 250 200 15'!C869+'2000 250 200 15'!D869</f>
        <v>2.7302626300000001E-6</v>
      </c>
      <c r="O574" s="21">
        <f t="shared" si="78"/>
        <v>-0.5273472095730537</v>
      </c>
      <c r="P574" s="22">
        <f>'2000 250 200 1'!C869-'2000 250 200 1'!D869</f>
        <v>4.5661683000000006E-7</v>
      </c>
      <c r="Q574" s="22">
        <f>'2000 250 200 15'!C869-'2000 250 200 15'!D869</f>
        <v>4.6104606999999995E-7</v>
      </c>
      <c r="R574" s="21">
        <f t="shared" si="73"/>
        <v>-0.96533051515973556</v>
      </c>
    </row>
    <row r="575" spans="1:18">
      <c r="A575">
        <f t="shared" si="74"/>
        <v>68</v>
      </c>
      <c r="B575" s="12">
        <f t="shared" si="71"/>
        <v>-680</v>
      </c>
      <c r="C575">
        <f t="shared" si="75"/>
        <v>2.58</v>
      </c>
      <c r="D575">
        <f t="shared" si="72"/>
        <v>0.41161970596323016</v>
      </c>
      <c r="E575" s="12">
        <f t="shared" si="79"/>
        <v>937.5</v>
      </c>
      <c r="F575" s="22">
        <f>'2000 250 200 1'!C870</f>
        <v>1.5492055900000001E-6</v>
      </c>
      <c r="G575" s="22">
        <f>'2000 250 200 15'!C870</f>
        <v>1.55997932E-6</v>
      </c>
      <c r="H575" s="15">
        <f t="shared" si="76"/>
        <v>-0.69302600597016017</v>
      </c>
      <c r="I575" s="22">
        <f>'2000 250 200 1'!D870</f>
        <v>1.10931134E-6</v>
      </c>
      <c r="J575" s="22">
        <f>'2000 250 200 15'!D870</f>
        <v>1.1148157600000001E-6</v>
      </c>
      <c r="K575" s="21">
        <f t="shared" si="77"/>
        <v>-0.49497351118109584</v>
      </c>
      <c r="L575">
        <f t="shared" si="80"/>
        <v>1000</v>
      </c>
      <c r="M575" s="22">
        <f>'2000 250 200 1'!C870+'2000 250 200 1'!D870</f>
        <v>2.6585169300000003E-6</v>
      </c>
      <c r="N575" s="22">
        <f>'2000 250 200 15'!C870+'2000 250 200 15'!D870</f>
        <v>2.6747950800000001E-6</v>
      </c>
      <c r="O575" s="21">
        <f t="shared" si="78"/>
        <v>-0.61043306558769617</v>
      </c>
      <c r="P575" s="22">
        <f>'2000 250 200 1'!C870-'2000 250 200 1'!D870</f>
        <v>4.3989425000000012E-7</v>
      </c>
      <c r="Q575" s="22">
        <f>'2000 250 200 15'!C870-'2000 250 200 15'!D870</f>
        <v>4.4516355999999994E-7</v>
      </c>
      <c r="R575" s="21">
        <f t="shared" si="73"/>
        <v>-1.1907267390815566</v>
      </c>
    </row>
    <row r="576" spans="1:18">
      <c r="A576">
        <f t="shared" si="74"/>
        <v>69</v>
      </c>
      <c r="B576" s="12">
        <f t="shared" si="71"/>
        <v>-690</v>
      </c>
      <c r="C576">
        <f t="shared" si="75"/>
        <v>2.8959999999999999</v>
      </c>
      <c r="D576">
        <f t="shared" si="72"/>
        <v>0.46179855752510929</v>
      </c>
      <c r="E576" s="12">
        <f t="shared" si="79"/>
        <v>937.5</v>
      </c>
      <c r="F576" s="22">
        <f>'2000 250 200 1'!C871</f>
        <v>1.50675835E-6</v>
      </c>
      <c r="G576" s="22">
        <f>'2000 250 200 15'!C871</f>
        <v>1.51901028E-6</v>
      </c>
      <c r="H576" s="15">
        <f t="shared" si="76"/>
        <v>-0.809839184564484</v>
      </c>
      <c r="I576" s="22">
        <f>'2000 250 200 1'!D871</f>
        <v>1.0867456599999999E-6</v>
      </c>
      <c r="J576" s="22">
        <f>'2000 250 200 15'!D871</f>
        <v>1.0928971899999999E-6</v>
      </c>
      <c r="K576" s="21">
        <f t="shared" si="77"/>
        <v>-0.56445302495314575</v>
      </c>
      <c r="L576">
        <f t="shared" si="80"/>
        <v>1000</v>
      </c>
      <c r="M576" s="22">
        <f>'2000 250 200 1'!C871+'2000 250 200 1'!D871</f>
        <v>2.5935040099999998E-6</v>
      </c>
      <c r="N576" s="22">
        <f>'2000 250 200 15'!C871+'2000 250 200 15'!D871</f>
        <v>2.6119074699999997E-6</v>
      </c>
      <c r="O576" s="21">
        <f t="shared" si="78"/>
        <v>-0.7070895382894864</v>
      </c>
      <c r="P576" s="22">
        <f>'2000 250 200 1'!C871-'2000 250 200 1'!D871</f>
        <v>4.2001269000000008E-7</v>
      </c>
      <c r="Q576" s="22">
        <f>'2000 250 200 15'!C871-'2000 250 200 15'!D871</f>
        <v>4.2611309000000009E-7</v>
      </c>
      <c r="R576" s="21">
        <f t="shared" si="73"/>
        <v>-1.4419605557934903</v>
      </c>
    </row>
    <row r="577" spans="1:18">
      <c r="A577">
        <f t="shared" si="74"/>
        <v>70</v>
      </c>
      <c r="B577" s="12">
        <f t="shared" si="71"/>
        <v>-700</v>
      </c>
      <c r="C577">
        <f t="shared" si="75"/>
        <v>3.2509999999999999</v>
      </c>
      <c r="D577">
        <f t="shared" si="72"/>
        <v>0.51201696949612663</v>
      </c>
      <c r="E577" s="12">
        <f t="shared" si="79"/>
        <v>937.5</v>
      </c>
      <c r="F577" s="22">
        <f>'2000 250 200 1'!C872</f>
        <v>1.4580607E-6</v>
      </c>
      <c r="G577" s="22">
        <f>'2000 250 200 15'!C872</f>
        <v>1.4717969700000001E-6</v>
      </c>
      <c r="H577" s="15">
        <f t="shared" si="76"/>
        <v>-0.93767490077427806</v>
      </c>
      <c r="I577" s="22">
        <f>'2000 250 200 1'!D872</f>
        <v>1.0612795199999999E-6</v>
      </c>
      <c r="J577" s="22">
        <f>'2000 250 200 15'!D872</f>
        <v>1.06816989E-6</v>
      </c>
      <c r="K577" s="21">
        <f t="shared" si="77"/>
        <v>-0.64715038240801437</v>
      </c>
      <c r="L577">
        <f t="shared" si="80"/>
        <v>1000</v>
      </c>
      <c r="M577" s="22">
        <f>'2000 250 200 1'!C872+'2000 250 200 1'!D872</f>
        <v>2.51934022E-6</v>
      </c>
      <c r="N577" s="22">
        <f>'2000 250 200 15'!C872+'2000 250 200 15'!D872</f>
        <v>2.5399668599999999E-6</v>
      </c>
      <c r="O577" s="21">
        <f t="shared" si="78"/>
        <v>-0.81539387405596775</v>
      </c>
      <c r="P577" s="22">
        <f>'2000 250 200 1'!C872-'2000 250 200 1'!D872</f>
        <v>3.9678118000000008E-7</v>
      </c>
      <c r="Q577" s="22">
        <f>'2000 250 200 15'!C872-'2000 250 200 15'!D872</f>
        <v>4.0362708000000002E-7</v>
      </c>
      <c r="R577" s="21">
        <f t="shared" si="73"/>
        <v>-1.7106020370154438</v>
      </c>
    </row>
    <row r="578" spans="1:18">
      <c r="A578">
        <f t="shared" si="74"/>
        <v>71</v>
      </c>
      <c r="B578" s="12">
        <f t="shared" si="71"/>
        <v>-710</v>
      </c>
      <c r="C578">
        <f t="shared" si="75"/>
        <v>3.649</v>
      </c>
      <c r="D578">
        <f t="shared" si="72"/>
        <v>0.56217386336464825</v>
      </c>
      <c r="E578" s="12">
        <f t="shared" si="79"/>
        <v>937.5</v>
      </c>
      <c r="F578" s="22">
        <f>'2000 250 200 1'!C873</f>
        <v>1.4024869199999999E-6</v>
      </c>
      <c r="G578" s="22">
        <f>'2000 250 200 15'!C873</f>
        <v>1.41759865E-6</v>
      </c>
      <c r="H578" s="15">
        <f t="shared" si="76"/>
        <v>-1.0717213804260601</v>
      </c>
      <c r="I578" s="22">
        <f>'2000 250 200 1'!D873</f>
        <v>1.0321941700000001E-6</v>
      </c>
      <c r="J578" s="22">
        <f>'2000 250 200 15'!D873</f>
        <v>1.0398742999999999E-6</v>
      </c>
      <c r="K578" s="21">
        <f t="shared" si="77"/>
        <v>-0.74130079301866525</v>
      </c>
      <c r="L578">
        <f t="shared" si="80"/>
        <v>1000</v>
      </c>
      <c r="M578" s="22">
        <f>'2000 250 200 1'!C873+'2000 250 200 1'!D873</f>
        <v>2.43468109E-6</v>
      </c>
      <c r="N578" s="22">
        <f>'2000 250 200 15'!C873+'2000 250 200 15'!D873</f>
        <v>2.4574729500000001E-6</v>
      </c>
      <c r="O578" s="21">
        <f t="shared" si="78"/>
        <v>-0.93177196848855293</v>
      </c>
      <c r="P578" s="22">
        <f>'2000 250 200 1'!C873-'2000 250 200 1'!D873</f>
        <v>3.7029274999999983E-7</v>
      </c>
      <c r="Q578" s="22">
        <f>'2000 250 200 15'!C873-'2000 250 200 15'!D873</f>
        <v>3.7772435000000003E-7</v>
      </c>
      <c r="R578" s="21">
        <f t="shared" si="73"/>
        <v>-1.9870133984905429</v>
      </c>
    </row>
    <row r="579" spans="1:18">
      <c r="A579">
        <f t="shared" si="74"/>
        <v>72</v>
      </c>
      <c r="B579" s="12">
        <f t="shared" ref="B579:B642" si="81">A579*10*-1</f>
        <v>-720</v>
      </c>
      <c r="C579">
        <f t="shared" si="75"/>
        <v>4.0960000000000001</v>
      </c>
      <c r="D579">
        <f t="shared" ref="D579:D642" si="82">LOG10(C579)</f>
        <v>0.61235994796777438</v>
      </c>
      <c r="E579" s="12">
        <f t="shared" si="79"/>
        <v>937.5</v>
      </c>
      <c r="F579" s="22">
        <f>'2000 250 200 1'!C874</f>
        <v>1.33976881E-6</v>
      </c>
      <c r="G579" s="22">
        <f>'2000 250 200 15'!C874</f>
        <v>1.3560304999999999E-6</v>
      </c>
      <c r="H579" s="15">
        <f t="shared" si="76"/>
        <v>-1.2064466327057484</v>
      </c>
      <c r="I579" s="22">
        <f>'2000 250 200 1'!D874</f>
        <v>9.98832202E-7</v>
      </c>
      <c r="J579" s="22">
        <f>'2000 250 200 15'!D874</f>
        <v>1.0072944099999999E-6</v>
      </c>
      <c r="K579" s="21">
        <f t="shared" si="77"/>
        <v>-0.84363648329888374</v>
      </c>
      <c r="L579">
        <f t="shared" si="80"/>
        <v>1000</v>
      </c>
      <c r="M579" s="22">
        <f>'2000 250 200 1'!C874+'2000 250 200 1'!D874</f>
        <v>2.3386010119999998E-6</v>
      </c>
      <c r="N579" s="22">
        <f>'2000 250 200 15'!C874+'2000 250 200 15'!D874</f>
        <v>2.3633249099999998E-6</v>
      </c>
      <c r="O579" s="21">
        <f t="shared" si="78"/>
        <v>-1.0516498307350419</v>
      </c>
      <c r="P579" s="22">
        <f>'2000 250 200 1'!C874-'2000 250 200 1'!D874</f>
        <v>3.4093660800000001E-7</v>
      </c>
      <c r="Q579" s="22">
        <f>'2000 250 200 15'!C874-'2000 250 200 15'!D874</f>
        <v>3.4873608999999999E-7</v>
      </c>
      <c r="R579" s="21">
        <f t="shared" ref="R579:R642" si="83">2*(P579-Q579)/(P579+Q579)*100</f>
        <v>-2.2617923031078075</v>
      </c>
    </row>
    <row r="580" spans="1:18">
      <c r="A580">
        <f t="shared" si="74"/>
        <v>73</v>
      </c>
      <c r="B580" s="12">
        <f t="shared" si="81"/>
        <v>-730</v>
      </c>
      <c r="C580">
        <f t="shared" si="75"/>
        <v>4.5979999999999999</v>
      </c>
      <c r="D580">
        <f t="shared" si="82"/>
        <v>0.66256896693326017</v>
      </c>
      <c r="E580" s="12">
        <f t="shared" si="79"/>
        <v>937.5</v>
      </c>
      <c r="F580" s="22">
        <f>'2000 250 200 1'!C875</f>
        <v>1.2701168600000001E-6</v>
      </c>
      <c r="G580" s="22">
        <f>'2000 250 200 15'!C875</f>
        <v>1.2872085600000001E-6</v>
      </c>
      <c r="H580" s="15">
        <f t="shared" si="76"/>
        <v>-1.3366855751975417</v>
      </c>
      <c r="I580" s="22">
        <f>'2000 250 200 1'!D875</f>
        <v>9.6073593099999997E-7</v>
      </c>
      <c r="J580" s="22">
        <f>'2000 250 200 15'!D875</f>
        <v>9.6990602899999998E-7</v>
      </c>
      <c r="K580" s="21">
        <f t="shared" si="77"/>
        <v>-0.94995324767519362</v>
      </c>
      <c r="L580">
        <f t="shared" si="80"/>
        <v>1000</v>
      </c>
      <c r="M580" s="22">
        <f>'2000 250 200 1'!C875+'2000 250 200 1'!D875</f>
        <v>2.2308527910000001E-6</v>
      </c>
      <c r="N580" s="22">
        <f>'2000 250 200 15'!C875+'2000 250 200 15'!D875</f>
        <v>2.2571145890000003E-6</v>
      </c>
      <c r="O580" s="21">
        <f t="shared" si="78"/>
        <v>-1.1703203600379197</v>
      </c>
      <c r="P580" s="22">
        <f>'2000 250 200 1'!C875-'2000 250 200 1'!D875</f>
        <v>3.0938092900000012E-7</v>
      </c>
      <c r="Q580" s="22">
        <f>'2000 250 200 15'!C875-'2000 250 200 15'!D875</f>
        <v>3.1730253100000009E-7</v>
      </c>
      <c r="R580" s="21">
        <f t="shared" si="83"/>
        <v>-2.528103103279594</v>
      </c>
    </row>
    <row r="581" spans="1:18">
      <c r="A581">
        <f t="shared" si="74"/>
        <v>74</v>
      </c>
      <c r="B581" s="12">
        <f t="shared" si="81"/>
        <v>-740</v>
      </c>
      <c r="C581">
        <f t="shared" si="75"/>
        <v>5.1609999999999996</v>
      </c>
      <c r="D581">
        <f t="shared" si="82"/>
        <v>0.71273385906995179</v>
      </c>
      <c r="E581" s="12">
        <f t="shared" si="79"/>
        <v>937.5</v>
      </c>
      <c r="F581" s="22">
        <f>'2000 250 200 1'!C876</f>
        <v>1.19427691E-6</v>
      </c>
      <c r="G581" s="22">
        <f>'2000 250 200 15'!C876</f>
        <v>1.2118227499999999E-6</v>
      </c>
      <c r="H581" s="15">
        <f t="shared" si="76"/>
        <v>-1.4584466546992394</v>
      </c>
      <c r="I581" s="22">
        <f>'2000 250 200 1'!D876</f>
        <v>9.1774980300000005E-7</v>
      </c>
      <c r="J581" s="22">
        <f>'2000 250 200 15'!D876</f>
        <v>9.2748886699999997E-7</v>
      </c>
      <c r="K581" s="21">
        <f t="shared" si="77"/>
        <v>-1.0555885434592502</v>
      </c>
      <c r="L581">
        <f t="shared" si="80"/>
        <v>1000</v>
      </c>
      <c r="M581" s="22">
        <f>'2000 250 200 1'!C876+'2000 250 200 1'!D876</f>
        <v>2.1120267130000001E-6</v>
      </c>
      <c r="N581" s="22">
        <f>'2000 250 200 15'!C876+'2000 250 200 15'!D876</f>
        <v>2.1393116170000001E-6</v>
      </c>
      <c r="O581" s="21">
        <f t="shared" si="78"/>
        <v>-1.2835912779494083</v>
      </c>
      <c r="P581" s="22">
        <f>'2000 250 200 1'!C876-'2000 250 200 1'!D876</f>
        <v>2.7652710699999999E-7</v>
      </c>
      <c r="Q581" s="22">
        <f>'2000 250 200 15'!C876-'2000 250 200 15'!D876</f>
        <v>2.8433388299999996E-7</v>
      </c>
      <c r="R581" s="21">
        <f t="shared" si="83"/>
        <v>-2.7838541596554851</v>
      </c>
    </row>
    <row r="582" spans="1:18">
      <c r="A582">
        <f t="shared" si="74"/>
        <v>75</v>
      </c>
      <c r="B582" s="12">
        <f t="shared" si="81"/>
        <v>-750</v>
      </c>
      <c r="C582">
        <f t="shared" si="75"/>
        <v>5.7930000000000001</v>
      </c>
      <c r="D582">
        <f t="shared" si="82"/>
        <v>0.76290352849905718</v>
      </c>
      <c r="E582" s="12">
        <f t="shared" si="79"/>
        <v>937.5</v>
      </c>
      <c r="F582" s="22">
        <f>'2000 250 200 1'!C877</f>
        <v>1.11347472E-6</v>
      </c>
      <c r="G582" s="22">
        <f>'2000 250 200 15'!C877</f>
        <v>1.1310847100000001E-6</v>
      </c>
      <c r="H582" s="15">
        <f t="shared" si="76"/>
        <v>-1.5691266414808251</v>
      </c>
      <c r="I582" s="22">
        <f>'2000 250 200 1'!D877</f>
        <v>8.7005646299999998E-7</v>
      </c>
      <c r="J582" s="22">
        <f>'2000 250 200 15'!D877</f>
        <v>8.8017167800000002E-7</v>
      </c>
      <c r="K582" s="21">
        <f t="shared" si="77"/>
        <v>-1.1558738844435077</v>
      </c>
      <c r="L582">
        <f t="shared" si="80"/>
        <v>1000</v>
      </c>
      <c r="M582" s="22">
        <f>'2000 250 200 1'!C877+'2000 250 200 1'!D877</f>
        <v>1.9835311829999999E-6</v>
      </c>
      <c r="N582" s="22">
        <f>'2000 250 200 15'!C877+'2000 250 200 15'!D877</f>
        <v>2.0112563880000003E-6</v>
      </c>
      <c r="O582" s="21">
        <f t="shared" si="78"/>
        <v>-1.3880690528462869</v>
      </c>
      <c r="P582" s="22">
        <f>'2000 250 200 1'!C877-'2000 250 200 1'!D877</f>
        <v>2.4341825700000002E-7</v>
      </c>
      <c r="Q582" s="22">
        <f>'2000 250 200 15'!C877-'2000 250 200 15'!D877</f>
        <v>2.5091303200000005E-7</v>
      </c>
      <c r="R582" s="21">
        <f t="shared" si="83"/>
        <v>-3.0322883324506824</v>
      </c>
    </row>
    <row r="583" spans="1:18">
      <c r="A583">
        <f t="shared" si="74"/>
        <v>76</v>
      </c>
      <c r="B583" s="12">
        <f t="shared" si="81"/>
        <v>-760</v>
      </c>
      <c r="C583">
        <f t="shared" si="75"/>
        <v>6.5019999999999998</v>
      </c>
      <c r="D583">
        <f t="shared" si="82"/>
        <v>0.81304696516010788</v>
      </c>
      <c r="E583" s="12">
        <f t="shared" si="79"/>
        <v>937.5</v>
      </c>
      <c r="F583" s="22">
        <f>'2000 250 200 1'!C878</f>
        <v>1.0292688900000001E-6</v>
      </c>
      <c r="G583" s="22">
        <f>'2000 250 200 15'!C878</f>
        <v>1.04657476E-6</v>
      </c>
      <c r="H583" s="15">
        <f t="shared" si="76"/>
        <v>-1.6673577511485447</v>
      </c>
      <c r="I583" s="22">
        <f>'2000 250 200 1'!D878</f>
        <v>8.1816925700000003E-7</v>
      </c>
      <c r="J583" s="22">
        <f>'2000 250 200 15'!D878</f>
        <v>8.2843414699999997E-7</v>
      </c>
      <c r="K583" s="21">
        <f t="shared" si="77"/>
        <v>-1.2467956734528818</v>
      </c>
      <c r="L583">
        <f t="shared" si="80"/>
        <v>1000</v>
      </c>
      <c r="M583" s="22">
        <f>'2000 250 200 1'!C878+'2000 250 200 1'!D878</f>
        <v>1.8474381470000001E-6</v>
      </c>
      <c r="N583" s="22">
        <f>'2000 250 200 15'!C878+'2000 250 200 15'!D878</f>
        <v>1.8750089070000001E-6</v>
      </c>
      <c r="O583" s="21">
        <f t="shared" si="78"/>
        <v>-1.481324494346991</v>
      </c>
      <c r="P583" s="22">
        <f>'2000 250 200 1'!C878-'2000 250 200 1'!D878</f>
        <v>2.1109963300000002E-7</v>
      </c>
      <c r="Q583" s="22">
        <f>'2000 250 200 15'!C878-'2000 250 200 15'!D878</f>
        <v>2.1814061300000002E-7</v>
      </c>
      <c r="R583" s="21">
        <f t="shared" si="83"/>
        <v>-3.2806709368999836</v>
      </c>
    </row>
    <row r="584" spans="1:18">
      <c r="A584">
        <f t="shared" si="74"/>
        <v>77</v>
      </c>
      <c r="B584" s="12">
        <f t="shared" si="81"/>
        <v>-770</v>
      </c>
      <c r="C584">
        <f t="shared" si="75"/>
        <v>7.298</v>
      </c>
      <c r="D584">
        <f t="shared" si="82"/>
        <v>0.86320385902862951</v>
      </c>
      <c r="E584" s="12">
        <f t="shared" si="79"/>
        <v>937.5</v>
      </c>
      <c r="F584" s="22">
        <f>'2000 250 200 1'!C879</f>
        <v>9.4337631900000001E-7</v>
      </c>
      <c r="G584" s="22">
        <f>'2000 250 200 15'!C879</f>
        <v>9.6006041099999999E-7</v>
      </c>
      <c r="H584" s="15">
        <f t="shared" si="76"/>
        <v>-1.7530492857516713</v>
      </c>
      <c r="I584" s="22">
        <f>'2000 250 200 1'!D879</f>
        <v>7.6290400000000004E-7</v>
      </c>
      <c r="J584" s="22">
        <f>'2000 250 200 15'!D879</f>
        <v>7.7308636100000003E-7</v>
      </c>
      <c r="K584" s="21">
        <f t="shared" si="77"/>
        <v>-1.3258365753507473</v>
      </c>
      <c r="L584">
        <f t="shared" si="80"/>
        <v>1000</v>
      </c>
      <c r="M584" s="22">
        <f>'2000 250 200 1'!C879+'2000 250 200 1'!D879</f>
        <v>1.7062803189999999E-6</v>
      </c>
      <c r="N584" s="22">
        <f>'2000 250 200 15'!C879+'2000 250 200 15'!D879</f>
        <v>1.733146772E-6</v>
      </c>
      <c r="O584" s="21">
        <f t="shared" si="78"/>
        <v>-1.5622632658969238</v>
      </c>
      <c r="P584" s="22">
        <f>'2000 250 200 1'!C879-'2000 250 200 1'!D879</f>
        <v>1.8047231899999997E-7</v>
      </c>
      <c r="Q584" s="22">
        <f>'2000 250 200 15'!C879-'2000 250 200 15'!D879</f>
        <v>1.8697404999999996E-7</v>
      </c>
      <c r="R584" s="21">
        <f t="shared" si="83"/>
        <v>-3.5388734512164919</v>
      </c>
    </row>
    <row r="585" spans="1:18">
      <c r="A585">
        <f t="shared" si="74"/>
        <v>78</v>
      </c>
      <c r="B585" s="12">
        <f t="shared" si="81"/>
        <v>-780</v>
      </c>
      <c r="C585">
        <f t="shared" si="75"/>
        <v>8.1920000000000002</v>
      </c>
      <c r="D585">
        <f t="shared" si="82"/>
        <v>0.91338994363175552</v>
      </c>
      <c r="E585" s="12">
        <f t="shared" si="79"/>
        <v>937.5</v>
      </c>
      <c r="F585" s="22">
        <f>'2000 250 200 1'!C880</f>
        <v>8.5752854500000005E-7</v>
      </c>
      <c r="G585" s="22">
        <f>'2000 250 200 15'!C880</f>
        <v>8.7334680800000004E-7</v>
      </c>
      <c r="H585" s="15">
        <f t="shared" si="76"/>
        <v>-1.8277760986755456</v>
      </c>
      <c r="I585" s="22">
        <f>'2000 250 200 1'!D880</f>
        <v>7.0532238600000004E-7</v>
      </c>
      <c r="J585" s="22">
        <f>'2000 250 200 15'!D880</f>
        <v>7.1521321200000001E-7</v>
      </c>
      <c r="K585" s="21">
        <f t="shared" si="77"/>
        <v>-1.3925488405817439</v>
      </c>
      <c r="L585">
        <f t="shared" si="80"/>
        <v>1000</v>
      </c>
      <c r="M585" s="22">
        <f>'2000 250 200 1'!C880+'2000 250 200 1'!D880</f>
        <v>1.5628509310000001E-6</v>
      </c>
      <c r="N585" s="22">
        <f>'2000 250 200 15'!C880+'2000 250 200 15'!D880</f>
        <v>1.5885600200000002E-6</v>
      </c>
      <c r="O585" s="21">
        <f t="shared" si="78"/>
        <v>-1.6315922867401411</v>
      </c>
      <c r="P585" s="22">
        <f>'2000 250 200 1'!C880-'2000 250 200 1'!D880</f>
        <v>1.52206159E-7</v>
      </c>
      <c r="Q585" s="22">
        <f>'2000 250 200 15'!C880-'2000 250 200 15'!D880</f>
        <v>1.5813359600000002E-7</v>
      </c>
      <c r="R585" s="21">
        <f t="shared" si="83"/>
        <v>-3.8199662817933335</v>
      </c>
    </row>
    <row r="586" spans="1:18">
      <c r="A586">
        <f t="shared" si="74"/>
        <v>79</v>
      </c>
      <c r="B586" s="12">
        <f t="shared" si="81"/>
        <v>-790</v>
      </c>
      <c r="C586">
        <f t="shared" si="75"/>
        <v>9.1950000000000003</v>
      </c>
      <c r="D586">
        <f t="shared" si="82"/>
        <v>0.96355173357409629</v>
      </c>
      <c r="E586" s="12">
        <f t="shared" si="79"/>
        <v>937.5</v>
      </c>
      <c r="F586" s="22">
        <f>'2000 250 200 1'!C881</f>
        <v>7.7337092899999998E-7</v>
      </c>
      <c r="G586" s="22">
        <f>'2000 250 200 15'!C881</f>
        <v>7.8816521899999996E-7</v>
      </c>
      <c r="H586" s="15">
        <f t="shared" si="76"/>
        <v>-1.8948379797609378</v>
      </c>
      <c r="I586" s="22">
        <f>'2000 250 200 1'!D881</f>
        <v>6.4663266299999999E-7</v>
      </c>
      <c r="J586" s="22">
        <f>'2000 250 200 15'!D881</f>
        <v>6.5606657500000004E-7</v>
      </c>
      <c r="K586" s="21">
        <f t="shared" si="77"/>
        <v>-1.4483637857167542</v>
      </c>
      <c r="L586">
        <f t="shared" si="80"/>
        <v>1000</v>
      </c>
      <c r="M586" s="22">
        <f>'2000 250 200 1'!C881+'2000 250 200 1'!D881</f>
        <v>1.4200035919999999E-6</v>
      </c>
      <c r="N586" s="22">
        <f>'2000 250 200 15'!C881+'2000 250 200 15'!D881</f>
        <v>1.444231794E-6</v>
      </c>
      <c r="O586" s="21">
        <f t="shared" si="78"/>
        <v>-1.6917745041782783</v>
      </c>
      <c r="P586" s="22">
        <f>'2000 250 200 1'!C881-'2000 250 200 1'!D881</f>
        <v>1.2673826599999999E-7</v>
      </c>
      <c r="Q586" s="22">
        <f>'2000 250 200 15'!C881-'2000 250 200 15'!D881</f>
        <v>1.3209864399999992E-7</v>
      </c>
      <c r="R586" s="21">
        <f t="shared" si="83"/>
        <v>-4.1418961461098673</v>
      </c>
    </row>
    <row r="587" spans="1:18">
      <c r="A587">
        <f t="shared" si="74"/>
        <v>80</v>
      </c>
      <c r="B587" s="12">
        <f t="shared" si="81"/>
        <v>-800</v>
      </c>
      <c r="C587">
        <f t="shared" si="75"/>
        <v>10.32</v>
      </c>
      <c r="D587">
        <f t="shared" si="82"/>
        <v>1.0136796972911926</v>
      </c>
      <c r="E587" s="12">
        <f t="shared" si="79"/>
        <v>937.5</v>
      </c>
      <c r="F587" s="22">
        <f>'2000 250 200 1'!C882</f>
        <v>6.9236340599999995E-7</v>
      </c>
      <c r="G587" s="22">
        <f>'2000 250 200 15'!C882</f>
        <v>7.0605725100000004E-7</v>
      </c>
      <c r="H587" s="15">
        <f t="shared" si="76"/>
        <v>-1.9584729289364451</v>
      </c>
      <c r="I587" s="22">
        <f>'2000 250 200 1'!D882</f>
        <v>5.88054897E-7</v>
      </c>
      <c r="J587" s="22">
        <f>'2000 250 200 15'!D882</f>
        <v>5.9691702699999999E-7</v>
      </c>
      <c r="K587" s="21">
        <f t="shared" si="77"/>
        <v>-1.4957535820907748</v>
      </c>
      <c r="L587">
        <f t="shared" si="80"/>
        <v>1000</v>
      </c>
      <c r="M587" s="22">
        <f>'2000 250 200 1'!C882+'2000 250 200 1'!D882</f>
        <v>1.2804183030000001E-6</v>
      </c>
      <c r="N587" s="22">
        <f>'2000 250 200 15'!C882+'2000 250 200 15'!D882</f>
        <v>1.3029742780000001E-6</v>
      </c>
      <c r="O587" s="21">
        <f t="shared" si="78"/>
        <v>-1.7462289832286295</v>
      </c>
      <c r="P587" s="22">
        <f>'2000 250 200 1'!C882-'2000 250 200 1'!D882</f>
        <v>1.0430850899999995E-7</v>
      </c>
      <c r="Q587" s="22">
        <f>'2000 250 200 15'!C882-'2000 250 200 15'!D882</f>
        <v>1.0914022400000005E-7</v>
      </c>
      <c r="R587" s="21">
        <f t="shared" si="83"/>
        <v>-4.5272838419707124</v>
      </c>
    </row>
    <row r="588" spans="1:18">
      <c r="A588">
        <f t="shared" si="74"/>
        <v>81</v>
      </c>
      <c r="B588" s="12">
        <f t="shared" si="81"/>
        <v>-810</v>
      </c>
      <c r="C588">
        <f t="shared" si="75"/>
        <v>11.59</v>
      </c>
      <c r="D588">
        <f t="shared" si="82"/>
        <v>1.064083435963596</v>
      </c>
      <c r="E588" s="12">
        <f t="shared" si="79"/>
        <v>937.5</v>
      </c>
      <c r="F588" s="22">
        <f>'2000 250 200 1'!C883</f>
        <v>6.1566155699999998E-7</v>
      </c>
      <c r="G588" s="22">
        <f>'2000 250 200 15'!C883</f>
        <v>6.2824288800000001E-7</v>
      </c>
      <c r="H588" s="15">
        <f t="shared" si="76"/>
        <v>-2.0228774084009378</v>
      </c>
      <c r="I588" s="22">
        <f>'2000 250 200 1'!D883</f>
        <v>5.3069176100000003E-7</v>
      </c>
      <c r="J588" s="22">
        <f>'2000 250 200 15'!D883</f>
        <v>5.3891465599999995E-7</v>
      </c>
      <c r="K588" s="21">
        <f t="shared" si="77"/>
        <v>-1.5375552856280064</v>
      </c>
      <c r="L588">
        <f t="shared" si="80"/>
        <v>1000</v>
      </c>
      <c r="M588" s="22">
        <f>'2000 250 200 1'!C883+'2000 250 200 1'!D883</f>
        <v>1.146353318E-6</v>
      </c>
      <c r="N588" s="22">
        <f>'2000 250 200 15'!C883+'2000 250 200 15'!D883</f>
        <v>1.167157544E-6</v>
      </c>
      <c r="O588" s="21">
        <f t="shared" si="78"/>
        <v>-1.7984982341526567</v>
      </c>
      <c r="P588" s="22">
        <f>'2000 250 200 1'!C883-'2000 250 200 1'!D883</f>
        <v>8.4969795999999947E-8</v>
      </c>
      <c r="Q588" s="22">
        <f>'2000 250 200 15'!C883-'2000 250 200 15'!D883</f>
        <v>8.9328232000000065E-8</v>
      </c>
      <c r="R588" s="21">
        <f t="shared" si="83"/>
        <v>-5.0011305922521592</v>
      </c>
    </row>
    <row r="589" spans="1:18">
      <c r="A589">
        <f t="shared" si="74"/>
        <v>82</v>
      </c>
      <c r="B589" s="12">
        <f t="shared" si="81"/>
        <v>-820</v>
      </c>
      <c r="C589">
        <f t="shared" si="75"/>
        <v>13</v>
      </c>
      <c r="D589">
        <f t="shared" si="82"/>
        <v>1.1139433523068367</v>
      </c>
      <c r="E589" s="12">
        <f t="shared" si="79"/>
        <v>937.5</v>
      </c>
      <c r="F589" s="22">
        <f>'2000 250 200 1'!C884</f>
        <v>5.44051546E-7</v>
      </c>
      <c r="G589" s="22">
        <f>'2000 250 200 15'!C884</f>
        <v>5.5555345100000005E-7</v>
      </c>
      <c r="H589" s="15">
        <f t="shared" si="76"/>
        <v>-2.0920066808317794</v>
      </c>
      <c r="I589" s="22">
        <f>'2000 250 200 1'!D884</f>
        <v>4.7546124899999998E-7</v>
      </c>
      <c r="J589" s="22">
        <f>'2000 250 200 15'!D884</f>
        <v>4.8301869900000004E-7</v>
      </c>
      <c r="K589" s="21">
        <f t="shared" si="77"/>
        <v>-1.5769656977737971</v>
      </c>
      <c r="L589">
        <f t="shared" si="80"/>
        <v>1000</v>
      </c>
      <c r="M589" s="22">
        <f>'2000 250 200 1'!C884+'2000 250 200 1'!D884</f>
        <v>1.0195127950000001E-6</v>
      </c>
      <c r="N589" s="22">
        <f>'2000 250 200 15'!C884+'2000 250 200 15'!D884</f>
        <v>1.0385721500000001E-6</v>
      </c>
      <c r="O589" s="21">
        <f t="shared" si="78"/>
        <v>-1.8521446402203774</v>
      </c>
      <c r="P589" s="22">
        <f>'2000 250 200 1'!C884-'2000 250 200 1'!D884</f>
        <v>6.8590297000000026E-8</v>
      </c>
      <c r="Q589" s="22">
        <f>'2000 250 200 15'!C884-'2000 250 200 15'!D884</f>
        <v>7.2534752000000008E-8</v>
      </c>
      <c r="R589" s="21">
        <f t="shared" si="83"/>
        <v>-5.590014002404323</v>
      </c>
    </row>
    <row r="590" spans="1:18">
      <c r="A590">
        <f t="shared" si="74"/>
        <v>83</v>
      </c>
      <c r="B590" s="12">
        <f t="shared" si="81"/>
        <v>-830</v>
      </c>
      <c r="C590">
        <f t="shared" si="75"/>
        <v>14.6</v>
      </c>
      <c r="D590">
        <f t="shared" si="82"/>
        <v>1.1643528557844371</v>
      </c>
      <c r="E590" s="12">
        <f t="shared" si="79"/>
        <v>937.5</v>
      </c>
      <c r="F590" s="22">
        <f>'2000 250 200 1'!C885</f>
        <v>4.7801101300000005E-7</v>
      </c>
      <c r="G590" s="22">
        <f>'2000 250 200 15'!C885</f>
        <v>4.8849699799999998E-7</v>
      </c>
      <c r="H590" s="15">
        <f t="shared" si="76"/>
        <v>-2.1698702712563289</v>
      </c>
      <c r="I590" s="22">
        <f>'2000 250 200 1'!D885</f>
        <v>4.2310112899999999E-7</v>
      </c>
      <c r="J590" s="22">
        <f>'2000 250 200 15'!D885</f>
        <v>4.3000127200000002E-7</v>
      </c>
      <c r="K590" s="21">
        <f t="shared" si="77"/>
        <v>-1.6176587926400716</v>
      </c>
      <c r="L590">
        <f t="shared" si="80"/>
        <v>1000</v>
      </c>
      <c r="M590" s="22">
        <f>'2000 250 200 1'!C885+'2000 250 200 1'!D885</f>
        <v>9.0111214200000004E-7</v>
      </c>
      <c r="N590" s="22">
        <f>'2000 250 200 15'!C885+'2000 250 200 15'!D885</f>
        <v>9.1849827000000005E-7</v>
      </c>
      <c r="O590" s="21">
        <f t="shared" si="78"/>
        <v>-1.9109725780135853</v>
      </c>
      <c r="P590" s="22">
        <f>'2000 250 200 1'!C885-'2000 250 200 1'!D885</f>
        <v>5.4909884000000062E-8</v>
      </c>
      <c r="Q590" s="22">
        <f>'2000 250 200 15'!C885-'2000 250 200 15'!D885</f>
        <v>5.8495725999999956E-8</v>
      </c>
      <c r="R590" s="21">
        <f t="shared" si="83"/>
        <v>-6.3239234813866663</v>
      </c>
    </row>
    <row r="591" spans="1:18">
      <c r="A591">
        <f t="shared" si="74"/>
        <v>0</v>
      </c>
      <c r="B591" s="12">
        <f t="shared" si="81"/>
        <v>0</v>
      </c>
      <c r="C591">
        <f t="shared" si="75"/>
        <v>1E-3</v>
      </c>
      <c r="D591">
        <f t="shared" si="82"/>
        <v>-3</v>
      </c>
      <c r="E591" s="12">
        <f t="shared" si="79"/>
        <v>1062.5</v>
      </c>
      <c r="F591" s="22">
        <f>'2000 250 200 1'!C935</f>
        <v>1.40458807E-6</v>
      </c>
      <c r="G591" s="22">
        <f>'2000 250 200 15'!C935</f>
        <v>1.40384996E-6</v>
      </c>
      <c r="H591" s="15">
        <f t="shared" si="76"/>
        <v>5.2563737715801986E-2</v>
      </c>
      <c r="I591" s="22">
        <f>'2000 250 200 1'!D935</f>
        <v>1.0212321700000001E-6</v>
      </c>
      <c r="J591" s="22">
        <f>'2000 250 200 15'!D935</f>
        <v>1.02075446E-6</v>
      </c>
      <c r="K591" s="21">
        <f t="shared" si="77"/>
        <v>4.6788749052688205E-2</v>
      </c>
      <c r="L591">
        <f t="shared" si="80"/>
        <v>1125</v>
      </c>
      <c r="M591" s="22">
        <f>'2000 250 200 1'!C935+'2000 250 200 1'!D935</f>
        <v>2.4258202400000003E-6</v>
      </c>
      <c r="N591" s="22">
        <f>'2000 250 200 15'!C935+'2000 250 200 15'!D935</f>
        <v>2.42460442E-6</v>
      </c>
      <c r="O591" s="21">
        <f t="shared" si="78"/>
        <v>5.0132517675279271E-2</v>
      </c>
      <c r="P591" s="22">
        <f>'2000 250 200 1'!C935-'2000 250 200 1'!D935</f>
        <v>3.8335589999999991E-7</v>
      </c>
      <c r="Q591" s="22">
        <f>'2000 250 200 15'!C935-'2000 250 200 15'!D935</f>
        <v>3.8309549999999996E-7</v>
      </c>
      <c r="R591" s="21">
        <f t="shared" si="83"/>
        <v>6.7949513824345789E-2</v>
      </c>
    </row>
    <row r="592" spans="1:18">
      <c r="A592">
        <f t="shared" si="74"/>
        <v>1</v>
      </c>
      <c r="B592" s="12">
        <f t="shared" si="81"/>
        <v>-10</v>
      </c>
      <c r="C592">
        <f t="shared" si="75"/>
        <v>1.122E-3</v>
      </c>
      <c r="D592">
        <f t="shared" si="82"/>
        <v>-2.9500071430798576</v>
      </c>
      <c r="E592" s="12">
        <f t="shared" si="79"/>
        <v>1062.5</v>
      </c>
      <c r="F592" s="22">
        <f>'2000 250 200 1'!C936</f>
        <v>1.4045876399999999E-6</v>
      </c>
      <c r="G592" s="22">
        <f>'2000 250 200 15'!C936</f>
        <v>1.4038494100000001E-6</v>
      </c>
      <c r="H592" s="15">
        <f t="shared" si="76"/>
        <v>5.2572301736285548E-2</v>
      </c>
      <c r="I592" s="22">
        <f>'2000 250 200 1'!D936</f>
        <v>1.02123208E-6</v>
      </c>
      <c r="J592" s="22">
        <f>'2000 250 200 15'!D936</f>
        <v>1.0207544299999999E-6</v>
      </c>
      <c r="K592" s="21">
        <f t="shared" si="77"/>
        <v>4.6782875171890004E-2</v>
      </c>
      <c r="L592">
        <f t="shared" si="80"/>
        <v>1125</v>
      </c>
      <c r="M592" s="22">
        <f>'2000 250 200 1'!C936+'2000 250 200 1'!D936</f>
        <v>2.4258197200000001E-6</v>
      </c>
      <c r="N592" s="22">
        <f>'2000 250 200 15'!C936+'2000 250 200 15'!D936</f>
        <v>2.42460384E-6</v>
      </c>
      <c r="O592" s="21">
        <f t="shared" si="78"/>
        <v>5.0135003055283546E-2</v>
      </c>
      <c r="P592" s="22">
        <f>'2000 250 200 1'!C936-'2000 250 200 1'!D936</f>
        <v>3.8335555999999995E-7</v>
      </c>
      <c r="Q592" s="22">
        <f>'2000 250 200 15'!C936-'2000 250 200 15'!D936</f>
        <v>3.830949800000002E-7</v>
      </c>
      <c r="R592" s="21">
        <f t="shared" si="83"/>
        <v>6.7996559830136388E-2</v>
      </c>
    </row>
    <row r="593" spans="1:18">
      <c r="A593">
        <f t="shared" si="74"/>
        <v>2</v>
      </c>
      <c r="B593" s="12">
        <f t="shared" si="81"/>
        <v>-20</v>
      </c>
      <c r="C593">
        <f t="shared" si="75"/>
        <v>1.2600000000000001E-3</v>
      </c>
      <c r="D593">
        <f t="shared" si="82"/>
        <v>-2.8996294548824371</v>
      </c>
      <c r="E593" s="12">
        <f t="shared" si="79"/>
        <v>1062.5</v>
      </c>
      <c r="F593" s="22">
        <f>'2000 250 200 1'!C937</f>
        <v>1.4045889899999999E-6</v>
      </c>
      <c r="G593" s="22">
        <f>'2000 250 200 15'!C937</f>
        <v>1.4038506900000001E-6</v>
      </c>
      <c r="H593" s="15">
        <f t="shared" si="76"/>
        <v>5.2577237478702799E-2</v>
      </c>
      <c r="I593" s="22">
        <f>'2000 250 200 1'!D937</f>
        <v>1.02123355E-6</v>
      </c>
      <c r="J593" s="22">
        <f>'2000 250 200 15'!D937</f>
        <v>1.0207559400000001E-6</v>
      </c>
      <c r="K593" s="21">
        <f t="shared" si="77"/>
        <v>4.6778889150886023E-2</v>
      </c>
      <c r="L593">
        <f t="shared" si="80"/>
        <v>1125</v>
      </c>
      <c r="M593" s="22">
        <f>'2000 250 200 1'!C937+'2000 250 200 1'!D937</f>
        <v>2.4258225399999997E-6</v>
      </c>
      <c r="N593" s="22">
        <f>'2000 250 200 15'!C937+'2000 250 200 15'!D937</f>
        <v>2.4246066300000002E-6</v>
      </c>
      <c r="O593" s="21">
        <f t="shared" si="78"/>
        <v>5.013618207312448E-2</v>
      </c>
      <c r="P593" s="22">
        <f>'2000 250 200 1'!C937-'2000 250 200 1'!D937</f>
        <v>3.8335543999999994E-7</v>
      </c>
      <c r="Q593" s="22">
        <f>'2000 250 200 15'!C937-'2000 250 200 15'!D937</f>
        <v>3.8309475E-7</v>
      </c>
      <c r="R593" s="21">
        <f t="shared" si="83"/>
        <v>6.8025294637852216E-2</v>
      </c>
    </row>
    <row r="594" spans="1:18">
      <c r="A594">
        <f t="shared" si="74"/>
        <v>3</v>
      </c>
      <c r="B594" s="12">
        <f t="shared" si="81"/>
        <v>-30</v>
      </c>
      <c r="C594">
        <f t="shared" si="75"/>
        <v>1.4139999999999999E-3</v>
      </c>
      <c r="D594">
        <f t="shared" si="82"/>
        <v>-2.8495505905391196</v>
      </c>
      <c r="E594" s="12">
        <f t="shared" si="79"/>
        <v>1062.5</v>
      </c>
      <c r="F594" s="22">
        <f>'2000 250 200 1'!C938</f>
        <v>1.40459181E-6</v>
      </c>
      <c r="G594" s="22">
        <f>'2000 250 200 15'!C938</f>
        <v>1.4038535099999999E-6</v>
      </c>
      <c r="H594" s="15">
        <f t="shared" si="76"/>
        <v>5.2577131891609848E-2</v>
      </c>
      <c r="I594" s="22">
        <f>'2000 250 200 1'!D938</f>
        <v>1.0212360800000001E-6</v>
      </c>
      <c r="J594" s="22">
        <f>'2000 250 200 15'!D938</f>
        <v>1.0207584699999999E-6</v>
      </c>
      <c r="K594" s="21">
        <f t="shared" si="77"/>
        <v>4.67787732342511E-2</v>
      </c>
      <c r="L594">
        <f t="shared" si="80"/>
        <v>1125</v>
      </c>
      <c r="M594" s="22">
        <f>'2000 250 200 1'!C938+'2000 250 200 1'!D938</f>
        <v>2.4258278899999999E-6</v>
      </c>
      <c r="N594" s="22">
        <f>'2000 250 200 15'!C938+'2000 250 200 15'!D938</f>
        <v>2.4246119799999999E-6</v>
      </c>
      <c r="O594" s="21">
        <f t="shared" si="78"/>
        <v>5.0136071473451477E-2</v>
      </c>
      <c r="P594" s="22">
        <f>'2000 250 200 1'!C938-'2000 250 200 1'!D938</f>
        <v>3.8335572999999993E-7</v>
      </c>
      <c r="Q594" s="22">
        <f>'2000 250 200 15'!C938-'2000 250 200 15'!D938</f>
        <v>3.8309503999999999E-7</v>
      </c>
      <c r="R594" s="21">
        <f t="shared" si="83"/>
        <v>6.802524316074185E-2</v>
      </c>
    </row>
    <row r="595" spans="1:18">
      <c r="A595">
        <f t="shared" si="74"/>
        <v>4</v>
      </c>
      <c r="B595" s="12">
        <f t="shared" si="81"/>
        <v>-40</v>
      </c>
      <c r="C595">
        <f t="shared" si="75"/>
        <v>1.5870000000000001E-3</v>
      </c>
      <c r="D595">
        <f t="shared" si="82"/>
        <v>-2.7994230732451517</v>
      </c>
      <c r="E595" s="12">
        <f t="shared" si="79"/>
        <v>1062.5</v>
      </c>
      <c r="F595" s="22">
        <f>'2000 250 200 1'!C939</f>
        <v>1.40459503E-6</v>
      </c>
      <c r="G595" s="22">
        <f>'2000 250 200 15'!C939</f>
        <v>1.4038568200000001E-6</v>
      </c>
      <c r="H595" s="15">
        <f t="shared" si="76"/>
        <v>5.2570600418159738E-2</v>
      </c>
      <c r="I595" s="22">
        <f>'2000 250 200 1'!D939</f>
        <v>1.0212387000000001E-6</v>
      </c>
      <c r="J595" s="22">
        <f>'2000 250 200 15'!D939</f>
        <v>1.0207610299999999E-6</v>
      </c>
      <c r="K595" s="21">
        <f t="shared" si="77"/>
        <v>4.6784531161533416E-2</v>
      </c>
      <c r="L595">
        <f t="shared" si="80"/>
        <v>1125</v>
      </c>
      <c r="M595" s="22">
        <f>'2000 250 200 1'!C939+'2000 250 200 1'!D939</f>
        <v>2.4258337299999999E-6</v>
      </c>
      <c r="N595" s="22">
        <f>'2000 250 200 15'!C939+'2000 250 200 15'!D939</f>
        <v>2.4246178499999998E-6</v>
      </c>
      <c r="O595" s="21">
        <f t="shared" si="78"/>
        <v>5.0134713436314593E-2</v>
      </c>
      <c r="P595" s="22">
        <f>'2000 250 200 1'!C939-'2000 250 200 1'!D939</f>
        <v>3.8335632999999999E-7</v>
      </c>
      <c r="Q595" s="22">
        <f>'2000 250 200 15'!C939-'2000 250 200 15'!D939</f>
        <v>3.8309579000000017E-7</v>
      </c>
      <c r="R595" s="21">
        <f t="shared" si="83"/>
        <v>6.7985981955355115E-2</v>
      </c>
    </row>
    <row r="596" spans="1:18">
      <c r="A596">
        <f t="shared" si="74"/>
        <v>5</v>
      </c>
      <c r="B596" s="12">
        <f t="shared" si="81"/>
        <v>-50</v>
      </c>
      <c r="C596">
        <f t="shared" si="75"/>
        <v>1.7819999999999999E-3</v>
      </c>
      <c r="D596">
        <f t="shared" si="82"/>
        <v>-2.7490923002991439</v>
      </c>
      <c r="E596" s="12">
        <f t="shared" si="79"/>
        <v>1062.5</v>
      </c>
      <c r="F596" s="22">
        <f>'2000 250 200 1'!C940</f>
        <v>1.40459707E-6</v>
      </c>
      <c r="G596" s="22">
        <f>'2000 250 200 15'!C940</f>
        <v>1.4038589999999999E-6</v>
      </c>
      <c r="H596" s="15">
        <f t="shared" si="76"/>
        <v>5.2560551534643368E-2</v>
      </c>
      <c r="I596" s="22">
        <f>'2000 250 200 1'!D940</f>
        <v>1.0212401600000001E-6</v>
      </c>
      <c r="J596" s="22">
        <f>'2000 250 200 15'!D940</f>
        <v>1.0207624399999999E-6</v>
      </c>
      <c r="K596" s="21">
        <f t="shared" si="77"/>
        <v>4.6789362560077895E-2</v>
      </c>
      <c r="L596">
        <f t="shared" si="80"/>
        <v>1125</v>
      </c>
      <c r="M596" s="22">
        <f>'2000 250 200 1'!C940+'2000 250 200 1'!D940</f>
        <v>2.4258372300000003E-6</v>
      </c>
      <c r="N596" s="22">
        <f>'2000 250 200 15'!C940+'2000 250 200 15'!D940</f>
        <v>2.4246214399999999E-6</v>
      </c>
      <c r="O596" s="21">
        <f t="shared" si="78"/>
        <v>5.013092916428892E-2</v>
      </c>
      <c r="P596" s="22">
        <f>'2000 250 200 1'!C940-'2000 250 200 1'!D940</f>
        <v>3.8335690999999997E-7</v>
      </c>
      <c r="Q596" s="22">
        <f>'2000 250 200 15'!C940-'2000 250 200 15'!D940</f>
        <v>3.8309656E-7</v>
      </c>
      <c r="R596" s="21">
        <f t="shared" si="83"/>
        <v>6.793628320319986E-2</v>
      </c>
    </row>
    <row r="597" spans="1:18">
      <c r="A597">
        <f t="shared" si="74"/>
        <v>6</v>
      </c>
      <c r="B597" s="12">
        <f t="shared" si="81"/>
        <v>-60</v>
      </c>
      <c r="C597">
        <f t="shared" si="75"/>
        <v>2E-3</v>
      </c>
      <c r="D597">
        <f t="shared" si="82"/>
        <v>-2.6989700043360187</v>
      </c>
      <c r="E597" s="12">
        <f t="shared" si="79"/>
        <v>1062.5</v>
      </c>
      <c r="F597" s="22">
        <f>'2000 250 200 1'!C941</f>
        <v>1.4045966E-6</v>
      </c>
      <c r="G597" s="22">
        <f>'2000 250 200 15'!C941</f>
        <v>1.4038585899999999E-6</v>
      </c>
      <c r="H597" s="15">
        <f t="shared" si="76"/>
        <v>5.2556295192310268E-2</v>
      </c>
      <c r="I597" s="22">
        <f>'2000 250 200 1'!D941</f>
        <v>1.0212395399999999E-6</v>
      </c>
      <c r="J597" s="22">
        <f>'2000 250 200 15'!D941</f>
        <v>1.0207617800000001E-6</v>
      </c>
      <c r="K597" s="21">
        <f t="shared" si="77"/>
        <v>4.6793309614494301E-2</v>
      </c>
      <c r="L597">
        <f t="shared" si="80"/>
        <v>1125</v>
      </c>
      <c r="M597" s="22">
        <f>'2000 250 200 1'!C941+'2000 250 200 1'!D941</f>
        <v>2.4258361399999999E-6</v>
      </c>
      <c r="N597" s="22">
        <f>'2000 250 200 15'!C941+'2000 250 200 15'!D941</f>
        <v>2.42462037E-6</v>
      </c>
      <c r="O597" s="21">
        <f t="shared" si="78"/>
        <v>5.01301268238733E-2</v>
      </c>
      <c r="P597" s="22">
        <f>'2000 250 200 1'!C941-'2000 250 200 1'!D941</f>
        <v>3.8335706000000009E-7</v>
      </c>
      <c r="Q597" s="22">
        <f>'2000 250 200 15'!C941-'2000 250 200 15'!D941</f>
        <v>3.8309680999999985E-7</v>
      </c>
      <c r="R597" s="21">
        <f t="shared" si="83"/>
        <v>6.7910153549162397E-2</v>
      </c>
    </row>
    <row r="598" spans="1:18">
      <c r="A598">
        <f t="shared" si="74"/>
        <v>7</v>
      </c>
      <c r="B598" s="12">
        <f t="shared" si="81"/>
        <v>-70</v>
      </c>
      <c r="C598">
        <f t="shared" si="75"/>
        <v>2.245E-3</v>
      </c>
      <c r="D598">
        <f t="shared" si="82"/>
        <v>-2.648783654660658</v>
      </c>
      <c r="E598" s="12">
        <f t="shared" si="79"/>
        <v>1062.5</v>
      </c>
      <c r="F598" s="22">
        <f>'2000 250 200 1'!C942</f>
        <v>1.4045933400000001E-6</v>
      </c>
      <c r="G598" s="22">
        <f>'2000 250 200 15'!C942</f>
        <v>1.40385529E-6</v>
      </c>
      <c r="H598" s="15">
        <f t="shared" si="76"/>
        <v>5.2559266501521332E-2</v>
      </c>
      <c r="I598" s="22">
        <f>'2000 250 200 1'!D942</f>
        <v>1.02123676E-6</v>
      </c>
      <c r="J598" s="22">
        <f>'2000 250 200 15'!D942</f>
        <v>1.02075902E-6</v>
      </c>
      <c r="K598" s="21">
        <f t="shared" si="77"/>
        <v>4.6791477698349543E-2</v>
      </c>
      <c r="L598">
        <f t="shared" si="80"/>
        <v>1125</v>
      </c>
      <c r="M598" s="22">
        <f>'2000 250 200 1'!C942+'2000 250 200 1'!D942</f>
        <v>2.4258301000000001E-6</v>
      </c>
      <c r="N598" s="22">
        <f>'2000 250 200 15'!C942+'2000 250 200 15'!D942</f>
        <v>2.4246143100000001E-6</v>
      </c>
      <c r="O598" s="21">
        <f t="shared" si="78"/>
        <v>5.0131076546034749E-2</v>
      </c>
      <c r="P598" s="22">
        <f>'2000 250 200 1'!C942-'2000 250 200 1'!D942</f>
        <v>3.8335658000000005E-7</v>
      </c>
      <c r="Q598" s="22">
        <f>'2000 250 200 15'!C942-'2000 250 200 15'!D942</f>
        <v>3.8309627E-7</v>
      </c>
      <c r="R598" s="21">
        <f t="shared" si="83"/>
        <v>6.7925900464729932E-2</v>
      </c>
    </row>
    <row r="599" spans="1:18">
      <c r="A599">
        <f t="shared" ref="A599:A662" si="84">A515</f>
        <v>8</v>
      </c>
      <c r="B599" s="12">
        <f t="shared" si="81"/>
        <v>-80</v>
      </c>
      <c r="C599">
        <f t="shared" ref="C599:C662" si="85">C515</f>
        <v>2.5200000000000001E-3</v>
      </c>
      <c r="D599">
        <f t="shared" si="82"/>
        <v>-2.5985994592184558</v>
      </c>
      <c r="E599" s="12">
        <f t="shared" si="79"/>
        <v>1062.5</v>
      </c>
      <c r="F599" s="22">
        <f>'2000 250 200 1'!C943</f>
        <v>1.4045886800000001E-6</v>
      </c>
      <c r="G599" s="22">
        <f>'2000 250 200 15'!C943</f>
        <v>1.4038504699999999E-6</v>
      </c>
      <c r="H599" s="15">
        <f t="shared" ref="H599:H662" si="86">2*(F599-G599)/(F599+G599)*100</f>
        <v>5.2570838146888052E-2</v>
      </c>
      <c r="I599" s="22">
        <f>'2000 250 200 1'!D943</f>
        <v>1.02123297E-6</v>
      </c>
      <c r="J599" s="22">
        <f>'2000 250 200 15'!D943</f>
        <v>1.0207553000000001E-6</v>
      </c>
      <c r="K599" s="21">
        <f t="shared" ref="K599:K662" si="87">2*(I599-J599)/(I599+J599)*100</f>
        <v>4.6784793724591496E-2</v>
      </c>
      <c r="L599">
        <f t="shared" si="80"/>
        <v>1125</v>
      </c>
      <c r="M599" s="22">
        <f>'2000 250 200 1'!C943+'2000 250 200 1'!D943</f>
        <v>2.4258216500000001E-6</v>
      </c>
      <c r="N599" s="22">
        <f>'2000 250 200 15'!C943+'2000 250 200 15'!D943</f>
        <v>2.42460577E-6</v>
      </c>
      <c r="O599" s="21">
        <f t="shared" ref="O599:O662" si="88">2*(M599-N599)/(M599+N599)*100</f>
        <v>5.0134963157539486E-2</v>
      </c>
      <c r="P599" s="22">
        <f>'2000 250 200 1'!C943-'2000 250 200 1'!D943</f>
        <v>3.8335571000000007E-7</v>
      </c>
      <c r="Q599" s="22">
        <f>'2000 250 200 15'!C943-'2000 250 200 15'!D943</f>
        <v>3.8309516999999983E-7</v>
      </c>
      <c r="R599" s="21">
        <f t="shared" si="83"/>
        <v>6.7986091946359822E-2</v>
      </c>
    </row>
    <row r="600" spans="1:18">
      <c r="A600">
        <f t="shared" si="84"/>
        <v>9</v>
      </c>
      <c r="B600" s="12">
        <f t="shared" si="81"/>
        <v>-90</v>
      </c>
      <c r="C600">
        <f t="shared" si="85"/>
        <v>2.8279999999999998E-3</v>
      </c>
      <c r="D600">
        <f t="shared" si="82"/>
        <v>-2.5485205948751384</v>
      </c>
      <c r="E600" s="12">
        <f t="shared" si="79"/>
        <v>1062.5</v>
      </c>
      <c r="F600" s="22">
        <f>'2000 250 200 1'!C944</f>
        <v>1.4045851299999999E-6</v>
      </c>
      <c r="G600" s="22">
        <f>'2000 250 200 15'!C944</f>
        <v>1.4038467800000001E-6</v>
      </c>
      <c r="H600" s="15">
        <f t="shared" si="86"/>
        <v>5.2580943648359996E-2</v>
      </c>
      <c r="I600" s="22">
        <f>'2000 250 200 1'!D944</f>
        <v>1.02123017E-6</v>
      </c>
      <c r="J600" s="22">
        <f>'2000 250 200 15'!D944</f>
        <v>1.02075258E-6</v>
      </c>
      <c r="K600" s="21">
        <f t="shared" si="87"/>
        <v>4.6777084674203107E-2</v>
      </c>
      <c r="L600">
        <f t="shared" si="80"/>
        <v>1125</v>
      </c>
      <c r="M600" s="22">
        <f>'2000 250 200 1'!C944+'2000 250 200 1'!D944</f>
        <v>2.4258152999999997E-6</v>
      </c>
      <c r="N600" s="22">
        <f>'2000 250 200 15'!C944+'2000 250 200 15'!D944</f>
        <v>2.4245993599999998E-6</v>
      </c>
      <c r="O600" s="21">
        <f t="shared" si="88"/>
        <v>5.0137569063008348E-2</v>
      </c>
      <c r="P600" s="22">
        <f>'2000 250 200 1'!C944-'2000 250 200 1'!D944</f>
        <v>3.8335495999999989E-7</v>
      </c>
      <c r="Q600" s="22">
        <f>'2000 250 200 15'!C944-'2000 250 200 15'!D944</f>
        <v>3.8309420000000012E-7</v>
      </c>
      <c r="R600" s="21">
        <f t="shared" si="83"/>
        <v>6.8043652105971256E-2</v>
      </c>
    </row>
    <row r="601" spans="1:18">
      <c r="A601">
        <f t="shared" si="84"/>
        <v>10</v>
      </c>
      <c r="B601" s="12">
        <f t="shared" si="81"/>
        <v>-100</v>
      </c>
      <c r="C601">
        <f t="shared" si="85"/>
        <v>3.1749999999999999E-3</v>
      </c>
      <c r="D601">
        <f t="shared" si="82"/>
        <v>-2.4982562703720057</v>
      </c>
      <c r="E601" s="12">
        <f t="shared" si="79"/>
        <v>1062.5</v>
      </c>
      <c r="F601" s="22">
        <f>'2000 250 200 1'!C945</f>
        <v>1.4045850099999999E-6</v>
      </c>
      <c r="G601" s="22">
        <f>'2000 250 200 15'!C945</f>
        <v>1.40384664E-6</v>
      </c>
      <c r="H601" s="15">
        <f t="shared" si="86"/>
        <v>5.2582372798704403E-2</v>
      </c>
      <c r="I601" s="22">
        <f>'2000 250 200 1'!D945</f>
        <v>1.02123016E-6</v>
      </c>
      <c r="J601" s="22">
        <f>'2000 250 200 15'!D945</f>
        <v>1.02075258E-6</v>
      </c>
      <c r="K601" s="21">
        <f t="shared" si="87"/>
        <v>4.6776105463068152E-2</v>
      </c>
      <c r="L601">
        <f t="shared" si="80"/>
        <v>1125</v>
      </c>
      <c r="M601" s="22">
        <f>'2000 250 200 1'!C945+'2000 250 200 1'!D945</f>
        <v>2.4258151699999999E-6</v>
      </c>
      <c r="N601" s="22">
        <f>'2000 250 200 15'!C945+'2000 250 200 15'!D945</f>
        <v>2.4245992199999998E-6</v>
      </c>
      <c r="O601" s="21">
        <f t="shared" si="88"/>
        <v>5.0137984189847273E-2</v>
      </c>
      <c r="P601" s="22">
        <f>'2000 250 200 1'!C945-'2000 250 200 1'!D945</f>
        <v>3.8335484999999991E-7</v>
      </c>
      <c r="Q601" s="22">
        <f>'2000 250 200 15'!C945-'2000 250 200 15'!D945</f>
        <v>3.8309406000000003E-7</v>
      </c>
      <c r="R601" s="21">
        <f t="shared" si="83"/>
        <v>6.8051502610885911E-2</v>
      </c>
    </row>
    <row r="602" spans="1:18">
      <c r="A602">
        <f t="shared" si="84"/>
        <v>11</v>
      </c>
      <c r="B602" s="12">
        <f t="shared" si="81"/>
        <v>-110</v>
      </c>
      <c r="C602">
        <f t="shared" si="85"/>
        <v>3.5639999999999999E-3</v>
      </c>
      <c r="D602">
        <f t="shared" si="82"/>
        <v>-2.4480623046351626</v>
      </c>
      <c r="E602" s="12">
        <f t="shared" si="79"/>
        <v>1062.5</v>
      </c>
      <c r="F602" s="22">
        <f>'2000 250 200 1'!C946</f>
        <v>1.4045888599999999E-6</v>
      </c>
      <c r="G602" s="22">
        <f>'2000 250 200 15'!C946</f>
        <v>1.4038506E-6</v>
      </c>
      <c r="H602" s="15">
        <f t="shared" si="86"/>
        <v>5.2574393040320494E-2</v>
      </c>
      <c r="I602" s="22">
        <f>'2000 250 200 1'!D946</f>
        <v>1.0212332899999999E-6</v>
      </c>
      <c r="J602" s="22">
        <f>'2000 250 200 15'!D946</f>
        <v>1.0207556500000001E-6</v>
      </c>
      <c r="K602" s="21">
        <f t="shared" si="87"/>
        <v>4.6781840062250134E-2</v>
      </c>
      <c r="L602">
        <f t="shared" si="80"/>
        <v>1125</v>
      </c>
      <c r="M602" s="22">
        <f>'2000 250 200 1'!C946+'2000 250 200 1'!D946</f>
        <v>2.4258221499999998E-6</v>
      </c>
      <c r="N602" s="22">
        <f>'2000 250 200 15'!C946+'2000 250 200 15'!D946</f>
        <v>2.4246062500000001E-6</v>
      </c>
      <c r="O602" s="21">
        <f t="shared" si="88"/>
        <v>5.0135777697481135E-2</v>
      </c>
      <c r="P602" s="22">
        <f>'2000 250 200 1'!C946-'2000 250 200 1'!D946</f>
        <v>3.8335556999999998E-7</v>
      </c>
      <c r="Q602" s="22">
        <f>'2000 250 200 15'!C946-'2000 250 200 15'!D946</f>
        <v>3.8309494999999988E-7</v>
      </c>
      <c r="R602" s="21">
        <f t="shared" si="83"/>
        <v>6.800699932987421E-2</v>
      </c>
    </row>
    <row r="603" spans="1:18">
      <c r="A603">
        <f t="shared" si="84"/>
        <v>12</v>
      </c>
      <c r="B603" s="12">
        <f t="shared" si="81"/>
        <v>-120</v>
      </c>
      <c r="C603">
        <f t="shared" si="85"/>
        <v>4.0000000000000001E-3</v>
      </c>
      <c r="D603">
        <f t="shared" si="82"/>
        <v>-2.3979400086720375</v>
      </c>
      <c r="E603" s="12">
        <f t="shared" si="79"/>
        <v>1062.5</v>
      </c>
      <c r="F603" s="22">
        <f>'2000 250 200 1'!C947</f>
        <v>1.4045946999999999E-6</v>
      </c>
      <c r="G603" s="22">
        <f>'2000 250 200 15'!C947</f>
        <v>1.40385663E-6</v>
      </c>
      <c r="H603" s="15">
        <f t="shared" si="86"/>
        <v>5.2560640244377899E-2</v>
      </c>
      <c r="I603" s="22">
        <f>'2000 250 200 1'!D947</f>
        <v>1.0212380100000001E-6</v>
      </c>
      <c r="J603" s="22">
        <f>'2000 250 200 15'!D947</f>
        <v>1.0207602799999999E-6</v>
      </c>
      <c r="K603" s="21">
        <f t="shared" si="87"/>
        <v>4.6790440750089458E-2</v>
      </c>
      <c r="L603">
        <f t="shared" si="80"/>
        <v>1125</v>
      </c>
      <c r="M603" s="22">
        <f>'2000 250 200 1'!C947+'2000 250 200 1'!D947</f>
        <v>2.42583271E-6</v>
      </c>
      <c r="N603" s="22">
        <f>'2000 250 200 15'!C947+'2000 250 200 15'!D947</f>
        <v>2.4246169100000002E-6</v>
      </c>
      <c r="O603" s="21">
        <f t="shared" si="88"/>
        <v>5.0131435031781912E-2</v>
      </c>
      <c r="P603" s="22">
        <f>'2000 250 200 1'!C947-'2000 250 200 1'!D947</f>
        <v>3.8335668999999981E-7</v>
      </c>
      <c r="Q603" s="22">
        <f>'2000 250 200 15'!C947-'2000 250 200 15'!D947</f>
        <v>3.8309635000000008E-7</v>
      </c>
      <c r="R603" s="21">
        <f t="shared" si="83"/>
        <v>6.7933711894398188E-2</v>
      </c>
    </row>
    <row r="604" spans="1:18">
      <c r="A604">
        <f t="shared" si="84"/>
        <v>13</v>
      </c>
      <c r="B604" s="12">
        <f t="shared" si="81"/>
        <v>-130</v>
      </c>
      <c r="C604">
        <f t="shared" si="85"/>
        <v>4.4900000000000001E-3</v>
      </c>
      <c r="D604">
        <f t="shared" si="82"/>
        <v>-2.3477536589966768</v>
      </c>
      <c r="E604" s="12">
        <f t="shared" si="79"/>
        <v>1062.5</v>
      </c>
      <c r="F604" s="22">
        <f>'2000 250 200 1'!C948</f>
        <v>1.4045991E-6</v>
      </c>
      <c r="G604" s="22">
        <f>'2000 250 200 15'!C948</f>
        <v>1.4038611599999999E-6</v>
      </c>
      <c r="H604" s="15">
        <f t="shared" si="86"/>
        <v>5.255121537664463E-2</v>
      </c>
      <c r="I604" s="22">
        <f>'2000 250 200 1'!D948</f>
        <v>1.0212416E-6</v>
      </c>
      <c r="J604" s="22">
        <f>'2000 250 200 15'!D948</f>
        <v>1.02076381E-6</v>
      </c>
      <c r="K604" s="21">
        <f t="shared" si="87"/>
        <v>4.6796154178645299E-2</v>
      </c>
      <c r="L604">
        <f t="shared" si="80"/>
        <v>1125</v>
      </c>
      <c r="M604" s="22">
        <f>'2000 250 200 1'!C948+'2000 250 200 1'!D948</f>
        <v>2.4258407E-6</v>
      </c>
      <c r="N604" s="22">
        <f>'2000 250 200 15'!C948+'2000 250 200 15'!D948</f>
        <v>2.4246249700000002E-6</v>
      </c>
      <c r="O604" s="21">
        <f t="shared" si="88"/>
        <v>5.0128382828025009E-2</v>
      </c>
      <c r="P604" s="22">
        <f>'2000 250 200 1'!C948-'2000 250 200 1'!D948</f>
        <v>3.833575E-7</v>
      </c>
      <c r="Q604" s="22">
        <f>'2000 250 200 15'!C948-'2000 250 200 15'!D948</f>
        <v>3.830973499999999E-7</v>
      </c>
      <c r="R604" s="21">
        <f t="shared" si="83"/>
        <v>6.788397255235526E-2</v>
      </c>
    </row>
    <row r="605" spans="1:18">
      <c r="A605">
        <f t="shared" si="84"/>
        <v>14</v>
      </c>
      <c r="B605" s="12">
        <f t="shared" si="81"/>
        <v>-140</v>
      </c>
      <c r="C605">
        <f t="shared" si="85"/>
        <v>5.0400000000000002E-3</v>
      </c>
      <c r="D605">
        <f t="shared" si="82"/>
        <v>-2.2975694635544746</v>
      </c>
      <c r="E605" s="12">
        <f t="shared" si="79"/>
        <v>1062.5</v>
      </c>
      <c r="F605" s="22">
        <f>'2000 250 200 1'!C949</f>
        <v>1.40459923E-6</v>
      </c>
      <c r="G605" s="22">
        <f>'2000 250 200 15'!C949</f>
        <v>1.4038612600000001E-6</v>
      </c>
      <c r="H605" s="15">
        <f t="shared" si="86"/>
        <v>5.2553347474718008E-2</v>
      </c>
      <c r="I605" s="22">
        <f>'2000 250 200 1'!D949</f>
        <v>1.0212418199999999E-6</v>
      </c>
      <c r="J605" s="22">
        <f>'2000 250 200 15'!D949</f>
        <v>1.02076404E-6</v>
      </c>
      <c r="K605" s="21">
        <f t="shared" si="87"/>
        <v>4.6795164436981868E-2</v>
      </c>
      <c r="L605">
        <f t="shared" si="80"/>
        <v>1125</v>
      </c>
      <c r="M605" s="22">
        <f>'2000 250 200 1'!C949+'2000 250 200 1'!D949</f>
        <v>2.4258410500000002E-6</v>
      </c>
      <c r="N605" s="22">
        <f>'2000 250 200 15'!C949+'2000 250 200 15'!D949</f>
        <v>2.4246253000000003E-6</v>
      </c>
      <c r="O605" s="21">
        <f t="shared" si="88"/>
        <v>5.0129200463367267E-2</v>
      </c>
      <c r="P605" s="22">
        <f>'2000 250 200 1'!C949-'2000 250 200 1'!D949</f>
        <v>3.8335741000000009E-7</v>
      </c>
      <c r="Q605" s="22">
        <f>'2000 250 200 15'!C949-'2000 250 200 15'!D949</f>
        <v>3.8309722000000006E-7</v>
      </c>
      <c r="R605" s="21">
        <f t="shared" si="83"/>
        <v>6.789442970682584E-2</v>
      </c>
    </row>
    <row r="606" spans="1:18">
      <c r="A606">
        <f t="shared" si="84"/>
        <v>15</v>
      </c>
      <c r="B606" s="12">
        <f t="shared" si="81"/>
        <v>-150</v>
      </c>
      <c r="C606">
        <f t="shared" si="85"/>
        <v>5.6569999999999997E-3</v>
      </c>
      <c r="D606">
        <f t="shared" si="82"/>
        <v>-2.2474138212595909</v>
      </c>
      <c r="E606" s="12">
        <f t="shared" si="79"/>
        <v>1062.5</v>
      </c>
      <c r="F606" s="22">
        <f>'2000 250 200 1'!C950</f>
        <v>1.40459483E-6</v>
      </c>
      <c r="G606" s="22">
        <f>'2000 250 200 15'!C950</f>
        <v>1.40385667E-6</v>
      </c>
      <c r="H606" s="15">
        <f t="shared" si="86"/>
        <v>5.2567046288674583E-2</v>
      </c>
      <c r="I606" s="22">
        <f>'2000 250 200 1'!D950</f>
        <v>1.0212384E-6</v>
      </c>
      <c r="J606" s="22">
        <f>'2000 250 200 15'!D950</f>
        <v>1.0207607200000001E-6</v>
      </c>
      <c r="K606" s="21">
        <f t="shared" si="87"/>
        <v>4.6785524569664214E-2</v>
      </c>
      <c r="L606">
        <f t="shared" si="80"/>
        <v>1125</v>
      </c>
      <c r="M606" s="22">
        <f>'2000 250 200 1'!C950+'2000 250 200 1'!D950</f>
        <v>2.4258332300000002E-6</v>
      </c>
      <c r="N606" s="22">
        <f>'2000 250 200 15'!C950+'2000 250 200 15'!D950</f>
        <v>2.4246173900000002E-6</v>
      </c>
      <c r="O606" s="21">
        <f t="shared" si="88"/>
        <v>5.0133074027664308E-2</v>
      </c>
      <c r="P606" s="22">
        <f>'2000 250 200 1'!C950-'2000 250 200 1'!D950</f>
        <v>3.8335642999999993E-7</v>
      </c>
      <c r="Q606" s="22">
        <f>'2000 250 200 15'!C950-'2000 250 200 15'!D950</f>
        <v>3.830959499999999E-7</v>
      </c>
      <c r="R606" s="21">
        <f t="shared" si="83"/>
        <v>6.7970302342860334E-2</v>
      </c>
    </row>
    <row r="607" spans="1:18">
      <c r="A607">
        <f t="shared" si="84"/>
        <v>16</v>
      </c>
      <c r="B607" s="12">
        <f t="shared" si="81"/>
        <v>-160</v>
      </c>
      <c r="C607">
        <f t="shared" si="85"/>
        <v>6.3499999999999997E-3</v>
      </c>
      <c r="D607">
        <f t="shared" si="82"/>
        <v>-2.1972262747080245</v>
      </c>
      <c r="E607" s="12">
        <f t="shared" si="79"/>
        <v>1062.5</v>
      </c>
      <c r="F607" s="22">
        <f>'2000 250 200 1'!C951</f>
        <v>1.40458855E-6</v>
      </c>
      <c r="G607" s="22">
        <f>'2000 250 200 15'!C951</f>
        <v>1.4038501600000001E-6</v>
      </c>
      <c r="H607" s="15">
        <f t="shared" si="86"/>
        <v>5.2583664893294052E-2</v>
      </c>
      <c r="I607" s="22">
        <f>'2000 250 200 1'!D951</f>
        <v>1.02123338E-6</v>
      </c>
      <c r="J607" s="22">
        <f>'2000 250 200 15'!D951</f>
        <v>1.0207558E-6</v>
      </c>
      <c r="K607" s="21">
        <f t="shared" si="87"/>
        <v>4.6775957941170315E-2</v>
      </c>
      <c r="L607">
        <f t="shared" si="80"/>
        <v>1125</v>
      </c>
      <c r="M607" s="22">
        <f>'2000 250 200 1'!C951+'2000 250 200 1'!D951</f>
        <v>2.4258219300000003E-6</v>
      </c>
      <c r="N607" s="22">
        <f>'2000 250 200 15'!C951+'2000 250 200 15'!D951</f>
        <v>2.4246059600000001E-6</v>
      </c>
      <c r="O607" s="21">
        <f t="shared" si="88"/>
        <v>5.0138669312336112E-2</v>
      </c>
      <c r="P607" s="22">
        <f>'2000 250 200 1'!C951-'2000 250 200 1'!D951</f>
        <v>3.8335517000000002E-7</v>
      </c>
      <c r="Q607" s="22">
        <f>'2000 250 200 15'!C951-'2000 250 200 15'!D951</f>
        <v>3.8309436000000006E-7</v>
      </c>
      <c r="R607" s="21">
        <f t="shared" si="83"/>
        <v>6.8056666431761212E-2</v>
      </c>
    </row>
    <row r="608" spans="1:18">
      <c r="A608">
        <f t="shared" si="84"/>
        <v>17</v>
      </c>
      <c r="B608" s="12">
        <f t="shared" si="81"/>
        <v>-170</v>
      </c>
      <c r="C608">
        <f t="shared" si="85"/>
        <v>7.1269999999999997E-3</v>
      </c>
      <c r="D608">
        <f t="shared" si="82"/>
        <v>-2.1470932412030463</v>
      </c>
      <c r="E608" s="12">
        <f t="shared" si="79"/>
        <v>1062.5</v>
      </c>
      <c r="F608" s="22">
        <f>'2000 250 200 1'!C952</f>
        <v>1.40458427E-6</v>
      </c>
      <c r="G608" s="22">
        <f>'2000 250 200 15'!C952</f>
        <v>1.4038457900000001E-6</v>
      </c>
      <c r="H608" s="15">
        <f t="shared" si="86"/>
        <v>5.2590236126434146E-2</v>
      </c>
      <c r="I608" s="22">
        <f>'2000 250 200 1'!D952</f>
        <v>1.0212297800000001E-6</v>
      </c>
      <c r="J608" s="22">
        <f>'2000 250 200 15'!D952</f>
        <v>1.02075225E-6</v>
      </c>
      <c r="K608" s="21">
        <f t="shared" si="87"/>
        <v>4.6771224524444481E-2</v>
      </c>
      <c r="L608">
        <f t="shared" si="80"/>
        <v>1125</v>
      </c>
      <c r="M608" s="22">
        <f>'2000 250 200 1'!C952+'2000 250 200 1'!D952</f>
        <v>2.4258140500000001E-6</v>
      </c>
      <c r="N608" s="22">
        <f>'2000 250 200 15'!C952+'2000 250 200 15'!D952</f>
        <v>2.4245980400000001E-6</v>
      </c>
      <c r="O608" s="21">
        <f t="shared" si="88"/>
        <v>5.0140481981189054E-2</v>
      </c>
      <c r="P608" s="22">
        <f>'2000 250 200 1'!C952-'2000 250 200 1'!D952</f>
        <v>3.8335448999999988E-7</v>
      </c>
      <c r="Q608" s="22">
        <f>'2000 250 200 15'!C952-'2000 250 200 15'!D952</f>
        <v>3.8309354000000005E-7</v>
      </c>
      <c r="R608" s="21">
        <f t="shared" si="83"/>
        <v>6.8093331781366423E-2</v>
      </c>
    </row>
    <row r="609" spans="1:18">
      <c r="A609">
        <f t="shared" si="84"/>
        <v>18</v>
      </c>
      <c r="B609" s="12">
        <f t="shared" si="81"/>
        <v>-180</v>
      </c>
      <c r="C609">
        <f t="shared" si="85"/>
        <v>8.0000000000000002E-3</v>
      </c>
      <c r="D609">
        <f t="shared" si="82"/>
        <v>-2.0969100130080562</v>
      </c>
      <c r="E609" s="12">
        <f t="shared" si="79"/>
        <v>1062.5</v>
      </c>
      <c r="F609" s="22">
        <f>'2000 250 200 1'!C953</f>
        <v>1.40458462E-6</v>
      </c>
      <c r="G609" s="22">
        <f>'2000 250 200 15'!C953</f>
        <v>1.4038462600000001E-6</v>
      </c>
      <c r="H609" s="15">
        <f t="shared" si="86"/>
        <v>5.2581675074009036E-2</v>
      </c>
      <c r="I609" s="22">
        <f>'2000 250 200 1'!D953</f>
        <v>1.02122974E-6</v>
      </c>
      <c r="J609" s="22">
        <f>'2000 250 200 15'!D953</f>
        <v>1.0207521500000001E-6</v>
      </c>
      <c r="K609" s="21">
        <f t="shared" si="87"/>
        <v>4.6777104374794314E-2</v>
      </c>
      <c r="L609">
        <f t="shared" si="80"/>
        <v>1125</v>
      </c>
      <c r="M609" s="22">
        <f>'2000 250 200 1'!C953+'2000 250 200 1'!D953</f>
        <v>2.4258143600000001E-6</v>
      </c>
      <c r="N609" s="22">
        <f>'2000 250 200 15'!C953+'2000 250 200 15'!D953</f>
        <v>2.4245984100000004E-6</v>
      </c>
      <c r="O609" s="21">
        <f t="shared" si="88"/>
        <v>5.0138000935525125E-2</v>
      </c>
      <c r="P609" s="22">
        <f>'2000 250 200 1'!C953-'2000 250 200 1'!D953</f>
        <v>3.8335488000000002E-7</v>
      </c>
      <c r="Q609" s="22">
        <f>'2000 250 200 15'!C953-'2000 250 200 15'!D953</f>
        <v>3.8309411E-7</v>
      </c>
      <c r="R609" s="21">
        <f t="shared" si="83"/>
        <v>6.8046276634800576E-2</v>
      </c>
    </row>
    <row r="610" spans="1:18">
      <c r="A610">
        <f t="shared" si="84"/>
        <v>19</v>
      </c>
      <c r="B610" s="12">
        <f t="shared" si="81"/>
        <v>-190</v>
      </c>
      <c r="C610">
        <f t="shared" si="85"/>
        <v>8.9800000000000001E-3</v>
      </c>
      <c r="D610">
        <f t="shared" si="82"/>
        <v>-2.0467236633326955</v>
      </c>
      <c r="E610" s="12">
        <f t="shared" si="79"/>
        <v>1062.5</v>
      </c>
      <c r="F610" s="22">
        <f>'2000 250 200 1'!C954</f>
        <v>1.4045892100000001E-6</v>
      </c>
      <c r="G610" s="22">
        <f>'2000 250 200 15'!C954</f>
        <v>1.40385113E-6</v>
      </c>
      <c r="H610" s="15">
        <f t="shared" si="86"/>
        <v>5.2561558063941007E-2</v>
      </c>
      <c r="I610" s="22">
        <f>'2000 250 200 1'!D954</f>
        <v>1.0212331000000001E-6</v>
      </c>
      <c r="J610" s="22">
        <f>'2000 250 200 15'!D954</f>
        <v>1.02075538E-6</v>
      </c>
      <c r="K610" s="21">
        <f t="shared" si="87"/>
        <v>4.6789686100492466E-2</v>
      </c>
      <c r="L610">
        <f t="shared" si="80"/>
        <v>1125</v>
      </c>
      <c r="M610" s="22">
        <f>'2000 250 200 1'!C954+'2000 250 200 1'!D954</f>
        <v>2.4258223100000004E-6</v>
      </c>
      <c r="N610" s="22">
        <f>'2000 250 200 15'!C954+'2000 250 200 15'!D954</f>
        <v>2.4246065099999997E-6</v>
      </c>
      <c r="O610" s="21">
        <f t="shared" si="88"/>
        <v>5.0131650009479091E-2</v>
      </c>
      <c r="P610" s="22">
        <f>'2000 250 200 1'!C954-'2000 250 200 1'!D954</f>
        <v>3.8335611000000004E-7</v>
      </c>
      <c r="Q610" s="22">
        <f>'2000 250 200 15'!C954-'2000 250 200 15'!D954</f>
        <v>3.8309575000000002E-7</v>
      </c>
      <c r="R610" s="21">
        <f t="shared" si="83"/>
        <v>6.7939035336156015E-2</v>
      </c>
    </row>
    <row r="611" spans="1:18">
      <c r="A611">
        <f t="shared" si="84"/>
        <v>20</v>
      </c>
      <c r="B611" s="12">
        <f t="shared" si="81"/>
        <v>-200</v>
      </c>
      <c r="C611">
        <f t="shared" si="85"/>
        <v>1.008E-2</v>
      </c>
      <c r="D611">
        <f t="shared" si="82"/>
        <v>-1.9965394678904935</v>
      </c>
      <c r="E611" s="12">
        <f t="shared" si="79"/>
        <v>1062.5</v>
      </c>
      <c r="F611" s="22">
        <f>'2000 250 200 1'!C955</f>
        <v>1.4045949800000001E-6</v>
      </c>
      <c r="G611" s="22">
        <f>'2000 250 200 15'!C955</f>
        <v>1.4038571299999999E-6</v>
      </c>
      <c r="H611" s="15">
        <f t="shared" si="86"/>
        <v>5.2544958653408115E-2</v>
      </c>
      <c r="I611" s="22">
        <f>'2000 250 200 1'!D955</f>
        <v>1.02123764E-6</v>
      </c>
      <c r="J611" s="22">
        <f>'2000 250 200 15'!D955</f>
        <v>1.0207597999999999E-6</v>
      </c>
      <c r="K611" s="21">
        <f t="shared" si="87"/>
        <v>4.6801233991764495E-2</v>
      </c>
      <c r="L611">
        <f t="shared" si="80"/>
        <v>1125</v>
      </c>
      <c r="M611" s="22">
        <f>'2000 250 200 1'!C955+'2000 250 200 1'!D955</f>
        <v>2.4258326199999999E-6</v>
      </c>
      <c r="N611" s="22">
        <f>'2000 250 200 15'!C955+'2000 250 200 15'!D955</f>
        <v>2.4246169299999998E-6</v>
      </c>
      <c r="O611" s="21">
        <f t="shared" si="88"/>
        <v>5.0126900093210643E-2</v>
      </c>
      <c r="P611" s="22">
        <f>'2000 250 200 1'!C955-'2000 250 200 1'!D955</f>
        <v>3.8335734000000005E-7</v>
      </c>
      <c r="Q611" s="22">
        <f>'2000 250 200 15'!C955-'2000 250 200 15'!D955</f>
        <v>3.8309733000000004E-7</v>
      </c>
      <c r="R611" s="21">
        <f t="shared" si="83"/>
        <v>6.7847456653897992E-2</v>
      </c>
    </row>
    <row r="612" spans="1:18">
      <c r="A612">
        <f t="shared" si="84"/>
        <v>21</v>
      </c>
      <c r="B612" s="12">
        <f t="shared" si="81"/>
        <v>-210</v>
      </c>
      <c r="C612">
        <f t="shared" si="85"/>
        <v>1.1310000000000001E-2</v>
      </c>
      <c r="D612">
        <f t="shared" si="82"/>
        <v>-1.9465373950745446</v>
      </c>
      <c r="E612" s="12">
        <f t="shared" si="79"/>
        <v>1062.5</v>
      </c>
      <c r="F612" s="22">
        <f>'2000 250 200 1'!C956</f>
        <v>1.4045982599999999E-6</v>
      </c>
      <c r="G612" s="22">
        <f>'2000 250 200 15'!C956</f>
        <v>1.4038604300000001E-6</v>
      </c>
      <c r="H612" s="15">
        <f t="shared" si="86"/>
        <v>5.2543411275873135E-2</v>
      </c>
      <c r="I612" s="22">
        <f>'2000 250 200 1'!D956</f>
        <v>1.02124055E-6</v>
      </c>
      <c r="J612" s="22">
        <f>'2000 250 200 15'!D956</f>
        <v>1.0207627100000001E-6</v>
      </c>
      <c r="K612" s="21">
        <f t="shared" si="87"/>
        <v>4.680110060156404E-2</v>
      </c>
      <c r="L612">
        <f t="shared" si="80"/>
        <v>1125</v>
      </c>
      <c r="M612" s="22">
        <f>'2000 250 200 1'!C956+'2000 250 200 1'!D956</f>
        <v>2.4258388099999997E-6</v>
      </c>
      <c r="N612" s="22">
        <f>'2000 250 200 15'!C956+'2000 250 200 15'!D956</f>
        <v>2.4246231400000001E-6</v>
      </c>
      <c r="O612" s="21">
        <f t="shared" si="88"/>
        <v>5.0125947282177792E-2</v>
      </c>
      <c r="P612" s="22">
        <f>'2000 250 200 1'!C956-'2000 250 200 1'!D956</f>
        <v>3.8335770999999991E-7</v>
      </c>
      <c r="Q612" s="22">
        <f>'2000 250 200 15'!C956-'2000 250 200 15'!D956</f>
        <v>3.8309771999999997E-7</v>
      </c>
      <c r="R612" s="21">
        <f t="shared" si="83"/>
        <v>6.784217054863606E-2</v>
      </c>
    </row>
    <row r="613" spans="1:18">
      <c r="A613">
        <f t="shared" si="84"/>
        <v>22</v>
      </c>
      <c r="B613" s="12">
        <f t="shared" si="81"/>
        <v>-220</v>
      </c>
      <c r="C613">
        <f t="shared" si="85"/>
        <v>1.2699999999999999E-2</v>
      </c>
      <c r="D613">
        <f t="shared" si="82"/>
        <v>-1.8961962790440432</v>
      </c>
      <c r="E613" s="12">
        <f t="shared" si="79"/>
        <v>1062.5</v>
      </c>
      <c r="F613" s="22">
        <f>'2000 250 200 1'!C957</f>
        <v>1.40459723E-6</v>
      </c>
      <c r="G613" s="22">
        <f>'2000 250 200 15'!C957</f>
        <v>1.4038591699999999E-6</v>
      </c>
      <c r="H613" s="15">
        <f t="shared" si="86"/>
        <v>5.2559833223691753E-2</v>
      </c>
      <c r="I613" s="22">
        <f>'2000 250 200 1'!D957</f>
        <v>1.02124031E-6</v>
      </c>
      <c r="J613" s="22">
        <f>'2000 250 200 15'!D957</f>
        <v>1.02076258E-6</v>
      </c>
      <c r="K613" s="21">
        <f t="shared" si="87"/>
        <v>4.6790335345699055E-2</v>
      </c>
      <c r="L613">
        <f t="shared" si="80"/>
        <v>1125</v>
      </c>
      <c r="M613" s="22">
        <f>'2000 250 200 1'!C957+'2000 250 200 1'!D957</f>
        <v>2.4258375399999999E-6</v>
      </c>
      <c r="N613" s="22">
        <f>'2000 250 200 15'!C957+'2000 250 200 15'!D957</f>
        <v>2.42462175E-6</v>
      </c>
      <c r="O613" s="21">
        <f t="shared" si="88"/>
        <v>5.0130922756388363E-2</v>
      </c>
      <c r="P613" s="22">
        <f>'2000 250 200 1'!C957-'2000 250 200 1'!D957</f>
        <v>3.8335692000000001E-7</v>
      </c>
      <c r="Q613" s="22">
        <f>'2000 250 200 15'!C957-'2000 250 200 15'!D957</f>
        <v>3.8309658999999989E-7</v>
      </c>
      <c r="R613" s="21">
        <f t="shared" si="83"/>
        <v>6.7931060815447378E-2</v>
      </c>
    </row>
    <row r="614" spans="1:18">
      <c r="A614">
        <f t="shared" si="84"/>
        <v>23</v>
      </c>
      <c r="B614" s="12">
        <f t="shared" si="81"/>
        <v>-230</v>
      </c>
      <c r="C614">
        <f t="shared" si="85"/>
        <v>1.4250000000000001E-2</v>
      </c>
      <c r="D614">
        <f t="shared" si="82"/>
        <v>-1.846185135655471</v>
      </c>
      <c r="E614" s="12">
        <f t="shared" si="79"/>
        <v>1062.5</v>
      </c>
      <c r="F614" s="22">
        <f>'2000 250 200 1'!C958</f>
        <v>1.4045929599999999E-6</v>
      </c>
      <c r="G614" s="22">
        <f>'2000 250 200 15'!C958</f>
        <v>1.4038545599999999E-6</v>
      </c>
      <c r="H614" s="15">
        <f t="shared" si="86"/>
        <v>5.2584212077426432E-2</v>
      </c>
      <c r="I614" s="22">
        <f>'2000 250 200 1'!D958</f>
        <v>1.02123745E-6</v>
      </c>
      <c r="J614" s="22">
        <f>'2000 250 200 15'!D958</f>
        <v>1.02075989E-6</v>
      </c>
      <c r="K614" s="21">
        <f t="shared" si="87"/>
        <v>4.6773812153932746E-2</v>
      </c>
      <c r="L614">
        <f t="shared" si="80"/>
        <v>1125</v>
      </c>
      <c r="M614" s="22">
        <f>'2000 250 200 1'!C958+'2000 250 200 1'!D958</f>
        <v>2.4258304099999997E-6</v>
      </c>
      <c r="N614" s="22">
        <f>'2000 250 200 15'!C958+'2000 250 200 15'!D958</f>
        <v>2.4246144500000002E-6</v>
      </c>
      <c r="O614" s="21">
        <f t="shared" si="88"/>
        <v>5.0138081561431867E-2</v>
      </c>
      <c r="P614" s="22">
        <f>'2000 250 200 1'!C958-'2000 250 200 1'!D958</f>
        <v>3.8335550999999998E-7</v>
      </c>
      <c r="Q614" s="22">
        <f>'2000 250 200 15'!C958-'2000 250 200 15'!D958</f>
        <v>3.8309466999999992E-7</v>
      </c>
      <c r="R614" s="21">
        <f t="shared" si="83"/>
        <v>6.8064437012738302E-2</v>
      </c>
    </row>
    <row r="615" spans="1:18">
      <c r="A615">
        <f t="shared" si="84"/>
        <v>24</v>
      </c>
      <c r="B615" s="12">
        <f t="shared" si="81"/>
        <v>-240</v>
      </c>
      <c r="C615">
        <f t="shared" si="85"/>
        <v>1.6E-2</v>
      </c>
      <c r="D615">
        <f t="shared" si="82"/>
        <v>-1.7958800173440752</v>
      </c>
      <c r="E615" s="12">
        <f t="shared" si="79"/>
        <v>1062.5</v>
      </c>
      <c r="F615" s="22">
        <f>'2000 250 200 1'!C959</f>
        <v>1.4045885000000001E-6</v>
      </c>
      <c r="G615" s="22">
        <f>'2000 250 200 15'!C959</f>
        <v>1.4038499E-6</v>
      </c>
      <c r="H615" s="15">
        <f t="shared" si="86"/>
        <v>5.2598625627687016E-2</v>
      </c>
      <c r="I615" s="22">
        <f>'2000 250 200 1'!D959</f>
        <v>1.0212340300000001E-6</v>
      </c>
      <c r="J615" s="22">
        <f>'2000 250 200 15'!D959</f>
        <v>1.02075657E-6</v>
      </c>
      <c r="K615" s="21">
        <f t="shared" si="87"/>
        <v>4.676417217591624E-2</v>
      </c>
      <c r="L615">
        <f t="shared" si="80"/>
        <v>1125</v>
      </c>
      <c r="M615" s="22">
        <f>'2000 250 200 1'!C959+'2000 250 200 1'!D959</f>
        <v>2.4258225299999999E-6</v>
      </c>
      <c r="N615" s="22">
        <f>'2000 250 200 15'!C959+'2000 250 200 15'!D959</f>
        <v>2.42460647E-6</v>
      </c>
      <c r="O615" s="21">
        <f t="shared" si="88"/>
        <v>5.0142368850256441E-2</v>
      </c>
      <c r="P615" s="22">
        <f>'2000 250 200 1'!C959-'2000 250 200 1'!D959</f>
        <v>3.8335447000000002E-7</v>
      </c>
      <c r="Q615" s="22">
        <f>'2000 250 200 15'!C959-'2000 250 200 15'!D959</f>
        <v>3.8309332999999993E-7</v>
      </c>
      <c r="R615" s="21">
        <f t="shared" si="83"/>
        <v>6.8142931586492692E-2</v>
      </c>
    </row>
    <row r="616" spans="1:18">
      <c r="A616">
        <f t="shared" si="84"/>
        <v>25</v>
      </c>
      <c r="B616" s="12">
        <f t="shared" si="81"/>
        <v>-250</v>
      </c>
      <c r="C616">
        <f t="shared" si="85"/>
        <v>1.796E-2</v>
      </c>
      <c r="D616">
        <f t="shared" si="82"/>
        <v>-1.7456936676687145</v>
      </c>
      <c r="E616" s="12">
        <f t="shared" si="79"/>
        <v>1062.5</v>
      </c>
      <c r="F616" s="22">
        <f>'2000 250 200 1'!C960</f>
        <v>1.4045865899999999E-6</v>
      </c>
      <c r="G616" s="22">
        <f>'2000 250 200 15'!C960</f>
        <v>1.40384809E-6</v>
      </c>
      <c r="H616" s="15">
        <f t="shared" si="86"/>
        <v>5.2591573894106076E-2</v>
      </c>
      <c r="I616" s="22">
        <f>'2000 250 200 1'!D960</f>
        <v>1.02123204E-6</v>
      </c>
      <c r="J616" s="22">
        <f>'2000 250 200 15'!D960</f>
        <v>1.0207545300000001E-6</v>
      </c>
      <c r="K616" s="21">
        <f t="shared" si="87"/>
        <v>4.6769161660057547E-2</v>
      </c>
      <c r="L616">
        <f t="shared" si="80"/>
        <v>1125</v>
      </c>
      <c r="M616" s="22">
        <f>'2000 250 200 1'!C960+'2000 250 200 1'!D960</f>
        <v>2.4258186299999997E-6</v>
      </c>
      <c r="N616" s="22">
        <f>'2000 250 200 15'!C960+'2000 250 200 15'!D960</f>
        <v>2.4246026200000002E-6</v>
      </c>
      <c r="O616" s="21">
        <f t="shared" si="88"/>
        <v>5.0140387291083603E-2</v>
      </c>
      <c r="P616" s="22">
        <f>'2000 250 200 1'!C960-'2000 250 200 1'!D960</f>
        <v>3.8335454999999988E-7</v>
      </c>
      <c r="Q616" s="22">
        <f>'2000 250 200 15'!C960-'2000 250 200 15'!D960</f>
        <v>3.8309355999999992E-7</v>
      </c>
      <c r="R616" s="21">
        <f t="shared" si="83"/>
        <v>6.8103762432128276E-2</v>
      </c>
    </row>
    <row r="617" spans="1:18">
      <c r="A617">
        <f t="shared" si="84"/>
        <v>26</v>
      </c>
      <c r="B617" s="12">
        <f t="shared" si="81"/>
        <v>-260</v>
      </c>
      <c r="C617">
        <f t="shared" si="85"/>
        <v>2.0160000000000001E-2</v>
      </c>
      <c r="D617">
        <f t="shared" si="82"/>
        <v>-1.6955094722265123</v>
      </c>
      <c r="E617" s="12">
        <f t="shared" si="79"/>
        <v>1062.5</v>
      </c>
      <c r="F617" s="22">
        <f>'2000 250 200 1'!C961</f>
        <v>1.4045876E-6</v>
      </c>
      <c r="G617" s="22">
        <f>'2000 250 200 15'!C961</f>
        <v>1.40384944E-6</v>
      </c>
      <c r="H617" s="15">
        <f t="shared" si="86"/>
        <v>5.2567316944373298E-2</v>
      </c>
      <c r="I617" s="22">
        <f>'2000 250 200 1'!D961</f>
        <v>1.02123202E-6</v>
      </c>
      <c r="J617" s="22">
        <f>'2000 250 200 15'!D961</f>
        <v>1.0207543199999999E-6</v>
      </c>
      <c r="K617" s="21">
        <f t="shared" si="87"/>
        <v>4.6787776259074883E-2</v>
      </c>
      <c r="L617">
        <f t="shared" si="80"/>
        <v>1125</v>
      </c>
      <c r="M617" s="22">
        <f>'2000 250 200 1'!C961+'2000 250 200 1'!D961</f>
        <v>2.4258196200000002E-6</v>
      </c>
      <c r="N617" s="22">
        <f>'2000 250 200 15'!C961+'2000 250 200 15'!D961</f>
        <v>2.4246037599999997E-6</v>
      </c>
      <c r="O617" s="21">
        <f t="shared" si="88"/>
        <v>5.0134180245537556E-2</v>
      </c>
      <c r="P617" s="22">
        <f>'2000 250 200 1'!C961-'2000 250 200 1'!D961</f>
        <v>3.8335558000000002E-7</v>
      </c>
      <c r="Q617" s="22">
        <f>'2000 250 200 15'!C961-'2000 250 200 15'!D961</f>
        <v>3.8309512000000007E-7</v>
      </c>
      <c r="R617" s="21">
        <f t="shared" si="83"/>
        <v>6.7965232466994083E-2</v>
      </c>
    </row>
    <row r="618" spans="1:18">
      <c r="A618">
        <f t="shared" si="84"/>
        <v>27</v>
      </c>
      <c r="B618" s="12">
        <f t="shared" si="81"/>
        <v>-270</v>
      </c>
      <c r="C618">
        <f t="shared" si="85"/>
        <v>2.2630000000000001E-2</v>
      </c>
      <c r="D618">
        <f t="shared" si="82"/>
        <v>-1.6453154460452715</v>
      </c>
      <c r="E618" s="12">
        <f t="shared" si="79"/>
        <v>1062.5</v>
      </c>
      <c r="F618" s="22">
        <f>'2000 250 200 1'!C962</f>
        <v>1.4045888500000001E-6</v>
      </c>
      <c r="G618" s="22">
        <f>'2000 250 200 15'!C962</f>
        <v>1.40385107E-6</v>
      </c>
      <c r="H618" s="15">
        <f t="shared" si="86"/>
        <v>5.254020175016539E-2</v>
      </c>
      <c r="I618" s="22">
        <f>'2000 250 200 1'!D962</f>
        <v>1.0212324600000001E-6</v>
      </c>
      <c r="J618" s="22">
        <f>'2000 250 200 15'!D962</f>
        <v>1.02075457E-6</v>
      </c>
      <c r="K618" s="21">
        <f t="shared" si="87"/>
        <v>4.6806369774061697E-2</v>
      </c>
      <c r="L618">
        <f t="shared" si="80"/>
        <v>1125</v>
      </c>
      <c r="M618" s="22">
        <f>'2000 250 200 1'!C962+'2000 250 200 1'!D962</f>
        <v>2.4258213100000001E-6</v>
      </c>
      <c r="N618" s="22">
        <f>'2000 250 200 15'!C962+'2000 250 200 15'!D962</f>
        <v>2.4246056399999998E-6</v>
      </c>
      <c r="O618" s="21">
        <f t="shared" si="88"/>
        <v>5.0126308984011957E-2</v>
      </c>
      <c r="P618" s="22">
        <f>'2000 250 200 1'!C962-'2000 250 200 1'!D962</f>
        <v>3.8335638999999999E-7</v>
      </c>
      <c r="Q618" s="22">
        <f>'2000 250 200 15'!C962-'2000 250 200 15'!D962</f>
        <v>3.8309649999999999E-7</v>
      </c>
      <c r="R618" s="21">
        <f t="shared" si="83"/>
        <v>6.7816301142788221E-2</v>
      </c>
    </row>
    <row r="619" spans="1:18">
      <c r="A619">
        <f t="shared" si="84"/>
        <v>28</v>
      </c>
      <c r="B619" s="12">
        <f t="shared" si="81"/>
        <v>-280</v>
      </c>
      <c r="C619">
        <f t="shared" si="85"/>
        <v>2.5399999999999999E-2</v>
      </c>
      <c r="D619">
        <f t="shared" si="82"/>
        <v>-1.5951662833800619</v>
      </c>
      <c r="E619" s="12">
        <f t="shared" ref="E619:E682" si="89">E535+$E$1</f>
        <v>1062.5</v>
      </c>
      <c r="F619" s="22">
        <f>'2000 250 200 1'!C963</f>
        <v>1.40458539E-6</v>
      </c>
      <c r="G619" s="22">
        <f>'2000 250 200 15'!C963</f>
        <v>1.4038477199999999E-6</v>
      </c>
      <c r="H619" s="15">
        <f t="shared" si="86"/>
        <v>5.2532495602155629E-2</v>
      </c>
      <c r="I619" s="22">
        <f>'2000 250 200 1'!D963</f>
        <v>1.0212301399999999E-6</v>
      </c>
      <c r="J619" s="22">
        <f>'2000 250 200 15'!D963</f>
        <v>1.02075219E-6</v>
      </c>
      <c r="K619" s="21">
        <f t="shared" si="87"/>
        <v>4.6812354149987592E-2</v>
      </c>
      <c r="L619">
        <f t="shared" ref="L619:L682" si="90">L535+$L$1</f>
        <v>1125</v>
      </c>
      <c r="M619" s="22">
        <f>'2000 250 200 1'!C963+'2000 250 200 1'!D963</f>
        <v>2.4258155299999999E-6</v>
      </c>
      <c r="N619" s="22">
        <f>'2000 250 200 15'!C963+'2000 250 200 15'!D963</f>
        <v>2.4245999099999999E-6</v>
      </c>
      <c r="O619" s="21">
        <f t="shared" si="88"/>
        <v>5.0124366254285235E-2</v>
      </c>
      <c r="P619" s="22">
        <f>'2000 250 200 1'!C963-'2000 250 200 1'!D963</f>
        <v>3.8335525000000009E-7</v>
      </c>
      <c r="Q619" s="22">
        <f>'2000 250 200 15'!C963-'2000 250 200 15'!D963</f>
        <v>3.8309552999999986E-7</v>
      </c>
      <c r="R619" s="21">
        <f t="shared" si="83"/>
        <v>6.7772127520108208E-2</v>
      </c>
    </row>
    <row r="620" spans="1:18">
      <c r="A620">
        <f t="shared" si="84"/>
        <v>29</v>
      </c>
      <c r="B620" s="12">
        <f t="shared" si="81"/>
        <v>-290</v>
      </c>
      <c r="C620">
        <f t="shared" si="85"/>
        <v>2.8510000000000001E-2</v>
      </c>
      <c r="D620">
        <f t="shared" si="82"/>
        <v>-1.5450027826905399</v>
      </c>
      <c r="E620" s="12">
        <f t="shared" si="89"/>
        <v>1062.5</v>
      </c>
      <c r="F620" s="22">
        <f>'2000 250 200 1'!C964</f>
        <v>1.40457097E-6</v>
      </c>
      <c r="G620" s="22">
        <f>'2000 250 200 15'!C964</f>
        <v>1.40383303E-6</v>
      </c>
      <c r="H620" s="15">
        <f t="shared" si="86"/>
        <v>5.2552268120970969E-2</v>
      </c>
      <c r="I620" s="22">
        <f>'2000 250 200 1'!D964</f>
        <v>1.02122064E-6</v>
      </c>
      <c r="J620" s="22">
        <f>'2000 250 200 15'!D964</f>
        <v>1.02074283E-6</v>
      </c>
      <c r="K620" s="21">
        <f t="shared" si="87"/>
        <v>4.6799074226338791E-2</v>
      </c>
      <c r="L620">
        <f t="shared" si="90"/>
        <v>1125</v>
      </c>
      <c r="M620" s="22">
        <f>'2000 250 200 1'!C964+'2000 250 200 1'!D964</f>
        <v>2.42579161E-6</v>
      </c>
      <c r="N620" s="22">
        <f>'2000 250 200 15'!C964+'2000 250 200 15'!D964</f>
        <v>2.4245758599999997E-6</v>
      </c>
      <c r="O620" s="21">
        <f t="shared" si="88"/>
        <v>5.0130222401489934E-2</v>
      </c>
      <c r="P620" s="22">
        <f>'2000 250 200 1'!C964-'2000 250 200 1'!D964</f>
        <v>3.8335033000000003E-7</v>
      </c>
      <c r="Q620" s="22">
        <f>'2000 250 200 15'!C964-'2000 250 200 15'!D964</f>
        <v>3.8309020000000001E-7</v>
      </c>
      <c r="R620" s="21">
        <f t="shared" si="83"/>
        <v>6.7880021950307151E-2</v>
      </c>
    </row>
    <row r="621" spans="1:18">
      <c r="A621">
        <f t="shared" si="84"/>
        <v>30</v>
      </c>
      <c r="B621" s="12">
        <f t="shared" si="81"/>
        <v>-300</v>
      </c>
      <c r="C621">
        <f t="shared" si="85"/>
        <v>3.2000000000000001E-2</v>
      </c>
      <c r="D621">
        <f t="shared" si="82"/>
        <v>-1.494850021680094</v>
      </c>
      <c r="E621" s="12">
        <f t="shared" si="89"/>
        <v>1062.5</v>
      </c>
      <c r="F621" s="22">
        <f>'2000 250 200 1'!C965</f>
        <v>1.40453794E-6</v>
      </c>
      <c r="G621" s="22">
        <f>'2000 250 200 15'!C965</f>
        <v>1.4037995500000001E-6</v>
      </c>
      <c r="H621" s="15">
        <f t="shared" si="86"/>
        <v>5.2585560149323446E-2</v>
      </c>
      <c r="I621" s="22">
        <f>'2000 250 200 1'!D965</f>
        <v>1.0211981300000001E-6</v>
      </c>
      <c r="J621" s="22">
        <f>'2000 250 200 15'!D965</f>
        <v>1.0207206E-6</v>
      </c>
      <c r="K621" s="21">
        <f t="shared" si="87"/>
        <v>4.6772674444301193E-2</v>
      </c>
      <c r="L621">
        <f t="shared" si="90"/>
        <v>1125</v>
      </c>
      <c r="M621" s="22">
        <f>'2000 250 200 1'!C965+'2000 250 200 1'!D965</f>
        <v>2.4257360700000001E-6</v>
      </c>
      <c r="N621" s="22">
        <f>'2000 250 200 15'!C965+'2000 250 200 15'!D965</f>
        <v>2.4245201499999999E-6</v>
      </c>
      <c r="O621" s="21">
        <f t="shared" si="88"/>
        <v>5.0138382173972727E-2</v>
      </c>
      <c r="P621" s="22">
        <f>'2000 250 200 1'!C965-'2000 250 200 1'!D965</f>
        <v>3.8333980999999999E-7</v>
      </c>
      <c r="Q621" s="22">
        <f>'2000 250 200 15'!C965-'2000 250 200 15'!D965</f>
        <v>3.8307895000000007E-7</v>
      </c>
      <c r="R621" s="21">
        <f t="shared" si="83"/>
        <v>6.8072446452098964E-2</v>
      </c>
    </row>
    <row r="622" spans="1:18">
      <c r="A622">
        <f t="shared" si="84"/>
        <v>31</v>
      </c>
      <c r="B622" s="12">
        <f t="shared" si="81"/>
        <v>-310</v>
      </c>
      <c r="C622">
        <f t="shared" si="85"/>
        <v>3.5920000000000001E-2</v>
      </c>
      <c r="D622">
        <f t="shared" si="82"/>
        <v>-1.4446636720047332</v>
      </c>
      <c r="E622" s="12">
        <f t="shared" si="89"/>
        <v>1062.5</v>
      </c>
      <c r="F622" s="22">
        <f>'2000 250 200 1'!C966</f>
        <v>1.40447535E-6</v>
      </c>
      <c r="G622" s="22">
        <f>'2000 250 200 15'!C966</f>
        <v>1.40373665E-6</v>
      </c>
      <c r="H622" s="15">
        <f t="shared" si="86"/>
        <v>5.2609988134801847E-2</v>
      </c>
      <c r="I622" s="22">
        <f>'2000 250 200 1'!D966</f>
        <v>1.0211542400000001E-6</v>
      </c>
      <c r="J622" s="22">
        <f>'2000 250 200 15'!D966</f>
        <v>1.0206769199999999E-6</v>
      </c>
      <c r="K622" s="21">
        <f t="shared" si="87"/>
        <v>4.6754110658213284E-2</v>
      </c>
      <c r="L622">
        <f t="shared" si="90"/>
        <v>1125</v>
      </c>
      <c r="M622" s="22">
        <f>'2000 250 200 1'!C966+'2000 250 200 1'!D966</f>
        <v>2.4256295900000001E-6</v>
      </c>
      <c r="N622" s="22">
        <f>'2000 250 200 15'!C966+'2000 250 200 15'!D966</f>
        <v>2.4244135699999999E-6</v>
      </c>
      <c r="O622" s="21">
        <f t="shared" si="88"/>
        <v>5.0144708402973505E-2</v>
      </c>
      <c r="P622" s="22">
        <f>'2000 250 200 1'!C966-'2000 250 200 1'!D966</f>
        <v>3.8332110999999992E-7</v>
      </c>
      <c r="Q622" s="22">
        <f>'2000 250 200 15'!C966-'2000 250 200 15'!D966</f>
        <v>3.8305973000000002E-7</v>
      </c>
      <c r="R622" s="21">
        <f t="shared" si="83"/>
        <v>6.8211517396468566E-2</v>
      </c>
    </row>
    <row r="623" spans="1:18">
      <c r="A623">
        <f t="shared" si="84"/>
        <v>32</v>
      </c>
      <c r="B623" s="12">
        <f t="shared" si="81"/>
        <v>-320</v>
      </c>
      <c r="C623">
        <f t="shared" si="85"/>
        <v>4.0320000000000002E-2</v>
      </c>
      <c r="D623">
        <f t="shared" si="82"/>
        <v>-1.394479476562531</v>
      </c>
      <c r="E623" s="12">
        <f t="shared" si="89"/>
        <v>1062.5</v>
      </c>
      <c r="F623" s="22">
        <f>'2000 250 200 1'!C967</f>
        <v>1.4043656399999999E-6</v>
      </c>
      <c r="G623" s="22">
        <f>'2000 250 200 15'!C967</f>
        <v>1.4036270699999999E-6</v>
      </c>
      <c r="H623" s="15">
        <f t="shared" si="86"/>
        <v>5.2604837424951353E-2</v>
      </c>
      <c r="I623" s="22">
        <f>'2000 250 200 1'!D967</f>
        <v>1.0210760200000001E-6</v>
      </c>
      <c r="J623" s="22">
        <f>'2000 250 200 15'!D967</f>
        <v>1.02059872E-6</v>
      </c>
      <c r="K623" s="21">
        <f t="shared" si="87"/>
        <v>4.6755733481824574E-2</v>
      </c>
      <c r="L623">
        <f t="shared" si="90"/>
        <v>1125</v>
      </c>
      <c r="M623" s="22">
        <f>'2000 250 200 1'!C967+'2000 250 200 1'!D967</f>
        <v>2.42544166E-6</v>
      </c>
      <c r="N623" s="22">
        <f>'2000 250 200 15'!C967+'2000 250 200 15'!D967</f>
        <v>2.4242257900000002E-6</v>
      </c>
      <c r="O623" s="21">
        <f t="shared" si="88"/>
        <v>5.0142407187109231E-2</v>
      </c>
      <c r="P623" s="22">
        <f>'2000 250 200 1'!C967-'2000 250 200 1'!D967</f>
        <v>3.8328961999999983E-7</v>
      </c>
      <c r="Q623" s="22">
        <f>'2000 250 200 15'!C967-'2000 250 200 15'!D967</f>
        <v>3.830283499999999E-7</v>
      </c>
      <c r="R623" s="21">
        <f t="shared" si="83"/>
        <v>6.8188404873221364E-2</v>
      </c>
    </row>
    <row r="624" spans="1:18">
      <c r="A624">
        <f t="shared" si="84"/>
        <v>33</v>
      </c>
      <c r="B624" s="12">
        <f t="shared" si="81"/>
        <v>-330</v>
      </c>
      <c r="C624">
        <f t="shared" si="85"/>
        <v>4.5249999999999999E-2</v>
      </c>
      <c r="D624">
        <f t="shared" si="82"/>
        <v>-1.344381416458778</v>
      </c>
      <c r="E624" s="12">
        <f t="shared" si="89"/>
        <v>1062.5</v>
      </c>
      <c r="F624" s="22">
        <f>'2000 250 200 1'!C968</f>
        <v>1.4041816399999999E-6</v>
      </c>
      <c r="G624" s="22">
        <f>'2000 250 200 15'!C968</f>
        <v>1.4034436300000001E-6</v>
      </c>
      <c r="H624" s="15">
        <f t="shared" si="86"/>
        <v>5.257183057052818E-2</v>
      </c>
      <c r="I624" s="22">
        <f>'2000 250 200 1'!D968</f>
        <v>1.02094419E-6</v>
      </c>
      <c r="J624" s="22">
        <f>'2000 250 200 15'!D968</f>
        <v>1.02046672E-6</v>
      </c>
      <c r="K624" s="21">
        <f t="shared" si="87"/>
        <v>4.6778431295838308E-2</v>
      </c>
      <c r="L624">
        <f t="shared" si="90"/>
        <v>1125</v>
      </c>
      <c r="M624" s="22">
        <f>'2000 250 200 1'!C968+'2000 250 200 1'!D968</f>
        <v>2.4251258299999998E-6</v>
      </c>
      <c r="N624" s="22">
        <f>'2000 250 200 15'!C968+'2000 250 200 15'!D968</f>
        <v>2.4239103500000003E-6</v>
      </c>
      <c r="O624" s="21">
        <f t="shared" si="88"/>
        <v>5.0132849287154314E-2</v>
      </c>
      <c r="P624" s="22">
        <f>'2000 250 200 1'!C968-'2000 250 200 1'!D968</f>
        <v>3.8323744999999989E-7</v>
      </c>
      <c r="Q624" s="22">
        <f>'2000 250 200 15'!C968-'2000 250 200 15'!D968</f>
        <v>3.8297691000000007E-7</v>
      </c>
      <c r="R624" s="21">
        <f t="shared" si="83"/>
        <v>6.8007078332444321E-2</v>
      </c>
    </row>
    <row r="625" spans="1:18">
      <c r="A625">
        <f t="shared" si="84"/>
        <v>34</v>
      </c>
      <c r="B625" s="12">
        <f t="shared" si="81"/>
        <v>-340</v>
      </c>
      <c r="C625">
        <f t="shared" si="85"/>
        <v>5.0799999999999998E-2</v>
      </c>
      <c r="D625">
        <f t="shared" si="82"/>
        <v>-1.2941362877160807</v>
      </c>
      <c r="E625" s="12">
        <f t="shared" si="89"/>
        <v>1062.5</v>
      </c>
      <c r="F625" s="22">
        <f>'2000 250 200 1'!C969</f>
        <v>1.4038851999999999E-6</v>
      </c>
      <c r="G625" s="22">
        <f>'2000 250 200 15'!C969</f>
        <v>1.40314795E-6</v>
      </c>
      <c r="H625" s="15">
        <f t="shared" si="86"/>
        <v>5.2528770456441762E-2</v>
      </c>
      <c r="I625" s="22">
        <f>'2000 250 200 1'!D969</f>
        <v>1.0207322400000001E-6</v>
      </c>
      <c r="J625" s="22">
        <f>'2000 250 200 15'!D969</f>
        <v>1.0202545699999999E-6</v>
      </c>
      <c r="K625" s="21">
        <f t="shared" si="87"/>
        <v>4.6807749825697215E-2</v>
      </c>
      <c r="L625">
        <f t="shared" si="90"/>
        <v>1125</v>
      </c>
      <c r="M625" s="22">
        <f>'2000 250 200 1'!C969+'2000 250 200 1'!D969</f>
        <v>2.4246174400000002E-6</v>
      </c>
      <c r="N625" s="22">
        <f>'2000 250 200 15'!C969+'2000 250 200 15'!D969</f>
        <v>2.4234025200000002E-6</v>
      </c>
      <c r="O625" s="21">
        <f t="shared" si="88"/>
        <v>5.0120255693006766E-2</v>
      </c>
      <c r="P625" s="22">
        <f>'2000 250 200 1'!C969-'2000 250 200 1'!D969</f>
        <v>3.8315295999999982E-7</v>
      </c>
      <c r="Q625" s="22">
        <f>'2000 250 200 15'!C969-'2000 250 200 15'!D969</f>
        <v>3.8289338000000009E-7</v>
      </c>
      <c r="R625" s="21">
        <f t="shared" si="83"/>
        <v>6.7771357017311573E-2</v>
      </c>
    </row>
    <row r="626" spans="1:18">
      <c r="A626">
        <f t="shared" si="84"/>
        <v>35</v>
      </c>
      <c r="B626" s="12">
        <f t="shared" si="81"/>
        <v>-350</v>
      </c>
      <c r="C626">
        <f t="shared" si="85"/>
        <v>5.7020000000000001E-2</v>
      </c>
      <c r="D626">
        <f t="shared" si="82"/>
        <v>-1.2439727870265589</v>
      </c>
      <c r="E626" s="12">
        <f t="shared" si="89"/>
        <v>1062.5</v>
      </c>
      <c r="F626" s="22">
        <f>'2000 250 200 1'!C970</f>
        <v>1.4034285800000001E-6</v>
      </c>
      <c r="G626" s="22">
        <f>'2000 250 200 15'!C970</f>
        <v>1.40269201E-6</v>
      </c>
      <c r="H626" s="15">
        <f t="shared" si="86"/>
        <v>5.2497387505370849E-2</v>
      </c>
      <c r="I626" s="22">
        <f>'2000 250 200 1'!D970</f>
        <v>1.02040699E-6</v>
      </c>
      <c r="J626" s="22">
        <f>'2000 250 200 15'!D970</f>
        <v>1.01992948E-6</v>
      </c>
      <c r="K626" s="21">
        <f t="shared" si="87"/>
        <v>4.680698571250673E-2</v>
      </c>
      <c r="L626">
        <f t="shared" si="90"/>
        <v>1125</v>
      </c>
      <c r="M626" s="22">
        <f>'2000 250 200 1'!C970+'2000 250 200 1'!D970</f>
        <v>2.4238355700000001E-6</v>
      </c>
      <c r="N626" s="22">
        <f>'2000 250 200 15'!C970+'2000 250 200 15'!D970</f>
        <v>2.4226214900000001E-6</v>
      </c>
      <c r="O626" s="21">
        <f t="shared" si="88"/>
        <v>5.0101754125514514E-2</v>
      </c>
      <c r="P626" s="22">
        <f>'2000 250 200 1'!C970-'2000 250 200 1'!D970</f>
        <v>3.8302159000000015E-7</v>
      </c>
      <c r="Q626" s="22">
        <f>'2000 250 200 15'!C970-'2000 250 200 15'!D970</f>
        <v>3.8276252999999999E-7</v>
      </c>
      <c r="R626" s="21">
        <f t="shared" si="83"/>
        <v>6.7658754793757589E-2</v>
      </c>
    </row>
    <row r="627" spans="1:18">
      <c r="A627">
        <f t="shared" si="84"/>
        <v>36</v>
      </c>
      <c r="B627" s="12">
        <f t="shared" si="81"/>
        <v>-360</v>
      </c>
      <c r="C627">
        <f t="shared" si="85"/>
        <v>6.4000000000000001E-2</v>
      </c>
      <c r="D627">
        <f t="shared" si="82"/>
        <v>-1.1938200260161129</v>
      </c>
      <c r="E627" s="12">
        <f t="shared" si="89"/>
        <v>1062.5</v>
      </c>
      <c r="F627" s="22">
        <f>'2000 250 200 1'!C971</f>
        <v>1.4027577800000001E-6</v>
      </c>
      <c r="G627" s="22">
        <f>'2000 250 200 15'!C971</f>
        <v>1.40202197E-6</v>
      </c>
      <c r="H627" s="15">
        <f t="shared" si="86"/>
        <v>5.2468290959398527E-2</v>
      </c>
      <c r="I627" s="22">
        <f>'2000 250 200 1'!D971</f>
        <v>1.01993047E-6</v>
      </c>
      <c r="J627" s="22">
        <f>'2000 250 200 15'!D971</f>
        <v>1.0194538799999999E-6</v>
      </c>
      <c r="K627" s="21">
        <f t="shared" si="87"/>
        <v>4.6738615013892121E-2</v>
      </c>
      <c r="L627">
        <f t="shared" si="90"/>
        <v>1125</v>
      </c>
      <c r="M627" s="22">
        <f>'2000 250 200 1'!C971+'2000 250 200 1'!D971</f>
        <v>2.4226882500000001E-6</v>
      </c>
      <c r="N627" s="22">
        <f>'2000 250 200 15'!C971+'2000 250 200 15'!D971</f>
        <v>2.4214758499999999E-6</v>
      </c>
      <c r="O627" s="21">
        <f t="shared" si="88"/>
        <v>5.0056107719396968E-2</v>
      </c>
      <c r="P627" s="22">
        <f>'2000 250 200 1'!C971-'2000 250 200 1'!D971</f>
        <v>3.8282731000000014E-7</v>
      </c>
      <c r="Q627" s="22">
        <f>'2000 250 200 15'!C971-'2000 250 200 15'!D971</f>
        <v>3.8256809000000002E-7</v>
      </c>
      <c r="R627" s="21">
        <f t="shared" si="83"/>
        <v>6.77349249812874E-2</v>
      </c>
    </row>
    <row r="628" spans="1:18">
      <c r="A628">
        <f t="shared" si="84"/>
        <v>37</v>
      </c>
      <c r="B628" s="12">
        <f t="shared" si="81"/>
        <v>-370</v>
      </c>
      <c r="C628">
        <f t="shared" si="85"/>
        <v>7.1840000000000001E-2</v>
      </c>
      <c r="D628">
        <f t="shared" si="82"/>
        <v>-1.143633676340752</v>
      </c>
      <c r="E628" s="12">
        <f t="shared" si="89"/>
        <v>1062.5</v>
      </c>
      <c r="F628" s="22">
        <f>'2000 250 200 1'!C972</f>
        <v>1.40181626E-6</v>
      </c>
      <c r="G628" s="22">
        <f>'2000 250 200 15'!C972</f>
        <v>1.40108212E-6</v>
      </c>
      <c r="H628" s="15">
        <f t="shared" si="86"/>
        <v>5.2384346520619615E-2</v>
      </c>
      <c r="I628" s="22">
        <f>'2000 250 200 1'!D972</f>
        <v>1.0192621799999999E-6</v>
      </c>
      <c r="J628" s="22">
        <f>'2000 250 200 15'!D972</f>
        <v>1.0187876800000001E-6</v>
      </c>
      <c r="K628" s="21">
        <f t="shared" si="87"/>
        <v>4.6564120860111156E-2</v>
      </c>
      <c r="L628">
        <f t="shared" si="90"/>
        <v>1125</v>
      </c>
      <c r="M628" s="22">
        <f>'2000 250 200 1'!C972+'2000 250 200 1'!D972</f>
        <v>2.4210784400000001E-6</v>
      </c>
      <c r="N628" s="22">
        <f>'2000 250 200 15'!C972+'2000 250 200 15'!D972</f>
        <v>2.4198698E-6</v>
      </c>
      <c r="O628" s="21">
        <f t="shared" si="88"/>
        <v>4.9934018712007193E-2</v>
      </c>
      <c r="P628" s="22">
        <f>'2000 250 200 1'!C972-'2000 250 200 1'!D972</f>
        <v>3.8255408000000002E-7</v>
      </c>
      <c r="Q628" s="22">
        <f>'2000 250 200 15'!C972-'2000 250 200 15'!D972</f>
        <v>3.8229443999999987E-7</v>
      </c>
      <c r="R628" s="21">
        <f t="shared" si="83"/>
        <v>6.7893182299719593E-2</v>
      </c>
    </row>
    <row r="629" spans="1:18">
      <c r="A629">
        <f t="shared" si="84"/>
        <v>38</v>
      </c>
      <c r="B629" s="12">
        <f t="shared" si="81"/>
        <v>-380</v>
      </c>
      <c r="C629">
        <f t="shared" si="85"/>
        <v>8.0629999999999993E-2</v>
      </c>
      <c r="D629">
        <f t="shared" si="82"/>
        <v>-1.0935033402006471</v>
      </c>
      <c r="E629" s="12">
        <f t="shared" si="89"/>
        <v>1062.5</v>
      </c>
      <c r="F629" s="22">
        <f>'2000 250 200 1'!C973</f>
        <v>1.4005474499999999E-6</v>
      </c>
      <c r="G629" s="22">
        <f>'2000 250 200 15'!C973</f>
        <v>1.3998174400000001E-6</v>
      </c>
      <c r="H629" s="15">
        <f t="shared" si="86"/>
        <v>5.2136777075494488E-2</v>
      </c>
      <c r="I629" s="22">
        <f>'2000 250 200 1'!D973</f>
        <v>1.01836098E-6</v>
      </c>
      <c r="J629" s="22">
        <f>'2000 250 200 15'!D973</f>
        <v>1.01789023E-6</v>
      </c>
      <c r="K629" s="21">
        <f t="shared" si="87"/>
        <v>4.6236927711883272E-2</v>
      </c>
      <c r="L629">
        <f t="shared" si="90"/>
        <v>1125</v>
      </c>
      <c r="M629" s="22">
        <f>'2000 250 200 1'!C973+'2000 250 200 1'!D973</f>
        <v>2.4189084300000001E-6</v>
      </c>
      <c r="N629" s="22">
        <f>'2000 250 200 15'!C973+'2000 250 200 15'!D973</f>
        <v>2.4177076699999998E-6</v>
      </c>
      <c r="O629" s="21">
        <f t="shared" si="88"/>
        <v>4.9652896784605501E-2</v>
      </c>
      <c r="P629" s="22">
        <f>'2000 250 200 1'!C973-'2000 250 200 1'!D973</f>
        <v>3.8218646999999996E-7</v>
      </c>
      <c r="Q629" s="22">
        <f>'2000 250 200 15'!C973-'2000 250 200 15'!D973</f>
        <v>3.8192721000000013E-7</v>
      </c>
      <c r="R629" s="21">
        <f t="shared" si="83"/>
        <v>6.7859012810720487E-2</v>
      </c>
    </row>
    <row r="630" spans="1:18">
      <c r="A630">
        <f t="shared" si="84"/>
        <v>39</v>
      </c>
      <c r="B630" s="12">
        <f t="shared" si="81"/>
        <v>-390</v>
      </c>
      <c r="C630">
        <f t="shared" si="85"/>
        <v>9.0509999999999993E-2</v>
      </c>
      <c r="D630">
        <f t="shared" si="82"/>
        <v>-1.0433034351053492</v>
      </c>
      <c r="E630" s="12">
        <f t="shared" si="89"/>
        <v>1062.5</v>
      </c>
      <c r="F630" s="22">
        <f>'2000 250 200 1'!C974</f>
        <v>1.398896E-6</v>
      </c>
      <c r="G630" s="22">
        <f>'2000 250 200 15'!C974</f>
        <v>1.3981743400000001E-6</v>
      </c>
      <c r="H630" s="15">
        <f t="shared" si="86"/>
        <v>5.160113349168402E-2</v>
      </c>
      <c r="I630" s="22">
        <f>'2000 250 200 1'!D974</f>
        <v>1.0171866699999999E-6</v>
      </c>
      <c r="J630" s="22">
        <f>'2000 250 200 15'!D974</f>
        <v>1.0167219499999999E-6</v>
      </c>
      <c r="K630" s="21">
        <f t="shared" si="87"/>
        <v>4.5697234913136028E-2</v>
      </c>
      <c r="L630">
        <f t="shared" si="90"/>
        <v>1125</v>
      </c>
      <c r="M630" s="22">
        <f>'2000 250 200 1'!C974+'2000 250 200 1'!D974</f>
        <v>2.4160826699999996E-6</v>
      </c>
      <c r="N630" s="22">
        <f>'2000 250 200 15'!C974+'2000 250 200 15'!D974</f>
        <v>2.4148962900000003E-6</v>
      </c>
      <c r="O630" s="21">
        <f t="shared" si="88"/>
        <v>4.9115510948091072E-2</v>
      </c>
      <c r="P630" s="22">
        <f>'2000 250 200 1'!C974-'2000 250 200 1'!D974</f>
        <v>3.8170933000000005E-7</v>
      </c>
      <c r="Q630" s="22">
        <f>'2000 250 200 15'!C974-'2000 250 200 15'!D974</f>
        <v>3.8145239000000016E-7</v>
      </c>
      <c r="R630" s="21">
        <f t="shared" si="83"/>
        <v>6.7335662485767347E-2</v>
      </c>
    </row>
    <row r="631" spans="1:18">
      <c r="A631">
        <f t="shared" si="84"/>
        <v>40</v>
      </c>
      <c r="B631" s="12">
        <f t="shared" si="81"/>
        <v>-400</v>
      </c>
      <c r="C631">
        <f t="shared" si="85"/>
        <v>0.1016</v>
      </c>
      <c r="D631">
        <f t="shared" si="82"/>
        <v>-0.99310629205209955</v>
      </c>
      <c r="E631" s="12">
        <f t="shared" si="89"/>
        <v>1062.5</v>
      </c>
      <c r="F631" s="22">
        <f>'2000 250 200 1'!C975</f>
        <v>1.3968090900000001E-6</v>
      </c>
      <c r="G631" s="22">
        <f>'2000 250 200 15'!C975</f>
        <v>1.3961016300000001E-6</v>
      </c>
      <c r="H631" s="15">
        <f t="shared" si="86"/>
        <v>5.066112532233101E-2</v>
      </c>
      <c r="I631" s="22">
        <f>'2000 250 200 1'!D975</f>
        <v>1.0157015299999999E-6</v>
      </c>
      <c r="J631" s="22">
        <f>'2000 250 200 15'!D975</f>
        <v>1.0152460899999999E-6</v>
      </c>
      <c r="K631" s="21">
        <f t="shared" si="87"/>
        <v>4.4849999627264436E-2</v>
      </c>
      <c r="L631">
        <f t="shared" si="90"/>
        <v>1125</v>
      </c>
      <c r="M631" s="22">
        <f>'2000 250 200 1'!C975+'2000 250 200 1'!D975</f>
        <v>2.4125106200000002E-6</v>
      </c>
      <c r="N631" s="22">
        <f>'2000 250 200 15'!C975+'2000 250 200 15'!D975</f>
        <v>2.41134772E-6</v>
      </c>
      <c r="O631" s="21">
        <f t="shared" si="88"/>
        <v>4.8214517012545116E-2</v>
      </c>
      <c r="P631" s="22">
        <f>'2000 250 200 1'!C975-'2000 250 200 1'!D975</f>
        <v>3.8110756000000015E-7</v>
      </c>
      <c r="Q631" s="22">
        <f>'2000 250 200 15'!C975-'2000 250 200 15'!D975</f>
        <v>3.8085554000000011E-7</v>
      </c>
      <c r="R631" s="21">
        <f t="shared" si="83"/>
        <v>6.6150184963035763E-2</v>
      </c>
    </row>
    <row r="632" spans="1:18">
      <c r="A632">
        <f t="shared" si="84"/>
        <v>41</v>
      </c>
      <c r="B632" s="12">
        <f t="shared" si="81"/>
        <v>-410</v>
      </c>
      <c r="C632">
        <f t="shared" si="85"/>
        <v>0.114</v>
      </c>
      <c r="D632">
        <f t="shared" si="82"/>
        <v>-0.94309514866352739</v>
      </c>
      <c r="E632" s="12">
        <f t="shared" si="89"/>
        <v>1062.5</v>
      </c>
      <c r="F632" s="22">
        <f>'2000 250 200 1'!C976</f>
        <v>1.3942392700000001E-6</v>
      </c>
      <c r="G632" s="22">
        <f>'2000 250 200 15'!C976</f>
        <v>1.39355309E-6</v>
      </c>
      <c r="H632" s="15">
        <f t="shared" si="86"/>
        <v>4.922748263791836E-2</v>
      </c>
      <c r="I632" s="22">
        <f>'2000 250 200 1'!D976</f>
        <v>1.0138726699999999E-6</v>
      </c>
      <c r="J632" s="22">
        <f>'2000 250 200 15'!D976</f>
        <v>1.01343109E-6</v>
      </c>
      <c r="K632" s="21">
        <f t="shared" si="87"/>
        <v>4.3563279338058113E-2</v>
      </c>
      <c r="L632">
        <f t="shared" si="90"/>
        <v>1125</v>
      </c>
      <c r="M632" s="22">
        <f>'2000 250 200 1'!C976+'2000 250 200 1'!D976</f>
        <v>2.40811194E-6</v>
      </c>
      <c r="N632" s="22">
        <f>'2000 250 200 15'!C976+'2000 250 200 15'!D976</f>
        <v>2.4069841799999998E-6</v>
      </c>
      <c r="O632" s="21">
        <f t="shared" si="88"/>
        <v>4.6842678604729363E-2</v>
      </c>
      <c r="P632" s="22">
        <f>'2000 250 200 1'!C976-'2000 250 200 1'!D976</f>
        <v>3.8036660000000017E-7</v>
      </c>
      <c r="Q632" s="22">
        <f>'2000 250 200 15'!C976-'2000 250 200 15'!D976</f>
        <v>3.8012199999999994E-7</v>
      </c>
      <c r="R632" s="21">
        <f t="shared" si="83"/>
        <v>6.4327065520832172E-2</v>
      </c>
    </row>
    <row r="633" spans="1:18">
      <c r="A633">
        <f t="shared" si="84"/>
        <v>42</v>
      </c>
      <c r="B633" s="12">
        <f t="shared" si="81"/>
        <v>-420</v>
      </c>
      <c r="C633">
        <f t="shared" si="85"/>
        <v>0.128</v>
      </c>
      <c r="D633">
        <f t="shared" si="82"/>
        <v>-0.89279003035213167</v>
      </c>
      <c r="E633" s="12">
        <f t="shared" si="89"/>
        <v>1062.5</v>
      </c>
      <c r="F633" s="22">
        <f>'2000 250 200 1'!C977</f>
        <v>1.39114837E-6</v>
      </c>
      <c r="G633" s="22">
        <f>'2000 250 200 15'!C977</f>
        <v>1.3904916699999999E-6</v>
      </c>
      <c r="H633" s="15">
        <f t="shared" si="86"/>
        <v>4.7216749152065467E-2</v>
      </c>
      <c r="I633" s="22">
        <f>'2000 250 200 1'!D977</f>
        <v>1.01167427E-6</v>
      </c>
      <c r="J633" s="22">
        <f>'2000 250 200 15'!D977</f>
        <v>1.01125278E-6</v>
      </c>
      <c r="K633" s="21">
        <f t="shared" si="87"/>
        <v>4.1671300010552317E-2</v>
      </c>
      <c r="L633">
        <f t="shared" si="90"/>
        <v>1125</v>
      </c>
      <c r="M633" s="22">
        <f>'2000 250 200 1'!C977+'2000 250 200 1'!D977</f>
        <v>2.4028226400000001E-6</v>
      </c>
      <c r="N633" s="22">
        <f>'2000 250 200 15'!C977+'2000 250 200 15'!D977</f>
        <v>2.4017444499999999E-6</v>
      </c>
      <c r="O633" s="21">
        <f t="shared" si="88"/>
        <v>4.4881879253773294E-2</v>
      </c>
      <c r="P633" s="22">
        <f>'2000 250 200 1'!C977-'2000 250 200 1'!D977</f>
        <v>3.7947409999999999E-7</v>
      </c>
      <c r="Q633" s="22">
        <f>'2000 250 200 15'!C977-'2000 250 200 15'!D977</f>
        <v>3.7923888999999994E-7</v>
      </c>
      <c r="R633" s="21">
        <f t="shared" si="83"/>
        <v>6.2002365347678799E-2</v>
      </c>
    </row>
    <row r="634" spans="1:18">
      <c r="A634">
        <f t="shared" si="84"/>
        <v>43</v>
      </c>
      <c r="B634" s="12">
        <f t="shared" si="81"/>
        <v>-430</v>
      </c>
      <c r="C634">
        <f t="shared" si="85"/>
        <v>0.14369999999999999</v>
      </c>
      <c r="D634">
        <f t="shared" si="82"/>
        <v>-0.8425432318657744</v>
      </c>
      <c r="E634" s="12">
        <f t="shared" si="89"/>
        <v>1062.5</v>
      </c>
      <c r="F634" s="22">
        <f>'2000 250 200 1'!C978</f>
        <v>1.38751067E-6</v>
      </c>
      <c r="G634" s="22">
        <f>'2000 250 200 15'!C978</f>
        <v>1.38689323E-6</v>
      </c>
      <c r="H634" s="15">
        <f t="shared" si="86"/>
        <v>4.4509741353808849E-2</v>
      </c>
      <c r="I634" s="22">
        <f>'2000 250 200 1'!D978</f>
        <v>1.0090889E-6</v>
      </c>
      <c r="J634" s="22">
        <f>'2000 250 200 15'!D978</f>
        <v>1.0086955499999999E-6</v>
      </c>
      <c r="K634" s="21">
        <f t="shared" si="87"/>
        <v>3.8988307200013131E-2</v>
      </c>
      <c r="L634">
        <f t="shared" si="90"/>
        <v>1125</v>
      </c>
      <c r="M634" s="22">
        <f>'2000 250 200 1'!C978+'2000 250 200 1'!D978</f>
        <v>2.39659957E-6</v>
      </c>
      <c r="N634" s="22">
        <f>'2000 250 200 15'!C978+'2000 250 200 15'!D978</f>
        <v>2.3955887799999999E-6</v>
      </c>
      <c r="O634" s="21">
        <f t="shared" si="88"/>
        <v>4.2184902853413121E-2</v>
      </c>
      <c r="P634" s="22">
        <f>'2000 250 200 1'!C978-'2000 250 200 1'!D978</f>
        <v>3.7842177000000004E-7</v>
      </c>
      <c r="Q634" s="22">
        <f>'2000 250 200 15'!C978-'2000 250 200 15'!D978</f>
        <v>3.7819768000000009E-7</v>
      </c>
      <c r="R634" s="21">
        <f t="shared" si="83"/>
        <v>5.9234533291457198E-2</v>
      </c>
    </row>
    <row r="635" spans="1:18">
      <c r="A635">
        <f t="shared" si="84"/>
        <v>44</v>
      </c>
      <c r="B635" s="12">
        <f t="shared" si="81"/>
        <v>-440</v>
      </c>
      <c r="C635">
        <f t="shared" si="85"/>
        <v>0.1613</v>
      </c>
      <c r="D635">
        <f t="shared" si="82"/>
        <v>-0.79236563261103843</v>
      </c>
      <c r="E635" s="12">
        <f t="shared" si="89"/>
        <v>1062.5</v>
      </c>
      <c r="F635" s="22">
        <f>'2000 250 200 1'!C979</f>
        <v>1.38331403E-6</v>
      </c>
      <c r="G635" s="22">
        <f>'2000 250 200 15'!C979</f>
        <v>1.3827481099999999E-6</v>
      </c>
      <c r="H635" s="15">
        <f t="shared" si="86"/>
        <v>4.0918820428241492E-2</v>
      </c>
      <c r="I635" s="22">
        <f>'2000 250 200 1'!D979</f>
        <v>1.0061075600000001E-6</v>
      </c>
      <c r="J635" s="22">
        <f>'2000 250 200 15'!D979</f>
        <v>1.00575213E-6</v>
      </c>
      <c r="K635" s="21">
        <f t="shared" si="87"/>
        <v>3.5333477952444674E-2</v>
      </c>
      <c r="L635">
        <f t="shared" si="90"/>
        <v>1125</v>
      </c>
      <c r="M635" s="22">
        <f>'2000 250 200 1'!C979+'2000 250 200 1'!D979</f>
        <v>2.3894215900000001E-6</v>
      </c>
      <c r="N635" s="22">
        <f>'2000 250 200 15'!C979+'2000 250 200 15'!D979</f>
        <v>2.3885002400000001E-6</v>
      </c>
      <c r="O635" s="21">
        <f t="shared" si="88"/>
        <v>3.8566976722597873E-2</v>
      </c>
      <c r="P635" s="22">
        <f>'2000 250 200 1'!C979-'2000 250 200 1'!D979</f>
        <v>3.7720646999999993E-7</v>
      </c>
      <c r="Q635" s="22">
        <f>'2000 250 200 15'!C979-'2000 250 200 15'!D979</f>
        <v>3.7699597999999998E-7</v>
      </c>
      <c r="R635" s="21">
        <f t="shared" si="83"/>
        <v>5.5817904065400742E-2</v>
      </c>
    </row>
    <row r="636" spans="1:18">
      <c r="A636">
        <f t="shared" si="84"/>
        <v>45</v>
      </c>
      <c r="B636" s="12">
        <f t="shared" si="81"/>
        <v>-450</v>
      </c>
      <c r="C636">
        <f t="shared" si="85"/>
        <v>0.18099999999999999</v>
      </c>
      <c r="D636">
        <f t="shared" si="82"/>
        <v>-0.74232142513081545</v>
      </c>
      <c r="E636" s="12">
        <f t="shared" si="89"/>
        <v>1062.5</v>
      </c>
      <c r="F636" s="22">
        <f>'2000 250 200 1'!C980</f>
        <v>1.3785585899999999E-6</v>
      </c>
      <c r="G636" s="22">
        <f>'2000 250 200 15'!C980</f>
        <v>1.3780595799999999E-6</v>
      </c>
      <c r="H636" s="15">
        <f t="shared" si="86"/>
        <v>3.6204506335387486E-2</v>
      </c>
      <c r="I636" s="22">
        <f>'2000 250 200 1'!D980</f>
        <v>1.0027287799999999E-6</v>
      </c>
      <c r="J636" s="22">
        <f>'2000 250 200 15'!D980</f>
        <v>1.00242255E-6</v>
      </c>
      <c r="K636" s="21">
        <f t="shared" si="87"/>
        <v>3.0544328043306705E-2</v>
      </c>
      <c r="L636">
        <f t="shared" si="90"/>
        <v>1125</v>
      </c>
      <c r="M636" s="22">
        <f>'2000 250 200 1'!C980+'2000 250 200 1'!D980</f>
        <v>2.3812873700000001E-6</v>
      </c>
      <c r="N636" s="22">
        <f>'2000 250 200 15'!C980+'2000 250 200 15'!D980</f>
        <v>2.3804821299999997E-6</v>
      </c>
      <c r="O636" s="21">
        <f t="shared" si="88"/>
        <v>3.3821040686678912E-2</v>
      </c>
      <c r="P636" s="22">
        <f>'2000 250 200 1'!C980-'2000 250 200 1'!D980</f>
        <v>3.7582981E-7</v>
      </c>
      <c r="Q636" s="22">
        <f>'2000 250 200 15'!C980-'2000 250 200 15'!D980</f>
        <v>3.7563702999999991E-7</v>
      </c>
      <c r="R636" s="21">
        <f t="shared" si="83"/>
        <v>5.1307653176042356E-2</v>
      </c>
    </row>
    <row r="637" spans="1:18">
      <c r="A637">
        <f t="shared" si="84"/>
        <v>46</v>
      </c>
      <c r="B637" s="12">
        <f t="shared" si="81"/>
        <v>-460</v>
      </c>
      <c r="C637">
        <f t="shared" si="85"/>
        <v>0.20319999999999999</v>
      </c>
      <c r="D637">
        <f t="shared" si="82"/>
        <v>-0.69207629638811841</v>
      </c>
      <c r="E637" s="12">
        <f t="shared" si="89"/>
        <v>1062.5</v>
      </c>
      <c r="F637" s="22">
        <f>'2000 250 200 1'!C981</f>
        <v>1.3732523299999999E-6</v>
      </c>
      <c r="G637" s="22">
        <f>'2000 250 200 15'!C981</f>
        <v>1.3728387E-6</v>
      </c>
      <c r="H637" s="15">
        <f t="shared" si="86"/>
        <v>3.0125002811718257E-2</v>
      </c>
      <c r="I637" s="22">
        <f>'2000 250 200 1'!D981</f>
        <v>9.9895653599999997E-7</v>
      </c>
      <c r="J637" s="22">
        <f>'2000 250 200 15'!D981</f>
        <v>9.9871190499999995E-7</v>
      </c>
      <c r="K637" s="21">
        <f t="shared" si="87"/>
        <v>2.4491651865668589E-2</v>
      </c>
      <c r="L637">
        <f t="shared" si="90"/>
        <v>1125</v>
      </c>
      <c r="M637" s="22">
        <f>'2000 250 200 1'!C981+'2000 250 200 1'!D981</f>
        <v>2.3722088659999997E-6</v>
      </c>
      <c r="N637" s="22">
        <f>'2000 250 200 15'!C981+'2000 250 200 15'!D981</f>
        <v>2.3715506049999997E-6</v>
      </c>
      <c r="O637" s="21">
        <f t="shared" si="88"/>
        <v>2.7752714024565941E-2</v>
      </c>
      <c r="P637" s="22">
        <f>'2000 250 200 1'!C981-'2000 250 200 1'!D981</f>
        <v>3.7429579399999995E-7</v>
      </c>
      <c r="Q637" s="22">
        <f>'2000 250 200 15'!C981-'2000 250 200 15'!D981</f>
        <v>3.7412679500000005E-7</v>
      </c>
      <c r="R637" s="21">
        <f t="shared" si="83"/>
        <v>4.5161384085347762E-2</v>
      </c>
    </row>
    <row r="638" spans="1:18">
      <c r="A638">
        <f t="shared" si="84"/>
        <v>47</v>
      </c>
      <c r="B638" s="12">
        <f t="shared" si="81"/>
        <v>-470</v>
      </c>
      <c r="C638">
        <f t="shared" si="85"/>
        <v>0.2281</v>
      </c>
      <c r="D638">
        <f t="shared" si="82"/>
        <v>-0.64187471472335145</v>
      </c>
      <c r="E638" s="12">
        <f t="shared" si="89"/>
        <v>1062.5</v>
      </c>
      <c r="F638" s="22">
        <f>'2000 250 200 1'!C982</f>
        <v>1.3674037099999999E-6</v>
      </c>
      <c r="G638" s="22">
        <f>'2000 250 200 15'!C982</f>
        <v>1.3670959E-6</v>
      </c>
      <c r="H638" s="15">
        <f t="shared" si="86"/>
        <v>2.2513076898919557E-2</v>
      </c>
      <c r="I638" s="22">
        <f>'2000 250 200 1'!D982</f>
        <v>9.9479649300000008E-7</v>
      </c>
      <c r="J638" s="22">
        <f>'2000 250 200 15'!D982</f>
        <v>9.946265380000001E-7</v>
      </c>
      <c r="K638" s="21">
        <f t="shared" si="87"/>
        <v>1.708585829676932E-2</v>
      </c>
      <c r="L638">
        <f t="shared" si="90"/>
        <v>1125</v>
      </c>
      <c r="M638" s="22">
        <f>'2000 250 200 1'!C982+'2000 250 200 1'!D982</f>
        <v>2.362200203E-6</v>
      </c>
      <c r="N638" s="22">
        <f>'2000 250 200 15'!C982+'2000 250 200 15'!D982</f>
        <v>2.3617224380000001E-6</v>
      </c>
      <c r="O638" s="21">
        <f t="shared" si="88"/>
        <v>2.0227469258421935E-2</v>
      </c>
      <c r="P638" s="22">
        <f>'2000 250 200 1'!C982-'2000 250 200 1'!D982</f>
        <v>3.7260721699999986E-7</v>
      </c>
      <c r="Q638" s="22">
        <f>'2000 250 200 15'!C982-'2000 250 200 15'!D982</f>
        <v>3.7246936199999986E-7</v>
      </c>
      <c r="R638" s="21">
        <f t="shared" si="83"/>
        <v>3.7004250002066197E-2</v>
      </c>
    </row>
    <row r="639" spans="1:18">
      <c r="A639">
        <f t="shared" si="84"/>
        <v>48</v>
      </c>
      <c r="B639" s="12">
        <f t="shared" si="81"/>
        <v>-480</v>
      </c>
      <c r="C639">
        <f t="shared" si="85"/>
        <v>0.25600000000000001</v>
      </c>
      <c r="D639">
        <f t="shared" si="82"/>
        <v>-0.59176003468815042</v>
      </c>
      <c r="E639" s="12">
        <f t="shared" si="89"/>
        <v>1062.5</v>
      </c>
      <c r="F639" s="22">
        <f>'2000 250 200 1'!C983</f>
        <v>1.36101495E-6</v>
      </c>
      <c r="G639" s="22">
        <f>'2000 250 200 15'!C983</f>
        <v>1.3608336799999999E-6</v>
      </c>
      <c r="H639" s="15">
        <f t="shared" si="86"/>
        <v>1.3319623876368647E-2</v>
      </c>
      <c r="I639" s="22">
        <f>'2000 250 200 1'!D983</f>
        <v>9.9025195400000006E-7</v>
      </c>
      <c r="J639" s="22">
        <f>'2000 250 200 15'!D983</f>
        <v>9.9017008300000007E-7</v>
      </c>
      <c r="K639" s="21">
        <f t="shared" si="87"/>
        <v>8.2680356479991664E-3</v>
      </c>
      <c r="L639">
        <f t="shared" si="90"/>
        <v>1125</v>
      </c>
      <c r="M639" s="22">
        <f>'2000 250 200 1'!C983+'2000 250 200 1'!D983</f>
        <v>2.3512669040000001E-6</v>
      </c>
      <c r="N639" s="22">
        <f>'2000 250 200 15'!C983+'2000 250 200 15'!D983</f>
        <v>2.3510037630000002E-6</v>
      </c>
      <c r="O639" s="21">
        <f t="shared" si="88"/>
        <v>1.1192082235781274E-2</v>
      </c>
      <c r="P639" s="22">
        <f>'2000 250 200 1'!C983-'2000 250 200 1'!D983</f>
        <v>3.7076299599999993E-7</v>
      </c>
      <c r="Q639" s="22">
        <f>'2000 250 200 15'!C983-'2000 250 200 15'!D983</f>
        <v>3.7066359699999988E-7</v>
      </c>
      <c r="R639" s="21">
        <f t="shared" si="83"/>
        <v>2.6812903917529402E-2</v>
      </c>
    </row>
    <row r="640" spans="1:18">
      <c r="A640">
        <f t="shared" si="84"/>
        <v>49</v>
      </c>
      <c r="B640" s="12">
        <f t="shared" si="81"/>
        <v>-490</v>
      </c>
      <c r="C640">
        <f t="shared" si="85"/>
        <v>0.28739999999999999</v>
      </c>
      <c r="D640">
        <f t="shared" si="82"/>
        <v>-0.54151323620179315</v>
      </c>
      <c r="E640" s="12">
        <f t="shared" si="89"/>
        <v>1062.5</v>
      </c>
      <c r="F640" s="22">
        <f>'2000 250 200 1'!C984</f>
        <v>1.3540810200000001E-6</v>
      </c>
      <c r="G640" s="22">
        <f>'2000 250 200 15'!C984</f>
        <v>1.35404593E-6</v>
      </c>
      <c r="H640" s="15">
        <f t="shared" si="86"/>
        <v>2.5914590156138769E-3</v>
      </c>
      <c r="I640" s="22">
        <f>'2000 250 200 1'!D984</f>
        <v>9.8532243199999997E-7</v>
      </c>
      <c r="J640" s="22">
        <f>'2000 250 200 15'!D984</f>
        <v>9.853422039999999E-7</v>
      </c>
      <c r="K640" s="21">
        <f t="shared" si="87"/>
        <v>-2.0066326495886606E-3</v>
      </c>
      <c r="L640">
        <f t="shared" si="90"/>
        <v>1125</v>
      </c>
      <c r="M640" s="22">
        <f>'2000 250 200 1'!C984+'2000 250 200 1'!D984</f>
        <v>2.3394034520000002E-6</v>
      </c>
      <c r="N640" s="22">
        <f>'2000 250 200 15'!C984+'2000 250 200 15'!D984</f>
        <v>2.3393881339999999E-6</v>
      </c>
      <c r="O640" s="21">
        <f t="shared" si="88"/>
        <v>6.5478445529106109E-4</v>
      </c>
      <c r="P640" s="22">
        <f>'2000 250 200 1'!C984-'2000 250 200 1'!D984</f>
        <v>3.6875858800000009E-7</v>
      </c>
      <c r="Q640" s="22">
        <f>'2000 250 200 15'!C984-'2000 250 200 15'!D984</f>
        <v>3.6870372600000013E-7</v>
      </c>
      <c r="R640" s="21">
        <f t="shared" si="83"/>
        <v>1.4878590799409662E-2</v>
      </c>
    </row>
    <row r="641" spans="1:18">
      <c r="A641">
        <f t="shared" si="84"/>
        <v>50</v>
      </c>
      <c r="B641" s="12">
        <f t="shared" si="81"/>
        <v>-500</v>
      </c>
      <c r="C641">
        <f t="shared" si="85"/>
        <v>0.32250000000000001</v>
      </c>
      <c r="D641">
        <f t="shared" si="82"/>
        <v>-0.49147028102871343</v>
      </c>
      <c r="E641" s="12">
        <f t="shared" si="89"/>
        <v>1062.5</v>
      </c>
      <c r="F641" s="22">
        <f>'2000 250 200 1'!C985</f>
        <v>1.3465949799999999E-6</v>
      </c>
      <c r="G641" s="22">
        <f>'2000 250 200 15'!C985</f>
        <v>1.3467244900000001E-6</v>
      </c>
      <c r="H641" s="15">
        <f t="shared" si="86"/>
        <v>-9.6171287099570818E-3</v>
      </c>
      <c r="I641" s="22">
        <f>'2000 250 200 1'!D985</f>
        <v>9.8000555799999998E-7</v>
      </c>
      <c r="J641" s="22">
        <f>'2000 250 200 15'!D985</f>
        <v>9.8014080799999995E-7</v>
      </c>
      <c r="K641" s="21">
        <f t="shared" si="87"/>
        <v>-1.3799989872794498E-2</v>
      </c>
      <c r="L641">
        <f t="shared" si="90"/>
        <v>1125</v>
      </c>
      <c r="M641" s="22">
        <f>'2000 250 200 1'!C985+'2000 250 200 1'!D985</f>
        <v>2.3266005379999999E-6</v>
      </c>
      <c r="N641" s="22">
        <f>'2000 250 200 15'!C985+'2000 250 200 15'!D985</f>
        <v>2.3268652979999998E-6</v>
      </c>
      <c r="O641" s="21">
        <f t="shared" si="88"/>
        <v>-1.1379045611623563E-2</v>
      </c>
      <c r="P641" s="22">
        <f>'2000 250 200 1'!C985-'2000 250 200 1'!D985</f>
        <v>3.6658942199999997E-7</v>
      </c>
      <c r="Q641" s="22">
        <f>'2000 250 200 15'!C985-'2000 250 200 15'!D985</f>
        <v>3.6658368200000011E-7</v>
      </c>
      <c r="R641" s="21">
        <f t="shared" si="83"/>
        <v>1.5657966634460034E-3</v>
      </c>
    </row>
    <row r="642" spans="1:18">
      <c r="A642">
        <f t="shared" si="84"/>
        <v>51</v>
      </c>
      <c r="B642" s="12">
        <f t="shared" si="81"/>
        <v>-510</v>
      </c>
      <c r="C642">
        <f t="shared" si="85"/>
        <v>0.36199999999999999</v>
      </c>
      <c r="D642">
        <f t="shared" si="82"/>
        <v>-0.44129142946683431</v>
      </c>
      <c r="E642" s="12">
        <f t="shared" si="89"/>
        <v>1062.5</v>
      </c>
      <c r="F642" s="22">
        <f>'2000 250 200 1'!C986</f>
        <v>1.3385542000000001E-6</v>
      </c>
      <c r="G642" s="22">
        <f>'2000 250 200 15'!C986</f>
        <v>1.3388666300000001E-6</v>
      </c>
      <c r="H642" s="15">
        <f t="shared" si="86"/>
        <v>-2.3338131719846798E-2</v>
      </c>
      <c r="I642" s="22">
        <f>'2000 250 200 1'!D986</f>
        <v>9.7429951499999997E-7</v>
      </c>
      <c r="J642" s="22">
        <f>'2000 250 200 15'!D986</f>
        <v>9.7456474500000007E-7</v>
      </c>
      <c r="K642" s="21">
        <f t="shared" si="87"/>
        <v>-2.7218930065463103E-2</v>
      </c>
      <c r="L642">
        <f t="shared" si="90"/>
        <v>1125</v>
      </c>
      <c r="M642" s="22">
        <f>'2000 250 200 1'!C986+'2000 250 200 1'!D986</f>
        <v>2.3128537150000003E-6</v>
      </c>
      <c r="N642" s="22">
        <f>'2000 250 200 15'!C986+'2000 250 200 15'!D986</f>
        <v>2.3134313750000002E-6</v>
      </c>
      <c r="O642" s="21">
        <f t="shared" si="88"/>
        <v>-2.4972952974668425E-2</v>
      </c>
      <c r="P642" s="22">
        <f>'2000 250 200 1'!C986-'2000 250 200 1'!D986</f>
        <v>3.642546850000001E-7</v>
      </c>
      <c r="Q642" s="22">
        <f>'2000 250 200 15'!C986-'2000 250 200 15'!D986</f>
        <v>3.6430188500000001E-7</v>
      </c>
      <c r="R642" s="21">
        <f t="shared" si="83"/>
        <v>-1.2957126994244327E-2</v>
      </c>
    </row>
    <row r="643" spans="1:18">
      <c r="A643">
        <f t="shared" si="84"/>
        <v>52</v>
      </c>
      <c r="B643" s="12">
        <f t="shared" ref="B643:B706" si="91">A643*10*-1</f>
        <v>-520</v>
      </c>
      <c r="C643">
        <f t="shared" si="85"/>
        <v>0.40639999999999998</v>
      </c>
      <c r="D643">
        <f t="shared" ref="D643:D706" si="92">LOG10(C643)</f>
        <v>-0.39104630072413715</v>
      </c>
      <c r="E643" s="12">
        <f t="shared" si="89"/>
        <v>1062.5</v>
      </c>
      <c r="F643" s="22">
        <f>'2000 250 200 1'!C987</f>
        <v>1.3299609100000001E-6</v>
      </c>
      <c r="G643" s="22">
        <f>'2000 250 200 15'!C987</f>
        <v>1.33047606E-6</v>
      </c>
      <c r="H643" s="15">
        <f t="shared" si="86"/>
        <v>-3.8726720896525277E-2</v>
      </c>
      <c r="I643" s="22">
        <f>'2000 250 200 1'!D987</f>
        <v>9.6820300800000001E-7</v>
      </c>
      <c r="J643" s="22">
        <f>'2000 250 200 15'!D987</f>
        <v>9.6861368499999991E-7</v>
      </c>
      <c r="K643" s="21">
        <f t="shared" si="87"/>
        <v>-4.2407420535372588E-2</v>
      </c>
      <c r="L643">
        <f t="shared" si="90"/>
        <v>1125</v>
      </c>
      <c r="M643" s="22">
        <f>'2000 250 200 1'!C987+'2000 250 200 1'!D987</f>
        <v>2.2981639180000001E-6</v>
      </c>
      <c r="N643" s="22">
        <f>'2000 250 200 15'!C987+'2000 250 200 15'!D987</f>
        <v>2.2990897450000001E-6</v>
      </c>
      <c r="O643" s="21">
        <f t="shared" si="88"/>
        <v>-4.0277394630249354E-2</v>
      </c>
      <c r="P643" s="22">
        <f>'2000 250 200 1'!C987-'2000 250 200 1'!D987</f>
        <v>3.6175790200000004E-7</v>
      </c>
      <c r="Q643" s="22">
        <f>'2000 250 200 15'!C987-'2000 250 200 15'!D987</f>
        <v>3.6186237500000008E-7</v>
      </c>
      <c r="R643" s="21">
        <f t="shared" ref="R643:R706" si="93">2*(P643-Q643)/(P643+Q643)*100</f>
        <v>-2.8875089137402315E-2</v>
      </c>
    </row>
    <row r="644" spans="1:18">
      <c r="A644">
        <f t="shared" si="84"/>
        <v>53</v>
      </c>
      <c r="B644" s="12">
        <f t="shared" si="91"/>
        <v>-530</v>
      </c>
      <c r="C644">
        <f t="shared" si="85"/>
        <v>0.45610000000000001</v>
      </c>
      <c r="D644">
        <f t="shared" si="92"/>
        <v>-0.34093992775906168</v>
      </c>
      <c r="E644" s="12">
        <f t="shared" si="89"/>
        <v>1062.5</v>
      </c>
      <c r="F644" s="22">
        <f>'2000 250 200 1'!C988</f>
        <v>1.3208175600000001E-6</v>
      </c>
      <c r="G644" s="22">
        <f>'2000 250 200 15'!C988</f>
        <v>1.3215572400000001E-6</v>
      </c>
      <c r="H644" s="15">
        <f t="shared" si="86"/>
        <v>-5.5986001683031181E-2</v>
      </c>
      <c r="I644" s="22">
        <f>'2000 250 200 1'!D988</f>
        <v>9.6171362100000001E-7</v>
      </c>
      <c r="J644" s="22">
        <f>'2000 250 200 15'!D988</f>
        <v>9.622858470000001E-7</v>
      </c>
      <c r="K644" s="21">
        <f t="shared" si="87"/>
        <v>-5.9482968630435402E-2</v>
      </c>
      <c r="L644">
        <f t="shared" si="90"/>
        <v>1125</v>
      </c>
      <c r="M644" s="22">
        <f>'2000 250 200 1'!C988+'2000 250 200 1'!D988</f>
        <v>2.2825311810000001E-6</v>
      </c>
      <c r="N644" s="22">
        <f>'2000 250 200 15'!C988+'2000 250 200 15'!D988</f>
        <v>2.2838430870000002E-6</v>
      </c>
      <c r="O644" s="21">
        <f t="shared" si="88"/>
        <v>-5.7459416289794479E-2</v>
      </c>
      <c r="P644" s="22">
        <f>'2000 250 200 1'!C988-'2000 250 200 1'!D988</f>
        <v>3.5910393900000008E-7</v>
      </c>
      <c r="Q644" s="22">
        <f>'2000 250 200 15'!C988-'2000 250 200 15'!D988</f>
        <v>3.5927139299999998E-7</v>
      </c>
      <c r="R644" s="21">
        <f t="shared" si="93"/>
        <v>-4.6620197699077992E-2</v>
      </c>
    </row>
    <row r="645" spans="1:18">
      <c r="A645">
        <f t="shared" si="84"/>
        <v>54</v>
      </c>
      <c r="B645" s="12">
        <f t="shared" si="91"/>
        <v>-540</v>
      </c>
      <c r="C645">
        <f t="shared" si="85"/>
        <v>0.51200000000000001</v>
      </c>
      <c r="D645">
        <f t="shared" si="92"/>
        <v>-0.29073003902416922</v>
      </c>
      <c r="E645" s="12">
        <f t="shared" si="89"/>
        <v>1062.5</v>
      </c>
      <c r="F645" s="22">
        <f>'2000 250 200 1'!C989</f>
        <v>1.3111218599999999E-6</v>
      </c>
      <c r="G645" s="22">
        <f>'2000 250 200 15'!C989</f>
        <v>1.31210867E-6</v>
      </c>
      <c r="H645" s="15">
        <f t="shared" si="86"/>
        <v>-7.523623934035914E-2</v>
      </c>
      <c r="I645" s="22">
        <f>'2000 250 200 1'!D989</f>
        <v>9.5482742500000001E-7</v>
      </c>
      <c r="J645" s="22">
        <f>'2000 250 200 15'!D989</f>
        <v>9.5557669399999996E-7</v>
      </c>
      <c r="K645" s="21">
        <f t="shared" si="87"/>
        <v>-7.8440890338129121E-2</v>
      </c>
      <c r="L645">
        <f t="shared" si="90"/>
        <v>1125</v>
      </c>
      <c r="M645" s="22">
        <f>'2000 250 200 1'!C989+'2000 250 200 1'!D989</f>
        <v>2.2659492849999997E-6</v>
      </c>
      <c r="N645" s="22">
        <f>'2000 250 200 15'!C989+'2000 250 200 15'!D989</f>
        <v>2.2676853640000002E-6</v>
      </c>
      <c r="O645" s="21">
        <f t="shared" si="88"/>
        <v>-7.6586630128362379E-2</v>
      </c>
      <c r="P645" s="22">
        <f>'2000 250 200 1'!C989-'2000 250 200 1'!D989</f>
        <v>3.5629443499999991E-7</v>
      </c>
      <c r="Q645" s="22">
        <f>'2000 250 200 15'!C989-'2000 250 200 15'!D989</f>
        <v>3.5653197600000005E-7</v>
      </c>
      <c r="R645" s="21">
        <f t="shared" si="93"/>
        <v>-6.6647642773758037E-2</v>
      </c>
    </row>
    <row r="646" spans="1:18">
      <c r="A646">
        <f t="shared" si="84"/>
        <v>55</v>
      </c>
      <c r="B646" s="12">
        <f t="shared" si="91"/>
        <v>-550</v>
      </c>
      <c r="C646">
        <f t="shared" si="85"/>
        <v>0.57469999999999999</v>
      </c>
      <c r="D646">
        <f t="shared" si="92"/>
        <v>-0.24055880286630241</v>
      </c>
      <c r="E646" s="12">
        <f t="shared" si="89"/>
        <v>1062.5</v>
      </c>
      <c r="F646" s="22">
        <f>'2000 250 200 1'!C990</f>
        <v>1.3008642600000001E-6</v>
      </c>
      <c r="G646" s="22">
        <f>'2000 250 200 15'!C990</f>
        <v>1.30211881E-6</v>
      </c>
      <c r="H646" s="15">
        <f t="shared" si="86"/>
        <v>-9.6393250840465586E-2</v>
      </c>
      <c r="I646" s="22">
        <f>'2000 250 200 1'!D990</f>
        <v>9.4753955799999996E-7</v>
      </c>
      <c r="J646" s="22">
        <f>'2000 250 200 15'!D990</f>
        <v>9.4847891099999995E-7</v>
      </c>
      <c r="K646" s="21">
        <f t="shared" si="87"/>
        <v>-9.9086903989434663E-2</v>
      </c>
      <c r="L646">
        <f t="shared" si="90"/>
        <v>1125</v>
      </c>
      <c r="M646" s="22">
        <f>'2000 250 200 1'!C990+'2000 250 200 1'!D990</f>
        <v>2.248403818E-6</v>
      </c>
      <c r="N646" s="22">
        <f>'2000 250 200 15'!C990+'2000 250 200 15'!D990</f>
        <v>2.2505977209999998E-6</v>
      </c>
      <c r="O646" s="21">
        <f t="shared" si="88"/>
        <v>-9.7528439631847555E-2</v>
      </c>
      <c r="P646" s="22">
        <f>'2000 250 200 1'!C990-'2000 250 200 1'!D990</f>
        <v>3.5332470200000011E-7</v>
      </c>
      <c r="Q646" s="22">
        <f>'2000 250 200 15'!C990-'2000 250 200 15'!D990</f>
        <v>3.5363989900000009E-7</v>
      </c>
      <c r="R646" s="21">
        <f t="shared" si="93"/>
        <v>-8.9169103956305854E-2</v>
      </c>
    </row>
    <row r="647" spans="1:18">
      <c r="A647">
        <f t="shared" si="84"/>
        <v>56</v>
      </c>
      <c r="B647" s="12">
        <f t="shared" si="91"/>
        <v>-560</v>
      </c>
      <c r="C647">
        <f t="shared" si="85"/>
        <v>0.64510000000000001</v>
      </c>
      <c r="D647">
        <f t="shared" si="92"/>
        <v>-0.19037295810595026</v>
      </c>
      <c r="E647" s="12">
        <f t="shared" si="89"/>
        <v>1062.5</v>
      </c>
      <c r="F647" s="22">
        <f>'2000 250 200 1'!C991</f>
        <v>1.2900279500000001E-6</v>
      </c>
      <c r="G647" s="22">
        <f>'2000 250 200 15'!C991</f>
        <v>1.29156595E-6</v>
      </c>
      <c r="H647" s="15">
        <f t="shared" si="86"/>
        <v>-0.11915119570122094</v>
      </c>
      <c r="I647" s="22">
        <f>'2000 250 200 1'!D991</f>
        <v>9.39844107E-7</v>
      </c>
      <c r="J647" s="22">
        <f>'2000 250 200 15'!D991</f>
        <v>9.4098255199999999E-7</v>
      </c>
      <c r="K647" s="21">
        <f t="shared" si="87"/>
        <v>-0.12105793955571456</v>
      </c>
      <c r="L647">
        <f t="shared" si="90"/>
        <v>1125</v>
      </c>
      <c r="M647" s="22">
        <f>'2000 250 200 1'!C991+'2000 250 200 1'!D991</f>
        <v>2.2298720570000002E-6</v>
      </c>
      <c r="N647" s="22">
        <f>'2000 250 200 15'!C991+'2000 250 200 15'!D991</f>
        <v>2.2325485020000002E-6</v>
      </c>
      <c r="O647" s="21">
        <f t="shared" si="88"/>
        <v>-0.11995485251169442</v>
      </c>
      <c r="P647" s="22">
        <f>'2000 250 200 1'!C991-'2000 250 200 1'!D991</f>
        <v>3.501838430000001E-7</v>
      </c>
      <c r="Q647" s="22">
        <f>'2000 250 200 15'!C991-'2000 250 200 15'!D991</f>
        <v>3.50583398E-7</v>
      </c>
      <c r="R647" s="21">
        <f t="shared" si="93"/>
        <v>-0.11403358394143258</v>
      </c>
    </row>
    <row r="648" spans="1:18">
      <c r="A648">
        <f t="shared" si="84"/>
        <v>57</v>
      </c>
      <c r="B648" s="12">
        <f t="shared" si="91"/>
        <v>-570</v>
      </c>
      <c r="C648">
        <f t="shared" si="85"/>
        <v>0.72409999999999997</v>
      </c>
      <c r="D648">
        <f t="shared" si="92"/>
        <v>-0.14020145251943436</v>
      </c>
      <c r="E648" s="12">
        <f t="shared" si="89"/>
        <v>1062.5</v>
      </c>
      <c r="F648" s="22">
        <f>'2000 250 200 1'!C992</f>
        <v>1.2785947999999999E-6</v>
      </c>
      <c r="G648" s="22">
        <f>'2000 250 200 15'!C992</f>
        <v>1.2804255E-6</v>
      </c>
      <c r="H648" s="15">
        <f t="shared" si="86"/>
        <v>-0.14307819285373505</v>
      </c>
      <c r="I648" s="22">
        <f>'2000 250 200 1'!D992</f>
        <v>9.3173548099999997E-7</v>
      </c>
      <c r="J648" s="22">
        <f>'2000 250 200 15'!D992</f>
        <v>9.3307755800000002E-7</v>
      </c>
      <c r="K648" s="21">
        <f t="shared" si="87"/>
        <v>-0.14393689575655674</v>
      </c>
      <c r="L648">
        <f t="shared" si="90"/>
        <v>1125</v>
      </c>
      <c r="M648" s="22">
        <f>'2000 250 200 1'!C992+'2000 250 200 1'!D992</f>
        <v>2.2103302809999999E-6</v>
      </c>
      <c r="N648" s="22">
        <f>'2000 250 200 15'!C992+'2000 250 200 15'!D992</f>
        <v>2.2135030579999999E-6</v>
      </c>
      <c r="O648" s="21">
        <f t="shared" si="88"/>
        <v>-0.14344016859899444</v>
      </c>
      <c r="P648" s="22">
        <f>'2000 250 200 1'!C992-'2000 250 200 1'!D992</f>
        <v>3.4685931899999994E-7</v>
      </c>
      <c r="Q648" s="22">
        <f>'2000 250 200 15'!C992-'2000 250 200 15'!D992</f>
        <v>3.47347942E-7</v>
      </c>
      <c r="R648" s="21">
        <f t="shared" si="93"/>
        <v>-0.14077150368499544</v>
      </c>
    </row>
    <row r="649" spans="1:18">
      <c r="A649">
        <f t="shared" si="84"/>
        <v>58</v>
      </c>
      <c r="B649" s="12">
        <f t="shared" si="91"/>
        <v>-580</v>
      </c>
      <c r="C649">
        <f t="shared" si="85"/>
        <v>0.81269999999999998</v>
      </c>
      <c r="D649">
        <f t="shared" si="92"/>
        <v>-9.0069740247169336E-2</v>
      </c>
      <c r="E649" s="12">
        <f t="shared" si="89"/>
        <v>1062.5</v>
      </c>
      <c r="F649" s="22">
        <f>'2000 250 200 1'!C993</f>
        <v>1.2665570499999999E-6</v>
      </c>
      <c r="G649" s="22">
        <f>'2000 250 200 15'!C993</f>
        <v>1.2686835699999999E-6</v>
      </c>
      <c r="H649" s="15">
        <f t="shared" si="86"/>
        <v>-0.16775685772974158</v>
      </c>
      <c r="I649" s="22">
        <f>'2000 250 200 1'!D993</f>
        <v>9.2321279799999995E-7</v>
      </c>
      <c r="J649" s="22">
        <f>'2000 250 200 15'!D993</f>
        <v>9.2475955200000005E-7</v>
      </c>
      <c r="K649" s="21">
        <f t="shared" si="87"/>
        <v>-0.1674001237085711</v>
      </c>
      <c r="L649">
        <f t="shared" si="90"/>
        <v>1125</v>
      </c>
      <c r="M649" s="22">
        <f>'2000 250 200 1'!C993+'2000 250 200 1'!D993</f>
        <v>2.1897698479999997E-6</v>
      </c>
      <c r="N649" s="22">
        <f>'2000 250 200 15'!C993+'2000 250 200 15'!D993</f>
        <v>2.193443122E-6</v>
      </c>
      <c r="O649" s="21">
        <f t="shared" si="88"/>
        <v>-0.16760645787194386</v>
      </c>
      <c r="P649" s="22">
        <f>'2000 250 200 1'!C993-'2000 250 200 1'!D993</f>
        <v>3.4334425199999997E-7</v>
      </c>
      <c r="Q649" s="22">
        <f>'2000 250 200 15'!C993-'2000 250 200 15'!D993</f>
        <v>3.4392401799999988E-7</v>
      </c>
      <c r="R649" s="21">
        <f t="shared" si="93"/>
        <v>-0.16871606774452569</v>
      </c>
    </row>
    <row r="650" spans="1:18">
      <c r="A650">
        <f t="shared" si="84"/>
        <v>59</v>
      </c>
      <c r="B650" s="12">
        <f t="shared" si="91"/>
        <v>-590</v>
      </c>
      <c r="C650">
        <f t="shared" si="85"/>
        <v>0.9123</v>
      </c>
      <c r="D650">
        <f t="shared" si="92"/>
        <v>-3.9862325136205398E-2</v>
      </c>
      <c r="E650" s="12">
        <f t="shared" si="89"/>
        <v>1062.5</v>
      </c>
      <c r="F650" s="22">
        <f>'2000 250 200 1'!C994</f>
        <v>1.2539235099999999E-6</v>
      </c>
      <c r="G650" s="22">
        <f>'2000 250 200 15'!C994</f>
        <v>1.2563446400000001E-6</v>
      </c>
      <c r="H650" s="15">
        <f t="shared" si="86"/>
        <v>-0.19289811727883913</v>
      </c>
      <c r="I650" s="22">
        <f>'2000 250 200 1'!D994</f>
        <v>9.1428212400000003E-7</v>
      </c>
      <c r="J650" s="22">
        <f>'2000 250 200 15'!D994</f>
        <v>9.1603279799999996E-7</v>
      </c>
      <c r="K650" s="21">
        <f t="shared" si="87"/>
        <v>-0.19129757168640177</v>
      </c>
      <c r="L650">
        <f t="shared" si="90"/>
        <v>1125</v>
      </c>
      <c r="M650" s="22">
        <f>'2000 250 200 1'!C994+'2000 250 200 1'!D994</f>
        <v>2.1682056339999997E-6</v>
      </c>
      <c r="N650" s="22">
        <f>'2000 250 200 15'!C994+'2000 250 200 15'!D994</f>
        <v>2.1723774380000003E-6</v>
      </c>
      <c r="O650" s="21">
        <f t="shared" si="88"/>
        <v>-0.19222320738021464</v>
      </c>
      <c r="P650" s="22">
        <f>'2000 250 200 1'!C994-'2000 250 200 1'!D994</f>
        <v>3.3964138599999988E-7</v>
      </c>
      <c r="Q650" s="22">
        <f>'2000 250 200 15'!C994-'2000 250 200 15'!D994</f>
        <v>3.4031184200000013E-7</v>
      </c>
      <c r="R650" s="21">
        <f t="shared" si="93"/>
        <v>-0.19720650550400604</v>
      </c>
    </row>
    <row r="651" spans="1:18">
      <c r="A651">
        <f t="shared" si="84"/>
        <v>60</v>
      </c>
      <c r="B651" s="12">
        <f t="shared" si="91"/>
        <v>-600</v>
      </c>
      <c r="C651">
        <f t="shared" si="85"/>
        <v>1.024</v>
      </c>
      <c r="D651">
        <f t="shared" si="92"/>
        <v>1.0299956639811961E-2</v>
      </c>
      <c r="E651" s="12">
        <f t="shared" si="89"/>
        <v>1062.5</v>
      </c>
      <c r="F651" s="22">
        <f>'2000 250 200 1'!C995</f>
        <v>1.24071255E-6</v>
      </c>
      <c r="G651" s="22">
        <f>'2000 250 200 15'!C995</f>
        <v>1.24342475E-6</v>
      </c>
      <c r="H651" s="15">
        <f t="shared" si="86"/>
        <v>-0.21836152132170705</v>
      </c>
      <c r="I651" s="22">
        <f>'2000 250 200 1'!D995</f>
        <v>9.0495281499999995E-7</v>
      </c>
      <c r="J651" s="22">
        <f>'2000 250 200 15'!D995</f>
        <v>9.0690592300000005E-7</v>
      </c>
      <c r="K651" s="21">
        <f t="shared" si="87"/>
        <v>-0.21559164178063991</v>
      </c>
      <c r="L651">
        <f t="shared" si="90"/>
        <v>1125</v>
      </c>
      <c r="M651" s="22">
        <f>'2000 250 200 1'!C995+'2000 250 200 1'!D995</f>
        <v>2.1456653650000001E-6</v>
      </c>
      <c r="N651" s="22">
        <f>'2000 250 200 15'!C995+'2000 250 200 15'!D995</f>
        <v>2.1503306730000002E-6</v>
      </c>
      <c r="O651" s="21">
        <f t="shared" si="88"/>
        <v>-0.21719331017688803</v>
      </c>
      <c r="P651" s="22">
        <f>'2000 250 200 1'!C995-'2000 250 200 1'!D995</f>
        <v>3.3575973500000008E-7</v>
      </c>
      <c r="Q651" s="22">
        <f>'2000 250 200 15'!C995-'2000 250 200 15'!D995</f>
        <v>3.3651882699999998E-7</v>
      </c>
      <c r="R651" s="21">
        <f t="shared" si="93"/>
        <v>-0.22582662690942604</v>
      </c>
    </row>
    <row r="652" spans="1:18">
      <c r="A652">
        <f t="shared" si="84"/>
        <v>61</v>
      </c>
      <c r="B652" s="12">
        <f t="shared" si="91"/>
        <v>-610</v>
      </c>
      <c r="C652">
        <f t="shared" si="85"/>
        <v>1.149</v>
      </c>
      <c r="D652">
        <f t="shared" si="92"/>
        <v>6.0320028688285184E-2</v>
      </c>
      <c r="E652" s="12">
        <f t="shared" si="89"/>
        <v>1062.5</v>
      </c>
      <c r="F652" s="22">
        <f>'2000 250 200 1'!C996</f>
        <v>1.2269386599999999E-6</v>
      </c>
      <c r="G652" s="22">
        <f>'2000 250 200 15'!C996</f>
        <v>1.22993757E-6</v>
      </c>
      <c r="H652" s="15">
        <f t="shared" si="86"/>
        <v>-0.24412381571212349</v>
      </c>
      <c r="I652" s="22">
        <f>'2000 250 200 1'!D996</f>
        <v>8.9523296000000005E-7</v>
      </c>
      <c r="J652" s="22">
        <f>'2000 250 200 15'!D996</f>
        <v>8.9738563799999997E-7</v>
      </c>
      <c r="K652" s="21">
        <f t="shared" si="87"/>
        <v>-0.24017133398053964</v>
      </c>
      <c r="L652">
        <f t="shared" si="90"/>
        <v>1125</v>
      </c>
      <c r="M652" s="22">
        <f>'2000 250 200 1'!C996+'2000 250 200 1'!D996</f>
        <v>2.1221716199999997E-6</v>
      </c>
      <c r="N652" s="22">
        <f>'2000 250 200 15'!C996+'2000 250 200 15'!D996</f>
        <v>2.1273232079999999E-6</v>
      </c>
      <c r="O652" s="21">
        <f t="shared" si="88"/>
        <v>-0.24245648993646041</v>
      </c>
      <c r="P652" s="22">
        <f>'2000 250 200 1'!C996-'2000 250 200 1'!D996</f>
        <v>3.3170569999999986E-7</v>
      </c>
      <c r="Q652" s="22">
        <f>'2000 250 200 15'!C996-'2000 250 200 15'!D996</f>
        <v>3.3255193200000002E-7</v>
      </c>
      <c r="R652" s="21">
        <f t="shared" si="93"/>
        <v>-0.25479029799093372</v>
      </c>
    </row>
    <row r="653" spans="1:18">
      <c r="A653">
        <f t="shared" si="84"/>
        <v>62</v>
      </c>
      <c r="B653" s="12">
        <f t="shared" si="91"/>
        <v>-620</v>
      </c>
      <c r="C653">
        <f t="shared" si="85"/>
        <v>1.29</v>
      </c>
      <c r="D653">
        <f t="shared" si="92"/>
        <v>0.11058971029924898</v>
      </c>
      <c r="E653" s="12">
        <f t="shared" si="89"/>
        <v>1062.5</v>
      </c>
      <c r="F653" s="22">
        <f>'2000 250 200 1'!C997</f>
        <v>1.2126004E-6</v>
      </c>
      <c r="G653" s="22">
        <f>'2000 250 200 15'!C997</f>
        <v>1.21588199E-6</v>
      </c>
      <c r="H653" s="15">
        <f t="shared" si="86"/>
        <v>-0.27025849670665786</v>
      </c>
      <c r="I653" s="22">
        <f>'2000 250 200 1'!D997</f>
        <v>8.8512771200000005E-7</v>
      </c>
      <c r="J653" s="22">
        <f>'2000 250 200 15'!D997</f>
        <v>8.8747363000000003E-7</v>
      </c>
      <c r="K653" s="21">
        <f t="shared" si="87"/>
        <v>-0.26468647455192779</v>
      </c>
      <c r="L653">
        <f t="shared" si="90"/>
        <v>1125</v>
      </c>
      <c r="M653" s="22">
        <f>'2000 250 200 1'!C997+'2000 250 200 1'!D997</f>
        <v>2.0977281120000002E-6</v>
      </c>
      <c r="N653" s="22">
        <f>'2000 250 200 15'!C997+'2000 250 200 15'!D997</f>
        <v>2.10335562E-6</v>
      </c>
      <c r="O653" s="21">
        <f t="shared" si="88"/>
        <v>-0.26790744288835006</v>
      </c>
      <c r="P653" s="22">
        <f>'2000 250 200 1'!C997-'2000 250 200 1'!D997</f>
        <v>3.2747268799999996E-7</v>
      </c>
      <c r="Q653" s="22">
        <f>'2000 250 200 15'!C997-'2000 250 200 15'!D997</f>
        <v>3.2840835999999994E-7</v>
      </c>
      <c r="R653" s="21">
        <f t="shared" si="93"/>
        <v>-0.28531759008837149</v>
      </c>
    </row>
    <row r="654" spans="1:18">
      <c r="A654">
        <f t="shared" si="84"/>
        <v>63</v>
      </c>
      <c r="B654" s="12">
        <f t="shared" si="91"/>
        <v>-630</v>
      </c>
      <c r="C654">
        <f t="shared" si="85"/>
        <v>1.448</v>
      </c>
      <c r="D654">
        <f t="shared" si="92"/>
        <v>0.16076856186112809</v>
      </c>
      <c r="E654" s="12">
        <f t="shared" si="89"/>
        <v>1062.5</v>
      </c>
      <c r="F654" s="22">
        <f>'2000 250 200 1'!C998</f>
        <v>1.19766703E-6</v>
      </c>
      <c r="G654" s="22">
        <f>'2000 250 200 15'!C998</f>
        <v>1.2012303100000001E-6</v>
      </c>
      <c r="H654" s="15">
        <f t="shared" si="86"/>
        <v>-0.29707648931738384</v>
      </c>
      <c r="I654" s="22">
        <f>'2000 250 200 1'!D998</f>
        <v>8.7463721199999995E-7</v>
      </c>
      <c r="J654" s="22">
        <f>'2000 250 200 15'!D998</f>
        <v>8.7716491000000002E-7</v>
      </c>
      <c r="K654" s="21">
        <f t="shared" si="87"/>
        <v>-0.28858259369091882</v>
      </c>
      <c r="L654">
        <f t="shared" si="90"/>
        <v>1125</v>
      </c>
      <c r="M654" s="22">
        <f>'2000 250 200 1'!C998+'2000 250 200 1'!D998</f>
        <v>2.072304242E-6</v>
      </c>
      <c r="N654" s="22">
        <f>'2000 250 200 15'!C998+'2000 250 200 15'!D998</f>
        <v>2.0783952200000003E-6</v>
      </c>
      <c r="O654" s="21">
        <f t="shared" si="88"/>
        <v>-0.29349164186729265</v>
      </c>
      <c r="P654" s="22">
        <f>'2000 250 200 1'!C998-'2000 250 200 1'!D998</f>
        <v>3.2302981800000008E-7</v>
      </c>
      <c r="Q654" s="22">
        <f>'2000 250 200 15'!C998-'2000 250 200 15'!D998</f>
        <v>3.2406540000000006E-7</v>
      </c>
      <c r="R654" s="21">
        <f t="shared" si="93"/>
        <v>-0.32007097910588356</v>
      </c>
    </row>
    <row r="655" spans="1:18">
      <c r="A655">
        <f t="shared" si="84"/>
        <v>64</v>
      </c>
      <c r="B655" s="12">
        <f t="shared" si="91"/>
        <v>-640</v>
      </c>
      <c r="C655">
        <f t="shared" si="85"/>
        <v>1.625</v>
      </c>
      <c r="D655">
        <f t="shared" si="92"/>
        <v>0.21085336531489318</v>
      </c>
      <c r="E655" s="12">
        <f t="shared" si="89"/>
        <v>1062.5</v>
      </c>
      <c r="F655" s="22">
        <f>'2000 250 200 1'!C999</f>
        <v>1.18206524E-6</v>
      </c>
      <c r="G655" s="22">
        <f>'2000 250 200 15'!C999</f>
        <v>1.1859176600000001E-6</v>
      </c>
      <c r="H655" s="15">
        <f t="shared" si="86"/>
        <v>-0.32537566044079691</v>
      </c>
      <c r="I655" s="22">
        <f>'2000 250 200 1'!D999</f>
        <v>8.6375417199999998E-7</v>
      </c>
      <c r="J655" s="22">
        <f>'2000 250 200 15'!D999</f>
        <v>8.6644814700000003E-7</v>
      </c>
      <c r="K655" s="21">
        <f t="shared" si="87"/>
        <v>-0.3114057784360249</v>
      </c>
      <c r="L655">
        <f t="shared" si="90"/>
        <v>1125</v>
      </c>
      <c r="M655" s="22">
        <f>'2000 250 200 1'!C999+'2000 250 200 1'!D999</f>
        <v>2.0458194120000001E-6</v>
      </c>
      <c r="N655" s="22">
        <f>'2000 250 200 15'!C999+'2000 250 200 15'!D999</f>
        <v>2.0523658070000002E-6</v>
      </c>
      <c r="O655" s="21">
        <f t="shared" si="88"/>
        <v>-0.31947775174483251</v>
      </c>
      <c r="P655" s="22">
        <f>'2000 250 200 1'!C999-'2000 250 200 1'!D999</f>
        <v>3.1831106800000001E-7</v>
      </c>
      <c r="Q655" s="22">
        <f>'2000 250 200 15'!C999-'2000 250 200 15'!D999</f>
        <v>3.1946951300000002E-7</v>
      </c>
      <c r="R655" s="21">
        <f t="shared" si="93"/>
        <v>-0.36327383884396303</v>
      </c>
    </row>
    <row r="656" spans="1:18">
      <c r="A656">
        <f t="shared" si="84"/>
        <v>65</v>
      </c>
      <c r="B656" s="12">
        <f t="shared" si="91"/>
        <v>-650</v>
      </c>
      <c r="C656">
        <f t="shared" si="85"/>
        <v>1.825</v>
      </c>
      <c r="D656">
        <f t="shared" si="92"/>
        <v>0.2612628687924935</v>
      </c>
      <c r="E656" s="12">
        <f t="shared" si="89"/>
        <v>1062.5</v>
      </c>
      <c r="F656" s="22">
        <f>'2000 250 200 1'!C1000</f>
        <v>1.1656701199999999E-6</v>
      </c>
      <c r="G656" s="22">
        <f>'2000 250 200 15'!C1000</f>
        <v>1.1698355799999999E-6</v>
      </c>
      <c r="H656" s="15">
        <f t="shared" si="86"/>
        <v>-0.35670732895235152</v>
      </c>
      <c r="I656" s="22">
        <f>'2000 250 200 1'!D1000</f>
        <v>8.5246397000000005E-7</v>
      </c>
      <c r="J656" s="22">
        <f>'2000 250 200 15'!D1000</f>
        <v>8.5530954900000001E-7</v>
      </c>
      <c r="K656" s="21">
        <f t="shared" si="87"/>
        <v>-0.33325016090730852</v>
      </c>
      <c r="L656">
        <f t="shared" si="90"/>
        <v>1125</v>
      </c>
      <c r="M656" s="22">
        <f>'2000 250 200 1'!C1000+'2000 250 200 1'!D1000</f>
        <v>2.01813409E-6</v>
      </c>
      <c r="N656" s="22">
        <f>'2000 250 200 15'!C1000+'2000 250 200 15'!D1000</f>
        <v>2.025145129E-6</v>
      </c>
      <c r="O656" s="21">
        <f t="shared" si="88"/>
        <v>-0.34679964554780446</v>
      </c>
      <c r="P656" s="22">
        <f>'2000 250 200 1'!C1000-'2000 250 200 1'!D1000</f>
        <v>3.1320614999999989E-7</v>
      </c>
      <c r="Q656" s="22">
        <f>'2000 250 200 15'!C1000-'2000 250 200 15'!D1000</f>
        <v>3.1452603099999989E-7</v>
      </c>
      <c r="R656" s="21">
        <f t="shared" si="93"/>
        <v>-0.42052360543230038</v>
      </c>
    </row>
    <row r="657" spans="1:18">
      <c r="A657">
        <f t="shared" si="84"/>
        <v>66</v>
      </c>
      <c r="B657" s="12">
        <f t="shared" si="91"/>
        <v>-660</v>
      </c>
      <c r="C657">
        <f t="shared" si="85"/>
        <v>2.048</v>
      </c>
      <c r="D657">
        <f t="shared" si="92"/>
        <v>0.31132995230379318</v>
      </c>
      <c r="E657" s="12">
        <f t="shared" si="89"/>
        <v>1062.5</v>
      </c>
      <c r="F657" s="22">
        <f>'2000 250 200 1'!C1001</f>
        <v>1.14829128E-6</v>
      </c>
      <c r="G657" s="22">
        <f>'2000 250 200 15'!C1001</f>
        <v>1.1528182300000001E-6</v>
      </c>
      <c r="H657" s="15">
        <f t="shared" si="86"/>
        <v>-0.39345802364704102</v>
      </c>
      <c r="I657" s="22">
        <f>'2000 250 200 1'!D1001</f>
        <v>8.4073908799999997E-7</v>
      </c>
      <c r="J657" s="22">
        <f>'2000 250 200 15'!D1001</f>
        <v>8.4373009299999997E-7</v>
      </c>
      <c r="K657" s="21">
        <f t="shared" si="87"/>
        <v>-0.35512730464137771</v>
      </c>
      <c r="L657">
        <f t="shared" si="90"/>
        <v>1125</v>
      </c>
      <c r="M657" s="22">
        <f>'2000 250 200 1'!C1001+'2000 250 200 1'!D1001</f>
        <v>1.989030368E-6</v>
      </c>
      <c r="N657" s="22">
        <f>'2000 250 200 15'!C1001+'2000 250 200 15'!D1001</f>
        <v>1.9965483229999999E-6</v>
      </c>
      <c r="O657" s="21">
        <f t="shared" si="88"/>
        <v>-0.3772578881444017</v>
      </c>
      <c r="P657" s="22">
        <f>'2000 250 200 1'!C1001-'2000 250 200 1'!D1001</f>
        <v>3.0755219200000003E-7</v>
      </c>
      <c r="Q657" s="22">
        <f>'2000 250 200 15'!C1001-'2000 250 200 15'!D1001</f>
        <v>3.0908813700000009E-7</v>
      </c>
      <c r="R657" s="21">
        <f t="shared" si="93"/>
        <v>-0.49816560084251627</v>
      </c>
    </row>
    <row r="658" spans="1:18">
      <c r="A658">
        <f t="shared" si="84"/>
        <v>67</v>
      </c>
      <c r="B658" s="12">
        <f t="shared" si="91"/>
        <v>-670</v>
      </c>
      <c r="C658">
        <f t="shared" si="85"/>
        <v>2.2989999999999999</v>
      </c>
      <c r="D658">
        <f t="shared" si="92"/>
        <v>0.36153897126927903</v>
      </c>
      <c r="E658" s="12">
        <f t="shared" si="89"/>
        <v>1062.5</v>
      </c>
      <c r="F658" s="22">
        <f>'2000 250 200 1'!C1002</f>
        <v>1.12964285E-6</v>
      </c>
      <c r="G658" s="22">
        <f>'2000 250 200 15'!C1002</f>
        <v>1.1346082800000001E-6</v>
      </c>
      <c r="H658" s="15">
        <f t="shared" si="86"/>
        <v>-0.43859357596965154</v>
      </c>
      <c r="I658" s="22">
        <f>'2000 250 200 1'!D1002</f>
        <v>8.2851661700000002E-7</v>
      </c>
      <c r="J658" s="22">
        <f>'2000 250 200 15'!D1002</f>
        <v>8.3166306099999996E-7</v>
      </c>
      <c r="K658" s="21">
        <f t="shared" si="87"/>
        <v>-0.37904861042395399</v>
      </c>
      <c r="L658">
        <f t="shared" si="90"/>
        <v>1125</v>
      </c>
      <c r="M658" s="22">
        <f>'2000 250 200 1'!C1002+'2000 250 200 1'!D1002</f>
        <v>1.9581594669999998E-6</v>
      </c>
      <c r="N658" s="22">
        <f>'2000 250 200 15'!C1002+'2000 250 200 15'!D1002</f>
        <v>1.9662713410000002E-6</v>
      </c>
      <c r="O658" s="21">
        <f t="shared" si="88"/>
        <v>-0.41340384870408875</v>
      </c>
      <c r="P658" s="22">
        <f>'2000 250 200 1'!C1002-'2000 250 200 1'!D1002</f>
        <v>3.0112623299999994E-7</v>
      </c>
      <c r="Q658" s="22">
        <f>'2000 250 200 15'!C1002-'2000 250 200 15'!D1002</f>
        <v>3.0294521900000012E-7</v>
      </c>
      <c r="R658" s="21">
        <f t="shared" si="93"/>
        <v>-0.60224200100096281</v>
      </c>
    </row>
    <row r="659" spans="1:18">
      <c r="A659">
        <f t="shared" si="84"/>
        <v>68</v>
      </c>
      <c r="B659" s="12">
        <f t="shared" si="91"/>
        <v>-680</v>
      </c>
      <c r="C659">
        <f t="shared" si="85"/>
        <v>2.58</v>
      </c>
      <c r="D659">
        <f t="shared" si="92"/>
        <v>0.41161970596323016</v>
      </c>
      <c r="E659" s="12">
        <f t="shared" si="89"/>
        <v>1062.5</v>
      </c>
      <c r="F659" s="22">
        <f>'2000 250 200 1'!C1003</f>
        <v>1.10931134E-6</v>
      </c>
      <c r="G659" s="22">
        <f>'2000 250 200 15'!C1003</f>
        <v>1.1148157600000001E-6</v>
      </c>
      <c r="H659" s="15">
        <f t="shared" si="86"/>
        <v>-0.49497351118109584</v>
      </c>
      <c r="I659" s="22">
        <f>'2000 250 200 1'!D1003</f>
        <v>8.1566491799999999E-7</v>
      </c>
      <c r="J659" s="22">
        <f>'2000 250 200 15'!D1003</f>
        <v>8.1899729999999996E-7</v>
      </c>
      <c r="K659" s="21">
        <f t="shared" si="87"/>
        <v>-0.40771505737462099</v>
      </c>
      <c r="L659">
        <f t="shared" si="90"/>
        <v>1125</v>
      </c>
      <c r="M659" s="22">
        <f>'2000 250 200 1'!C1003+'2000 250 200 1'!D1003</f>
        <v>1.9249762579999998E-6</v>
      </c>
      <c r="N659" s="22">
        <f>'2000 250 200 15'!C1003+'2000 250 200 15'!D1003</f>
        <v>1.93381306E-6</v>
      </c>
      <c r="O659" s="21">
        <f t="shared" si="88"/>
        <v>-0.45800904230657546</v>
      </c>
      <c r="P659" s="22">
        <f>'2000 250 200 1'!C1003-'2000 250 200 1'!D1003</f>
        <v>2.9364642199999998E-7</v>
      </c>
      <c r="Q659" s="22">
        <f>'2000 250 200 15'!C1003-'2000 250 200 15'!D1003</f>
        <v>2.9581846000000014E-7</v>
      </c>
      <c r="R659" s="21">
        <f t="shared" si="93"/>
        <v>-0.73695246869691045</v>
      </c>
    </row>
    <row r="660" spans="1:18">
      <c r="A660">
        <f t="shared" si="84"/>
        <v>69</v>
      </c>
      <c r="B660" s="12">
        <f t="shared" si="91"/>
        <v>-690</v>
      </c>
      <c r="C660">
        <f t="shared" si="85"/>
        <v>2.8959999999999999</v>
      </c>
      <c r="D660">
        <f t="shared" si="92"/>
        <v>0.46179855752510929</v>
      </c>
      <c r="E660" s="12">
        <f t="shared" si="89"/>
        <v>1062.5</v>
      </c>
      <c r="F660" s="22">
        <f>'2000 250 200 1'!C1004</f>
        <v>1.0867456599999999E-6</v>
      </c>
      <c r="G660" s="22">
        <f>'2000 250 200 15'!C1004</f>
        <v>1.0928971899999999E-6</v>
      </c>
      <c r="H660" s="15">
        <f t="shared" si="86"/>
        <v>-0.56445302495314575</v>
      </c>
      <c r="I660" s="22">
        <f>'2000 250 200 1'!D1004</f>
        <v>8.0195537100000001E-7</v>
      </c>
      <c r="J660" s="22">
        <f>'2000 250 200 15'!D1004</f>
        <v>8.0552329799999998E-7</v>
      </c>
      <c r="K660" s="21">
        <f t="shared" si="87"/>
        <v>-0.44391593727580214</v>
      </c>
      <c r="L660">
        <f t="shared" si="90"/>
        <v>1125</v>
      </c>
      <c r="M660" s="22">
        <f>'2000 250 200 1'!C1004+'2000 250 200 1'!D1004</f>
        <v>1.8887010309999998E-6</v>
      </c>
      <c r="N660" s="22">
        <f>'2000 250 200 15'!C1004+'2000 250 200 15'!D1004</f>
        <v>1.8984204879999999E-6</v>
      </c>
      <c r="O660" s="21">
        <f t="shared" si="88"/>
        <v>-0.5132899460045055</v>
      </c>
      <c r="P660" s="22">
        <f>'2000 250 200 1'!C1004-'2000 250 200 1'!D1004</f>
        <v>2.8479028899999993E-7</v>
      </c>
      <c r="Q660" s="22">
        <f>'2000 250 200 15'!C1004-'2000 250 200 15'!D1004</f>
        <v>2.8737389199999994E-7</v>
      </c>
      <c r="R660" s="21">
        <f t="shared" si="93"/>
        <v>-0.9030984762046852</v>
      </c>
    </row>
    <row r="661" spans="1:18">
      <c r="A661">
        <f t="shared" si="84"/>
        <v>70</v>
      </c>
      <c r="B661" s="12">
        <f t="shared" si="91"/>
        <v>-700</v>
      </c>
      <c r="C661">
        <f t="shared" si="85"/>
        <v>3.2509999999999999</v>
      </c>
      <c r="D661">
        <f t="shared" si="92"/>
        <v>0.51201696949612663</v>
      </c>
      <c r="E661" s="12">
        <f t="shared" si="89"/>
        <v>1062.5</v>
      </c>
      <c r="F661" s="22">
        <f>'2000 250 200 1'!C1005</f>
        <v>1.0612795199999999E-6</v>
      </c>
      <c r="G661" s="22">
        <f>'2000 250 200 15'!C1005</f>
        <v>1.06816989E-6</v>
      </c>
      <c r="H661" s="15">
        <f t="shared" si="86"/>
        <v>-0.64715038240801437</v>
      </c>
      <c r="I661" s="22">
        <f>'2000 250 200 1'!D1005</f>
        <v>7.8704757100000003E-7</v>
      </c>
      <c r="J661" s="22">
        <f>'2000 250 200 15'!D1005</f>
        <v>7.9091274399999998E-7</v>
      </c>
      <c r="K661" s="21">
        <f t="shared" si="87"/>
        <v>-0.48989482983289778</v>
      </c>
      <c r="L661">
        <f t="shared" si="90"/>
        <v>1125</v>
      </c>
      <c r="M661" s="22">
        <f>'2000 250 200 1'!C1005+'2000 250 200 1'!D1005</f>
        <v>1.8483270909999999E-6</v>
      </c>
      <c r="N661" s="22">
        <f>'2000 250 200 15'!C1005+'2000 250 200 15'!D1005</f>
        <v>1.859082634E-6</v>
      </c>
      <c r="O661" s="21">
        <f t="shared" si="88"/>
        <v>-0.58021874018794417</v>
      </c>
      <c r="P661" s="22">
        <f>'2000 250 200 1'!C1005-'2000 250 200 1'!D1005</f>
        <v>2.7423194899999991E-7</v>
      </c>
      <c r="Q661" s="22">
        <f>'2000 250 200 15'!C1005-'2000 250 200 15'!D1005</f>
        <v>2.7725714600000006E-7</v>
      </c>
      <c r="R661" s="21">
        <f t="shared" si="93"/>
        <v>-1.0971012944508534</v>
      </c>
    </row>
    <row r="662" spans="1:18">
      <c r="A662">
        <f t="shared" si="84"/>
        <v>71</v>
      </c>
      <c r="B662" s="12">
        <f t="shared" si="91"/>
        <v>-710</v>
      </c>
      <c r="C662">
        <f t="shared" si="85"/>
        <v>3.649</v>
      </c>
      <c r="D662">
        <f t="shared" si="92"/>
        <v>0.56217386336464825</v>
      </c>
      <c r="E662" s="12">
        <f t="shared" si="89"/>
        <v>1062.5</v>
      </c>
      <c r="F662" s="22">
        <f>'2000 250 200 1'!C1006</f>
        <v>1.0321941700000001E-6</v>
      </c>
      <c r="G662" s="22">
        <f>'2000 250 200 15'!C1006</f>
        <v>1.0398742999999999E-6</v>
      </c>
      <c r="H662" s="15">
        <f t="shared" si="86"/>
        <v>-0.74130079301866525</v>
      </c>
      <c r="I662" s="22">
        <f>'2000 250 200 1'!D1006</f>
        <v>7.70496796E-7</v>
      </c>
      <c r="J662" s="22">
        <f>'2000 250 200 15'!D1006</f>
        <v>7.7472197599999996E-7</v>
      </c>
      <c r="K662" s="21">
        <f t="shared" si="87"/>
        <v>-0.54687143031937802</v>
      </c>
      <c r="L662">
        <f t="shared" si="90"/>
        <v>1125</v>
      </c>
      <c r="M662" s="22">
        <f>'2000 250 200 1'!C1006+'2000 250 200 1'!D1006</f>
        <v>1.8026909660000002E-6</v>
      </c>
      <c r="N662" s="22">
        <f>'2000 250 200 15'!C1006+'2000 250 200 15'!D1006</f>
        <v>1.814596276E-6</v>
      </c>
      <c r="O662" s="21">
        <f t="shared" si="88"/>
        <v>-0.65824520993347346</v>
      </c>
      <c r="P662" s="22">
        <f>'2000 250 200 1'!C1006-'2000 250 200 1'!D1006</f>
        <v>2.6169737400000008E-7</v>
      </c>
      <c r="Q662" s="22">
        <f>'2000 250 200 15'!C1006-'2000 250 200 15'!D1006</f>
        <v>2.6515232399999998E-7</v>
      </c>
      <c r="R662" s="21">
        <f t="shared" si="93"/>
        <v>-1.3115505287809419</v>
      </c>
    </row>
    <row r="663" spans="1:18">
      <c r="A663">
        <f t="shared" ref="A663:A726" si="94">A579</f>
        <v>72</v>
      </c>
      <c r="B663" s="12">
        <f t="shared" si="91"/>
        <v>-720</v>
      </c>
      <c r="C663">
        <f t="shared" ref="C663:C726" si="95">C579</f>
        <v>4.0960000000000001</v>
      </c>
      <c r="D663">
        <f t="shared" si="92"/>
        <v>0.61235994796777438</v>
      </c>
      <c r="E663" s="12">
        <f t="shared" si="89"/>
        <v>1062.5</v>
      </c>
      <c r="F663" s="22">
        <f>'2000 250 200 1'!C1007</f>
        <v>9.98832202E-7</v>
      </c>
      <c r="G663" s="22">
        <f>'2000 250 200 15'!C1007</f>
        <v>1.0072944099999999E-6</v>
      </c>
      <c r="H663" s="15">
        <f t="shared" ref="H663:H726" si="96">2*(F663-G663)/(F663+G663)*100</f>
        <v>-0.84363648329888374</v>
      </c>
      <c r="I663" s="22">
        <f>'2000 250 200 1'!D1007</f>
        <v>7.5179588899999996E-7</v>
      </c>
      <c r="J663" s="22">
        <f>'2000 250 200 15'!D1007</f>
        <v>7.5643134299999995E-7</v>
      </c>
      <c r="K663" s="21">
        <f t="shared" ref="K663:K726" si="97">2*(I663-J663)/(I663+J663)*100</f>
        <v>-0.61468907358914393</v>
      </c>
      <c r="L663">
        <f t="shared" si="90"/>
        <v>1125</v>
      </c>
      <c r="M663" s="22">
        <f>'2000 250 200 1'!C1007+'2000 250 200 1'!D1007</f>
        <v>1.750628091E-6</v>
      </c>
      <c r="N663" s="22">
        <f>'2000 250 200 15'!C1007+'2000 250 200 15'!D1007</f>
        <v>1.7637257529999999E-6</v>
      </c>
      <c r="O663" s="21">
        <f t="shared" ref="O663:O726" si="98">2*(M663-N663)/(M663+N663)*100</f>
        <v>-0.74538094804319976</v>
      </c>
      <c r="P663" s="22">
        <f>'2000 250 200 1'!C1007-'2000 250 200 1'!D1007</f>
        <v>2.4703631300000004E-7</v>
      </c>
      <c r="Q663" s="22">
        <f>'2000 250 200 15'!C1007-'2000 250 200 15'!D1007</f>
        <v>2.5086306699999997E-7</v>
      </c>
      <c r="R663" s="21">
        <f t="shared" si="93"/>
        <v>-1.5371595762982981</v>
      </c>
    </row>
    <row r="664" spans="1:18">
      <c r="A664">
        <f t="shared" si="94"/>
        <v>73</v>
      </c>
      <c r="B664" s="12">
        <f t="shared" si="91"/>
        <v>-730</v>
      </c>
      <c r="C664">
        <f t="shared" si="95"/>
        <v>4.5979999999999999</v>
      </c>
      <c r="D664">
        <f t="shared" si="92"/>
        <v>0.66256896693326017</v>
      </c>
      <c r="E664" s="12">
        <f t="shared" si="89"/>
        <v>1062.5</v>
      </c>
      <c r="F664" s="22">
        <f>'2000 250 200 1'!C1008</f>
        <v>9.6073593099999997E-7</v>
      </c>
      <c r="G664" s="22">
        <f>'2000 250 200 15'!C1008</f>
        <v>9.6990602899999998E-7</v>
      </c>
      <c r="H664" s="15">
        <f t="shared" si="96"/>
        <v>-0.94995324767519362</v>
      </c>
      <c r="I664" s="22">
        <f>'2000 250 200 1'!D1008</f>
        <v>7.3044340700000005E-7</v>
      </c>
      <c r="J664" s="22">
        <f>'2000 250 200 15'!D1008</f>
        <v>7.3551232800000003E-7</v>
      </c>
      <c r="K664" s="21">
        <f t="shared" si="97"/>
        <v>-0.69155171319002773</v>
      </c>
      <c r="L664">
        <f t="shared" si="90"/>
        <v>1125</v>
      </c>
      <c r="M664" s="22">
        <f>'2000 250 200 1'!C1008+'2000 250 200 1'!D1008</f>
        <v>1.691179338E-6</v>
      </c>
      <c r="N664" s="22">
        <f>'2000 250 200 15'!C1008+'2000 250 200 15'!D1008</f>
        <v>1.705418357E-6</v>
      </c>
      <c r="O664" s="21">
        <f t="shared" si="98"/>
        <v>-0.83842834969597346</v>
      </c>
      <c r="P664" s="22">
        <f>'2000 250 200 1'!C1008-'2000 250 200 1'!D1008</f>
        <v>2.3029252399999992E-7</v>
      </c>
      <c r="Q664" s="22">
        <f>'2000 250 200 15'!C1008-'2000 250 200 15'!D1008</f>
        <v>2.3439370099999995E-7</v>
      </c>
      <c r="R664" s="21">
        <f t="shared" si="93"/>
        <v>-1.7651381854497734</v>
      </c>
    </row>
    <row r="665" spans="1:18">
      <c r="A665">
        <f t="shared" si="94"/>
        <v>74</v>
      </c>
      <c r="B665" s="12">
        <f t="shared" si="91"/>
        <v>-740</v>
      </c>
      <c r="C665">
        <f t="shared" si="95"/>
        <v>5.1609999999999996</v>
      </c>
      <c r="D665">
        <f t="shared" si="92"/>
        <v>0.71273385906995179</v>
      </c>
      <c r="E665" s="12">
        <f t="shared" si="89"/>
        <v>1062.5</v>
      </c>
      <c r="F665" s="22">
        <f>'2000 250 200 1'!C1009</f>
        <v>9.1774980300000005E-7</v>
      </c>
      <c r="G665" s="22">
        <f>'2000 250 200 15'!C1009</f>
        <v>9.2748886699999997E-7</v>
      </c>
      <c r="H665" s="15">
        <f t="shared" si="96"/>
        <v>-1.0555885434592502</v>
      </c>
      <c r="I665" s="22">
        <f>'2000 250 200 1'!D1009</f>
        <v>7.0601201999999998E-7</v>
      </c>
      <c r="J665" s="22">
        <f>'2000 250 200 15'!D1009</f>
        <v>7.1149802500000002E-7</v>
      </c>
      <c r="K665" s="21">
        <f t="shared" si="97"/>
        <v>-0.77403402104286967</v>
      </c>
      <c r="L665">
        <f t="shared" si="90"/>
        <v>1125</v>
      </c>
      <c r="M665" s="22">
        <f>'2000 250 200 1'!C1009+'2000 250 200 1'!D1009</f>
        <v>1.6237618230000001E-6</v>
      </c>
      <c r="N665" s="22">
        <f>'2000 250 200 15'!C1009+'2000 250 200 15'!D1009</f>
        <v>1.638986892E-6</v>
      </c>
      <c r="O665" s="21">
        <f t="shared" si="98"/>
        <v>-0.93326641613587202</v>
      </c>
      <c r="P665" s="22">
        <f>'2000 250 200 1'!C1009-'2000 250 200 1'!D1009</f>
        <v>2.1173778300000007E-7</v>
      </c>
      <c r="Q665" s="22">
        <f>'2000 250 200 15'!C1009-'2000 250 200 15'!D1009</f>
        <v>2.1599084199999995E-7</v>
      </c>
      <c r="R665" s="21">
        <f t="shared" si="93"/>
        <v>-1.9886716723716467</v>
      </c>
    </row>
    <row r="666" spans="1:18">
      <c r="A666">
        <f t="shared" si="94"/>
        <v>75</v>
      </c>
      <c r="B666" s="12">
        <f t="shared" si="91"/>
        <v>-750</v>
      </c>
      <c r="C666">
        <f t="shared" si="95"/>
        <v>5.7930000000000001</v>
      </c>
      <c r="D666">
        <f t="shared" si="92"/>
        <v>0.76290352849905718</v>
      </c>
      <c r="E666" s="12">
        <f t="shared" si="89"/>
        <v>1062.5</v>
      </c>
      <c r="F666" s="22">
        <f>'2000 250 200 1'!C1010</f>
        <v>8.7005646299999998E-7</v>
      </c>
      <c r="G666" s="22">
        <f>'2000 250 200 15'!C1010</f>
        <v>8.8017167800000002E-7</v>
      </c>
      <c r="H666" s="15">
        <f t="shared" si="96"/>
        <v>-1.1558738844435077</v>
      </c>
      <c r="I666" s="22">
        <f>'2000 250 200 1'!D1010</f>
        <v>6.7821022200000005E-7</v>
      </c>
      <c r="J666" s="22">
        <f>'2000 250 200 15'!D1010</f>
        <v>6.8405168600000002E-7</v>
      </c>
      <c r="K666" s="21">
        <f t="shared" si="97"/>
        <v>-0.8576124702152309</v>
      </c>
      <c r="L666">
        <f t="shared" si="90"/>
        <v>1125</v>
      </c>
      <c r="M666" s="22">
        <f>'2000 250 200 1'!C1010+'2000 250 200 1'!D1010</f>
        <v>1.548266685E-6</v>
      </c>
      <c r="N666" s="22">
        <f>'2000 250 200 15'!C1010+'2000 250 200 15'!D1010</f>
        <v>1.564223364E-6</v>
      </c>
      <c r="O666" s="21">
        <f t="shared" si="98"/>
        <v>-1.0253320491820801</v>
      </c>
      <c r="P666" s="22">
        <f>'2000 250 200 1'!C1010-'2000 250 200 1'!D1010</f>
        <v>1.9184624099999993E-7</v>
      </c>
      <c r="Q666" s="22">
        <f>'2000 250 200 15'!C1010-'2000 250 200 15'!D1010</f>
        <v>1.9611999200000001E-7</v>
      </c>
      <c r="R666" s="21">
        <f t="shared" si="93"/>
        <v>-2.2031561700371376</v>
      </c>
    </row>
    <row r="667" spans="1:18">
      <c r="A667">
        <f t="shared" si="94"/>
        <v>76</v>
      </c>
      <c r="B667" s="12">
        <f t="shared" si="91"/>
        <v>-760</v>
      </c>
      <c r="C667">
        <f t="shared" si="95"/>
        <v>6.5019999999999998</v>
      </c>
      <c r="D667">
        <f t="shared" si="92"/>
        <v>0.81304696516010788</v>
      </c>
      <c r="E667" s="12">
        <f t="shared" si="89"/>
        <v>1062.5</v>
      </c>
      <c r="F667" s="22">
        <f>'2000 250 200 1'!C1011</f>
        <v>8.1816925700000003E-7</v>
      </c>
      <c r="G667" s="22">
        <f>'2000 250 200 15'!C1011</f>
        <v>8.2843414699999997E-7</v>
      </c>
      <c r="H667" s="15">
        <f t="shared" si="96"/>
        <v>-1.2467956734528818</v>
      </c>
      <c r="I667" s="22">
        <f>'2000 250 200 1'!D1011</f>
        <v>6.4694777799999999E-7</v>
      </c>
      <c r="J667" s="22">
        <f>'2000 250 200 15'!D1011</f>
        <v>6.5304255900000005E-7</v>
      </c>
      <c r="K667" s="21">
        <f t="shared" si="97"/>
        <v>-0.93766558512504616</v>
      </c>
      <c r="L667">
        <f t="shared" si="90"/>
        <v>1125</v>
      </c>
      <c r="M667" s="22">
        <f>'2000 250 200 1'!C1011+'2000 250 200 1'!D1011</f>
        <v>1.465117035E-6</v>
      </c>
      <c r="N667" s="22">
        <f>'2000 250 200 15'!C1011+'2000 250 200 15'!D1011</f>
        <v>1.4814767060000001E-6</v>
      </c>
      <c r="O667" s="21">
        <f t="shared" si="98"/>
        <v>-1.1104123905759766</v>
      </c>
      <c r="P667" s="22">
        <f>'2000 250 200 1'!C1011-'2000 250 200 1'!D1011</f>
        <v>1.7122147900000004E-7</v>
      </c>
      <c r="Q667" s="22">
        <f>'2000 250 200 15'!C1011-'2000 250 200 15'!D1011</f>
        <v>1.7539158799999992E-7</v>
      </c>
      <c r="R667" s="21">
        <f t="shared" si="93"/>
        <v>-2.4062041492508897</v>
      </c>
    </row>
    <row r="668" spans="1:18">
      <c r="A668">
        <f t="shared" si="94"/>
        <v>77</v>
      </c>
      <c r="B668" s="12">
        <f t="shared" si="91"/>
        <v>-770</v>
      </c>
      <c r="C668">
        <f t="shared" si="95"/>
        <v>7.298</v>
      </c>
      <c r="D668">
        <f t="shared" si="92"/>
        <v>0.86320385902862951</v>
      </c>
      <c r="E668" s="12">
        <f t="shared" si="89"/>
        <v>1062.5</v>
      </c>
      <c r="F668" s="22">
        <f>'2000 250 200 1'!C1012</f>
        <v>7.6290400000000004E-7</v>
      </c>
      <c r="G668" s="22">
        <f>'2000 250 200 15'!C1012</f>
        <v>7.7308636100000003E-7</v>
      </c>
      <c r="H668" s="15">
        <f t="shared" si="96"/>
        <v>-1.3258365753507473</v>
      </c>
      <c r="I668" s="22">
        <f>'2000 250 200 1'!D1012</f>
        <v>6.1239103300000003E-7</v>
      </c>
      <c r="J668" s="22">
        <f>'2000 250 200 15'!D1012</f>
        <v>6.1861070599999997E-7</v>
      </c>
      <c r="K668" s="21">
        <f t="shared" si="97"/>
        <v>-1.0105059648498087</v>
      </c>
      <c r="L668">
        <f t="shared" si="90"/>
        <v>1125</v>
      </c>
      <c r="M668" s="22">
        <f>'2000 250 200 1'!C1012+'2000 250 200 1'!D1012</f>
        <v>1.3752950330000001E-6</v>
      </c>
      <c r="N668" s="22">
        <f>'2000 250 200 15'!C1012+'2000 250 200 15'!D1012</f>
        <v>1.391697067E-6</v>
      </c>
      <c r="O668" s="21">
        <f t="shared" si="98"/>
        <v>-1.185549752744139</v>
      </c>
      <c r="P668" s="22">
        <f>'2000 250 200 1'!C1012-'2000 250 200 1'!D1012</f>
        <v>1.5051296700000001E-7</v>
      </c>
      <c r="Q668" s="22">
        <f>'2000 250 200 15'!C1012-'2000 250 200 15'!D1012</f>
        <v>1.5447565500000006E-7</v>
      </c>
      <c r="R668" s="21">
        <f t="shared" si="93"/>
        <v>-2.5985808742727801</v>
      </c>
    </row>
    <row r="669" spans="1:18">
      <c r="A669">
        <f t="shared" si="94"/>
        <v>78</v>
      </c>
      <c r="B669" s="12">
        <f t="shared" si="91"/>
        <v>-780</v>
      </c>
      <c r="C669">
        <f t="shared" si="95"/>
        <v>8.1920000000000002</v>
      </c>
      <c r="D669">
        <f t="shared" si="92"/>
        <v>0.91338994363175552</v>
      </c>
      <c r="E669" s="12">
        <f t="shared" si="89"/>
        <v>1062.5</v>
      </c>
      <c r="F669" s="22">
        <f>'2000 250 200 1'!C1013</f>
        <v>7.0532238600000004E-7</v>
      </c>
      <c r="G669" s="22">
        <f>'2000 250 200 15'!C1013</f>
        <v>7.1521321200000001E-7</v>
      </c>
      <c r="H669" s="15">
        <f t="shared" si="96"/>
        <v>-1.3925488405817439</v>
      </c>
      <c r="I669" s="22">
        <f>'2000 250 200 1'!D1013</f>
        <v>5.74972095E-7</v>
      </c>
      <c r="J669" s="22">
        <f>'2000 250 200 15'!D1013</f>
        <v>5.8118012799999995E-7</v>
      </c>
      <c r="K669" s="21">
        <f t="shared" si="97"/>
        <v>-1.0739127385650427</v>
      </c>
      <c r="L669">
        <f t="shared" si="90"/>
        <v>1125</v>
      </c>
      <c r="M669" s="22">
        <f>'2000 250 200 1'!C1013+'2000 250 200 1'!D1013</f>
        <v>1.280294481E-6</v>
      </c>
      <c r="N669" s="22">
        <f>'2000 250 200 15'!C1013+'2000 250 200 15'!D1013</f>
        <v>1.29639334E-6</v>
      </c>
      <c r="O669" s="21">
        <f t="shared" si="98"/>
        <v>-1.2495777617136437</v>
      </c>
      <c r="P669" s="22">
        <f>'2000 250 200 1'!C1013-'2000 250 200 1'!D1013</f>
        <v>1.3035029100000005E-7</v>
      </c>
      <c r="Q669" s="22">
        <f>'2000 250 200 15'!C1013-'2000 250 200 15'!D1013</f>
        <v>1.3403308400000006E-7</v>
      </c>
      <c r="R669" s="21">
        <f t="shared" si="93"/>
        <v>-2.7859490030339535</v>
      </c>
    </row>
    <row r="670" spans="1:18">
      <c r="A670">
        <f t="shared" si="94"/>
        <v>79</v>
      </c>
      <c r="B670" s="12">
        <f t="shared" si="91"/>
        <v>-790</v>
      </c>
      <c r="C670">
        <f t="shared" si="95"/>
        <v>9.1950000000000003</v>
      </c>
      <c r="D670">
        <f t="shared" si="92"/>
        <v>0.96355173357409629</v>
      </c>
      <c r="E670" s="12">
        <f t="shared" si="89"/>
        <v>1062.5</v>
      </c>
      <c r="F670" s="22">
        <f>'2000 250 200 1'!C1014</f>
        <v>6.4663266299999999E-7</v>
      </c>
      <c r="G670" s="22">
        <f>'2000 250 200 15'!C1014</f>
        <v>6.5606657500000004E-7</v>
      </c>
      <c r="H670" s="15">
        <f t="shared" si="96"/>
        <v>-1.4483637857167542</v>
      </c>
      <c r="I670" s="22">
        <f>'2000 250 200 1'!D1014</f>
        <v>5.3533917700000001E-7</v>
      </c>
      <c r="J670" s="22">
        <f>'2000 250 200 15'!D1014</f>
        <v>5.41406825E-7</v>
      </c>
      <c r="K670" s="21">
        <f t="shared" si="97"/>
        <v>-1.1270342288208455</v>
      </c>
      <c r="L670">
        <f t="shared" si="90"/>
        <v>1125</v>
      </c>
      <c r="M670" s="22">
        <f>'2000 250 200 1'!C1014+'2000 250 200 1'!D1014</f>
        <v>1.18197184E-6</v>
      </c>
      <c r="N670" s="22">
        <f>'2000 250 200 15'!C1014+'2000 250 200 15'!D1014</f>
        <v>1.1974734E-6</v>
      </c>
      <c r="O670" s="21">
        <f t="shared" si="98"/>
        <v>-1.30295580998536</v>
      </c>
      <c r="P670" s="22">
        <f>'2000 250 200 1'!C1014-'2000 250 200 1'!D1014</f>
        <v>1.1129348599999998E-7</v>
      </c>
      <c r="Q670" s="22">
        <f>'2000 250 200 15'!C1014-'2000 250 200 15'!D1014</f>
        <v>1.1465975000000004E-7</v>
      </c>
      <c r="R670" s="21">
        <f t="shared" si="93"/>
        <v>-2.9796112324764956</v>
      </c>
    </row>
    <row r="671" spans="1:18">
      <c r="A671">
        <f t="shared" si="94"/>
        <v>80</v>
      </c>
      <c r="B671" s="12">
        <f t="shared" si="91"/>
        <v>-800</v>
      </c>
      <c r="C671">
        <f t="shared" si="95"/>
        <v>10.32</v>
      </c>
      <c r="D671">
        <f t="shared" si="92"/>
        <v>1.0136796972911926</v>
      </c>
      <c r="E671" s="12">
        <f t="shared" si="89"/>
        <v>1062.5</v>
      </c>
      <c r="F671" s="22">
        <f>'2000 250 200 1'!C1015</f>
        <v>5.88054897E-7</v>
      </c>
      <c r="G671" s="22">
        <f>'2000 250 200 15'!C1015</f>
        <v>5.9691702699999999E-7</v>
      </c>
      <c r="H671" s="15">
        <f t="shared" si="96"/>
        <v>-1.4957535820907748</v>
      </c>
      <c r="I671" s="22">
        <f>'2000 250 200 1'!D1015</f>
        <v>4.9427249600000005E-7</v>
      </c>
      <c r="J671" s="22">
        <f>'2000 250 200 15'!D1015</f>
        <v>5.0008976500000002E-7</v>
      </c>
      <c r="K671" s="21">
        <f t="shared" si="97"/>
        <v>-1.1700502378579261</v>
      </c>
      <c r="L671">
        <f t="shared" si="90"/>
        <v>1125</v>
      </c>
      <c r="M671" s="22">
        <f>'2000 250 200 1'!C1015+'2000 250 200 1'!D1015</f>
        <v>1.0823273929999999E-6</v>
      </c>
      <c r="N671" s="22">
        <f>'2000 250 200 15'!C1015+'2000 250 200 15'!D1015</f>
        <v>1.0970067919999999E-6</v>
      </c>
      <c r="O671" s="21">
        <f t="shared" si="98"/>
        <v>-1.3471452979571337</v>
      </c>
      <c r="P671" s="22">
        <f>'2000 250 200 1'!C1015-'2000 250 200 1'!D1015</f>
        <v>9.3782400999999958E-8</v>
      </c>
      <c r="Q671" s="22">
        <f>'2000 250 200 15'!C1015-'2000 250 200 15'!D1015</f>
        <v>9.6827261999999968E-8</v>
      </c>
      <c r="R671" s="21">
        <f t="shared" si="93"/>
        <v>-3.1948653096354427</v>
      </c>
    </row>
    <row r="672" spans="1:18">
      <c r="A672">
        <f t="shared" si="94"/>
        <v>81</v>
      </c>
      <c r="B672" s="12">
        <f t="shared" si="91"/>
        <v>-810</v>
      </c>
      <c r="C672">
        <f t="shared" si="95"/>
        <v>11.59</v>
      </c>
      <c r="D672">
        <f t="shared" si="92"/>
        <v>1.064083435963596</v>
      </c>
      <c r="E672" s="12">
        <f t="shared" si="89"/>
        <v>1062.5</v>
      </c>
      <c r="F672" s="22">
        <f>'2000 250 200 1'!C1016</f>
        <v>5.3069176100000003E-7</v>
      </c>
      <c r="G672" s="22">
        <f>'2000 250 200 15'!C1016</f>
        <v>5.3891465599999995E-7</v>
      </c>
      <c r="H672" s="15">
        <f t="shared" si="96"/>
        <v>-1.5375552856280064</v>
      </c>
      <c r="I672" s="22">
        <f>'2000 250 200 1'!D1016</f>
        <v>4.52601761E-7</v>
      </c>
      <c r="J672" s="22">
        <f>'2000 250 200 15'!D1016</f>
        <v>4.5808451099999999E-7</v>
      </c>
      <c r="K672" s="21">
        <f t="shared" si="97"/>
        <v>-1.2040919400177343</v>
      </c>
      <c r="L672">
        <f t="shared" si="90"/>
        <v>1125</v>
      </c>
      <c r="M672" s="22">
        <f>'2000 250 200 1'!C1016+'2000 250 200 1'!D1016</f>
        <v>9.8329352199999998E-7</v>
      </c>
      <c r="N672" s="22">
        <f>'2000 250 200 15'!C1016+'2000 250 200 15'!D1016</f>
        <v>9.9699916699999999E-7</v>
      </c>
      <c r="O672" s="21">
        <f t="shared" si="98"/>
        <v>-1.3842039690527801</v>
      </c>
      <c r="P672" s="22">
        <f>'2000 250 200 1'!C1016-'2000 250 200 1'!D1016</f>
        <v>7.8090000000000033E-8</v>
      </c>
      <c r="Q672" s="22">
        <f>'2000 250 200 15'!C1016-'2000 250 200 15'!D1016</f>
        <v>8.083014499999996E-8</v>
      </c>
      <c r="R672" s="21">
        <f t="shared" si="93"/>
        <v>-3.4484551974199711</v>
      </c>
    </row>
    <row r="673" spans="1:18">
      <c r="A673">
        <f t="shared" si="94"/>
        <v>82</v>
      </c>
      <c r="B673" s="12">
        <f t="shared" si="91"/>
        <v>-820</v>
      </c>
      <c r="C673">
        <f t="shared" si="95"/>
        <v>13</v>
      </c>
      <c r="D673">
        <f t="shared" si="92"/>
        <v>1.1139433523068367</v>
      </c>
      <c r="E673" s="12">
        <f t="shared" si="89"/>
        <v>1062.5</v>
      </c>
      <c r="F673" s="22">
        <f>'2000 250 200 1'!C1017</f>
        <v>4.7546124899999998E-7</v>
      </c>
      <c r="G673" s="22">
        <f>'2000 250 200 15'!C1017</f>
        <v>4.8301869900000004E-7</v>
      </c>
      <c r="H673" s="15">
        <f t="shared" si="96"/>
        <v>-1.5769656977737971</v>
      </c>
      <c r="I673" s="22">
        <f>'2000 250 200 1'!D1017</f>
        <v>4.1114666700000001E-7</v>
      </c>
      <c r="J673" s="22">
        <f>'2000 250 200 15'!D1017</f>
        <v>4.1624086399999998E-7</v>
      </c>
      <c r="K673" s="21">
        <f t="shared" si="97"/>
        <v>-1.2313932248514825</v>
      </c>
      <c r="L673">
        <f t="shared" si="90"/>
        <v>1125</v>
      </c>
      <c r="M673" s="22">
        <f>'2000 250 200 1'!C1017+'2000 250 200 1'!D1017</f>
        <v>8.8660791600000003E-7</v>
      </c>
      <c r="N673" s="22">
        <f>'2000 250 200 15'!C1017+'2000 250 200 15'!D1017</f>
        <v>8.9925956299999997E-7</v>
      </c>
      <c r="O673" s="21">
        <f t="shared" si="98"/>
        <v>-1.4168629138242947</v>
      </c>
      <c r="P673" s="22">
        <f>'2000 250 200 1'!C1017-'2000 250 200 1'!D1017</f>
        <v>6.431458199999997E-8</v>
      </c>
      <c r="Q673" s="22">
        <f>'2000 250 200 15'!C1017-'2000 250 200 15'!D1017</f>
        <v>6.6777835000000054E-8</v>
      </c>
      <c r="R673" s="21">
        <f t="shared" si="93"/>
        <v>-3.7580404059528227</v>
      </c>
    </row>
    <row r="674" spans="1:18">
      <c r="A674">
        <f t="shared" si="94"/>
        <v>83</v>
      </c>
      <c r="B674" s="12">
        <f t="shared" si="91"/>
        <v>-830</v>
      </c>
      <c r="C674">
        <f t="shared" si="95"/>
        <v>14.6</v>
      </c>
      <c r="D674">
        <f t="shared" si="92"/>
        <v>1.1643528557844371</v>
      </c>
      <c r="E674" s="12">
        <f t="shared" si="89"/>
        <v>1062.5</v>
      </c>
      <c r="F674" s="22">
        <f>'2000 250 200 1'!C1018</f>
        <v>4.2310112899999999E-7</v>
      </c>
      <c r="G674" s="22">
        <f>'2000 250 200 15'!C1018</f>
        <v>4.3000127200000002E-7</v>
      </c>
      <c r="H674" s="15">
        <f t="shared" si="96"/>
        <v>-1.6176587926400716</v>
      </c>
      <c r="I674" s="22">
        <f>'2000 250 200 1'!D1018</f>
        <v>3.7067301299999999E-7</v>
      </c>
      <c r="J674" s="22">
        <f>'2000 250 200 15'!D1018</f>
        <v>3.75354776E-7</v>
      </c>
      <c r="K674" s="21">
        <f t="shared" si="97"/>
        <v>-1.2551175891921105</v>
      </c>
      <c r="L674">
        <f t="shared" si="90"/>
        <v>1125</v>
      </c>
      <c r="M674" s="22">
        <f>'2000 250 200 1'!C1018+'2000 250 200 1'!D1018</f>
        <v>7.9377414199999993E-7</v>
      </c>
      <c r="N674" s="22">
        <f>'2000 250 200 15'!C1018+'2000 250 200 15'!D1018</f>
        <v>8.0535604799999996E-7</v>
      </c>
      <c r="O674" s="21">
        <f t="shared" si="98"/>
        <v>-1.4485257138444787</v>
      </c>
      <c r="P674" s="22">
        <f>'2000 250 200 1'!C1018-'2000 250 200 1'!D1018</f>
        <v>5.2428115999999995E-8</v>
      </c>
      <c r="Q674" s="22">
        <f>'2000 250 200 15'!C1018-'2000 250 200 15'!D1018</f>
        <v>5.4646496000000024E-8</v>
      </c>
      <c r="R674" s="21">
        <f t="shared" si="93"/>
        <v>-4.1436152950991376</v>
      </c>
    </row>
    <row r="675" spans="1:18">
      <c r="A675">
        <f t="shared" si="94"/>
        <v>0</v>
      </c>
      <c r="B675" s="12">
        <f t="shared" si="91"/>
        <v>0</v>
      </c>
      <c r="C675">
        <f t="shared" si="95"/>
        <v>1E-3</v>
      </c>
      <c r="D675">
        <f t="shared" si="92"/>
        <v>-3</v>
      </c>
      <c r="E675" s="12">
        <f t="shared" si="89"/>
        <v>1187.5</v>
      </c>
      <c r="F675" s="22">
        <f>'2000 250 200 1'!C1068</f>
        <v>1.0212321700000001E-6</v>
      </c>
      <c r="G675" s="22">
        <f>'2000 250 200 15'!C1068</f>
        <v>1.02075446E-6</v>
      </c>
      <c r="H675" s="15">
        <f t="shared" si="96"/>
        <v>4.6788749052688205E-2</v>
      </c>
      <c r="I675" s="22">
        <f>'2000 250 200 1'!D1068</f>
        <v>7.6534574200000002E-7</v>
      </c>
      <c r="J675" s="22">
        <f>'2000 250 200 15'!D1068</f>
        <v>7.6502652200000005E-7</v>
      </c>
      <c r="K675" s="21">
        <f t="shared" si="97"/>
        <v>4.1717954187905831E-2</v>
      </c>
      <c r="L675">
        <f t="shared" si="90"/>
        <v>1250</v>
      </c>
      <c r="M675" s="22">
        <f>'2000 250 200 1'!C1068+'2000 250 200 1'!D1068</f>
        <v>1.7865779120000001E-6</v>
      </c>
      <c r="N675" s="22">
        <f>'2000 250 200 15'!C1068+'2000 250 200 15'!D1068</f>
        <v>1.7857809820000002E-6</v>
      </c>
      <c r="O675" s="21">
        <f t="shared" si="98"/>
        <v>4.4616457844615161E-2</v>
      </c>
      <c r="P675" s="22">
        <f>'2000 250 200 1'!C1068-'2000 250 200 1'!D1068</f>
        <v>2.5588642800000006E-7</v>
      </c>
      <c r="Q675" s="22">
        <f>'2000 250 200 15'!C1068-'2000 250 200 15'!D1068</f>
        <v>2.5572793799999996E-7</v>
      </c>
      <c r="R675" s="21">
        <f t="shared" si="93"/>
        <v>6.1956821595624913E-2</v>
      </c>
    </row>
    <row r="676" spans="1:18">
      <c r="A676">
        <f t="shared" si="94"/>
        <v>1</v>
      </c>
      <c r="B676" s="12">
        <f t="shared" si="91"/>
        <v>-10</v>
      </c>
      <c r="C676">
        <f t="shared" si="95"/>
        <v>1.122E-3</v>
      </c>
      <c r="D676">
        <f t="shared" si="92"/>
        <v>-2.9500071430798576</v>
      </c>
      <c r="E676" s="12">
        <f t="shared" si="89"/>
        <v>1187.5</v>
      </c>
      <c r="F676" s="22">
        <f>'2000 250 200 1'!C1069</f>
        <v>1.02123208E-6</v>
      </c>
      <c r="G676" s="22">
        <f>'2000 250 200 15'!C1069</f>
        <v>1.0207544299999999E-6</v>
      </c>
      <c r="H676" s="15">
        <f t="shared" si="96"/>
        <v>4.6782875171890004E-2</v>
      </c>
      <c r="I676" s="22">
        <f>'2000 250 200 1'!D1069</f>
        <v>7.6534594600000002E-7</v>
      </c>
      <c r="J676" s="22">
        <f>'2000 250 200 15'!D1069</f>
        <v>7.6502678300000005E-7</v>
      </c>
      <c r="K676" s="21">
        <f t="shared" si="97"/>
        <v>4.1710492346335275E-2</v>
      </c>
      <c r="L676">
        <f t="shared" si="90"/>
        <v>1250</v>
      </c>
      <c r="M676" s="22">
        <f>'2000 250 200 1'!C1069+'2000 250 200 1'!D1069</f>
        <v>1.7865780260000001E-6</v>
      </c>
      <c r="N676" s="22">
        <f>'2000 250 200 15'!C1069+'2000 250 200 15'!D1069</f>
        <v>1.7857812129999998E-6</v>
      </c>
      <c r="O676" s="21">
        <f t="shared" si="98"/>
        <v>4.4609903242726581E-2</v>
      </c>
      <c r="P676" s="22">
        <f>'2000 250 200 1'!C1069-'2000 250 200 1'!D1069</f>
        <v>2.5588613399999995E-7</v>
      </c>
      <c r="Q676" s="22">
        <f>'2000 250 200 15'!C1069-'2000 250 200 15'!D1069</f>
        <v>2.5572764699999986E-7</v>
      </c>
      <c r="R676" s="21">
        <f t="shared" si="93"/>
        <v>6.1955719679917275E-2</v>
      </c>
    </row>
    <row r="677" spans="1:18">
      <c r="A677">
        <f t="shared" si="94"/>
        <v>2</v>
      </c>
      <c r="B677" s="12">
        <f t="shared" si="91"/>
        <v>-20</v>
      </c>
      <c r="C677">
        <f t="shared" si="95"/>
        <v>1.2600000000000001E-3</v>
      </c>
      <c r="D677">
        <f t="shared" si="92"/>
        <v>-2.8996294548824371</v>
      </c>
      <c r="E677" s="12">
        <f t="shared" si="89"/>
        <v>1187.5</v>
      </c>
      <c r="F677" s="22">
        <f>'2000 250 200 1'!C1070</f>
        <v>1.02123355E-6</v>
      </c>
      <c r="G677" s="22">
        <f>'2000 250 200 15'!C1070</f>
        <v>1.0207559400000001E-6</v>
      </c>
      <c r="H677" s="15">
        <f t="shared" si="96"/>
        <v>4.6778889150886023E-2</v>
      </c>
      <c r="I677" s="22">
        <f>'2000 250 200 1'!D1070</f>
        <v>7.6534569799999997E-7</v>
      </c>
      <c r="J677" s="22">
        <f>'2000 250 200 15'!D1070</f>
        <v>7.6502657800000004E-7</v>
      </c>
      <c r="K677" s="21">
        <f t="shared" si="97"/>
        <v>4.1704885145204172E-2</v>
      </c>
      <c r="L677">
        <f t="shared" si="90"/>
        <v>1250</v>
      </c>
      <c r="M677" s="22">
        <f>'2000 250 200 1'!C1070+'2000 250 200 1'!D1070</f>
        <v>1.7865792480000001E-6</v>
      </c>
      <c r="N677" s="22">
        <f>'2000 250 200 15'!C1070+'2000 250 200 15'!D1070</f>
        <v>1.7857825180000002E-6</v>
      </c>
      <c r="O677" s="21">
        <f t="shared" si="98"/>
        <v>4.4605224900945539E-2</v>
      </c>
      <c r="P677" s="22">
        <f>'2000 250 200 1'!C1070-'2000 250 200 1'!D1070</f>
        <v>2.5588785200000004E-7</v>
      </c>
      <c r="Q677" s="22">
        <f>'2000 250 200 15'!C1070-'2000 250 200 15'!D1070</f>
        <v>2.5572936200000004E-7</v>
      </c>
      <c r="R677" s="21">
        <f t="shared" si="93"/>
        <v>6.1956476702911663E-2</v>
      </c>
    </row>
    <row r="678" spans="1:18">
      <c r="A678">
        <f t="shared" si="94"/>
        <v>3</v>
      </c>
      <c r="B678" s="12">
        <f t="shared" si="91"/>
        <v>-30</v>
      </c>
      <c r="C678">
        <f t="shared" si="95"/>
        <v>1.4139999999999999E-3</v>
      </c>
      <c r="D678">
        <f t="shared" si="92"/>
        <v>-2.8495505905391196</v>
      </c>
      <c r="E678" s="12">
        <f t="shared" si="89"/>
        <v>1187.5</v>
      </c>
      <c r="F678" s="22">
        <f>'2000 250 200 1'!C1071</f>
        <v>1.0212360800000001E-6</v>
      </c>
      <c r="G678" s="22">
        <f>'2000 250 200 15'!C1071</f>
        <v>1.0207584699999999E-6</v>
      </c>
      <c r="H678" s="15">
        <f t="shared" si="96"/>
        <v>4.67787732342511E-2</v>
      </c>
      <c r="I678" s="22">
        <f>'2000 250 200 1'!D1071</f>
        <v>7.6534501600000003E-7</v>
      </c>
      <c r="J678" s="22">
        <f>'2000 250 200 15'!D1071</f>
        <v>7.65025894E-7</v>
      </c>
      <c r="K678" s="21">
        <f t="shared" si="97"/>
        <v>4.170518374529697E-2</v>
      </c>
      <c r="L678">
        <f t="shared" si="90"/>
        <v>1250</v>
      </c>
      <c r="M678" s="22">
        <f>'2000 250 200 1'!C1071+'2000 250 200 1'!D1071</f>
        <v>1.786581096E-6</v>
      </c>
      <c r="N678" s="22">
        <f>'2000 250 200 15'!C1071+'2000 250 200 15'!D1071</f>
        <v>1.7857843639999999E-6</v>
      </c>
      <c r="O678" s="21">
        <f t="shared" si="98"/>
        <v>4.4605290747608113E-2</v>
      </c>
      <c r="P678" s="22">
        <f>'2000 250 200 1'!C1071-'2000 250 200 1'!D1071</f>
        <v>2.5589106400000005E-7</v>
      </c>
      <c r="Q678" s="22">
        <f>'2000 250 200 15'!C1071-'2000 250 200 15'!D1071</f>
        <v>2.5573257599999995E-7</v>
      </c>
      <c r="R678" s="21">
        <f t="shared" si="93"/>
        <v>6.1954916704043038E-2</v>
      </c>
    </row>
    <row r="679" spans="1:18">
      <c r="A679">
        <f t="shared" si="94"/>
        <v>4</v>
      </c>
      <c r="B679" s="12">
        <f t="shared" si="91"/>
        <v>-40</v>
      </c>
      <c r="C679">
        <f t="shared" si="95"/>
        <v>1.5870000000000001E-3</v>
      </c>
      <c r="D679">
        <f t="shared" si="92"/>
        <v>-2.7994230732451517</v>
      </c>
      <c r="E679" s="12">
        <f t="shared" si="89"/>
        <v>1187.5</v>
      </c>
      <c r="F679" s="22">
        <f>'2000 250 200 1'!C1072</f>
        <v>1.0212387000000001E-6</v>
      </c>
      <c r="G679" s="22">
        <f>'2000 250 200 15'!C1072</f>
        <v>1.0207610299999999E-6</v>
      </c>
      <c r="H679" s="15">
        <f t="shared" si="96"/>
        <v>4.6784531161533416E-2</v>
      </c>
      <c r="I679" s="22">
        <f>'2000 250 200 1'!D1072</f>
        <v>7.6534415399999998E-7</v>
      </c>
      <c r="J679" s="22">
        <f>'2000 250 200 15'!D1072</f>
        <v>7.6502497999999996E-7</v>
      </c>
      <c r="K679" s="21">
        <f t="shared" si="97"/>
        <v>4.171202789039178E-2</v>
      </c>
      <c r="L679">
        <f t="shared" si="90"/>
        <v>1250</v>
      </c>
      <c r="M679" s="22">
        <f>'2000 250 200 1'!C1072+'2000 250 200 1'!D1072</f>
        <v>1.786582854E-6</v>
      </c>
      <c r="N679" s="22">
        <f>'2000 250 200 15'!C1072+'2000 250 200 15'!D1072</f>
        <v>1.7857860099999998E-6</v>
      </c>
      <c r="O679" s="21">
        <f t="shared" si="98"/>
        <v>4.4611518593745E-2</v>
      </c>
      <c r="P679" s="22">
        <f>'2000 250 200 1'!C1072-'2000 250 200 1'!D1072</f>
        <v>2.5589454600000008E-7</v>
      </c>
      <c r="Q679" s="22">
        <f>'2000 250 200 15'!C1072-'2000 250 200 15'!D1072</f>
        <v>2.5573604999999995E-7</v>
      </c>
      <c r="R679" s="21">
        <f t="shared" si="93"/>
        <v>6.1957201636989478E-2</v>
      </c>
    </row>
    <row r="680" spans="1:18">
      <c r="A680">
        <f t="shared" si="94"/>
        <v>5</v>
      </c>
      <c r="B680" s="12">
        <f t="shared" si="91"/>
        <v>-50</v>
      </c>
      <c r="C680">
        <f t="shared" si="95"/>
        <v>1.7819999999999999E-3</v>
      </c>
      <c r="D680">
        <f t="shared" si="92"/>
        <v>-2.7490923002991439</v>
      </c>
      <c r="E680" s="12">
        <f t="shared" si="89"/>
        <v>1187.5</v>
      </c>
      <c r="F680" s="22">
        <f>'2000 250 200 1'!C1073</f>
        <v>1.0212401600000001E-6</v>
      </c>
      <c r="G680" s="22">
        <f>'2000 250 200 15'!C1073</f>
        <v>1.0207624399999999E-6</v>
      </c>
      <c r="H680" s="15">
        <f t="shared" si="96"/>
        <v>4.6789362560077895E-2</v>
      </c>
      <c r="I680" s="22">
        <f>'2000 250 200 1'!D1073</f>
        <v>7.6534354399999999E-7</v>
      </c>
      <c r="J680" s="22">
        <f>'2000 250 200 15'!D1073</f>
        <v>7.6502430100000004E-7</v>
      </c>
      <c r="K680" s="21">
        <f t="shared" si="97"/>
        <v>4.1721080463494209E-2</v>
      </c>
      <c r="L680">
        <f t="shared" si="90"/>
        <v>1250</v>
      </c>
      <c r="M680" s="22">
        <f>'2000 250 200 1'!C1073+'2000 250 200 1'!D1073</f>
        <v>1.7865837040000001E-6</v>
      </c>
      <c r="N680" s="22">
        <f>'2000 250 200 15'!C1073+'2000 250 200 15'!D1073</f>
        <v>1.785786741E-6</v>
      </c>
      <c r="O680" s="21">
        <f t="shared" si="98"/>
        <v>4.4618161093321923E-2</v>
      </c>
      <c r="P680" s="22">
        <f>'2000 250 200 1'!C1073-'2000 250 200 1'!D1073</f>
        <v>2.5589661600000007E-7</v>
      </c>
      <c r="Q680" s="22">
        <f>'2000 250 200 15'!C1073-'2000 250 200 15'!D1073</f>
        <v>2.5573813899999991E-7</v>
      </c>
      <c r="R680" s="21">
        <f t="shared" si="93"/>
        <v>6.1949270823152922E-2</v>
      </c>
    </row>
    <row r="681" spans="1:18">
      <c r="A681">
        <f t="shared" si="94"/>
        <v>6</v>
      </c>
      <c r="B681" s="12">
        <f t="shared" si="91"/>
        <v>-60</v>
      </c>
      <c r="C681">
        <f t="shared" si="95"/>
        <v>2E-3</v>
      </c>
      <c r="D681">
        <f t="shared" si="92"/>
        <v>-2.6989700043360187</v>
      </c>
      <c r="E681" s="12">
        <f t="shared" si="89"/>
        <v>1187.5</v>
      </c>
      <c r="F681" s="22">
        <f>'2000 250 200 1'!C1074</f>
        <v>1.0212395399999999E-6</v>
      </c>
      <c r="G681" s="22">
        <f>'2000 250 200 15'!C1074</f>
        <v>1.0207617800000001E-6</v>
      </c>
      <c r="H681" s="15">
        <f t="shared" si="96"/>
        <v>4.6793309614494301E-2</v>
      </c>
      <c r="I681" s="22">
        <f>'2000 250 200 1'!D1074</f>
        <v>7.6534359699999997E-7</v>
      </c>
      <c r="J681" s="22">
        <f>'2000 250 200 15'!D1074</f>
        <v>7.65024319E-7</v>
      </c>
      <c r="K681" s="21">
        <f t="shared" si="97"/>
        <v>4.1725652591369053E-2</v>
      </c>
      <c r="L681">
        <f t="shared" si="90"/>
        <v>1250</v>
      </c>
      <c r="M681" s="22">
        <f>'2000 250 200 1'!C1074+'2000 250 200 1'!D1074</f>
        <v>1.7865831369999999E-6</v>
      </c>
      <c r="N681" s="22">
        <f>'2000 250 200 15'!C1074+'2000 250 200 15'!D1074</f>
        <v>1.785786099E-6</v>
      </c>
      <c r="O681" s="21">
        <f t="shared" si="98"/>
        <v>4.4622375087539995E-2</v>
      </c>
      <c r="P681" s="22">
        <f>'2000 250 200 1'!C1074-'2000 250 200 1'!D1074</f>
        <v>2.5589594299999996E-7</v>
      </c>
      <c r="Q681" s="22">
        <f>'2000 250 200 15'!C1074-'2000 250 200 15'!D1074</f>
        <v>2.5573746100000009E-7</v>
      </c>
      <c r="R681" s="21">
        <f t="shared" si="93"/>
        <v>6.1951388928414439E-2</v>
      </c>
    </row>
    <row r="682" spans="1:18">
      <c r="A682">
        <f t="shared" si="94"/>
        <v>7</v>
      </c>
      <c r="B682" s="12">
        <f t="shared" si="91"/>
        <v>-70</v>
      </c>
      <c r="C682">
        <f t="shared" si="95"/>
        <v>2.245E-3</v>
      </c>
      <c r="D682">
        <f t="shared" si="92"/>
        <v>-2.648783654660658</v>
      </c>
      <c r="E682" s="12">
        <f t="shared" si="89"/>
        <v>1187.5</v>
      </c>
      <c r="F682" s="22">
        <f>'2000 250 200 1'!C1075</f>
        <v>1.02123676E-6</v>
      </c>
      <c r="G682" s="22">
        <f>'2000 250 200 15'!C1075</f>
        <v>1.02075902E-6</v>
      </c>
      <c r="H682" s="15">
        <f t="shared" si="96"/>
        <v>4.6791477698349543E-2</v>
      </c>
      <c r="I682" s="22">
        <f>'2000 250 200 1'!D1075</f>
        <v>7.6534442700000001E-7</v>
      </c>
      <c r="J682" s="22">
        <f>'2000 250 200 15'!D1075</f>
        <v>7.6502517600000004E-7</v>
      </c>
      <c r="K682" s="21">
        <f t="shared" si="97"/>
        <v>4.1722078035808345E-2</v>
      </c>
      <c r="L682">
        <f t="shared" si="90"/>
        <v>1250</v>
      </c>
      <c r="M682" s="22">
        <f>'2000 250 200 1'!C1075+'2000 250 200 1'!D1075</f>
        <v>1.786581187E-6</v>
      </c>
      <c r="N682" s="22">
        <f>'2000 250 200 15'!C1075+'2000 250 200 15'!D1075</f>
        <v>1.7857841960000002E-6</v>
      </c>
      <c r="O682" s="21">
        <f t="shared" si="98"/>
        <v>4.4619791905526854E-2</v>
      </c>
      <c r="P682" s="22">
        <f>'2000 250 200 1'!C1075-'2000 250 200 1'!D1075</f>
        <v>2.5589233299999999E-7</v>
      </c>
      <c r="Q682" s="22">
        <f>'2000 250 200 15'!C1075-'2000 250 200 15'!D1075</f>
        <v>2.55733844E-7</v>
      </c>
      <c r="R682" s="21">
        <f t="shared" si="93"/>
        <v>6.1955000398657957E-2</v>
      </c>
    </row>
    <row r="683" spans="1:18">
      <c r="A683">
        <f t="shared" si="94"/>
        <v>8</v>
      </c>
      <c r="B683" s="12">
        <f t="shared" si="91"/>
        <v>-80</v>
      </c>
      <c r="C683">
        <f t="shared" si="95"/>
        <v>2.5200000000000001E-3</v>
      </c>
      <c r="D683">
        <f t="shared" si="92"/>
        <v>-2.5985994592184558</v>
      </c>
      <c r="E683" s="12">
        <f t="shared" ref="E683:E746" si="99">E599+$E$1</f>
        <v>1187.5</v>
      </c>
      <c r="F683" s="22">
        <f>'2000 250 200 1'!C1076</f>
        <v>1.02123297E-6</v>
      </c>
      <c r="G683" s="22">
        <f>'2000 250 200 15'!C1076</f>
        <v>1.0207553000000001E-6</v>
      </c>
      <c r="H683" s="15">
        <f t="shared" si="96"/>
        <v>4.6784793724591496E-2</v>
      </c>
      <c r="I683" s="22">
        <f>'2000 250 200 1'!D1076</f>
        <v>7.6534568200000001E-7</v>
      </c>
      <c r="J683" s="22">
        <f>'2000 250 200 15'!D1076</f>
        <v>7.6502651000000001E-7</v>
      </c>
      <c r="K683" s="21">
        <f t="shared" si="97"/>
        <v>4.1711683166810475E-2</v>
      </c>
      <c r="L683">
        <f t="shared" ref="L683:L746" si="100">L599+$L$1</f>
        <v>1250</v>
      </c>
      <c r="M683" s="22">
        <f>'2000 250 200 1'!C1076+'2000 250 200 1'!D1076</f>
        <v>1.786578652E-6</v>
      </c>
      <c r="N683" s="22">
        <f>'2000 250 200 15'!C1076+'2000 250 200 15'!D1076</f>
        <v>1.7857818100000002E-6</v>
      </c>
      <c r="O683" s="21">
        <f t="shared" si="98"/>
        <v>4.46115115468338E-2</v>
      </c>
      <c r="P683" s="22">
        <f>'2000 250 200 1'!C1076-'2000 250 200 1'!D1076</f>
        <v>2.5588728800000001E-7</v>
      </c>
      <c r="Q683" s="22">
        <f>'2000 250 200 15'!C1076-'2000 250 200 15'!D1076</f>
        <v>2.5572879000000009E-7</v>
      </c>
      <c r="R683" s="21">
        <f t="shared" si="93"/>
        <v>6.1959741617002489E-2</v>
      </c>
    </row>
    <row r="684" spans="1:18">
      <c r="A684">
        <f t="shared" si="94"/>
        <v>9</v>
      </c>
      <c r="B684" s="12">
        <f t="shared" si="91"/>
        <v>-90</v>
      </c>
      <c r="C684">
        <f t="shared" si="95"/>
        <v>2.8279999999999998E-3</v>
      </c>
      <c r="D684">
        <f t="shared" si="92"/>
        <v>-2.5485205948751384</v>
      </c>
      <c r="E684" s="12">
        <f t="shared" si="99"/>
        <v>1187.5</v>
      </c>
      <c r="F684" s="22">
        <f>'2000 250 200 1'!C1077</f>
        <v>1.02123017E-6</v>
      </c>
      <c r="G684" s="22">
        <f>'2000 250 200 15'!C1077</f>
        <v>1.02075258E-6</v>
      </c>
      <c r="H684" s="15">
        <f t="shared" si="96"/>
        <v>4.6777084674203107E-2</v>
      </c>
      <c r="I684" s="22">
        <f>'2000 250 200 1'!D1077</f>
        <v>7.6534666499999998E-7</v>
      </c>
      <c r="J684" s="22">
        <f>'2000 250 200 15'!D1077</f>
        <v>7.6502756700000003E-7</v>
      </c>
      <c r="K684" s="21">
        <f t="shared" si="97"/>
        <v>4.1701956727660014E-2</v>
      </c>
      <c r="L684">
        <f t="shared" si="100"/>
        <v>1250</v>
      </c>
      <c r="M684" s="22">
        <f>'2000 250 200 1'!C1077+'2000 250 200 1'!D1077</f>
        <v>1.7865768349999999E-6</v>
      </c>
      <c r="N684" s="22">
        <f>'2000 250 200 15'!C1077+'2000 250 200 15'!D1077</f>
        <v>1.785780147E-6</v>
      </c>
      <c r="O684" s="21">
        <f t="shared" si="98"/>
        <v>4.4602933246266727E-2</v>
      </c>
      <c r="P684" s="22">
        <f>'2000 250 200 1'!C1077-'2000 250 200 1'!D1077</f>
        <v>2.5588350500000005E-7</v>
      </c>
      <c r="Q684" s="22">
        <f>'2000 250 200 15'!C1077-'2000 250 200 15'!D1077</f>
        <v>2.5572501299999994E-7</v>
      </c>
      <c r="R684" s="21">
        <f t="shared" si="93"/>
        <v>6.1958311648013256E-2</v>
      </c>
    </row>
    <row r="685" spans="1:18">
      <c r="A685">
        <f t="shared" si="94"/>
        <v>10</v>
      </c>
      <c r="B685" s="12">
        <f t="shared" si="91"/>
        <v>-100</v>
      </c>
      <c r="C685">
        <f t="shared" si="95"/>
        <v>3.1749999999999999E-3</v>
      </c>
      <c r="D685">
        <f t="shared" si="92"/>
        <v>-2.4982562703720057</v>
      </c>
      <c r="E685" s="12">
        <f t="shared" si="99"/>
        <v>1187.5</v>
      </c>
      <c r="F685" s="22">
        <f>'2000 250 200 1'!C1078</f>
        <v>1.02123016E-6</v>
      </c>
      <c r="G685" s="22">
        <f>'2000 250 200 15'!C1078</f>
        <v>1.02075258E-6</v>
      </c>
      <c r="H685" s="15">
        <f t="shared" si="96"/>
        <v>4.6776105463068152E-2</v>
      </c>
      <c r="I685" s="22">
        <f>'2000 250 200 1'!D1078</f>
        <v>7.6534671999999997E-7</v>
      </c>
      <c r="J685" s="22">
        <f>'2000 250 200 15'!D1078</f>
        <v>7.6502763699999997E-7</v>
      </c>
      <c r="K685" s="21">
        <f t="shared" si="97"/>
        <v>4.1699993016806818E-2</v>
      </c>
      <c r="L685">
        <f t="shared" si="100"/>
        <v>1250</v>
      </c>
      <c r="M685" s="22">
        <f>'2000 250 200 1'!C1078+'2000 250 200 1'!D1078</f>
        <v>1.78657688E-6</v>
      </c>
      <c r="N685" s="22">
        <f>'2000 250 200 15'!C1078+'2000 250 200 15'!D1078</f>
        <v>1.785780217E-6</v>
      </c>
      <c r="O685" s="21">
        <f t="shared" si="98"/>
        <v>4.4601532174313847E-2</v>
      </c>
      <c r="P685" s="22">
        <f>'2000 250 200 1'!C1078-'2000 250 200 1'!D1078</f>
        <v>2.5588344000000002E-7</v>
      </c>
      <c r="Q685" s="22">
        <f>'2000 250 200 15'!C1078-'2000 250 200 15'!D1078</f>
        <v>2.55724943E-7</v>
      </c>
      <c r="R685" s="21">
        <f t="shared" si="93"/>
        <v>6.1960282617192081E-2</v>
      </c>
    </row>
    <row r="686" spans="1:18">
      <c r="A686">
        <f t="shared" si="94"/>
        <v>11</v>
      </c>
      <c r="B686" s="12">
        <f t="shared" si="91"/>
        <v>-110</v>
      </c>
      <c r="C686">
        <f t="shared" si="95"/>
        <v>3.5639999999999999E-3</v>
      </c>
      <c r="D686">
        <f t="shared" si="92"/>
        <v>-2.4480623046351626</v>
      </c>
      <c r="E686" s="12">
        <f t="shared" si="99"/>
        <v>1187.5</v>
      </c>
      <c r="F686" s="22">
        <f>'2000 250 200 1'!C1079</f>
        <v>1.0212332899999999E-6</v>
      </c>
      <c r="G686" s="22">
        <f>'2000 250 200 15'!C1079</f>
        <v>1.0207556500000001E-6</v>
      </c>
      <c r="H686" s="15">
        <f t="shared" si="96"/>
        <v>4.6781840062250134E-2</v>
      </c>
      <c r="I686" s="22">
        <f>'2000 250 200 1'!D1079</f>
        <v>7.6534569200000005E-7</v>
      </c>
      <c r="J686" s="22">
        <f>'2000 250 200 15'!D1079</f>
        <v>7.6502654700000004E-7</v>
      </c>
      <c r="K686" s="21">
        <f t="shared" si="97"/>
        <v>4.1708153332493142E-2</v>
      </c>
      <c r="L686">
        <f t="shared" si="100"/>
        <v>1250</v>
      </c>
      <c r="M686" s="22">
        <f>'2000 250 200 1'!C1079+'2000 250 200 1'!D1079</f>
        <v>1.786578982E-6</v>
      </c>
      <c r="N686" s="22">
        <f>'2000 250 200 15'!C1079+'2000 250 200 15'!D1079</f>
        <v>1.785782197E-6</v>
      </c>
      <c r="O686" s="21">
        <f t="shared" si="98"/>
        <v>4.4608311426280821E-2</v>
      </c>
      <c r="P686" s="22">
        <f>'2000 250 200 1'!C1079-'2000 250 200 1'!D1079</f>
        <v>2.5588759799999986E-7</v>
      </c>
      <c r="Q686" s="22">
        <f>'2000 250 200 15'!C1079-'2000 250 200 15'!D1079</f>
        <v>2.5572910300000006E-7</v>
      </c>
      <c r="R686" s="21">
        <f t="shared" si="93"/>
        <v>6.1958493415094469E-2</v>
      </c>
    </row>
    <row r="687" spans="1:18">
      <c r="A687">
        <f t="shared" si="94"/>
        <v>12</v>
      </c>
      <c r="B687" s="12">
        <f t="shared" si="91"/>
        <v>-120</v>
      </c>
      <c r="C687">
        <f t="shared" si="95"/>
        <v>4.0000000000000001E-3</v>
      </c>
      <c r="D687">
        <f t="shared" si="92"/>
        <v>-2.3979400086720375</v>
      </c>
      <c r="E687" s="12">
        <f t="shared" si="99"/>
        <v>1187.5</v>
      </c>
      <c r="F687" s="22">
        <f>'2000 250 200 1'!C1080</f>
        <v>1.0212380100000001E-6</v>
      </c>
      <c r="G687" s="22">
        <f>'2000 250 200 15'!C1080</f>
        <v>1.0207602799999999E-6</v>
      </c>
      <c r="H687" s="15">
        <f t="shared" si="96"/>
        <v>4.6790440750089458E-2</v>
      </c>
      <c r="I687" s="22">
        <f>'2000 250 200 1'!D1080</f>
        <v>7.6534411300000004E-7</v>
      </c>
      <c r="J687" s="22">
        <f>'2000 250 200 15'!D1080</f>
        <v>7.6502486799999998E-7</v>
      </c>
      <c r="K687" s="21">
        <f t="shared" si="97"/>
        <v>4.1721310868631532E-2</v>
      </c>
      <c r="L687">
        <f t="shared" si="100"/>
        <v>1250</v>
      </c>
      <c r="M687" s="22">
        <f>'2000 250 200 1'!C1080+'2000 250 200 1'!D1080</f>
        <v>1.786582123E-6</v>
      </c>
      <c r="N687" s="22">
        <f>'2000 250 200 15'!C1080+'2000 250 200 15'!D1080</f>
        <v>1.7857851479999998E-6</v>
      </c>
      <c r="O687" s="21">
        <f t="shared" si="98"/>
        <v>4.4618872559377687E-2</v>
      </c>
      <c r="P687" s="22">
        <f>'2000 250 200 1'!C1080-'2000 250 200 1'!D1080</f>
        <v>2.5589389700000005E-7</v>
      </c>
      <c r="Q687" s="22">
        <f>'2000 250 200 15'!C1080-'2000 250 200 15'!D1080</f>
        <v>2.5573541199999997E-7</v>
      </c>
      <c r="R687" s="21">
        <f t="shared" si="93"/>
        <v>6.195305750167085E-2</v>
      </c>
    </row>
    <row r="688" spans="1:18">
      <c r="A688">
        <f t="shared" si="94"/>
        <v>13</v>
      </c>
      <c r="B688" s="12">
        <f t="shared" si="91"/>
        <v>-130</v>
      </c>
      <c r="C688">
        <f t="shared" si="95"/>
        <v>4.4900000000000001E-3</v>
      </c>
      <c r="D688">
        <f t="shared" si="92"/>
        <v>-2.3477536589966768</v>
      </c>
      <c r="E688" s="12">
        <f t="shared" si="99"/>
        <v>1187.5</v>
      </c>
      <c r="F688" s="22">
        <f>'2000 250 200 1'!C1081</f>
        <v>1.0212416E-6</v>
      </c>
      <c r="G688" s="22">
        <f>'2000 250 200 15'!C1081</f>
        <v>1.02076381E-6</v>
      </c>
      <c r="H688" s="15">
        <f t="shared" si="96"/>
        <v>4.6796154178645299E-2</v>
      </c>
      <c r="I688" s="22">
        <f>'2000 250 200 1'!D1081</f>
        <v>7.6534293700000001E-7</v>
      </c>
      <c r="J688" s="22">
        <f>'2000 250 200 15'!D1081</f>
        <v>7.6502362300000002E-7</v>
      </c>
      <c r="K688" s="21">
        <f t="shared" si="97"/>
        <v>4.1730394318076576E-2</v>
      </c>
      <c r="L688">
        <f t="shared" si="100"/>
        <v>1250</v>
      </c>
      <c r="M688" s="22">
        <f>'2000 250 200 1'!C1081+'2000 250 200 1'!D1081</f>
        <v>1.7865845370000001E-6</v>
      </c>
      <c r="N688" s="22">
        <f>'2000 250 200 15'!C1081+'2000 250 200 15'!D1081</f>
        <v>1.785787433E-6</v>
      </c>
      <c r="O688" s="21">
        <f t="shared" si="98"/>
        <v>4.4626035961207185E-2</v>
      </c>
      <c r="P688" s="22">
        <f>'2000 250 200 1'!C1081-'2000 250 200 1'!D1081</f>
        <v>2.5589866299999998E-7</v>
      </c>
      <c r="Q688" s="22">
        <f>'2000 250 200 15'!C1081-'2000 250 200 15'!D1081</f>
        <v>2.5574018700000003E-7</v>
      </c>
      <c r="R688" s="21">
        <f t="shared" si="93"/>
        <v>6.1948384099427586E-2</v>
      </c>
    </row>
    <row r="689" spans="1:18">
      <c r="A689">
        <f t="shared" si="94"/>
        <v>14</v>
      </c>
      <c r="B689" s="12">
        <f t="shared" si="91"/>
        <v>-140</v>
      </c>
      <c r="C689">
        <f t="shared" si="95"/>
        <v>5.0400000000000002E-3</v>
      </c>
      <c r="D689">
        <f t="shared" si="92"/>
        <v>-2.2975694635544746</v>
      </c>
      <c r="E689" s="12">
        <f t="shared" si="99"/>
        <v>1187.5</v>
      </c>
      <c r="F689" s="22">
        <f>'2000 250 200 1'!C1082</f>
        <v>1.0212418199999999E-6</v>
      </c>
      <c r="G689" s="22">
        <f>'2000 250 200 15'!C1082</f>
        <v>1.02076404E-6</v>
      </c>
      <c r="H689" s="15">
        <f t="shared" si="96"/>
        <v>4.6795164436981868E-2</v>
      </c>
      <c r="I689" s="22">
        <f>'2000 250 200 1'!D1082</f>
        <v>7.6534293800000001E-7</v>
      </c>
      <c r="J689" s="22">
        <f>'2000 250 200 15'!D1082</f>
        <v>7.6502363999999997E-7</v>
      </c>
      <c r="K689" s="21">
        <f t="shared" si="97"/>
        <v>4.1728302824977116E-2</v>
      </c>
      <c r="L689">
        <f t="shared" si="100"/>
        <v>1250</v>
      </c>
      <c r="M689" s="22">
        <f>'2000 250 200 1'!C1082+'2000 250 200 1'!D1082</f>
        <v>1.7865847579999999E-6</v>
      </c>
      <c r="N689" s="22">
        <f>'2000 250 200 15'!C1082+'2000 250 200 15'!D1082</f>
        <v>1.7857876800000001E-6</v>
      </c>
      <c r="O689" s="21">
        <f t="shared" si="98"/>
        <v>4.4624574499633217E-2</v>
      </c>
      <c r="P689" s="22">
        <f>'2000 250 200 1'!C1082-'2000 250 200 1'!D1082</f>
        <v>2.5589888199999992E-7</v>
      </c>
      <c r="Q689" s="22">
        <f>'2000 250 200 15'!C1082-'2000 250 200 15'!D1082</f>
        <v>2.5574040000000006E-7</v>
      </c>
      <c r="R689" s="21">
        <f t="shared" si="93"/>
        <v>6.1950677195994883E-2</v>
      </c>
    </row>
    <row r="690" spans="1:18">
      <c r="A690">
        <f t="shared" si="94"/>
        <v>15</v>
      </c>
      <c r="B690" s="12">
        <f t="shared" si="91"/>
        <v>-150</v>
      </c>
      <c r="C690">
        <f t="shared" si="95"/>
        <v>5.6569999999999997E-3</v>
      </c>
      <c r="D690">
        <f t="shared" si="92"/>
        <v>-2.2474138212595909</v>
      </c>
      <c r="E690" s="12">
        <f t="shared" si="99"/>
        <v>1187.5</v>
      </c>
      <c r="F690" s="22">
        <f>'2000 250 200 1'!C1083</f>
        <v>1.0212384E-6</v>
      </c>
      <c r="G690" s="22">
        <f>'2000 250 200 15'!C1083</f>
        <v>1.0207607200000001E-6</v>
      </c>
      <c r="H690" s="15">
        <f t="shared" si="96"/>
        <v>4.6785524569664214E-2</v>
      </c>
      <c r="I690" s="22">
        <f>'2000 250 200 1'!D1083</f>
        <v>7.6534417000000004E-7</v>
      </c>
      <c r="J690" s="22">
        <f>'2000 250 200 15'!D1083</f>
        <v>7.6502497400000005E-7</v>
      </c>
      <c r="K690" s="21">
        <f t="shared" si="97"/>
        <v>4.1714902741137261E-2</v>
      </c>
      <c r="L690">
        <f t="shared" si="100"/>
        <v>1250</v>
      </c>
      <c r="M690" s="22">
        <f>'2000 250 200 1'!C1083+'2000 250 200 1'!D1083</f>
        <v>1.7865825700000001E-6</v>
      </c>
      <c r="N690" s="22">
        <f>'2000 250 200 15'!C1083+'2000 250 200 15'!D1083</f>
        <v>1.7857856940000001E-6</v>
      </c>
      <c r="O690" s="21">
        <f t="shared" si="98"/>
        <v>4.461331761511534E-2</v>
      </c>
      <c r="P690" s="22">
        <f>'2000 250 200 1'!C1083-'2000 250 200 1'!D1083</f>
        <v>2.5589422999999999E-7</v>
      </c>
      <c r="Q690" s="22">
        <f>'2000 250 200 15'!C1083-'2000 250 200 15'!D1083</f>
        <v>2.5573574600000001E-7</v>
      </c>
      <c r="R690" s="21">
        <f t="shared" si="93"/>
        <v>6.1952585827369941E-2</v>
      </c>
    </row>
    <row r="691" spans="1:18">
      <c r="A691">
        <f t="shared" si="94"/>
        <v>16</v>
      </c>
      <c r="B691" s="12">
        <f t="shared" si="91"/>
        <v>-160</v>
      </c>
      <c r="C691">
        <f t="shared" si="95"/>
        <v>6.3499999999999997E-3</v>
      </c>
      <c r="D691">
        <f t="shared" si="92"/>
        <v>-2.1972262747080245</v>
      </c>
      <c r="E691" s="12">
        <f t="shared" si="99"/>
        <v>1187.5</v>
      </c>
      <c r="F691" s="22">
        <f>'2000 250 200 1'!C1084</f>
        <v>1.02123338E-6</v>
      </c>
      <c r="G691" s="22">
        <f>'2000 250 200 15'!C1084</f>
        <v>1.0207558E-6</v>
      </c>
      <c r="H691" s="15">
        <f t="shared" si="96"/>
        <v>4.6775957941170315E-2</v>
      </c>
      <c r="I691" s="22">
        <f>'2000 250 200 1'!D1084</f>
        <v>7.6534588800000002E-7</v>
      </c>
      <c r="J691" s="22">
        <f>'2000 250 200 15'!D1084</f>
        <v>7.6502681000000004E-7</v>
      </c>
      <c r="K691" s="21">
        <f t="shared" si="97"/>
        <v>4.1699384786069008E-2</v>
      </c>
      <c r="L691">
        <f t="shared" si="100"/>
        <v>1250</v>
      </c>
      <c r="M691" s="22">
        <f>'2000 250 200 1'!C1084+'2000 250 200 1'!D1084</f>
        <v>1.7865792680000002E-6</v>
      </c>
      <c r="N691" s="22">
        <f>'2000 250 200 15'!C1084+'2000 250 200 15'!D1084</f>
        <v>1.7857826100000001E-6</v>
      </c>
      <c r="O691" s="21">
        <f t="shared" si="98"/>
        <v>4.4601192555890727E-2</v>
      </c>
      <c r="P691" s="22">
        <f>'2000 250 200 1'!C1084-'2000 250 200 1'!D1084</f>
        <v>2.55887492E-7</v>
      </c>
      <c r="Q691" s="22">
        <f>'2000 250 200 15'!C1084-'2000 250 200 15'!D1084</f>
        <v>2.5572898999999996E-7</v>
      </c>
      <c r="R691" s="21">
        <f t="shared" si="93"/>
        <v>6.1961256361573361E-2</v>
      </c>
    </row>
    <row r="692" spans="1:18">
      <c r="A692">
        <f t="shared" si="94"/>
        <v>17</v>
      </c>
      <c r="B692" s="12">
        <f t="shared" si="91"/>
        <v>-170</v>
      </c>
      <c r="C692">
        <f t="shared" si="95"/>
        <v>7.1269999999999997E-3</v>
      </c>
      <c r="D692">
        <f t="shared" si="92"/>
        <v>-2.1470932412030463</v>
      </c>
      <c r="E692" s="12">
        <f t="shared" si="99"/>
        <v>1187.5</v>
      </c>
      <c r="F692" s="22">
        <f>'2000 250 200 1'!C1085</f>
        <v>1.0212297800000001E-6</v>
      </c>
      <c r="G692" s="22">
        <f>'2000 250 200 15'!C1085</f>
        <v>1.02075225E-6</v>
      </c>
      <c r="H692" s="15">
        <f t="shared" si="96"/>
        <v>4.6771224524444481E-2</v>
      </c>
      <c r="I692" s="22">
        <f>'2000 250 200 1'!D1085</f>
        <v>7.6534700300000004E-7</v>
      </c>
      <c r="J692" s="22">
        <f>'2000 250 200 15'!D1085</f>
        <v>7.6502797500000003E-7</v>
      </c>
      <c r="K692" s="21">
        <f t="shared" si="97"/>
        <v>4.1692788314788204E-2</v>
      </c>
      <c r="L692">
        <f t="shared" si="100"/>
        <v>1250</v>
      </c>
      <c r="M692" s="22">
        <f>'2000 250 200 1'!C1085+'2000 250 200 1'!D1085</f>
        <v>1.7865767830000001E-6</v>
      </c>
      <c r="N692" s="22">
        <f>'2000 250 200 15'!C1085+'2000 250 200 15'!D1085</f>
        <v>1.7857802250000001E-6</v>
      </c>
      <c r="O692" s="21">
        <f t="shared" si="98"/>
        <v>4.4595654813684174E-2</v>
      </c>
      <c r="P692" s="22">
        <f>'2000 250 200 1'!C1085-'2000 250 200 1'!D1085</f>
        <v>2.5588277700000005E-7</v>
      </c>
      <c r="Q692" s="22">
        <f>'2000 250 200 15'!C1085-'2000 250 200 15'!D1085</f>
        <v>2.5572427500000001E-7</v>
      </c>
      <c r="R692" s="21">
        <f t="shared" si="93"/>
        <v>6.1962398438574061E-2</v>
      </c>
    </row>
    <row r="693" spans="1:18">
      <c r="A693">
        <f t="shared" si="94"/>
        <v>18</v>
      </c>
      <c r="B693" s="12">
        <f t="shared" si="91"/>
        <v>-180</v>
      </c>
      <c r="C693">
        <f t="shared" si="95"/>
        <v>8.0000000000000002E-3</v>
      </c>
      <c r="D693">
        <f t="shared" si="92"/>
        <v>-2.0969100130080562</v>
      </c>
      <c r="E693" s="12">
        <f t="shared" si="99"/>
        <v>1187.5</v>
      </c>
      <c r="F693" s="22">
        <f>'2000 250 200 1'!C1086</f>
        <v>1.02122974E-6</v>
      </c>
      <c r="G693" s="22">
        <f>'2000 250 200 15'!C1086</f>
        <v>1.0207521500000001E-6</v>
      </c>
      <c r="H693" s="15">
        <f t="shared" si="96"/>
        <v>4.6777104374794314E-2</v>
      </c>
      <c r="I693" s="22">
        <f>'2000 250 200 1'!D1086</f>
        <v>7.6534680899999997E-7</v>
      </c>
      <c r="J693" s="22">
        <f>'2000 250 200 15'!D1086</f>
        <v>7.6502771700000005E-7</v>
      </c>
      <c r="K693" s="21">
        <f t="shared" si="97"/>
        <v>4.170116459451937E-2</v>
      </c>
      <c r="L693">
        <f t="shared" si="100"/>
        <v>1250</v>
      </c>
      <c r="M693" s="22">
        <f>'2000 250 200 1'!C1086+'2000 250 200 1'!D1086</f>
        <v>1.7865765489999999E-6</v>
      </c>
      <c r="N693" s="22">
        <f>'2000 250 200 15'!C1086+'2000 250 200 15'!D1086</f>
        <v>1.7857798670000003E-6</v>
      </c>
      <c r="O693" s="21">
        <f t="shared" si="98"/>
        <v>4.460260440035952E-2</v>
      </c>
      <c r="P693" s="22">
        <f>'2000 250 200 1'!C1086-'2000 250 200 1'!D1086</f>
        <v>2.5588293099999998E-7</v>
      </c>
      <c r="Q693" s="22">
        <f>'2000 250 200 15'!C1086-'2000 250 200 15'!D1086</f>
        <v>2.5572443300000006E-7</v>
      </c>
      <c r="R693" s="21">
        <f t="shared" si="93"/>
        <v>6.1960796952063024E-2</v>
      </c>
    </row>
    <row r="694" spans="1:18">
      <c r="A694">
        <f t="shared" si="94"/>
        <v>19</v>
      </c>
      <c r="B694" s="12">
        <f t="shared" si="91"/>
        <v>-190</v>
      </c>
      <c r="C694">
        <f t="shared" si="95"/>
        <v>8.9800000000000001E-3</v>
      </c>
      <c r="D694">
        <f t="shared" si="92"/>
        <v>-2.0467236633326955</v>
      </c>
      <c r="E694" s="12">
        <f t="shared" si="99"/>
        <v>1187.5</v>
      </c>
      <c r="F694" s="22">
        <f>'2000 250 200 1'!C1087</f>
        <v>1.0212331000000001E-6</v>
      </c>
      <c r="G694" s="22">
        <f>'2000 250 200 15'!C1087</f>
        <v>1.02075538E-6</v>
      </c>
      <c r="H694" s="15">
        <f t="shared" si="96"/>
        <v>4.6789686100492466E-2</v>
      </c>
      <c r="I694" s="22">
        <f>'2000 250 200 1'!D1087</f>
        <v>7.6534545999999995E-7</v>
      </c>
      <c r="J694" s="22">
        <f>'2000 250 200 15'!D1087</f>
        <v>7.6502622500000003E-7</v>
      </c>
      <c r="K694" s="21">
        <f t="shared" si="97"/>
        <v>4.1719930279540844E-2</v>
      </c>
      <c r="L694">
        <f t="shared" si="100"/>
        <v>1250</v>
      </c>
      <c r="M694" s="22">
        <f>'2000 250 200 1'!C1087+'2000 250 200 1'!D1087</f>
        <v>1.7865785600000001E-6</v>
      </c>
      <c r="N694" s="22">
        <f>'2000 250 200 15'!C1087+'2000 250 200 15'!D1087</f>
        <v>1.785781605E-6</v>
      </c>
      <c r="O694" s="21">
        <f t="shared" si="98"/>
        <v>4.4617841605572361E-2</v>
      </c>
      <c r="P694" s="22">
        <f>'2000 250 200 1'!C1087-'2000 250 200 1'!D1087</f>
        <v>2.5588764000000012E-7</v>
      </c>
      <c r="Q694" s="22">
        <f>'2000 250 200 15'!C1087-'2000 250 200 15'!D1087</f>
        <v>2.5572915499999993E-7</v>
      </c>
      <c r="R694" s="21">
        <f t="shared" si="93"/>
        <v>6.1954572855721632E-2</v>
      </c>
    </row>
    <row r="695" spans="1:18">
      <c r="A695">
        <f t="shared" si="94"/>
        <v>20</v>
      </c>
      <c r="B695" s="12">
        <f t="shared" si="91"/>
        <v>-200</v>
      </c>
      <c r="C695">
        <f t="shared" si="95"/>
        <v>1.008E-2</v>
      </c>
      <c r="D695">
        <f t="shared" si="92"/>
        <v>-1.9965394678904935</v>
      </c>
      <c r="E695" s="12">
        <f t="shared" si="99"/>
        <v>1187.5</v>
      </c>
      <c r="F695" s="22">
        <f>'2000 250 200 1'!C1088</f>
        <v>1.02123764E-6</v>
      </c>
      <c r="G695" s="22">
        <f>'2000 250 200 15'!C1088</f>
        <v>1.0207597999999999E-6</v>
      </c>
      <c r="H695" s="15">
        <f t="shared" si="96"/>
        <v>4.6801233991764495E-2</v>
      </c>
      <c r="I695" s="22">
        <f>'2000 250 200 1'!D1088</f>
        <v>7.6534386199999998E-7</v>
      </c>
      <c r="J695" s="22">
        <f>'2000 250 200 15'!D1088</f>
        <v>7.6502450400000004E-7</v>
      </c>
      <c r="K695" s="21">
        <f t="shared" si="97"/>
        <v>4.1736095321241083E-2</v>
      </c>
      <c r="L695">
        <f t="shared" si="100"/>
        <v>1250</v>
      </c>
      <c r="M695" s="22">
        <f>'2000 250 200 1'!C1088+'2000 250 200 1'!D1088</f>
        <v>1.786581502E-6</v>
      </c>
      <c r="N695" s="22">
        <f>'2000 250 200 15'!C1088+'2000 250 200 15'!D1088</f>
        <v>1.7857843039999999E-6</v>
      </c>
      <c r="O695" s="21">
        <f t="shared" si="98"/>
        <v>4.4631375580917218E-2</v>
      </c>
      <c r="P695" s="22">
        <f>'2000 250 200 1'!C1088-'2000 250 200 1'!D1088</f>
        <v>2.5589377800000004E-7</v>
      </c>
      <c r="Q695" s="22">
        <f>'2000 250 200 15'!C1088-'2000 250 200 15'!D1088</f>
        <v>2.5573529599999986E-7</v>
      </c>
      <c r="R695" s="21">
        <f t="shared" si="93"/>
        <v>6.1951913233211066E-2</v>
      </c>
    </row>
    <row r="696" spans="1:18">
      <c r="A696">
        <f t="shared" si="94"/>
        <v>21</v>
      </c>
      <c r="B696" s="12">
        <f t="shared" si="91"/>
        <v>-210</v>
      </c>
      <c r="C696">
        <f t="shared" si="95"/>
        <v>1.1310000000000001E-2</v>
      </c>
      <c r="D696">
        <f t="shared" si="92"/>
        <v>-1.9465373950745446</v>
      </c>
      <c r="E696" s="12">
        <f t="shared" si="99"/>
        <v>1187.5</v>
      </c>
      <c r="F696" s="22">
        <f>'2000 250 200 1'!C1089</f>
        <v>1.02124055E-6</v>
      </c>
      <c r="G696" s="22">
        <f>'2000 250 200 15'!C1089</f>
        <v>1.0207627100000001E-6</v>
      </c>
      <c r="H696" s="15">
        <f t="shared" si="96"/>
        <v>4.680110060156404E-2</v>
      </c>
      <c r="I696" s="22">
        <f>'2000 250 200 1'!D1089</f>
        <v>7.6534305900000003E-7</v>
      </c>
      <c r="J696" s="22">
        <f>'2000 250 200 15'!D1089</f>
        <v>7.6502369100000005E-7</v>
      </c>
      <c r="K696" s="21">
        <f t="shared" si="97"/>
        <v>4.1737446269003955E-2</v>
      </c>
      <c r="L696">
        <f t="shared" si="100"/>
        <v>1250</v>
      </c>
      <c r="M696" s="22">
        <f>'2000 250 200 1'!C1089+'2000 250 200 1'!D1089</f>
        <v>1.7865836090000001E-6</v>
      </c>
      <c r="N696" s="22">
        <f>'2000 250 200 15'!C1089+'2000 250 200 15'!D1089</f>
        <v>1.785786401E-6</v>
      </c>
      <c r="O696" s="21">
        <f t="shared" si="98"/>
        <v>4.4631882910700874E-2</v>
      </c>
      <c r="P696" s="22">
        <f>'2000 250 200 1'!C1089-'2000 250 200 1'!D1089</f>
        <v>2.5589749099999996E-7</v>
      </c>
      <c r="Q696" s="22">
        <f>'2000 250 200 15'!C1089-'2000 250 200 15'!D1089</f>
        <v>2.5573901900000003E-7</v>
      </c>
      <c r="R696" s="21">
        <f t="shared" si="93"/>
        <v>6.1947103813968465E-2</v>
      </c>
    </row>
    <row r="697" spans="1:18">
      <c r="A697">
        <f t="shared" si="94"/>
        <v>22</v>
      </c>
      <c r="B697" s="12">
        <f t="shared" si="91"/>
        <v>-220</v>
      </c>
      <c r="C697">
        <f t="shared" si="95"/>
        <v>1.2699999999999999E-2</v>
      </c>
      <c r="D697">
        <f t="shared" si="92"/>
        <v>-1.8961962790440432</v>
      </c>
      <c r="E697" s="12">
        <f t="shared" si="99"/>
        <v>1187.5</v>
      </c>
      <c r="F697" s="22">
        <f>'2000 250 200 1'!C1090</f>
        <v>1.02124031E-6</v>
      </c>
      <c r="G697" s="22">
        <f>'2000 250 200 15'!C1090</f>
        <v>1.02076258E-6</v>
      </c>
      <c r="H697" s="15">
        <f t="shared" si="96"/>
        <v>4.6790335345699055E-2</v>
      </c>
      <c r="I697" s="22">
        <f>'2000 250 200 1'!D1090</f>
        <v>7.6534352100000001E-7</v>
      </c>
      <c r="J697" s="22">
        <f>'2000 250 200 15'!D1090</f>
        <v>7.6502427699999995E-7</v>
      </c>
      <c r="K697" s="21">
        <f t="shared" si="97"/>
        <v>4.1721212432366622E-2</v>
      </c>
      <c r="L697">
        <f t="shared" si="100"/>
        <v>1250</v>
      </c>
      <c r="M697" s="22">
        <f>'2000 250 200 1'!C1090+'2000 250 200 1'!D1090</f>
        <v>1.7865838309999999E-6</v>
      </c>
      <c r="N697" s="22">
        <f>'2000 250 200 15'!C1090+'2000 250 200 15'!D1090</f>
        <v>1.785786857E-6</v>
      </c>
      <c r="O697" s="21">
        <f t="shared" si="98"/>
        <v>4.4618773895833901E-2</v>
      </c>
      <c r="P697" s="22">
        <f>'2000 250 200 1'!C1090-'2000 250 200 1'!D1090</f>
        <v>2.5589678899999995E-7</v>
      </c>
      <c r="Q697" s="22">
        <f>'2000 250 200 15'!C1090-'2000 250 200 15'!D1090</f>
        <v>2.5573830300000008E-7</v>
      </c>
      <c r="R697" s="21">
        <f t="shared" si="93"/>
        <v>6.1952748151167657E-2</v>
      </c>
    </row>
    <row r="698" spans="1:18">
      <c r="A698">
        <f t="shared" si="94"/>
        <v>23</v>
      </c>
      <c r="B698" s="12">
        <f t="shared" si="91"/>
        <v>-230</v>
      </c>
      <c r="C698">
        <f t="shared" si="95"/>
        <v>1.4250000000000001E-2</v>
      </c>
      <c r="D698">
        <f t="shared" si="92"/>
        <v>-1.846185135655471</v>
      </c>
      <c r="E698" s="12">
        <f t="shared" si="99"/>
        <v>1187.5</v>
      </c>
      <c r="F698" s="22">
        <f>'2000 250 200 1'!C1091</f>
        <v>1.02123745E-6</v>
      </c>
      <c r="G698" s="22">
        <f>'2000 250 200 15'!C1091</f>
        <v>1.02075989E-6</v>
      </c>
      <c r="H698" s="15">
        <f t="shared" si="96"/>
        <v>4.6773812153932746E-2</v>
      </c>
      <c r="I698" s="22">
        <f>'2000 250 200 1'!D1091</f>
        <v>7.6534484999999996E-7</v>
      </c>
      <c r="J698" s="22">
        <f>'2000 250 200 15'!D1091</f>
        <v>7.6502578600000003E-7</v>
      </c>
      <c r="K698" s="21">
        <f t="shared" si="97"/>
        <v>4.1697611349089184E-2</v>
      </c>
      <c r="L698">
        <f t="shared" si="100"/>
        <v>1250</v>
      </c>
      <c r="M698" s="22">
        <f>'2000 250 200 1'!C1091+'2000 250 200 1'!D1091</f>
        <v>1.7865822999999999E-6</v>
      </c>
      <c r="N698" s="22">
        <f>'2000 250 200 15'!C1091+'2000 250 200 15'!D1091</f>
        <v>1.785785676E-6</v>
      </c>
      <c r="O698" s="21">
        <f t="shared" si="98"/>
        <v>4.4599212922733014E-2</v>
      </c>
      <c r="P698" s="22">
        <f>'2000 250 200 1'!C1091-'2000 250 200 1'!D1091</f>
        <v>2.5589260000000001E-7</v>
      </c>
      <c r="Q698" s="22">
        <f>'2000 250 200 15'!C1091-'2000 250 200 15'!D1091</f>
        <v>2.5573410399999999E-7</v>
      </c>
      <c r="R698" s="21">
        <f t="shared" si="93"/>
        <v>6.1957672952121602E-2</v>
      </c>
    </row>
    <row r="699" spans="1:18">
      <c r="A699">
        <f t="shared" si="94"/>
        <v>24</v>
      </c>
      <c r="B699" s="12">
        <f t="shared" si="91"/>
        <v>-240</v>
      </c>
      <c r="C699">
        <f t="shared" si="95"/>
        <v>1.6E-2</v>
      </c>
      <c r="D699">
        <f t="shared" si="92"/>
        <v>-1.7958800173440752</v>
      </c>
      <c r="E699" s="12">
        <f t="shared" si="99"/>
        <v>1187.5</v>
      </c>
      <c r="F699" s="22">
        <f>'2000 250 200 1'!C1092</f>
        <v>1.0212340300000001E-6</v>
      </c>
      <c r="G699" s="22">
        <f>'2000 250 200 15'!C1092</f>
        <v>1.02075657E-6</v>
      </c>
      <c r="H699" s="15">
        <f t="shared" si="96"/>
        <v>4.676417217591624E-2</v>
      </c>
      <c r="I699" s="22">
        <f>'2000 250 200 1'!D1092</f>
        <v>7.6534607599999996E-7</v>
      </c>
      <c r="J699" s="22">
        <f>'2000 250 200 15'!D1092</f>
        <v>7.6502711899999999E-7</v>
      </c>
      <c r="K699" s="21">
        <f t="shared" si="97"/>
        <v>4.1683558107533041E-2</v>
      </c>
      <c r="L699">
        <f t="shared" si="100"/>
        <v>1250</v>
      </c>
      <c r="M699" s="22">
        <f>'2000 250 200 1'!C1092+'2000 250 200 1'!D1092</f>
        <v>1.786580106E-6</v>
      </c>
      <c r="N699" s="22">
        <f>'2000 250 200 15'!C1092+'2000 250 200 15'!D1092</f>
        <v>1.7857836889999999E-6</v>
      </c>
      <c r="O699" s="21">
        <f t="shared" si="98"/>
        <v>4.4587676155198853E-2</v>
      </c>
      <c r="P699" s="22">
        <f>'2000 250 200 1'!C1092-'2000 250 200 1'!D1092</f>
        <v>2.5588795400000009E-7</v>
      </c>
      <c r="Q699" s="22">
        <f>'2000 250 200 15'!C1092-'2000 250 200 15'!D1092</f>
        <v>2.5572945100000005E-7</v>
      </c>
      <c r="R699" s="21">
        <f t="shared" si="93"/>
        <v>6.1961535495472439E-2</v>
      </c>
    </row>
    <row r="700" spans="1:18">
      <c r="A700">
        <f t="shared" si="94"/>
        <v>25</v>
      </c>
      <c r="B700" s="12">
        <f t="shared" si="91"/>
        <v>-250</v>
      </c>
      <c r="C700">
        <f t="shared" si="95"/>
        <v>1.796E-2</v>
      </c>
      <c r="D700">
        <f t="shared" si="92"/>
        <v>-1.7456936676687145</v>
      </c>
      <c r="E700" s="12">
        <f t="shared" si="99"/>
        <v>1187.5</v>
      </c>
      <c r="F700" s="22">
        <f>'2000 250 200 1'!C1093</f>
        <v>1.02123204E-6</v>
      </c>
      <c r="G700" s="22">
        <f>'2000 250 200 15'!C1093</f>
        <v>1.0207545300000001E-6</v>
      </c>
      <c r="H700" s="15">
        <f t="shared" si="96"/>
        <v>4.6769161660057547E-2</v>
      </c>
      <c r="I700" s="22">
        <f>'2000 250 200 1'!D1093</f>
        <v>7.6534630300000004E-7</v>
      </c>
      <c r="J700" s="22">
        <f>'2000 250 200 15'!D1093</f>
        <v>7.6502729299999999E-7</v>
      </c>
      <c r="K700" s="21">
        <f t="shared" si="97"/>
        <v>4.1690473598585777E-2</v>
      </c>
      <c r="L700">
        <f t="shared" si="100"/>
        <v>1250</v>
      </c>
      <c r="M700" s="22">
        <f>'2000 250 200 1'!C1093+'2000 250 200 1'!D1093</f>
        <v>1.7865783430000001E-6</v>
      </c>
      <c r="N700" s="22">
        <f>'2000 250 200 15'!C1093+'2000 250 200 15'!D1093</f>
        <v>1.7857818230000001E-6</v>
      </c>
      <c r="O700" s="21">
        <f t="shared" si="98"/>
        <v>4.4593487945634544E-2</v>
      </c>
      <c r="P700" s="22">
        <f>'2000 250 200 1'!C1093-'2000 250 200 1'!D1093</f>
        <v>2.5588573699999999E-7</v>
      </c>
      <c r="Q700" s="22">
        <f>'2000 250 200 15'!C1093-'2000 250 200 15'!D1093</f>
        <v>2.5572723700000006E-7</v>
      </c>
      <c r="R700" s="21">
        <f t="shared" si="93"/>
        <v>6.1960899373098476E-2</v>
      </c>
    </row>
    <row r="701" spans="1:18">
      <c r="A701">
        <f t="shared" si="94"/>
        <v>26</v>
      </c>
      <c r="B701" s="12">
        <f t="shared" si="91"/>
        <v>-260</v>
      </c>
      <c r="C701">
        <f t="shared" si="95"/>
        <v>2.0160000000000001E-2</v>
      </c>
      <c r="D701">
        <f t="shared" si="92"/>
        <v>-1.6955094722265123</v>
      </c>
      <c r="E701" s="12">
        <f t="shared" si="99"/>
        <v>1187.5</v>
      </c>
      <c r="F701" s="22">
        <f>'2000 250 200 1'!C1094</f>
        <v>1.02123202E-6</v>
      </c>
      <c r="G701" s="22">
        <f>'2000 250 200 15'!C1094</f>
        <v>1.0207543199999999E-6</v>
      </c>
      <c r="H701" s="15">
        <f t="shared" si="96"/>
        <v>4.6787776259074883E-2</v>
      </c>
      <c r="I701" s="22">
        <f>'2000 250 200 1'!D1094</f>
        <v>7.6534519200000004E-7</v>
      </c>
      <c r="J701" s="22">
        <f>'2000 250 200 15'!D1094</f>
        <v>7.6502599400000004E-7</v>
      </c>
      <c r="K701" s="21">
        <f t="shared" si="97"/>
        <v>4.1715108454739906E-2</v>
      </c>
      <c r="L701">
        <f t="shared" si="100"/>
        <v>1250</v>
      </c>
      <c r="M701" s="22">
        <f>'2000 250 200 1'!C1094+'2000 250 200 1'!D1094</f>
        <v>1.7865772119999999E-6</v>
      </c>
      <c r="N701" s="22">
        <f>'2000 250 200 15'!C1094+'2000 250 200 15'!D1094</f>
        <v>1.7857803139999999E-6</v>
      </c>
      <c r="O701" s="21">
        <f t="shared" si="98"/>
        <v>4.4614683396055517E-2</v>
      </c>
      <c r="P701" s="22">
        <f>'2000 250 200 1'!C1094-'2000 250 200 1'!D1094</f>
        <v>2.5588682799999993E-7</v>
      </c>
      <c r="Q701" s="22">
        <f>'2000 250 200 15'!C1094-'2000 250 200 15'!D1094</f>
        <v>2.5572832599999988E-7</v>
      </c>
      <c r="R701" s="21">
        <f t="shared" si="93"/>
        <v>6.1961417194472491E-2</v>
      </c>
    </row>
    <row r="702" spans="1:18">
      <c r="A702">
        <f t="shared" si="94"/>
        <v>27</v>
      </c>
      <c r="B702" s="12">
        <f t="shared" si="91"/>
        <v>-270</v>
      </c>
      <c r="C702">
        <f t="shared" si="95"/>
        <v>2.2630000000000001E-2</v>
      </c>
      <c r="D702">
        <f t="shared" si="92"/>
        <v>-1.6453154460452715</v>
      </c>
      <c r="E702" s="12">
        <f t="shared" si="99"/>
        <v>1187.5</v>
      </c>
      <c r="F702" s="22">
        <f>'2000 250 200 1'!C1095</f>
        <v>1.0212324600000001E-6</v>
      </c>
      <c r="G702" s="22">
        <f>'2000 250 200 15'!C1095</f>
        <v>1.02075457E-6</v>
      </c>
      <c r="H702" s="15">
        <f t="shared" si="96"/>
        <v>4.6806369774061697E-2</v>
      </c>
      <c r="I702" s="22">
        <f>'2000 250 200 1'!D1095</f>
        <v>7.6534283299999995E-7</v>
      </c>
      <c r="J702" s="22">
        <f>'2000 250 200 15'!D1095</f>
        <v>7.6502343799999998E-7</v>
      </c>
      <c r="K702" s="21">
        <f t="shared" si="97"/>
        <v>4.174098789974811E-2</v>
      </c>
      <c r="L702">
        <f t="shared" si="100"/>
        <v>1250</v>
      </c>
      <c r="M702" s="22">
        <f>'2000 250 200 1'!C1095+'2000 250 200 1'!D1095</f>
        <v>1.786575293E-6</v>
      </c>
      <c r="N702" s="22">
        <f>'2000 250 200 15'!C1095+'2000 250 200 15'!D1095</f>
        <v>1.785778008E-6</v>
      </c>
      <c r="O702" s="21">
        <f t="shared" si="98"/>
        <v>4.4636402551610797E-2</v>
      </c>
      <c r="P702" s="22">
        <f>'2000 250 200 1'!C1095-'2000 250 200 1'!D1095</f>
        <v>2.5588962700000013E-7</v>
      </c>
      <c r="Q702" s="22">
        <f>'2000 250 200 15'!C1095-'2000 250 200 15'!D1095</f>
        <v>2.55731132E-7</v>
      </c>
      <c r="R702" s="21">
        <f t="shared" si="93"/>
        <v>6.1958001981745954E-2</v>
      </c>
    </row>
    <row r="703" spans="1:18">
      <c r="A703">
        <f t="shared" si="94"/>
        <v>28</v>
      </c>
      <c r="B703" s="12">
        <f t="shared" si="91"/>
        <v>-280</v>
      </c>
      <c r="C703">
        <f t="shared" si="95"/>
        <v>2.5399999999999999E-2</v>
      </c>
      <c r="D703">
        <f t="shared" si="92"/>
        <v>-1.5951662833800619</v>
      </c>
      <c r="E703" s="12">
        <f t="shared" si="99"/>
        <v>1187.5</v>
      </c>
      <c r="F703" s="22">
        <f>'2000 250 200 1'!C1096</f>
        <v>1.0212301399999999E-6</v>
      </c>
      <c r="G703" s="22">
        <f>'2000 250 200 15'!C1096</f>
        <v>1.02075219E-6</v>
      </c>
      <c r="H703" s="15">
        <f t="shared" si="96"/>
        <v>4.6812354149987592E-2</v>
      </c>
      <c r="I703" s="22">
        <f>'2000 250 200 1'!D1096</f>
        <v>7.6533893199999999E-7</v>
      </c>
      <c r="J703" s="22">
        <f>'2000 250 200 15'!D1096</f>
        <v>7.6501948000000002E-7</v>
      </c>
      <c r="K703" s="21">
        <f t="shared" si="97"/>
        <v>4.1748651491708616E-2</v>
      </c>
      <c r="L703">
        <f t="shared" si="100"/>
        <v>1250</v>
      </c>
      <c r="M703" s="22">
        <f>'2000 250 200 1'!C1096+'2000 250 200 1'!D1096</f>
        <v>1.786569072E-6</v>
      </c>
      <c r="N703" s="22">
        <f>'2000 250 200 15'!C1096+'2000 250 200 15'!D1096</f>
        <v>1.7857716700000001E-6</v>
      </c>
      <c r="O703" s="21">
        <f t="shared" si="98"/>
        <v>4.4643109803323082E-2</v>
      </c>
      <c r="P703" s="22">
        <f>'2000 250 200 1'!C1096-'2000 250 200 1'!D1096</f>
        <v>2.5589120799999993E-7</v>
      </c>
      <c r="Q703" s="22">
        <f>'2000 250 200 15'!C1096-'2000 250 200 15'!D1096</f>
        <v>2.5573271000000001E-7</v>
      </c>
      <c r="R703" s="21">
        <f t="shared" si="93"/>
        <v>6.1958792161050234E-2</v>
      </c>
    </row>
    <row r="704" spans="1:18">
      <c r="A704">
        <f t="shared" si="94"/>
        <v>29</v>
      </c>
      <c r="B704" s="12">
        <f t="shared" si="91"/>
        <v>-290</v>
      </c>
      <c r="C704">
        <f t="shared" si="95"/>
        <v>2.8510000000000001E-2</v>
      </c>
      <c r="D704">
        <f t="shared" si="92"/>
        <v>-1.5450027826905399</v>
      </c>
      <c r="E704" s="12">
        <f t="shared" si="99"/>
        <v>1187.5</v>
      </c>
      <c r="F704" s="22">
        <f>'2000 250 200 1'!C1097</f>
        <v>1.02122064E-6</v>
      </c>
      <c r="G704" s="22">
        <f>'2000 250 200 15'!C1097</f>
        <v>1.02074283E-6</v>
      </c>
      <c r="H704" s="15">
        <f t="shared" si="96"/>
        <v>4.6799074226338791E-2</v>
      </c>
      <c r="I704" s="22">
        <f>'2000 250 200 1'!D1097</f>
        <v>7.6533165200000005E-7</v>
      </c>
      <c r="J704" s="22">
        <f>'2000 250 200 15'!D1097</f>
        <v>7.6501234099999996E-7</v>
      </c>
      <c r="K704" s="21">
        <f t="shared" si="97"/>
        <v>4.1730617620699476E-2</v>
      </c>
      <c r="L704">
        <f t="shared" si="100"/>
        <v>1250</v>
      </c>
      <c r="M704" s="22">
        <f>'2000 250 200 1'!C1097+'2000 250 200 1'!D1097</f>
        <v>1.7865522920000001E-6</v>
      </c>
      <c r="N704" s="22">
        <f>'2000 250 200 15'!C1097+'2000 250 200 15'!D1097</f>
        <v>1.785755171E-6</v>
      </c>
      <c r="O704" s="21">
        <f t="shared" si="98"/>
        <v>4.4627793562353767E-2</v>
      </c>
      <c r="P704" s="22">
        <f>'2000 250 200 1'!C1097-'2000 250 200 1'!D1097</f>
        <v>2.5588898799999993E-7</v>
      </c>
      <c r="Q704" s="22">
        <f>'2000 250 200 15'!C1097-'2000 250 200 15'!D1097</f>
        <v>2.55730489E-7</v>
      </c>
      <c r="R704" s="21">
        <f t="shared" si="93"/>
        <v>6.1959720896209998E-2</v>
      </c>
    </row>
    <row r="705" spans="1:18">
      <c r="A705">
        <f t="shared" si="94"/>
        <v>30</v>
      </c>
      <c r="B705" s="12">
        <f t="shared" si="91"/>
        <v>-300</v>
      </c>
      <c r="C705">
        <f t="shared" si="95"/>
        <v>3.2000000000000001E-2</v>
      </c>
      <c r="D705">
        <f t="shared" si="92"/>
        <v>-1.494850021680094</v>
      </c>
      <c r="E705" s="12">
        <f t="shared" si="99"/>
        <v>1187.5</v>
      </c>
      <c r="F705" s="22">
        <f>'2000 250 200 1'!C1098</f>
        <v>1.0211981300000001E-6</v>
      </c>
      <c r="G705" s="22">
        <f>'2000 250 200 15'!C1098</f>
        <v>1.0207206E-6</v>
      </c>
      <c r="H705" s="15">
        <f t="shared" si="96"/>
        <v>4.6772674444301193E-2</v>
      </c>
      <c r="I705" s="22">
        <f>'2000 250 200 1'!D1098</f>
        <v>7.6531656999999997E-7</v>
      </c>
      <c r="J705" s="22">
        <f>'2000 250 200 15'!D1098</f>
        <v>7.6499751199999996E-7</v>
      </c>
      <c r="K705" s="21">
        <f t="shared" si="97"/>
        <v>4.1698368165446476E-2</v>
      </c>
      <c r="L705">
        <f t="shared" si="100"/>
        <v>1250</v>
      </c>
      <c r="M705" s="22">
        <f>'2000 250 200 1'!C1098+'2000 250 200 1'!D1098</f>
        <v>1.7865147000000001E-6</v>
      </c>
      <c r="N705" s="22">
        <f>'2000 250 200 15'!C1098+'2000 250 200 15'!D1098</f>
        <v>1.785718112E-6</v>
      </c>
      <c r="O705" s="21">
        <f t="shared" si="98"/>
        <v>4.4598884894861482E-2</v>
      </c>
      <c r="P705" s="22">
        <f>'2000 250 200 1'!C1098-'2000 250 200 1'!D1098</f>
        <v>2.5588156000000009E-7</v>
      </c>
      <c r="Q705" s="22">
        <f>'2000 250 200 15'!C1098-'2000 250 200 15'!D1098</f>
        <v>2.5572308800000005E-7</v>
      </c>
      <c r="R705" s="21">
        <f t="shared" si="93"/>
        <v>6.1950961790338703E-2</v>
      </c>
    </row>
    <row r="706" spans="1:18">
      <c r="A706">
        <f t="shared" si="94"/>
        <v>31</v>
      </c>
      <c r="B706" s="12">
        <f t="shared" si="91"/>
        <v>-310</v>
      </c>
      <c r="C706">
        <f t="shared" si="95"/>
        <v>3.5920000000000001E-2</v>
      </c>
      <c r="D706">
        <f t="shared" si="92"/>
        <v>-1.4446636720047332</v>
      </c>
      <c r="E706" s="12">
        <f t="shared" si="99"/>
        <v>1187.5</v>
      </c>
      <c r="F706" s="22">
        <f>'2000 250 200 1'!C1099</f>
        <v>1.0211542400000001E-6</v>
      </c>
      <c r="G706" s="22">
        <f>'2000 250 200 15'!C1099</f>
        <v>1.0206769199999999E-6</v>
      </c>
      <c r="H706" s="15">
        <f t="shared" si="96"/>
        <v>4.6754110658213284E-2</v>
      </c>
      <c r="I706" s="22">
        <f>'2000 250 200 1'!D1099</f>
        <v>7.6528605700000004E-7</v>
      </c>
      <c r="J706" s="22">
        <f>'2000 250 200 15'!D1099</f>
        <v>7.6496718300000005E-7</v>
      </c>
      <c r="K706" s="21">
        <f t="shared" si="97"/>
        <v>4.1675977761691782E-2</v>
      </c>
      <c r="L706">
        <f t="shared" si="100"/>
        <v>1250</v>
      </c>
      <c r="M706" s="22">
        <f>'2000 250 200 1'!C1099+'2000 250 200 1'!D1099</f>
        <v>1.7864402970000001E-6</v>
      </c>
      <c r="N706" s="22">
        <f>'2000 250 200 15'!C1099+'2000 250 200 15'!D1099</f>
        <v>1.7856441029999999E-6</v>
      </c>
      <c r="O706" s="21">
        <f t="shared" si="98"/>
        <v>4.4578677928227561E-2</v>
      </c>
      <c r="P706" s="22">
        <f>'2000 250 200 1'!C1099-'2000 250 200 1'!D1099</f>
        <v>2.5586818300000005E-7</v>
      </c>
      <c r="Q706" s="22">
        <f>'2000 250 200 15'!C1099-'2000 250 200 15'!D1099</f>
        <v>2.557097369999999E-7</v>
      </c>
      <c r="R706" s="21">
        <f t="shared" si="93"/>
        <v>6.19440338629767E-2</v>
      </c>
    </row>
    <row r="707" spans="1:18">
      <c r="A707">
        <f t="shared" si="94"/>
        <v>32</v>
      </c>
      <c r="B707" s="12">
        <f t="shared" ref="B707:B770" si="101">A707*10*-1</f>
        <v>-320</v>
      </c>
      <c r="C707">
        <f t="shared" si="95"/>
        <v>4.0320000000000002E-2</v>
      </c>
      <c r="D707">
        <f t="shared" ref="D707:D770" si="102">LOG10(C707)</f>
        <v>-1.394479476562531</v>
      </c>
      <c r="E707" s="12">
        <f t="shared" si="99"/>
        <v>1187.5</v>
      </c>
      <c r="F707" s="22">
        <f>'2000 250 200 1'!C1100</f>
        <v>1.0210760200000001E-6</v>
      </c>
      <c r="G707" s="22">
        <f>'2000 250 200 15'!C1100</f>
        <v>1.02059872E-6</v>
      </c>
      <c r="H707" s="15">
        <f t="shared" si="96"/>
        <v>4.6755733481824574E-2</v>
      </c>
      <c r="I707" s="22">
        <f>'2000 250 200 1'!D1100</f>
        <v>7.6522903399999997E-7</v>
      </c>
      <c r="J707" s="22">
        <f>'2000 250 200 15'!D1100</f>
        <v>7.6491012999999998E-7</v>
      </c>
      <c r="K707" s="21">
        <f t="shared" si="97"/>
        <v>4.1683006030160931E-2</v>
      </c>
      <c r="L707">
        <f t="shared" si="100"/>
        <v>1250</v>
      </c>
      <c r="M707" s="22">
        <f>'2000 250 200 1'!C1100+'2000 250 200 1'!D1100</f>
        <v>1.7863050540000001E-6</v>
      </c>
      <c r="N707" s="22">
        <f>'2000 250 200 15'!C1100+'2000 250 200 15'!D1100</f>
        <v>1.78550885E-6</v>
      </c>
      <c r="O707" s="21">
        <f t="shared" si="98"/>
        <v>4.4582613842697807E-2</v>
      </c>
      <c r="P707" s="22">
        <f>'2000 250 200 1'!C1100-'2000 250 200 1'!D1100</f>
        <v>2.5584698600000014E-7</v>
      </c>
      <c r="Q707" s="22">
        <f>'2000 250 200 15'!C1100-'2000 250 200 15'!D1100</f>
        <v>2.5568859000000006E-7</v>
      </c>
      <c r="R707" s="21">
        <f t="shared" ref="R707:R770" si="103">2*(P707-Q707)/(P707+Q707)*100</f>
        <v>6.1929612496816971E-2</v>
      </c>
    </row>
    <row r="708" spans="1:18">
      <c r="A708">
        <f t="shared" si="94"/>
        <v>33</v>
      </c>
      <c r="B708" s="12">
        <f t="shared" si="101"/>
        <v>-330</v>
      </c>
      <c r="C708">
        <f t="shared" si="95"/>
        <v>4.5249999999999999E-2</v>
      </c>
      <c r="D708">
        <f t="shared" si="102"/>
        <v>-1.344381416458778</v>
      </c>
      <c r="E708" s="12">
        <f t="shared" si="99"/>
        <v>1187.5</v>
      </c>
      <c r="F708" s="22">
        <f>'2000 250 200 1'!C1101</f>
        <v>1.02094419E-6</v>
      </c>
      <c r="G708" s="22">
        <f>'2000 250 200 15'!C1101</f>
        <v>1.02046672E-6</v>
      </c>
      <c r="H708" s="15">
        <f t="shared" si="96"/>
        <v>4.6778431295838308E-2</v>
      </c>
      <c r="I708" s="22">
        <f>'2000 250 200 1'!D1101</f>
        <v>7.6513080200000002E-7</v>
      </c>
      <c r="J708" s="22">
        <f>'2000 250 200 15'!D1101</f>
        <v>7.6481167799999998E-7</v>
      </c>
      <c r="K708" s="21">
        <f t="shared" si="97"/>
        <v>4.1717123901291238E-2</v>
      </c>
      <c r="L708">
        <f t="shared" si="100"/>
        <v>1250</v>
      </c>
      <c r="M708" s="22">
        <f>'2000 250 200 1'!C1101+'2000 250 200 1'!D1101</f>
        <v>1.7860749920000001E-6</v>
      </c>
      <c r="N708" s="22">
        <f>'2000 250 200 15'!C1101+'2000 250 200 15'!D1101</f>
        <v>1.7852783979999999E-6</v>
      </c>
      <c r="O708" s="21">
        <f t="shared" si="98"/>
        <v>4.4610203080474128E-2</v>
      </c>
      <c r="P708" s="22">
        <f>'2000 250 200 1'!C1101-'2000 250 200 1'!D1101</f>
        <v>2.5581338800000002E-7</v>
      </c>
      <c r="Q708" s="22">
        <f>'2000 250 200 15'!C1101-'2000 250 200 15'!D1101</f>
        <v>2.5565504200000002E-7</v>
      </c>
      <c r="R708" s="21">
        <f t="shared" si="103"/>
        <v>6.1918191118855527E-2</v>
      </c>
    </row>
    <row r="709" spans="1:18">
      <c r="A709">
        <f t="shared" si="94"/>
        <v>34</v>
      </c>
      <c r="B709" s="12">
        <f t="shared" si="101"/>
        <v>-340</v>
      </c>
      <c r="C709">
        <f t="shared" si="95"/>
        <v>5.0799999999999998E-2</v>
      </c>
      <c r="D709">
        <f t="shared" si="102"/>
        <v>-1.2941362877160807</v>
      </c>
      <c r="E709" s="12">
        <f t="shared" si="99"/>
        <v>1187.5</v>
      </c>
      <c r="F709" s="22">
        <f>'2000 250 200 1'!C1102</f>
        <v>1.0207322400000001E-6</v>
      </c>
      <c r="G709" s="22">
        <f>'2000 250 200 15'!C1102</f>
        <v>1.0202545699999999E-6</v>
      </c>
      <c r="H709" s="15">
        <f t="shared" si="96"/>
        <v>4.6807749825697215E-2</v>
      </c>
      <c r="I709" s="22">
        <f>'2000 250 200 1'!D1102</f>
        <v>7.6497275800000005E-7</v>
      </c>
      <c r="J709" s="22">
        <f>'2000 250 200 15'!D1102</f>
        <v>7.6465345099999998E-7</v>
      </c>
      <c r="K709" s="21">
        <f t="shared" si="97"/>
        <v>4.1749676897707033E-2</v>
      </c>
      <c r="L709">
        <f t="shared" si="100"/>
        <v>1250</v>
      </c>
      <c r="M709" s="22">
        <f>'2000 250 200 1'!C1102+'2000 250 200 1'!D1102</f>
        <v>1.7857049980000002E-6</v>
      </c>
      <c r="N709" s="22">
        <f>'2000 250 200 15'!C1102+'2000 250 200 15'!D1102</f>
        <v>1.7849080209999998E-6</v>
      </c>
      <c r="O709" s="21">
        <f t="shared" si="98"/>
        <v>4.4640905959819066E-2</v>
      </c>
      <c r="P709" s="22">
        <f>'2000 250 200 1'!C1102-'2000 250 200 1'!D1102</f>
        <v>2.5575948200000004E-7</v>
      </c>
      <c r="Q709" s="22">
        <f>'2000 250 200 15'!C1102-'2000 250 200 15'!D1102</f>
        <v>2.5560111899999997E-7</v>
      </c>
      <c r="R709" s="21">
        <f t="shared" si="103"/>
        <v>6.1937896541257614E-2</v>
      </c>
    </row>
    <row r="710" spans="1:18">
      <c r="A710">
        <f t="shared" si="94"/>
        <v>35</v>
      </c>
      <c r="B710" s="12">
        <f t="shared" si="101"/>
        <v>-350</v>
      </c>
      <c r="C710">
        <f t="shared" si="95"/>
        <v>5.7020000000000001E-2</v>
      </c>
      <c r="D710">
        <f t="shared" si="102"/>
        <v>-1.2439727870265589</v>
      </c>
      <c r="E710" s="12">
        <f t="shared" si="99"/>
        <v>1187.5</v>
      </c>
      <c r="F710" s="22">
        <f>'2000 250 200 1'!C1103</f>
        <v>1.02040699E-6</v>
      </c>
      <c r="G710" s="22">
        <f>'2000 250 200 15'!C1103</f>
        <v>1.01992948E-6</v>
      </c>
      <c r="H710" s="15">
        <f t="shared" si="96"/>
        <v>4.680698571250673E-2</v>
      </c>
      <c r="I710" s="22">
        <f>'2000 250 200 1'!D1103</f>
        <v>7.6473209700000003E-7</v>
      </c>
      <c r="J710" s="22">
        <f>'2000 250 200 15'!D1103</f>
        <v>7.6441298200000002E-7</v>
      </c>
      <c r="K710" s="21">
        <f t="shared" si="97"/>
        <v>4.1737700939233277E-2</v>
      </c>
      <c r="L710">
        <f t="shared" si="100"/>
        <v>1250</v>
      </c>
      <c r="M710" s="22">
        <f>'2000 250 200 1'!C1103+'2000 250 200 1'!D1103</f>
        <v>1.7851390870000001E-6</v>
      </c>
      <c r="N710" s="22">
        <f>'2000 250 200 15'!C1103+'2000 250 200 15'!D1103</f>
        <v>1.7843424620000001E-6</v>
      </c>
      <c r="O710" s="21">
        <f t="shared" si="98"/>
        <v>4.4635333678817869E-2</v>
      </c>
      <c r="P710" s="22">
        <f>'2000 250 200 1'!C1103-'2000 250 200 1'!D1103</f>
        <v>2.5567489299999992E-7</v>
      </c>
      <c r="Q710" s="22">
        <f>'2000 250 200 15'!C1103-'2000 250 200 15'!D1103</f>
        <v>2.5551649799999995E-7</v>
      </c>
      <c r="R710" s="21">
        <f t="shared" si="103"/>
        <v>6.1970918442157782E-2</v>
      </c>
    </row>
    <row r="711" spans="1:18">
      <c r="A711">
        <f t="shared" si="94"/>
        <v>36</v>
      </c>
      <c r="B711" s="12">
        <f t="shared" si="101"/>
        <v>-360</v>
      </c>
      <c r="C711">
        <f t="shared" si="95"/>
        <v>6.4000000000000001E-2</v>
      </c>
      <c r="D711">
        <f t="shared" si="102"/>
        <v>-1.1938200260161129</v>
      </c>
      <c r="E711" s="12">
        <f t="shared" si="99"/>
        <v>1187.5</v>
      </c>
      <c r="F711" s="22">
        <f>'2000 250 200 1'!C1104</f>
        <v>1.01993047E-6</v>
      </c>
      <c r="G711" s="22">
        <f>'2000 250 200 15'!C1104</f>
        <v>1.0194538799999999E-6</v>
      </c>
      <c r="H711" s="15">
        <f t="shared" si="96"/>
        <v>4.6738615013892121E-2</v>
      </c>
      <c r="I711" s="22">
        <f>'2000 250 200 1'!D1104</f>
        <v>7.6438188799999999E-7</v>
      </c>
      <c r="J711" s="22">
        <f>'2000 250 200 15'!D1104</f>
        <v>7.6406364399999996E-7</v>
      </c>
      <c r="K711" s="21">
        <f t="shared" si="97"/>
        <v>4.1642831666183058E-2</v>
      </c>
      <c r="L711">
        <f t="shared" si="100"/>
        <v>1250</v>
      </c>
      <c r="M711" s="22">
        <f>'2000 250 200 1'!C1104+'2000 250 200 1'!D1104</f>
        <v>1.7843123579999999E-6</v>
      </c>
      <c r="N711" s="22">
        <f>'2000 250 200 15'!C1104+'2000 250 200 15'!D1104</f>
        <v>1.783517524E-6</v>
      </c>
      <c r="O711" s="21">
        <f t="shared" si="98"/>
        <v>4.4555599694366552E-2</v>
      </c>
      <c r="P711" s="22">
        <f>'2000 250 200 1'!C1104-'2000 250 200 1'!D1104</f>
        <v>2.5554858199999997E-7</v>
      </c>
      <c r="Q711" s="22">
        <f>'2000 250 200 15'!C1104-'2000 250 200 15'!D1104</f>
        <v>2.5539023599999997E-7</v>
      </c>
      <c r="R711" s="21">
        <f t="shared" si="103"/>
        <v>6.198237222211013E-2</v>
      </c>
    </row>
    <row r="712" spans="1:18">
      <c r="A712">
        <f t="shared" si="94"/>
        <v>37</v>
      </c>
      <c r="B712" s="12">
        <f t="shared" si="101"/>
        <v>-370</v>
      </c>
      <c r="C712">
        <f t="shared" si="95"/>
        <v>7.1840000000000001E-2</v>
      </c>
      <c r="D712">
        <f t="shared" si="102"/>
        <v>-1.143633676340752</v>
      </c>
      <c r="E712" s="12">
        <f t="shared" si="99"/>
        <v>1187.5</v>
      </c>
      <c r="F712" s="22">
        <f>'2000 250 200 1'!C1105</f>
        <v>1.0192621799999999E-6</v>
      </c>
      <c r="G712" s="22">
        <f>'2000 250 200 15'!C1105</f>
        <v>1.0187876800000001E-6</v>
      </c>
      <c r="H712" s="15">
        <f t="shared" si="96"/>
        <v>4.6564120860111156E-2</v>
      </c>
      <c r="I712" s="22">
        <f>'2000 250 200 1'!D1105</f>
        <v>7.6389186700000004E-7</v>
      </c>
      <c r="J712" s="22">
        <f>'2000 250 200 15'!D1105</f>
        <v>7.6357536299999997E-7</v>
      </c>
      <c r="K712" s="21">
        <f t="shared" si="97"/>
        <v>4.1441674660355095E-2</v>
      </c>
      <c r="L712">
        <f t="shared" si="100"/>
        <v>1250</v>
      </c>
      <c r="M712" s="22">
        <f>'2000 250 200 1'!C1105+'2000 250 200 1'!D1105</f>
        <v>1.783154047E-6</v>
      </c>
      <c r="N712" s="22">
        <f>'2000 250 200 15'!C1105+'2000 250 200 15'!D1105</f>
        <v>1.782363043E-6</v>
      </c>
      <c r="O712" s="21">
        <f t="shared" si="98"/>
        <v>4.4369665326721958E-2</v>
      </c>
      <c r="P712" s="22">
        <f>'2000 250 200 1'!C1105-'2000 250 200 1'!D1105</f>
        <v>2.5537031299999991E-7</v>
      </c>
      <c r="Q712" s="22">
        <f>'2000 250 200 15'!C1105-'2000 250 200 15'!D1105</f>
        <v>2.5521231700000011E-7</v>
      </c>
      <c r="R712" s="21">
        <f t="shared" si="103"/>
        <v>6.1888513520248059E-2</v>
      </c>
    </row>
    <row r="713" spans="1:18">
      <c r="A713">
        <f t="shared" si="94"/>
        <v>38</v>
      </c>
      <c r="B713" s="12">
        <f t="shared" si="101"/>
        <v>-380</v>
      </c>
      <c r="C713">
        <f t="shared" si="95"/>
        <v>8.0629999999999993E-2</v>
      </c>
      <c r="D713">
        <f t="shared" si="102"/>
        <v>-1.0935033402006471</v>
      </c>
      <c r="E713" s="12">
        <f t="shared" si="99"/>
        <v>1187.5</v>
      </c>
      <c r="F713" s="22">
        <f>'2000 250 200 1'!C1106</f>
        <v>1.01836098E-6</v>
      </c>
      <c r="G713" s="22">
        <f>'2000 250 200 15'!C1106</f>
        <v>1.01789023E-6</v>
      </c>
      <c r="H713" s="15">
        <f t="shared" si="96"/>
        <v>4.6236927711883272E-2</v>
      </c>
      <c r="I713" s="22">
        <f>'2000 250 200 1'!D1106</f>
        <v>7.6323004199999998E-7</v>
      </c>
      <c r="J713" s="22">
        <f>'2000 250 200 15'!D1106</f>
        <v>7.62916306E-7</v>
      </c>
      <c r="K713" s="21">
        <f t="shared" si="97"/>
        <v>4.1114798775507826E-2</v>
      </c>
      <c r="L713">
        <f t="shared" si="100"/>
        <v>1250</v>
      </c>
      <c r="M713" s="22">
        <f>'2000 250 200 1'!C1106+'2000 250 200 1'!D1106</f>
        <v>1.7815910219999998E-6</v>
      </c>
      <c r="N713" s="22">
        <f>'2000 250 200 15'!C1106+'2000 250 200 15'!D1106</f>
        <v>1.780806536E-6</v>
      </c>
      <c r="O713" s="21">
        <f t="shared" si="98"/>
        <v>4.4042585771382856E-2</v>
      </c>
      <c r="P713" s="22">
        <f>'2000 250 200 1'!C1106-'2000 250 200 1'!D1106</f>
        <v>2.55130938E-7</v>
      </c>
      <c r="Q713" s="22">
        <f>'2000 250 200 15'!C1106-'2000 250 200 15'!D1106</f>
        <v>2.5497392399999995E-7</v>
      </c>
      <c r="R713" s="21">
        <f t="shared" si="103"/>
        <v>6.1561459886670729E-2</v>
      </c>
    </row>
    <row r="714" spans="1:18">
      <c r="A714">
        <f t="shared" si="94"/>
        <v>39</v>
      </c>
      <c r="B714" s="12">
        <f t="shared" si="101"/>
        <v>-390</v>
      </c>
      <c r="C714">
        <f t="shared" si="95"/>
        <v>9.0509999999999993E-2</v>
      </c>
      <c r="D714">
        <f t="shared" si="102"/>
        <v>-1.0433034351053492</v>
      </c>
      <c r="E714" s="12">
        <f t="shared" si="99"/>
        <v>1187.5</v>
      </c>
      <c r="F714" s="22">
        <f>'2000 250 200 1'!C1107</f>
        <v>1.0171866699999999E-6</v>
      </c>
      <c r="G714" s="22">
        <f>'2000 250 200 15'!C1107</f>
        <v>1.0167219499999999E-6</v>
      </c>
      <c r="H714" s="15">
        <f t="shared" si="96"/>
        <v>4.5697234913136028E-2</v>
      </c>
      <c r="I714" s="22">
        <f>'2000 250 200 1'!D1107</f>
        <v>7.6236499899999998E-7</v>
      </c>
      <c r="J714" s="22">
        <f>'2000 250 200 15'!D1107</f>
        <v>7.6205541300000002E-7</v>
      </c>
      <c r="K714" s="21">
        <f t="shared" si="97"/>
        <v>4.0616879380904206E-2</v>
      </c>
      <c r="L714">
        <f t="shared" si="100"/>
        <v>1250</v>
      </c>
      <c r="M714" s="22">
        <f>'2000 250 200 1'!C1107+'2000 250 200 1'!D1107</f>
        <v>1.7795516689999998E-6</v>
      </c>
      <c r="N714" s="22">
        <f>'2000 250 200 15'!C1107+'2000 250 200 15'!D1107</f>
        <v>1.778777363E-6</v>
      </c>
      <c r="O714" s="21">
        <f t="shared" si="98"/>
        <v>4.3520764551928444E-2</v>
      </c>
      <c r="P714" s="22">
        <f>'2000 250 200 1'!C1107-'2000 250 200 1'!D1107</f>
        <v>2.5482167099999992E-7</v>
      </c>
      <c r="Q714" s="22">
        <f>'2000 250 200 15'!C1107-'2000 250 200 15'!D1107</f>
        <v>2.5466653699999992E-7</v>
      </c>
      <c r="R714" s="21">
        <f t="shared" si="103"/>
        <v>6.089797469856266E-2</v>
      </c>
    </row>
    <row r="715" spans="1:18">
      <c r="A715">
        <f t="shared" si="94"/>
        <v>40</v>
      </c>
      <c r="B715" s="12">
        <f t="shared" si="101"/>
        <v>-400</v>
      </c>
      <c r="C715">
        <f t="shared" si="95"/>
        <v>0.1016</v>
      </c>
      <c r="D715">
        <f t="shared" si="102"/>
        <v>-0.99310629205209955</v>
      </c>
      <c r="E715" s="12">
        <f t="shared" si="99"/>
        <v>1187.5</v>
      </c>
      <c r="F715" s="22">
        <f>'2000 250 200 1'!C1108</f>
        <v>1.0157015299999999E-6</v>
      </c>
      <c r="G715" s="22">
        <f>'2000 250 200 15'!C1108</f>
        <v>1.0152460899999999E-6</v>
      </c>
      <c r="H715" s="15">
        <f t="shared" si="96"/>
        <v>4.4849999627264436E-2</v>
      </c>
      <c r="I715" s="22">
        <f>'2000 250 200 1'!D1108</f>
        <v>7.6126851599999995E-7</v>
      </c>
      <c r="J715" s="22">
        <f>'2000 250 200 15'!D1108</f>
        <v>7.6096525799999997E-7</v>
      </c>
      <c r="K715" s="21">
        <f t="shared" si="97"/>
        <v>3.9843814423208619E-2</v>
      </c>
      <c r="L715">
        <f t="shared" si="100"/>
        <v>1250</v>
      </c>
      <c r="M715" s="22">
        <f>'2000 250 200 1'!C1108+'2000 250 200 1'!D1108</f>
        <v>1.7769700459999999E-6</v>
      </c>
      <c r="N715" s="22">
        <f>'2000 250 200 15'!C1108+'2000 250 200 15'!D1108</f>
        <v>1.7762113479999999E-6</v>
      </c>
      <c r="O715" s="21">
        <f t="shared" si="98"/>
        <v>4.2705278220870391E-2</v>
      </c>
      <c r="P715" s="22">
        <f>'2000 250 200 1'!C1108-'2000 250 200 1'!D1108</f>
        <v>2.5443301399999996E-7</v>
      </c>
      <c r="Q715" s="22">
        <f>'2000 250 200 15'!C1108-'2000 250 200 15'!D1108</f>
        <v>2.5428083199999997E-7</v>
      </c>
      <c r="R715" s="21">
        <f t="shared" si="103"/>
        <v>5.9830099454374015E-2</v>
      </c>
    </row>
    <row r="716" spans="1:18">
      <c r="A716">
        <f t="shared" si="94"/>
        <v>41</v>
      </c>
      <c r="B716" s="12">
        <f t="shared" si="101"/>
        <v>-410</v>
      </c>
      <c r="C716">
        <f t="shared" si="95"/>
        <v>0.114</v>
      </c>
      <c r="D716">
        <f t="shared" si="102"/>
        <v>-0.94309514866352739</v>
      </c>
      <c r="E716" s="12">
        <f t="shared" si="99"/>
        <v>1187.5</v>
      </c>
      <c r="F716" s="22">
        <f>'2000 250 200 1'!C1109</f>
        <v>1.0138726699999999E-6</v>
      </c>
      <c r="G716" s="22">
        <f>'2000 250 200 15'!C1109</f>
        <v>1.01343109E-6</v>
      </c>
      <c r="H716" s="15">
        <f t="shared" si="96"/>
        <v>4.3563279338058113E-2</v>
      </c>
      <c r="I716" s="22">
        <f>'2000 250 200 1'!D1109</f>
        <v>7.5991778200000005E-7</v>
      </c>
      <c r="J716" s="22">
        <f>'2000 250 200 15'!D1109</f>
        <v>7.5962432899999995E-7</v>
      </c>
      <c r="K716" s="21">
        <f t="shared" si="97"/>
        <v>3.8623872004044268E-2</v>
      </c>
      <c r="L716">
        <f t="shared" si="100"/>
        <v>1250</v>
      </c>
      <c r="M716" s="22">
        <f>'2000 250 200 1'!C1109+'2000 250 200 1'!D1109</f>
        <v>1.7737904519999999E-6</v>
      </c>
      <c r="N716" s="22">
        <f>'2000 250 200 15'!C1109+'2000 250 200 15'!D1109</f>
        <v>1.773055419E-6</v>
      </c>
      <c r="O716" s="21">
        <f t="shared" si="98"/>
        <v>4.1447135101629784E-2</v>
      </c>
      <c r="P716" s="22">
        <f>'2000 250 200 1'!C1109-'2000 250 200 1'!D1109</f>
        <v>2.5395488799999986E-7</v>
      </c>
      <c r="Q716" s="22">
        <f>'2000 250 200 15'!C1109-'2000 250 200 15'!D1109</f>
        <v>2.5380676100000008E-7</v>
      </c>
      <c r="R716" s="21">
        <f t="shared" si="103"/>
        <v>5.834509175378131E-2</v>
      </c>
    </row>
    <row r="717" spans="1:18">
      <c r="A717">
        <f t="shared" si="94"/>
        <v>42</v>
      </c>
      <c r="B717" s="12">
        <f t="shared" si="101"/>
        <v>-420</v>
      </c>
      <c r="C717">
        <f t="shared" si="95"/>
        <v>0.128</v>
      </c>
      <c r="D717">
        <f t="shared" si="102"/>
        <v>-0.89279003035213167</v>
      </c>
      <c r="E717" s="12">
        <f t="shared" si="99"/>
        <v>1187.5</v>
      </c>
      <c r="F717" s="22">
        <f>'2000 250 200 1'!C1110</f>
        <v>1.01167427E-6</v>
      </c>
      <c r="G717" s="22">
        <f>'2000 250 200 15'!C1110</f>
        <v>1.01125278E-6</v>
      </c>
      <c r="H717" s="15">
        <f t="shared" si="96"/>
        <v>4.1671300010552317E-2</v>
      </c>
      <c r="I717" s="22">
        <f>'2000 250 200 1'!D1110</f>
        <v>7.5829627100000003E-7</v>
      </c>
      <c r="J717" s="22">
        <f>'2000 250 200 15'!D1110</f>
        <v>7.58017691E-7</v>
      </c>
      <c r="K717" s="21">
        <f t="shared" si="97"/>
        <v>3.6744369171750314E-2</v>
      </c>
      <c r="L717">
        <f t="shared" si="100"/>
        <v>1250</v>
      </c>
      <c r="M717" s="22">
        <f>'2000 250 200 1'!C1110+'2000 250 200 1'!D1110</f>
        <v>1.7699705410000002E-6</v>
      </c>
      <c r="N717" s="22">
        <f>'2000 250 200 15'!C1110+'2000 250 200 15'!D1110</f>
        <v>1.7692704709999999E-6</v>
      </c>
      <c r="O717" s="21">
        <f t="shared" si="98"/>
        <v>3.9560459297723942E-2</v>
      </c>
      <c r="P717" s="22">
        <f>'2000 250 200 1'!C1110-'2000 250 200 1'!D1110</f>
        <v>2.53377999E-7</v>
      </c>
      <c r="Q717" s="22">
        <f>'2000 250 200 15'!C1110-'2000 250 200 15'!D1110</f>
        <v>2.5323508899999998E-7</v>
      </c>
      <c r="R717" s="21">
        <f t="shared" si="103"/>
        <v>5.6417808140014326E-2</v>
      </c>
    </row>
    <row r="718" spans="1:18">
      <c r="A718">
        <f t="shared" si="94"/>
        <v>43</v>
      </c>
      <c r="B718" s="12">
        <f t="shared" si="101"/>
        <v>-430</v>
      </c>
      <c r="C718">
        <f t="shared" si="95"/>
        <v>0.14369999999999999</v>
      </c>
      <c r="D718">
        <f t="shared" si="102"/>
        <v>-0.8425432318657744</v>
      </c>
      <c r="E718" s="12">
        <f t="shared" si="99"/>
        <v>1187.5</v>
      </c>
      <c r="F718" s="22">
        <f>'2000 250 200 1'!C1111</f>
        <v>1.0090889E-6</v>
      </c>
      <c r="G718" s="22">
        <f>'2000 250 200 15'!C1111</f>
        <v>1.0086955499999999E-6</v>
      </c>
      <c r="H718" s="15">
        <f t="shared" si="96"/>
        <v>3.8988307200013131E-2</v>
      </c>
      <c r="I718" s="22">
        <f>'2000 250 200 1'!D1111</f>
        <v>7.5639293899999998E-7</v>
      </c>
      <c r="J718" s="22">
        <f>'2000 250 200 15'!D1111</f>
        <v>7.5613578000000004E-7</v>
      </c>
      <c r="K718" s="21">
        <f t="shared" si="97"/>
        <v>3.4003850210521755E-2</v>
      </c>
      <c r="L718">
        <f t="shared" si="100"/>
        <v>1250</v>
      </c>
      <c r="M718" s="22">
        <f>'2000 250 200 1'!C1111+'2000 250 200 1'!D1111</f>
        <v>1.765481839E-6</v>
      </c>
      <c r="N718" s="22">
        <f>'2000 250 200 15'!C1111+'2000 250 200 15'!D1111</f>
        <v>1.76483133E-6</v>
      </c>
      <c r="O718" s="21">
        <f t="shared" si="98"/>
        <v>3.6852764548605373E-2</v>
      </c>
      <c r="P718" s="22">
        <f>'2000 250 200 1'!C1111-'2000 250 200 1'!D1111</f>
        <v>2.5269596099999999E-7</v>
      </c>
      <c r="Q718" s="22">
        <f>'2000 250 200 15'!C1111-'2000 250 200 15'!D1111</f>
        <v>2.5255976999999989E-7</v>
      </c>
      <c r="R718" s="21">
        <f t="shared" si="103"/>
        <v>5.3909729922531423E-2</v>
      </c>
    </row>
    <row r="719" spans="1:18">
      <c r="A719">
        <f t="shared" si="94"/>
        <v>44</v>
      </c>
      <c r="B719" s="12">
        <f t="shared" si="101"/>
        <v>-440</v>
      </c>
      <c r="C719">
        <f t="shared" si="95"/>
        <v>0.1613</v>
      </c>
      <c r="D719">
        <f t="shared" si="102"/>
        <v>-0.79236563261103843</v>
      </c>
      <c r="E719" s="12">
        <f t="shared" si="99"/>
        <v>1187.5</v>
      </c>
      <c r="F719" s="22">
        <f>'2000 250 200 1'!C1112</f>
        <v>1.0061075600000001E-6</v>
      </c>
      <c r="G719" s="22">
        <f>'2000 250 200 15'!C1112</f>
        <v>1.00575213E-6</v>
      </c>
      <c r="H719" s="15">
        <f t="shared" si="96"/>
        <v>3.5333477952444674E-2</v>
      </c>
      <c r="I719" s="22">
        <f>'2000 250 200 1'!D1112</f>
        <v>7.5420075600000001E-7</v>
      </c>
      <c r="J719" s="22">
        <f>'2000 250 200 15'!D1112</f>
        <v>7.5397256099999999E-7</v>
      </c>
      <c r="K719" s="21">
        <f t="shared" si="97"/>
        <v>3.0261110898570951E-2</v>
      </c>
      <c r="L719">
        <f t="shared" si="100"/>
        <v>1250</v>
      </c>
      <c r="M719" s="22">
        <f>'2000 250 200 1'!C1112+'2000 250 200 1'!D1112</f>
        <v>1.760308316E-6</v>
      </c>
      <c r="N719" s="22">
        <f>'2000 250 200 15'!C1112+'2000 250 200 15'!D1112</f>
        <v>1.759724691E-6</v>
      </c>
      <c r="O719" s="21">
        <f t="shared" si="98"/>
        <v>3.3160200420816278E-2</v>
      </c>
      <c r="P719" s="22">
        <f>'2000 250 200 1'!C1112-'2000 250 200 1'!D1112</f>
        <v>2.5190680400000009E-7</v>
      </c>
      <c r="Q719" s="22">
        <f>'2000 250 200 15'!C1112-'2000 250 200 15'!D1112</f>
        <v>2.5177956899999997E-7</v>
      </c>
      <c r="R719" s="21">
        <f t="shared" si="103"/>
        <v>5.0521517682640564E-2</v>
      </c>
    </row>
    <row r="720" spans="1:18">
      <c r="A720">
        <f t="shared" si="94"/>
        <v>45</v>
      </c>
      <c r="B720" s="12">
        <f t="shared" si="101"/>
        <v>-450</v>
      </c>
      <c r="C720">
        <f t="shared" si="95"/>
        <v>0.18099999999999999</v>
      </c>
      <c r="D720">
        <f t="shared" si="102"/>
        <v>-0.74232142513081545</v>
      </c>
      <c r="E720" s="12">
        <f t="shared" si="99"/>
        <v>1187.5</v>
      </c>
      <c r="F720" s="22">
        <f>'2000 250 200 1'!C1113</f>
        <v>1.0027287799999999E-6</v>
      </c>
      <c r="G720" s="22">
        <f>'2000 250 200 15'!C1113</f>
        <v>1.00242255E-6</v>
      </c>
      <c r="H720" s="15">
        <f t="shared" si="96"/>
        <v>3.0544328043306705E-2</v>
      </c>
      <c r="I720" s="22">
        <f>'2000 250 200 1'!D1113</f>
        <v>7.5171603899999999E-7</v>
      </c>
      <c r="J720" s="22">
        <f>'2000 250 200 15'!D1113</f>
        <v>7.5152478200000003E-7</v>
      </c>
      <c r="K720" s="21">
        <f t="shared" si="97"/>
        <v>2.5445956140643908E-2</v>
      </c>
      <c r="L720">
        <f t="shared" si="100"/>
        <v>1250</v>
      </c>
      <c r="M720" s="22">
        <f>'2000 250 200 1'!C1113+'2000 250 200 1'!D1113</f>
        <v>1.7544448189999999E-6</v>
      </c>
      <c r="N720" s="22">
        <f>'2000 250 200 15'!C1113+'2000 250 200 15'!D1113</f>
        <v>1.753947332E-6</v>
      </c>
      <c r="O720" s="21">
        <f t="shared" si="98"/>
        <v>2.8359828581769126E-2</v>
      </c>
      <c r="P720" s="22">
        <f>'2000 250 200 1'!C1113-'2000 250 200 1'!D1113</f>
        <v>2.5101274099999996E-7</v>
      </c>
      <c r="Q720" s="22">
        <f>'2000 250 200 15'!C1113-'2000 250 200 15'!D1113</f>
        <v>2.5089776799999995E-7</v>
      </c>
      <c r="R720" s="21">
        <f t="shared" si="103"/>
        <v>4.5814143333669871E-2</v>
      </c>
    </row>
    <row r="721" spans="1:18">
      <c r="A721">
        <f t="shared" si="94"/>
        <v>46</v>
      </c>
      <c r="B721" s="12">
        <f t="shared" si="101"/>
        <v>-460</v>
      </c>
      <c r="C721">
        <f t="shared" si="95"/>
        <v>0.20319999999999999</v>
      </c>
      <c r="D721">
        <f t="shared" si="102"/>
        <v>-0.69207629638811841</v>
      </c>
      <c r="E721" s="12">
        <f t="shared" si="99"/>
        <v>1187.5</v>
      </c>
      <c r="F721" s="22">
        <f>'2000 250 200 1'!C1114</f>
        <v>9.9895653599999997E-7</v>
      </c>
      <c r="G721" s="22">
        <f>'2000 250 200 15'!C1114</f>
        <v>9.9871190499999995E-7</v>
      </c>
      <c r="H721" s="15">
        <f t="shared" si="96"/>
        <v>2.4491651865668589E-2</v>
      </c>
      <c r="I721" s="22">
        <f>'2000 250 200 1'!D1114</f>
        <v>7.4893859899999998E-7</v>
      </c>
      <c r="J721" s="22">
        <f>'2000 250 200 15'!D1114</f>
        <v>7.4879242599999998E-7</v>
      </c>
      <c r="K721" s="21">
        <f t="shared" si="97"/>
        <v>1.9519259140672342E-2</v>
      </c>
      <c r="L721">
        <f t="shared" si="100"/>
        <v>1250</v>
      </c>
      <c r="M721" s="22">
        <f>'2000 250 200 1'!C1114+'2000 250 200 1'!D1114</f>
        <v>1.7478951350000001E-6</v>
      </c>
      <c r="N721" s="22">
        <f>'2000 250 200 15'!C1114+'2000 250 200 15'!D1114</f>
        <v>1.7475043309999999E-6</v>
      </c>
      <c r="O721" s="21">
        <f t="shared" si="98"/>
        <v>2.2361049362255032E-2</v>
      </c>
      <c r="P721" s="22">
        <f>'2000 250 200 1'!C1114-'2000 250 200 1'!D1114</f>
        <v>2.5001793699999999E-7</v>
      </c>
      <c r="Q721" s="22">
        <f>'2000 250 200 15'!C1114-'2000 250 200 15'!D1114</f>
        <v>2.4991947899999997E-7</v>
      </c>
      <c r="R721" s="21">
        <f t="shared" si="103"/>
        <v>3.9388130133482753E-2</v>
      </c>
    </row>
    <row r="722" spans="1:18">
      <c r="A722">
        <f t="shared" si="94"/>
        <v>47</v>
      </c>
      <c r="B722" s="12">
        <f t="shared" si="101"/>
        <v>-470</v>
      </c>
      <c r="C722">
        <f t="shared" si="95"/>
        <v>0.2281</v>
      </c>
      <c r="D722">
        <f t="shared" si="102"/>
        <v>-0.64187471472335145</v>
      </c>
      <c r="E722" s="12">
        <f t="shared" si="99"/>
        <v>1187.5</v>
      </c>
      <c r="F722" s="22">
        <f>'2000 250 200 1'!C1115</f>
        <v>9.9479649300000008E-7</v>
      </c>
      <c r="G722" s="22">
        <f>'2000 250 200 15'!C1115</f>
        <v>9.946265380000001E-7</v>
      </c>
      <c r="H722" s="15">
        <f t="shared" si="96"/>
        <v>1.708585829676932E-2</v>
      </c>
      <c r="I722" s="22">
        <f>'2000 250 200 1'!D1115</f>
        <v>7.4587132799999999E-7</v>
      </c>
      <c r="J722" s="22">
        <f>'2000 250 200 15'!D1115</f>
        <v>7.4577876799999998E-7</v>
      </c>
      <c r="K722" s="21">
        <f t="shared" si="97"/>
        <v>1.2410417194786699E-2</v>
      </c>
      <c r="L722">
        <f t="shared" si="100"/>
        <v>1250</v>
      </c>
      <c r="M722" s="22">
        <f>'2000 250 200 1'!C1115+'2000 250 200 1'!D1115</f>
        <v>1.7406678210000002E-6</v>
      </c>
      <c r="N722" s="22">
        <f>'2000 250 200 15'!C1115+'2000 250 200 15'!D1115</f>
        <v>1.7404053060000001E-6</v>
      </c>
      <c r="O722" s="21">
        <f t="shared" si="98"/>
        <v>1.508241800288389E-2</v>
      </c>
      <c r="P722" s="22">
        <f>'2000 250 200 1'!C1115-'2000 250 200 1'!D1115</f>
        <v>2.4892516500000008E-7</v>
      </c>
      <c r="Q722" s="22">
        <f>'2000 250 200 15'!C1115-'2000 250 200 15'!D1115</f>
        <v>2.4884777000000012E-7</v>
      </c>
      <c r="R722" s="21">
        <f t="shared" si="103"/>
        <v>3.1096507888665508E-2</v>
      </c>
    </row>
    <row r="723" spans="1:18">
      <c r="A723">
        <f t="shared" si="94"/>
        <v>48</v>
      </c>
      <c r="B723" s="12">
        <f t="shared" si="101"/>
        <v>-480</v>
      </c>
      <c r="C723">
        <f t="shared" si="95"/>
        <v>0.25600000000000001</v>
      </c>
      <c r="D723">
        <f t="shared" si="102"/>
        <v>-0.59176003468815042</v>
      </c>
      <c r="E723" s="12">
        <f t="shared" si="99"/>
        <v>1187.5</v>
      </c>
      <c r="F723" s="22">
        <f>'2000 250 200 1'!C1116</f>
        <v>9.9025195400000006E-7</v>
      </c>
      <c r="G723" s="22">
        <f>'2000 250 200 15'!C1116</f>
        <v>9.9017008300000007E-7</v>
      </c>
      <c r="H723" s="15">
        <f t="shared" si="96"/>
        <v>8.2680356479991664E-3</v>
      </c>
      <c r="I723" s="22">
        <f>'2000 250 200 1'!D1116</f>
        <v>7.4251858200000005E-7</v>
      </c>
      <c r="J723" s="22">
        <f>'2000 250 200 15'!D1116</f>
        <v>7.42489059E-7</v>
      </c>
      <c r="K723" s="21">
        <f t="shared" si="97"/>
        <v>3.9761411571148557E-3</v>
      </c>
      <c r="L723">
        <f t="shared" si="100"/>
        <v>1250</v>
      </c>
      <c r="M723" s="22">
        <f>'2000 250 200 1'!C1116+'2000 250 200 1'!D1116</f>
        <v>1.732770536E-6</v>
      </c>
      <c r="N723" s="22">
        <f>'2000 250 200 15'!C1116+'2000 250 200 15'!D1116</f>
        <v>1.7326591420000002E-6</v>
      </c>
      <c r="O723" s="21">
        <f t="shared" si="98"/>
        <v>6.4288708962706902E-3</v>
      </c>
      <c r="P723" s="22">
        <f>'2000 250 200 1'!C1116-'2000 250 200 1'!D1116</f>
        <v>2.4773337200000001E-7</v>
      </c>
      <c r="Q723" s="22">
        <f>'2000 250 200 15'!C1116-'2000 250 200 15'!D1116</f>
        <v>2.4768102400000007E-7</v>
      </c>
      <c r="R723" s="21">
        <f t="shared" si="103"/>
        <v>2.1133015278766706E-2</v>
      </c>
    </row>
    <row r="724" spans="1:18">
      <c r="A724">
        <f t="shared" si="94"/>
        <v>49</v>
      </c>
      <c r="B724" s="12">
        <f t="shared" si="101"/>
        <v>-490</v>
      </c>
      <c r="C724">
        <f t="shared" si="95"/>
        <v>0.28739999999999999</v>
      </c>
      <c r="D724">
        <f t="shared" si="102"/>
        <v>-0.54151323620179315</v>
      </c>
      <c r="E724" s="12">
        <f t="shared" si="99"/>
        <v>1187.5</v>
      </c>
      <c r="F724" s="22">
        <f>'2000 250 200 1'!C1117</f>
        <v>9.8532243199999997E-7</v>
      </c>
      <c r="G724" s="22">
        <f>'2000 250 200 15'!C1117</f>
        <v>9.853422039999999E-7</v>
      </c>
      <c r="H724" s="15">
        <f t="shared" si="96"/>
        <v>-2.0066326495886606E-3</v>
      </c>
      <c r="I724" s="22">
        <f>'2000 250 200 1'!D1117</f>
        <v>7.3888425099999997E-7</v>
      </c>
      <c r="J724" s="22">
        <f>'2000 250 200 15'!D1117</f>
        <v>7.38928449E-7</v>
      </c>
      <c r="K724" s="21">
        <f t="shared" si="97"/>
        <v>-5.9815428572277101E-3</v>
      </c>
      <c r="L724">
        <f t="shared" si="100"/>
        <v>1250</v>
      </c>
      <c r="M724" s="22">
        <f>'2000 250 200 1'!C1117+'2000 250 200 1'!D1117</f>
        <v>1.7242066829999999E-6</v>
      </c>
      <c r="N724" s="22">
        <f>'2000 250 200 15'!C1117+'2000 250 200 15'!D1117</f>
        <v>1.7242706529999999E-6</v>
      </c>
      <c r="O724" s="21">
        <f t="shared" si="98"/>
        <v>-3.7100432316695816E-3</v>
      </c>
      <c r="P724" s="22">
        <f>'2000 250 200 1'!C1117-'2000 250 200 1'!D1117</f>
        <v>2.4643818099999999E-7</v>
      </c>
      <c r="Q724" s="22">
        <f>'2000 250 200 15'!C1117-'2000 250 200 15'!D1117</f>
        <v>2.464137549999999E-7</v>
      </c>
      <c r="R724" s="21">
        <f t="shared" si="103"/>
        <v>9.912104717831615E-3</v>
      </c>
    </row>
    <row r="725" spans="1:18">
      <c r="A725">
        <f t="shared" si="94"/>
        <v>50</v>
      </c>
      <c r="B725" s="12">
        <f t="shared" si="101"/>
        <v>-500</v>
      </c>
      <c r="C725">
        <f t="shared" si="95"/>
        <v>0.32250000000000001</v>
      </c>
      <c r="D725">
        <f t="shared" si="102"/>
        <v>-0.49147028102871343</v>
      </c>
      <c r="E725" s="12">
        <f t="shared" si="99"/>
        <v>1187.5</v>
      </c>
      <c r="F725" s="22">
        <f>'2000 250 200 1'!C1118</f>
        <v>9.8000555799999998E-7</v>
      </c>
      <c r="G725" s="22">
        <f>'2000 250 200 15'!C1118</f>
        <v>9.8014080799999995E-7</v>
      </c>
      <c r="H725" s="15">
        <f t="shared" si="96"/>
        <v>-1.3799989872794498E-2</v>
      </c>
      <c r="I725" s="22">
        <f>'2000 250 200 1'!D1118</f>
        <v>7.3497035099999997E-7</v>
      </c>
      <c r="J725" s="22">
        <f>'2000 250 200 15'!D1118</f>
        <v>7.3510008100000004E-7</v>
      </c>
      <c r="K725" s="21">
        <f t="shared" si="97"/>
        <v>-1.7649494497154538E-2</v>
      </c>
      <c r="L725">
        <f t="shared" si="100"/>
        <v>1250</v>
      </c>
      <c r="M725" s="22">
        <f>'2000 250 200 1'!C1118+'2000 250 200 1'!D1118</f>
        <v>1.7149759089999998E-6</v>
      </c>
      <c r="N725" s="22">
        <f>'2000 250 200 15'!C1118+'2000 250 200 15'!D1118</f>
        <v>1.7152408890000001E-6</v>
      </c>
      <c r="O725" s="21">
        <f t="shared" si="98"/>
        <v>-1.5449752339546114E-2</v>
      </c>
      <c r="P725" s="22">
        <f>'2000 250 200 1'!C1118-'2000 250 200 1'!D1118</f>
        <v>2.4503520700000001E-7</v>
      </c>
      <c r="Q725" s="22">
        <f>'2000 250 200 15'!C1118-'2000 250 200 15'!D1118</f>
        <v>2.4504072699999991E-7</v>
      </c>
      <c r="R725" s="21">
        <f t="shared" si="103"/>
        <v>-2.2527121276298928E-3</v>
      </c>
    </row>
    <row r="726" spans="1:18">
      <c r="A726">
        <f t="shared" si="94"/>
        <v>51</v>
      </c>
      <c r="B726" s="12">
        <f t="shared" si="101"/>
        <v>-510</v>
      </c>
      <c r="C726">
        <f t="shared" si="95"/>
        <v>0.36199999999999999</v>
      </c>
      <c r="D726">
        <f t="shared" si="102"/>
        <v>-0.44129142946683431</v>
      </c>
      <c r="E726" s="12">
        <f t="shared" si="99"/>
        <v>1187.5</v>
      </c>
      <c r="F726" s="22">
        <f>'2000 250 200 1'!C1119</f>
        <v>9.7429951499999997E-7</v>
      </c>
      <c r="G726" s="22">
        <f>'2000 250 200 15'!C1119</f>
        <v>9.7456474500000007E-7</v>
      </c>
      <c r="H726" s="15">
        <f t="shared" si="96"/>
        <v>-2.7218930065463103E-2</v>
      </c>
      <c r="I726" s="22">
        <f>'2000 250 200 1'!D1119</f>
        <v>7.3077592999999999E-7</v>
      </c>
      <c r="J726" s="22">
        <f>'2000 250 200 15'!D1119</f>
        <v>7.3100343600000004E-7</v>
      </c>
      <c r="K726" s="21">
        <f t="shared" si="97"/>
        <v>-3.1127269311866143E-2</v>
      </c>
      <c r="L726">
        <f t="shared" si="100"/>
        <v>1250</v>
      </c>
      <c r="M726" s="22">
        <f>'2000 250 200 1'!C1119+'2000 250 200 1'!D1119</f>
        <v>1.705075445E-6</v>
      </c>
      <c r="N726" s="22">
        <f>'2000 250 200 15'!C1119+'2000 250 200 15'!D1119</f>
        <v>1.7055681810000001E-6</v>
      </c>
      <c r="O726" s="21">
        <f t="shared" si="98"/>
        <v>-2.8894018492224446E-2</v>
      </c>
      <c r="P726" s="22">
        <f>'2000 250 200 1'!C1119-'2000 250 200 1'!D1119</f>
        <v>2.4352358499999998E-7</v>
      </c>
      <c r="Q726" s="22">
        <f>'2000 250 200 15'!C1119-'2000 250 200 15'!D1119</f>
        <v>2.4356130900000003E-7</v>
      </c>
      <c r="R726" s="21">
        <f t="shared" si="103"/>
        <v>-1.5489702294092394E-2</v>
      </c>
    </row>
    <row r="727" spans="1:18">
      <c r="A727">
        <f t="shared" ref="A727:A790" si="104">A643</f>
        <v>52</v>
      </c>
      <c r="B727" s="12">
        <f t="shared" si="101"/>
        <v>-520</v>
      </c>
      <c r="C727">
        <f t="shared" ref="C727:C790" si="105">C643</f>
        <v>0.40639999999999998</v>
      </c>
      <c r="D727">
        <f t="shared" si="102"/>
        <v>-0.39104630072413715</v>
      </c>
      <c r="E727" s="12">
        <f t="shared" si="99"/>
        <v>1187.5</v>
      </c>
      <c r="F727" s="22">
        <f>'2000 250 200 1'!C1120</f>
        <v>9.6820300800000001E-7</v>
      </c>
      <c r="G727" s="22">
        <f>'2000 250 200 15'!C1120</f>
        <v>9.6861368499999991E-7</v>
      </c>
      <c r="H727" s="15">
        <f t="shared" ref="H727:H790" si="106">2*(F727-G727)/(F727+G727)*100</f>
        <v>-4.2407420535372588E-2</v>
      </c>
      <c r="I727" s="22">
        <f>'2000 250 200 1'!D1120</f>
        <v>7.2629626799999995E-7</v>
      </c>
      <c r="J727" s="22">
        <f>'2000 250 200 15'!D1120</f>
        <v>7.2663328499999999E-7</v>
      </c>
      <c r="K727" s="21">
        <f t="shared" ref="K727:K790" si="107">2*(I727-J727)/(I727+J727)*100</f>
        <v>-4.6391375177712663E-2</v>
      </c>
      <c r="L727">
        <f t="shared" si="100"/>
        <v>1250</v>
      </c>
      <c r="M727" s="22">
        <f>'2000 250 200 1'!C1120+'2000 250 200 1'!D1120</f>
        <v>1.694499276E-6</v>
      </c>
      <c r="N727" s="22">
        <f>'2000 250 200 15'!C1120+'2000 250 200 15'!D1120</f>
        <v>1.6952469699999998E-6</v>
      </c>
      <c r="O727" s="21">
        <f t="shared" ref="O727:O790" si="108">2*(M727-N727)/(M727+N727)*100</f>
        <v>-4.4115042586573845E-2</v>
      </c>
      <c r="P727" s="22">
        <f>'2000 250 200 1'!C1120-'2000 250 200 1'!D1120</f>
        <v>2.4190674000000006E-7</v>
      </c>
      <c r="Q727" s="22">
        <f>'2000 250 200 15'!C1120-'2000 250 200 15'!D1120</f>
        <v>2.4198039999999992E-7</v>
      </c>
      <c r="R727" s="21">
        <f t="shared" si="103"/>
        <v>-3.0445115776317765E-2</v>
      </c>
    </row>
    <row r="728" spans="1:18">
      <c r="A728">
        <f t="shared" si="104"/>
        <v>53</v>
      </c>
      <c r="B728" s="12">
        <f t="shared" si="101"/>
        <v>-530</v>
      </c>
      <c r="C728">
        <f t="shared" si="105"/>
        <v>0.45610000000000001</v>
      </c>
      <c r="D728">
        <f t="shared" si="102"/>
        <v>-0.34093992775906168</v>
      </c>
      <c r="E728" s="12">
        <f t="shared" si="99"/>
        <v>1187.5</v>
      </c>
      <c r="F728" s="22">
        <f>'2000 250 200 1'!C1121</f>
        <v>9.6171362100000001E-7</v>
      </c>
      <c r="G728" s="22">
        <f>'2000 250 200 15'!C1121</f>
        <v>9.622858470000001E-7</v>
      </c>
      <c r="H728" s="15">
        <f t="shared" si="106"/>
        <v>-5.9482968630435402E-2</v>
      </c>
      <c r="I728" s="22">
        <f>'2000 250 200 1'!D1121</f>
        <v>7.2152397800000005E-7</v>
      </c>
      <c r="J728" s="22">
        <f>'2000 250 200 15'!D1121</f>
        <v>7.2198097400000005E-7</v>
      </c>
      <c r="K728" s="21">
        <f t="shared" si="107"/>
        <v>-6.3317552096627761E-2</v>
      </c>
      <c r="L728">
        <f t="shared" si="100"/>
        <v>1250</v>
      </c>
      <c r="M728" s="22">
        <f>'2000 250 200 1'!C1121+'2000 250 200 1'!D1121</f>
        <v>1.6832375989999999E-6</v>
      </c>
      <c r="N728" s="22">
        <f>'2000 250 200 15'!C1121+'2000 250 200 15'!D1121</f>
        <v>1.6842668210000001E-6</v>
      </c>
      <c r="O728" s="21">
        <f t="shared" si="108"/>
        <v>-6.112669036973075E-2</v>
      </c>
      <c r="P728" s="22">
        <f>'2000 250 200 1'!C1121-'2000 250 200 1'!D1121</f>
        <v>2.4018964299999996E-7</v>
      </c>
      <c r="Q728" s="22">
        <f>'2000 250 200 15'!C1121-'2000 250 200 15'!D1121</f>
        <v>2.4030487300000005E-7</v>
      </c>
      <c r="R728" s="21">
        <f t="shared" si="103"/>
        <v>-4.7963086429935957E-2</v>
      </c>
    </row>
    <row r="729" spans="1:18">
      <c r="A729">
        <f t="shared" si="104"/>
        <v>54</v>
      </c>
      <c r="B729" s="12">
        <f t="shared" si="101"/>
        <v>-540</v>
      </c>
      <c r="C729">
        <f t="shared" si="105"/>
        <v>0.51200000000000001</v>
      </c>
      <c r="D729">
        <f t="shared" si="102"/>
        <v>-0.29073003902416922</v>
      </c>
      <c r="E729" s="12">
        <f t="shared" si="99"/>
        <v>1187.5</v>
      </c>
      <c r="F729" s="22">
        <f>'2000 250 200 1'!C1122</f>
        <v>9.5482742500000001E-7</v>
      </c>
      <c r="G729" s="22">
        <f>'2000 250 200 15'!C1122</f>
        <v>9.5557669399999996E-7</v>
      </c>
      <c r="H729" s="15">
        <f t="shared" si="106"/>
        <v>-7.8440890338129121E-2</v>
      </c>
      <c r="I729" s="22">
        <f>'2000 250 200 1'!D1122</f>
        <v>7.1645287199999998E-7</v>
      </c>
      <c r="J729" s="22">
        <f>'2000 250 200 15'!D1122</f>
        <v>7.1703875399999995E-7</v>
      </c>
      <c r="K729" s="21">
        <f t="shared" si="107"/>
        <v>-8.1741949429423699E-2</v>
      </c>
      <c r="L729">
        <f t="shared" si="100"/>
        <v>1250</v>
      </c>
      <c r="M729" s="22">
        <f>'2000 250 200 1'!C1122+'2000 250 200 1'!D1122</f>
        <v>1.671280297E-6</v>
      </c>
      <c r="N729" s="22">
        <f>'2000 250 200 15'!C1122+'2000 250 200 15'!D1122</f>
        <v>1.672615448E-6</v>
      </c>
      <c r="O729" s="21">
        <f t="shared" si="108"/>
        <v>-7.9856018358013925E-2</v>
      </c>
      <c r="P729" s="22">
        <f>'2000 250 200 1'!C1122-'2000 250 200 1'!D1122</f>
        <v>2.3837455300000003E-7</v>
      </c>
      <c r="Q729" s="22">
        <f>'2000 250 200 15'!C1122-'2000 250 200 15'!D1122</f>
        <v>2.3853794000000001E-7</v>
      </c>
      <c r="R729" s="21">
        <f t="shared" si="103"/>
        <v>-6.8518649604750029E-2</v>
      </c>
    </row>
    <row r="730" spans="1:18">
      <c r="A730">
        <f t="shared" si="104"/>
        <v>55</v>
      </c>
      <c r="B730" s="12">
        <f t="shared" si="101"/>
        <v>-550</v>
      </c>
      <c r="C730">
        <f t="shared" si="105"/>
        <v>0.57469999999999999</v>
      </c>
      <c r="D730">
        <f t="shared" si="102"/>
        <v>-0.24055880286630241</v>
      </c>
      <c r="E730" s="12">
        <f t="shared" si="99"/>
        <v>1187.5</v>
      </c>
      <c r="F730" s="22">
        <f>'2000 250 200 1'!C1123</f>
        <v>9.4753955799999996E-7</v>
      </c>
      <c r="G730" s="22">
        <f>'2000 250 200 15'!C1123</f>
        <v>9.4847891099999995E-7</v>
      </c>
      <c r="H730" s="15">
        <f t="shared" si="106"/>
        <v>-9.9086903989434663E-2</v>
      </c>
      <c r="I730" s="22">
        <f>'2000 250 200 1'!D1123</f>
        <v>7.1108151600000003E-7</v>
      </c>
      <c r="J730" s="22">
        <f>'2000 250 200 15'!D1123</f>
        <v>7.1180377999999996E-7</v>
      </c>
      <c r="K730" s="21">
        <f t="shared" si="107"/>
        <v>-0.10152104347839483</v>
      </c>
      <c r="L730">
        <f t="shared" si="100"/>
        <v>1250</v>
      </c>
      <c r="M730" s="22">
        <f>'2000 250 200 1'!C1123+'2000 250 200 1'!D1123</f>
        <v>1.6586210740000001E-6</v>
      </c>
      <c r="N730" s="22">
        <f>'2000 250 200 15'!C1123+'2000 250 200 15'!D1123</f>
        <v>1.660282691E-6</v>
      </c>
      <c r="O730" s="21">
        <f t="shared" si="108"/>
        <v>-0.10013047184571879</v>
      </c>
      <c r="P730" s="22">
        <f>'2000 250 200 1'!C1123-'2000 250 200 1'!D1123</f>
        <v>2.3645804199999993E-7</v>
      </c>
      <c r="Q730" s="22">
        <f>'2000 250 200 15'!C1123-'2000 250 200 15'!D1123</f>
        <v>2.3667513099999999E-7</v>
      </c>
      <c r="R730" s="21">
        <f t="shared" si="103"/>
        <v>-9.1766552162710444E-2</v>
      </c>
    </row>
    <row r="731" spans="1:18">
      <c r="A731">
        <f t="shared" si="104"/>
        <v>56</v>
      </c>
      <c r="B731" s="12">
        <f t="shared" si="101"/>
        <v>-560</v>
      </c>
      <c r="C731">
        <f t="shared" si="105"/>
        <v>0.64510000000000001</v>
      </c>
      <c r="D731">
        <f t="shared" si="102"/>
        <v>-0.19037295810595026</v>
      </c>
      <c r="E731" s="12">
        <f t="shared" si="99"/>
        <v>1187.5</v>
      </c>
      <c r="F731" s="22">
        <f>'2000 250 200 1'!C1124</f>
        <v>9.39844107E-7</v>
      </c>
      <c r="G731" s="22">
        <f>'2000 250 200 15'!C1124</f>
        <v>9.4098255199999999E-7</v>
      </c>
      <c r="H731" s="15">
        <f t="shared" si="106"/>
        <v>-0.12105793955571456</v>
      </c>
      <c r="I731" s="22">
        <f>'2000 250 200 1'!D1124</f>
        <v>7.0541271E-7</v>
      </c>
      <c r="J731" s="22">
        <f>'2000 250 200 15'!D1124</f>
        <v>7.0627770000000002E-7</v>
      </c>
      <c r="K731" s="21">
        <f t="shared" si="107"/>
        <v>-0.12254669917322993</v>
      </c>
      <c r="L731">
        <f t="shared" si="100"/>
        <v>1250</v>
      </c>
      <c r="M731" s="22">
        <f>'2000 250 200 1'!C1124+'2000 250 200 1'!D1124</f>
        <v>1.6452568170000001E-6</v>
      </c>
      <c r="N731" s="22">
        <f>'2000 250 200 15'!C1124+'2000 250 200 15'!D1124</f>
        <v>1.6472602520000001E-6</v>
      </c>
      <c r="O731" s="21">
        <f t="shared" si="108"/>
        <v>-0.12169625596556086</v>
      </c>
      <c r="P731" s="22">
        <f>'2000 250 200 1'!C1124-'2000 250 200 1'!D1124</f>
        <v>2.34431397E-7</v>
      </c>
      <c r="Q731" s="22">
        <f>'2000 250 200 15'!C1124-'2000 250 200 15'!D1124</f>
        <v>2.3470485199999998E-7</v>
      </c>
      <c r="R731" s="21">
        <f t="shared" si="103"/>
        <v>-0.11657807324966477</v>
      </c>
    </row>
    <row r="732" spans="1:18">
      <c r="A732">
        <f t="shared" si="104"/>
        <v>57</v>
      </c>
      <c r="B732" s="12">
        <f t="shared" si="101"/>
        <v>-570</v>
      </c>
      <c r="C732">
        <f t="shared" si="105"/>
        <v>0.72409999999999997</v>
      </c>
      <c r="D732">
        <f t="shared" si="102"/>
        <v>-0.14020145251943436</v>
      </c>
      <c r="E732" s="12">
        <f t="shared" si="99"/>
        <v>1187.5</v>
      </c>
      <c r="F732" s="22">
        <f>'2000 250 200 1'!C1125</f>
        <v>9.3173548099999997E-7</v>
      </c>
      <c r="G732" s="22">
        <f>'2000 250 200 15'!C1125</f>
        <v>9.3307755800000002E-7</v>
      </c>
      <c r="H732" s="15">
        <f t="shared" si="106"/>
        <v>-0.14393689575655674</v>
      </c>
      <c r="I732" s="22">
        <f>'2000 250 200 1'!D1125</f>
        <v>6.9945026000000002E-7</v>
      </c>
      <c r="J732" s="22">
        <f>'2000 250 200 15'!D1125</f>
        <v>7.0046314700000005E-7</v>
      </c>
      <c r="K732" s="21">
        <f t="shared" si="107"/>
        <v>-0.1447070933009536</v>
      </c>
      <c r="L732">
        <f t="shared" si="100"/>
        <v>1250</v>
      </c>
      <c r="M732" s="22">
        <f>'2000 250 200 1'!C1125+'2000 250 200 1'!D1125</f>
        <v>1.631185741E-6</v>
      </c>
      <c r="N732" s="22">
        <f>'2000 250 200 15'!C1125+'2000 250 200 15'!D1125</f>
        <v>1.6335407050000001E-6</v>
      </c>
      <c r="O732" s="21">
        <f t="shared" si="108"/>
        <v>-0.1442671561585456</v>
      </c>
      <c r="P732" s="22">
        <f>'2000 250 200 1'!C1125-'2000 250 200 1'!D1125</f>
        <v>2.3228522099999995E-7</v>
      </c>
      <c r="Q732" s="22">
        <f>'2000 250 200 15'!C1125-'2000 250 200 15'!D1125</f>
        <v>2.3261441099999998E-7</v>
      </c>
      <c r="R732" s="21">
        <f t="shared" si="103"/>
        <v>-0.14161766426179059</v>
      </c>
    </row>
    <row r="733" spans="1:18">
      <c r="A733">
        <f t="shared" si="104"/>
        <v>58</v>
      </c>
      <c r="B733" s="12">
        <f t="shared" si="101"/>
        <v>-580</v>
      </c>
      <c r="C733">
        <f t="shared" si="105"/>
        <v>0.81269999999999998</v>
      </c>
      <c r="D733">
        <f t="shared" si="102"/>
        <v>-9.0069740247169336E-2</v>
      </c>
      <c r="E733" s="12">
        <f t="shared" si="99"/>
        <v>1187.5</v>
      </c>
      <c r="F733" s="22">
        <f>'2000 250 200 1'!C1126</f>
        <v>9.2321279799999995E-7</v>
      </c>
      <c r="G733" s="22">
        <f>'2000 250 200 15'!C1126</f>
        <v>9.2475955200000005E-7</v>
      </c>
      <c r="H733" s="15">
        <f t="shared" si="106"/>
        <v>-0.1674001237085711</v>
      </c>
      <c r="I733" s="22">
        <f>'2000 250 200 1'!D1126</f>
        <v>6.9319677300000003E-7</v>
      </c>
      <c r="J733" s="22">
        <f>'2000 250 200 15'!D1126</f>
        <v>6.9436109599999998E-7</v>
      </c>
      <c r="K733" s="21">
        <f t="shared" si="107"/>
        <v>-0.16782334286916151</v>
      </c>
      <c r="L733">
        <f t="shared" si="100"/>
        <v>1250</v>
      </c>
      <c r="M733" s="22">
        <f>'2000 250 200 1'!C1126+'2000 250 200 1'!D1126</f>
        <v>1.616409571E-6</v>
      </c>
      <c r="N733" s="22">
        <f>'2000 250 200 15'!C1126+'2000 250 200 15'!D1126</f>
        <v>1.619120648E-6</v>
      </c>
      <c r="O733" s="21">
        <f t="shared" si="108"/>
        <v>-0.16758162134167626</v>
      </c>
      <c r="P733" s="22">
        <f>'2000 250 200 1'!C1126-'2000 250 200 1'!D1126</f>
        <v>2.3001602499999992E-7</v>
      </c>
      <c r="Q733" s="22">
        <f>'2000 250 200 15'!C1126-'2000 250 200 15'!D1126</f>
        <v>2.3039845600000006E-7</v>
      </c>
      <c r="R733" s="21">
        <f t="shared" si="103"/>
        <v>-0.16612466192180594</v>
      </c>
    </row>
    <row r="734" spans="1:18">
      <c r="A734">
        <f t="shared" si="104"/>
        <v>59</v>
      </c>
      <c r="B734" s="12">
        <f t="shared" si="101"/>
        <v>-590</v>
      </c>
      <c r="C734">
        <f t="shared" si="105"/>
        <v>0.9123</v>
      </c>
      <c r="D734">
        <f t="shared" si="102"/>
        <v>-3.9862325136205398E-2</v>
      </c>
      <c r="E734" s="12">
        <f t="shared" si="99"/>
        <v>1187.5</v>
      </c>
      <c r="F734" s="22">
        <f>'2000 250 200 1'!C1127</f>
        <v>9.1428212400000003E-7</v>
      </c>
      <c r="G734" s="22">
        <f>'2000 250 200 15'!C1127</f>
        <v>9.1603279799999996E-7</v>
      </c>
      <c r="H734" s="15">
        <f t="shared" si="106"/>
        <v>-0.19129757168640177</v>
      </c>
      <c r="I734" s="22">
        <f>'2000 250 200 1'!D1127</f>
        <v>6.8665258899999999E-7</v>
      </c>
      <c r="J734" s="22">
        <f>'2000 250 200 15'!D1127</f>
        <v>6.87969552E-7</v>
      </c>
      <c r="K734" s="21">
        <f t="shared" si="107"/>
        <v>-0.19161091047783568</v>
      </c>
      <c r="L734">
        <f t="shared" si="100"/>
        <v>1250</v>
      </c>
      <c r="M734" s="22">
        <f>'2000 250 200 1'!C1127+'2000 250 200 1'!D1127</f>
        <v>1.600934713E-6</v>
      </c>
      <c r="N734" s="22">
        <f>'2000 250 200 15'!C1127+'2000 250 200 15'!D1127</f>
        <v>1.6040023500000001E-6</v>
      </c>
      <c r="O734" s="21">
        <f t="shared" si="108"/>
        <v>-0.19143196510252625</v>
      </c>
      <c r="P734" s="22">
        <f>'2000 250 200 1'!C1127-'2000 250 200 1'!D1127</f>
        <v>2.2762953500000004E-7</v>
      </c>
      <c r="Q734" s="22">
        <f>'2000 250 200 15'!C1127-'2000 250 200 15'!D1127</f>
        <v>2.2806324599999996E-7</v>
      </c>
      <c r="R734" s="21">
        <f t="shared" si="103"/>
        <v>-0.19035236812317211</v>
      </c>
    </row>
    <row r="735" spans="1:18">
      <c r="A735">
        <f t="shared" si="104"/>
        <v>60</v>
      </c>
      <c r="B735" s="12">
        <f t="shared" si="101"/>
        <v>-600</v>
      </c>
      <c r="C735">
        <f t="shared" si="105"/>
        <v>1.024</v>
      </c>
      <c r="D735">
        <f t="shared" si="102"/>
        <v>1.0299956639811961E-2</v>
      </c>
      <c r="E735" s="12">
        <f t="shared" si="99"/>
        <v>1187.5</v>
      </c>
      <c r="F735" s="22">
        <f>'2000 250 200 1'!C1128</f>
        <v>9.0495281499999995E-7</v>
      </c>
      <c r="G735" s="22">
        <f>'2000 250 200 15'!C1128</f>
        <v>9.0690592300000005E-7</v>
      </c>
      <c r="H735" s="15">
        <f t="shared" si="106"/>
        <v>-0.21559164178063991</v>
      </c>
      <c r="I735" s="22">
        <f>'2000 250 200 1'!D1128</f>
        <v>6.7981556699999997E-7</v>
      </c>
      <c r="J735" s="22">
        <f>'2000 250 200 15'!D1128</f>
        <v>6.8128340199999998E-7</v>
      </c>
      <c r="K735" s="21">
        <f t="shared" si="107"/>
        <v>-0.21568380160899339</v>
      </c>
      <c r="L735">
        <f t="shared" si="100"/>
        <v>1250</v>
      </c>
      <c r="M735" s="22">
        <f>'2000 250 200 1'!C1128+'2000 250 200 1'!D1128</f>
        <v>1.5847683819999999E-6</v>
      </c>
      <c r="N735" s="22">
        <f>'2000 250 200 15'!C1128+'2000 250 200 15'!D1128</f>
        <v>1.588189325E-6</v>
      </c>
      <c r="O735" s="21">
        <f t="shared" si="108"/>
        <v>-0.21563117544573682</v>
      </c>
      <c r="P735" s="22">
        <f>'2000 250 200 1'!C1128-'2000 250 200 1'!D1128</f>
        <v>2.2513724799999999E-7</v>
      </c>
      <c r="Q735" s="22">
        <f>'2000 250 200 15'!C1128-'2000 250 200 15'!D1128</f>
        <v>2.2562252100000007E-7</v>
      </c>
      <c r="R735" s="21">
        <f t="shared" si="103"/>
        <v>-0.21531335907667679</v>
      </c>
    </row>
    <row r="736" spans="1:18">
      <c r="A736">
        <f t="shared" si="104"/>
        <v>61</v>
      </c>
      <c r="B736" s="12">
        <f t="shared" si="101"/>
        <v>-610</v>
      </c>
      <c r="C736">
        <f t="shared" si="105"/>
        <v>1.149</v>
      </c>
      <c r="D736">
        <f t="shared" si="102"/>
        <v>6.0320028688285184E-2</v>
      </c>
      <c r="E736" s="12">
        <f t="shared" si="99"/>
        <v>1187.5</v>
      </c>
      <c r="F736" s="22">
        <f>'2000 250 200 1'!C1129</f>
        <v>8.9523296000000005E-7</v>
      </c>
      <c r="G736" s="22">
        <f>'2000 250 200 15'!C1129</f>
        <v>8.9738563799999997E-7</v>
      </c>
      <c r="H736" s="15">
        <f t="shared" si="106"/>
        <v>-0.24017133398053964</v>
      </c>
      <c r="I736" s="22">
        <f>'2000 250 200 1'!D1129</f>
        <v>6.7268439199999996E-7</v>
      </c>
      <c r="J736" s="22">
        <f>'2000 250 200 15'!D1129</f>
        <v>6.7429799299999997E-7</v>
      </c>
      <c r="K736" s="21">
        <f t="shared" si="107"/>
        <v>-0.23958754293583615</v>
      </c>
      <c r="L736">
        <f t="shared" si="100"/>
        <v>1250</v>
      </c>
      <c r="M736" s="22">
        <f>'2000 250 200 1'!C1129+'2000 250 200 1'!D1129</f>
        <v>1.5679173520000001E-6</v>
      </c>
      <c r="N736" s="22">
        <f>'2000 250 200 15'!C1129+'2000 250 200 15'!D1129</f>
        <v>1.5716836309999999E-6</v>
      </c>
      <c r="O736" s="21">
        <f t="shared" si="108"/>
        <v>-0.23992087022478992</v>
      </c>
      <c r="P736" s="22">
        <f>'2000 250 200 1'!C1129-'2000 250 200 1'!D1129</f>
        <v>2.2254856800000009E-7</v>
      </c>
      <c r="Q736" s="22">
        <f>'2000 250 200 15'!C1129-'2000 250 200 15'!D1129</f>
        <v>2.23087645E-7</v>
      </c>
      <c r="R736" s="21">
        <f t="shared" si="103"/>
        <v>-0.24193590389383862</v>
      </c>
    </row>
    <row r="737" spans="1:18">
      <c r="A737">
        <f t="shared" si="104"/>
        <v>62</v>
      </c>
      <c r="B737" s="12">
        <f t="shared" si="101"/>
        <v>-620</v>
      </c>
      <c r="C737">
        <f t="shared" si="105"/>
        <v>1.29</v>
      </c>
      <c r="D737">
        <f t="shared" si="102"/>
        <v>0.11058971029924898</v>
      </c>
      <c r="E737" s="12">
        <f t="shared" si="99"/>
        <v>1187.5</v>
      </c>
      <c r="F737" s="22">
        <f>'2000 250 200 1'!C1130</f>
        <v>8.8512771200000005E-7</v>
      </c>
      <c r="G737" s="22">
        <f>'2000 250 200 15'!C1130</f>
        <v>8.8747363000000003E-7</v>
      </c>
      <c r="H737" s="15">
        <f t="shared" si="106"/>
        <v>-0.26468647455192779</v>
      </c>
      <c r="I737" s="22">
        <f>'2000 250 200 1'!D1130</f>
        <v>6.6526411100000005E-7</v>
      </c>
      <c r="J737" s="22">
        <f>'2000 250 200 15'!D1130</f>
        <v>6.6701499199999999E-7</v>
      </c>
      <c r="K737" s="21">
        <f t="shared" si="107"/>
        <v>-0.2628399704021987</v>
      </c>
      <c r="L737">
        <f t="shared" si="100"/>
        <v>1250</v>
      </c>
      <c r="M737" s="22">
        <f>'2000 250 200 1'!C1130+'2000 250 200 1'!D1130</f>
        <v>1.5503918230000001E-6</v>
      </c>
      <c r="N737" s="22">
        <f>'2000 250 200 15'!C1130+'2000 250 200 15'!D1130</f>
        <v>1.5544886220000001E-6</v>
      </c>
      <c r="O737" s="21">
        <f t="shared" si="108"/>
        <v>-0.26389415454610365</v>
      </c>
      <c r="P737" s="22">
        <f>'2000 250 200 1'!C1130-'2000 250 200 1'!D1130</f>
        <v>2.19863601E-7</v>
      </c>
      <c r="Q737" s="22">
        <f>'2000 250 200 15'!C1130-'2000 250 200 15'!D1130</f>
        <v>2.2045863800000004E-7</v>
      </c>
      <c r="R737" s="21">
        <f t="shared" si="103"/>
        <v>-0.27027342582169295</v>
      </c>
    </row>
    <row r="738" spans="1:18">
      <c r="A738">
        <f t="shared" si="104"/>
        <v>63</v>
      </c>
      <c r="B738" s="12">
        <f t="shared" si="101"/>
        <v>-630</v>
      </c>
      <c r="C738">
        <f t="shared" si="105"/>
        <v>1.448</v>
      </c>
      <c r="D738">
        <f t="shared" si="102"/>
        <v>0.16076856186112809</v>
      </c>
      <c r="E738" s="12">
        <f t="shared" si="99"/>
        <v>1187.5</v>
      </c>
      <c r="F738" s="22">
        <f>'2000 250 200 1'!C1131</f>
        <v>8.7463721199999995E-7</v>
      </c>
      <c r="G738" s="22">
        <f>'2000 250 200 15'!C1131</f>
        <v>8.7716491000000002E-7</v>
      </c>
      <c r="H738" s="15">
        <f t="shared" si="106"/>
        <v>-0.28858259369091882</v>
      </c>
      <c r="I738" s="22">
        <f>'2000 250 200 1'!D1131</f>
        <v>6.5756716299999996E-7</v>
      </c>
      <c r="J738" s="22">
        <f>'2000 250 200 15'!D1131</f>
        <v>6.5944379100000002E-7</v>
      </c>
      <c r="K738" s="21">
        <f t="shared" si="107"/>
        <v>-0.2849828992386747</v>
      </c>
      <c r="L738">
        <f t="shared" si="100"/>
        <v>1250</v>
      </c>
      <c r="M738" s="22">
        <f>'2000 250 200 1'!C1131+'2000 250 200 1'!D1131</f>
        <v>1.5322043749999998E-6</v>
      </c>
      <c r="N738" s="22">
        <f>'2000 250 200 15'!C1131+'2000 250 200 15'!D1131</f>
        <v>1.5366087009999999E-6</v>
      </c>
      <c r="O738" s="21">
        <f t="shared" si="108"/>
        <v>-0.28703774983524877</v>
      </c>
      <c r="P738" s="22">
        <f>'2000 250 200 1'!C1131-'2000 250 200 1'!D1131</f>
        <v>2.1707004899999999E-7</v>
      </c>
      <c r="Q738" s="22">
        <f>'2000 250 200 15'!C1131-'2000 250 200 15'!D1131</f>
        <v>2.17721119E-7</v>
      </c>
      <c r="R738" s="21">
        <f t="shared" si="103"/>
        <v>-0.29948630419282696</v>
      </c>
    </row>
    <row r="739" spans="1:18">
      <c r="A739">
        <f t="shared" si="104"/>
        <v>64</v>
      </c>
      <c r="B739" s="12">
        <f t="shared" si="101"/>
        <v>-640</v>
      </c>
      <c r="C739">
        <f t="shared" si="105"/>
        <v>1.625</v>
      </c>
      <c r="D739">
        <f t="shared" si="102"/>
        <v>0.21085336531489318</v>
      </c>
      <c r="E739" s="12">
        <f t="shared" si="99"/>
        <v>1187.5</v>
      </c>
      <c r="F739" s="22">
        <f>'2000 250 200 1'!C1132</f>
        <v>8.6375417199999998E-7</v>
      </c>
      <c r="G739" s="22">
        <f>'2000 250 200 15'!C1132</f>
        <v>8.6644814700000003E-7</v>
      </c>
      <c r="H739" s="15">
        <f t="shared" si="106"/>
        <v>-0.3114057784360249</v>
      </c>
      <c r="I739" s="22">
        <f>'2000 250 200 1'!D1132</f>
        <v>6.4960877399999995E-7</v>
      </c>
      <c r="J739" s="22">
        <f>'2000 250 200 15'!D1132</f>
        <v>6.5159731300000003E-7</v>
      </c>
      <c r="K739" s="21">
        <f t="shared" si="107"/>
        <v>-0.30564551147847191</v>
      </c>
      <c r="L739">
        <f t="shared" si="100"/>
        <v>1250</v>
      </c>
      <c r="M739" s="22">
        <f>'2000 250 200 1'!C1132+'2000 250 200 1'!D1132</f>
        <v>1.5133629459999998E-6</v>
      </c>
      <c r="N739" s="22">
        <f>'2000 250 200 15'!C1132+'2000 250 200 15'!D1132</f>
        <v>1.5180454600000001E-6</v>
      </c>
      <c r="O739" s="21">
        <f t="shared" si="108"/>
        <v>-0.30893323319498894</v>
      </c>
      <c r="P739" s="22">
        <f>'2000 250 200 1'!C1132-'2000 250 200 1'!D1132</f>
        <v>2.1414539800000003E-7</v>
      </c>
      <c r="Q739" s="22">
        <f>'2000 250 200 15'!C1132-'2000 250 200 15'!D1132</f>
        <v>2.14850834E-7</v>
      </c>
      <c r="R739" s="21">
        <f t="shared" si="103"/>
        <v>-0.32887748067678702</v>
      </c>
    </row>
    <row r="740" spans="1:18">
      <c r="A740">
        <f t="shared" si="104"/>
        <v>65</v>
      </c>
      <c r="B740" s="12">
        <f t="shared" si="101"/>
        <v>-650</v>
      </c>
      <c r="C740">
        <f t="shared" si="105"/>
        <v>1.825</v>
      </c>
      <c r="D740">
        <f t="shared" si="102"/>
        <v>0.2612628687924935</v>
      </c>
      <c r="E740" s="12">
        <f t="shared" si="99"/>
        <v>1187.5</v>
      </c>
      <c r="F740" s="22">
        <f>'2000 250 200 1'!C1133</f>
        <v>8.5246397000000005E-7</v>
      </c>
      <c r="G740" s="22">
        <f>'2000 250 200 15'!C1133</f>
        <v>8.5530954900000001E-7</v>
      </c>
      <c r="H740" s="15">
        <f t="shared" si="106"/>
        <v>-0.33325016090730852</v>
      </c>
      <c r="I740" s="22">
        <f>'2000 250 200 1'!D1133</f>
        <v>6.4140223199999996E-7</v>
      </c>
      <c r="J740" s="22">
        <f>'2000 250 200 15'!D1133</f>
        <v>6.43487724E-7</v>
      </c>
      <c r="K740" s="21">
        <f t="shared" si="107"/>
        <v>-0.32461799397862928</v>
      </c>
      <c r="L740">
        <f t="shared" si="100"/>
        <v>1250</v>
      </c>
      <c r="M740" s="22">
        <f>'2000 250 200 1'!C1133+'2000 250 200 1'!D1133</f>
        <v>1.493866202E-6</v>
      </c>
      <c r="N740" s="22">
        <f>'2000 250 200 15'!C1133+'2000 250 200 15'!D1133</f>
        <v>1.4987972730000001E-6</v>
      </c>
      <c r="O740" s="21">
        <f t="shared" si="108"/>
        <v>-0.32954396918952639</v>
      </c>
      <c r="P740" s="22">
        <f>'2000 250 200 1'!C1133-'2000 250 200 1'!D1133</f>
        <v>2.110617380000001E-7</v>
      </c>
      <c r="Q740" s="22">
        <f>'2000 250 200 15'!C1133-'2000 250 200 15'!D1133</f>
        <v>2.11821825E-7</v>
      </c>
      <c r="R740" s="21">
        <f t="shared" si="103"/>
        <v>-0.35947814788909477</v>
      </c>
    </row>
    <row r="741" spans="1:18">
      <c r="A741">
        <f t="shared" si="104"/>
        <v>66</v>
      </c>
      <c r="B741" s="12">
        <f t="shared" si="101"/>
        <v>-660</v>
      </c>
      <c r="C741">
        <f t="shared" si="105"/>
        <v>2.048</v>
      </c>
      <c r="D741">
        <f t="shared" si="102"/>
        <v>0.31132995230379318</v>
      </c>
      <c r="E741" s="12">
        <f t="shared" si="99"/>
        <v>1187.5</v>
      </c>
      <c r="F741" s="22">
        <f>'2000 250 200 1'!C1134</f>
        <v>8.4073908799999997E-7</v>
      </c>
      <c r="G741" s="22">
        <f>'2000 250 200 15'!C1134</f>
        <v>8.4373009299999997E-7</v>
      </c>
      <c r="H741" s="15">
        <f t="shared" si="106"/>
        <v>-0.35512730464137771</v>
      </c>
      <c r="I741" s="22">
        <f>'2000 250 200 1'!D1134</f>
        <v>6.3295397000000001E-7</v>
      </c>
      <c r="J741" s="22">
        <f>'2000 250 200 15'!D1134</f>
        <v>6.3512215699999998E-7</v>
      </c>
      <c r="K741" s="21">
        <f t="shared" si="107"/>
        <v>-0.34196480066688617</v>
      </c>
      <c r="L741">
        <f t="shared" si="100"/>
        <v>1250</v>
      </c>
      <c r="M741" s="22">
        <f>'2000 250 200 1'!C1134+'2000 250 200 1'!D1134</f>
        <v>1.473693058E-6</v>
      </c>
      <c r="N741" s="22">
        <f>'2000 250 200 15'!C1134+'2000 250 200 15'!D1134</f>
        <v>1.4788522499999999E-6</v>
      </c>
      <c r="O741" s="21">
        <f t="shared" si="108"/>
        <v>-0.34947419679020592</v>
      </c>
      <c r="P741" s="22">
        <f>'2000 250 200 1'!C1134-'2000 250 200 1'!D1134</f>
        <v>2.0778511799999996E-7</v>
      </c>
      <c r="Q741" s="22">
        <f>'2000 250 200 15'!C1134-'2000 250 200 15'!D1134</f>
        <v>2.0860793599999999E-7</v>
      </c>
      <c r="R741" s="21">
        <f t="shared" si="103"/>
        <v>-0.39521216412992083</v>
      </c>
    </row>
    <row r="742" spans="1:18">
      <c r="A742">
        <f t="shared" si="104"/>
        <v>67</v>
      </c>
      <c r="B742" s="12">
        <f t="shared" si="101"/>
        <v>-670</v>
      </c>
      <c r="C742">
        <f t="shared" si="105"/>
        <v>2.2989999999999999</v>
      </c>
      <c r="D742">
        <f t="shared" si="102"/>
        <v>0.36153897126927903</v>
      </c>
      <c r="E742" s="12">
        <f t="shared" si="99"/>
        <v>1187.5</v>
      </c>
      <c r="F742" s="22">
        <f>'2000 250 200 1'!C1135</f>
        <v>8.2851661700000002E-7</v>
      </c>
      <c r="G742" s="22">
        <f>'2000 250 200 15'!C1135</f>
        <v>8.3166306099999996E-7</v>
      </c>
      <c r="H742" s="15">
        <f t="shared" si="106"/>
        <v>-0.37904861042395399</v>
      </c>
      <c r="I742" s="22">
        <f>'2000 250 200 1'!D1135</f>
        <v>6.2425420600000001E-7</v>
      </c>
      <c r="J742" s="22">
        <f>'2000 250 200 15'!D1135</f>
        <v>6.2649433200000004E-7</v>
      </c>
      <c r="K742" s="21">
        <f t="shared" si="107"/>
        <v>-0.35820565556400152</v>
      </c>
      <c r="L742">
        <f t="shared" si="100"/>
        <v>1250</v>
      </c>
      <c r="M742" s="22">
        <f>'2000 250 200 1'!C1135+'2000 250 200 1'!D1135</f>
        <v>1.452770823E-6</v>
      </c>
      <c r="N742" s="22">
        <f>'2000 250 200 15'!C1135+'2000 250 200 15'!D1135</f>
        <v>1.458157393E-6</v>
      </c>
      <c r="O742" s="21">
        <f t="shared" si="108"/>
        <v>-0.37009294632499234</v>
      </c>
      <c r="P742" s="22">
        <f>'2000 250 200 1'!C1135-'2000 250 200 1'!D1135</f>
        <v>2.0426241100000001E-7</v>
      </c>
      <c r="Q742" s="22">
        <f>'2000 250 200 15'!C1135-'2000 250 200 15'!D1135</f>
        <v>2.0516872899999992E-7</v>
      </c>
      <c r="R742" s="21">
        <f t="shared" si="103"/>
        <v>-0.44272060009891023</v>
      </c>
    </row>
    <row r="743" spans="1:18">
      <c r="A743">
        <f t="shared" si="104"/>
        <v>68</v>
      </c>
      <c r="B743" s="12">
        <f t="shared" si="101"/>
        <v>-680</v>
      </c>
      <c r="C743">
        <f t="shared" si="105"/>
        <v>2.58</v>
      </c>
      <c r="D743">
        <f t="shared" si="102"/>
        <v>0.41161970596323016</v>
      </c>
      <c r="E743" s="12">
        <f t="shared" si="99"/>
        <v>1187.5</v>
      </c>
      <c r="F743" s="22">
        <f>'2000 250 200 1'!C1136</f>
        <v>8.1566491799999999E-7</v>
      </c>
      <c r="G743" s="22">
        <f>'2000 250 200 15'!C1136</f>
        <v>8.1899729999999996E-7</v>
      </c>
      <c r="H743" s="15">
        <f t="shared" si="106"/>
        <v>-0.40771505737462099</v>
      </c>
      <c r="I743" s="22">
        <f>'2000 250 200 1'!D1136</f>
        <v>6.1526581400000004E-7</v>
      </c>
      <c r="J743" s="22">
        <f>'2000 250 200 15'!D1136</f>
        <v>6.1757429200000005E-7</v>
      </c>
      <c r="K743" s="21">
        <f t="shared" si="107"/>
        <v>-0.37449755061748613</v>
      </c>
      <c r="L743">
        <f t="shared" si="100"/>
        <v>1250</v>
      </c>
      <c r="M743" s="22">
        <f>'2000 250 200 1'!C1136+'2000 250 200 1'!D1136</f>
        <v>1.430930732E-6</v>
      </c>
      <c r="N743" s="22">
        <f>'2000 250 200 15'!C1136+'2000 250 200 15'!D1136</f>
        <v>1.436571592E-6</v>
      </c>
      <c r="O743" s="21">
        <f t="shared" si="108"/>
        <v>-0.39343368288059916</v>
      </c>
      <c r="P743" s="22">
        <f>'2000 250 200 1'!C1136-'2000 250 200 1'!D1136</f>
        <v>2.0039910399999995E-7</v>
      </c>
      <c r="Q743" s="22">
        <f>'2000 250 200 15'!C1136-'2000 250 200 15'!D1136</f>
        <v>2.0142300799999991E-7</v>
      </c>
      <c r="R743" s="21">
        <f t="shared" si="103"/>
        <v>-0.50963049041958464</v>
      </c>
    </row>
    <row r="744" spans="1:18">
      <c r="A744">
        <f t="shared" si="104"/>
        <v>69</v>
      </c>
      <c r="B744" s="12">
        <f t="shared" si="101"/>
        <v>-690</v>
      </c>
      <c r="C744">
        <f t="shared" si="105"/>
        <v>2.8959999999999999</v>
      </c>
      <c r="D744">
        <f t="shared" si="102"/>
        <v>0.46179855752510929</v>
      </c>
      <c r="E744" s="12">
        <f t="shared" si="99"/>
        <v>1187.5</v>
      </c>
      <c r="F744" s="22">
        <f>'2000 250 200 1'!C1137</f>
        <v>8.0195537100000001E-7</v>
      </c>
      <c r="G744" s="22">
        <f>'2000 250 200 15'!C1137</f>
        <v>8.0552329799999998E-7</v>
      </c>
      <c r="H744" s="15">
        <f t="shared" si="106"/>
        <v>-0.44391593727580214</v>
      </c>
      <c r="I744" s="22">
        <f>'2000 250 200 1'!D1137</f>
        <v>6.0591472799999995E-7</v>
      </c>
      <c r="J744" s="22">
        <f>'2000 250 200 15'!D1137</f>
        <v>6.0829885200000003E-7</v>
      </c>
      <c r="K744" s="21">
        <f t="shared" si="107"/>
        <v>-0.39270257543983039</v>
      </c>
      <c r="L744">
        <f t="shared" si="100"/>
        <v>1250</v>
      </c>
      <c r="M744" s="22">
        <f>'2000 250 200 1'!C1137+'2000 250 200 1'!D1137</f>
        <v>1.407870099E-6</v>
      </c>
      <c r="N744" s="22">
        <f>'2000 250 200 15'!C1137+'2000 250 200 15'!D1137</f>
        <v>1.41382215E-6</v>
      </c>
      <c r="O744" s="21">
        <f t="shared" si="108"/>
        <v>-0.42187811247732226</v>
      </c>
      <c r="P744" s="22">
        <f>'2000 250 200 1'!C1137-'2000 250 200 1'!D1137</f>
        <v>1.9604064300000006E-7</v>
      </c>
      <c r="Q744" s="22">
        <f>'2000 250 200 15'!C1137-'2000 250 200 15'!D1137</f>
        <v>1.9722444599999994E-7</v>
      </c>
      <c r="R744" s="21">
        <f t="shared" si="103"/>
        <v>-0.60203818396902586</v>
      </c>
    </row>
    <row r="745" spans="1:18">
      <c r="A745">
        <f t="shared" si="104"/>
        <v>70</v>
      </c>
      <c r="B745" s="12">
        <f t="shared" si="101"/>
        <v>-700</v>
      </c>
      <c r="C745">
        <f t="shared" si="105"/>
        <v>3.2509999999999999</v>
      </c>
      <c r="D745">
        <f t="shared" si="102"/>
        <v>0.51201696949612663</v>
      </c>
      <c r="E745" s="12">
        <f t="shared" si="99"/>
        <v>1187.5</v>
      </c>
      <c r="F745" s="22">
        <f>'2000 250 200 1'!C1138</f>
        <v>7.8704757100000003E-7</v>
      </c>
      <c r="G745" s="22">
        <f>'2000 250 200 15'!C1138</f>
        <v>7.9091274399999998E-7</v>
      </c>
      <c r="H745" s="15">
        <f t="shared" si="106"/>
        <v>-0.48989482983289778</v>
      </c>
      <c r="I745" s="22">
        <f>'2000 250 200 1'!D1138</f>
        <v>5.9607676399999999E-7</v>
      </c>
      <c r="J745" s="22">
        <f>'2000 250 200 15'!D1138</f>
        <v>5.9855708999999996E-7</v>
      </c>
      <c r="K745" s="21">
        <f t="shared" si="107"/>
        <v>-0.4152445524116164</v>
      </c>
      <c r="L745">
        <f t="shared" si="100"/>
        <v>1250</v>
      </c>
      <c r="M745" s="22">
        <f>'2000 250 200 1'!C1138+'2000 250 200 1'!D1138</f>
        <v>1.383124335E-6</v>
      </c>
      <c r="N745" s="22">
        <f>'2000 250 200 15'!C1138+'2000 250 200 15'!D1138</f>
        <v>1.389469834E-6</v>
      </c>
      <c r="O745" s="21">
        <f t="shared" si="108"/>
        <v>-0.45773009775092199</v>
      </c>
      <c r="P745" s="22">
        <f>'2000 250 200 1'!C1138-'2000 250 200 1'!D1138</f>
        <v>1.9097080700000004E-7</v>
      </c>
      <c r="Q745" s="22">
        <f>'2000 250 200 15'!C1138-'2000 250 200 15'!D1138</f>
        <v>1.9235565400000002E-7</v>
      </c>
      <c r="R745" s="21">
        <f t="shared" si="103"/>
        <v>-0.72254182316935478</v>
      </c>
    </row>
    <row r="746" spans="1:18">
      <c r="A746">
        <f t="shared" si="104"/>
        <v>71</v>
      </c>
      <c r="B746" s="12">
        <f t="shared" si="101"/>
        <v>-710</v>
      </c>
      <c r="C746">
        <f t="shared" si="105"/>
        <v>3.649</v>
      </c>
      <c r="D746">
        <f t="shared" si="102"/>
        <v>0.56217386336464825</v>
      </c>
      <c r="E746" s="12">
        <f t="shared" si="99"/>
        <v>1187.5</v>
      </c>
      <c r="F746" s="22">
        <f>'2000 250 200 1'!C1139</f>
        <v>7.70496796E-7</v>
      </c>
      <c r="G746" s="22">
        <f>'2000 250 200 15'!C1139</f>
        <v>7.7472197599999996E-7</v>
      </c>
      <c r="H746" s="15">
        <f t="shared" si="106"/>
        <v>-0.54687143031937802</v>
      </c>
      <c r="I746" s="22">
        <f>'2000 250 200 1'!D1139</f>
        <v>5.8556024500000005E-7</v>
      </c>
      <c r="J746" s="22">
        <f>'2000 250 200 15'!D1139</f>
        <v>5.8816993200000002E-7</v>
      </c>
      <c r="K746" s="21">
        <f t="shared" si="107"/>
        <v>-0.44468261124038078</v>
      </c>
      <c r="L746">
        <f t="shared" si="100"/>
        <v>1250</v>
      </c>
      <c r="M746" s="22">
        <f>'2000 250 200 1'!C1139+'2000 250 200 1'!D1139</f>
        <v>1.3560570409999999E-6</v>
      </c>
      <c r="N746" s="22">
        <f>'2000 250 200 15'!C1139+'2000 250 200 15'!D1139</f>
        <v>1.362891908E-6</v>
      </c>
      <c r="O746" s="21">
        <f t="shared" si="108"/>
        <v>-0.50275802364835365</v>
      </c>
      <c r="P746" s="22">
        <f>'2000 250 200 1'!C1139-'2000 250 200 1'!D1139</f>
        <v>1.8493655099999994E-7</v>
      </c>
      <c r="Q746" s="22">
        <f>'2000 250 200 15'!C1139-'2000 250 200 15'!D1139</f>
        <v>1.8655204399999994E-7</v>
      </c>
      <c r="R746" s="21">
        <f t="shared" si="103"/>
        <v>-0.86974029444968226</v>
      </c>
    </row>
    <row r="747" spans="1:18">
      <c r="A747">
        <f t="shared" si="104"/>
        <v>72</v>
      </c>
      <c r="B747" s="12">
        <f t="shared" si="101"/>
        <v>-720</v>
      </c>
      <c r="C747">
        <f t="shared" si="105"/>
        <v>4.0960000000000001</v>
      </c>
      <c r="D747">
        <f t="shared" si="102"/>
        <v>0.61235994796777438</v>
      </c>
      <c r="E747" s="12">
        <f t="shared" ref="E747:E810" si="109">E663+$E$1</f>
        <v>1187.5</v>
      </c>
      <c r="F747" s="22">
        <f>'2000 250 200 1'!C1140</f>
        <v>7.5179588899999996E-7</v>
      </c>
      <c r="G747" s="22">
        <f>'2000 250 200 15'!C1140</f>
        <v>7.5643134299999995E-7</v>
      </c>
      <c r="H747" s="15">
        <f t="shared" si="106"/>
        <v>-0.61468907358914393</v>
      </c>
      <c r="I747" s="22">
        <f>'2000 250 200 1'!D1140</f>
        <v>5.7409674099999997E-7</v>
      </c>
      <c r="J747" s="22">
        <f>'2000 250 200 15'!D1140</f>
        <v>5.7687633200000005E-7</v>
      </c>
      <c r="K747" s="21">
        <f t="shared" si="107"/>
        <v>-0.48299844109386564</v>
      </c>
      <c r="L747">
        <f t="shared" ref="L747:L810" si="110">L663+$L$1</f>
        <v>1250</v>
      </c>
      <c r="M747" s="22">
        <f>'2000 250 200 1'!C1140+'2000 250 200 1'!D1140</f>
        <v>1.32589263E-6</v>
      </c>
      <c r="N747" s="22">
        <f>'2000 250 200 15'!C1140+'2000 250 200 15'!D1140</f>
        <v>1.333307675E-6</v>
      </c>
      <c r="O747" s="21">
        <f t="shared" si="108"/>
        <v>-0.55768984277398903</v>
      </c>
      <c r="P747" s="22">
        <f>'2000 250 200 1'!C1140-'2000 250 200 1'!D1140</f>
        <v>1.7769914799999999E-7</v>
      </c>
      <c r="Q747" s="22">
        <f>'2000 250 200 15'!C1140-'2000 250 200 15'!D1140</f>
        <v>1.795550109999999E-7</v>
      </c>
      <c r="R747" s="21">
        <f t="shared" si="103"/>
        <v>-1.0389594932608828</v>
      </c>
    </row>
    <row r="748" spans="1:18">
      <c r="A748">
        <f t="shared" si="104"/>
        <v>73</v>
      </c>
      <c r="B748" s="12">
        <f t="shared" si="101"/>
        <v>-730</v>
      </c>
      <c r="C748">
        <f t="shared" si="105"/>
        <v>4.5979999999999999</v>
      </c>
      <c r="D748">
        <f t="shared" si="102"/>
        <v>0.66256896693326017</v>
      </c>
      <c r="E748" s="12">
        <f t="shared" si="109"/>
        <v>1187.5</v>
      </c>
      <c r="F748" s="22">
        <f>'2000 250 200 1'!C1141</f>
        <v>7.3044340700000005E-7</v>
      </c>
      <c r="G748" s="22">
        <f>'2000 250 200 15'!C1141</f>
        <v>7.3551232800000003E-7</v>
      </c>
      <c r="H748" s="15">
        <f t="shared" si="106"/>
        <v>-0.69155171319002773</v>
      </c>
      <c r="I748" s="22">
        <f>'2000 250 200 1'!D1141</f>
        <v>5.61348851E-7</v>
      </c>
      <c r="J748" s="22">
        <f>'2000 250 200 15'!D1141</f>
        <v>5.6433656E-7</v>
      </c>
      <c r="K748" s="21">
        <f t="shared" si="107"/>
        <v>-0.53082485937982959</v>
      </c>
      <c r="L748">
        <f t="shared" si="110"/>
        <v>1250</v>
      </c>
      <c r="M748" s="22">
        <f>'2000 250 200 1'!C1141+'2000 250 200 1'!D1141</f>
        <v>1.2917922580000001E-6</v>
      </c>
      <c r="N748" s="22">
        <f>'2000 250 200 15'!C1141+'2000 250 200 15'!D1141</f>
        <v>1.2998488880000001E-6</v>
      </c>
      <c r="O748" s="21">
        <f t="shared" si="108"/>
        <v>-0.62173962721920639</v>
      </c>
      <c r="P748" s="22">
        <f>'2000 250 200 1'!C1141-'2000 250 200 1'!D1141</f>
        <v>1.6909455600000005E-7</v>
      </c>
      <c r="Q748" s="22">
        <f>'2000 250 200 15'!C1141-'2000 250 200 15'!D1141</f>
        <v>1.7117576800000003E-7</v>
      </c>
      <c r="R748" s="21">
        <f t="shared" si="103"/>
        <v>-1.223269767127843</v>
      </c>
    </row>
    <row r="749" spans="1:18">
      <c r="A749">
        <f t="shared" si="104"/>
        <v>74</v>
      </c>
      <c r="B749" s="12">
        <f t="shared" si="101"/>
        <v>-740</v>
      </c>
      <c r="C749">
        <f t="shared" si="105"/>
        <v>5.1609999999999996</v>
      </c>
      <c r="D749">
        <f t="shared" si="102"/>
        <v>0.71273385906995179</v>
      </c>
      <c r="E749" s="12">
        <f t="shared" si="109"/>
        <v>1187.5</v>
      </c>
      <c r="F749" s="22">
        <f>'2000 250 200 1'!C1142</f>
        <v>7.0601201999999998E-7</v>
      </c>
      <c r="G749" s="22">
        <f>'2000 250 200 15'!C1142</f>
        <v>7.1149802500000002E-7</v>
      </c>
      <c r="H749" s="15">
        <f t="shared" si="106"/>
        <v>-0.77403402104286967</v>
      </c>
      <c r="I749" s="22">
        <f>'2000 250 200 1'!D1142</f>
        <v>5.4693470099999999E-7</v>
      </c>
      <c r="J749" s="22">
        <f>'2000 250 200 15'!D1142</f>
        <v>5.5015493600000005E-7</v>
      </c>
      <c r="K749" s="21">
        <f t="shared" si="107"/>
        <v>-0.58705048181948261</v>
      </c>
      <c r="L749">
        <f t="shared" si="110"/>
        <v>1250</v>
      </c>
      <c r="M749" s="22">
        <f>'2000 250 200 1'!C1142+'2000 250 200 1'!D1142</f>
        <v>1.2529467209999999E-6</v>
      </c>
      <c r="N749" s="22">
        <f>'2000 250 200 15'!C1142+'2000 250 200 15'!D1142</f>
        <v>1.2616529610000001E-6</v>
      </c>
      <c r="O749" s="21">
        <f t="shared" si="108"/>
        <v>-0.69245534884309334</v>
      </c>
      <c r="P749" s="22">
        <f>'2000 250 200 1'!C1142-'2000 250 200 1'!D1142</f>
        <v>1.5907731899999998E-7</v>
      </c>
      <c r="Q749" s="22">
        <f>'2000 250 200 15'!C1142-'2000 250 200 15'!D1142</f>
        <v>1.6134308899999997E-7</v>
      </c>
      <c r="R749" s="21">
        <f t="shared" si="103"/>
        <v>-1.4142482460105903</v>
      </c>
    </row>
    <row r="750" spans="1:18">
      <c r="A750">
        <f t="shared" si="104"/>
        <v>75</v>
      </c>
      <c r="B750" s="12">
        <f t="shared" si="101"/>
        <v>-750</v>
      </c>
      <c r="C750">
        <f t="shared" si="105"/>
        <v>5.7930000000000001</v>
      </c>
      <c r="D750">
        <f t="shared" si="102"/>
        <v>0.76290352849905718</v>
      </c>
      <c r="E750" s="12">
        <f t="shared" si="109"/>
        <v>1187.5</v>
      </c>
      <c r="F750" s="22">
        <f>'2000 250 200 1'!C1143</f>
        <v>6.7821022200000005E-7</v>
      </c>
      <c r="G750" s="22">
        <f>'2000 250 200 15'!C1143</f>
        <v>6.8405168600000002E-7</v>
      </c>
      <c r="H750" s="15">
        <f t="shared" si="106"/>
        <v>-0.8576124702152309</v>
      </c>
      <c r="I750" s="22">
        <f>'2000 250 200 1'!D1143</f>
        <v>5.3047438099999997E-7</v>
      </c>
      <c r="J750" s="22">
        <f>'2000 250 200 15'!D1143</f>
        <v>5.3392864900000004E-7</v>
      </c>
      <c r="K750" s="21">
        <f t="shared" si="107"/>
        <v>-0.64905264315154587</v>
      </c>
      <c r="L750">
        <f t="shared" si="110"/>
        <v>1250</v>
      </c>
      <c r="M750" s="22">
        <f>'2000 250 200 1'!C1143+'2000 250 200 1'!D1143</f>
        <v>1.2086846030000001E-6</v>
      </c>
      <c r="N750" s="22">
        <f>'2000 250 200 15'!C1143+'2000 250 200 15'!D1143</f>
        <v>1.2179803349999999E-6</v>
      </c>
      <c r="O750" s="21">
        <f t="shared" si="108"/>
        <v>-0.7661323040057727</v>
      </c>
      <c r="P750" s="22">
        <f>'2000 250 200 1'!C1143-'2000 250 200 1'!D1143</f>
        <v>1.4773584100000008E-7</v>
      </c>
      <c r="Q750" s="22">
        <f>'2000 250 200 15'!C1143-'2000 250 200 15'!D1143</f>
        <v>1.5012303699999998E-7</v>
      </c>
      <c r="R750" s="21">
        <f t="shared" si="103"/>
        <v>-1.6029040437061586</v>
      </c>
    </row>
    <row r="751" spans="1:18">
      <c r="A751">
        <f t="shared" si="104"/>
        <v>76</v>
      </c>
      <c r="B751" s="12">
        <f t="shared" si="101"/>
        <v>-760</v>
      </c>
      <c r="C751">
        <f t="shared" si="105"/>
        <v>6.5019999999999998</v>
      </c>
      <c r="D751">
        <f t="shared" si="102"/>
        <v>0.81304696516010788</v>
      </c>
      <c r="E751" s="12">
        <f t="shared" si="109"/>
        <v>1187.5</v>
      </c>
      <c r="F751" s="22">
        <f>'2000 250 200 1'!C1144</f>
        <v>6.4694777799999999E-7</v>
      </c>
      <c r="G751" s="22">
        <f>'2000 250 200 15'!C1144</f>
        <v>6.5304255900000005E-7</v>
      </c>
      <c r="H751" s="15">
        <f t="shared" si="106"/>
        <v>-0.93766558512504616</v>
      </c>
      <c r="I751" s="22">
        <f>'2000 250 200 1'!D1144</f>
        <v>5.1166069400000005E-7</v>
      </c>
      <c r="J751" s="22">
        <f>'2000 250 200 15'!D1144</f>
        <v>5.1532383300000002E-7</v>
      </c>
      <c r="K751" s="21">
        <f t="shared" si="107"/>
        <v>-0.71337764176460139</v>
      </c>
      <c r="L751">
        <f t="shared" si="110"/>
        <v>1250</v>
      </c>
      <c r="M751" s="22">
        <f>'2000 250 200 1'!C1144+'2000 250 200 1'!D1144</f>
        <v>1.158608472E-6</v>
      </c>
      <c r="N751" s="22">
        <f>'2000 250 200 15'!C1144+'2000 250 200 15'!D1144</f>
        <v>1.1683663920000002E-6</v>
      </c>
      <c r="O751" s="21">
        <f t="shared" si="108"/>
        <v>-0.83867859090033836</v>
      </c>
      <c r="P751" s="22">
        <f>'2000 250 200 1'!C1144-'2000 250 200 1'!D1144</f>
        <v>1.3528708399999995E-7</v>
      </c>
      <c r="Q751" s="22">
        <f>'2000 250 200 15'!C1144-'2000 250 200 15'!D1144</f>
        <v>1.3771872600000003E-7</v>
      </c>
      <c r="R751" s="21">
        <f t="shared" si="103"/>
        <v>-1.7813847991001237</v>
      </c>
    </row>
    <row r="752" spans="1:18">
      <c r="A752">
        <f t="shared" si="104"/>
        <v>77</v>
      </c>
      <c r="B752" s="12">
        <f t="shared" si="101"/>
        <v>-770</v>
      </c>
      <c r="C752">
        <f t="shared" si="105"/>
        <v>7.298</v>
      </c>
      <c r="D752">
        <f t="shared" si="102"/>
        <v>0.86320385902862951</v>
      </c>
      <c r="E752" s="12">
        <f t="shared" si="109"/>
        <v>1187.5</v>
      </c>
      <c r="F752" s="22">
        <f>'2000 250 200 1'!C1145</f>
        <v>6.1239103300000003E-7</v>
      </c>
      <c r="G752" s="22">
        <f>'2000 250 200 15'!C1145</f>
        <v>6.1861070599999997E-7</v>
      </c>
      <c r="H752" s="15">
        <f t="shared" si="106"/>
        <v>-1.0105059648498087</v>
      </c>
      <c r="I752" s="22">
        <f>'2000 250 200 1'!D1145</f>
        <v>4.90330299E-7</v>
      </c>
      <c r="J752" s="22">
        <f>'2000 250 200 15'!D1145</f>
        <v>4.9415218300000005E-7</v>
      </c>
      <c r="K752" s="21">
        <f t="shared" si="107"/>
        <v>-0.77642498873840771</v>
      </c>
      <c r="L752">
        <f t="shared" si="110"/>
        <v>1250</v>
      </c>
      <c r="M752" s="22">
        <f>'2000 250 200 1'!C1145+'2000 250 200 1'!D1145</f>
        <v>1.1027213319999999E-6</v>
      </c>
      <c r="N752" s="22">
        <f>'2000 250 200 15'!C1145+'2000 250 200 15'!D1145</f>
        <v>1.1127628890000001E-6</v>
      </c>
      <c r="O752" s="21">
        <f t="shared" si="108"/>
        <v>-0.90648869487030292</v>
      </c>
      <c r="P752" s="22">
        <f>'2000 250 200 1'!C1145-'2000 250 200 1'!D1145</f>
        <v>1.2206073400000004E-7</v>
      </c>
      <c r="Q752" s="22">
        <f>'2000 250 200 15'!C1145-'2000 250 200 15'!D1145</f>
        <v>1.2445852299999993E-7</v>
      </c>
      <c r="R752" s="21">
        <f t="shared" si="103"/>
        <v>-1.9453157770955714</v>
      </c>
    </row>
    <row r="753" spans="1:18">
      <c r="A753">
        <f t="shared" si="104"/>
        <v>78</v>
      </c>
      <c r="B753" s="12">
        <f t="shared" si="101"/>
        <v>-780</v>
      </c>
      <c r="C753">
        <f t="shared" si="105"/>
        <v>8.1920000000000002</v>
      </c>
      <c r="D753">
        <f t="shared" si="102"/>
        <v>0.91338994363175552</v>
      </c>
      <c r="E753" s="12">
        <f t="shared" si="109"/>
        <v>1187.5</v>
      </c>
      <c r="F753" s="22">
        <f>'2000 250 200 1'!C1146</f>
        <v>5.74972095E-7</v>
      </c>
      <c r="G753" s="22">
        <f>'2000 250 200 15'!C1146</f>
        <v>5.8118012799999995E-7</v>
      </c>
      <c r="H753" s="15">
        <f t="shared" si="106"/>
        <v>-1.0739127385650427</v>
      </c>
      <c r="I753" s="22">
        <f>'2000 250 200 1'!D1146</f>
        <v>4.6650170299999999E-7</v>
      </c>
      <c r="J753" s="22">
        <f>'2000 250 200 15'!D1146</f>
        <v>4.7041275599999998E-7</v>
      </c>
      <c r="K753" s="21">
        <f t="shared" si="107"/>
        <v>-0.83487941987241654</v>
      </c>
      <c r="L753">
        <f t="shared" si="110"/>
        <v>1250</v>
      </c>
      <c r="M753" s="22">
        <f>'2000 250 200 1'!C1146+'2000 250 200 1'!D1146</f>
        <v>1.0414737979999999E-6</v>
      </c>
      <c r="N753" s="22">
        <f>'2000 250 200 15'!C1146+'2000 250 200 15'!D1146</f>
        <v>1.0515928839999998E-6</v>
      </c>
      <c r="O753" s="21">
        <f t="shared" si="108"/>
        <v>-0.9669148228312302</v>
      </c>
      <c r="P753" s="22">
        <f>'2000 250 200 1'!C1146-'2000 250 200 1'!D1146</f>
        <v>1.0847039200000001E-7</v>
      </c>
      <c r="Q753" s="22">
        <f>'2000 250 200 15'!C1146-'2000 250 200 15'!D1146</f>
        <v>1.1076737199999997E-7</v>
      </c>
      <c r="R753" s="21">
        <f t="shared" si="103"/>
        <v>-2.0954236698016722</v>
      </c>
    </row>
    <row r="754" spans="1:18">
      <c r="A754">
        <f t="shared" si="104"/>
        <v>79</v>
      </c>
      <c r="B754" s="12">
        <f t="shared" si="101"/>
        <v>-790</v>
      </c>
      <c r="C754">
        <f t="shared" si="105"/>
        <v>9.1950000000000003</v>
      </c>
      <c r="D754">
        <f t="shared" si="102"/>
        <v>0.96355173357409629</v>
      </c>
      <c r="E754" s="12">
        <f t="shared" si="109"/>
        <v>1187.5</v>
      </c>
      <c r="F754" s="22">
        <f>'2000 250 200 1'!C1147</f>
        <v>5.3533917700000001E-7</v>
      </c>
      <c r="G754" s="22">
        <f>'2000 250 200 15'!C1147</f>
        <v>5.41406825E-7</v>
      </c>
      <c r="H754" s="15">
        <f t="shared" si="106"/>
        <v>-1.1270342288208455</v>
      </c>
      <c r="I754" s="22">
        <f>'2000 250 200 1'!D1147</f>
        <v>4.4037536199999999E-7</v>
      </c>
      <c r="J754" s="22">
        <f>'2000 250 200 15'!D1147</f>
        <v>4.4429436500000002E-7</v>
      </c>
      <c r="K754" s="21">
        <f t="shared" si="107"/>
        <v>-0.8859810345923671</v>
      </c>
      <c r="L754">
        <f t="shared" si="110"/>
        <v>1250</v>
      </c>
      <c r="M754" s="22">
        <f>'2000 250 200 1'!C1147+'2000 250 200 1'!D1147</f>
        <v>9.7571453899999994E-7</v>
      </c>
      <c r="N754" s="22">
        <f>'2000 250 200 15'!C1147+'2000 250 200 15'!D1147</f>
        <v>9.8570119000000002E-7</v>
      </c>
      <c r="O754" s="21">
        <f t="shared" si="108"/>
        <v>-1.0183104838352277</v>
      </c>
      <c r="P754" s="22">
        <f>'2000 250 200 1'!C1147-'2000 250 200 1'!D1147</f>
        <v>9.496381500000002E-8</v>
      </c>
      <c r="Q754" s="22">
        <f>'2000 250 200 15'!C1147-'2000 250 200 15'!D1147</f>
        <v>9.7112459999999978E-8</v>
      </c>
      <c r="R754" s="21">
        <f t="shared" si="103"/>
        <v>-2.2372830793391403</v>
      </c>
    </row>
    <row r="755" spans="1:18">
      <c r="A755">
        <f t="shared" si="104"/>
        <v>80</v>
      </c>
      <c r="B755" s="12">
        <f t="shared" si="101"/>
        <v>-800</v>
      </c>
      <c r="C755">
        <f t="shared" si="105"/>
        <v>10.32</v>
      </c>
      <c r="D755">
        <f t="shared" si="102"/>
        <v>1.0136796972911926</v>
      </c>
      <c r="E755" s="12">
        <f t="shared" si="109"/>
        <v>1187.5</v>
      </c>
      <c r="F755" s="22">
        <f>'2000 250 200 1'!C1148</f>
        <v>4.9427249600000005E-7</v>
      </c>
      <c r="G755" s="22">
        <f>'2000 250 200 15'!C1148</f>
        <v>5.0008976500000002E-7</v>
      </c>
      <c r="H755" s="15">
        <f t="shared" si="106"/>
        <v>-1.1700502378579261</v>
      </c>
      <c r="I755" s="22">
        <f>'2000 250 200 1'!D1148</f>
        <v>4.1231500999999998E-7</v>
      </c>
      <c r="J755" s="22">
        <f>'2000 250 200 15'!D1148</f>
        <v>4.1615868699999999E-7</v>
      </c>
      <c r="K755" s="21">
        <f t="shared" si="107"/>
        <v>-0.92789355025232889</v>
      </c>
      <c r="L755">
        <f t="shared" si="110"/>
        <v>1250</v>
      </c>
      <c r="M755" s="22">
        <f>'2000 250 200 1'!C1148+'2000 250 200 1'!D1148</f>
        <v>9.0658750600000003E-7</v>
      </c>
      <c r="N755" s="22">
        <f>'2000 250 200 15'!C1148+'2000 250 200 15'!D1148</f>
        <v>9.1624845200000001E-7</v>
      </c>
      <c r="O755" s="21">
        <f t="shared" si="108"/>
        <v>-1.0599907202401135</v>
      </c>
      <c r="P755" s="22">
        <f>'2000 250 200 1'!C1148-'2000 250 200 1'!D1148</f>
        <v>8.1957486000000066E-8</v>
      </c>
      <c r="Q755" s="22">
        <f>'2000 250 200 15'!C1148-'2000 250 200 15'!D1148</f>
        <v>8.393107800000003E-8</v>
      </c>
      <c r="R755" s="21">
        <f t="shared" si="103"/>
        <v>-2.3794189935841064</v>
      </c>
    </row>
    <row r="756" spans="1:18">
      <c r="A756">
        <f t="shared" si="104"/>
        <v>81</v>
      </c>
      <c r="B756" s="12">
        <f t="shared" si="101"/>
        <v>-810</v>
      </c>
      <c r="C756">
        <f t="shared" si="105"/>
        <v>11.59</v>
      </c>
      <c r="D756">
        <f t="shared" si="102"/>
        <v>1.064083435963596</v>
      </c>
      <c r="E756" s="12">
        <f t="shared" si="109"/>
        <v>1187.5</v>
      </c>
      <c r="F756" s="22">
        <f>'2000 250 200 1'!C1149</f>
        <v>4.52601761E-7</v>
      </c>
      <c r="G756" s="22">
        <f>'2000 250 200 15'!C1149</f>
        <v>4.5808451099999999E-7</v>
      </c>
      <c r="H756" s="15">
        <f t="shared" si="106"/>
        <v>-1.2040919400177343</v>
      </c>
      <c r="I756" s="22">
        <f>'2000 250 200 1'!D1149</f>
        <v>3.8282073600000001E-7</v>
      </c>
      <c r="J756" s="22">
        <f>'2000 250 200 15'!D1149</f>
        <v>3.8651416600000001E-7</v>
      </c>
      <c r="K756" s="21">
        <f t="shared" si="107"/>
        <v>-0.96016182039795284</v>
      </c>
      <c r="L756">
        <f t="shared" si="110"/>
        <v>1250</v>
      </c>
      <c r="M756" s="22">
        <f>'2000 250 200 1'!C1149+'2000 250 200 1'!D1149</f>
        <v>8.3542249700000006E-7</v>
      </c>
      <c r="N756" s="22">
        <f>'2000 250 200 15'!C1149+'2000 250 200 15'!D1149</f>
        <v>8.44598677E-7</v>
      </c>
      <c r="O756" s="21">
        <f t="shared" si="108"/>
        <v>-1.0923886129544627</v>
      </c>
      <c r="P756" s="22">
        <f>'2000 250 200 1'!C1149-'2000 250 200 1'!D1149</f>
        <v>6.9781024999999993E-8</v>
      </c>
      <c r="Q756" s="22">
        <f>'2000 250 200 15'!C1149-'2000 250 200 15'!D1149</f>
        <v>7.1570344999999979E-8</v>
      </c>
      <c r="R756" s="21">
        <f t="shared" si="103"/>
        <v>-2.5317335091976636</v>
      </c>
    </row>
    <row r="757" spans="1:18">
      <c r="A757">
        <f t="shared" si="104"/>
        <v>82</v>
      </c>
      <c r="B757" s="12">
        <f t="shared" si="101"/>
        <v>-820</v>
      </c>
      <c r="C757">
        <f t="shared" si="105"/>
        <v>13</v>
      </c>
      <c r="D757">
        <f t="shared" si="102"/>
        <v>1.1139433523068367</v>
      </c>
      <c r="E757" s="12">
        <f t="shared" si="109"/>
        <v>1187.5</v>
      </c>
      <c r="F757" s="22">
        <f>'2000 250 200 1'!C1150</f>
        <v>4.1114666700000001E-7</v>
      </c>
      <c r="G757" s="22">
        <f>'2000 250 200 15'!C1150</f>
        <v>4.1624086399999998E-7</v>
      </c>
      <c r="H757" s="15">
        <f t="shared" si="106"/>
        <v>-1.2313932248514825</v>
      </c>
      <c r="I757" s="22">
        <f>'2000 250 200 1'!D1150</f>
        <v>3.5248874900000002E-7</v>
      </c>
      <c r="J757" s="22">
        <f>'2000 250 200 15'!D1150</f>
        <v>3.5597403800000001E-7</v>
      </c>
      <c r="K757" s="21">
        <f t="shared" si="107"/>
        <v>-0.98390178396201267</v>
      </c>
      <c r="L757">
        <f t="shared" si="110"/>
        <v>1250</v>
      </c>
      <c r="M757" s="22">
        <f>'2000 250 200 1'!C1150+'2000 250 200 1'!D1150</f>
        <v>7.6363541600000002E-7</v>
      </c>
      <c r="N757" s="22">
        <f>'2000 250 200 15'!C1150+'2000 250 200 15'!D1150</f>
        <v>7.7221490200000005E-7</v>
      </c>
      <c r="O757" s="21">
        <f t="shared" si="108"/>
        <v>-1.1172294460533529</v>
      </c>
      <c r="P757" s="22">
        <f>'2000 250 200 1'!C1150-'2000 250 200 1'!D1150</f>
        <v>5.8657917999999989E-8</v>
      </c>
      <c r="Q757" s="22">
        <f>'2000 250 200 15'!C1150-'2000 250 200 15'!D1150</f>
        <v>6.0266825999999971E-8</v>
      </c>
      <c r="R757" s="21">
        <f t="shared" si="103"/>
        <v>-2.7057581893974603</v>
      </c>
    </row>
    <row r="758" spans="1:18">
      <c r="A758">
        <f t="shared" si="104"/>
        <v>83</v>
      </c>
      <c r="B758" s="12">
        <f t="shared" si="101"/>
        <v>-830</v>
      </c>
      <c r="C758">
        <f t="shared" si="105"/>
        <v>14.6</v>
      </c>
      <c r="D758">
        <f t="shared" si="102"/>
        <v>1.1643528557844371</v>
      </c>
      <c r="E758" s="12">
        <f t="shared" si="109"/>
        <v>1187.5</v>
      </c>
      <c r="F758" s="22">
        <f>'2000 250 200 1'!C1151</f>
        <v>3.7067301299999999E-7</v>
      </c>
      <c r="G758" s="22">
        <f>'2000 250 200 15'!C1151</f>
        <v>3.75354776E-7</v>
      </c>
      <c r="H758" s="15">
        <f t="shared" si="106"/>
        <v>-1.2551175891921105</v>
      </c>
      <c r="I758" s="22">
        <f>'2000 250 200 1'!D1151</f>
        <v>3.2195244400000002E-7</v>
      </c>
      <c r="J758" s="22">
        <f>'2000 250 200 15'!D1151</f>
        <v>3.2519267799999999E-7</v>
      </c>
      <c r="K758" s="21">
        <f t="shared" si="107"/>
        <v>-1.0013933165364939</v>
      </c>
      <c r="L758">
        <f t="shared" si="110"/>
        <v>1250</v>
      </c>
      <c r="M758" s="22">
        <f>'2000 250 200 1'!C1151+'2000 250 200 1'!D1151</f>
        <v>6.9262545700000007E-7</v>
      </c>
      <c r="N758" s="22">
        <f>'2000 250 200 15'!C1151+'2000 250 200 15'!D1151</f>
        <v>7.0054745399999999E-7</v>
      </c>
      <c r="O758" s="21">
        <f t="shared" si="108"/>
        <v>-1.1372596951104397</v>
      </c>
      <c r="P758" s="22">
        <f>'2000 250 200 1'!C1151-'2000 250 200 1'!D1151</f>
        <v>4.8720568999999975E-8</v>
      </c>
      <c r="Q758" s="22">
        <f>'2000 250 200 15'!C1151-'2000 250 200 15'!D1151</f>
        <v>5.0162098000000008E-8</v>
      </c>
      <c r="R758" s="21">
        <f t="shared" si="103"/>
        <v>-2.9156353559922339</v>
      </c>
    </row>
    <row r="759" spans="1:18">
      <c r="A759">
        <f t="shared" si="104"/>
        <v>0</v>
      </c>
      <c r="B759" s="12">
        <f t="shared" si="101"/>
        <v>0</v>
      </c>
      <c r="C759">
        <f t="shared" si="105"/>
        <v>1E-3</v>
      </c>
      <c r="D759">
        <f t="shared" si="102"/>
        <v>-3</v>
      </c>
      <c r="E759" s="12">
        <f t="shared" si="109"/>
        <v>1312.5</v>
      </c>
      <c r="F759" s="22">
        <f>'2000 250 200 1'!C1201</f>
        <v>7.6534574200000002E-7</v>
      </c>
      <c r="G759" s="22">
        <f>'2000 250 200 15'!C1201</f>
        <v>7.6502652200000005E-7</v>
      </c>
      <c r="H759" s="15">
        <f t="shared" si="106"/>
        <v>4.1717954187905831E-2</v>
      </c>
      <c r="I759" s="22">
        <f>'2000 250 200 1'!D1201</f>
        <v>5.8805776100000002E-7</v>
      </c>
      <c r="J759" s="22">
        <f>'2000 250 200 15'!D1201</f>
        <v>5.8783848299999995E-7</v>
      </c>
      <c r="K759" s="21">
        <f t="shared" si="107"/>
        <v>3.7295467371195316E-2</v>
      </c>
      <c r="L759">
        <f t="shared" si="110"/>
        <v>1375</v>
      </c>
      <c r="M759" s="22">
        <f>'2000 250 200 1'!C1201+'2000 250 200 1'!D1201</f>
        <v>1.3534035030000001E-6</v>
      </c>
      <c r="N759" s="22">
        <f>'2000 250 200 15'!C1201+'2000 250 200 15'!D1201</f>
        <v>1.352865005E-6</v>
      </c>
      <c r="O759" s="21">
        <f t="shared" si="108"/>
        <v>3.9796346771082486E-2</v>
      </c>
      <c r="P759" s="22">
        <f>'2000 250 200 1'!C1201-'2000 250 200 1'!D1201</f>
        <v>1.77287981E-7</v>
      </c>
      <c r="Q759" s="22">
        <f>'2000 250 200 15'!C1201-'2000 250 200 15'!D1201</f>
        <v>1.771880390000001E-7</v>
      </c>
      <c r="R759" s="21">
        <f t="shared" si="103"/>
        <v>5.6388581659150297E-2</v>
      </c>
    </row>
    <row r="760" spans="1:18">
      <c r="A760">
        <f t="shared" si="104"/>
        <v>1</v>
      </c>
      <c r="B760" s="12">
        <f t="shared" si="101"/>
        <v>-10</v>
      </c>
      <c r="C760">
        <f t="shared" si="105"/>
        <v>1.122E-3</v>
      </c>
      <c r="D760">
        <f t="shared" si="102"/>
        <v>-2.9500071430798576</v>
      </c>
      <c r="E760" s="12">
        <f t="shared" si="109"/>
        <v>1312.5</v>
      </c>
      <c r="F760" s="22">
        <f>'2000 250 200 1'!C1202</f>
        <v>7.6534594600000002E-7</v>
      </c>
      <c r="G760" s="22">
        <f>'2000 250 200 15'!C1202</f>
        <v>7.6502678300000005E-7</v>
      </c>
      <c r="H760" s="15">
        <f t="shared" si="106"/>
        <v>4.1710492346335275E-2</v>
      </c>
      <c r="I760" s="22">
        <f>'2000 250 200 1'!D1202</f>
        <v>5.8805798599999999E-7</v>
      </c>
      <c r="J760" s="22">
        <f>'2000 250 200 15'!D1202</f>
        <v>5.8783872099999997E-7</v>
      </c>
      <c r="K760" s="21">
        <f t="shared" si="107"/>
        <v>3.729324160783086E-2</v>
      </c>
      <c r="L760">
        <f t="shared" si="110"/>
        <v>1375</v>
      </c>
      <c r="M760" s="22">
        <f>'2000 250 200 1'!C1202+'2000 250 200 1'!D1202</f>
        <v>1.3534039319999999E-6</v>
      </c>
      <c r="N760" s="22">
        <f>'2000 250 200 15'!C1202+'2000 250 200 15'!D1202</f>
        <v>1.352865504E-6</v>
      </c>
      <c r="O760" s="21">
        <f t="shared" si="108"/>
        <v>3.9791159951590729E-2</v>
      </c>
      <c r="P760" s="22">
        <f>'2000 250 200 1'!C1202-'2000 250 200 1'!D1202</f>
        <v>1.7728796000000003E-7</v>
      </c>
      <c r="Q760" s="22">
        <f>'2000 250 200 15'!C1202-'2000 250 200 15'!D1202</f>
        <v>1.7718806200000008E-7</v>
      </c>
      <c r="R760" s="21">
        <f t="shared" si="103"/>
        <v>5.6363755966520705E-2</v>
      </c>
    </row>
    <row r="761" spans="1:18">
      <c r="A761">
        <f t="shared" si="104"/>
        <v>2</v>
      </c>
      <c r="B761" s="12">
        <f t="shared" si="101"/>
        <v>-20</v>
      </c>
      <c r="C761">
        <f t="shared" si="105"/>
        <v>1.2600000000000001E-3</v>
      </c>
      <c r="D761">
        <f t="shared" si="102"/>
        <v>-2.8996294548824371</v>
      </c>
      <c r="E761" s="12">
        <f t="shared" si="109"/>
        <v>1312.5</v>
      </c>
      <c r="F761" s="22">
        <f>'2000 250 200 1'!C1203</f>
        <v>7.6534569799999997E-7</v>
      </c>
      <c r="G761" s="22">
        <f>'2000 250 200 15'!C1203</f>
        <v>7.6502657800000004E-7</v>
      </c>
      <c r="H761" s="15">
        <f t="shared" si="106"/>
        <v>4.1704885145204172E-2</v>
      </c>
      <c r="I761" s="22">
        <f>'2000 250 200 1'!D1203</f>
        <v>5.8805703400000003E-7</v>
      </c>
      <c r="J761" s="22">
        <f>'2000 250 200 15'!D1203</f>
        <v>5.8783778000000005E-7</v>
      </c>
      <c r="K761" s="21">
        <f t="shared" si="107"/>
        <v>3.7291430728255352E-2</v>
      </c>
      <c r="L761">
        <f t="shared" si="110"/>
        <v>1375</v>
      </c>
      <c r="M761" s="22">
        <f>'2000 250 200 1'!C1203+'2000 250 200 1'!D1203</f>
        <v>1.353402732E-6</v>
      </c>
      <c r="N761" s="22">
        <f>'2000 250 200 15'!C1203+'2000 250 200 15'!D1203</f>
        <v>1.3528643580000001E-6</v>
      </c>
      <c r="O761" s="21">
        <f t="shared" si="108"/>
        <v>3.9787203708699877E-2</v>
      </c>
      <c r="P761" s="22">
        <f>'2000 250 200 1'!C1203-'2000 250 200 1'!D1203</f>
        <v>1.7728866399999994E-7</v>
      </c>
      <c r="Q761" s="22">
        <f>'2000 250 200 15'!C1203-'2000 250 200 15'!D1203</f>
        <v>1.7718879799999999E-7</v>
      </c>
      <c r="R761" s="21">
        <f t="shared" si="103"/>
        <v>5.6345472254563225E-2</v>
      </c>
    </row>
    <row r="762" spans="1:18">
      <c r="A762">
        <f t="shared" si="104"/>
        <v>3</v>
      </c>
      <c r="B762" s="12">
        <f t="shared" si="101"/>
        <v>-30</v>
      </c>
      <c r="C762">
        <f t="shared" si="105"/>
        <v>1.4139999999999999E-3</v>
      </c>
      <c r="D762">
        <f t="shared" si="102"/>
        <v>-2.8495505905391196</v>
      </c>
      <c r="E762" s="12">
        <f t="shared" si="109"/>
        <v>1312.5</v>
      </c>
      <c r="F762" s="22">
        <f>'2000 250 200 1'!C1204</f>
        <v>7.6534501600000003E-7</v>
      </c>
      <c r="G762" s="22">
        <f>'2000 250 200 15'!C1204</f>
        <v>7.65025894E-7</v>
      </c>
      <c r="H762" s="15">
        <f t="shared" si="106"/>
        <v>4.170518374529697E-2</v>
      </c>
      <c r="I762" s="22">
        <f>'2000 250 200 1'!D1204</f>
        <v>5.8805516400000002E-7</v>
      </c>
      <c r="J762" s="22">
        <f>'2000 250 200 15'!D1204</f>
        <v>5.8783590900000004E-7</v>
      </c>
      <c r="K762" s="21">
        <f t="shared" si="107"/>
        <v>3.7291719451633627E-2</v>
      </c>
      <c r="L762">
        <f t="shared" si="110"/>
        <v>1375</v>
      </c>
      <c r="M762" s="22">
        <f>'2000 250 200 1'!C1204+'2000 250 200 1'!D1204</f>
        <v>1.3534001800000001E-6</v>
      </c>
      <c r="N762" s="22">
        <f>'2000 250 200 15'!C1204+'2000 250 200 15'!D1204</f>
        <v>1.352861803E-6</v>
      </c>
      <c r="O762" s="21">
        <f t="shared" si="108"/>
        <v>3.9787500499357149E-2</v>
      </c>
      <c r="P762" s="22">
        <f>'2000 250 200 1'!C1204-'2000 250 200 1'!D1204</f>
        <v>1.7728985200000001E-7</v>
      </c>
      <c r="Q762" s="22">
        <f>'2000 250 200 15'!C1204-'2000 250 200 15'!D1204</f>
        <v>1.7718998499999996E-7</v>
      </c>
      <c r="R762" s="21">
        <f t="shared" si="103"/>
        <v>5.6345658949315335E-2</v>
      </c>
    </row>
    <row r="763" spans="1:18">
      <c r="A763">
        <f t="shared" si="104"/>
        <v>4</v>
      </c>
      <c r="B763" s="12">
        <f t="shared" si="101"/>
        <v>-40</v>
      </c>
      <c r="C763">
        <f t="shared" si="105"/>
        <v>1.5870000000000001E-3</v>
      </c>
      <c r="D763">
        <f t="shared" si="102"/>
        <v>-2.7994230732451517</v>
      </c>
      <c r="E763" s="12">
        <f t="shared" si="109"/>
        <v>1312.5</v>
      </c>
      <c r="F763" s="22">
        <f>'2000 250 200 1'!C1205</f>
        <v>7.6534415399999998E-7</v>
      </c>
      <c r="G763" s="22">
        <f>'2000 250 200 15'!C1205</f>
        <v>7.6502497999999996E-7</v>
      </c>
      <c r="H763" s="15">
        <f t="shared" si="106"/>
        <v>4.171202789039178E-2</v>
      </c>
      <c r="I763" s="22">
        <f>'2000 250 200 1'!D1205</f>
        <v>5.8805309300000002E-7</v>
      </c>
      <c r="J763" s="22">
        <f>'2000 250 200 15'!D1205</f>
        <v>5.87833825E-7</v>
      </c>
      <c r="K763" s="21">
        <f t="shared" si="107"/>
        <v>3.7294062319014484E-2</v>
      </c>
      <c r="L763">
        <f t="shared" si="110"/>
        <v>1375</v>
      </c>
      <c r="M763" s="22">
        <f>'2000 250 200 1'!C1205+'2000 250 200 1'!D1205</f>
        <v>1.3533972469999999E-6</v>
      </c>
      <c r="N763" s="22">
        <f>'2000 250 200 15'!C1205+'2000 250 200 15'!D1205</f>
        <v>1.352858805E-6</v>
      </c>
      <c r="O763" s="21">
        <f t="shared" si="108"/>
        <v>3.9792391381592518E-2</v>
      </c>
      <c r="P763" s="22">
        <f>'2000 250 200 1'!C1205-'2000 250 200 1'!D1205</f>
        <v>1.7729106099999995E-7</v>
      </c>
      <c r="Q763" s="22">
        <f>'2000 250 200 15'!C1205-'2000 250 200 15'!D1205</f>
        <v>1.7719115499999997E-7</v>
      </c>
      <c r="R763" s="21">
        <f t="shared" si="103"/>
        <v>5.6367284727188792E-2</v>
      </c>
    </row>
    <row r="764" spans="1:18">
      <c r="A764">
        <f t="shared" si="104"/>
        <v>5</v>
      </c>
      <c r="B764" s="12">
        <f t="shared" si="101"/>
        <v>-50</v>
      </c>
      <c r="C764">
        <f t="shared" si="105"/>
        <v>1.7819999999999999E-3</v>
      </c>
      <c r="D764">
        <f t="shared" si="102"/>
        <v>-2.7490923002991439</v>
      </c>
      <c r="E764" s="12">
        <f t="shared" si="109"/>
        <v>1312.5</v>
      </c>
      <c r="F764" s="22">
        <f>'2000 250 200 1'!C1206</f>
        <v>7.6534354399999999E-7</v>
      </c>
      <c r="G764" s="22">
        <f>'2000 250 200 15'!C1206</f>
        <v>7.6502430100000004E-7</v>
      </c>
      <c r="H764" s="15">
        <f t="shared" si="106"/>
        <v>4.1721080463494209E-2</v>
      </c>
      <c r="I764" s="22">
        <f>'2000 250 200 1'!D1206</f>
        <v>5.8805181699999995E-7</v>
      </c>
      <c r="J764" s="22">
        <f>'2000 250 200 15'!D1206</f>
        <v>5.8783253299999997E-7</v>
      </c>
      <c r="K764" s="21">
        <f t="shared" si="107"/>
        <v>3.7296865121128883E-2</v>
      </c>
      <c r="L764">
        <f t="shared" si="110"/>
        <v>1375</v>
      </c>
      <c r="M764" s="22">
        <f>'2000 250 200 1'!C1206+'2000 250 200 1'!D1206</f>
        <v>1.353395361E-6</v>
      </c>
      <c r="N764" s="22">
        <f>'2000 250 200 15'!C1206+'2000 250 200 15'!D1206</f>
        <v>1.3528568340000001E-6</v>
      </c>
      <c r="O764" s="21">
        <f t="shared" si="108"/>
        <v>3.9798729844535252E-2</v>
      </c>
      <c r="P764" s="22">
        <f>'2000 250 200 1'!C1206-'2000 250 200 1'!D1206</f>
        <v>1.7729172700000004E-7</v>
      </c>
      <c r="Q764" s="22">
        <f>'2000 250 200 15'!C1206-'2000 250 200 15'!D1206</f>
        <v>1.7719176800000007E-7</v>
      </c>
      <c r="R764" s="21">
        <f t="shared" si="103"/>
        <v>5.6396984011887287E-2</v>
      </c>
    </row>
    <row r="765" spans="1:18">
      <c r="A765">
        <f t="shared" si="104"/>
        <v>6</v>
      </c>
      <c r="B765" s="12">
        <f t="shared" si="101"/>
        <v>-60</v>
      </c>
      <c r="C765">
        <f t="shared" si="105"/>
        <v>2E-3</v>
      </c>
      <c r="D765">
        <f t="shared" si="102"/>
        <v>-2.6989700043360187</v>
      </c>
      <c r="E765" s="12">
        <f t="shared" si="109"/>
        <v>1312.5</v>
      </c>
      <c r="F765" s="22">
        <f>'2000 250 200 1'!C1207</f>
        <v>7.6534359699999997E-7</v>
      </c>
      <c r="G765" s="22">
        <f>'2000 250 200 15'!C1207</f>
        <v>7.65024319E-7</v>
      </c>
      <c r="H765" s="15">
        <f t="shared" si="106"/>
        <v>4.1725652591369053E-2</v>
      </c>
      <c r="I765" s="22">
        <f>'2000 250 200 1'!D1207</f>
        <v>5.8805217499999998E-7</v>
      </c>
      <c r="J765" s="22">
        <f>'2000 250 200 15'!D1207</f>
        <v>5.8783288199999996E-7</v>
      </c>
      <c r="K765" s="21">
        <f t="shared" si="107"/>
        <v>3.7298373458285079E-2</v>
      </c>
      <c r="L765">
        <f t="shared" si="110"/>
        <v>1375</v>
      </c>
      <c r="M765" s="22">
        <f>'2000 250 200 1'!C1207+'2000 250 200 1'!D1207</f>
        <v>1.3533957719999999E-6</v>
      </c>
      <c r="N765" s="22">
        <f>'2000 250 200 15'!C1207+'2000 250 200 15'!D1207</f>
        <v>1.3528572009999999E-6</v>
      </c>
      <c r="O765" s="21">
        <f t="shared" si="108"/>
        <v>3.9801970131643515E-2</v>
      </c>
      <c r="P765" s="22">
        <f>'2000 250 200 1'!C1207-'2000 250 200 1'!D1207</f>
        <v>1.7729142199999999E-7</v>
      </c>
      <c r="Q765" s="22">
        <f>'2000 250 200 15'!C1207-'2000 250 200 15'!D1207</f>
        <v>1.7719143700000004E-7</v>
      </c>
      <c r="R765" s="21">
        <f t="shared" si="103"/>
        <v>5.6411754453804544E-2</v>
      </c>
    </row>
    <row r="766" spans="1:18">
      <c r="A766">
        <f t="shared" si="104"/>
        <v>7</v>
      </c>
      <c r="B766" s="12">
        <f t="shared" si="101"/>
        <v>-70</v>
      </c>
      <c r="C766">
        <f t="shared" si="105"/>
        <v>2.245E-3</v>
      </c>
      <c r="D766">
        <f t="shared" si="102"/>
        <v>-2.648783654660658</v>
      </c>
      <c r="E766" s="12">
        <f t="shared" si="109"/>
        <v>1312.5</v>
      </c>
      <c r="F766" s="22">
        <f>'2000 250 200 1'!C1208</f>
        <v>7.6534442700000001E-7</v>
      </c>
      <c r="G766" s="22">
        <f>'2000 250 200 15'!C1208</f>
        <v>7.6502517600000004E-7</v>
      </c>
      <c r="H766" s="15">
        <f t="shared" si="106"/>
        <v>4.1722078035808345E-2</v>
      </c>
      <c r="I766" s="22">
        <f>'2000 250 200 1'!D1208</f>
        <v>5.8805430099999996E-7</v>
      </c>
      <c r="J766" s="22">
        <f>'2000 250 200 15'!D1208</f>
        <v>5.8783501599999997E-7</v>
      </c>
      <c r="K766" s="21">
        <f t="shared" si="107"/>
        <v>3.7296877661825913E-2</v>
      </c>
      <c r="L766">
        <f t="shared" si="110"/>
        <v>1375</v>
      </c>
      <c r="M766" s="22">
        <f>'2000 250 200 1'!C1208+'2000 250 200 1'!D1208</f>
        <v>1.3533987280000001E-6</v>
      </c>
      <c r="N766" s="22">
        <f>'2000 250 200 15'!C1208+'2000 250 200 15'!D1208</f>
        <v>1.352860192E-6</v>
      </c>
      <c r="O766" s="21">
        <f t="shared" si="108"/>
        <v>3.9799296070315862E-2</v>
      </c>
      <c r="P766" s="22">
        <f>'2000 250 200 1'!C1208-'2000 250 200 1'!D1208</f>
        <v>1.7729012600000005E-7</v>
      </c>
      <c r="Q766" s="22">
        <f>'2000 250 200 15'!C1208-'2000 250 200 15'!D1208</f>
        <v>1.7719016000000006E-7</v>
      </c>
      <c r="R766" s="21">
        <f t="shared" si="103"/>
        <v>5.6401444000183432E-2</v>
      </c>
    </row>
    <row r="767" spans="1:18">
      <c r="A767">
        <f t="shared" si="104"/>
        <v>8</v>
      </c>
      <c r="B767" s="12">
        <f t="shared" si="101"/>
        <v>-80</v>
      </c>
      <c r="C767">
        <f t="shared" si="105"/>
        <v>2.5200000000000001E-3</v>
      </c>
      <c r="D767">
        <f t="shared" si="102"/>
        <v>-2.5985994592184558</v>
      </c>
      <c r="E767" s="12">
        <f t="shared" si="109"/>
        <v>1312.5</v>
      </c>
      <c r="F767" s="22">
        <f>'2000 250 200 1'!C1209</f>
        <v>7.6534568200000001E-7</v>
      </c>
      <c r="G767" s="22">
        <f>'2000 250 200 15'!C1209</f>
        <v>7.6502651000000001E-7</v>
      </c>
      <c r="H767" s="15">
        <f t="shared" si="106"/>
        <v>4.1711683166810475E-2</v>
      </c>
      <c r="I767" s="22">
        <f>'2000 250 200 1'!D1209</f>
        <v>5.8805731099999997E-7</v>
      </c>
      <c r="J767" s="22">
        <f>'2000 250 200 15'!D1209</f>
        <v>5.8783804399999995E-7</v>
      </c>
      <c r="K767" s="21">
        <f t="shared" si="107"/>
        <v>3.729362465251438E-2</v>
      </c>
      <c r="L767">
        <f t="shared" si="110"/>
        <v>1375</v>
      </c>
      <c r="M767" s="22">
        <f>'2000 250 200 1'!C1209+'2000 250 200 1'!D1209</f>
        <v>1.353402993E-6</v>
      </c>
      <c r="N767" s="22">
        <f>'2000 250 200 15'!C1209+'2000 250 200 15'!D1209</f>
        <v>1.352864554E-6</v>
      </c>
      <c r="O767" s="21">
        <f t="shared" si="108"/>
        <v>3.9792000653956924E-2</v>
      </c>
      <c r="P767" s="22">
        <f>'2000 250 200 1'!C1209-'2000 250 200 1'!D1209</f>
        <v>1.7728837100000004E-7</v>
      </c>
      <c r="Q767" s="22">
        <f>'2000 250 200 15'!C1209-'2000 250 200 15'!D1209</f>
        <v>1.7718846600000006E-7</v>
      </c>
      <c r="R767" s="21">
        <f t="shared" si="103"/>
        <v>5.6367575859395579E-2</v>
      </c>
    </row>
    <row r="768" spans="1:18">
      <c r="A768">
        <f t="shared" si="104"/>
        <v>9</v>
      </c>
      <c r="B768" s="12">
        <f t="shared" si="101"/>
        <v>-90</v>
      </c>
      <c r="C768">
        <f t="shared" si="105"/>
        <v>2.8279999999999998E-3</v>
      </c>
      <c r="D768">
        <f t="shared" si="102"/>
        <v>-2.5485205948751384</v>
      </c>
      <c r="E768" s="12">
        <f t="shared" si="109"/>
        <v>1312.5</v>
      </c>
      <c r="F768" s="22">
        <f>'2000 250 200 1'!C1210</f>
        <v>7.6534666499999998E-7</v>
      </c>
      <c r="G768" s="22">
        <f>'2000 250 200 15'!C1210</f>
        <v>7.6502756700000003E-7</v>
      </c>
      <c r="H768" s="15">
        <f t="shared" si="106"/>
        <v>4.1701956727660014E-2</v>
      </c>
      <c r="I768" s="22">
        <f>'2000 250 200 1'!D1210</f>
        <v>5.8805958199999995E-7</v>
      </c>
      <c r="J768" s="22">
        <f>'2000 250 200 15'!D1210</f>
        <v>5.8784033299999999E-7</v>
      </c>
      <c r="K768" s="21">
        <f t="shared" si="107"/>
        <v>3.729041854722142E-2</v>
      </c>
      <c r="L768">
        <f t="shared" si="110"/>
        <v>1375</v>
      </c>
      <c r="M768" s="22">
        <f>'2000 250 200 1'!C1210+'2000 250 200 1'!D1210</f>
        <v>1.3534062469999999E-6</v>
      </c>
      <c r="N768" s="22">
        <f>'2000 250 200 15'!C1210+'2000 250 200 15'!D1210</f>
        <v>1.3528679E-6</v>
      </c>
      <c r="O768" s="21">
        <f t="shared" si="108"/>
        <v>3.9785104594572324E-2</v>
      </c>
      <c r="P768" s="22">
        <f>'2000 250 200 1'!C1210-'2000 250 200 1'!D1210</f>
        <v>1.7728708300000003E-7</v>
      </c>
      <c r="Q768" s="22">
        <f>'2000 250 200 15'!C1210-'2000 250 200 15'!D1210</f>
        <v>1.7718723400000004E-7</v>
      </c>
      <c r="R768" s="21">
        <f t="shared" si="103"/>
        <v>5.633638050002316E-2</v>
      </c>
    </row>
    <row r="769" spans="1:18">
      <c r="A769">
        <f t="shared" si="104"/>
        <v>10</v>
      </c>
      <c r="B769" s="12">
        <f t="shared" si="101"/>
        <v>-100</v>
      </c>
      <c r="C769">
        <f t="shared" si="105"/>
        <v>3.1749999999999999E-3</v>
      </c>
      <c r="D769">
        <f t="shared" si="102"/>
        <v>-2.4982562703720057</v>
      </c>
      <c r="E769" s="12">
        <f t="shared" si="109"/>
        <v>1312.5</v>
      </c>
      <c r="F769" s="22">
        <f>'2000 250 200 1'!C1211</f>
        <v>7.6534671999999997E-7</v>
      </c>
      <c r="G769" s="22">
        <f>'2000 250 200 15'!C1211</f>
        <v>7.6502763699999997E-7</v>
      </c>
      <c r="H769" s="15">
        <f t="shared" si="106"/>
        <v>4.1699993016806818E-2</v>
      </c>
      <c r="I769" s="22">
        <f>'2000 250 200 1'!D1211</f>
        <v>5.8805963899999995E-7</v>
      </c>
      <c r="J769" s="22">
        <f>'2000 250 200 15'!D1211</f>
        <v>5.87840394E-7</v>
      </c>
      <c r="K769" s="21">
        <f t="shared" si="107"/>
        <v>3.7289734475234239E-2</v>
      </c>
      <c r="L769">
        <f t="shared" si="110"/>
        <v>1375</v>
      </c>
      <c r="M769" s="22">
        <f>'2000 250 200 1'!C1211+'2000 250 200 1'!D1211</f>
        <v>1.3534063589999999E-6</v>
      </c>
      <c r="N769" s="22">
        <f>'2000 250 200 15'!C1211+'2000 250 200 15'!D1211</f>
        <v>1.352868031E-6</v>
      </c>
      <c r="O769" s="21">
        <f t="shared" si="108"/>
        <v>3.9783696877828192E-2</v>
      </c>
      <c r="P769" s="22">
        <f>'2000 250 200 1'!C1211-'2000 250 200 1'!D1211</f>
        <v>1.7728708100000002E-7</v>
      </c>
      <c r="Q769" s="22">
        <f>'2000 250 200 15'!C1211-'2000 250 200 15'!D1211</f>
        <v>1.7718724299999997E-7</v>
      </c>
      <c r="R769" s="21">
        <f t="shared" si="103"/>
        <v>5.6330173014198417E-2</v>
      </c>
    </row>
    <row r="770" spans="1:18">
      <c r="A770">
        <f t="shared" si="104"/>
        <v>11</v>
      </c>
      <c r="B770" s="12">
        <f t="shared" si="101"/>
        <v>-110</v>
      </c>
      <c r="C770">
        <f t="shared" si="105"/>
        <v>3.5639999999999999E-3</v>
      </c>
      <c r="D770">
        <f t="shared" si="102"/>
        <v>-2.4480623046351626</v>
      </c>
      <c r="E770" s="12">
        <f t="shared" si="109"/>
        <v>1312.5</v>
      </c>
      <c r="F770" s="22">
        <f>'2000 250 200 1'!C1212</f>
        <v>7.6534569200000005E-7</v>
      </c>
      <c r="G770" s="22">
        <f>'2000 250 200 15'!C1212</f>
        <v>7.6502654700000004E-7</v>
      </c>
      <c r="H770" s="15">
        <f t="shared" si="106"/>
        <v>4.1708153332493142E-2</v>
      </c>
      <c r="I770" s="22">
        <f>'2000 250 200 1'!D1212</f>
        <v>5.8805716099999996E-7</v>
      </c>
      <c r="J770" s="22">
        <f>'2000 250 200 15'!D1212</f>
        <v>5.8783790099999996E-7</v>
      </c>
      <c r="K770" s="21">
        <f t="shared" si="107"/>
        <v>3.7292443362603449E-2</v>
      </c>
      <c r="L770">
        <f t="shared" si="110"/>
        <v>1375</v>
      </c>
      <c r="M770" s="22">
        <f>'2000 250 200 1'!C1212+'2000 250 200 1'!D1212</f>
        <v>1.3534028530000001E-6</v>
      </c>
      <c r="N770" s="22">
        <f>'2000 250 200 15'!C1212+'2000 250 200 15'!D1212</f>
        <v>1.352864448E-6</v>
      </c>
      <c r="O770" s="21">
        <f t="shared" si="108"/>
        <v>3.9789491585045793E-2</v>
      </c>
      <c r="P770" s="22">
        <f>'2000 250 200 1'!C1212-'2000 250 200 1'!D1212</f>
        <v>1.7728853100000009E-7</v>
      </c>
      <c r="Q770" s="22">
        <f>'2000 250 200 15'!C1212-'2000 250 200 15'!D1212</f>
        <v>1.7718864600000008E-7</v>
      </c>
      <c r="R770" s="21">
        <f t="shared" si="103"/>
        <v>5.6356237569570707E-2</v>
      </c>
    </row>
    <row r="771" spans="1:18">
      <c r="A771">
        <f t="shared" si="104"/>
        <v>12</v>
      </c>
      <c r="B771" s="12">
        <f t="shared" ref="B771:B834" si="111">A771*10*-1</f>
        <v>-120</v>
      </c>
      <c r="C771">
        <f t="shared" si="105"/>
        <v>4.0000000000000001E-3</v>
      </c>
      <c r="D771">
        <f t="shared" ref="D771:D834" si="112">LOG10(C771)</f>
        <v>-2.3979400086720375</v>
      </c>
      <c r="E771" s="12">
        <f t="shared" si="109"/>
        <v>1312.5</v>
      </c>
      <c r="F771" s="22">
        <f>'2000 250 200 1'!C1213</f>
        <v>7.6534411300000004E-7</v>
      </c>
      <c r="G771" s="22">
        <f>'2000 250 200 15'!C1213</f>
        <v>7.6502486799999998E-7</v>
      </c>
      <c r="H771" s="15">
        <f t="shared" si="106"/>
        <v>4.1721310868631532E-2</v>
      </c>
      <c r="I771" s="22">
        <f>'2000 250 200 1'!D1213</f>
        <v>5.8805339899999997E-7</v>
      </c>
      <c r="J771" s="22">
        <f>'2000 250 200 15'!D1213</f>
        <v>5.8783411499999999E-7</v>
      </c>
      <c r="K771" s="21">
        <f t="shared" si="107"/>
        <v>3.7296764765202113E-2</v>
      </c>
      <c r="L771">
        <f t="shared" si="110"/>
        <v>1375</v>
      </c>
      <c r="M771" s="22">
        <f>'2000 250 200 1'!C1213+'2000 250 200 1'!D1213</f>
        <v>1.3533975119999999E-6</v>
      </c>
      <c r="N771" s="22">
        <f>'2000 250 200 15'!C1213+'2000 250 200 15'!D1213</f>
        <v>1.352858983E-6</v>
      </c>
      <c r="O771" s="21">
        <f t="shared" si="108"/>
        <v>3.9798814413556538E-2</v>
      </c>
      <c r="P771" s="22">
        <f>'2000 250 200 1'!C1213-'2000 250 200 1'!D1213</f>
        <v>1.7729071400000007E-7</v>
      </c>
      <c r="Q771" s="22">
        <f>'2000 250 200 15'!C1213-'2000 250 200 15'!D1213</f>
        <v>1.7719075299999999E-7</v>
      </c>
      <c r="R771" s="21">
        <f t="shared" ref="R771:R834" si="113">2*(P771-Q771)/(P771+Q771)*100</f>
        <v>5.6398435069711435E-2</v>
      </c>
    </row>
    <row r="772" spans="1:18">
      <c r="A772">
        <f t="shared" si="104"/>
        <v>13</v>
      </c>
      <c r="B772" s="12">
        <f t="shared" si="111"/>
        <v>-130</v>
      </c>
      <c r="C772">
        <f t="shared" si="105"/>
        <v>4.4900000000000001E-3</v>
      </c>
      <c r="D772">
        <f t="shared" si="112"/>
        <v>-2.3477536589966768</v>
      </c>
      <c r="E772" s="12">
        <f t="shared" si="109"/>
        <v>1312.5</v>
      </c>
      <c r="F772" s="22">
        <f>'2000 250 200 1'!C1214</f>
        <v>7.6534293700000001E-7</v>
      </c>
      <c r="G772" s="22">
        <f>'2000 250 200 15'!C1214</f>
        <v>7.6502362300000002E-7</v>
      </c>
      <c r="H772" s="15">
        <f t="shared" si="106"/>
        <v>4.1730394318076576E-2</v>
      </c>
      <c r="I772" s="22">
        <f>'2000 250 200 1'!D1214</f>
        <v>5.8805056100000005E-7</v>
      </c>
      <c r="J772" s="22">
        <f>'2000 250 200 15'!D1214</f>
        <v>5.8783126100000001E-7</v>
      </c>
      <c r="K772" s="21">
        <f t="shared" si="107"/>
        <v>3.729966666667963E-2</v>
      </c>
      <c r="L772">
        <f t="shared" si="110"/>
        <v>1375</v>
      </c>
      <c r="M772" s="22">
        <f>'2000 250 200 1'!C1214+'2000 250 200 1'!D1214</f>
        <v>1.353393498E-6</v>
      </c>
      <c r="N772" s="22">
        <f>'2000 250 200 15'!C1214+'2000 250 200 15'!D1214</f>
        <v>1.352854884E-6</v>
      </c>
      <c r="O772" s="21">
        <f t="shared" si="108"/>
        <v>3.9805215484461441E-2</v>
      </c>
      <c r="P772" s="22">
        <f>'2000 250 200 1'!C1214-'2000 250 200 1'!D1214</f>
        <v>1.7729237599999996E-7</v>
      </c>
      <c r="Q772" s="22">
        <f>'2000 250 200 15'!C1214-'2000 250 200 15'!D1214</f>
        <v>1.7719236200000001E-7</v>
      </c>
      <c r="R772" s="21">
        <f t="shared" si="113"/>
        <v>5.6427817211105111E-2</v>
      </c>
    </row>
    <row r="773" spans="1:18">
      <c r="A773">
        <f t="shared" si="104"/>
        <v>14</v>
      </c>
      <c r="B773" s="12">
        <f t="shared" si="111"/>
        <v>-140</v>
      </c>
      <c r="C773">
        <f t="shared" si="105"/>
        <v>5.0400000000000002E-3</v>
      </c>
      <c r="D773">
        <f t="shared" si="112"/>
        <v>-2.2975694635544746</v>
      </c>
      <c r="E773" s="12">
        <f t="shared" si="109"/>
        <v>1312.5</v>
      </c>
      <c r="F773" s="22">
        <f>'2000 250 200 1'!C1215</f>
        <v>7.6534293800000001E-7</v>
      </c>
      <c r="G773" s="22">
        <f>'2000 250 200 15'!C1215</f>
        <v>7.6502363999999997E-7</v>
      </c>
      <c r="H773" s="15">
        <f t="shared" si="106"/>
        <v>4.1728302824977116E-2</v>
      </c>
      <c r="I773" s="22">
        <f>'2000 250 200 1'!D1215</f>
        <v>5.8805045499999998E-7</v>
      </c>
      <c r="J773" s="22">
        <f>'2000 250 200 15'!D1215</f>
        <v>5.8783115899999996E-7</v>
      </c>
      <c r="K773" s="21">
        <f t="shared" si="107"/>
        <v>3.7298992923963693E-2</v>
      </c>
      <c r="L773">
        <f t="shared" si="110"/>
        <v>1375</v>
      </c>
      <c r="M773" s="22">
        <f>'2000 250 200 1'!C1215+'2000 250 200 1'!D1215</f>
        <v>1.3533933930000001E-6</v>
      </c>
      <c r="N773" s="22">
        <f>'2000 250 200 15'!C1215+'2000 250 200 15'!D1215</f>
        <v>1.3528547989999998E-6</v>
      </c>
      <c r="O773" s="21">
        <f t="shared" si="108"/>
        <v>3.9803740218094283E-2</v>
      </c>
      <c r="P773" s="22">
        <f>'2000 250 200 1'!C1215-'2000 250 200 1'!D1215</f>
        <v>1.7729248300000003E-7</v>
      </c>
      <c r="Q773" s="22">
        <f>'2000 250 200 15'!C1215-'2000 250 200 15'!D1215</f>
        <v>1.7719248100000001E-7</v>
      </c>
      <c r="R773" s="21">
        <f t="shared" si="113"/>
        <v>5.6421010849991793E-2</v>
      </c>
    </row>
    <row r="774" spans="1:18">
      <c r="A774">
        <f t="shared" si="104"/>
        <v>15</v>
      </c>
      <c r="B774" s="12">
        <f t="shared" si="111"/>
        <v>-150</v>
      </c>
      <c r="C774">
        <f t="shared" si="105"/>
        <v>5.6569999999999997E-3</v>
      </c>
      <c r="D774">
        <f t="shared" si="112"/>
        <v>-2.2474138212595909</v>
      </c>
      <c r="E774" s="12">
        <f t="shared" si="109"/>
        <v>1312.5</v>
      </c>
      <c r="F774" s="22">
        <f>'2000 250 200 1'!C1216</f>
        <v>7.6534417000000004E-7</v>
      </c>
      <c r="G774" s="22">
        <f>'2000 250 200 15'!C1216</f>
        <v>7.6502497400000005E-7</v>
      </c>
      <c r="H774" s="15">
        <f t="shared" si="106"/>
        <v>4.1714902741137261E-2</v>
      </c>
      <c r="I774" s="22">
        <f>'2000 250 200 1'!D1216</f>
        <v>5.8805325699999998E-7</v>
      </c>
      <c r="J774" s="22">
        <f>'2000 250 200 15'!D1216</f>
        <v>5.8783398600000005E-7</v>
      </c>
      <c r="K774" s="21">
        <f t="shared" si="107"/>
        <v>3.7294562264408262E-2</v>
      </c>
      <c r="L774">
        <f t="shared" si="110"/>
        <v>1375</v>
      </c>
      <c r="M774" s="22">
        <f>'2000 250 200 1'!C1216+'2000 250 200 1'!D1216</f>
        <v>1.3533974270000001E-6</v>
      </c>
      <c r="N774" s="22">
        <f>'2000 250 200 15'!C1216+'2000 250 200 15'!D1216</f>
        <v>1.35285896E-6</v>
      </c>
      <c r="O774" s="21">
        <f t="shared" si="108"/>
        <v>3.9794234026514171E-2</v>
      </c>
      <c r="P774" s="22">
        <f>'2000 250 200 1'!C1216-'2000 250 200 1'!D1216</f>
        <v>1.7729091300000005E-7</v>
      </c>
      <c r="Q774" s="22">
        <f>'2000 250 200 15'!C1216-'2000 250 200 15'!D1216</f>
        <v>1.77190988E-7</v>
      </c>
      <c r="R774" s="21">
        <f t="shared" si="113"/>
        <v>5.6378054686664E-2</v>
      </c>
    </row>
    <row r="775" spans="1:18">
      <c r="A775">
        <f t="shared" si="104"/>
        <v>16</v>
      </c>
      <c r="B775" s="12">
        <f t="shared" si="111"/>
        <v>-160</v>
      </c>
      <c r="C775">
        <f t="shared" si="105"/>
        <v>6.3499999999999997E-3</v>
      </c>
      <c r="D775">
        <f t="shared" si="112"/>
        <v>-2.1972262747080245</v>
      </c>
      <c r="E775" s="12">
        <f t="shared" si="109"/>
        <v>1312.5</v>
      </c>
      <c r="F775" s="22">
        <f>'2000 250 200 1'!C1217</f>
        <v>7.6534588800000002E-7</v>
      </c>
      <c r="G775" s="22">
        <f>'2000 250 200 15'!C1217</f>
        <v>7.6502681000000004E-7</v>
      </c>
      <c r="H775" s="15">
        <f t="shared" si="106"/>
        <v>4.1699384786069008E-2</v>
      </c>
      <c r="I775" s="22">
        <f>'2000 250 200 1'!D1217</f>
        <v>5.8805729500000002E-7</v>
      </c>
      <c r="J775" s="22">
        <f>'2000 250 200 15'!D1217</f>
        <v>5.8783805199999998E-7</v>
      </c>
      <c r="K775" s="21">
        <f t="shared" si="107"/>
        <v>3.7289542910325768E-2</v>
      </c>
      <c r="L775">
        <f t="shared" si="110"/>
        <v>1375</v>
      </c>
      <c r="M775" s="22">
        <f>'2000 250 200 1'!C1217+'2000 250 200 1'!D1217</f>
        <v>1.353403183E-6</v>
      </c>
      <c r="N775" s="22">
        <f>'2000 250 200 15'!C1217+'2000 250 200 15'!D1217</f>
        <v>1.352864862E-6</v>
      </c>
      <c r="O775" s="21">
        <f t="shared" si="108"/>
        <v>3.9783272835416973E-2</v>
      </c>
      <c r="P775" s="22">
        <f>'2000 250 200 1'!C1217-'2000 250 200 1'!D1217</f>
        <v>1.77288593E-7</v>
      </c>
      <c r="Q775" s="22">
        <f>'2000 250 200 15'!C1217-'2000 250 200 15'!D1217</f>
        <v>1.7718875800000006E-7</v>
      </c>
      <c r="R775" s="21">
        <f t="shared" si="113"/>
        <v>5.6327999359224709E-2</v>
      </c>
    </row>
    <row r="776" spans="1:18">
      <c r="A776">
        <f t="shared" si="104"/>
        <v>17</v>
      </c>
      <c r="B776" s="12">
        <f t="shared" si="111"/>
        <v>-170</v>
      </c>
      <c r="C776">
        <f t="shared" si="105"/>
        <v>7.1269999999999997E-3</v>
      </c>
      <c r="D776">
        <f t="shared" si="112"/>
        <v>-2.1470932412030463</v>
      </c>
      <c r="E776" s="12">
        <f t="shared" si="109"/>
        <v>1312.5</v>
      </c>
      <c r="F776" s="22">
        <f>'2000 250 200 1'!C1218</f>
        <v>7.6534700300000004E-7</v>
      </c>
      <c r="G776" s="22">
        <f>'2000 250 200 15'!C1218</f>
        <v>7.6502797500000003E-7</v>
      </c>
      <c r="H776" s="15">
        <f t="shared" si="106"/>
        <v>4.1692788314788204E-2</v>
      </c>
      <c r="I776" s="22">
        <f>'2000 250 200 1'!D1218</f>
        <v>5.8806008299999997E-7</v>
      </c>
      <c r="J776" s="22">
        <f>'2000 250 200 15'!D1218</f>
        <v>5.8784085099999997E-7</v>
      </c>
      <c r="K776" s="21">
        <f t="shared" si="107"/>
        <v>3.7287494832452389E-2</v>
      </c>
      <c r="L776">
        <f t="shared" si="110"/>
        <v>1375</v>
      </c>
      <c r="M776" s="22">
        <f>'2000 250 200 1'!C1218+'2000 250 200 1'!D1218</f>
        <v>1.3534070860000001E-6</v>
      </c>
      <c r="N776" s="22">
        <f>'2000 250 200 15'!C1218+'2000 250 200 15'!D1218</f>
        <v>1.352868826E-6</v>
      </c>
      <c r="O776" s="21">
        <f t="shared" si="108"/>
        <v>3.977864914759096E-2</v>
      </c>
      <c r="P776" s="22">
        <f>'2000 250 200 1'!C1218-'2000 250 200 1'!D1218</f>
        <v>1.7728692000000007E-7</v>
      </c>
      <c r="Q776" s="22">
        <f>'2000 250 200 15'!C1218-'2000 250 200 15'!D1218</f>
        <v>1.7718712400000006E-7</v>
      </c>
      <c r="R776" s="21">
        <f t="shared" si="113"/>
        <v>5.6306520428902607E-2</v>
      </c>
    </row>
    <row r="777" spans="1:18">
      <c r="A777">
        <f t="shared" si="104"/>
        <v>18</v>
      </c>
      <c r="B777" s="12">
        <f t="shared" si="111"/>
        <v>-180</v>
      </c>
      <c r="C777">
        <f t="shared" si="105"/>
        <v>8.0000000000000002E-3</v>
      </c>
      <c r="D777">
        <f t="shared" si="112"/>
        <v>-2.0969100130080562</v>
      </c>
      <c r="E777" s="12">
        <f t="shared" si="109"/>
        <v>1312.5</v>
      </c>
      <c r="F777" s="22">
        <f>'2000 250 200 1'!C1219</f>
        <v>7.6534680899999997E-7</v>
      </c>
      <c r="G777" s="22">
        <f>'2000 250 200 15'!C1219</f>
        <v>7.6502771700000005E-7</v>
      </c>
      <c r="H777" s="15">
        <f t="shared" si="106"/>
        <v>4.170116459451937E-2</v>
      </c>
      <c r="I777" s="22">
        <f>'2000 250 200 1'!D1219</f>
        <v>5.8805993199999995E-7</v>
      </c>
      <c r="J777" s="22">
        <f>'2000 250 200 15'!D1219</f>
        <v>5.87840685E-7</v>
      </c>
      <c r="K777" s="21">
        <f t="shared" si="107"/>
        <v>3.7290056120440521E-2</v>
      </c>
      <c r="L777">
        <f t="shared" si="110"/>
        <v>1375</v>
      </c>
      <c r="M777" s="22">
        <f>'2000 250 200 1'!C1219+'2000 250 200 1'!D1219</f>
        <v>1.3534067409999998E-6</v>
      </c>
      <c r="N777" s="22">
        <f>'2000 250 200 15'!C1219+'2000 250 200 15'!D1219</f>
        <v>1.3528684020000001E-6</v>
      </c>
      <c r="O777" s="21">
        <f t="shared" si="108"/>
        <v>3.9784498733776326E-2</v>
      </c>
      <c r="P777" s="22">
        <f>'2000 250 200 1'!C1219-'2000 250 200 1'!D1219</f>
        <v>1.7728687700000002E-7</v>
      </c>
      <c r="Q777" s="22">
        <f>'2000 250 200 15'!C1219-'2000 250 200 15'!D1219</f>
        <v>1.7718703200000005E-7</v>
      </c>
      <c r="R777" s="21">
        <f t="shared" si="113"/>
        <v>5.6334188477592376E-2</v>
      </c>
    </row>
    <row r="778" spans="1:18">
      <c r="A778">
        <f t="shared" si="104"/>
        <v>19</v>
      </c>
      <c r="B778" s="12">
        <f t="shared" si="111"/>
        <v>-190</v>
      </c>
      <c r="C778">
        <f t="shared" si="105"/>
        <v>8.9800000000000001E-3</v>
      </c>
      <c r="D778">
        <f t="shared" si="112"/>
        <v>-2.0467236633326955</v>
      </c>
      <c r="E778" s="12">
        <f t="shared" si="109"/>
        <v>1312.5</v>
      </c>
      <c r="F778" s="22">
        <f>'2000 250 200 1'!C1220</f>
        <v>7.6534545999999995E-7</v>
      </c>
      <c r="G778" s="22">
        <f>'2000 250 200 15'!C1220</f>
        <v>7.6502622500000003E-7</v>
      </c>
      <c r="H778" s="15">
        <f t="shared" si="106"/>
        <v>4.1719930279540844E-2</v>
      </c>
      <c r="I778" s="22">
        <f>'2000 250 200 1'!D1220</f>
        <v>5.8805705199999999E-7</v>
      </c>
      <c r="J778" s="22">
        <f>'2000 250 200 15'!D1220</f>
        <v>5.8783777000000001E-7</v>
      </c>
      <c r="K778" s="21">
        <f t="shared" si="107"/>
        <v>3.7296192805239554E-2</v>
      </c>
      <c r="L778">
        <f t="shared" si="110"/>
        <v>1375</v>
      </c>
      <c r="M778" s="22">
        <f>'2000 250 200 1'!C1220+'2000 250 200 1'!D1220</f>
        <v>1.3534025119999998E-6</v>
      </c>
      <c r="N778" s="22">
        <f>'2000 250 200 15'!C1220+'2000 250 200 15'!D1220</f>
        <v>1.3528639950000002E-6</v>
      </c>
      <c r="O778" s="21">
        <f t="shared" si="108"/>
        <v>3.9797780344748554E-2</v>
      </c>
      <c r="P778" s="22">
        <f>'2000 250 200 1'!C1220-'2000 250 200 1'!D1220</f>
        <v>1.7728840799999996E-7</v>
      </c>
      <c r="Q778" s="22">
        <f>'2000 250 200 15'!C1220-'2000 250 200 15'!D1220</f>
        <v>1.7718845500000002E-7</v>
      </c>
      <c r="R778" s="21">
        <f t="shared" si="113"/>
        <v>5.6394653887434629E-2</v>
      </c>
    </row>
    <row r="779" spans="1:18">
      <c r="A779">
        <f t="shared" si="104"/>
        <v>20</v>
      </c>
      <c r="B779" s="12">
        <f t="shared" si="111"/>
        <v>-200</v>
      </c>
      <c r="C779">
        <f t="shared" si="105"/>
        <v>1.008E-2</v>
      </c>
      <c r="D779">
        <f t="shared" si="112"/>
        <v>-1.9965394678904935</v>
      </c>
      <c r="E779" s="12">
        <f t="shared" si="109"/>
        <v>1312.5</v>
      </c>
      <c r="F779" s="22">
        <f>'2000 250 200 1'!C1221</f>
        <v>7.6534386199999998E-7</v>
      </c>
      <c r="G779" s="22">
        <f>'2000 250 200 15'!C1221</f>
        <v>7.6502450400000004E-7</v>
      </c>
      <c r="H779" s="15">
        <f t="shared" si="106"/>
        <v>4.1736095321241083E-2</v>
      </c>
      <c r="I779" s="22">
        <f>'2000 250 200 1'!D1221</f>
        <v>5.8805336799999996E-7</v>
      </c>
      <c r="J779" s="22">
        <f>'2000 250 200 15'!D1221</f>
        <v>5.8783405499999998E-7</v>
      </c>
      <c r="K779" s="21">
        <f t="shared" si="107"/>
        <v>3.7301700096503347E-2</v>
      </c>
      <c r="L779">
        <f t="shared" si="110"/>
        <v>1375</v>
      </c>
      <c r="M779" s="22">
        <f>'2000 250 200 1'!C1221+'2000 250 200 1'!D1221</f>
        <v>1.3533972299999999E-6</v>
      </c>
      <c r="N779" s="22">
        <f>'2000 250 200 15'!C1221+'2000 250 200 15'!D1221</f>
        <v>1.3528585589999999E-6</v>
      </c>
      <c r="O779" s="21">
        <f t="shared" si="108"/>
        <v>3.980931900003977E-2</v>
      </c>
      <c r="P779" s="22">
        <f>'2000 250 200 1'!C1221-'2000 250 200 1'!D1221</f>
        <v>1.7729049400000001E-7</v>
      </c>
      <c r="Q779" s="22">
        <f>'2000 250 200 15'!C1221-'2000 250 200 15'!D1221</f>
        <v>1.7719044900000005E-7</v>
      </c>
      <c r="R779" s="21">
        <f t="shared" si="113"/>
        <v>5.6445911677660471E-2</v>
      </c>
    </row>
    <row r="780" spans="1:18">
      <c r="A780">
        <f t="shared" si="104"/>
        <v>21</v>
      </c>
      <c r="B780" s="12">
        <f t="shared" si="111"/>
        <v>-210</v>
      </c>
      <c r="C780">
        <f t="shared" si="105"/>
        <v>1.1310000000000001E-2</v>
      </c>
      <c r="D780">
        <f t="shared" si="112"/>
        <v>-1.9465373950745446</v>
      </c>
      <c r="E780" s="12">
        <f t="shared" si="109"/>
        <v>1312.5</v>
      </c>
      <c r="F780" s="22">
        <f>'2000 250 200 1'!C1222</f>
        <v>7.6534305900000003E-7</v>
      </c>
      <c r="G780" s="22">
        <f>'2000 250 200 15'!C1222</f>
        <v>7.6502369100000005E-7</v>
      </c>
      <c r="H780" s="15">
        <f t="shared" si="106"/>
        <v>4.1737446269003955E-2</v>
      </c>
      <c r="I780" s="22">
        <f>'2000 250 200 1'!D1222</f>
        <v>5.8805119900000004E-7</v>
      </c>
      <c r="J780" s="22">
        <f>'2000 250 200 15'!D1222</f>
        <v>5.8783188300000004E-7</v>
      </c>
      <c r="K780" s="21">
        <f t="shared" si="107"/>
        <v>3.7302348057762377E-2</v>
      </c>
      <c r="L780">
        <f t="shared" si="110"/>
        <v>1375</v>
      </c>
      <c r="M780" s="22">
        <f>'2000 250 200 1'!C1222+'2000 250 200 1'!D1222</f>
        <v>1.3533942580000002E-6</v>
      </c>
      <c r="N780" s="22">
        <f>'2000 250 200 15'!C1222+'2000 250 200 15'!D1222</f>
        <v>1.3528555740000002E-6</v>
      </c>
      <c r="O780" s="21">
        <f t="shared" si="108"/>
        <v>3.9810367367440286E-2</v>
      </c>
      <c r="P780" s="22">
        <f>'2000 250 200 1'!C1222-'2000 250 200 1'!D1222</f>
        <v>1.7729185999999999E-7</v>
      </c>
      <c r="Q780" s="22">
        <f>'2000 250 200 15'!C1222-'2000 250 200 15'!D1222</f>
        <v>1.7719180800000001E-7</v>
      </c>
      <c r="R780" s="21">
        <f t="shared" si="113"/>
        <v>5.6449427170779776E-2</v>
      </c>
    </row>
    <row r="781" spans="1:18">
      <c r="A781">
        <f t="shared" si="104"/>
        <v>22</v>
      </c>
      <c r="B781" s="12">
        <f t="shared" si="111"/>
        <v>-220</v>
      </c>
      <c r="C781">
        <f t="shared" si="105"/>
        <v>1.2699999999999999E-2</v>
      </c>
      <c r="D781">
        <f t="shared" si="112"/>
        <v>-1.8961962790440432</v>
      </c>
      <c r="E781" s="12">
        <f t="shared" si="109"/>
        <v>1312.5</v>
      </c>
      <c r="F781" s="22">
        <f>'2000 250 200 1'!C1223</f>
        <v>7.6534352100000001E-7</v>
      </c>
      <c r="G781" s="22">
        <f>'2000 250 200 15'!C1223</f>
        <v>7.6502427699999995E-7</v>
      </c>
      <c r="H781" s="15">
        <f t="shared" si="106"/>
        <v>4.1721212432366622E-2</v>
      </c>
      <c r="I781" s="22">
        <f>'2000 250 200 1'!D1223</f>
        <v>5.8805173399999997E-7</v>
      </c>
      <c r="J781" s="22">
        <f>'2000 250 200 15'!D1223</f>
        <v>5.8783244799999998E-7</v>
      </c>
      <c r="K781" s="21">
        <f t="shared" si="107"/>
        <v>3.7297210619334407E-2</v>
      </c>
      <c r="L781">
        <f t="shared" si="110"/>
        <v>1375</v>
      </c>
      <c r="M781" s="22">
        <f>'2000 250 200 1'!C1223+'2000 250 200 1'!D1223</f>
        <v>1.3533952549999999E-6</v>
      </c>
      <c r="N781" s="22">
        <f>'2000 250 200 15'!C1223+'2000 250 200 15'!D1223</f>
        <v>1.3528567249999998E-6</v>
      </c>
      <c r="O781" s="21">
        <f t="shared" si="108"/>
        <v>3.9798954715225335E-2</v>
      </c>
      <c r="P781" s="22">
        <f>'2000 250 200 1'!C1223-'2000 250 200 1'!D1223</f>
        <v>1.7729178700000004E-7</v>
      </c>
      <c r="Q781" s="22">
        <f>'2000 250 200 15'!C1223-'2000 250 200 15'!D1223</f>
        <v>1.7719182899999998E-7</v>
      </c>
      <c r="R781" s="21">
        <f t="shared" si="113"/>
        <v>5.6396400560338962E-2</v>
      </c>
    </row>
    <row r="782" spans="1:18">
      <c r="A782">
        <f t="shared" si="104"/>
        <v>23</v>
      </c>
      <c r="B782" s="12">
        <f t="shared" si="111"/>
        <v>-230</v>
      </c>
      <c r="C782">
        <f t="shared" si="105"/>
        <v>1.4250000000000001E-2</v>
      </c>
      <c r="D782">
        <f t="shared" si="112"/>
        <v>-1.846185135655471</v>
      </c>
      <c r="E782" s="12">
        <f t="shared" si="109"/>
        <v>1312.5</v>
      </c>
      <c r="F782" s="22">
        <f>'2000 250 200 1'!C1224</f>
        <v>7.6534484999999996E-7</v>
      </c>
      <c r="G782" s="22">
        <f>'2000 250 200 15'!C1224</f>
        <v>7.6502578600000003E-7</v>
      </c>
      <c r="H782" s="15">
        <f t="shared" si="106"/>
        <v>4.1697611349089184E-2</v>
      </c>
      <c r="I782" s="22">
        <f>'2000 250 200 1'!D1224</f>
        <v>5.88054341E-7</v>
      </c>
      <c r="J782" s="22">
        <f>'2000 250 200 15'!D1224</f>
        <v>5.8783509999999996E-7</v>
      </c>
      <c r="K782" s="21">
        <f t="shared" si="107"/>
        <v>3.7289390032040827E-2</v>
      </c>
      <c r="L782">
        <f t="shared" si="110"/>
        <v>1375</v>
      </c>
      <c r="M782" s="22">
        <f>'2000 250 200 1'!C1224+'2000 250 200 1'!D1224</f>
        <v>1.353399191E-6</v>
      </c>
      <c r="N782" s="22">
        <f>'2000 250 200 15'!C1224+'2000 250 200 15'!D1224</f>
        <v>1.352860886E-6</v>
      </c>
      <c r="O782" s="21">
        <f t="shared" si="108"/>
        <v>3.9782207525058171E-2</v>
      </c>
      <c r="P782" s="22">
        <f>'2000 250 200 1'!C1224-'2000 250 200 1'!D1224</f>
        <v>1.7729050899999996E-7</v>
      </c>
      <c r="Q782" s="22">
        <f>'2000 250 200 15'!C1224-'2000 250 200 15'!D1224</f>
        <v>1.7719068600000007E-7</v>
      </c>
      <c r="R782" s="21">
        <f t="shared" si="113"/>
        <v>5.6320618079554165E-2</v>
      </c>
    </row>
    <row r="783" spans="1:18">
      <c r="A783">
        <f t="shared" si="104"/>
        <v>24</v>
      </c>
      <c r="B783" s="12">
        <f t="shared" si="111"/>
        <v>-240</v>
      </c>
      <c r="C783">
        <f t="shared" si="105"/>
        <v>1.6E-2</v>
      </c>
      <c r="D783">
        <f t="shared" si="112"/>
        <v>-1.7958800173440752</v>
      </c>
      <c r="E783" s="12">
        <f t="shared" si="109"/>
        <v>1312.5</v>
      </c>
      <c r="F783" s="22">
        <f>'2000 250 200 1'!C1225</f>
        <v>7.6534607599999996E-7</v>
      </c>
      <c r="G783" s="22">
        <f>'2000 250 200 15'!C1225</f>
        <v>7.6502711899999999E-7</v>
      </c>
      <c r="H783" s="15">
        <f t="shared" si="106"/>
        <v>4.1683558107533041E-2</v>
      </c>
      <c r="I783" s="22">
        <f>'2000 250 200 1'!D1225</f>
        <v>5.8805712899999995E-7</v>
      </c>
      <c r="J783" s="22">
        <f>'2000 250 200 15'!D1225</f>
        <v>5.8783791600000001E-7</v>
      </c>
      <c r="K783" s="21">
        <f t="shared" si="107"/>
        <v>3.7284449991016967E-2</v>
      </c>
      <c r="L783">
        <f t="shared" si="110"/>
        <v>1375</v>
      </c>
      <c r="M783" s="22">
        <f>'2000 250 200 1'!C1225+'2000 250 200 1'!D1225</f>
        <v>1.3534032049999999E-6</v>
      </c>
      <c r="N783" s="22">
        <f>'2000 250 200 15'!C1225+'2000 250 200 15'!D1225</f>
        <v>1.3528650350000001E-6</v>
      </c>
      <c r="O783" s="21">
        <f t="shared" si="108"/>
        <v>3.9772110690682858E-2</v>
      </c>
      <c r="P783" s="22">
        <f>'2000 250 200 1'!C1225-'2000 250 200 1'!D1225</f>
        <v>1.7728894700000001E-7</v>
      </c>
      <c r="Q783" s="22">
        <f>'2000 250 200 15'!C1225-'2000 250 200 15'!D1225</f>
        <v>1.7718920299999998E-7</v>
      </c>
      <c r="R783" s="21">
        <f t="shared" si="113"/>
        <v>5.627652931501239E-2</v>
      </c>
    </row>
    <row r="784" spans="1:18">
      <c r="A784">
        <f t="shared" si="104"/>
        <v>25</v>
      </c>
      <c r="B784" s="12">
        <f t="shared" si="111"/>
        <v>-250</v>
      </c>
      <c r="C784">
        <f t="shared" si="105"/>
        <v>1.796E-2</v>
      </c>
      <c r="D784">
        <f t="shared" si="112"/>
        <v>-1.7456936676687145</v>
      </c>
      <c r="E784" s="12">
        <f t="shared" si="109"/>
        <v>1312.5</v>
      </c>
      <c r="F784" s="22">
        <f>'2000 250 200 1'!C1226</f>
        <v>7.6534630300000004E-7</v>
      </c>
      <c r="G784" s="22">
        <f>'2000 250 200 15'!C1226</f>
        <v>7.6502729299999999E-7</v>
      </c>
      <c r="H784" s="15">
        <f t="shared" si="106"/>
        <v>4.1690473598585777E-2</v>
      </c>
      <c r="I784" s="22">
        <f>'2000 250 200 1'!D1226</f>
        <v>5.8805826999999996E-7</v>
      </c>
      <c r="J784" s="22">
        <f>'2000 250 200 15'!D1226</f>
        <v>5.8783904699999999E-7</v>
      </c>
      <c r="K784" s="21">
        <f t="shared" si="107"/>
        <v>3.7286078780970976E-2</v>
      </c>
      <c r="L784">
        <f t="shared" si="110"/>
        <v>1375</v>
      </c>
      <c r="M784" s="22">
        <f>'2000 250 200 1'!C1226+'2000 250 200 1'!D1226</f>
        <v>1.353404573E-6</v>
      </c>
      <c r="N784" s="22">
        <f>'2000 250 200 15'!C1226+'2000 250 200 15'!D1226</f>
        <v>1.3528663400000001E-6</v>
      </c>
      <c r="O784" s="21">
        <f t="shared" si="108"/>
        <v>3.9776727260706433E-2</v>
      </c>
      <c r="P784" s="22">
        <f>'2000 250 200 1'!C1226-'2000 250 200 1'!D1226</f>
        <v>1.7728803300000009E-7</v>
      </c>
      <c r="Q784" s="22">
        <f>'2000 250 200 15'!C1226-'2000 250 200 15'!D1226</f>
        <v>1.77188246E-7</v>
      </c>
      <c r="R784" s="21">
        <f t="shared" si="113"/>
        <v>5.6301087498202874E-2</v>
      </c>
    </row>
    <row r="785" spans="1:18">
      <c r="A785">
        <f t="shared" si="104"/>
        <v>26</v>
      </c>
      <c r="B785" s="12">
        <f t="shared" si="111"/>
        <v>-260</v>
      </c>
      <c r="C785">
        <f t="shared" si="105"/>
        <v>2.0160000000000001E-2</v>
      </c>
      <c r="D785">
        <f t="shared" si="112"/>
        <v>-1.6955094722265123</v>
      </c>
      <c r="E785" s="12">
        <f t="shared" si="109"/>
        <v>1312.5</v>
      </c>
      <c r="F785" s="22">
        <f>'2000 250 200 1'!C1227</f>
        <v>7.6534519200000004E-7</v>
      </c>
      <c r="G785" s="22">
        <f>'2000 250 200 15'!C1227</f>
        <v>7.6502599400000004E-7</v>
      </c>
      <c r="H785" s="15">
        <f t="shared" si="106"/>
        <v>4.1715108454739906E-2</v>
      </c>
      <c r="I785" s="22">
        <f>'2000 250 200 1'!D1227</f>
        <v>5.8805709000000002E-7</v>
      </c>
      <c r="J785" s="22">
        <f>'2000 250 200 15'!D1227</f>
        <v>5.8783782700000001E-7</v>
      </c>
      <c r="K785" s="21">
        <f t="shared" si="107"/>
        <v>3.7292958210824748E-2</v>
      </c>
      <c r="L785">
        <f t="shared" si="110"/>
        <v>1375</v>
      </c>
      <c r="M785" s="22">
        <f>'2000 250 200 1'!C1227+'2000 250 200 1'!D1227</f>
        <v>1.3534022820000001E-6</v>
      </c>
      <c r="N785" s="22">
        <f>'2000 250 200 15'!C1227+'2000 250 200 15'!D1227</f>
        <v>1.3528638210000002E-6</v>
      </c>
      <c r="O785" s="21">
        <f t="shared" si="108"/>
        <v>3.979364774240015E-2</v>
      </c>
      <c r="P785" s="22">
        <f>'2000 250 200 1'!C1227-'2000 250 200 1'!D1227</f>
        <v>1.7728810200000002E-7</v>
      </c>
      <c r="Q785" s="22">
        <f>'2000 250 200 15'!C1227-'2000 250 200 15'!D1227</f>
        <v>1.7718816700000003E-7</v>
      </c>
      <c r="R785" s="21">
        <f t="shared" si="113"/>
        <v>5.6384592560684767E-2</v>
      </c>
    </row>
    <row r="786" spans="1:18">
      <c r="A786">
        <f t="shared" si="104"/>
        <v>27</v>
      </c>
      <c r="B786" s="12">
        <f t="shared" si="111"/>
        <v>-270</v>
      </c>
      <c r="C786">
        <f t="shared" si="105"/>
        <v>2.2630000000000001E-2</v>
      </c>
      <c r="D786">
        <f t="shared" si="112"/>
        <v>-1.6453154460452715</v>
      </c>
      <c r="E786" s="12">
        <f t="shared" si="109"/>
        <v>1312.5</v>
      </c>
      <c r="F786" s="22">
        <f>'2000 250 200 1'!C1228</f>
        <v>7.6534283299999995E-7</v>
      </c>
      <c r="G786" s="22">
        <f>'2000 250 200 15'!C1228</f>
        <v>7.6502343799999998E-7</v>
      </c>
      <c r="H786" s="15">
        <f t="shared" si="106"/>
        <v>4.174098789974811E-2</v>
      </c>
      <c r="I786" s="22">
        <f>'2000 250 200 1'!D1228</f>
        <v>5.8805413299999999E-7</v>
      </c>
      <c r="J786" s="22">
        <f>'2000 250 200 15'!D1228</f>
        <v>5.8783482600000003E-7</v>
      </c>
      <c r="K786" s="21">
        <f t="shared" si="107"/>
        <v>3.7300630866789031E-2</v>
      </c>
      <c r="L786">
        <f t="shared" si="110"/>
        <v>1375</v>
      </c>
      <c r="M786" s="22">
        <f>'2000 250 200 1'!C1228+'2000 250 200 1'!D1228</f>
        <v>1.3533969659999998E-6</v>
      </c>
      <c r="N786" s="22">
        <f>'2000 250 200 15'!C1228+'2000 250 200 15'!D1228</f>
        <v>1.352858264E-6</v>
      </c>
      <c r="O786" s="21">
        <f t="shared" si="108"/>
        <v>3.981161821162163E-2</v>
      </c>
      <c r="P786" s="22">
        <f>'2000 250 200 1'!C1228-'2000 250 200 1'!D1228</f>
        <v>1.7728869999999996E-7</v>
      </c>
      <c r="Q786" s="22">
        <f>'2000 250 200 15'!C1228-'2000 250 200 15'!D1228</f>
        <v>1.7718861199999996E-7</v>
      </c>
      <c r="R786" s="21">
        <f t="shared" si="113"/>
        <v>5.6470750940477182E-2</v>
      </c>
    </row>
    <row r="787" spans="1:18">
      <c r="A787">
        <f t="shared" si="104"/>
        <v>28</v>
      </c>
      <c r="B787" s="12">
        <f t="shared" si="111"/>
        <v>-280</v>
      </c>
      <c r="C787">
        <f t="shared" si="105"/>
        <v>2.5399999999999999E-2</v>
      </c>
      <c r="D787">
        <f t="shared" si="112"/>
        <v>-1.5951662833800619</v>
      </c>
      <c r="E787" s="12">
        <f t="shared" si="109"/>
        <v>1312.5</v>
      </c>
      <c r="F787" s="22">
        <f>'2000 250 200 1'!C1229</f>
        <v>7.6533893199999999E-7</v>
      </c>
      <c r="G787" s="22">
        <f>'2000 250 200 15'!C1229</f>
        <v>7.6501948000000002E-7</v>
      </c>
      <c r="H787" s="15">
        <f t="shared" si="106"/>
        <v>4.1748651491708616E-2</v>
      </c>
      <c r="I787" s="22">
        <f>'2000 250 200 1'!D1229</f>
        <v>5.8805009000000004E-7</v>
      </c>
      <c r="J787" s="22">
        <f>'2000 250 200 15'!D1229</f>
        <v>5.8783077100000003E-7</v>
      </c>
      <c r="K787" s="21">
        <f t="shared" si="107"/>
        <v>3.7302928770094612E-2</v>
      </c>
      <c r="L787">
        <f t="shared" si="110"/>
        <v>1375</v>
      </c>
      <c r="M787" s="22">
        <f>'2000 250 200 1'!C1229+'2000 250 200 1'!D1229</f>
        <v>1.353389022E-6</v>
      </c>
      <c r="N787" s="22">
        <f>'2000 250 200 15'!C1229+'2000 250 200 15'!D1229</f>
        <v>1.3528502510000001E-6</v>
      </c>
      <c r="O787" s="21">
        <f t="shared" si="108"/>
        <v>3.9816952283211193E-2</v>
      </c>
      <c r="P787" s="22">
        <f>'2000 250 200 1'!C1229-'2000 250 200 1'!D1229</f>
        <v>1.7728884199999995E-7</v>
      </c>
      <c r="Q787" s="22">
        <f>'2000 250 200 15'!C1229-'2000 250 200 15'!D1229</f>
        <v>1.7718870899999999E-7</v>
      </c>
      <c r="R787" s="21">
        <f t="shared" si="113"/>
        <v>5.6496102344128753E-2</v>
      </c>
    </row>
    <row r="788" spans="1:18">
      <c r="A788">
        <f t="shared" si="104"/>
        <v>29</v>
      </c>
      <c r="B788" s="12">
        <f t="shared" si="111"/>
        <v>-290</v>
      </c>
      <c r="C788">
        <f t="shared" si="105"/>
        <v>2.8510000000000001E-2</v>
      </c>
      <c r="D788">
        <f t="shared" si="112"/>
        <v>-1.5450027826905399</v>
      </c>
      <c r="E788" s="12">
        <f t="shared" si="109"/>
        <v>1312.5</v>
      </c>
      <c r="F788" s="22">
        <f>'2000 250 200 1'!C1230</f>
        <v>7.6533165200000005E-7</v>
      </c>
      <c r="G788" s="22">
        <f>'2000 250 200 15'!C1230</f>
        <v>7.6501234099999996E-7</v>
      </c>
      <c r="H788" s="15">
        <f t="shared" si="106"/>
        <v>4.1730617620699476E-2</v>
      </c>
      <c r="I788" s="22">
        <f>'2000 250 200 1'!D1230</f>
        <v>5.8804424800000002E-7</v>
      </c>
      <c r="J788" s="22">
        <f>'2000 250 200 15'!D1230</f>
        <v>5.8782495700000001E-7</v>
      </c>
      <c r="K788" s="21">
        <f t="shared" si="107"/>
        <v>3.7298536107169655E-2</v>
      </c>
      <c r="L788">
        <f t="shared" si="110"/>
        <v>1375</v>
      </c>
      <c r="M788" s="22">
        <f>'2000 250 200 1'!C1230+'2000 250 200 1'!D1230</f>
        <v>1.3533759000000001E-6</v>
      </c>
      <c r="N788" s="22">
        <f>'2000 250 200 15'!C1230+'2000 250 200 15'!D1230</f>
        <v>1.352837298E-6</v>
      </c>
      <c r="O788" s="21">
        <f t="shared" si="108"/>
        <v>3.9804846151673658E-2</v>
      </c>
      <c r="P788" s="22">
        <f>'2000 250 200 1'!C1230-'2000 250 200 1'!D1230</f>
        <v>1.7728740400000003E-7</v>
      </c>
      <c r="Q788" s="22">
        <f>'2000 250 200 15'!C1230-'2000 250 200 15'!D1230</f>
        <v>1.7718738399999995E-7</v>
      </c>
      <c r="R788" s="21">
        <f t="shared" si="113"/>
        <v>5.6432786413052355E-2</v>
      </c>
    </row>
    <row r="789" spans="1:18">
      <c r="A789">
        <f t="shared" si="104"/>
        <v>30</v>
      </c>
      <c r="B789" s="12">
        <f t="shared" si="111"/>
        <v>-300</v>
      </c>
      <c r="C789">
        <f t="shared" si="105"/>
        <v>3.2000000000000001E-2</v>
      </c>
      <c r="D789">
        <f t="shared" si="112"/>
        <v>-1.494850021680094</v>
      </c>
      <c r="E789" s="12">
        <f t="shared" si="109"/>
        <v>1312.5</v>
      </c>
      <c r="F789" s="22">
        <f>'2000 250 200 1'!C1231</f>
        <v>7.6531656999999997E-7</v>
      </c>
      <c r="G789" s="22">
        <f>'2000 250 200 15'!C1231</f>
        <v>7.6499751199999996E-7</v>
      </c>
      <c r="H789" s="15">
        <f t="shared" si="106"/>
        <v>4.1698368165446476E-2</v>
      </c>
      <c r="I789" s="22">
        <f>'2000 250 200 1'!D1231</f>
        <v>5.8803328000000005E-7</v>
      </c>
      <c r="J789" s="22">
        <f>'2000 250 200 15'!D1231</f>
        <v>5.87814036E-7</v>
      </c>
      <c r="K789" s="21">
        <f t="shared" si="107"/>
        <v>3.7291236203331725E-2</v>
      </c>
      <c r="L789">
        <f t="shared" si="110"/>
        <v>1375</v>
      </c>
      <c r="M789" s="22">
        <f>'2000 250 200 1'!C1231+'2000 250 200 1'!D1231</f>
        <v>1.35334985E-6</v>
      </c>
      <c r="N789" s="22">
        <f>'2000 250 200 15'!C1231+'2000 250 200 15'!D1231</f>
        <v>1.352811548E-6</v>
      </c>
      <c r="O789" s="21">
        <f t="shared" si="108"/>
        <v>3.9783436449717949E-2</v>
      </c>
      <c r="P789" s="22">
        <f>'2000 250 200 1'!C1231-'2000 250 200 1'!D1231</f>
        <v>1.7728328999999993E-7</v>
      </c>
      <c r="Q789" s="22">
        <f>'2000 250 200 15'!C1231-'2000 250 200 15'!D1231</f>
        <v>1.7718347599999996E-7</v>
      </c>
      <c r="R789" s="21">
        <f t="shared" si="113"/>
        <v>5.6317832628612695E-2</v>
      </c>
    </row>
    <row r="790" spans="1:18">
      <c r="A790">
        <f t="shared" si="104"/>
        <v>31</v>
      </c>
      <c r="B790" s="12">
        <f t="shared" si="111"/>
        <v>-310</v>
      </c>
      <c r="C790">
        <f t="shared" si="105"/>
        <v>3.5920000000000001E-2</v>
      </c>
      <c r="D790">
        <f t="shared" si="112"/>
        <v>-1.4446636720047332</v>
      </c>
      <c r="E790" s="12">
        <f t="shared" si="109"/>
        <v>1312.5</v>
      </c>
      <c r="F790" s="22">
        <f>'2000 250 200 1'!C1232</f>
        <v>7.6528605700000004E-7</v>
      </c>
      <c r="G790" s="22">
        <f>'2000 250 200 15'!C1232</f>
        <v>7.6496718300000005E-7</v>
      </c>
      <c r="H790" s="15">
        <f t="shared" si="106"/>
        <v>4.1675977761691782E-2</v>
      </c>
      <c r="I790" s="22">
        <f>'2000 250 200 1'!D1232</f>
        <v>5.8801086699999995E-7</v>
      </c>
      <c r="J790" s="22">
        <f>'2000 250 200 15'!D1232</f>
        <v>5.8779164499999998E-7</v>
      </c>
      <c r="K790" s="21">
        <f t="shared" si="107"/>
        <v>3.728891506228868E-2</v>
      </c>
      <c r="L790">
        <f t="shared" si="110"/>
        <v>1375</v>
      </c>
      <c r="M790" s="22">
        <f>'2000 250 200 1'!C1232+'2000 250 200 1'!D1232</f>
        <v>1.3532969240000001E-6</v>
      </c>
      <c r="N790" s="22">
        <f>'2000 250 200 15'!C1232+'2000 250 200 15'!D1232</f>
        <v>1.3527588280000001E-6</v>
      </c>
      <c r="O790" s="21">
        <f t="shared" si="108"/>
        <v>3.976976450705088E-2</v>
      </c>
      <c r="P790" s="22">
        <f>'2000 250 200 1'!C1232-'2000 250 200 1'!D1232</f>
        <v>1.7727519000000008E-7</v>
      </c>
      <c r="Q790" s="22">
        <f>'2000 250 200 15'!C1232-'2000 250 200 15'!D1232</f>
        <v>1.7717553800000007E-7</v>
      </c>
      <c r="R790" s="21">
        <f t="shared" si="113"/>
        <v>5.6228971830474359E-2</v>
      </c>
    </row>
    <row r="791" spans="1:18">
      <c r="A791">
        <f t="shared" ref="A791:A854" si="114">A707</f>
        <v>32</v>
      </c>
      <c r="B791" s="12">
        <f t="shared" si="111"/>
        <v>-320</v>
      </c>
      <c r="C791">
        <f t="shared" ref="C791:C854" si="115">C707</f>
        <v>4.0320000000000002E-2</v>
      </c>
      <c r="D791">
        <f t="shared" si="112"/>
        <v>-1.394479476562531</v>
      </c>
      <c r="E791" s="12">
        <f t="shared" si="109"/>
        <v>1312.5</v>
      </c>
      <c r="F791" s="22">
        <f>'2000 250 200 1'!C1233</f>
        <v>7.6522903399999997E-7</v>
      </c>
      <c r="G791" s="22">
        <f>'2000 250 200 15'!C1233</f>
        <v>7.6491012999999998E-7</v>
      </c>
      <c r="H791" s="15">
        <f t="shared" ref="H791:H854" si="116">2*(F791-G791)/(F791+G791)*100</f>
        <v>4.1683006030160931E-2</v>
      </c>
      <c r="I791" s="22">
        <f>'2000 250 200 1'!D1233</f>
        <v>5.87967974E-7</v>
      </c>
      <c r="J791" s="22">
        <f>'2000 250 200 15'!D1233</f>
        <v>5.8774872899999995E-7</v>
      </c>
      <c r="K791" s="21">
        <f t="shared" ref="K791:K842" si="117">2*(I791-J791)/(I791+J791)*100</f>
        <v>3.7295549079232874E-2</v>
      </c>
      <c r="L791">
        <f t="shared" si="110"/>
        <v>1375</v>
      </c>
      <c r="M791" s="22">
        <f>'2000 250 200 1'!C1233+'2000 250 200 1'!D1233</f>
        <v>1.353197008E-6</v>
      </c>
      <c r="N791" s="22">
        <f>'2000 250 200 15'!C1233+'2000 250 200 15'!D1233</f>
        <v>1.3526588589999999E-6</v>
      </c>
      <c r="O791" s="21">
        <f t="shared" ref="O791:O842" si="118">2*(M791-N791)/(M791+N791)*100</f>
        <v>3.97766197795811E-2</v>
      </c>
      <c r="P791" s="22">
        <f>'2000 250 200 1'!C1233-'2000 250 200 1'!D1233</f>
        <v>1.7726105999999997E-7</v>
      </c>
      <c r="Q791" s="22">
        <f>'2000 250 200 15'!C1233-'2000 250 200 15'!D1233</f>
        <v>1.7716140100000003E-7</v>
      </c>
      <c r="R791" s="21">
        <f t="shared" si="113"/>
        <v>5.6237406466141102E-2</v>
      </c>
    </row>
    <row r="792" spans="1:18">
      <c r="A792">
        <f t="shared" si="114"/>
        <v>33</v>
      </c>
      <c r="B792" s="12">
        <f t="shared" si="111"/>
        <v>-330</v>
      </c>
      <c r="C792">
        <f t="shared" si="115"/>
        <v>4.5249999999999999E-2</v>
      </c>
      <c r="D792">
        <f t="shared" si="112"/>
        <v>-1.344381416458778</v>
      </c>
      <c r="E792" s="12">
        <f t="shared" si="109"/>
        <v>1312.5</v>
      </c>
      <c r="F792" s="22">
        <f>'2000 250 200 1'!C1234</f>
        <v>7.6513080200000002E-7</v>
      </c>
      <c r="G792" s="22">
        <f>'2000 250 200 15'!C1234</f>
        <v>7.6481167799999998E-7</v>
      </c>
      <c r="H792" s="15">
        <f t="shared" si="116"/>
        <v>4.1717123901291238E-2</v>
      </c>
      <c r="I792" s="22">
        <f>'2000 250 200 1'!D1234</f>
        <v>5.8789320999999995E-7</v>
      </c>
      <c r="J792" s="22">
        <f>'2000 250 200 15'!D1234</f>
        <v>5.8767392999999998E-7</v>
      </c>
      <c r="K792" s="21">
        <f t="shared" si="117"/>
        <v>3.7306248624807081E-2</v>
      </c>
      <c r="L792">
        <f t="shared" si="110"/>
        <v>1375</v>
      </c>
      <c r="M792" s="22">
        <f>'2000 250 200 1'!C1234+'2000 250 200 1'!D1234</f>
        <v>1.3530240119999999E-6</v>
      </c>
      <c r="N792" s="22">
        <f>'2000 250 200 15'!C1234+'2000 250 200 15'!D1234</f>
        <v>1.3524856080000001E-6</v>
      </c>
      <c r="O792" s="21">
        <f t="shared" si="118"/>
        <v>3.9800560753489332E-2</v>
      </c>
      <c r="P792" s="22">
        <f>'2000 250 200 1'!C1234-'2000 250 200 1'!D1234</f>
        <v>1.7723759200000007E-7</v>
      </c>
      <c r="Q792" s="22">
        <f>'2000 250 200 15'!C1234-'2000 250 200 15'!D1234</f>
        <v>1.7713774799999999E-7</v>
      </c>
      <c r="R792" s="21">
        <f t="shared" si="113"/>
        <v>5.6349293379204593E-2</v>
      </c>
    </row>
    <row r="793" spans="1:18">
      <c r="A793">
        <f t="shared" si="114"/>
        <v>34</v>
      </c>
      <c r="B793" s="12">
        <f t="shared" si="111"/>
        <v>-340</v>
      </c>
      <c r="C793">
        <f t="shared" si="115"/>
        <v>5.0799999999999998E-2</v>
      </c>
      <c r="D793">
        <f t="shared" si="112"/>
        <v>-1.2941362877160807</v>
      </c>
      <c r="E793" s="12">
        <f t="shared" si="109"/>
        <v>1312.5</v>
      </c>
      <c r="F793" s="22">
        <f>'2000 250 200 1'!C1235</f>
        <v>7.6497275800000005E-7</v>
      </c>
      <c r="G793" s="22">
        <f>'2000 250 200 15'!C1235</f>
        <v>7.6465345099999998E-7</v>
      </c>
      <c r="H793" s="15">
        <f t="shared" si="116"/>
        <v>4.1749676897707033E-2</v>
      </c>
      <c r="I793" s="22">
        <f>'2000 250 200 1'!D1235</f>
        <v>5.8777276700000001E-7</v>
      </c>
      <c r="J793" s="22">
        <f>'2000 250 200 15'!D1235</f>
        <v>5.8755353800000001E-7</v>
      </c>
      <c r="K793" s="21">
        <f t="shared" si="117"/>
        <v>3.730521457187904E-2</v>
      </c>
      <c r="L793">
        <f t="shared" si="110"/>
        <v>1375</v>
      </c>
      <c r="M793" s="22">
        <f>'2000 250 200 1'!C1235+'2000 250 200 1'!D1235</f>
        <v>1.3527455250000001E-6</v>
      </c>
      <c r="N793" s="22">
        <f>'2000 250 200 15'!C1235+'2000 250 200 15'!D1235</f>
        <v>1.352206989E-6</v>
      </c>
      <c r="O793" s="21">
        <f t="shared" si="118"/>
        <v>3.9818517864012026E-2</v>
      </c>
      <c r="P793" s="22">
        <f>'2000 250 200 1'!C1235-'2000 250 200 1'!D1235</f>
        <v>1.7719999100000005E-7</v>
      </c>
      <c r="Q793" s="22">
        <f>'2000 250 200 15'!C1235-'2000 250 200 15'!D1235</f>
        <v>1.7709991299999997E-7</v>
      </c>
      <c r="R793" s="21">
        <f t="shared" si="113"/>
        <v>5.6493382510246853E-2</v>
      </c>
    </row>
    <row r="794" spans="1:18">
      <c r="A794">
        <f t="shared" si="114"/>
        <v>35</v>
      </c>
      <c r="B794" s="12">
        <f t="shared" si="111"/>
        <v>-350</v>
      </c>
      <c r="C794">
        <f t="shared" si="115"/>
        <v>5.7020000000000001E-2</v>
      </c>
      <c r="D794">
        <f t="shared" si="112"/>
        <v>-1.2439727870265589</v>
      </c>
      <c r="E794" s="12">
        <f t="shared" si="109"/>
        <v>1312.5</v>
      </c>
      <c r="F794" s="22">
        <f>'2000 250 200 1'!C1236</f>
        <v>7.6473209700000003E-7</v>
      </c>
      <c r="G794" s="22">
        <f>'2000 250 200 15'!C1236</f>
        <v>7.6441298200000002E-7</v>
      </c>
      <c r="H794" s="15">
        <f t="shared" si="116"/>
        <v>4.1737700939233277E-2</v>
      </c>
      <c r="I794" s="22">
        <f>'2000 250 200 1'!D1236</f>
        <v>5.8758993700000002E-7</v>
      </c>
      <c r="J794" s="22">
        <f>'2000 250 200 15'!D1236</f>
        <v>5.8737098199999996E-7</v>
      </c>
      <c r="K794" s="21">
        <f t="shared" si="117"/>
        <v>3.727017579212924E-2</v>
      </c>
      <c r="L794">
        <f t="shared" si="110"/>
        <v>1375</v>
      </c>
      <c r="M794" s="22">
        <f>'2000 250 200 1'!C1236+'2000 250 200 1'!D1236</f>
        <v>1.352322034E-6</v>
      </c>
      <c r="N794" s="22">
        <f>'2000 250 200 15'!C1236+'2000 250 200 15'!D1236</f>
        <v>1.351783964E-6</v>
      </c>
      <c r="O794" s="21">
        <f t="shared" si="118"/>
        <v>3.9796516881959142E-2</v>
      </c>
      <c r="P794" s="22">
        <f>'2000 250 200 1'!C1236-'2000 250 200 1'!D1236</f>
        <v>1.7714216000000001E-7</v>
      </c>
      <c r="Q794" s="22">
        <f>'2000 250 200 15'!C1236-'2000 250 200 15'!D1236</f>
        <v>1.7704200000000006E-7</v>
      </c>
      <c r="R794" s="21">
        <f t="shared" si="113"/>
        <v>5.6558147603186212E-2</v>
      </c>
    </row>
    <row r="795" spans="1:18">
      <c r="A795">
        <f t="shared" si="114"/>
        <v>36</v>
      </c>
      <c r="B795" s="12">
        <f t="shared" si="111"/>
        <v>-360</v>
      </c>
      <c r="C795">
        <f t="shared" si="115"/>
        <v>6.4000000000000001E-2</v>
      </c>
      <c r="D795">
        <f t="shared" si="112"/>
        <v>-1.1938200260161129</v>
      </c>
      <c r="E795" s="12">
        <f t="shared" si="109"/>
        <v>1312.5</v>
      </c>
      <c r="F795" s="22">
        <f>'2000 250 200 1'!C1237</f>
        <v>7.6438188799999999E-7</v>
      </c>
      <c r="G795" s="22">
        <f>'2000 250 200 15'!C1237</f>
        <v>7.6406364399999996E-7</v>
      </c>
      <c r="H795" s="15">
        <f t="shared" si="116"/>
        <v>4.1642831666183058E-2</v>
      </c>
      <c r="I795" s="22">
        <f>'2000 250 200 1'!D1237</f>
        <v>5.8732469899999999E-7</v>
      </c>
      <c r="J795" s="22">
        <f>'2000 250 200 15'!D1237</f>
        <v>5.8710638300000003E-7</v>
      </c>
      <c r="K795" s="21">
        <f t="shared" si="117"/>
        <v>3.7178171345428355E-2</v>
      </c>
      <c r="L795">
        <f t="shared" si="110"/>
        <v>1375</v>
      </c>
      <c r="M795" s="22">
        <f>'2000 250 200 1'!C1237+'2000 250 200 1'!D1237</f>
        <v>1.351706587E-6</v>
      </c>
      <c r="N795" s="22">
        <f>'2000 250 200 15'!C1237+'2000 250 200 15'!D1237</f>
        <v>1.3511700270000001E-6</v>
      </c>
      <c r="O795" s="21">
        <f t="shared" si="118"/>
        <v>3.9702885231289092E-2</v>
      </c>
      <c r="P795" s="22">
        <f>'2000 250 200 1'!C1237-'2000 250 200 1'!D1237</f>
        <v>1.7705718899999999E-7</v>
      </c>
      <c r="Q795" s="22">
        <f>'2000 250 200 15'!C1237-'2000 250 200 15'!D1237</f>
        <v>1.7695726099999993E-7</v>
      </c>
      <c r="R795" s="21">
        <f t="shared" si="113"/>
        <v>5.6454192759681977E-2</v>
      </c>
    </row>
    <row r="796" spans="1:18">
      <c r="A796">
        <f t="shared" si="114"/>
        <v>37</v>
      </c>
      <c r="B796" s="12">
        <f t="shared" si="111"/>
        <v>-370</v>
      </c>
      <c r="C796">
        <f t="shared" si="115"/>
        <v>7.1840000000000001E-2</v>
      </c>
      <c r="D796">
        <f t="shared" si="112"/>
        <v>-1.143633676340752</v>
      </c>
      <c r="E796" s="12">
        <f t="shared" si="109"/>
        <v>1312.5</v>
      </c>
      <c r="F796" s="22">
        <f>'2000 250 200 1'!C1238</f>
        <v>7.6389186700000004E-7</v>
      </c>
      <c r="G796" s="22">
        <f>'2000 250 200 15'!C1238</f>
        <v>7.6357536299999997E-7</v>
      </c>
      <c r="H796" s="15">
        <f t="shared" si="116"/>
        <v>4.1441674660355095E-2</v>
      </c>
      <c r="I796" s="22">
        <f>'2000 250 200 1'!D1238</f>
        <v>5.8695399000000002E-7</v>
      </c>
      <c r="J796" s="22">
        <f>'2000 250 200 15'!D1238</f>
        <v>5.8673681799999997E-7</v>
      </c>
      <c r="K796" s="21">
        <f t="shared" si="117"/>
        <v>3.7006679871697423E-2</v>
      </c>
      <c r="L796">
        <f t="shared" si="110"/>
        <v>1375</v>
      </c>
      <c r="M796" s="22">
        <f>'2000 250 200 1'!C1238+'2000 250 200 1'!D1238</f>
        <v>1.3508458570000001E-6</v>
      </c>
      <c r="N796" s="22">
        <f>'2000 250 200 15'!C1238+'2000 250 200 15'!D1238</f>
        <v>1.350312181E-6</v>
      </c>
      <c r="O796" s="21">
        <f t="shared" si="118"/>
        <v>3.9514607623266543E-2</v>
      </c>
      <c r="P796" s="22">
        <f>'2000 250 200 1'!C1238-'2000 250 200 1'!D1238</f>
        <v>1.7693787700000002E-7</v>
      </c>
      <c r="Q796" s="22">
        <f>'2000 250 200 15'!C1238-'2000 250 200 15'!D1238</f>
        <v>1.76838545E-7</v>
      </c>
      <c r="R796" s="21">
        <f t="shared" si="113"/>
        <v>5.6155240328604798E-2</v>
      </c>
    </row>
    <row r="797" spans="1:18">
      <c r="A797">
        <f t="shared" si="114"/>
        <v>38</v>
      </c>
      <c r="B797" s="12">
        <f t="shared" si="111"/>
        <v>-380</v>
      </c>
      <c r="C797">
        <f t="shared" si="115"/>
        <v>8.0629999999999993E-2</v>
      </c>
      <c r="D797">
        <f t="shared" si="112"/>
        <v>-1.0935033402006471</v>
      </c>
      <c r="E797" s="12">
        <f t="shared" si="109"/>
        <v>1312.5</v>
      </c>
      <c r="F797" s="22">
        <f>'2000 250 200 1'!C1239</f>
        <v>7.6323004199999998E-7</v>
      </c>
      <c r="G797" s="22">
        <f>'2000 250 200 15'!C1239</f>
        <v>7.62916306E-7</v>
      </c>
      <c r="H797" s="15">
        <f t="shared" si="116"/>
        <v>4.1114798775507826E-2</v>
      </c>
      <c r="I797" s="22">
        <f>'2000 250 200 1'!D1239</f>
        <v>5.8645297600000001E-7</v>
      </c>
      <c r="J797" s="22">
        <f>'2000 250 200 15'!D1239</f>
        <v>5.8623766800000005E-7</v>
      </c>
      <c r="K797" s="21">
        <f t="shared" si="117"/>
        <v>3.6720340714163337E-2</v>
      </c>
      <c r="L797">
        <f t="shared" si="110"/>
        <v>1375</v>
      </c>
      <c r="M797" s="22">
        <f>'2000 250 200 1'!C1239+'2000 250 200 1'!D1239</f>
        <v>1.349683018E-6</v>
      </c>
      <c r="N797" s="22">
        <f>'2000 250 200 15'!C1239+'2000 250 200 15'!D1239</f>
        <v>1.349153974E-6</v>
      </c>
      <c r="O797" s="21">
        <f t="shared" si="118"/>
        <v>3.9205331894305001E-2</v>
      </c>
      <c r="P797" s="22">
        <f>'2000 250 200 1'!C1239-'2000 250 200 1'!D1239</f>
        <v>1.7677706599999997E-7</v>
      </c>
      <c r="Q797" s="22">
        <f>'2000 250 200 15'!C1239-'2000 250 200 15'!D1239</f>
        <v>1.7667863799999995E-7</v>
      </c>
      <c r="R797" s="21">
        <f t="shared" si="113"/>
        <v>5.5694673412328116E-2</v>
      </c>
    </row>
    <row r="798" spans="1:18">
      <c r="A798">
        <f t="shared" si="114"/>
        <v>39</v>
      </c>
      <c r="B798" s="12">
        <f t="shared" si="111"/>
        <v>-390</v>
      </c>
      <c r="C798">
        <f t="shared" si="115"/>
        <v>9.0509999999999993E-2</v>
      </c>
      <c r="D798">
        <f t="shared" si="112"/>
        <v>-1.0433034351053492</v>
      </c>
      <c r="E798" s="12">
        <f t="shared" si="109"/>
        <v>1312.5</v>
      </c>
      <c r="F798" s="22">
        <f>'2000 250 200 1'!C1240</f>
        <v>7.6236499899999998E-7</v>
      </c>
      <c r="G798" s="22">
        <f>'2000 250 200 15'!C1240</f>
        <v>7.6205541300000002E-7</v>
      </c>
      <c r="H798" s="15">
        <f t="shared" si="116"/>
        <v>4.0616879380904206E-2</v>
      </c>
      <c r="I798" s="22">
        <f>'2000 250 200 1'!D1240</f>
        <v>5.85797209E-7</v>
      </c>
      <c r="J798" s="22">
        <f>'2000 250 200 15'!D1240</f>
        <v>5.8558488599999997E-7</v>
      </c>
      <c r="K798" s="21">
        <f t="shared" si="117"/>
        <v>3.6251706579147544E-2</v>
      </c>
      <c r="L798">
        <f t="shared" si="110"/>
        <v>1375</v>
      </c>
      <c r="M798" s="22">
        <f>'2000 250 200 1'!C1240+'2000 250 200 1'!D1240</f>
        <v>1.348162208E-6</v>
      </c>
      <c r="N798" s="22">
        <f>'2000 250 200 15'!C1240+'2000 250 200 15'!D1240</f>
        <v>1.347640299E-6</v>
      </c>
      <c r="O798" s="21">
        <f t="shared" si="118"/>
        <v>3.8720121273334587E-2</v>
      </c>
      <c r="P798" s="22">
        <f>'2000 250 200 1'!C1240-'2000 250 200 1'!D1240</f>
        <v>1.7656778999999998E-7</v>
      </c>
      <c r="Q798" s="22">
        <f>'2000 250 200 15'!C1240-'2000 250 200 15'!D1240</f>
        <v>1.7647052700000005E-7</v>
      </c>
      <c r="R798" s="21">
        <f t="shared" si="113"/>
        <v>5.510053459716998E-2</v>
      </c>
    </row>
    <row r="799" spans="1:18">
      <c r="A799">
        <f t="shared" si="114"/>
        <v>40</v>
      </c>
      <c r="B799" s="12">
        <f t="shared" si="111"/>
        <v>-400</v>
      </c>
      <c r="C799">
        <f t="shared" si="115"/>
        <v>0.1016</v>
      </c>
      <c r="D799">
        <f t="shared" si="112"/>
        <v>-0.99310629205209955</v>
      </c>
      <c r="E799" s="12">
        <f t="shared" si="109"/>
        <v>1312.5</v>
      </c>
      <c r="F799" s="22">
        <f>'2000 250 200 1'!C1241</f>
        <v>7.6126851599999995E-7</v>
      </c>
      <c r="G799" s="22">
        <f>'2000 250 200 15'!C1241</f>
        <v>7.6096525799999997E-7</v>
      </c>
      <c r="H799" s="15">
        <f t="shared" si="116"/>
        <v>3.9843814423208619E-2</v>
      </c>
      <c r="I799" s="22">
        <f>'2000 250 200 1'!D1241</f>
        <v>5.8496510299999995E-7</v>
      </c>
      <c r="J799" s="22">
        <f>'2000 250 200 15'!D1241</f>
        <v>5.8475758699999999E-7</v>
      </c>
      <c r="K799" s="21">
        <f t="shared" si="117"/>
        <v>3.5481230170881353E-2</v>
      </c>
      <c r="L799">
        <f t="shared" si="110"/>
        <v>1375</v>
      </c>
      <c r="M799" s="22">
        <f>'2000 250 200 1'!C1241+'2000 250 200 1'!D1241</f>
        <v>1.346233619E-6</v>
      </c>
      <c r="N799" s="22">
        <f>'2000 250 200 15'!C1241+'2000 250 200 15'!D1241</f>
        <v>1.3457228449999998E-6</v>
      </c>
      <c r="O799" s="21">
        <f t="shared" si="118"/>
        <v>3.7948162002679156E-2</v>
      </c>
      <c r="P799" s="22">
        <f>'2000 250 200 1'!C1241-'2000 250 200 1'!D1241</f>
        <v>1.76303413E-7</v>
      </c>
      <c r="Q799" s="22">
        <f>'2000 250 200 15'!C1241-'2000 250 200 15'!D1241</f>
        <v>1.7620767099999998E-7</v>
      </c>
      <c r="R799" s="21">
        <f t="shared" si="113"/>
        <v>5.4319994091317707E-2</v>
      </c>
    </row>
    <row r="800" spans="1:18">
      <c r="A800">
        <f t="shared" si="114"/>
        <v>41</v>
      </c>
      <c r="B800" s="12">
        <f t="shared" si="111"/>
        <v>-410</v>
      </c>
      <c r="C800">
        <f t="shared" si="115"/>
        <v>0.114</v>
      </c>
      <c r="D800">
        <f t="shared" si="112"/>
        <v>-0.94309514866352739</v>
      </c>
      <c r="E800" s="12">
        <f t="shared" si="109"/>
        <v>1312.5</v>
      </c>
      <c r="F800" s="22">
        <f>'2000 250 200 1'!C1242</f>
        <v>7.5991778200000005E-7</v>
      </c>
      <c r="G800" s="22">
        <f>'2000 250 200 15'!C1242</f>
        <v>7.5962432899999995E-7</v>
      </c>
      <c r="H800" s="15">
        <f t="shared" si="116"/>
        <v>3.8623872004044268E-2</v>
      </c>
      <c r="I800" s="22">
        <f>'2000 250 200 1'!D1242</f>
        <v>5.8393982499999997E-7</v>
      </c>
      <c r="J800" s="22">
        <f>'2000 250 200 15'!D1242</f>
        <v>5.8373993100000003E-7</v>
      </c>
      <c r="K800" s="21">
        <f t="shared" si="117"/>
        <v>3.4237812032419636E-2</v>
      </c>
      <c r="L800">
        <f t="shared" si="110"/>
        <v>1375</v>
      </c>
      <c r="M800" s="22">
        <f>'2000 250 200 1'!C1242+'2000 250 200 1'!D1242</f>
        <v>1.343857607E-6</v>
      </c>
      <c r="N800" s="22">
        <f>'2000 250 200 15'!C1242+'2000 250 200 15'!D1242</f>
        <v>1.3433642600000001E-6</v>
      </c>
      <c r="O800" s="21">
        <f t="shared" si="118"/>
        <v>3.6717995343697345E-2</v>
      </c>
      <c r="P800" s="22">
        <f>'2000 250 200 1'!C1242-'2000 250 200 1'!D1242</f>
        <v>1.7597795700000007E-7</v>
      </c>
      <c r="Q800" s="22">
        <f>'2000 250 200 15'!C1242-'2000 250 200 15'!D1242</f>
        <v>1.7588439799999992E-7</v>
      </c>
      <c r="R800" s="21">
        <f t="shared" si="113"/>
        <v>5.317931780462732E-2</v>
      </c>
    </row>
    <row r="801" spans="1:18">
      <c r="A801">
        <f t="shared" si="114"/>
        <v>42</v>
      </c>
      <c r="B801" s="12">
        <f t="shared" si="111"/>
        <v>-420</v>
      </c>
      <c r="C801">
        <f t="shared" si="115"/>
        <v>0.128</v>
      </c>
      <c r="D801">
        <f t="shared" si="112"/>
        <v>-0.89279003035213167</v>
      </c>
      <c r="E801" s="12">
        <f t="shared" si="109"/>
        <v>1312.5</v>
      </c>
      <c r="F801" s="22">
        <f>'2000 250 200 1'!C1243</f>
        <v>7.5829627100000003E-7</v>
      </c>
      <c r="G801" s="22">
        <f>'2000 250 200 15'!C1243</f>
        <v>7.58017691E-7</v>
      </c>
      <c r="H801" s="15">
        <f t="shared" si="116"/>
        <v>3.6744369171750314E-2</v>
      </c>
      <c r="I801" s="22">
        <f>'2000 250 200 1'!D1243</f>
        <v>5.8270969799999997E-7</v>
      </c>
      <c r="J801" s="22">
        <f>'2000 250 200 15'!D1243</f>
        <v>5.8252136900000005E-7</v>
      </c>
      <c r="K801" s="21">
        <f t="shared" si="117"/>
        <v>3.2324747482882603E-2</v>
      </c>
      <c r="L801">
        <f t="shared" si="110"/>
        <v>1375</v>
      </c>
      <c r="M801" s="22">
        <f>'2000 250 200 1'!C1243+'2000 250 200 1'!D1243</f>
        <v>1.3410059689999999E-6</v>
      </c>
      <c r="N801" s="22">
        <f>'2000 250 200 15'!C1243+'2000 250 200 15'!D1243</f>
        <v>1.3405390599999999E-6</v>
      </c>
      <c r="O801" s="21">
        <f t="shared" si="118"/>
        <v>3.4823879140607278E-2</v>
      </c>
      <c r="P801" s="22">
        <f>'2000 250 200 1'!C1243-'2000 250 200 1'!D1243</f>
        <v>1.7558657300000006E-7</v>
      </c>
      <c r="Q801" s="22">
        <f>'2000 250 200 15'!C1243-'2000 250 200 15'!D1243</f>
        <v>1.7549632199999995E-7</v>
      </c>
      <c r="R801" s="21">
        <f t="shared" si="113"/>
        <v>5.1412929131800955E-2</v>
      </c>
    </row>
    <row r="802" spans="1:18">
      <c r="A802">
        <f t="shared" si="114"/>
        <v>43</v>
      </c>
      <c r="B802" s="12">
        <f t="shared" si="111"/>
        <v>-430</v>
      </c>
      <c r="C802">
        <f t="shared" si="115"/>
        <v>0.14369999999999999</v>
      </c>
      <c r="D802">
        <f t="shared" si="112"/>
        <v>-0.8425432318657744</v>
      </c>
      <c r="E802" s="12">
        <f t="shared" si="109"/>
        <v>1312.5</v>
      </c>
      <c r="F802" s="22">
        <f>'2000 250 200 1'!C1244</f>
        <v>7.5639293899999998E-7</v>
      </c>
      <c r="G802" s="22">
        <f>'2000 250 200 15'!C1244</f>
        <v>7.5613578000000004E-7</v>
      </c>
      <c r="H802" s="15">
        <f t="shared" si="116"/>
        <v>3.4003850210521755E-2</v>
      </c>
      <c r="I802" s="22">
        <f>'2000 250 200 1'!D1244</f>
        <v>5.8126701200000003E-7</v>
      </c>
      <c r="J802" s="22">
        <f>'2000 250 200 15'!D1244</f>
        <v>5.81095175E-7</v>
      </c>
      <c r="K802" s="21">
        <f t="shared" si="117"/>
        <v>2.9566859954990476E-2</v>
      </c>
      <c r="L802">
        <f t="shared" si="110"/>
        <v>1375</v>
      </c>
      <c r="M802" s="22">
        <f>'2000 250 200 1'!C1244+'2000 250 200 1'!D1244</f>
        <v>1.337659951E-6</v>
      </c>
      <c r="N802" s="22">
        <f>'2000 250 200 15'!C1244+'2000 250 200 15'!D1244</f>
        <v>1.337230955E-6</v>
      </c>
      <c r="O802" s="21">
        <f t="shared" si="118"/>
        <v>3.2075775429771414E-2</v>
      </c>
      <c r="P802" s="22">
        <f>'2000 250 200 1'!C1244-'2000 250 200 1'!D1244</f>
        <v>1.7512592699999995E-7</v>
      </c>
      <c r="Q802" s="22">
        <f>'2000 250 200 15'!C1244-'2000 250 200 15'!D1244</f>
        <v>1.7504060500000004E-7</v>
      </c>
      <c r="R802" s="21">
        <f t="shared" si="113"/>
        <v>4.8732241492407666E-2</v>
      </c>
    </row>
    <row r="803" spans="1:18">
      <c r="A803">
        <f t="shared" si="114"/>
        <v>44</v>
      </c>
      <c r="B803" s="12">
        <f t="shared" si="111"/>
        <v>-440</v>
      </c>
      <c r="C803">
        <f t="shared" si="115"/>
        <v>0.1613</v>
      </c>
      <c r="D803">
        <f t="shared" si="112"/>
        <v>-0.79236563261103843</v>
      </c>
      <c r="E803" s="12">
        <f t="shared" si="109"/>
        <v>1312.5</v>
      </c>
      <c r="F803" s="22">
        <f>'2000 250 200 1'!C1245</f>
        <v>7.5420075600000001E-7</v>
      </c>
      <c r="G803" s="22">
        <f>'2000 250 200 15'!C1245</f>
        <v>7.5397256099999999E-7</v>
      </c>
      <c r="H803" s="15">
        <f t="shared" si="116"/>
        <v>3.0261110898570951E-2</v>
      </c>
      <c r="I803" s="22">
        <f>'2000 250 200 1'!D1245</f>
        <v>5.7960640799999998E-7</v>
      </c>
      <c r="J803" s="22">
        <f>'2000 250 200 15'!D1245</f>
        <v>5.7945660400000004E-7</v>
      </c>
      <c r="K803" s="21">
        <f t="shared" si="117"/>
        <v>2.5849155472823515E-2</v>
      </c>
      <c r="L803">
        <f t="shared" si="110"/>
        <v>1375</v>
      </c>
      <c r="M803" s="22">
        <f>'2000 250 200 1'!C1245+'2000 250 200 1'!D1245</f>
        <v>1.333807164E-6</v>
      </c>
      <c r="N803" s="22">
        <f>'2000 250 200 15'!C1245+'2000 250 200 15'!D1245</f>
        <v>1.333429165E-6</v>
      </c>
      <c r="O803" s="21">
        <f t="shared" si="118"/>
        <v>2.8343870086807638E-2</v>
      </c>
      <c r="P803" s="22">
        <f>'2000 250 200 1'!C1245-'2000 250 200 1'!D1245</f>
        <v>1.7459434800000003E-7</v>
      </c>
      <c r="Q803" s="22">
        <f>'2000 250 200 15'!C1245-'2000 250 200 15'!D1245</f>
        <v>1.7451595699999995E-7</v>
      </c>
      <c r="R803" s="21">
        <f t="shared" si="113"/>
        <v>4.4909015218028259E-2</v>
      </c>
    </row>
    <row r="804" spans="1:18">
      <c r="A804">
        <f t="shared" si="114"/>
        <v>45</v>
      </c>
      <c r="B804" s="12">
        <f t="shared" si="111"/>
        <v>-450</v>
      </c>
      <c r="C804">
        <f t="shared" si="115"/>
        <v>0.18099999999999999</v>
      </c>
      <c r="D804">
        <f t="shared" si="112"/>
        <v>-0.74232142513081545</v>
      </c>
      <c r="E804" s="12">
        <f t="shared" si="109"/>
        <v>1312.5</v>
      </c>
      <c r="F804" s="22">
        <f>'2000 250 200 1'!C1246</f>
        <v>7.5171603899999999E-7</v>
      </c>
      <c r="G804" s="22">
        <f>'2000 250 200 15'!C1246</f>
        <v>7.5152478200000003E-7</v>
      </c>
      <c r="H804" s="15">
        <f t="shared" si="116"/>
        <v>2.5445956140643908E-2</v>
      </c>
      <c r="I804" s="22">
        <f>'2000 250 200 1'!D1246</f>
        <v>5.7772432900000005E-7</v>
      </c>
      <c r="J804" s="22">
        <f>'2000 250 200 15'!D1246</f>
        <v>5.77602339E-7</v>
      </c>
      <c r="K804" s="21">
        <f t="shared" si="117"/>
        <v>2.1117836777926627E-2</v>
      </c>
      <c r="L804">
        <f t="shared" si="110"/>
        <v>1375</v>
      </c>
      <c r="M804" s="22">
        <f>'2000 250 200 1'!C1246+'2000 250 200 1'!D1246</f>
        <v>1.329440368E-6</v>
      </c>
      <c r="N804" s="22">
        <f>'2000 250 200 15'!C1246+'2000 250 200 15'!D1246</f>
        <v>1.3291271210000001E-6</v>
      </c>
      <c r="O804" s="21">
        <f t="shared" si="118"/>
        <v>2.3565096714375785E-2</v>
      </c>
      <c r="P804" s="22">
        <f>'2000 250 200 1'!C1246-'2000 250 200 1'!D1246</f>
        <v>1.7399170999999994E-7</v>
      </c>
      <c r="Q804" s="22">
        <f>'2000 250 200 15'!C1246-'2000 250 200 15'!D1246</f>
        <v>1.7392244300000003E-7</v>
      </c>
      <c r="R804" s="21">
        <f t="shared" si="113"/>
        <v>3.9818443373247074E-2</v>
      </c>
    </row>
    <row r="805" spans="1:18">
      <c r="A805">
        <f t="shared" si="114"/>
        <v>46</v>
      </c>
      <c r="B805" s="12">
        <f t="shared" si="111"/>
        <v>-460</v>
      </c>
      <c r="C805">
        <f t="shared" si="115"/>
        <v>0.20319999999999999</v>
      </c>
      <c r="D805">
        <f t="shared" si="112"/>
        <v>-0.69207629638811841</v>
      </c>
      <c r="E805" s="12">
        <f t="shared" si="109"/>
        <v>1312.5</v>
      </c>
      <c r="F805" s="22">
        <f>'2000 250 200 1'!C1247</f>
        <v>7.4893859899999998E-7</v>
      </c>
      <c r="G805" s="22">
        <f>'2000 250 200 15'!C1247</f>
        <v>7.4879242599999998E-7</v>
      </c>
      <c r="H805" s="15">
        <f t="shared" si="116"/>
        <v>1.9519259140672342E-2</v>
      </c>
      <c r="I805" s="22">
        <f>'2000 250 200 1'!D1247</f>
        <v>5.7561962899999999E-7</v>
      </c>
      <c r="J805" s="22">
        <f>'2000 250 200 15'!D1247</f>
        <v>5.7553138399999996E-7</v>
      </c>
      <c r="K805" s="21">
        <f t="shared" si="117"/>
        <v>1.533161140519026E-2</v>
      </c>
      <c r="L805">
        <f t="shared" si="110"/>
        <v>1375</v>
      </c>
      <c r="M805" s="22">
        <f>'2000 250 200 1'!C1247+'2000 250 200 1'!D1247</f>
        <v>1.3245582280000001E-6</v>
      </c>
      <c r="N805" s="22">
        <f>'2000 250 200 15'!C1247+'2000 250 200 15'!D1247</f>
        <v>1.3243238099999999E-6</v>
      </c>
      <c r="O805" s="21">
        <f t="shared" si="118"/>
        <v>1.769939141398191E-2</v>
      </c>
      <c r="P805" s="22">
        <f>'2000 250 200 1'!C1247-'2000 250 200 1'!D1247</f>
        <v>1.7331896999999999E-7</v>
      </c>
      <c r="Q805" s="22">
        <f>'2000 250 200 15'!C1247-'2000 250 200 15'!D1247</f>
        <v>1.7326104200000003E-7</v>
      </c>
      <c r="R805" s="21">
        <f t="shared" si="113"/>
        <v>3.3428355931826442E-2</v>
      </c>
    </row>
    <row r="806" spans="1:18">
      <c r="A806">
        <f t="shared" si="114"/>
        <v>47</v>
      </c>
      <c r="B806" s="12">
        <f t="shared" si="111"/>
        <v>-470</v>
      </c>
      <c r="C806">
        <f t="shared" si="115"/>
        <v>0.2281</v>
      </c>
      <c r="D806">
        <f t="shared" si="112"/>
        <v>-0.64187471472335145</v>
      </c>
      <c r="E806" s="12">
        <f t="shared" si="109"/>
        <v>1312.5</v>
      </c>
      <c r="F806" s="22">
        <f>'2000 250 200 1'!C1248</f>
        <v>7.4587132799999999E-7</v>
      </c>
      <c r="G806" s="22">
        <f>'2000 250 200 15'!C1248</f>
        <v>7.4577876799999998E-7</v>
      </c>
      <c r="H806" s="15">
        <f t="shared" si="116"/>
        <v>1.2410417194786699E-2</v>
      </c>
      <c r="I806" s="22">
        <f>'2000 250 200 1'!D1248</f>
        <v>5.7329399500000001E-7</v>
      </c>
      <c r="J806" s="22">
        <f>'2000 250 200 15'!D1248</f>
        <v>5.7324587200000004E-7</v>
      </c>
      <c r="K806" s="21">
        <f t="shared" si="117"/>
        <v>8.3944747819172365E-3</v>
      </c>
      <c r="L806">
        <f t="shared" si="110"/>
        <v>1375</v>
      </c>
      <c r="M806" s="22">
        <f>'2000 250 200 1'!C1248+'2000 250 200 1'!D1248</f>
        <v>1.3191653230000001E-6</v>
      </c>
      <c r="N806" s="22">
        <f>'2000 250 200 15'!C1248+'2000 250 200 15'!D1248</f>
        <v>1.31902464E-6</v>
      </c>
      <c r="O806" s="21">
        <f t="shared" si="118"/>
        <v>1.0665115247434154E-2</v>
      </c>
      <c r="P806" s="22">
        <f>'2000 250 200 1'!C1248-'2000 250 200 1'!D1248</f>
        <v>1.7257733299999999E-7</v>
      </c>
      <c r="Q806" s="22">
        <f>'2000 250 200 15'!C1248-'2000 250 200 15'!D1248</f>
        <v>1.7253289599999994E-7</v>
      </c>
      <c r="R806" s="21">
        <f t="shared" si="113"/>
        <v>2.5752351721830258E-2</v>
      </c>
    </row>
    <row r="807" spans="1:18">
      <c r="A807">
        <f t="shared" si="114"/>
        <v>48</v>
      </c>
      <c r="B807" s="12">
        <f t="shared" si="111"/>
        <v>-480</v>
      </c>
      <c r="C807">
        <f t="shared" si="115"/>
        <v>0.25600000000000001</v>
      </c>
      <c r="D807">
        <f t="shared" si="112"/>
        <v>-0.59176003468815042</v>
      </c>
      <c r="E807" s="12">
        <f t="shared" si="109"/>
        <v>1312.5</v>
      </c>
      <c r="F807" s="22">
        <f>'2000 250 200 1'!C1249</f>
        <v>7.4251858200000005E-7</v>
      </c>
      <c r="G807" s="22">
        <f>'2000 250 200 15'!C1249</f>
        <v>7.42489059E-7</v>
      </c>
      <c r="H807" s="15">
        <f t="shared" si="116"/>
        <v>3.9761411571148557E-3</v>
      </c>
      <c r="I807" s="22">
        <f>'2000 250 200 1'!D1249</f>
        <v>5.7075116199999998E-7</v>
      </c>
      <c r="J807" s="22">
        <f>'2000 250 200 15'!D1249</f>
        <v>5.7075048799999997E-7</v>
      </c>
      <c r="K807" s="21">
        <f t="shared" si="117"/>
        <v>1.180900614571536E-4</v>
      </c>
      <c r="L807">
        <f t="shared" si="110"/>
        <v>1375</v>
      </c>
      <c r="M807" s="22">
        <f>'2000 250 200 1'!C1249+'2000 250 200 1'!D1249</f>
        <v>1.3132697440000001E-6</v>
      </c>
      <c r="N807" s="22">
        <f>'2000 250 200 15'!C1249+'2000 250 200 15'!D1249</f>
        <v>1.313239547E-6</v>
      </c>
      <c r="O807" s="21">
        <f t="shared" si="118"/>
        <v>2.2994017271242388E-3</v>
      </c>
      <c r="P807" s="22">
        <f>'2000 250 200 1'!C1249-'2000 250 200 1'!D1249</f>
        <v>1.7176742000000007E-7</v>
      </c>
      <c r="Q807" s="22">
        <f>'2000 250 200 15'!C1249-'2000 250 200 15'!D1249</f>
        <v>1.7173857100000003E-7</v>
      </c>
      <c r="R807" s="21">
        <f t="shared" si="113"/>
        <v>1.6796795838149439E-2</v>
      </c>
    </row>
    <row r="808" spans="1:18">
      <c r="A808">
        <f t="shared" si="114"/>
        <v>49</v>
      </c>
      <c r="B808" s="12">
        <f t="shared" si="111"/>
        <v>-490</v>
      </c>
      <c r="C808">
        <f t="shared" si="115"/>
        <v>0.28739999999999999</v>
      </c>
      <c r="D808">
        <f t="shared" si="112"/>
        <v>-0.54151323620179315</v>
      </c>
      <c r="E808" s="12">
        <f t="shared" si="109"/>
        <v>1312.5</v>
      </c>
      <c r="F808" s="22">
        <f>'2000 250 200 1'!C1250</f>
        <v>7.3888425099999997E-7</v>
      </c>
      <c r="G808" s="22">
        <f>'2000 250 200 15'!C1250</f>
        <v>7.38928449E-7</v>
      </c>
      <c r="H808" s="15">
        <f t="shared" si="116"/>
        <v>-5.9815428572277101E-3</v>
      </c>
      <c r="I808" s="22">
        <f>'2000 250 200 1'!D1250</f>
        <v>5.6799524400000001E-7</v>
      </c>
      <c r="J808" s="22">
        <f>'2000 250 200 15'!D1250</f>
        <v>5.6805057299999997E-7</v>
      </c>
      <c r="K808" s="21">
        <f t="shared" si="117"/>
        <v>-9.7406282690372849E-3</v>
      </c>
      <c r="L808">
        <f t="shared" si="110"/>
        <v>1375</v>
      </c>
      <c r="M808" s="22">
        <f>'2000 250 200 1'!C1250+'2000 250 200 1'!D1250</f>
        <v>1.306879495E-6</v>
      </c>
      <c r="N808" s="22">
        <f>'2000 250 200 15'!C1250+'2000 250 200 15'!D1250</f>
        <v>1.3069790219999999E-6</v>
      </c>
      <c r="O808" s="21">
        <f t="shared" si="118"/>
        <v>-7.6153318439063705E-3</v>
      </c>
      <c r="P808" s="22">
        <f>'2000 250 200 1'!C1250-'2000 250 200 1'!D1250</f>
        <v>1.7088900699999996E-7</v>
      </c>
      <c r="Q808" s="22">
        <f>'2000 250 200 15'!C1250-'2000 250 200 15'!D1250</f>
        <v>1.7087787600000003E-7</v>
      </c>
      <c r="R808" s="21">
        <f t="shared" si="113"/>
        <v>6.5137967156003286E-3</v>
      </c>
    </row>
    <row r="809" spans="1:18">
      <c r="A809">
        <f t="shared" si="114"/>
        <v>50</v>
      </c>
      <c r="B809" s="12">
        <f t="shared" si="111"/>
        <v>-500</v>
      </c>
      <c r="C809">
        <f t="shared" si="115"/>
        <v>0.32250000000000001</v>
      </c>
      <c r="D809">
        <f t="shared" si="112"/>
        <v>-0.49147028102871343</v>
      </c>
      <c r="E809" s="12">
        <f t="shared" si="109"/>
        <v>1312.5</v>
      </c>
      <c r="F809" s="22">
        <f>'2000 250 200 1'!C1251</f>
        <v>7.3497035099999997E-7</v>
      </c>
      <c r="G809" s="22">
        <f>'2000 250 200 15'!C1251</f>
        <v>7.3510008100000004E-7</v>
      </c>
      <c r="H809" s="15">
        <f t="shared" si="116"/>
        <v>-1.7649494497154538E-2</v>
      </c>
      <c r="I809" s="22">
        <f>'2000 250 200 1'!D1251</f>
        <v>5.6502891200000005E-7</v>
      </c>
      <c r="J809" s="22">
        <f>'2000 250 200 15'!D1251</f>
        <v>5.6514972299999995E-7</v>
      </c>
      <c r="K809" s="21">
        <f t="shared" si="117"/>
        <v>-2.1379098181218338E-2</v>
      </c>
      <c r="L809">
        <f t="shared" si="110"/>
        <v>1375</v>
      </c>
      <c r="M809" s="22">
        <f>'2000 250 200 1'!C1251+'2000 250 200 1'!D1251</f>
        <v>1.299999263E-6</v>
      </c>
      <c r="N809" s="22">
        <f>'2000 250 200 15'!C1251+'2000 250 200 15'!D1251</f>
        <v>1.3002498040000001E-6</v>
      </c>
      <c r="O809" s="21">
        <f t="shared" si="118"/>
        <v>-1.9270538594145792E-2</v>
      </c>
      <c r="P809" s="22">
        <f>'2000 250 200 1'!C1251-'2000 250 200 1'!D1251</f>
        <v>1.6994143899999992E-7</v>
      </c>
      <c r="Q809" s="22">
        <f>'2000 250 200 15'!C1251-'2000 250 200 15'!D1251</f>
        <v>1.6995035800000009E-7</v>
      </c>
      <c r="R809" s="21">
        <f t="shared" si="113"/>
        <v>-5.2481407782644218E-3</v>
      </c>
    </row>
    <row r="810" spans="1:18">
      <c r="A810">
        <f t="shared" si="114"/>
        <v>51</v>
      </c>
      <c r="B810" s="12">
        <f t="shared" si="111"/>
        <v>-510</v>
      </c>
      <c r="C810">
        <f t="shared" si="115"/>
        <v>0.36199999999999999</v>
      </c>
      <c r="D810">
        <f t="shared" si="112"/>
        <v>-0.44129142946683431</v>
      </c>
      <c r="E810" s="12">
        <f t="shared" si="109"/>
        <v>1312.5</v>
      </c>
      <c r="F810" s="22">
        <f>'2000 250 200 1'!C1252</f>
        <v>7.3077592999999999E-7</v>
      </c>
      <c r="G810" s="22">
        <f>'2000 250 200 15'!C1252</f>
        <v>7.3100343600000004E-7</v>
      </c>
      <c r="H810" s="15">
        <f t="shared" si="116"/>
        <v>-3.1127269311866143E-2</v>
      </c>
      <c r="I810" s="22">
        <f>'2000 250 200 1'!D1252</f>
        <v>5.6185175099999996E-7</v>
      </c>
      <c r="J810" s="22">
        <f>'2000 250 200 15'!D1252</f>
        <v>5.6204757599999998E-7</v>
      </c>
      <c r="K810" s="21">
        <f t="shared" si="117"/>
        <v>-3.4847427219788875E-2</v>
      </c>
      <c r="L810">
        <f t="shared" si="110"/>
        <v>1375</v>
      </c>
      <c r="M810" s="22">
        <f>'2000 250 200 1'!C1252+'2000 250 200 1'!D1252</f>
        <v>1.2926276810000001E-6</v>
      </c>
      <c r="N810" s="22">
        <f>'2000 250 200 15'!C1252+'2000 250 200 15'!D1252</f>
        <v>1.2930510120000001E-6</v>
      </c>
      <c r="O810" s="21">
        <f t="shared" si="118"/>
        <v>-3.2744284983754215E-2</v>
      </c>
      <c r="P810" s="22">
        <f>'2000 250 200 1'!C1252-'2000 250 200 1'!D1252</f>
        <v>1.6892417900000003E-7</v>
      </c>
      <c r="Q810" s="22">
        <f>'2000 250 200 15'!C1252-'2000 250 200 15'!D1252</f>
        <v>1.6895586000000007E-7</v>
      </c>
      <c r="R810" s="21">
        <f t="shared" si="113"/>
        <v>-1.8752809484577915E-2</v>
      </c>
    </row>
    <row r="811" spans="1:18">
      <c r="A811">
        <f t="shared" si="114"/>
        <v>52</v>
      </c>
      <c r="B811" s="12">
        <f t="shared" si="111"/>
        <v>-520</v>
      </c>
      <c r="C811">
        <f t="shared" si="115"/>
        <v>0.40639999999999998</v>
      </c>
      <c r="D811">
        <f t="shared" si="112"/>
        <v>-0.39104630072413715</v>
      </c>
      <c r="E811" s="12">
        <f t="shared" ref="E811:E874" si="119">E727+$E$1</f>
        <v>1312.5</v>
      </c>
      <c r="F811" s="22">
        <f>'2000 250 200 1'!C1253</f>
        <v>7.2629626799999995E-7</v>
      </c>
      <c r="G811" s="22">
        <f>'2000 250 200 15'!C1253</f>
        <v>7.2663328499999999E-7</v>
      </c>
      <c r="H811" s="15">
        <f t="shared" si="116"/>
        <v>-4.6391375177712663E-2</v>
      </c>
      <c r="I811" s="22">
        <f>'2000 250 200 1'!D1253</f>
        <v>5.5845942400000001E-7</v>
      </c>
      <c r="J811" s="22">
        <f>'2000 250 200 15'!D1253</f>
        <v>5.5873881700000004E-7</v>
      </c>
      <c r="K811" s="21">
        <f t="shared" si="117"/>
        <v>-5.0016727514704602E-2</v>
      </c>
      <c r="L811">
        <f t="shared" ref="L811:L842" si="120">L727+$L$1</f>
        <v>1375</v>
      </c>
      <c r="M811" s="22">
        <f>'2000 250 200 1'!C1253+'2000 250 200 1'!D1253</f>
        <v>1.284755692E-6</v>
      </c>
      <c r="N811" s="22">
        <f>'2000 250 200 15'!C1253+'2000 250 200 15'!D1253</f>
        <v>1.285372102E-6</v>
      </c>
      <c r="O811" s="21">
        <f t="shared" si="118"/>
        <v>-4.7967264619221357E-2</v>
      </c>
      <c r="P811" s="22">
        <f>'2000 250 200 1'!C1253-'2000 250 200 1'!D1253</f>
        <v>1.6783684399999993E-7</v>
      </c>
      <c r="Q811" s="22">
        <f>'2000 250 200 15'!C1253-'2000 250 200 15'!D1253</f>
        <v>1.6789446799999996E-7</v>
      </c>
      <c r="R811" s="21">
        <f t="shared" si="113"/>
        <v>-3.4327450517945932E-2</v>
      </c>
    </row>
    <row r="812" spans="1:18">
      <c r="A812">
        <f t="shared" si="114"/>
        <v>53</v>
      </c>
      <c r="B812" s="12">
        <f t="shared" si="111"/>
        <v>-530</v>
      </c>
      <c r="C812">
        <f t="shared" si="115"/>
        <v>0.45610000000000001</v>
      </c>
      <c r="D812">
        <f t="shared" si="112"/>
        <v>-0.34093992775906168</v>
      </c>
      <c r="E812" s="12">
        <f t="shared" si="119"/>
        <v>1312.5</v>
      </c>
      <c r="F812" s="22">
        <f>'2000 250 200 1'!C1254</f>
        <v>7.2152397800000005E-7</v>
      </c>
      <c r="G812" s="22">
        <f>'2000 250 200 15'!C1254</f>
        <v>7.2198097400000005E-7</v>
      </c>
      <c r="H812" s="15">
        <f t="shared" si="116"/>
        <v>-6.3317552096627761E-2</v>
      </c>
      <c r="I812" s="22">
        <f>'2000 250 200 1'!D1254</f>
        <v>5.5484508500000003E-7</v>
      </c>
      <c r="J812" s="22">
        <f>'2000 250 200 15'!D1254</f>
        <v>5.5521502999999999E-7</v>
      </c>
      <c r="K812" s="21">
        <f t="shared" si="117"/>
        <v>-6.6653146978432845E-2</v>
      </c>
      <c r="L812">
        <f t="shared" si="120"/>
        <v>1375</v>
      </c>
      <c r="M812" s="22">
        <f>'2000 250 200 1'!C1254+'2000 250 200 1'!D1254</f>
        <v>1.2763690630000001E-6</v>
      </c>
      <c r="N812" s="22">
        <f>'2000 250 200 15'!C1254+'2000 250 200 15'!D1254</f>
        <v>1.2771960040000001E-6</v>
      </c>
      <c r="O812" s="21">
        <f t="shared" si="118"/>
        <v>-6.4767568344876791E-2</v>
      </c>
      <c r="P812" s="22">
        <f>'2000 250 200 1'!C1254-'2000 250 200 1'!D1254</f>
        <v>1.6667889300000002E-7</v>
      </c>
      <c r="Q812" s="22">
        <f>'2000 250 200 15'!C1254-'2000 250 200 15'!D1254</f>
        <v>1.6676594400000006E-7</v>
      </c>
      <c r="R812" s="21">
        <f t="shared" si="113"/>
        <v>-5.2213134132315507E-2</v>
      </c>
    </row>
    <row r="813" spans="1:18">
      <c r="A813">
        <f t="shared" si="114"/>
        <v>54</v>
      </c>
      <c r="B813" s="12">
        <f t="shared" si="111"/>
        <v>-540</v>
      </c>
      <c r="C813">
        <f t="shared" si="115"/>
        <v>0.51200000000000001</v>
      </c>
      <c r="D813">
        <f t="shared" si="112"/>
        <v>-0.29073003902416922</v>
      </c>
      <c r="E813" s="12">
        <f t="shared" si="119"/>
        <v>1312.5</v>
      </c>
      <c r="F813" s="22">
        <f>'2000 250 200 1'!C1255</f>
        <v>7.1645287199999998E-7</v>
      </c>
      <c r="G813" s="22">
        <f>'2000 250 200 15'!C1255</f>
        <v>7.1703875399999995E-7</v>
      </c>
      <c r="H813" s="15">
        <f t="shared" si="116"/>
        <v>-8.1741949429423699E-2</v>
      </c>
      <c r="I813" s="22">
        <f>'2000 250 200 1'!D1255</f>
        <v>5.5100335499999999E-7</v>
      </c>
      <c r="J813" s="22">
        <f>'2000 250 200 15'!D1255</f>
        <v>5.5146947400000005E-7</v>
      </c>
      <c r="K813" s="21">
        <f t="shared" si="117"/>
        <v>-8.4558818637345323E-2</v>
      </c>
      <c r="L813">
        <f t="shared" si="120"/>
        <v>1375</v>
      </c>
      <c r="M813" s="22">
        <f>'2000 250 200 1'!C1255+'2000 250 200 1'!D1255</f>
        <v>1.2674562269999999E-6</v>
      </c>
      <c r="N813" s="22">
        <f>'2000 250 200 15'!C1255+'2000 250 200 15'!D1255</f>
        <v>1.268508228E-6</v>
      </c>
      <c r="O813" s="21">
        <f t="shared" si="118"/>
        <v>-8.296654142182272E-2</v>
      </c>
      <c r="P813" s="22">
        <f>'2000 250 200 1'!C1255-'2000 250 200 1'!D1255</f>
        <v>1.6544951699999998E-7</v>
      </c>
      <c r="Q813" s="22">
        <f>'2000 250 200 15'!C1255-'2000 250 200 15'!D1255</f>
        <v>1.655692799999999E-7</v>
      </c>
      <c r="R813" s="21">
        <f t="shared" si="113"/>
        <v>-7.2360241222139216E-2</v>
      </c>
    </row>
    <row r="814" spans="1:18">
      <c r="A814">
        <f t="shared" si="114"/>
        <v>55</v>
      </c>
      <c r="B814" s="12">
        <f t="shared" si="111"/>
        <v>-550</v>
      </c>
      <c r="C814">
        <f t="shared" si="115"/>
        <v>0.57469999999999999</v>
      </c>
      <c r="D814">
        <f t="shared" si="112"/>
        <v>-0.24055880286630241</v>
      </c>
      <c r="E814" s="12">
        <f t="shared" si="119"/>
        <v>1312.5</v>
      </c>
      <c r="F814" s="22">
        <f>'2000 250 200 1'!C1256</f>
        <v>7.1108151600000003E-7</v>
      </c>
      <c r="G814" s="22">
        <f>'2000 250 200 15'!C1256</f>
        <v>7.1180377999999996E-7</v>
      </c>
      <c r="H814" s="15">
        <f t="shared" si="116"/>
        <v>-0.10152104347839483</v>
      </c>
      <c r="I814" s="22">
        <f>'2000 250 200 1'!D1256</f>
        <v>5.4693378599999996E-7</v>
      </c>
      <c r="J814" s="22">
        <f>'2000 250 200 15'!D1256</f>
        <v>5.4750117299999997E-7</v>
      </c>
      <c r="K814" s="21">
        <f t="shared" si="117"/>
        <v>-0.10368583264526524</v>
      </c>
      <c r="L814">
        <f t="shared" si="120"/>
        <v>1375</v>
      </c>
      <c r="M814" s="22">
        <f>'2000 250 200 1'!C1256+'2000 250 200 1'!D1256</f>
        <v>1.2580153019999999E-6</v>
      </c>
      <c r="N814" s="22">
        <f>'2000 250 200 15'!C1256+'2000 250 200 15'!D1256</f>
        <v>1.259304953E-6</v>
      </c>
      <c r="O814" s="21">
        <f t="shared" si="118"/>
        <v>-0.10246221134864256</v>
      </c>
      <c r="P814" s="22">
        <f>'2000 250 200 1'!C1256-'2000 250 200 1'!D1256</f>
        <v>1.6414773000000007E-7</v>
      </c>
      <c r="Q814" s="22">
        <f>'2000 250 200 15'!C1256-'2000 250 200 15'!D1256</f>
        <v>1.6430260699999999E-7</v>
      </c>
      <c r="R814" s="21">
        <f t="shared" si="113"/>
        <v>-9.4307712645102154E-2</v>
      </c>
    </row>
    <row r="815" spans="1:18">
      <c r="A815">
        <f t="shared" si="114"/>
        <v>56</v>
      </c>
      <c r="B815" s="12">
        <f t="shared" si="111"/>
        <v>-560</v>
      </c>
      <c r="C815">
        <f t="shared" si="115"/>
        <v>0.64510000000000001</v>
      </c>
      <c r="D815">
        <f t="shared" si="112"/>
        <v>-0.19037295810595026</v>
      </c>
      <c r="E815" s="12">
        <f t="shared" si="119"/>
        <v>1312.5</v>
      </c>
      <c r="F815" s="22">
        <f>'2000 250 200 1'!C1257</f>
        <v>7.0541271E-7</v>
      </c>
      <c r="G815" s="22">
        <f>'2000 250 200 15'!C1257</f>
        <v>7.0627770000000002E-7</v>
      </c>
      <c r="H815" s="15">
        <f t="shared" si="116"/>
        <v>-0.12254669917322993</v>
      </c>
      <c r="I815" s="22">
        <f>'2000 250 200 1'!D1257</f>
        <v>5.4264028800000003E-7</v>
      </c>
      <c r="J815" s="22">
        <f>'2000 250 200 15'!D1257</f>
        <v>5.4331426400000002E-7</v>
      </c>
      <c r="K815" s="21">
        <f t="shared" si="117"/>
        <v>-0.12412600486065072</v>
      </c>
      <c r="L815">
        <f t="shared" si="120"/>
        <v>1375</v>
      </c>
      <c r="M815" s="22">
        <f>'2000 250 200 1'!C1257+'2000 250 200 1'!D1257</f>
        <v>1.2480529979999999E-6</v>
      </c>
      <c r="N815" s="22">
        <f>'2000 250 200 15'!C1257+'2000 250 200 15'!D1257</f>
        <v>1.2495919639999999E-6</v>
      </c>
      <c r="O815" s="21">
        <f t="shared" si="118"/>
        <v>-0.12323336770552638</v>
      </c>
      <c r="P815" s="22">
        <f>'2000 250 200 1'!C1257-'2000 250 200 1'!D1257</f>
        <v>1.6277242199999997E-7</v>
      </c>
      <c r="Q815" s="22">
        <f>'2000 250 200 15'!C1257-'2000 250 200 15'!D1257</f>
        <v>1.6296343599999999E-7</v>
      </c>
      <c r="R815" s="21">
        <f t="shared" si="113"/>
        <v>-0.11728153060755696</v>
      </c>
    </row>
    <row r="816" spans="1:18">
      <c r="A816">
        <f t="shared" si="114"/>
        <v>57</v>
      </c>
      <c r="B816" s="12">
        <f t="shared" si="111"/>
        <v>-570</v>
      </c>
      <c r="C816">
        <f t="shared" si="115"/>
        <v>0.72409999999999997</v>
      </c>
      <c r="D816">
        <f t="shared" si="112"/>
        <v>-0.14020145251943436</v>
      </c>
      <c r="E816" s="12">
        <f t="shared" si="119"/>
        <v>1312.5</v>
      </c>
      <c r="F816" s="22">
        <f>'2000 250 200 1'!C1258</f>
        <v>6.9945026000000002E-7</v>
      </c>
      <c r="G816" s="22">
        <f>'2000 250 200 15'!C1258</f>
        <v>7.0046314700000005E-7</v>
      </c>
      <c r="H816" s="15">
        <f t="shared" si="116"/>
        <v>-0.1447070933009536</v>
      </c>
      <c r="I816" s="22">
        <f>'2000 250 200 1'!D1258</f>
        <v>5.3812754000000004E-7</v>
      </c>
      <c r="J816" s="22">
        <f>'2000 250 200 15'!D1258</f>
        <v>5.3891354799999995E-7</v>
      </c>
      <c r="K816" s="21">
        <f t="shared" si="117"/>
        <v>-0.1459569200761846</v>
      </c>
      <c r="L816">
        <f t="shared" si="120"/>
        <v>1375</v>
      </c>
      <c r="M816" s="22">
        <f>'2000 250 200 1'!C1258+'2000 250 200 1'!D1258</f>
        <v>1.2375778000000002E-6</v>
      </c>
      <c r="N816" s="22">
        <f>'2000 250 200 15'!C1258+'2000 250 200 15'!D1258</f>
        <v>1.239376695E-6</v>
      </c>
      <c r="O816" s="21">
        <f t="shared" si="118"/>
        <v>-0.14525054890036102</v>
      </c>
      <c r="P816" s="22">
        <f>'2000 250 200 1'!C1258-'2000 250 200 1'!D1258</f>
        <v>1.6132271999999998E-7</v>
      </c>
      <c r="Q816" s="22">
        <f>'2000 250 200 15'!C1258-'2000 250 200 15'!D1258</f>
        <v>1.6154959900000009E-7</v>
      </c>
      <c r="R816" s="21">
        <f t="shared" si="113"/>
        <v>-0.1405379071843626</v>
      </c>
    </row>
    <row r="817" spans="1:18">
      <c r="A817">
        <f t="shared" si="114"/>
        <v>58</v>
      </c>
      <c r="B817" s="12">
        <f t="shared" si="111"/>
        <v>-580</v>
      </c>
      <c r="C817">
        <f t="shared" si="115"/>
        <v>0.81269999999999998</v>
      </c>
      <c r="D817">
        <f t="shared" si="112"/>
        <v>-9.0069740247169336E-2</v>
      </c>
      <c r="E817" s="12">
        <f t="shared" si="119"/>
        <v>1312.5</v>
      </c>
      <c r="F817" s="22">
        <f>'2000 250 200 1'!C1259</f>
        <v>6.9319677300000003E-7</v>
      </c>
      <c r="G817" s="22">
        <f>'2000 250 200 15'!C1259</f>
        <v>6.9436109599999998E-7</v>
      </c>
      <c r="H817" s="15">
        <f t="shared" si="116"/>
        <v>-0.16782334286916151</v>
      </c>
      <c r="I817" s="22">
        <f>'2000 250 200 1'!D1259</f>
        <v>5.3339795500000004E-7</v>
      </c>
      <c r="J817" s="22">
        <f>'2000 250 200 15'!D1259</f>
        <v>5.3430035500000003E-7</v>
      </c>
      <c r="K817" s="21">
        <f t="shared" si="117"/>
        <v>-0.16903651369458206</v>
      </c>
      <c r="L817">
        <f t="shared" si="120"/>
        <v>1375</v>
      </c>
      <c r="M817" s="22">
        <f>'2000 250 200 1'!C1259+'2000 250 200 1'!D1259</f>
        <v>1.2265947280000002E-6</v>
      </c>
      <c r="N817" s="22">
        <f>'2000 250 200 15'!C1259+'2000 250 200 15'!D1259</f>
        <v>1.228661451E-6</v>
      </c>
      <c r="O817" s="21">
        <f t="shared" si="118"/>
        <v>-0.16835090510527373</v>
      </c>
      <c r="P817" s="22">
        <f>'2000 250 200 1'!C1259-'2000 250 200 1'!D1259</f>
        <v>1.5979881799999999E-7</v>
      </c>
      <c r="Q817" s="22">
        <f>'2000 250 200 15'!C1259-'2000 250 200 15'!D1259</f>
        <v>1.6006074099999995E-7</v>
      </c>
      <c r="R817" s="21">
        <f t="shared" si="113"/>
        <v>-0.16377375171705585</v>
      </c>
    </row>
    <row r="818" spans="1:18">
      <c r="A818">
        <f t="shared" si="114"/>
        <v>59</v>
      </c>
      <c r="B818" s="12">
        <f t="shared" si="111"/>
        <v>-590</v>
      </c>
      <c r="C818">
        <f t="shared" si="115"/>
        <v>0.9123</v>
      </c>
      <c r="D818">
        <f t="shared" si="112"/>
        <v>-3.9862325136205398E-2</v>
      </c>
      <c r="E818" s="12">
        <f t="shared" si="119"/>
        <v>1312.5</v>
      </c>
      <c r="F818" s="22">
        <f>'2000 250 200 1'!C1260</f>
        <v>6.8665258899999999E-7</v>
      </c>
      <c r="G818" s="22">
        <f>'2000 250 200 15'!C1260</f>
        <v>6.87969552E-7</v>
      </c>
      <c r="H818" s="15">
        <f t="shared" si="116"/>
        <v>-0.19161091047783568</v>
      </c>
      <c r="I818" s="22">
        <f>'2000 250 200 1'!D1260</f>
        <v>5.28450379E-7</v>
      </c>
      <c r="J818" s="22">
        <f>'2000 250 200 15'!D1260</f>
        <v>5.2947070199999999E-7</v>
      </c>
      <c r="K818" s="21">
        <f t="shared" si="117"/>
        <v>-0.19289208208906067</v>
      </c>
      <c r="L818">
        <f t="shared" si="120"/>
        <v>1375</v>
      </c>
      <c r="M818" s="22">
        <f>'2000 250 200 1'!C1260+'2000 250 200 1'!D1260</f>
        <v>1.215102968E-6</v>
      </c>
      <c r="N818" s="22">
        <f>'2000 250 200 15'!C1260+'2000 250 200 15'!D1260</f>
        <v>1.2174402540000001E-6</v>
      </c>
      <c r="O818" s="21">
        <f t="shared" si="118"/>
        <v>-0.19216809624278189</v>
      </c>
      <c r="P818" s="22">
        <f>'2000 250 200 1'!C1260-'2000 250 200 1'!D1260</f>
        <v>1.5820221E-7</v>
      </c>
      <c r="Q818" s="22">
        <f>'2000 250 200 15'!C1260-'2000 250 200 15'!D1260</f>
        <v>1.5849885000000001E-7</v>
      </c>
      <c r="R818" s="21">
        <f t="shared" si="113"/>
        <v>-0.18733123280358471</v>
      </c>
    </row>
    <row r="819" spans="1:18">
      <c r="A819">
        <f t="shared" si="114"/>
        <v>60</v>
      </c>
      <c r="B819" s="12">
        <f t="shared" si="111"/>
        <v>-600</v>
      </c>
      <c r="C819">
        <f t="shared" si="115"/>
        <v>1.024</v>
      </c>
      <c r="D819">
        <f t="shared" si="112"/>
        <v>1.0299956639811961E-2</v>
      </c>
      <c r="E819" s="12">
        <f t="shared" si="119"/>
        <v>1312.5</v>
      </c>
      <c r="F819" s="22">
        <f>'2000 250 200 1'!C1261</f>
        <v>6.7981556699999997E-7</v>
      </c>
      <c r="G819" s="22">
        <f>'2000 250 200 15'!C1261</f>
        <v>6.8128340199999998E-7</v>
      </c>
      <c r="H819" s="15">
        <f t="shared" si="116"/>
        <v>-0.21568380160899339</v>
      </c>
      <c r="I819" s="22">
        <f>'2000 250 200 1'!D1261</f>
        <v>5.2328095399999998E-7</v>
      </c>
      <c r="J819" s="22">
        <f>'2000 250 200 15'!D1261</f>
        <v>5.2441668699999998E-7</v>
      </c>
      <c r="K819" s="21">
        <f t="shared" si="117"/>
        <v>-0.21680548959067517</v>
      </c>
      <c r="L819">
        <f t="shared" si="120"/>
        <v>1375</v>
      </c>
      <c r="M819" s="22">
        <f>'2000 250 200 1'!C1261+'2000 250 200 1'!D1261</f>
        <v>1.2030965209999999E-6</v>
      </c>
      <c r="N819" s="22">
        <f>'2000 250 200 15'!C1261+'2000 250 200 15'!D1261</f>
        <v>1.205700089E-6</v>
      </c>
      <c r="O819" s="21">
        <f t="shared" si="118"/>
        <v>-0.21617167586432373</v>
      </c>
      <c r="P819" s="22">
        <f>'2000 250 200 1'!C1261-'2000 250 200 1'!D1261</f>
        <v>1.5653461299999999E-7</v>
      </c>
      <c r="Q819" s="22">
        <f>'2000 250 200 15'!C1261-'2000 250 200 15'!D1261</f>
        <v>1.56866715E-7</v>
      </c>
      <c r="R819" s="21">
        <f t="shared" si="113"/>
        <v>-0.2119340094181128</v>
      </c>
    </row>
    <row r="820" spans="1:18">
      <c r="A820">
        <f t="shared" si="114"/>
        <v>61</v>
      </c>
      <c r="B820" s="12">
        <f t="shared" si="111"/>
        <v>-610</v>
      </c>
      <c r="C820">
        <f t="shared" si="115"/>
        <v>1.149</v>
      </c>
      <c r="D820">
        <f t="shared" si="112"/>
        <v>6.0320028688285184E-2</v>
      </c>
      <c r="E820" s="12">
        <f t="shared" si="119"/>
        <v>1312.5</v>
      </c>
      <c r="F820" s="22">
        <f>'2000 250 200 1'!C1262</f>
        <v>6.7268439199999996E-7</v>
      </c>
      <c r="G820" s="22">
        <f>'2000 250 200 15'!C1262</f>
        <v>6.7429799299999997E-7</v>
      </c>
      <c r="H820" s="15">
        <f t="shared" si="116"/>
        <v>-0.23958754293583615</v>
      </c>
      <c r="I820" s="22">
        <f>'2000 250 200 1'!D1262</f>
        <v>5.1788776100000002E-7</v>
      </c>
      <c r="J820" s="22">
        <f>'2000 250 200 15'!D1262</f>
        <v>5.1913242800000004E-7</v>
      </c>
      <c r="K820" s="21">
        <f t="shared" si="117"/>
        <v>-0.24004682130639182</v>
      </c>
      <c r="L820">
        <f t="shared" si="120"/>
        <v>1375</v>
      </c>
      <c r="M820" s="22">
        <f>'2000 250 200 1'!C1262+'2000 250 200 1'!D1262</f>
        <v>1.190572153E-6</v>
      </c>
      <c r="N820" s="22">
        <f>'2000 250 200 15'!C1262+'2000 250 200 15'!D1262</f>
        <v>1.193430421E-6</v>
      </c>
      <c r="O820" s="21">
        <f t="shared" si="118"/>
        <v>-0.23978732499472805</v>
      </c>
      <c r="P820" s="22">
        <f>'2000 250 200 1'!C1262-'2000 250 200 1'!D1262</f>
        <v>1.5479663099999994E-7</v>
      </c>
      <c r="Q820" s="22">
        <f>'2000 250 200 15'!C1262-'2000 250 200 15'!D1262</f>
        <v>1.5516556499999993E-7</v>
      </c>
      <c r="R820" s="21">
        <f t="shared" si="113"/>
        <v>-0.2380509654151462</v>
      </c>
    </row>
    <row r="821" spans="1:18">
      <c r="A821">
        <f t="shared" si="114"/>
        <v>62</v>
      </c>
      <c r="B821" s="12">
        <f t="shared" si="111"/>
        <v>-620</v>
      </c>
      <c r="C821">
        <f t="shared" si="115"/>
        <v>1.29</v>
      </c>
      <c r="D821">
        <f t="shared" si="112"/>
        <v>0.11058971029924898</v>
      </c>
      <c r="E821" s="12">
        <f t="shared" si="119"/>
        <v>1312.5</v>
      </c>
      <c r="F821" s="22">
        <f>'2000 250 200 1'!C1263</f>
        <v>6.6526411100000005E-7</v>
      </c>
      <c r="G821" s="22">
        <f>'2000 250 200 15'!C1263</f>
        <v>6.6701499199999999E-7</v>
      </c>
      <c r="H821" s="15">
        <f t="shared" si="116"/>
        <v>-0.2628399704021987</v>
      </c>
      <c r="I821" s="22">
        <f>'2000 250 200 1'!D1263</f>
        <v>5.1227684300000001E-7</v>
      </c>
      <c r="J821" s="22">
        <f>'2000 250 200 15'!D1263</f>
        <v>5.1362136300000004E-7</v>
      </c>
      <c r="K821" s="21">
        <f t="shared" si="117"/>
        <v>-0.26211567427188232</v>
      </c>
      <c r="L821">
        <f t="shared" si="120"/>
        <v>1375</v>
      </c>
      <c r="M821" s="22">
        <f>'2000 250 200 1'!C1263+'2000 250 200 1'!D1263</f>
        <v>1.1775409540000001E-6</v>
      </c>
      <c r="N821" s="22">
        <f>'2000 250 200 15'!C1263+'2000 250 200 15'!D1263</f>
        <v>1.180636355E-6</v>
      </c>
      <c r="O821" s="21">
        <f t="shared" si="118"/>
        <v>-0.2625248736120343</v>
      </c>
      <c r="P821" s="22">
        <f>'2000 250 200 1'!C1263-'2000 250 200 1'!D1263</f>
        <v>1.5298726800000004E-7</v>
      </c>
      <c r="Q821" s="22">
        <f>'2000 250 200 15'!C1263-'2000 250 200 15'!D1263</f>
        <v>1.5339362899999995E-7</v>
      </c>
      <c r="R821" s="21">
        <f t="shared" si="113"/>
        <v>-0.2652652329038106</v>
      </c>
    </row>
    <row r="822" spans="1:18">
      <c r="A822">
        <f t="shared" si="114"/>
        <v>63</v>
      </c>
      <c r="B822" s="12">
        <f t="shared" si="111"/>
        <v>-630</v>
      </c>
      <c r="C822">
        <f t="shared" si="115"/>
        <v>1.448</v>
      </c>
      <c r="D822">
        <f t="shared" si="112"/>
        <v>0.16076856186112809</v>
      </c>
      <c r="E822" s="12">
        <f t="shared" si="119"/>
        <v>1312.5</v>
      </c>
      <c r="F822" s="22">
        <f>'2000 250 200 1'!C1264</f>
        <v>6.5756716299999996E-7</v>
      </c>
      <c r="G822" s="22">
        <f>'2000 250 200 15'!C1264</f>
        <v>6.5944379100000002E-7</v>
      </c>
      <c r="H822" s="15">
        <f t="shared" si="116"/>
        <v>-0.2849828992386747</v>
      </c>
      <c r="I822" s="22">
        <f>'2000 250 200 1'!D1264</f>
        <v>5.06462948E-7</v>
      </c>
      <c r="J822" s="22">
        <f>'2000 250 200 15'!D1264</f>
        <v>5.0789742500000002E-7</v>
      </c>
      <c r="K822" s="21">
        <f t="shared" si="117"/>
        <v>-0.28283380111892858</v>
      </c>
      <c r="L822">
        <f t="shared" si="120"/>
        <v>1375</v>
      </c>
      <c r="M822" s="22">
        <f>'2000 250 200 1'!C1264+'2000 250 200 1'!D1264</f>
        <v>1.1640301109999998E-6</v>
      </c>
      <c r="N822" s="22">
        <f>'2000 250 200 15'!C1264+'2000 250 200 15'!D1264</f>
        <v>1.167341216E-6</v>
      </c>
      <c r="O822" s="21">
        <f t="shared" si="118"/>
        <v>-0.28404784442990544</v>
      </c>
      <c r="P822" s="22">
        <f>'2000 250 200 1'!C1264-'2000 250 200 1'!D1264</f>
        <v>1.5110421499999996E-7</v>
      </c>
      <c r="Q822" s="22">
        <f>'2000 250 200 15'!C1264-'2000 250 200 15'!D1264</f>
        <v>1.51546366E-7</v>
      </c>
      <c r="R822" s="21">
        <f t="shared" si="113"/>
        <v>-0.2921857929623754</v>
      </c>
    </row>
    <row r="823" spans="1:18">
      <c r="A823">
        <f t="shared" si="114"/>
        <v>64</v>
      </c>
      <c r="B823" s="12">
        <f t="shared" si="111"/>
        <v>-640</v>
      </c>
      <c r="C823">
        <f t="shared" si="115"/>
        <v>1.625</v>
      </c>
      <c r="D823">
        <f t="shared" si="112"/>
        <v>0.21085336531489318</v>
      </c>
      <c r="E823" s="12">
        <f t="shared" si="119"/>
        <v>1312.5</v>
      </c>
      <c r="F823" s="22">
        <f>'2000 250 200 1'!C1265</f>
        <v>6.4960877399999995E-7</v>
      </c>
      <c r="G823" s="22">
        <f>'2000 250 200 15'!C1265</f>
        <v>6.5159731300000003E-7</v>
      </c>
      <c r="H823" s="15">
        <f t="shared" si="116"/>
        <v>-0.30564551147847191</v>
      </c>
      <c r="I823" s="22">
        <f>'2000 250 200 1'!D1265</f>
        <v>5.0046381799999995E-7</v>
      </c>
      <c r="J823" s="22">
        <f>'2000 250 200 15'!D1265</f>
        <v>5.0197860600000002E-7</v>
      </c>
      <c r="K823" s="21">
        <f t="shared" si="117"/>
        <v>-0.30221945195728772</v>
      </c>
      <c r="L823">
        <f t="shared" si="120"/>
        <v>1375</v>
      </c>
      <c r="M823" s="22">
        <f>'2000 250 200 1'!C1265+'2000 250 200 1'!D1265</f>
        <v>1.1500725919999999E-6</v>
      </c>
      <c r="N823" s="22">
        <f>'2000 250 200 15'!C1265+'2000 250 200 15'!D1265</f>
        <v>1.1535759190000001E-6</v>
      </c>
      <c r="O823" s="21">
        <f t="shared" si="118"/>
        <v>-0.30415464714097229</v>
      </c>
      <c r="P823" s="22">
        <f>'2000 250 200 1'!C1265-'2000 250 200 1'!D1265</f>
        <v>1.49144956E-7</v>
      </c>
      <c r="Q823" s="22">
        <f>'2000 250 200 15'!C1265-'2000 250 200 15'!D1265</f>
        <v>1.4961870700000001E-7</v>
      </c>
      <c r="R823" s="21">
        <f t="shared" si="113"/>
        <v>-0.31714097708060623</v>
      </c>
    </row>
    <row r="824" spans="1:18">
      <c r="A824">
        <f t="shared" si="114"/>
        <v>65</v>
      </c>
      <c r="B824" s="12">
        <f t="shared" si="111"/>
        <v>-650</v>
      </c>
      <c r="C824">
        <f t="shared" si="115"/>
        <v>1.825</v>
      </c>
      <c r="D824">
        <f t="shared" si="112"/>
        <v>0.2612628687924935</v>
      </c>
      <c r="E824" s="12">
        <f t="shared" si="119"/>
        <v>1312.5</v>
      </c>
      <c r="F824" s="22">
        <f>'2000 250 200 1'!C1266</f>
        <v>6.4140223199999996E-7</v>
      </c>
      <c r="G824" s="22">
        <f>'2000 250 200 15'!C1266</f>
        <v>6.43487724E-7</v>
      </c>
      <c r="H824" s="15">
        <f t="shared" si="116"/>
        <v>-0.32461799397862928</v>
      </c>
      <c r="I824" s="22">
        <f>'2000 250 200 1'!D1266</f>
        <v>4.9429385400000002E-7</v>
      </c>
      <c r="J824" s="22">
        <f>'2000 250 200 15'!D1266</f>
        <v>4.9587924399999997E-7</v>
      </c>
      <c r="K824" s="21">
        <f t="shared" si="117"/>
        <v>-0.32022481790349677</v>
      </c>
      <c r="L824">
        <f t="shared" si="120"/>
        <v>1375</v>
      </c>
      <c r="M824" s="22">
        <f>'2000 250 200 1'!C1266+'2000 250 200 1'!D1266</f>
        <v>1.135696086E-6</v>
      </c>
      <c r="N824" s="22">
        <f>'2000 250 200 15'!C1266+'2000 250 200 15'!D1266</f>
        <v>1.1393669680000001E-6</v>
      </c>
      <c r="O824" s="21">
        <f t="shared" si="118"/>
        <v>-0.32270595696642246</v>
      </c>
      <c r="P824" s="22">
        <f>'2000 250 200 1'!C1266-'2000 250 200 1'!D1266</f>
        <v>1.4710837799999994E-7</v>
      </c>
      <c r="Q824" s="22">
        <f>'2000 250 200 15'!C1266-'2000 250 200 15'!D1266</f>
        <v>1.4760848000000003E-7</v>
      </c>
      <c r="R824" s="21">
        <f t="shared" si="113"/>
        <v>-0.33937793948664452</v>
      </c>
    </row>
    <row r="825" spans="1:18">
      <c r="A825">
        <f t="shared" si="114"/>
        <v>66</v>
      </c>
      <c r="B825" s="12">
        <f t="shared" si="111"/>
        <v>-660</v>
      </c>
      <c r="C825">
        <f t="shared" si="115"/>
        <v>2.048</v>
      </c>
      <c r="D825">
        <f t="shared" si="112"/>
        <v>0.31132995230379318</v>
      </c>
      <c r="E825" s="12">
        <f t="shared" si="119"/>
        <v>1312.5</v>
      </c>
      <c r="F825" s="22">
        <f>'2000 250 200 1'!C1267</f>
        <v>6.3295397000000001E-7</v>
      </c>
      <c r="G825" s="22">
        <f>'2000 250 200 15'!C1267</f>
        <v>6.3512215699999998E-7</v>
      </c>
      <c r="H825" s="15">
        <f t="shared" si="116"/>
        <v>-0.34196480066688617</v>
      </c>
      <c r="I825" s="22">
        <f>'2000 250 200 1'!D1267</f>
        <v>4.8796022499999995E-7</v>
      </c>
      <c r="J825" s="22">
        <f>'2000 250 200 15'!D1267</f>
        <v>4.8960528200000004E-7</v>
      </c>
      <c r="K825" s="21">
        <f t="shared" si="117"/>
        <v>-0.33656199778335399</v>
      </c>
      <c r="L825">
        <f t="shared" si="120"/>
        <v>1375</v>
      </c>
      <c r="M825" s="22">
        <f>'2000 250 200 1'!C1267+'2000 250 200 1'!D1267</f>
        <v>1.1209141950000001E-6</v>
      </c>
      <c r="N825" s="22">
        <f>'2000 250 200 15'!C1267+'2000 250 200 15'!D1267</f>
        <v>1.1247274390000001E-6</v>
      </c>
      <c r="O825" s="21">
        <f t="shared" si="118"/>
        <v>-0.33961286986007555</v>
      </c>
      <c r="P825" s="22">
        <f>'2000 250 200 1'!C1267-'2000 250 200 1'!D1267</f>
        <v>1.4499374500000006E-7</v>
      </c>
      <c r="Q825" s="22">
        <f>'2000 250 200 15'!C1267-'2000 250 200 15'!D1267</f>
        <v>1.4551687499999994E-7</v>
      </c>
      <c r="R825" s="21">
        <f t="shared" si="113"/>
        <v>-0.36014518161151798</v>
      </c>
    </row>
    <row r="826" spans="1:18">
      <c r="A826">
        <f t="shared" si="114"/>
        <v>67</v>
      </c>
      <c r="B826" s="12">
        <f t="shared" si="111"/>
        <v>-670</v>
      </c>
      <c r="C826">
        <f t="shared" si="115"/>
        <v>2.2989999999999999</v>
      </c>
      <c r="D826">
        <f t="shared" si="112"/>
        <v>0.36153897126927903</v>
      </c>
      <c r="E826" s="12">
        <f t="shared" si="119"/>
        <v>1312.5</v>
      </c>
      <c r="F826" s="22">
        <f>'2000 250 200 1'!C1268</f>
        <v>6.2425420600000001E-7</v>
      </c>
      <c r="G826" s="22">
        <f>'2000 250 200 15'!C1268</f>
        <v>6.2649433200000004E-7</v>
      </c>
      <c r="H826" s="15">
        <f t="shared" si="116"/>
        <v>-0.35820565556400152</v>
      </c>
      <c r="I826" s="22">
        <f>'2000 250 200 1'!D1268</f>
        <v>4.8146074399999997E-7</v>
      </c>
      <c r="J826" s="22">
        <f>'2000 250 200 15'!D1268</f>
        <v>4.8315280199999998E-7</v>
      </c>
      <c r="K826" s="21">
        <f t="shared" si="117"/>
        <v>-0.3508260913433226</v>
      </c>
      <c r="L826">
        <f t="shared" si="120"/>
        <v>1375</v>
      </c>
      <c r="M826" s="22">
        <f>'2000 250 200 1'!C1268+'2000 250 200 1'!D1268</f>
        <v>1.1057149500000001E-6</v>
      </c>
      <c r="N826" s="22">
        <f>'2000 250 200 15'!C1268+'2000 250 200 15'!D1268</f>
        <v>1.109647134E-6</v>
      </c>
      <c r="O826" s="21">
        <f t="shared" si="118"/>
        <v>-0.35499244375439426</v>
      </c>
      <c r="P826" s="22">
        <f>'2000 250 200 1'!C1268-'2000 250 200 1'!D1268</f>
        <v>1.4279346200000003E-7</v>
      </c>
      <c r="Q826" s="22">
        <f>'2000 250 200 15'!C1268-'2000 250 200 15'!D1268</f>
        <v>1.4334153000000006E-7</v>
      </c>
      <c r="R826" s="21">
        <f t="shared" si="113"/>
        <v>-0.38308352024279568</v>
      </c>
    </row>
    <row r="827" spans="1:18">
      <c r="A827">
        <f t="shared" si="114"/>
        <v>68</v>
      </c>
      <c r="B827" s="12">
        <f t="shared" si="111"/>
        <v>-680</v>
      </c>
      <c r="C827">
        <f t="shared" si="115"/>
        <v>2.58</v>
      </c>
      <c r="D827">
        <f t="shared" si="112"/>
        <v>0.41161970596323016</v>
      </c>
      <c r="E827" s="12">
        <f t="shared" si="119"/>
        <v>1312.5</v>
      </c>
      <c r="F827" s="22">
        <f>'2000 250 200 1'!C1269</f>
        <v>6.1526581400000004E-7</v>
      </c>
      <c r="G827" s="22">
        <f>'2000 250 200 15'!C1269</f>
        <v>6.1757429200000005E-7</v>
      </c>
      <c r="H827" s="15">
        <f t="shared" si="116"/>
        <v>-0.37449755061748613</v>
      </c>
      <c r="I827" s="22">
        <f>'2000 250 200 1'!D1269</f>
        <v>4.7478522100000001E-7</v>
      </c>
      <c r="J827" s="22">
        <f>'2000 250 200 15'!D1269</f>
        <v>4.7651131699999998E-7</v>
      </c>
      <c r="K827" s="21">
        <f t="shared" si="117"/>
        <v>-0.36289336312080134</v>
      </c>
      <c r="L827">
        <f t="shared" si="120"/>
        <v>1375</v>
      </c>
      <c r="M827" s="22">
        <f>'2000 250 200 1'!C1269+'2000 250 200 1'!D1269</f>
        <v>1.0900510350000001E-6</v>
      </c>
      <c r="N827" s="22">
        <f>'2000 250 200 15'!C1269+'2000 250 200 15'!D1269</f>
        <v>1.094085609E-6</v>
      </c>
      <c r="O827" s="21">
        <f t="shared" si="118"/>
        <v>-0.36944336894701468</v>
      </c>
      <c r="P827" s="22">
        <f>'2000 250 200 1'!C1269-'2000 250 200 1'!D1269</f>
        <v>1.4048059300000003E-7</v>
      </c>
      <c r="Q827" s="22">
        <f>'2000 250 200 15'!C1269-'2000 250 200 15'!D1269</f>
        <v>1.4106297500000007E-7</v>
      </c>
      <c r="R827" s="21">
        <f t="shared" si="113"/>
        <v>-0.41370648538490767</v>
      </c>
    </row>
    <row r="828" spans="1:18">
      <c r="A828">
        <f t="shared" si="114"/>
        <v>69</v>
      </c>
      <c r="B828" s="12">
        <f t="shared" si="111"/>
        <v>-690</v>
      </c>
      <c r="C828">
        <f t="shared" si="115"/>
        <v>2.8959999999999999</v>
      </c>
      <c r="D828">
        <f t="shared" si="112"/>
        <v>0.46179855752510929</v>
      </c>
      <c r="E828" s="12">
        <f t="shared" si="119"/>
        <v>1312.5</v>
      </c>
      <c r="F828" s="22">
        <f>'2000 250 200 1'!C1270</f>
        <v>6.0591472799999995E-7</v>
      </c>
      <c r="G828" s="22">
        <f>'2000 250 200 15'!C1270</f>
        <v>6.0829885200000003E-7</v>
      </c>
      <c r="H828" s="15">
        <f t="shared" si="116"/>
        <v>-0.39270257543983039</v>
      </c>
      <c r="I828" s="22">
        <f>'2000 250 200 1'!D1270</f>
        <v>4.6791854199999998E-7</v>
      </c>
      <c r="J828" s="22">
        <f>'2000 250 200 15'!D1270</f>
        <v>4.6966886500000001E-7</v>
      </c>
      <c r="K828" s="21">
        <f t="shared" si="117"/>
        <v>-0.3733674294113109</v>
      </c>
      <c r="L828">
        <f t="shared" si="120"/>
        <v>1375</v>
      </c>
      <c r="M828" s="22">
        <f>'2000 250 200 1'!C1270+'2000 250 200 1'!D1270</f>
        <v>1.07383327E-6</v>
      </c>
      <c r="N828" s="22">
        <f>'2000 250 200 15'!C1270+'2000 250 200 15'!D1270</f>
        <v>1.077967717E-6</v>
      </c>
      <c r="O828" s="21">
        <f t="shared" si="118"/>
        <v>-0.38427782355134776</v>
      </c>
      <c r="P828" s="22">
        <f>'2000 250 200 1'!C1270-'2000 250 200 1'!D1270</f>
        <v>1.3799618599999997E-7</v>
      </c>
      <c r="Q828" s="22">
        <f>'2000 250 200 15'!C1270-'2000 250 200 15'!D1270</f>
        <v>1.3862998700000002E-7</v>
      </c>
      <c r="R828" s="21">
        <f t="shared" si="113"/>
        <v>-0.45823646629420706</v>
      </c>
    </row>
    <row r="829" spans="1:18">
      <c r="A829">
        <f t="shared" si="114"/>
        <v>70</v>
      </c>
      <c r="B829" s="12">
        <f t="shared" si="111"/>
        <v>-700</v>
      </c>
      <c r="C829">
        <f t="shared" si="115"/>
        <v>3.2509999999999999</v>
      </c>
      <c r="D829">
        <f t="shared" si="112"/>
        <v>0.51201696949612663</v>
      </c>
      <c r="E829" s="12">
        <f t="shared" si="119"/>
        <v>1312.5</v>
      </c>
      <c r="F829" s="22">
        <f>'2000 250 200 1'!C1271</f>
        <v>5.9607676399999999E-7</v>
      </c>
      <c r="G829" s="22">
        <f>'2000 250 200 15'!C1271</f>
        <v>5.9855708999999996E-7</v>
      </c>
      <c r="H829" s="15">
        <f t="shared" si="116"/>
        <v>-0.4152445524116164</v>
      </c>
      <c r="I829" s="22">
        <f>'2000 250 200 1'!D1271</f>
        <v>4.6083519200000002E-7</v>
      </c>
      <c r="J829" s="22">
        <f>'2000 250 200 15'!D1271</f>
        <v>4.6260731699999999E-7</v>
      </c>
      <c r="K829" s="21">
        <f t="shared" si="117"/>
        <v>-0.38380840880262629</v>
      </c>
      <c r="L829">
        <f t="shared" si="120"/>
        <v>1375</v>
      </c>
      <c r="M829" s="22">
        <f>'2000 250 200 1'!C1271+'2000 250 200 1'!D1271</f>
        <v>1.056911956E-6</v>
      </c>
      <c r="N829" s="22">
        <f>'2000 250 200 15'!C1271+'2000 250 200 15'!D1271</f>
        <v>1.0611644069999998E-6</v>
      </c>
      <c r="O829" s="21">
        <f t="shared" si="118"/>
        <v>-0.40153896944270778</v>
      </c>
      <c r="P829" s="22">
        <f>'2000 250 200 1'!C1271-'2000 250 200 1'!D1271</f>
        <v>1.3524157199999997E-7</v>
      </c>
      <c r="Q829" s="22">
        <f>'2000 250 200 15'!C1271-'2000 250 200 15'!D1271</f>
        <v>1.3594977299999997E-7</v>
      </c>
      <c r="R829" s="21">
        <f t="shared" si="113"/>
        <v>-0.52228879207040835</v>
      </c>
    </row>
    <row r="830" spans="1:18">
      <c r="A830">
        <f t="shared" si="114"/>
        <v>71</v>
      </c>
      <c r="B830" s="12">
        <f t="shared" si="111"/>
        <v>-710</v>
      </c>
      <c r="C830">
        <f t="shared" si="115"/>
        <v>3.649</v>
      </c>
      <c r="D830">
        <f t="shared" si="112"/>
        <v>0.56217386336464825</v>
      </c>
      <c r="E830" s="12">
        <f t="shared" si="119"/>
        <v>1312.5</v>
      </c>
      <c r="F830" s="22">
        <f>'2000 250 200 1'!C1272</f>
        <v>5.8556024500000005E-7</v>
      </c>
      <c r="G830" s="22">
        <f>'2000 250 200 15'!C1272</f>
        <v>5.8816993200000002E-7</v>
      </c>
      <c r="H830" s="15">
        <f t="shared" si="116"/>
        <v>-0.44468261124038078</v>
      </c>
      <c r="I830" s="22">
        <f>'2000 250 200 1'!D1272</f>
        <v>4.5347993299999998E-7</v>
      </c>
      <c r="J830" s="22">
        <f>'2000 250 200 15'!D1272</f>
        <v>4.5528184800000002E-7</v>
      </c>
      <c r="K830" s="21">
        <f t="shared" si="117"/>
        <v>-0.39656487270343088</v>
      </c>
      <c r="L830">
        <f t="shared" si="120"/>
        <v>1375</v>
      </c>
      <c r="M830" s="22">
        <f>'2000 250 200 1'!C1272+'2000 250 200 1'!D1272</f>
        <v>1.039040178E-6</v>
      </c>
      <c r="N830" s="22">
        <f>'2000 250 200 15'!C1272+'2000 250 200 15'!D1272</f>
        <v>1.04345178E-6</v>
      </c>
      <c r="O830" s="21">
        <f t="shared" si="118"/>
        <v>-0.42368490145209636</v>
      </c>
      <c r="P830" s="22">
        <f>'2000 250 200 1'!C1272-'2000 250 200 1'!D1272</f>
        <v>1.3208031200000008E-7</v>
      </c>
      <c r="Q830" s="22">
        <f>'2000 250 200 15'!C1272-'2000 250 200 15'!D1272</f>
        <v>1.3288808400000001E-7</v>
      </c>
      <c r="R830" s="21">
        <f t="shared" si="113"/>
        <v>-0.60971195976136716</v>
      </c>
    </row>
    <row r="831" spans="1:18">
      <c r="A831">
        <f t="shared" si="114"/>
        <v>72</v>
      </c>
      <c r="B831" s="12">
        <f t="shared" si="111"/>
        <v>-720</v>
      </c>
      <c r="C831">
        <f t="shared" si="115"/>
        <v>4.0960000000000001</v>
      </c>
      <c r="D831">
        <f t="shared" si="112"/>
        <v>0.61235994796777438</v>
      </c>
      <c r="E831" s="12">
        <f t="shared" si="119"/>
        <v>1312.5</v>
      </c>
      <c r="F831" s="22">
        <f>'2000 250 200 1'!C1273</f>
        <v>5.7409674099999997E-7</v>
      </c>
      <c r="G831" s="22">
        <f>'2000 250 200 15'!C1273</f>
        <v>5.7687633200000005E-7</v>
      </c>
      <c r="H831" s="15">
        <f t="shared" si="116"/>
        <v>-0.48299844109386564</v>
      </c>
      <c r="I831" s="22">
        <f>'2000 250 200 1'!D1273</f>
        <v>4.45744286E-7</v>
      </c>
      <c r="J831" s="22">
        <f>'2000 250 200 15'!D1273</f>
        <v>4.4759438100000001E-7</v>
      </c>
      <c r="K831" s="21">
        <f t="shared" si="117"/>
        <v>-0.41419790015649394</v>
      </c>
      <c r="L831">
        <f t="shared" si="120"/>
        <v>1375</v>
      </c>
      <c r="M831" s="22">
        <f>'2000 250 200 1'!C1273+'2000 250 200 1'!D1273</f>
        <v>1.019841027E-6</v>
      </c>
      <c r="N831" s="22">
        <f>'2000 250 200 15'!C1273+'2000 250 200 15'!D1273</f>
        <v>1.0244707130000001E-6</v>
      </c>
      <c r="O831" s="21">
        <f t="shared" si="118"/>
        <v>-0.45293346503014603</v>
      </c>
      <c r="P831" s="22">
        <f>'2000 250 200 1'!C1273-'2000 250 200 1'!D1273</f>
        <v>1.2835245499999997E-7</v>
      </c>
      <c r="Q831" s="22">
        <f>'2000 250 200 15'!C1273-'2000 250 200 15'!D1273</f>
        <v>1.2928195100000004E-7</v>
      </c>
      <c r="R831" s="21">
        <f t="shared" si="113"/>
        <v>-0.72156201062685177</v>
      </c>
    </row>
    <row r="832" spans="1:18">
      <c r="A832">
        <f t="shared" si="114"/>
        <v>73</v>
      </c>
      <c r="B832" s="12">
        <f t="shared" si="111"/>
        <v>-730</v>
      </c>
      <c r="C832">
        <f t="shared" si="115"/>
        <v>4.5979999999999999</v>
      </c>
      <c r="D832">
        <f t="shared" si="112"/>
        <v>0.66256896693326017</v>
      </c>
      <c r="E832" s="12">
        <f t="shared" si="119"/>
        <v>1312.5</v>
      </c>
      <c r="F832" s="22">
        <f>'2000 250 200 1'!C1274</f>
        <v>5.61348851E-7</v>
      </c>
      <c r="G832" s="22">
        <f>'2000 250 200 15'!C1274</f>
        <v>5.6433656E-7</v>
      </c>
      <c r="H832" s="15">
        <f t="shared" si="116"/>
        <v>-0.53082485937982959</v>
      </c>
      <c r="I832" s="22">
        <f>'2000 250 200 1'!D1274</f>
        <v>4.3745097000000001E-7</v>
      </c>
      <c r="J832" s="22">
        <f>'2000 250 200 15'!D1274</f>
        <v>4.3937446499999999E-7</v>
      </c>
      <c r="K832" s="21">
        <f t="shared" si="117"/>
        <v>-0.43874069414968075</v>
      </c>
      <c r="L832">
        <f t="shared" si="120"/>
        <v>1375</v>
      </c>
      <c r="M832" s="22">
        <f>'2000 250 200 1'!C1274+'2000 250 200 1'!D1274</f>
        <v>9.9879982099999996E-7</v>
      </c>
      <c r="N832" s="22">
        <f>'2000 250 200 15'!C1274+'2000 250 200 15'!D1274</f>
        <v>1.0037110249999999E-6</v>
      </c>
      <c r="O832" s="21">
        <f t="shared" si="118"/>
        <v>-0.49050460923195716</v>
      </c>
      <c r="P832" s="22">
        <f>'2000 250 200 1'!C1274-'2000 250 200 1'!D1274</f>
        <v>1.2389788099999998E-7</v>
      </c>
      <c r="Q832" s="22">
        <f>'2000 250 200 15'!C1274-'2000 250 200 15'!D1274</f>
        <v>1.24962095E-7</v>
      </c>
      <c r="R832" s="21">
        <f t="shared" si="113"/>
        <v>-0.85527131932217515</v>
      </c>
    </row>
    <row r="833" spans="1:18">
      <c r="A833">
        <f t="shared" si="114"/>
        <v>74</v>
      </c>
      <c r="B833" s="12">
        <f t="shared" si="111"/>
        <v>-740</v>
      </c>
      <c r="C833">
        <f t="shared" si="115"/>
        <v>5.1609999999999996</v>
      </c>
      <c r="D833">
        <f t="shared" si="112"/>
        <v>0.71273385906995179</v>
      </c>
      <c r="E833" s="12">
        <f t="shared" si="119"/>
        <v>1312.5</v>
      </c>
      <c r="F833" s="22">
        <f>'2000 250 200 1'!C1275</f>
        <v>5.4693470099999999E-7</v>
      </c>
      <c r="G833" s="22">
        <f>'2000 250 200 15'!C1275</f>
        <v>5.5015493600000005E-7</v>
      </c>
      <c r="H833" s="15">
        <f t="shared" si="116"/>
        <v>-0.58705048181948261</v>
      </c>
      <c r="I833" s="22">
        <f>'2000 250 200 1'!D1275</f>
        <v>4.28352717E-7</v>
      </c>
      <c r="J833" s="22">
        <f>'2000 250 200 15'!D1275</f>
        <v>4.3037567700000001E-7</v>
      </c>
      <c r="K833" s="21">
        <f t="shared" si="117"/>
        <v>-0.47115246546744666</v>
      </c>
      <c r="L833">
        <f t="shared" si="120"/>
        <v>1375</v>
      </c>
      <c r="M833" s="22">
        <f>'2000 250 200 1'!C1275+'2000 250 200 1'!D1275</f>
        <v>9.752874180000001E-7</v>
      </c>
      <c r="N833" s="22">
        <f>'2000 250 200 15'!C1275+'2000 250 200 15'!D1275</f>
        <v>9.8053061300000017E-7</v>
      </c>
      <c r="O833" s="21">
        <f t="shared" si="118"/>
        <v>-0.53616388814242</v>
      </c>
      <c r="P833" s="22">
        <f>'2000 250 200 1'!C1275-'2000 250 200 1'!D1275</f>
        <v>1.1858198399999999E-7</v>
      </c>
      <c r="Q833" s="22">
        <f>'2000 250 200 15'!C1275-'2000 250 200 15'!D1275</f>
        <v>1.1977925900000004E-7</v>
      </c>
      <c r="R833" s="21">
        <f t="shared" si="113"/>
        <v>-1.0045886528625392</v>
      </c>
    </row>
    <row r="834" spans="1:18">
      <c r="A834">
        <f t="shared" si="114"/>
        <v>75</v>
      </c>
      <c r="B834" s="12">
        <f t="shared" si="111"/>
        <v>-750</v>
      </c>
      <c r="C834">
        <f t="shared" si="115"/>
        <v>5.7930000000000001</v>
      </c>
      <c r="D834">
        <f t="shared" si="112"/>
        <v>0.76290352849905718</v>
      </c>
      <c r="E834" s="12">
        <f t="shared" si="119"/>
        <v>1312.5</v>
      </c>
      <c r="F834" s="22">
        <f>'2000 250 200 1'!C1276</f>
        <v>5.3047438099999997E-7</v>
      </c>
      <c r="G834" s="22">
        <f>'2000 250 200 15'!C1276</f>
        <v>5.3392864900000004E-7</v>
      </c>
      <c r="H834" s="15">
        <f t="shared" si="116"/>
        <v>-0.64905264315154587</v>
      </c>
      <c r="I834" s="22">
        <f>'2000 250 200 1'!D1276</f>
        <v>4.1815276399999999E-7</v>
      </c>
      <c r="J834" s="22">
        <f>'2000 250 200 15'!D1276</f>
        <v>4.2029556000000001E-7</v>
      </c>
      <c r="K834" s="21">
        <f t="shared" si="117"/>
        <v>-0.51113370703094685</v>
      </c>
      <c r="L834">
        <f t="shared" si="120"/>
        <v>1375</v>
      </c>
      <c r="M834" s="22">
        <f>'2000 250 200 1'!C1276+'2000 250 200 1'!D1276</f>
        <v>9.4862714500000001E-7</v>
      </c>
      <c r="N834" s="22">
        <f>'2000 250 200 15'!C1276+'2000 250 200 15'!D1276</f>
        <v>9.5422420900000016E-7</v>
      </c>
      <c r="O834" s="21">
        <f t="shared" si="118"/>
        <v>-0.58828178966628264</v>
      </c>
      <c r="P834" s="22">
        <f>'2000 250 200 1'!C1276-'2000 250 200 1'!D1276</f>
        <v>1.1232161699999998E-7</v>
      </c>
      <c r="Q834" s="22">
        <f>'2000 250 200 15'!C1276-'2000 250 200 15'!D1276</f>
        <v>1.1363308900000003E-7</v>
      </c>
      <c r="R834" s="21">
        <f t="shared" si="113"/>
        <v>-1.1608273385552312</v>
      </c>
    </row>
    <row r="835" spans="1:18">
      <c r="A835">
        <f t="shared" si="114"/>
        <v>76</v>
      </c>
      <c r="B835" s="12">
        <f t="shared" ref="B835:B898" si="121">A835*10*-1</f>
        <v>-760</v>
      </c>
      <c r="C835">
        <f t="shared" si="115"/>
        <v>6.5019999999999998</v>
      </c>
      <c r="D835">
        <f t="shared" ref="D835:D898" si="122">LOG10(C835)</f>
        <v>0.81304696516010788</v>
      </c>
      <c r="E835" s="12">
        <f t="shared" si="119"/>
        <v>1312.5</v>
      </c>
      <c r="F835" s="22">
        <f>'2000 250 200 1'!C1277</f>
        <v>5.1166069400000005E-7</v>
      </c>
      <c r="G835" s="22">
        <f>'2000 250 200 15'!C1277</f>
        <v>5.1532383300000002E-7</v>
      </c>
      <c r="H835" s="15">
        <f t="shared" si="116"/>
        <v>-0.71337764176460139</v>
      </c>
      <c r="I835" s="22">
        <f>'2000 250 200 1'!D1277</f>
        <v>4.0654888699999998E-7</v>
      </c>
      <c r="J835" s="22">
        <f>'2000 250 200 15'!D1277</f>
        <v>4.0882040799999998E-7</v>
      </c>
      <c r="K835" s="21">
        <f t="shared" si="117"/>
        <v>-0.55717599716579758</v>
      </c>
      <c r="L835">
        <f t="shared" si="120"/>
        <v>1375</v>
      </c>
      <c r="M835" s="22">
        <f>'2000 250 200 1'!C1277+'2000 250 200 1'!D1277</f>
        <v>9.1820958100000008E-7</v>
      </c>
      <c r="N835" s="22">
        <f>'2000 250 200 15'!C1277+'2000 250 200 15'!D1277</f>
        <v>9.2414424100000005E-7</v>
      </c>
      <c r="O835" s="21">
        <f t="shared" si="118"/>
        <v>-0.64424758470742483</v>
      </c>
      <c r="P835" s="22">
        <f>'2000 250 200 1'!C1277-'2000 250 200 1'!D1277</f>
        <v>1.0511180700000006E-7</v>
      </c>
      <c r="Q835" s="22">
        <f>'2000 250 200 15'!C1277-'2000 250 200 15'!D1277</f>
        <v>1.0650342500000004E-7</v>
      </c>
      <c r="R835" s="21">
        <f t="shared" ref="R835:R842" si="123">2*(P835-Q835)/(P835+Q835)*100</f>
        <v>-1.3152342455196988</v>
      </c>
    </row>
    <row r="836" spans="1:18">
      <c r="A836">
        <f t="shared" si="114"/>
        <v>77</v>
      </c>
      <c r="B836" s="12">
        <f t="shared" si="121"/>
        <v>-770</v>
      </c>
      <c r="C836">
        <f t="shared" si="115"/>
        <v>7.298</v>
      </c>
      <c r="D836">
        <f t="shared" si="122"/>
        <v>0.86320385902862951</v>
      </c>
      <c r="E836" s="12">
        <f t="shared" si="119"/>
        <v>1312.5</v>
      </c>
      <c r="F836" s="22">
        <f>'2000 250 200 1'!C1278</f>
        <v>4.90330299E-7</v>
      </c>
      <c r="G836" s="22">
        <f>'2000 250 200 15'!C1278</f>
        <v>4.9415218300000005E-7</v>
      </c>
      <c r="H836" s="15">
        <f t="shared" si="116"/>
        <v>-0.77642498873840771</v>
      </c>
      <c r="I836" s="22">
        <f>'2000 250 200 1'!D1278</f>
        <v>3.9328432199999999E-7</v>
      </c>
      <c r="J836" s="22">
        <f>'2000 250 200 15'!D1278</f>
        <v>3.9567762400000002E-7</v>
      </c>
      <c r="K836" s="21">
        <f t="shared" si="117"/>
        <v>-0.60669643501412274</v>
      </c>
      <c r="L836">
        <f t="shared" si="120"/>
        <v>1375</v>
      </c>
      <c r="M836" s="22">
        <f>'2000 250 200 1'!C1278+'2000 250 200 1'!D1278</f>
        <v>8.8361462099999999E-7</v>
      </c>
      <c r="N836" s="22">
        <f>'2000 250 200 15'!C1278+'2000 250 200 15'!D1278</f>
        <v>8.8982980700000006E-7</v>
      </c>
      <c r="O836" s="21">
        <f t="shared" si="118"/>
        <v>-0.70091691646737886</v>
      </c>
      <c r="P836" s="22">
        <f>'2000 250 200 1'!C1278-'2000 250 200 1'!D1278</f>
        <v>9.7045977000000004E-8</v>
      </c>
      <c r="Q836" s="22">
        <f>'2000 250 200 15'!C1278-'2000 250 200 15'!D1278</f>
        <v>9.8474559000000028E-8</v>
      </c>
      <c r="R836" s="21">
        <f t="shared" si="123"/>
        <v>-1.4613114603982311</v>
      </c>
    </row>
    <row r="837" spans="1:18">
      <c r="A837">
        <f t="shared" si="114"/>
        <v>78</v>
      </c>
      <c r="B837" s="12">
        <f t="shared" si="121"/>
        <v>-780</v>
      </c>
      <c r="C837">
        <f t="shared" si="115"/>
        <v>8.1920000000000002</v>
      </c>
      <c r="D837">
        <f t="shared" si="122"/>
        <v>0.91338994363175552</v>
      </c>
      <c r="E837" s="12">
        <f t="shared" si="119"/>
        <v>1312.5</v>
      </c>
      <c r="F837" s="22">
        <f>'2000 250 200 1'!C1279</f>
        <v>4.6650170299999999E-7</v>
      </c>
      <c r="G837" s="22">
        <f>'2000 250 200 15'!C1279</f>
        <v>4.7041275599999998E-7</v>
      </c>
      <c r="H837" s="15">
        <f t="shared" si="116"/>
        <v>-0.83487941987241654</v>
      </c>
      <c r="I837" s="22">
        <f>'2000 250 200 1'!D1279</f>
        <v>3.7818598600000002E-7</v>
      </c>
      <c r="J837" s="22">
        <f>'2000 250 200 15'!D1279</f>
        <v>3.8067627100000002E-7</v>
      </c>
      <c r="K837" s="21">
        <f t="shared" si="117"/>
        <v>-0.65632068982974667</v>
      </c>
      <c r="L837">
        <f t="shared" si="120"/>
        <v>1375</v>
      </c>
      <c r="M837" s="22">
        <f>'2000 250 200 1'!C1279+'2000 250 200 1'!D1279</f>
        <v>8.4468768900000006E-7</v>
      </c>
      <c r="N837" s="22">
        <f>'2000 250 200 15'!C1279+'2000 250 200 15'!D1279</f>
        <v>8.51089027E-7</v>
      </c>
      <c r="O837" s="21">
        <f t="shared" si="118"/>
        <v>-0.75497415899180609</v>
      </c>
      <c r="P837" s="22">
        <f>'2000 250 200 1'!C1279-'2000 250 200 1'!D1279</f>
        <v>8.8315716999999961E-8</v>
      </c>
      <c r="Q837" s="22">
        <f>'2000 250 200 15'!C1279-'2000 250 200 15'!D1279</f>
        <v>8.9736484999999963E-8</v>
      </c>
      <c r="R837" s="21">
        <f t="shared" si="123"/>
        <v>-1.5959005101211863</v>
      </c>
    </row>
    <row r="838" spans="1:18">
      <c r="A838">
        <f t="shared" si="114"/>
        <v>79</v>
      </c>
      <c r="B838" s="12">
        <f t="shared" si="121"/>
        <v>-790</v>
      </c>
      <c r="C838">
        <f t="shared" si="115"/>
        <v>9.1950000000000003</v>
      </c>
      <c r="D838">
        <f t="shared" si="122"/>
        <v>0.96355173357409629</v>
      </c>
      <c r="E838" s="12">
        <f t="shared" si="119"/>
        <v>1312.5</v>
      </c>
      <c r="F838" s="22">
        <f>'2000 250 200 1'!C1280</f>
        <v>4.4037536199999999E-7</v>
      </c>
      <c r="G838" s="22">
        <f>'2000 250 200 15'!C1280</f>
        <v>4.4429436500000002E-7</v>
      </c>
      <c r="H838" s="15">
        <f t="shared" si="116"/>
        <v>-0.8859810345923671</v>
      </c>
      <c r="I838" s="22">
        <f>'2000 250 200 1'!D1280</f>
        <v>3.6119105499999998E-7</v>
      </c>
      <c r="J838" s="22">
        <f>'2000 250 200 15'!D1280</f>
        <v>3.6373724600000002E-7</v>
      </c>
      <c r="K838" s="21">
        <f t="shared" si="117"/>
        <v>-0.7024669878352654</v>
      </c>
      <c r="L838">
        <f t="shared" si="120"/>
        <v>1375</v>
      </c>
      <c r="M838" s="22">
        <f>'2000 250 200 1'!C1280+'2000 250 200 1'!D1280</f>
        <v>8.0156641699999992E-7</v>
      </c>
      <c r="N838" s="22">
        <f>'2000 250 200 15'!C1280+'2000 250 200 15'!D1280</f>
        <v>8.0803161100000004E-7</v>
      </c>
      <c r="O838" s="21">
        <f t="shared" si="118"/>
        <v>-0.80333025855323925</v>
      </c>
      <c r="P838" s="22">
        <f>'2000 250 200 1'!C1280-'2000 250 200 1'!D1280</f>
        <v>7.9184307000000005E-8</v>
      </c>
      <c r="Q838" s="22">
        <f>'2000 250 200 15'!C1280-'2000 250 200 15'!D1280</f>
        <v>8.0557119000000006E-8</v>
      </c>
      <c r="R838" s="21">
        <f t="shared" si="123"/>
        <v>-1.7187927194289618</v>
      </c>
    </row>
    <row r="839" spans="1:18">
      <c r="A839">
        <f t="shared" si="114"/>
        <v>80</v>
      </c>
      <c r="B839" s="12">
        <f t="shared" si="121"/>
        <v>-800</v>
      </c>
      <c r="C839">
        <f t="shared" si="115"/>
        <v>10.32</v>
      </c>
      <c r="D839">
        <f t="shared" si="122"/>
        <v>1.0136796972911926</v>
      </c>
      <c r="E839" s="12">
        <f t="shared" si="119"/>
        <v>1312.5</v>
      </c>
      <c r="F839" s="22">
        <f>'2000 250 200 1'!C1281</f>
        <v>4.1231500999999998E-7</v>
      </c>
      <c r="G839" s="22">
        <f>'2000 250 200 15'!C1281</f>
        <v>4.1615868699999999E-7</v>
      </c>
      <c r="H839" s="15">
        <f t="shared" si="116"/>
        <v>-0.92789355025232889</v>
      </c>
      <c r="I839" s="22">
        <f>'2000 250 200 1'!D1281</f>
        <v>3.42370361E-7</v>
      </c>
      <c r="J839" s="22">
        <f>'2000 250 200 15'!D1281</f>
        <v>3.4492085200000001E-7</v>
      </c>
      <c r="K839" s="21">
        <f t="shared" si="117"/>
        <v>-0.74218641290850151</v>
      </c>
      <c r="L839">
        <f t="shared" si="120"/>
        <v>1375</v>
      </c>
      <c r="M839" s="22">
        <f>'2000 250 200 1'!C1281+'2000 250 200 1'!D1281</f>
        <v>7.5468537099999993E-7</v>
      </c>
      <c r="N839" s="22">
        <f>'2000 250 200 15'!C1281+'2000 250 200 15'!D1281</f>
        <v>7.6107953900000001E-7</v>
      </c>
      <c r="O839" s="21">
        <f t="shared" si="118"/>
        <v>-0.84368861659425509</v>
      </c>
      <c r="P839" s="22">
        <f>'2000 250 200 1'!C1281-'2000 250 200 1'!D1281</f>
        <v>6.9944648999999979E-8</v>
      </c>
      <c r="Q839" s="22">
        <f>'2000 250 200 15'!C1281-'2000 250 200 15'!D1281</f>
        <v>7.1237834999999976E-8</v>
      </c>
      <c r="R839" s="21">
        <f t="shared" si="123"/>
        <v>-1.8319354687087064</v>
      </c>
    </row>
    <row r="840" spans="1:18">
      <c r="A840">
        <f t="shared" si="114"/>
        <v>81</v>
      </c>
      <c r="B840" s="12">
        <f t="shared" si="121"/>
        <v>-810</v>
      </c>
      <c r="C840">
        <f t="shared" si="115"/>
        <v>11.59</v>
      </c>
      <c r="D840">
        <f t="shared" si="122"/>
        <v>1.064083435963596</v>
      </c>
      <c r="E840" s="12">
        <f t="shared" si="119"/>
        <v>1312.5</v>
      </c>
      <c r="F840" s="22">
        <f>'2000 250 200 1'!C1282</f>
        <v>3.8282073600000001E-7</v>
      </c>
      <c r="G840" s="22">
        <f>'2000 250 200 15'!C1282</f>
        <v>3.8651416600000001E-7</v>
      </c>
      <c r="H840" s="15">
        <f t="shared" si="116"/>
        <v>-0.96016182039795284</v>
      </c>
      <c r="I840" s="22">
        <f>'2000 250 200 1'!D1282</f>
        <v>3.2193987600000001E-7</v>
      </c>
      <c r="J840" s="22">
        <f>'2000 250 200 15'!D1282</f>
        <v>3.2444096899999998E-7</v>
      </c>
      <c r="K840" s="21">
        <f t="shared" si="117"/>
        <v>-0.77387596471859266</v>
      </c>
      <c r="L840">
        <f t="shared" si="120"/>
        <v>1375</v>
      </c>
      <c r="M840" s="22">
        <f>'2000 250 200 1'!C1282+'2000 250 200 1'!D1282</f>
        <v>7.0476061200000007E-7</v>
      </c>
      <c r="N840" s="22">
        <f>'2000 250 200 15'!C1282+'2000 250 200 15'!D1282</f>
        <v>7.1095513500000004E-7</v>
      </c>
      <c r="O840" s="21">
        <f t="shared" si="118"/>
        <v>-0.87510829954764546</v>
      </c>
      <c r="P840" s="22">
        <f>'2000 250 200 1'!C1282-'2000 250 200 1'!D1282</f>
        <v>6.0880859999999996E-8</v>
      </c>
      <c r="Q840" s="22">
        <f>'2000 250 200 15'!C1282-'2000 250 200 15'!D1282</f>
        <v>6.2073197000000029E-8</v>
      </c>
      <c r="R840" s="21">
        <f t="shared" si="123"/>
        <v>-1.9394837862081002</v>
      </c>
    </row>
    <row r="841" spans="1:18">
      <c r="A841">
        <f t="shared" si="114"/>
        <v>82</v>
      </c>
      <c r="B841" s="12">
        <f t="shared" si="121"/>
        <v>-820</v>
      </c>
      <c r="C841">
        <f t="shared" si="115"/>
        <v>13</v>
      </c>
      <c r="D841">
        <f t="shared" si="122"/>
        <v>1.1139433523068367</v>
      </c>
      <c r="E841" s="12">
        <f t="shared" si="119"/>
        <v>1312.5</v>
      </c>
      <c r="F841" s="22">
        <f>'2000 250 200 1'!C1283</f>
        <v>3.5248874900000002E-7</v>
      </c>
      <c r="G841" s="22">
        <f>'2000 250 200 15'!C1283</f>
        <v>3.5597403800000001E-7</v>
      </c>
      <c r="H841" s="15">
        <f t="shared" si="116"/>
        <v>-0.98390178396201267</v>
      </c>
      <c r="I841" s="22">
        <f>'2000 250 200 1'!D1283</f>
        <v>3.00244116E-7</v>
      </c>
      <c r="J841" s="22">
        <f>'2000 250 200 15'!D1283</f>
        <v>3.0264801100000001E-7</v>
      </c>
      <c r="K841" s="21">
        <f t="shared" si="117"/>
        <v>-0.79745443416613593</v>
      </c>
      <c r="L841">
        <f t="shared" si="120"/>
        <v>1375</v>
      </c>
      <c r="M841" s="22">
        <f>'2000 250 200 1'!C1283+'2000 250 200 1'!D1283</f>
        <v>6.5273286500000001E-7</v>
      </c>
      <c r="N841" s="22">
        <f>'2000 250 200 15'!C1283+'2000 250 200 15'!D1283</f>
        <v>6.5862204899999997E-7</v>
      </c>
      <c r="O841" s="21">
        <f t="shared" si="118"/>
        <v>-0.89818308333268815</v>
      </c>
      <c r="P841" s="22">
        <f>'2000 250 200 1'!C1283-'2000 250 200 1'!D1283</f>
        <v>5.2244633000000021E-8</v>
      </c>
      <c r="Q841" s="22">
        <f>'2000 250 200 15'!C1283-'2000 250 200 15'!D1283</f>
        <v>5.3326027000000003E-8</v>
      </c>
      <c r="R841" s="21">
        <f t="shared" si="123"/>
        <v>-2.0486638996099509</v>
      </c>
    </row>
    <row r="842" spans="1:18">
      <c r="A842">
        <f t="shared" si="114"/>
        <v>83</v>
      </c>
      <c r="B842" s="12">
        <f t="shared" si="121"/>
        <v>-830</v>
      </c>
      <c r="C842">
        <f t="shared" si="115"/>
        <v>14.6</v>
      </c>
      <c r="D842">
        <f t="shared" si="122"/>
        <v>1.1643528557844371</v>
      </c>
      <c r="E842" s="12">
        <f t="shared" si="119"/>
        <v>1312.5</v>
      </c>
      <c r="F842" s="22">
        <f>'2000 250 200 1'!C1284</f>
        <v>3.2195244400000002E-7</v>
      </c>
      <c r="G842" s="22">
        <f>'2000 250 200 15'!C1284</f>
        <v>3.2519267799999999E-7</v>
      </c>
      <c r="H842" s="15">
        <f t="shared" si="116"/>
        <v>-1.0013933165364939</v>
      </c>
      <c r="I842" s="22">
        <f>'2000 250 200 1'!D1284</f>
        <v>2.7771140100000002E-7</v>
      </c>
      <c r="J842" s="22">
        <f>'2000 250 200 15'!D1284</f>
        <v>2.7998107000000001E-7</v>
      </c>
      <c r="K842" s="21">
        <f t="shared" si="117"/>
        <v>-0.81395002372194358</v>
      </c>
      <c r="L842">
        <f t="shared" si="120"/>
        <v>1375</v>
      </c>
      <c r="M842" s="22">
        <f>'2000 250 200 1'!C1284+'2000 250 200 1'!D1284</f>
        <v>5.9966384499999998E-7</v>
      </c>
      <c r="N842" s="22">
        <f>'2000 250 200 15'!C1284+'2000 250 200 15'!D1284</f>
        <v>6.05173748E-7</v>
      </c>
      <c r="O842" s="21">
        <f t="shared" si="118"/>
        <v>-0.91462999362106057</v>
      </c>
      <c r="P842" s="22">
        <f>'2000 250 200 1'!C1284-'2000 250 200 1'!D1284</f>
        <v>4.4241043000000003E-8</v>
      </c>
      <c r="Q842" s="22">
        <f>'2000 250 200 15'!C1284-'2000 250 200 15'!D1284</f>
        <v>4.5211607999999976E-8</v>
      </c>
      <c r="R842" s="21">
        <f t="shared" si="123"/>
        <v>-2.1700083544756508</v>
      </c>
    </row>
    <row r="843" spans="1:18">
      <c r="A843">
        <f t="shared" si="114"/>
        <v>0</v>
      </c>
      <c r="B843" s="12">
        <f t="shared" si="121"/>
        <v>0</v>
      </c>
      <c r="C843">
        <f t="shared" si="115"/>
        <v>1E-3</v>
      </c>
      <c r="D843">
        <f t="shared" si="122"/>
        <v>-3</v>
      </c>
      <c r="E843" s="12">
        <f t="shared" si="119"/>
        <v>1437.5</v>
      </c>
      <c r="F843" s="22">
        <f t="shared" ref="F843:F906" si="124">I759</f>
        <v>5.8805776100000002E-7</v>
      </c>
      <c r="G843" s="22">
        <f t="shared" ref="G843:G906" si="125">J759</f>
        <v>5.8783848299999995E-7</v>
      </c>
      <c r="H843" s="15">
        <f t="shared" si="116"/>
        <v>3.7295467371195316E-2</v>
      </c>
      <c r="I843" s="22"/>
      <c r="J843" s="22"/>
      <c r="K843" s="21"/>
    </row>
    <row r="844" spans="1:18">
      <c r="A844">
        <f t="shared" si="114"/>
        <v>1</v>
      </c>
      <c r="B844" s="12">
        <f t="shared" si="121"/>
        <v>-10</v>
      </c>
      <c r="C844">
        <f t="shared" si="115"/>
        <v>1.122E-3</v>
      </c>
      <c r="D844">
        <f t="shared" si="122"/>
        <v>-2.9500071430798576</v>
      </c>
      <c r="E844" s="12">
        <f t="shared" si="119"/>
        <v>1437.5</v>
      </c>
      <c r="F844" s="22">
        <f t="shared" si="124"/>
        <v>5.8805798599999999E-7</v>
      </c>
      <c r="G844" s="22">
        <f t="shared" si="125"/>
        <v>5.8783872099999997E-7</v>
      </c>
      <c r="H844" s="15">
        <f t="shared" si="116"/>
        <v>3.729324160783086E-2</v>
      </c>
    </row>
    <row r="845" spans="1:18">
      <c r="A845">
        <f t="shared" si="114"/>
        <v>2</v>
      </c>
      <c r="B845" s="12">
        <f t="shared" si="121"/>
        <v>-20</v>
      </c>
      <c r="C845">
        <f t="shared" si="115"/>
        <v>1.2600000000000001E-3</v>
      </c>
      <c r="D845">
        <f t="shared" si="122"/>
        <v>-2.8996294548824371</v>
      </c>
      <c r="E845" s="12">
        <f t="shared" si="119"/>
        <v>1437.5</v>
      </c>
      <c r="F845" s="22">
        <f t="shared" si="124"/>
        <v>5.8805703400000003E-7</v>
      </c>
      <c r="G845" s="22">
        <f t="shared" si="125"/>
        <v>5.8783778000000005E-7</v>
      </c>
      <c r="H845" s="15">
        <f t="shared" si="116"/>
        <v>3.7291430728255352E-2</v>
      </c>
    </row>
    <row r="846" spans="1:18">
      <c r="A846">
        <f t="shared" si="114"/>
        <v>3</v>
      </c>
      <c r="B846" s="12">
        <f t="shared" si="121"/>
        <v>-30</v>
      </c>
      <c r="C846">
        <f t="shared" si="115"/>
        <v>1.4139999999999999E-3</v>
      </c>
      <c r="D846">
        <f t="shared" si="122"/>
        <v>-2.8495505905391196</v>
      </c>
      <c r="E846" s="12">
        <f t="shared" si="119"/>
        <v>1437.5</v>
      </c>
      <c r="F846" s="22">
        <f t="shared" si="124"/>
        <v>5.8805516400000002E-7</v>
      </c>
      <c r="G846" s="22">
        <f t="shared" si="125"/>
        <v>5.8783590900000004E-7</v>
      </c>
      <c r="H846" s="15">
        <f t="shared" si="116"/>
        <v>3.7291719451633627E-2</v>
      </c>
    </row>
    <row r="847" spans="1:18">
      <c r="A847">
        <f t="shared" si="114"/>
        <v>4</v>
      </c>
      <c r="B847" s="12">
        <f t="shared" si="121"/>
        <v>-40</v>
      </c>
      <c r="C847">
        <f t="shared" si="115"/>
        <v>1.5870000000000001E-3</v>
      </c>
      <c r="D847">
        <f t="shared" si="122"/>
        <v>-2.7994230732451517</v>
      </c>
      <c r="E847" s="12">
        <f t="shared" si="119"/>
        <v>1437.5</v>
      </c>
      <c r="F847" s="22">
        <f t="shared" si="124"/>
        <v>5.8805309300000002E-7</v>
      </c>
      <c r="G847" s="22">
        <f t="shared" si="125"/>
        <v>5.87833825E-7</v>
      </c>
      <c r="H847" s="15">
        <f t="shared" si="116"/>
        <v>3.7294062319014484E-2</v>
      </c>
    </row>
    <row r="848" spans="1:18">
      <c r="A848">
        <f t="shared" si="114"/>
        <v>5</v>
      </c>
      <c r="B848" s="12">
        <f t="shared" si="121"/>
        <v>-50</v>
      </c>
      <c r="C848">
        <f t="shared" si="115"/>
        <v>1.7819999999999999E-3</v>
      </c>
      <c r="D848">
        <f t="shared" si="122"/>
        <v>-2.7490923002991439</v>
      </c>
      <c r="E848" s="12">
        <f t="shared" si="119"/>
        <v>1437.5</v>
      </c>
      <c r="F848" s="22">
        <f t="shared" si="124"/>
        <v>5.8805181699999995E-7</v>
      </c>
      <c r="G848" s="22">
        <f t="shared" si="125"/>
        <v>5.8783253299999997E-7</v>
      </c>
      <c r="H848" s="15">
        <f t="shared" si="116"/>
        <v>3.7296865121128883E-2</v>
      </c>
    </row>
    <row r="849" spans="1:8">
      <c r="A849">
        <f t="shared" si="114"/>
        <v>6</v>
      </c>
      <c r="B849" s="12">
        <f t="shared" si="121"/>
        <v>-60</v>
      </c>
      <c r="C849">
        <f t="shared" si="115"/>
        <v>2E-3</v>
      </c>
      <c r="D849">
        <f t="shared" si="122"/>
        <v>-2.6989700043360187</v>
      </c>
      <c r="E849" s="12">
        <f t="shared" si="119"/>
        <v>1437.5</v>
      </c>
      <c r="F849" s="22">
        <f t="shared" si="124"/>
        <v>5.8805217499999998E-7</v>
      </c>
      <c r="G849" s="22">
        <f t="shared" si="125"/>
        <v>5.8783288199999996E-7</v>
      </c>
      <c r="H849" s="15">
        <f t="shared" si="116"/>
        <v>3.7298373458285079E-2</v>
      </c>
    </row>
    <row r="850" spans="1:8">
      <c r="A850">
        <f t="shared" si="114"/>
        <v>7</v>
      </c>
      <c r="B850" s="12">
        <f t="shared" si="121"/>
        <v>-70</v>
      </c>
      <c r="C850">
        <f t="shared" si="115"/>
        <v>2.245E-3</v>
      </c>
      <c r="D850">
        <f t="shared" si="122"/>
        <v>-2.648783654660658</v>
      </c>
      <c r="E850" s="12">
        <f t="shared" si="119"/>
        <v>1437.5</v>
      </c>
      <c r="F850" s="22">
        <f t="shared" si="124"/>
        <v>5.8805430099999996E-7</v>
      </c>
      <c r="G850" s="22">
        <f t="shared" si="125"/>
        <v>5.8783501599999997E-7</v>
      </c>
      <c r="H850" s="15">
        <f t="shared" si="116"/>
        <v>3.7296877661825913E-2</v>
      </c>
    </row>
    <row r="851" spans="1:8">
      <c r="A851">
        <f t="shared" si="114"/>
        <v>8</v>
      </c>
      <c r="B851" s="12">
        <f t="shared" si="121"/>
        <v>-80</v>
      </c>
      <c r="C851">
        <f t="shared" si="115"/>
        <v>2.5200000000000001E-3</v>
      </c>
      <c r="D851">
        <f t="shared" si="122"/>
        <v>-2.5985994592184558</v>
      </c>
      <c r="E851" s="12">
        <f t="shared" si="119"/>
        <v>1437.5</v>
      </c>
      <c r="F851" s="22">
        <f t="shared" si="124"/>
        <v>5.8805731099999997E-7</v>
      </c>
      <c r="G851" s="22">
        <f t="shared" si="125"/>
        <v>5.8783804399999995E-7</v>
      </c>
      <c r="H851" s="15">
        <f t="shared" si="116"/>
        <v>3.729362465251438E-2</v>
      </c>
    </row>
    <row r="852" spans="1:8">
      <c r="A852">
        <f t="shared" si="114"/>
        <v>9</v>
      </c>
      <c r="B852" s="12">
        <f t="shared" si="121"/>
        <v>-90</v>
      </c>
      <c r="C852">
        <f t="shared" si="115"/>
        <v>2.8279999999999998E-3</v>
      </c>
      <c r="D852">
        <f t="shared" si="122"/>
        <v>-2.5485205948751384</v>
      </c>
      <c r="E852" s="12">
        <f t="shared" si="119"/>
        <v>1437.5</v>
      </c>
      <c r="F852" s="22">
        <f t="shared" si="124"/>
        <v>5.8805958199999995E-7</v>
      </c>
      <c r="G852" s="22">
        <f t="shared" si="125"/>
        <v>5.8784033299999999E-7</v>
      </c>
      <c r="H852" s="15">
        <f t="shared" si="116"/>
        <v>3.729041854722142E-2</v>
      </c>
    </row>
    <row r="853" spans="1:8">
      <c r="A853">
        <f t="shared" si="114"/>
        <v>10</v>
      </c>
      <c r="B853" s="12">
        <f t="shared" si="121"/>
        <v>-100</v>
      </c>
      <c r="C853">
        <f t="shared" si="115"/>
        <v>3.1749999999999999E-3</v>
      </c>
      <c r="D853">
        <f t="shared" si="122"/>
        <v>-2.4982562703720057</v>
      </c>
      <c r="E853" s="12">
        <f t="shared" si="119"/>
        <v>1437.5</v>
      </c>
      <c r="F853" s="22">
        <f t="shared" si="124"/>
        <v>5.8805963899999995E-7</v>
      </c>
      <c r="G853" s="22">
        <f t="shared" si="125"/>
        <v>5.87840394E-7</v>
      </c>
      <c r="H853" s="15">
        <f t="shared" si="116"/>
        <v>3.7289734475234239E-2</v>
      </c>
    </row>
    <row r="854" spans="1:8">
      <c r="A854">
        <f t="shared" si="114"/>
        <v>11</v>
      </c>
      <c r="B854" s="12">
        <f t="shared" si="121"/>
        <v>-110</v>
      </c>
      <c r="C854">
        <f t="shared" si="115"/>
        <v>3.5639999999999999E-3</v>
      </c>
      <c r="D854">
        <f t="shared" si="122"/>
        <v>-2.4480623046351626</v>
      </c>
      <c r="E854" s="12">
        <f t="shared" si="119"/>
        <v>1437.5</v>
      </c>
      <c r="F854" s="22">
        <f t="shared" si="124"/>
        <v>5.8805716099999996E-7</v>
      </c>
      <c r="G854" s="22">
        <f t="shared" si="125"/>
        <v>5.8783790099999996E-7</v>
      </c>
      <c r="H854" s="15">
        <f t="shared" si="116"/>
        <v>3.7292443362603449E-2</v>
      </c>
    </row>
    <row r="855" spans="1:8">
      <c r="A855">
        <f t="shared" ref="A855:A918" si="126">A771</f>
        <v>12</v>
      </c>
      <c r="B855" s="12">
        <f t="shared" si="121"/>
        <v>-120</v>
      </c>
      <c r="C855">
        <f t="shared" ref="C855:C918" si="127">C771</f>
        <v>4.0000000000000001E-3</v>
      </c>
      <c r="D855">
        <f t="shared" si="122"/>
        <v>-2.3979400086720375</v>
      </c>
      <c r="E855" s="12">
        <f t="shared" si="119"/>
        <v>1437.5</v>
      </c>
      <c r="F855" s="22">
        <f t="shared" si="124"/>
        <v>5.8805339899999997E-7</v>
      </c>
      <c r="G855" s="22">
        <f t="shared" si="125"/>
        <v>5.8783411499999999E-7</v>
      </c>
      <c r="H855" s="15">
        <f t="shared" ref="H855:H918" si="128">2*(F855-G855)/(F855+G855)*100</f>
        <v>3.7296764765202113E-2</v>
      </c>
    </row>
    <row r="856" spans="1:8">
      <c r="A856">
        <f t="shared" si="126"/>
        <v>13</v>
      </c>
      <c r="B856" s="12">
        <f t="shared" si="121"/>
        <v>-130</v>
      </c>
      <c r="C856">
        <f t="shared" si="127"/>
        <v>4.4900000000000001E-3</v>
      </c>
      <c r="D856">
        <f t="shared" si="122"/>
        <v>-2.3477536589966768</v>
      </c>
      <c r="E856" s="12">
        <f t="shared" si="119"/>
        <v>1437.5</v>
      </c>
      <c r="F856" s="22">
        <f t="shared" si="124"/>
        <v>5.8805056100000005E-7</v>
      </c>
      <c r="G856" s="22">
        <f t="shared" si="125"/>
        <v>5.8783126100000001E-7</v>
      </c>
      <c r="H856" s="15">
        <f t="shared" si="128"/>
        <v>3.729966666667963E-2</v>
      </c>
    </row>
    <row r="857" spans="1:8">
      <c r="A857">
        <f t="shared" si="126"/>
        <v>14</v>
      </c>
      <c r="B857" s="12">
        <f t="shared" si="121"/>
        <v>-140</v>
      </c>
      <c r="C857">
        <f t="shared" si="127"/>
        <v>5.0400000000000002E-3</v>
      </c>
      <c r="D857">
        <f t="shared" si="122"/>
        <v>-2.2975694635544746</v>
      </c>
      <c r="E857" s="12">
        <f t="shared" si="119"/>
        <v>1437.5</v>
      </c>
      <c r="F857" s="22">
        <f t="shared" si="124"/>
        <v>5.8805045499999998E-7</v>
      </c>
      <c r="G857" s="22">
        <f t="shared" si="125"/>
        <v>5.8783115899999996E-7</v>
      </c>
      <c r="H857" s="15">
        <f t="shared" si="128"/>
        <v>3.7298992923963693E-2</v>
      </c>
    </row>
    <row r="858" spans="1:8">
      <c r="A858">
        <f t="shared" si="126"/>
        <v>15</v>
      </c>
      <c r="B858" s="12">
        <f t="shared" si="121"/>
        <v>-150</v>
      </c>
      <c r="C858">
        <f t="shared" si="127"/>
        <v>5.6569999999999997E-3</v>
      </c>
      <c r="D858">
        <f t="shared" si="122"/>
        <v>-2.2474138212595909</v>
      </c>
      <c r="E858" s="12">
        <f t="shared" si="119"/>
        <v>1437.5</v>
      </c>
      <c r="F858" s="22">
        <f t="shared" si="124"/>
        <v>5.8805325699999998E-7</v>
      </c>
      <c r="G858" s="22">
        <f t="shared" si="125"/>
        <v>5.8783398600000005E-7</v>
      </c>
      <c r="H858" s="15">
        <f t="shared" si="128"/>
        <v>3.7294562264408262E-2</v>
      </c>
    </row>
    <row r="859" spans="1:8">
      <c r="A859">
        <f t="shared" si="126"/>
        <v>16</v>
      </c>
      <c r="B859" s="12">
        <f t="shared" si="121"/>
        <v>-160</v>
      </c>
      <c r="C859">
        <f t="shared" si="127"/>
        <v>6.3499999999999997E-3</v>
      </c>
      <c r="D859">
        <f t="shared" si="122"/>
        <v>-2.1972262747080245</v>
      </c>
      <c r="E859" s="12">
        <f t="shared" si="119"/>
        <v>1437.5</v>
      </c>
      <c r="F859" s="22">
        <f t="shared" si="124"/>
        <v>5.8805729500000002E-7</v>
      </c>
      <c r="G859" s="22">
        <f t="shared" si="125"/>
        <v>5.8783805199999998E-7</v>
      </c>
      <c r="H859" s="15">
        <f t="shared" si="128"/>
        <v>3.7289542910325768E-2</v>
      </c>
    </row>
    <row r="860" spans="1:8">
      <c r="A860">
        <f t="shared" si="126"/>
        <v>17</v>
      </c>
      <c r="B860" s="12">
        <f t="shared" si="121"/>
        <v>-170</v>
      </c>
      <c r="C860">
        <f t="shared" si="127"/>
        <v>7.1269999999999997E-3</v>
      </c>
      <c r="D860">
        <f t="shared" si="122"/>
        <v>-2.1470932412030463</v>
      </c>
      <c r="E860" s="12">
        <f t="shared" si="119"/>
        <v>1437.5</v>
      </c>
      <c r="F860" s="22">
        <f t="shared" si="124"/>
        <v>5.8806008299999997E-7</v>
      </c>
      <c r="G860" s="22">
        <f t="shared" si="125"/>
        <v>5.8784085099999997E-7</v>
      </c>
      <c r="H860" s="15">
        <f t="shared" si="128"/>
        <v>3.7287494832452389E-2</v>
      </c>
    </row>
    <row r="861" spans="1:8">
      <c r="A861">
        <f t="shared" si="126"/>
        <v>18</v>
      </c>
      <c r="B861" s="12">
        <f t="shared" si="121"/>
        <v>-180</v>
      </c>
      <c r="C861">
        <f t="shared" si="127"/>
        <v>8.0000000000000002E-3</v>
      </c>
      <c r="D861">
        <f t="shared" si="122"/>
        <v>-2.0969100130080562</v>
      </c>
      <c r="E861" s="12">
        <f t="shared" si="119"/>
        <v>1437.5</v>
      </c>
      <c r="F861" s="22">
        <f t="shared" si="124"/>
        <v>5.8805993199999995E-7</v>
      </c>
      <c r="G861" s="22">
        <f t="shared" si="125"/>
        <v>5.87840685E-7</v>
      </c>
      <c r="H861" s="15">
        <f t="shared" si="128"/>
        <v>3.7290056120440521E-2</v>
      </c>
    </row>
    <row r="862" spans="1:8">
      <c r="A862">
        <f t="shared" si="126"/>
        <v>19</v>
      </c>
      <c r="B862" s="12">
        <f t="shared" si="121"/>
        <v>-190</v>
      </c>
      <c r="C862">
        <f t="shared" si="127"/>
        <v>8.9800000000000001E-3</v>
      </c>
      <c r="D862">
        <f t="shared" si="122"/>
        <v>-2.0467236633326955</v>
      </c>
      <c r="E862" s="12">
        <f t="shared" si="119"/>
        <v>1437.5</v>
      </c>
      <c r="F862" s="22">
        <f t="shared" si="124"/>
        <v>5.8805705199999999E-7</v>
      </c>
      <c r="G862" s="22">
        <f t="shared" si="125"/>
        <v>5.8783777000000001E-7</v>
      </c>
      <c r="H862" s="15">
        <f t="shared" si="128"/>
        <v>3.7296192805239554E-2</v>
      </c>
    </row>
    <row r="863" spans="1:8">
      <c r="A863">
        <f t="shared" si="126"/>
        <v>20</v>
      </c>
      <c r="B863" s="12">
        <f t="shared" si="121"/>
        <v>-200</v>
      </c>
      <c r="C863">
        <f t="shared" si="127"/>
        <v>1.008E-2</v>
      </c>
      <c r="D863">
        <f t="shared" si="122"/>
        <v>-1.9965394678904935</v>
      </c>
      <c r="E863" s="12">
        <f t="shared" si="119"/>
        <v>1437.5</v>
      </c>
      <c r="F863" s="22">
        <f t="shared" si="124"/>
        <v>5.8805336799999996E-7</v>
      </c>
      <c r="G863" s="22">
        <f t="shared" si="125"/>
        <v>5.8783405499999998E-7</v>
      </c>
      <c r="H863" s="15">
        <f t="shared" si="128"/>
        <v>3.7301700096503347E-2</v>
      </c>
    </row>
    <row r="864" spans="1:8">
      <c r="A864">
        <f t="shared" si="126"/>
        <v>21</v>
      </c>
      <c r="B864" s="12">
        <f t="shared" si="121"/>
        <v>-210</v>
      </c>
      <c r="C864">
        <f t="shared" si="127"/>
        <v>1.1310000000000001E-2</v>
      </c>
      <c r="D864">
        <f t="shared" si="122"/>
        <v>-1.9465373950745446</v>
      </c>
      <c r="E864" s="12">
        <f t="shared" si="119"/>
        <v>1437.5</v>
      </c>
      <c r="F864" s="22">
        <f t="shared" si="124"/>
        <v>5.8805119900000004E-7</v>
      </c>
      <c r="G864" s="22">
        <f t="shared" si="125"/>
        <v>5.8783188300000004E-7</v>
      </c>
      <c r="H864" s="15">
        <f t="shared" si="128"/>
        <v>3.7302348057762377E-2</v>
      </c>
    </row>
    <row r="865" spans="1:8">
      <c r="A865">
        <f t="shared" si="126"/>
        <v>22</v>
      </c>
      <c r="B865" s="12">
        <f t="shared" si="121"/>
        <v>-220</v>
      </c>
      <c r="C865">
        <f t="shared" si="127"/>
        <v>1.2699999999999999E-2</v>
      </c>
      <c r="D865">
        <f t="shared" si="122"/>
        <v>-1.8961962790440432</v>
      </c>
      <c r="E865" s="12">
        <f t="shared" si="119"/>
        <v>1437.5</v>
      </c>
      <c r="F865" s="22">
        <f t="shared" si="124"/>
        <v>5.8805173399999997E-7</v>
      </c>
      <c r="G865" s="22">
        <f t="shared" si="125"/>
        <v>5.8783244799999998E-7</v>
      </c>
      <c r="H865" s="15">
        <f t="shared" si="128"/>
        <v>3.7297210619334407E-2</v>
      </c>
    </row>
    <row r="866" spans="1:8">
      <c r="A866">
        <f t="shared" si="126"/>
        <v>23</v>
      </c>
      <c r="B866" s="12">
        <f t="shared" si="121"/>
        <v>-230</v>
      </c>
      <c r="C866">
        <f t="shared" si="127"/>
        <v>1.4250000000000001E-2</v>
      </c>
      <c r="D866">
        <f t="shared" si="122"/>
        <v>-1.846185135655471</v>
      </c>
      <c r="E866" s="12">
        <f t="shared" si="119"/>
        <v>1437.5</v>
      </c>
      <c r="F866" s="22">
        <f t="shared" si="124"/>
        <v>5.88054341E-7</v>
      </c>
      <c r="G866" s="22">
        <f t="shared" si="125"/>
        <v>5.8783509999999996E-7</v>
      </c>
      <c r="H866" s="15">
        <f t="shared" si="128"/>
        <v>3.7289390032040827E-2</v>
      </c>
    </row>
    <row r="867" spans="1:8">
      <c r="A867">
        <f t="shared" si="126"/>
        <v>24</v>
      </c>
      <c r="B867" s="12">
        <f t="shared" si="121"/>
        <v>-240</v>
      </c>
      <c r="C867">
        <f t="shared" si="127"/>
        <v>1.6E-2</v>
      </c>
      <c r="D867">
        <f t="shared" si="122"/>
        <v>-1.7958800173440752</v>
      </c>
      <c r="E867" s="12">
        <f t="shared" si="119"/>
        <v>1437.5</v>
      </c>
      <c r="F867" s="22">
        <f t="shared" si="124"/>
        <v>5.8805712899999995E-7</v>
      </c>
      <c r="G867" s="22">
        <f t="shared" si="125"/>
        <v>5.8783791600000001E-7</v>
      </c>
      <c r="H867" s="15">
        <f t="shared" si="128"/>
        <v>3.7284449991016967E-2</v>
      </c>
    </row>
    <row r="868" spans="1:8">
      <c r="A868">
        <f t="shared" si="126"/>
        <v>25</v>
      </c>
      <c r="B868" s="12">
        <f t="shared" si="121"/>
        <v>-250</v>
      </c>
      <c r="C868">
        <f t="shared" si="127"/>
        <v>1.796E-2</v>
      </c>
      <c r="D868">
        <f t="shared" si="122"/>
        <v>-1.7456936676687145</v>
      </c>
      <c r="E868" s="12">
        <f t="shared" si="119"/>
        <v>1437.5</v>
      </c>
      <c r="F868" s="22">
        <f t="shared" si="124"/>
        <v>5.8805826999999996E-7</v>
      </c>
      <c r="G868" s="22">
        <f t="shared" si="125"/>
        <v>5.8783904699999999E-7</v>
      </c>
      <c r="H868" s="15">
        <f t="shared" si="128"/>
        <v>3.7286078780970976E-2</v>
      </c>
    </row>
    <row r="869" spans="1:8">
      <c r="A869">
        <f t="shared" si="126"/>
        <v>26</v>
      </c>
      <c r="B869" s="12">
        <f t="shared" si="121"/>
        <v>-260</v>
      </c>
      <c r="C869">
        <f t="shared" si="127"/>
        <v>2.0160000000000001E-2</v>
      </c>
      <c r="D869">
        <f t="shared" si="122"/>
        <v>-1.6955094722265123</v>
      </c>
      <c r="E869" s="12">
        <f t="shared" si="119"/>
        <v>1437.5</v>
      </c>
      <c r="F869" s="22">
        <f t="shared" si="124"/>
        <v>5.8805709000000002E-7</v>
      </c>
      <c r="G869" s="22">
        <f t="shared" si="125"/>
        <v>5.8783782700000001E-7</v>
      </c>
      <c r="H869" s="15">
        <f t="shared" si="128"/>
        <v>3.7292958210824748E-2</v>
      </c>
    </row>
    <row r="870" spans="1:8">
      <c r="A870">
        <f t="shared" si="126"/>
        <v>27</v>
      </c>
      <c r="B870" s="12">
        <f t="shared" si="121"/>
        <v>-270</v>
      </c>
      <c r="C870">
        <f t="shared" si="127"/>
        <v>2.2630000000000001E-2</v>
      </c>
      <c r="D870">
        <f t="shared" si="122"/>
        <v>-1.6453154460452715</v>
      </c>
      <c r="E870" s="12">
        <f t="shared" si="119"/>
        <v>1437.5</v>
      </c>
      <c r="F870" s="22">
        <f t="shared" si="124"/>
        <v>5.8805413299999999E-7</v>
      </c>
      <c r="G870" s="22">
        <f t="shared" si="125"/>
        <v>5.8783482600000003E-7</v>
      </c>
      <c r="H870" s="15">
        <f t="shared" si="128"/>
        <v>3.7300630866789031E-2</v>
      </c>
    </row>
    <row r="871" spans="1:8">
      <c r="A871">
        <f t="shared" si="126"/>
        <v>28</v>
      </c>
      <c r="B871" s="12">
        <f t="shared" si="121"/>
        <v>-280</v>
      </c>
      <c r="C871">
        <f t="shared" si="127"/>
        <v>2.5399999999999999E-2</v>
      </c>
      <c r="D871">
        <f t="shared" si="122"/>
        <v>-1.5951662833800619</v>
      </c>
      <c r="E871" s="12">
        <f t="shared" si="119"/>
        <v>1437.5</v>
      </c>
      <c r="F871" s="22">
        <f t="shared" si="124"/>
        <v>5.8805009000000004E-7</v>
      </c>
      <c r="G871" s="22">
        <f t="shared" si="125"/>
        <v>5.8783077100000003E-7</v>
      </c>
      <c r="H871" s="15">
        <f t="shared" si="128"/>
        <v>3.7302928770094612E-2</v>
      </c>
    </row>
    <row r="872" spans="1:8">
      <c r="A872">
        <f t="shared" si="126"/>
        <v>29</v>
      </c>
      <c r="B872" s="12">
        <f t="shared" si="121"/>
        <v>-290</v>
      </c>
      <c r="C872">
        <f t="shared" si="127"/>
        <v>2.8510000000000001E-2</v>
      </c>
      <c r="D872">
        <f t="shared" si="122"/>
        <v>-1.5450027826905399</v>
      </c>
      <c r="E872" s="12">
        <f t="shared" si="119"/>
        <v>1437.5</v>
      </c>
      <c r="F872" s="22">
        <f t="shared" si="124"/>
        <v>5.8804424800000002E-7</v>
      </c>
      <c r="G872" s="22">
        <f t="shared" si="125"/>
        <v>5.8782495700000001E-7</v>
      </c>
      <c r="H872" s="15">
        <f t="shared" si="128"/>
        <v>3.7298536107169655E-2</v>
      </c>
    </row>
    <row r="873" spans="1:8">
      <c r="A873">
        <f t="shared" si="126"/>
        <v>30</v>
      </c>
      <c r="B873" s="12">
        <f t="shared" si="121"/>
        <v>-300</v>
      </c>
      <c r="C873">
        <f t="shared" si="127"/>
        <v>3.2000000000000001E-2</v>
      </c>
      <c r="D873">
        <f t="shared" si="122"/>
        <v>-1.494850021680094</v>
      </c>
      <c r="E873" s="12">
        <f t="shared" si="119"/>
        <v>1437.5</v>
      </c>
      <c r="F873" s="22">
        <f t="shared" si="124"/>
        <v>5.8803328000000005E-7</v>
      </c>
      <c r="G873" s="22">
        <f t="shared" si="125"/>
        <v>5.87814036E-7</v>
      </c>
      <c r="H873" s="15">
        <f t="shared" si="128"/>
        <v>3.7291236203331725E-2</v>
      </c>
    </row>
    <row r="874" spans="1:8">
      <c r="A874">
        <f t="shared" si="126"/>
        <v>31</v>
      </c>
      <c r="B874" s="12">
        <f t="shared" si="121"/>
        <v>-310</v>
      </c>
      <c r="C874">
        <f t="shared" si="127"/>
        <v>3.5920000000000001E-2</v>
      </c>
      <c r="D874">
        <f t="shared" si="122"/>
        <v>-1.4446636720047332</v>
      </c>
      <c r="E874" s="12">
        <f t="shared" si="119"/>
        <v>1437.5</v>
      </c>
      <c r="F874" s="22">
        <f t="shared" si="124"/>
        <v>5.8801086699999995E-7</v>
      </c>
      <c r="G874" s="22">
        <f t="shared" si="125"/>
        <v>5.8779164499999998E-7</v>
      </c>
      <c r="H874" s="15">
        <f t="shared" si="128"/>
        <v>3.728891506228868E-2</v>
      </c>
    </row>
    <row r="875" spans="1:8">
      <c r="A875">
        <f t="shared" si="126"/>
        <v>32</v>
      </c>
      <c r="B875" s="12">
        <f t="shared" si="121"/>
        <v>-320</v>
      </c>
      <c r="C875">
        <f t="shared" si="127"/>
        <v>4.0320000000000002E-2</v>
      </c>
      <c r="D875">
        <f t="shared" si="122"/>
        <v>-1.394479476562531</v>
      </c>
      <c r="E875" s="12">
        <f t="shared" ref="E875:E926" si="129">E791+$E$1</f>
        <v>1437.5</v>
      </c>
      <c r="F875" s="22">
        <f t="shared" si="124"/>
        <v>5.87967974E-7</v>
      </c>
      <c r="G875" s="22">
        <f t="shared" si="125"/>
        <v>5.8774872899999995E-7</v>
      </c>
      <c r="H875" s="15">
        <f t="shared" si="128"/>
        <v>3.7295549079232874E-2</v>
      </c>
    </row>
    <row r="876" spans="1:8">
      <c r="A876">
        <f t="shared" si="126"/>
        <v>33</v>
      </c>
      <c r="B876" s="12">
        <f t="shared" si="121"/>
        <v>-330</v>
      </c>
      <c r="C876">
        <f t="shared" si="127"/>
        <v>4.5249999999999999E-2</v>
      </c>
      <c r="D876">
        <f t="shared" si="122"/>
        <v>-1.344381416458778</v>
      </c>
      <c r="E876" s="12">
        <f t="shared" si="129"/>
        <v>1437.5</v>
      </c>
      <c r="F876" s="22">
        <f t="shared" si="124"/>
        <v>5.8789320999999995E-7</v>
      </c>
      <c r="G876" s="22">
        <f t="shared" si="125"/>
        <v>5.8767392999999998E-7</v>
      </c>
      <c r="H876" s="15">
        <f t="shared" si="128"/>
        <v>3.7306248624807081E-2</v>
      </c>
    </row>
    <row r="877" spans="1:8">
      <c r="A877">
        <f t="shared" si="126"/>
        <v>34</v>
      </c>
      <c r="B877" s="12">
        <f t="shared" si="121"/>
        <v>-340</v>
      </c>
      <c r="C877">
        <f t="shared" si="127"/>
        <v>5.0799999999999998E-2</v>
      </c>
      <c r="D877">
        <f t="shared" si="122"/>
        <v>-1.2941362877160807</v>
      </c>
      <c r="E877" s="12">
        <f t="shared" si="129"/>
        <v>1437.5</v>
      </c>
      <c r="F877" s="22">
        <f t="shared" si="124"/>
        <v>5.8777276700000001E-7</v>
      </c>
      <c r="G877" s="22">
        <f t="shared" si="125"/>
        <v>5.8755353800000001E-7</v>
      </c>
      <c r="H877" s="15">
        <f t="shared" si="128"/>
        <v>3.730521457187904E-2</v>
      </c>
    </row>
    <row r="878" spans="1:8">
      <c r="A878">
        <f t="shared" si="126"/>
        <v>35</v>
      </c>
      <c r="B878" s="12">
        <f t="shared" si="121"/>
        <v>-350</v>
      </c>
      <c r="C878">
        <f t="shared" si="127"/>
        <v>5.7020000000000001E-2</v>
      </c>
      <c r="D878">
        <f t="shared" si="122"/>
        <v>-1.2439727870265589</v>
      </c>
      <c r="E878" s="12">
        <f t="shared" si="129"/>
        <v>1437.5</v>
      </c>
      <c r="F878" s="22">
        <f t="shared" si="124"/>
        <v>5.8758993700000002E-7</v>
      </c>
      <c r="G878" s="22">
        <f t="shared" si="125"/>
        <v>5.8737098199999996E-7</v>
      </c>
      <c r="H878" s="15">
        <f t="shared" si="128"/>
        <v>3.727017579212924E-2</v>
      </c>
    </row>
    <row r="879" spans="1:8">
      <c r="A879">
        <f t="shared" si="126"/>
        <v>36</v>
      </c>
      <c r="B879" s="12">
        <f t="shared" si="121"/>
        <v>-360</v>
      </c>
      <c r="C879">
        <f t="shared" si="127"/>
        <v>6.4000000000000001E-2</v>
      </c>
      <c r="D879">
        <f t="shared" si="122"/>
        <v>-1.1938200260161129</v>
      </c>
      <c r="E879" s="12">
        <f t="shared" si="129"/>
        <v>1437.5</v>
      </c>
      <c r="F879" s="22">
        <f t="shared" si="124"/>
        <v>5.8732469899999999E-7</v>
      </c>
      <c r="G879" s="22">
        <f t="shared" si="125"/>
        <v>5.8710638300000003E-7</v>
      </c>
      <c r="H879" s="15">
        <f t="shared" si="128"/>
        <v>3.7178171345428355E-2</v>
      </c>
    </row>
    <row r="880" spans="1:8">
      <c r="A880">
        <f t="shared" si="126"/>
        <v>37</v>
      </c>
      <c r="B880" s="12">
        <f t="shared" si="121"/>
        <v>-370</v>
      </c>
      <c r="C880">
        <f t="shared" si="127"/>
        <v>7.1840000000000001E-2</v>
      </c>
      <c r="D880">
        <f t="shared" si="122"/>
        <v>-1.143633676340752</v>
      </c>
      <c r="E880" s="12">
        <f t="shared" si="129"/>
        <v>1437.5</v>
      </c>
      <c r="F880" s="22">
        <f t="shared" si="124"/>
        <v>5.8695399000000002E-7</v>
      </c>
      <c r="G880" s="22">
        <f t="shared" si="125"/>
        <v>5.8673681799999997E-7</v>
      </c>
      <c r="H880" s="15">
        <f t="shared" si="128"/>
        <v>3.7006679871697423E-2</v>
      </c>
    </row>
    <row r="881" spans="1:8">
      <c r="A881">
        <f t="shared" si="126"/>
        <v>38</v>
      </c>
      <c r="B881" s="12">
        <f t="shared" si="121"/>
        <v>-380</v>
      </c>
      <c r="C881">
        <f t="shared" si="127"/>
        <v>8.0629999999999993E-2</v>
      </c>
      <c r="D881">
        <f t="shared" si="122"/>
        <v>-1.0935033402006471</v>
      </c>
      <c r="E881" s="12">
        <f t="shared" si="129"/>
        <v>1437.5</v>
      </c>
      <c r="F881" s="22">
        <f t="shared" si="124"/>
        <v>5.8645297600000001E-7</v>
      </c>
      <c r="G881" s="22">
        <f t="shared" si="125"/>
        <v>5.8623766800000005E-7</v>
      </c>
      <c r="H881" s="15">
        <f t="shared" si="128"/>
        <v>3.6720340714163337E-2</v>
      </c>
    </row>
    <row r="882" spans="1:8">
      <c r="A882">
        <f t="shared" si="126"/>
        <v>39</v>
      </c>
      <c r="B882" s="12">
        <f t="shared" si="121"/>
        <v>-390</v>
      </c>
      <c r="C882">
        <f t="shared" si="127"/>
        <v>9.0509999999999993E-2</v>
      </c>
      <c r="D882">
        <f t="shared" si="122"/>
        <v>-1.0433034351053492</v>
      </c>
      <c r="E882" s="12">
        <f t="shared" si="129"/>
        <v>1437.5</v>
      </c>
      <c r="F882" s="22">
        <f t="shared" si="124"/>
        <v>5.85797209E-7</v>
      </c>
      <c r="G882" s="22">
        <f t="shared" si="125"/>
        <v>5.8558488599999997E-7</v>
      </c>
      <c r="H882" s="15">
        <f t="shared" si="128"/>
        <v>3.6251706579147544E-2</v>
      </c>
    </row>
    <row r="883" spans="1:8">
      <c r="A883">
        <f t="shared" si="126"/>
        <v>40</v>
      </c>
      <c r="B883" s="12">
        <f t="shared" si="121"/>
        <v>-400</v>
      </c>
      <c r="C883">
        <f t="shared" si="127"/>
        <v>0.1016</v>
      </c>
      <c r="D883">
        <f t="shared" si="122"/>
        <v>-0.99310629205209955</v>
      </c>
      <c r="E883" s="12">
        <f t="shared" si="129"/>
        <v>1437.5</v>
      </c>
      <c r="F883" s="22">
        <f t="shared" si="124"/>
        <v>5.8496510299999995E-7</v>
      </c>
      <c r="G883" s="22">
        <f t="shared" si="125"/>
        <v>5.8475758699999999E-7</v>
      </c>
      <c r="H883" s="15">
        <f t="shared" si="128"/>
        <v>3.5481230170881353E-2</v>
      </c>
    </row>
    <row r="884" spans="1:8">
      <c r="A884">
        <f t="shared" si="126"/>
        <v>41</v>
      </c>
      <c r="B884" s="12">
        <f t="shared" si="121"/>
        <v>-410</v>
      </c>
      <c r="C884">
        <f t="shared" si="127"/>
        <v>0.114</v>
      </c>
      <c r="D884">
        <f t="shared" si="122"/>
        <v>-0.94309514866352739</v>
      </c>
      <c r="E884" s="12">
        <f t="shared" si="129"/>
        <v>1437.5</v>
      </c>
      <c r="F884" s="22">
        <f t="shared" si="124"/>
        <v>5.8393982499999997E-7</v>
      </c>
      <c r="G884" s="22">
        <f t="shared" si="125"/>
        <v>5.8373993100000003E-7</v>
      </c>
      <c r="H884" s="15">
        <f t="shared" si="128"/>
        <v>3.4237812032419636E-2</v>
      </c>
    </row>
    <row r="885" spans="1:8">
      <c r="A885">
        <f t="shared" si="126"/>
        <v>42</v>
      </c>
      <c r="B885" s="12">
        <f t="shared" si="121"/>
        <v>-420</v>
      </c>
      <c r="C885">
        <f t="shared" si="127"/>
        <v>0.128</v>
      </c>
      <c r="D885">
        <f t="shared" si="122"/>
        <v>-0.89279003035213167</v>
      </c>
      <c r="E885" s="12">
        <f t="shared" si="129"/>
        <v>1437.5</v>
      </c>
      <c r="F885" s="22">
        <f t="shared" si="124"/>
        <v>5.8270969799999997E-7</v>
      </c>
      <c r="G885" s="22">
        <f t="shared" si="125"/>
        <v>5.8252136900000005E-7</v>
      </c>
      <c r="H885" s="15">
        <f t="shared" si="128"/>
        <v>3.2324747482882603E-2</v>
      </c>
    </row>
    <row r="886" spans="1:8">
      <c r="A886">
        <f t="shared" si="126"/>
        <v>43</v>
      </c>
      <c r="B886" s="12">
        <f t="shared" si="121"/>
        <v>-430</v>
      </c>
      <c r="C886">
        <f t="shared" si="127"/>
        <v>0.14369999999999999</v>
      </c>
      <c r="D886">
        <f t="shared" si="122"/>
        <v>-0.8425432318657744</v>
      </c>
      <c r="E886" s="12">
        <f t="shared" si="129"/>
        <v>1437.5</v>
      </c>
      <c r="F886" s="22">
        <f t="shared" si="124"/>
        <v>5.8126701200000003E-7</v>
      </c>
      <c r="G886" s="22">
        <f t="shared" si="125"/>
        <v>5.81095175E-7</v>
      </c>
      <c r="H886" s="15">
        <f t="shared" si="128"/>
        <v>2.9566859954990476E-2</v>
      </c>
    </row>
    <row r="887" spans="1:8">
      <c r="A887">
        <f t="shared" si="126"/>
        <v>44</v>
      </c>
      <c r="B887" s="12">
        <f t="shared" si="121"/>
        <v>-440</v>
      </c>
      <c r="C887">
        <f t="shared" si="127"/>
        <v>0.1613</v>
      </c>
      <c r="D887">
        <f t="shared" si="122"/>
        <v>-0.79236563261103843</v>
      </c>
      <c r="E887" s="12">
        <f t="shared" si="129"/>
        <v>1437.5</v>
      </c>
      <c r="F887" s="22">
        <f t="shared" si="124"/>
        <v>5.7960640799999998E-7</v>
      </c>
      <c r="G887" s="22">
        <f t="shared" si="125"/>
        <v>5.7945660400000004E-7</v>
      </c>
      <c r="H887" s="15">
        <f t="shared" si="128"/>
        <v>2.5849155472823515E-2</v>
      </c>
    </row>
    <row r="888" spans="1:8">
      <c r="A888">
        <f t="shared" si="126"/>
        <v>45</v>
      </c>
      <c r="B888" s="12">
        <f t="shared" si="121"/>
        <v>-450</v>
      </c>
      <c r="C888">
        <f t="shared" si="127"/>
        <v>0.18099999999999999</v>
      </c>
      <c r="D888">
        <f t="shared" si="122"/>
        <v>-0.74232142513081545</v>
      </c>
      <c r="E888" s="12">
        <f t="shared" si="129"/>
        <v>1437.5</v>
      </c>
      <c r="F888" s="22">
        <f t="shared" si="124"/>
        <v>5.7772432900000005E-7</v>
      </c>
      <c r="G888" s="22">
        <f t="shared" si="125"/>
        <v>5.77602339E-7</v>
      </c>
      <c r="H888" s="15">
        <f t="shared" si="128"/>
        <v>2.1117836777926627E-2</v>
      </c>
    </row>
    <row r="889" spans="1:8">
      <c r="A889">
        <f t="shared" si="126"/>
        <v>46</v>
      </c>
      <c r="B889" s="12">
        <f t="shared" si="121"/>
        <v>-460</v>
      </c>
      <c r="C889">
        <f t="shared" si="127"/>
        <v>0.20319999999999999</v>
      </c>
      <c r="D889">
        <f t="shared" si="122"/>
        <v>-0.69207629638811841</v>
      </c>
      <c r="E889" s="12">
        <f t="shared" si="129"/>
        <v>1437.5</v>
      </c>
      <c r="F889" s="22">
        <f t="shared" si="124"/>
        <v>5.7561962899999999E-7</v>
      </c>
      <c r="G889" s="22">
        <f t="shared" si="125"/>
        <v>5.7553138399999996E-7</v>
      </c>
      <c r="H889" s="15">
        <f t="shared" si="128"/>
        <v>1.533161140519026E-2</v>
      </c>
    </row>
    <row r="890" spans="1:8">
      <c r="A890">
        <f t="shared" si="126"/>
        <v>47</v>
      </c>
      <c r="B890" s="12">
        <f t="shared" si="121"/>
        <v>-470</v>
      </c>
      <c r="C890">
        <f t="shared" si="127"/>
        <v>0.2281</v>
      </c>
      <c r="D890">
        <f t="shared" si="122"/>
        <v>-0.64187471472335145</v>
      </c>
      <c r="E890" s="12">
        <f t="shared" si="129"/>
        <v>1437.5</v>
      </c>
      <c r="F890" s="22">
        <f t="shared" si="124"/>
        <v>5.7329399500000001E-7</v>
      </c>
      <c r="G890" s="22">
        <f t="shared" si="125"/>
        <v>5.7324587200000004E-7</v>
      </c>
      <c r="H890" s="15">
        <f t="shared" si="128"/>
        <v>8.3944747819172365E-3</v>
      </c>
    </row>
    <row r="891" spans="1:8">
      <c r="A891">
        <f t="shared" si="126"/>
        <v>48</v>
      </c>
      <c r="B891" s="12">
        <f t="shared" si="121"/>
        <v>-480</v>
      </c>
      <c r="C891">
        <f t="shared" si="127"/>
        <v>0.25600000000000001</v>
      </c>
      <c r="D891">
        <f t="shared" si="122"/>
        <v>-0.59176003468815042</v>
      </c>
      <c r="E891" s="12">
        <f t="shared" si="129"/>
        <v>1437.5</v>
      </c>
      <c r="F891" s="22">
        <f t="shared" si="124"/>
        <v>5.7075116199999998E-7</v>
      </c>
      <c r="G891" s="22">
        <f t="shared" si="125"/>
        <v>5.7075048799999997E-7</v>
      </c>
      <c r="H891" s="15">
        <f t="shared" si="128"/>
        <v>1.180900614571536E-4</v>
      </c>
    </row>
    <row r="892" spans="1:8">
      <c r="A892">
        <f t="shared" si="126"/>
        <v>49</v>
      </c>
      <c r="B892" s="12">
        <f t="shared" si="121"/>
        <v>-490</v>
      </c>
      <c r="C892">
        <f t="shared" si="127"/>
        <v>0.28739999999999999</v>
      </c>
      <c r="D892">
        <f t="shared" si="122"/>
        <v>-0.54151323620179315</v>
      </c>
      <c r="E892" s="12">
        <f t="shared" si="129"/>
        <v>1437.5</v>
      </c>
      <c r="F892" s="22">
        <f t="shared" si="124"/>
        <v>5.6799524400000001E-7</v>
      </c>
      <c r="G892" s="22">
        <f t="shared" si="125"/>
        <v>5.6805057299999997E-7</v>
      </c>
      <c r="H892" s="15">
        <f t="shared" si="128"/>
        <v>-9.7406282690372849E-3</v>
      </c>
    </row>
    <row r="893" spans="1:8">
      <c r="A893">
        <f t="shared" si="126"/>
        <v>50</v>
      </c>
      <c r="B893" s="12">
        <f t="shared" si="121"/>
        <v>-500</v>
      </c>
      <c r="C893">
        <f t="shared" si="127"/>
        <v>0.32250000000000001</v>
      </c>
      <c r="D893">
        <f t="shared" si="122"/>
        <v>-0.49147028102871343</v>
      </c>
      <c r="E893" s="12">
        <f t="shared" si="129"/>
        <v>1437.5</v>
      </c>
      <c r="F893" s="22">
        <f t="shared" si="124"/>
        <v>5.6502891200000005E-7</v>
      </c>
      <c r="G893" s="22">
        <f t="shared" si="125"/>
        <v>5.6514972299999995E-7</v>
      </c>
      <c r="H893" s="15">
        <f t="shared" si="128"/>
        <v>-2.1379098181218338E-2</v>
      </c>
    </row>
    <row r="894" spans="1:8">
      <c r="A894">
        <f t="shared" si="126"/>
        <v>51</v>
      </c>
      <c r="B894" s="12">
        <f t="shared" si="121"/>
        <v>-510</v>
      </c>
      <c r="C894">
        <f t="shared" si="127"/>
        <v>0.36199999999999999</v>
      </c>
      <c r="D894">
        <f t="shared" si="122"/>
        <v>-0.44129142946683431</v>
      </c>
      <c r="E894" s="12">
        <f t="shared" si="129"/>
        <v>1437.5</v>
      </c>
      <c r="F894" s="22">
        <f t="shared" si="124"/>
        <v>5.6185175099999996E-7</v>
      </c>
      <c r="G894" s="22">
        <f t="shared" si="125"/>
        <v>5.6204757599999998E-7</v>
      </c>
      <c r="H894" s="15">
        <f t="shared" si="128"/>
        <v>-3.4847427219788875E-2</v>
      </c>
    </row>
    <row r="895" spans="1:8">
      <c r="A895">
        <f t="shared" si="126"/>
        <v>52</v>
      </c>
      <c r="B895" s="12">
        <f t="shared" si="121"/>
        <v>-520</v>
      </c>
      <c r="C895">
        <f t="shared" si="127"/>
        <v>0.40639999999999998</v>
      </c>
      <c r="D895">
        <f t="shared" si="122"/>
        <v>-0.39104630072413715</v>
      </c>
      <c r="E895" s="12">
        <f t="shared" si="129"/>
        <v>1437.5</v>
      </c>
      <c r="F895" s="22">
        <f t="shared" si="124"/>
        <v>5.5845942400000001E-7</v>
      </c>
      <c r="G895" s="22">
        <f t="shared" si="125"/>
        <v>5.5873881700000004E-7</v>
      </c>
      <c r="H895" s="15">
        <f t="shared" si="128"/>
        <v>-5.0016727514704602E-2</v>
      </c>
    </row>
    <row r="896" spans="1:8">
      <c r="A896">
        <f t="shared" si="126"/>
        <v>53</v>
      </c>
      <c r="B896" s="12">
        <f t="shared" si="121"/>
        <v>-530</v>
      </c>
      <c r="C896">
        <f t="shared" si="127"/>
        <v>0.45610000000000001</v>
      </c>
      <c r="D896">
        <f t="shared" si="122"/>
        <v>-0.34093992775906168</v>
      </c>
      <c r="E896" s="12">
        <f t="shared" si="129"/>
        <v>1437.5</v>
      </c>
      <c r="F896" s="22">
        <f t="shared" si="124"/>
        <v>5.5484508500000003E-7</v>
      </c>
      <c r="G896" s="22">
        <f t="shared" si="125"/>
        <v>5.5521502999999999E-7</v>
      </c>
      <c r="H896" s="15">
        <f t="shared" si="128"/>
        <v>-6.6653146978432845E-2</v>
      </c>
    </row>
    <row r="897" spans="1:8">
      <c r="A897">
        <f t="shared" si="126"/>
        <v>54</v>
      </c>
      <c r="B897" s="12">
        <f t="shared" si="121"/>
        <v>-540</v>
      </c>
      <c r="C897">
        <f t="shared" si="127"/>
        <v>0.51200000000000001</v>
      </c>
      <c r="D897">
        <f t="shared" si="122"/>
        <v>-0.29073003902416922</v>
      </c>
      <c r="E897" s="12">
        <f t="shared" si="129"/>
        <v>1437.5</v>
      </c>
      <c r="F897" s="22">
        <f t="shared" si="124"/>
        <v>5.5100335499999999E-7</v>
      </c>
      <c r="G897" s="22">
        <f t="shared" si="125"/>
        <v>5.5146947400000005E-7</v>
      </c>
      <c r="H897" s="15">
        <f t="shared" si="128"/>
        <v>-8.4558818637345323E-2</v>
      </c>
    </row>
    <row r="898" spans="1:8">
      <c r="A898">
        <f t="shared" si="126"/>
        <v>55</v>
      </c>
      <c r="B898" s="12">
        <f t="shared" si="121"/>
        <v>-550</v>
      </c>
      <c r="C898">
        <f t="shared" si="127"/>
        <v>0.57469999999999999</v>
      </c>
      <c r="D898">
        <f t="shared" si="122"/>
        <v>-0.24055880286630241</v>
      </c>
      <c r="E898" s="12">
        <f t="shared" si="129"/>
        <v>1437.5</v>
      </c>
      <c r="F898" s="22">
        <f t="shared" si="124"/>
        <v>5.4693378599999996E-7</v>
      </c>
      <c r="G898" s="22">
        <f t="shared" si="125"/>
        <v>5.4750117299999997E-7</v>
      </c>
      <c r="H898" s="15">
        <f t="shared" si="128"/>
        <v>-0.10368583264526524</v>
      </c>
    </row>
    <row r="899" spans="1:8">
      <c r="A899">
        <f t="shared" si="126"/>
        <v>56</v>
      </c>
      <c r="B899" s="12">
        <f t="shared" ref="B899:B926" si="130">A899*10*-1</f>
        <v>-560</v>
      </c>
      <c r="C899">
        <f t="shared" si="127"/>
        <v>0.64510000000000001</v>
      </c>
      <c r="D899">
        <f t="shared" ref="D899:D926" si="131">LOG10(C899)</f>
        <v>-0.19037295810595026</v>
      </c>
      <c r="E899" s="12">
        <f t="shared" si="129"/>
        <v>1437.5</v>
      </c>
      <c r="F899" s="22">
        <f t="shared" si="124"/>
        <v>5.4264028800000003E-7</v>
      </c>
      <c r="G899" s="22">
        <f t="shared" si="125"/>
        <v>5.4331426400000002E-7</v>
      </c>
      <c r="H899" s="15">
        <f t="shared" si="128"/>
        <v>-0.12412600486065072</v>
      </c>
    </row>
    <row r="900" spans="1:8">
      <c r="A900">
        <f t="shared" si="126"/>
        <v>57</v>
      </c>
      <c r="B900" s="12">
        <f t="shared" si="130"/>
        <v>-570</v>
      </c>
      <c r="C900">
        <f t="shared" si="127"/>
        <v>0.72409999999999997</v>
      </c>
      <c r="D900">
        <f t="shared" si="131"/>
        <v>-0.14020145251943436</v>
      </c>
      <c r="E900" s="12">
        <f t="shared" si="129"/>
        <v>1437.5</v>
      </c>
      <c r="F900" s="22">
        <f t="shared" si="124"/>
        <v>5.3812754000000004E-7</v>
      </c>
      <c r="G900" s="22">
        <f t="shared" si="125"/>
        <v>5.3891354799999995E-7</v>
      </c>
      <c r="H900" s="15">
        <f t="shared" si="128"/>
        <v>-0.1459569200761846</v>
      </c>
    </row>
    <row r="901" spans="1:8">
      <c r="A901">
        <f t="shared" si="126"/>
        <v>58</v>
      </c>
      <c r="B901" s="12">
        <f t="shared" si="130"/>
        <v>-580</v>
      </c>
      <c r="C901">
        <f t="shared" si="127"/>
        <v>0.81269999999999998</v>
      </c>
      <c r="D901">
        <f t="shared" si="131"/>
        <v>-9.0069740247169336E-2</v>
      </c>
      <c r="E901" s="12">
        <f t="shared" si="129"/>
        <v>1437.5</v>
      </c>
      <c r="F901" s="22">
        <f t="shared" si="124"/>
        <v>5.3339795500000004E-7</v>
      </c>
      <c r="G901" s="22">
        <f t="shared" si="125"/>
        <v>5.3430035500000003E-7</v>
      </c>
      <c r="H901" s="15">
        <f t="shared" si="128"/>
        <v>-0.16903651369458206</v>
      </c>
    </row>
    <row r="902" spans="1:8">
      <c r="A902">
        <f t="shared" si="126"/>
        <v>59</v>
      </c>
      <c r="B902" s="12">
        <f t="shared" si="130"/>
        <v>-590</v>
      </c>
      <c r="C902">
        <f t="shared" si="127"/>
        <v>0.9123</v>
      </c>
      <c r="D902">
        <f t="shared" si="131"/>
        <v>-3.9862325136205398E-2</v>
      </c>
      <c r="E902" s="12">
        <f t="shared" si="129"/>
        <v>1437.5</v>
      </c>
      <c r="F902" s="22">
        <f t="shared" si="124"/>
        <v>5.28450379E-7</v>
      </c>
      <c r="G902" s="22">
        <f t="shared" si="125"/>
        <v>5.2947070199999999E-7</v>
      </c>
      <c r="H902" s="15">
        <f t="shared" si="128"/>
        <v>-0.19289208208906067</v>
      </c>
    </row>
    <row r="903" spans="1:8">
      <c r="A903">
        <f t="shared" si="126"/>
        <v>60</v>
      </c>
      <c r="B903" s="12">
        <f t="shared" si="130"/>
        <v>-600</v>
      </c>
      <c r="C903">
        <f t="shared" si="127"/>
        <v>1.024</v>
      </c>
      <c r="D903">
        <f t="shared" si="131"/>
        <v>1.0299956639811961E-2</v>
      </c>
      <c r="E903" s="12">
        <f t="shared" si="129"/>
        <v>1437.5</v>
      </c>
      <c r="F903" s="22">
        <f t="shared" si="124"/>
        <v>5.2328095399999998E-7</v>
      </c>
      <c r="G903" s="22">
        <f t="shared" si="125"/>
        <v>5.2441668699999998E-7</v>
      </c>
      <c r="H903" s="15">
        <f t="shared" si="128"/>
        <v>-0.21680548959067517</v>
      </c>
    </row>
    <row r="904" spans="1:8">
      <c r="A904">
        <f t="shared" si="126"/>
        <v>61</v>
      </c>
      <c r="B904" s="12">
        <f t="shared" si="130"/>
        <v>-610</v>
      </c>
      <c r="C904">
        <f t="shared" si="127"/>
        <v>1.149</v>
      </c>
      <c r="D904">
        <f t="shared" si="131"/>
        <v>6.0320028688285184E-2</v>
      </c>
      <c r="E904" s="12">
        <f t="shared" si="129"/>
        <v>1437.5</v>
      </c>
      <c r="F904" s="22">
        <f t="shared" si="124"/>
        <v>5.1788776100000002E-7</v>
      </c>
      <c r="G904" s="22">
        <f t="shared" si="125"/>
        <v>5.1913242800000004E-7</v>
      </c>
      <c r="H904" s="15">
        <f t="shared" si="128"/>
        <v>-0.24004682130639182</v>
      </c>
    </row>
    <row r="905" spans="1:8">
      <c r="A905">
        <f t="shared" si="126"/>
        <v>62</v>
      </c>
      <c r="B905" s="12">
        <f t="shared" si="130"/>
        <v>-620</v>
      </c>
      <c r="C905">
        <f t="shared" si="127"/>
        <v>1.29</v>
      </c>
      <c r="D905">
        <f t="shared" si="131"/>
        <v>0.11058971029924898</v>
      </c>
      <c r="E905" s="12">
        <f t="shared" si="129"/>
        <v>1437.5</v>
      </c>
      <c r="F905" s="22">
        <f t="shared" si="124"/>
        <v>5.1227684300000001E-7</v>
      </c>
      <c r="G905" s="22">
        <f t="shared" si="125"/>
        <v>5.1362136300000004E-7</v>
      </c>
      <c r="H905" s="15">
        <f t="shared" si="128"/>
        <v>-0.26211567427188232</v>
      </c>
    </row>
    <row r="906" spans="1:8">
      <c r="A906">
        <f t="shared" si="126"/>
        <v>63</v>
      </c>
      <c r="B906" s="12">
        <f t="shared" si="130"/>
        <v>-630</v>
      </c>
      <c r="C906">
        <f t="shared" si="127"/>
        <v>1.448</v>
      </c>
      <c r="D906">
        <f t="shared" si="131"/>
        <v>0.16076856186112809</v>
      </c>
      <c r="E906" s="12">
        <f t="shared" si="129"/>
        <v>1437.5</v>
      </c>
      <c r="F906" s="22">
        <f t="shared" si="124"/>
        <v>5.06462948E-7</v>
      </c>
      <c r="G906" s="22">
        <f t="shared" si="125"/>
        <v>5.0789742500000002E-7</v>
      </c>
      <c r="H906" s="15">
        <f t="shared" si="128"/>
        <v>-0.28283380111892858</v>
      </c>
    </row>
    <row r="907" spans="1:8">
      <c r="A907">
        <f t="shared" si="126"/>
        <v>64</v>
      </c>
      <c r="B907" s="12">
        <f t="shared" si="130"/>
        <v>-640</v>
      </c>
      <c r="C907">
        <f t="shared" si="127"/>
        <v>1.625</v>
      </c>
      <c r="D907">
        <f t="shared" si="131"/>
        <v>0.21085336531489318</v>
      </c>
      <c r="E907" s="12">
        <f t="shared" si="129"/>
        <v>1437.5</v>
      </c>
      <c r="F907" s="22">
        <f t="shared" ref="F907:F926" si="132">I823</f>
        <v>5.0046381799999995E-7</v>
      </c>
      <c r="G907" s="22">
        <f t="shared" ref="G907:G926" si="133">J823</f>
        <v>5.0197860600000002E-7</v>
      </c>
      <c r="H907" s="15">
        <f t="shared" si="128"/>
        <v>-0.30221945195728772</v>
      </c>
    </row>
    <row r="908" spans="1:8">
      <c r="A908">
        <f t="shared" si="126"/>
        <v>65</v>
      </c>
      <c r="B908" s="12">
        <f t="shared" si="130"/>
        <v>-650</v>
      </c>
      <c r="C908">
        <f t="shared" si="127"/>
        <v>1.825</v>
      </c>
      <c r="D908">
        <f t="shared" si="131"/>
        <v>0.2612628687924935</v>
      </c>
      <c r="E908" s="12">
        <f t="shared" si="129"/>
        <v>1437.5</v>
      </c>
      <c r="F908" s="22">
        <f t="shared" si="132"/>
        <v>4.9429385400000002E-7</v>
      </c>
      <c r="G908" s="22">
        <f t="shared" si="133"/>
        <v>4.9587924399999997E-7</v>
      </c>
      <c r="H908" s="15">
        <f t="shared" si="128"/>
        <v>-0.32022481790349677</v>
      </c>
    </row>
    <row r="909" spans="1:8">
      <c r="A909">
        <f t="shared" si="126"/>
        <v>66</v>
      </c>
      <c r="B909" s="12">
        <f t="shared" si="130"/>
        <v>-660</v>
      </c>
      <c r="C909">
        <f t="shared" si="127"/>
        <v>2.048</v>
      </c>
      <c r="D909">
        <f t="shared" si="131"/>
        <v>0.31132995230379318</v>
      </c>
      <c r="E909" s="12">
        <f t="shared" si="129"/>
        <v>1437.5</v>
      </c>
      <c r="F909" s="22">
        <f t="shared" si="132"/>
        <v>4.8796022499999995E-7</v>
      </c>
      <c r="G909" s="22">
        <f t="shared" si="133"/>
        <v>4.8960528200000004E-7</v>
      </c>
      <c r="H909" s="15">
        <f t="shared" si="128"/>
        <v>-0.33656199778335399</v>
      </c>
    </row>
    <row r="910" spans="1:8">
      <c r="A910">
        <f t="shared" si="126"/>
        <v>67</v>
      </c>
      <c r="B910" s="12">
        <f t="shared" si="130"/>
        <v>-670</v>
      </c>
      <c r="C910">
        <f t="shared" si="127"/>
        <v>2.2989999999999999</v>
      </c>
      <c r="D910">
        <f t="shared" si="131"/>
        <v>0.36153897126927903</v>
      </c>
      <c r="E910" s="12">
        <f t="shared" si="129"/>
        <v>1437.5</v>
      </c>
      <c r="F910" s="22">
        <f t="shared" si="132"/>
        <v>4.8146074399999997E-7</v>
      </c>
      <c r="G910" s="22">
        <f t="shared" si="133"/>
        <v>4.8315280199999998E-7</v>
      </c>
      <c r="H910" s="15">
        <f t="shared" si="128"/>
        <v>-0.3508260913433226</v>
      </c>
    </row>
    <row r="911" spans="1:8">
      <c r="A911">
        <f t="shared" si="126"/>
        <v>68</v>
      </c>
      <c r="B911" s="12">
        <f t="shared" si="130"/>
        <v>-680</v>
      </c>
      <c r="C911">
        <f t="shared" si="127"/>
        <v>2.58</v>
      </c>
      <c r="D911">
        <f t="shared" si="131"/>
        <v>0.41161970596323016</v>
      </c>
      <c r="E911" s="12">
        <f t="shared" si="129"/>
        <v>1437.5</v>
      </c>
      <c r="F911" s="22">
        <f t="shared" si="132"/>
        <v>4.7478522100000001E-7</v>
      </c>
      <c r="G911" s="22">
        <f t="shared" si="133"/>
        <v>4.7651131699999998E-7</v>
      </c>
      <c r="H911" s="15">
        <f t="shared" si="128"/>
        <v>-0.36289336312080134</v>
      </c>
    </row>
    <row r="912" spans="1:8">
      <c r="A912">
        <f t="shared" si="126"/>
        <v>69</v>
      </c>
      <c r="B912" s="12">
        <f t="shared" si="130"/>
        <v>-690</v>
      </c>
      <c r="C912">
        <f t="shared" si="127"/>
        <v>2.8959999999999999</v>
      </c>
      <c r="D912">
        <f t="shared" si="131"/>
        <v>0.46179855752510929</v>
      </c>
      <c r="E912" s="12">
        <f t="shared" si="129"/>
        <v>1437.5</v>
      </c>
      <c r="F912" s="22">
        <f t="shared" si="132"/>
        <v>4.6791854199999998E-7</v>
      </c>
      <c r="G912" s="22">
        <f t="shared" si="133"/>
        <v>4.6966886500000001E-7</v>
      </c>
      <c r="H912" s="15">
        <f t="shared" si="128"/>
        <v>-0.3733674294113109</v>
      </c>
    </row>
    <row r="913" spans="1:8">
      <c r="A913">
        <f t="shared" si="126"/>
        <v>70</v>
      </c>
      <c r="B913" s="12">
        <f t="shared" si="130"/>
        <v>-700</v>
      </c>
      <c r="C913">
        <f t="shared" si="127"/>
        <v>3.2509999999999999</v>
      </c>
      <c r="D913">
        <f t="shared" si="131"/>
        <v>0.51201696949612663</v>
      </c>
      <c r="E913" s="12">
        <f t="shared" si="129"/>
        <v>1437.5</v>
      </c>
      <c r="F913" s="22">
        <f t="shared" si="132"/>
        <v>4.6083519200000002E-7</v>
      </c>
      <c r="G913" s="22">
        <f t="shared" si="133"/>
        <v>4.6260731699999999E-7</v>
      </c>
      <c r="H913" s="15">
        <f t="shared" si="128"/>
        <v>-0.38380840880262629</v>
      </c>
    </row>
    <row r="914" spans="1:8">
      <c r="A914">
        <f t="shared" si="126"/>
        <v>71</v>
      </c>
      <c r="B914" s="12">
        <f t="shared" si="130"/>
        <v>-710</v>
      </c>
      <c r="C914">
        <f t="shared" si="127"/>
        <v>3.649</v>
      </c>
      <c r="D914">
        <f t="shared" si="131"/>
        <v>0.56217386336464825</v>
      </c>
      <c r="E914" s="12">
        <f t="shared" si="129"/>
        <v>1437.5</v>
      </c>
      <c r="F914" s="22">
        <f t="shared" si="132"/>
        <v>4.5347993299999998E-7</v>
      </c>
      <c r="G914" s="22">
        <f t="shared" si="133"/>
        <v>4.5528184800000002E-7</v>
      </c>
      <c r="H914" s="15">
        <f t="shared" si="128"/>
        <v>-0.39656487270343088</v>
      </c>
    </row>
    <row r="915" spans="1:8">
      <c r="A915">
        <f t="shared" si="126"/>
        <v>72</v>
      </c>
      <c r="B915" s="12">
        <f t="shared" si="130"/>
        <v>-720</v>
      </c>
      <c r="C915">
        <f t="shared" si="127"/>
        <v>4.0960000000000001</v>
      </c>
      <c r="D915">
        <f t="shared" si="131"/>
        <v>0.61235994796777438</v>
      </c>
      <c r="E915" s="12">
        <f t="shared" si="129"/>
        <v>1437.5</v>
      </c>
      <c r="F915" s="22">
        <f t="shared" si="132"/>
        <v>4.45744286E-7</v>
      </c>
      <c r="G915" s="22">
        <f t="shared" si="133"/>
        <v>4.4759438100000001E-7</v>
      </c>
      <c r="H915" s="15">
        <f t="shared" si="128"/>
        <v>-0.41419790015649394</v>
      </c>
    </row>
    <row r="916" spans="1:8">
      <c r="A916">
        <f t="shared" si="126"/>
        <v>73</v>
      </c>
      <c r="B916" s="12">
        <f t="shared" si="130"/>
        <v>-730</v>
      </c>
      <c r="C916">
        <f t="shared" si="127"/>
        <v>4.5979999999999999</v>
      </c>
      <c r="D916">
        <f t="shared" si="131"/>
        <v>0.66256896693326017</v>
      </c>
      <c r="E916" s="12">
        <f t="shared" si="129"/>
        <v>1437.5</v>
      </c>
      <c r="F916" s="22">
        <f t="shared" si="132"/>
        <v>4.3745097000000001E-7</v>
      </c>
      <c r="G916" s="22">
        <f t="shared" si="133"/>
        <v>4.3937446499999999E-7</v>
      </c>
      <c r="H916" s="15">
        <f t="shared" si="128"/>
        <v>-0.43874069414968075</v>
      </c>
    </row>
    <row r="917" spans="1:8">
      <c r="A917">
        <f t="shared" si="126"/>
        <v>74</v>
      </c>
      <c r="B917" s="12">
        <f t="shared" si="130"/>
        <v>-740</v>
      </c>
      <c r="C917">
        <f t="shared" si="127"/>
        <v>5.1609999999999996</v>
      </c>
      <c r="D917">
        <f t="shared" si="131"/>
        <v>0.71273385906995179</v>
      </c>
      <c r="E917" s="12">
        <f t="shared" si="129"/>
        <v>1437.5</v>
      </c>
      <c r="F917" s="22">
        <f t="shared" si="132"/>
        <v>4.28352717E-7</v>
      </c>
      <c r="G917" s="22">
        <f t="shared" si="133"/>
        <v>4.3037567700000001E-7</v>
      </c>
      <c r="H917" s="15">
        <f t="shared" si="128"/>
        <v>-0.47115246546744666</v>
      </c>
    </row>
    <row r="918" spans="1:8">
      <c r="A918">
        <f t="shared" si="126"/>
        <v>75</v>
      </c>
      <c r="B918" s="12">
        <f t="shared" si="130"/>
        <v>-750</v>
      </c>
      <c r="C918">
        <f t="shared" si="127"/>
        <v>5.7930000000000001</v>
      </c>
      <c r="D918">
        <f t="shared" si="131"/>
        <v>0.76290352849905718</v>
      </c>
      <c r="E918" s="12">
        <f t="shared" si="129"/>
        <v>1437.5</v>
      </c>
      <c r="F918" s="22">
        <f t="shared" si="132"/>
        <v>4.1815276399999999E-7</v>
      </c>
      <c r="G918" s="22">
        <f t="shared" si="133"/>
        <v>4.2029556000000001E-7</v>
      </c>
      <c r="H918" s="15">
        <f t="shared" si="128"/>
        <v>-0.51113370703094685</v>
      </c>
    </row>
    <row r="919" spans="1:8">
      <c r="A919">
        <f t="shared" ref="A919:A926" si="134">A835</f>
        <v>76</v>
      </c>
      <c r="B919" s="12">
        <f t="shared" si="130"/>
        <v>-760</v>
      </c>
      <c r="C919">
        <f t="shared" ref="C919:C926" si="135">C835</f>
        <v>6.5019999999999998</v>
      </c>
      <c r="D919">
        <f t="shared" si="131"/>
        <v>0.81304696516010788</v>
      </c>
      <c r="E919" s="12">
        <f t="shared" si="129"/>
        <v>1437.5</v>
      </c>
      <c r="F919" s="22">
        <f t="shared" si="132"/>
        <v>4.0654888699999998E-7</v>
      </c>
      <c r="G919" s="22">
        <f t="shared" si="133"/>
        <v>4.0882040799999998E-7</v>
      </c>
      <c r="H919" s="15">
        <f t="shared" ref="H919:H926" si="136">2*(F919-G919)/(F919+G919)*100</f>
        <v>-0.55717599716579758</v>
      </c>
    </row>
    <row r="920" spans="1:8">
      <c r="A920">
        <f t="shared" si="134"/>
        <v>77</v>
      </c>
      <c r="B920" s="12">
        <f t="shared" si="130"/>
        <v>-770</v>
      </c>
      <c r="C920">
        <f t="shared" si="135"/>
        <v>7.298</v>
      </c>
      <c r="D920">
        <f t="shared" si="131"/>
        <v>0.86320385902862951</v>
      </c>
      <c r="E920" s="12">
        <f t="shared" si="129"/>
        <v>1437.5</v>
      </c>
      <c r="F920" s="22">
        <f t="shared" si="132"/>
        <v>3.9328432199999999E-7</v>
      </c>
      <c r="G920" s="22">
        <f t="shared" si="133"/>
        <v>3.9567762400000002E-7</v>
      </c>
      <c r="H920" s="15">
        <f t="shared" si="136"/>
        <v>-0.60669643501412274</v>
      </c>
    </row>
    <row r="921" spans="1:8">
      <c r="A921">
        <f t="shared" si="134"/>
        <v>78</v>
      </c>
      <c r="B921" s="12">
        <f t="shared" si="130"/>
        <v>-780</v>
      </c>
      <c r="C921">
        <f t="shared" si="135"/>
        <v>8.1920000000000002</v>
      </c>
      <c r="D921">
        <f t="shared" si="131"/>
        <v>0.91338994363175552</v>
      </c>
      <c r="E921" s="12">
        <f t="shared" si="129"/>
        <v>1437.5</v>
      </c>
      <c r="F921" s="22">
        <f t="shared" si="132"/>
        <v>3.7818598600000002E-7</v>
      </c>
      <c r="G921" s="22">
        <f t="shared" si="133"/>
        <v>3.8067627100000002E-7</v>
      </c>
      <c r="H921" s="15">
        <f t="shared" si="136"/>
        <v>-0.65632068982974667</v>
      </c>
    </row>
    <row r="922" spans="1:8">
      <c r="A922">
        <f t="shared" si="134"/>
        <v>79</v>
      </c>
      <c r="B922" s="12">
        <f t="shared" si="130"/>
        <v>-790</v>
      </c>
      <c r="C922">
        <f t="shared" si="135"/>
        <v>9.1950000000000003</v>
      </c>
      <c r="D922">
        <f t="shared" si="131"/>
        <v>0.96355173357409629</v>
      </c>
      <c r="E922" s="12">
        <f t="shared" si="129"/>
        <v>1437.5</v>
      </c>
      <c r="F922" s="22">
        <f t="shared" si="132"/>
        <v>3.6119105499999998E-7</v>
      </c>
      <c r="G922" s="22">
        <f t="shared" si="133"/>
        <v>3.6373724600000002E-7</v>
      </c>
      <c r="H922" s="15">
        <f t="shared" si="136"/>
        <v>-0.7024669878352654</v>
      </c>
    </row>
    <row r="923" spans="1:8">
      <c r="A923">
        <f t="shared" si="134"/>
        <v>80</v>
      </c>
      <c r="B923" s="12">
        <f t="shared" si="130"/>
        <v>-800</v>
      </c>
      <c r="C923">
        <f t="shared" si="135"/>
        <v>10.32</v>
      </c>
      <c r="D923">
        <f t="shared" si="131"/>
        <v>1.0136796972911926</v>
      </c>
      <c r="E923" s="12">
        <f t="shared" si="129"/>
        <v>1437.5</v>
      </c>
      <c r="F923" s="22">
        <f t="shared" si="132"/>
        <v>3.42370361E-7</v>
      </c>
      <c r="G923" s="22">
        <f t="shared" si="133"/>
        <v>3.4492085200000001E-7</v>
      </c>
      <c r="H923" s="15">
        <f t="shared" si="136"/>
        <v>-0.74218641290850151</v>
      </c>
    </row>
    <row r="924" spans="1:8">
      <c r="A924">
        <f t="shared" si="134"/>
        <v>81</v>
      </c>
      <c r="B924" s="12">
        <f t="shared" si="130"/>
        <v>-810</v>
      </c>
      <c r="C924">
        <f t="shared" si="135"/>
        <v>11.59</v>
      </c>
      <c r="D924">
        <f t="shared" si="131"/>
        <v>1.064083435963596</v>
      </c>
      <c r="E924" s="12">
        <f t="shared" si="129"/>
        <v>1437.5</v>
      </c>
      <c r="F924" s="22">
        <f t="shared" si="132"/>
        <v>3.2193987600000001E-7</v>
      </c>
      <c r="G924" s="22">
        <f t="shared" si="133"/>
        <v>3.2444096899999998E-7</v>
      </c>
      <c r="H924" s="15">
        <f t="shared" si="136"/>
        <v>-0.77387596471859266</v>
      </c>
    </row>
    <row r="925" spans="1:8">
      <c r="A925">
        <f t="shared" si="134"/>
        <v>82</v>
      </c>
      <c r="B925" s="12">
        <f t="shared" si="130"/>
        <v>-820</v>
      </c>
      <c r="C925">
        <f t="shared" si="135"/>
        <v>13</v>
      </c>
      <c r="D925">
        <f t="shared" si="131"/>
        <v>1.1139433523068367</v>
      </c>
      <c r="E925" s="12">
        <f t="shared" si="129"/>
        <v>1437.5</v>
      </c>
      <c r="F925" s="22">
        <f t="shared" si="132"/>
        <v>3.00244116E-7</v>
      </c>
      <c r="G925" s="22">
        <f t="shared" si="133"/>
        <v>3.0264801100000001E-7</v>
      </c>
      <c r="H925" s="15">
        <f t="shared" si="136"/>
        <v>-0.79745443416613593</v>
      </c>
    </row>
    <row r="926" spans="1:8">
      <c r="A926">
        <f t="shared" si="134"/>
        <v>83</v>
      </c>
      <c r="B926" s="12">
        <f t="shared" si="130"/>
        <v>-830</v>
      </c>
      <c r="C926">
        <f t="shared" si="135"/>
        <v>14.6</v>
      </c>
      <c r="D926">
        <f t="shared" si="131"/>
        <v>1.1643528557844371</v>
      </c>
      <c r="E926" s="12">
        <f t="shared" si="129"/>
        <v>1437.5</v>
      </c>
      <c r="F926" s="22">
        <f t="shared" si="132"/>
        <v>2.7771140100000002E-7</v>
      </c>
      <c r="G926" s="22">
        <f t="shared" si="133"/>
        <v>2.7998107000000001E-7</v>
      </c>
      <c r="H926" s="15">
        <f t="shared" si="136"/>
        <v>-0.81395002372194358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22"/>
  <sheetViews>
    <sheetView zoomScale="85" zoomScaleNormal="85" workbookViewId="0">
      <selection activeCell="K34" sqref="K34"/>
    </sheetView>
  </sheetViews>
  <sheetFormatPr defaultColWidth="9" defaultRowHeight="15"/>
  <cols>
    <col min="2" max="2" width="9" style="12"/>
    <col min="5" max="5" width="9" style="12"/>
    <col min="6" max="7" width="12.85546875"/>
    <col min="8" max="8" width="14.140625" style="12"/>
    <col min="9" max="10" width="12.85546875"/>
    <col min="11" max="11" width="14.140625" style="12"/>
    <col min="12" max="13" width="14.140625"/>
    <col min="14" max="14" width="14.140625" style="12"/>
    <col min="15" max="16" width="14.140625"/>
    <col min="17" max="17" width="14.140625" style="12"/>
    <col min="18" max="19" width="14.140625"/>
    <col min="20" max="20" width="14.140625" style="12"/>
  </cols>
  <sheetData>
    <row r="1" spans="1:20" s="2" customFormat="1">
      <c r="A1" s="2" t="s">
        <v>37</v>
      </c>
      <c r="B1" s="13" t="s">
        <v>61</v>
      </c>
      <c r="C1" s="2" t="s">
        <v>47</v>
      </c>
      <c r="D1" s="2" t="s">
        <v>48</v>
      </c>
      <c r="E1" s="13">
        <v>125</v>
      </c>
      <c r="F1" s="2" t="s">
        <v>49</v>
      </c>
      <c r="G1" s="2" t="s">
        <v>50</v>
      </c>
      <c r="H1" s="14" t="s">
        <v>62</v>
      </c>
      <c r="I1" s="2" t="s">
        <v>49</v>
      </c>
      <c r="J1" s="2" t="s">
        <v>50</v>
      </c>
      <c r="K1" s="14" t="s">
        <v>63</v>
      </c>
      <c r="L1" s="2" t="s">
        <v>49</v>
      </c>
      <c r="M1" s="2" t="s">
        <v>50</v>
      </c>
      <c r="N1" s="14" t="s">
        <v>64</v>
      </c>
      <c r="O1" s="2" t="s">
        <v>49</v>
      </c>
      <c r="P1" s="2" t="s">
        <v>50</v>
      </c>
      <c r="Q1" s="14" t="s">
        <v>65</v>
      </c>
      <c r="R1" s="2" t="s">
        <v>49</v>
      </c>
      <c r="S1" s="2" t="s">
        <v>50</v>
      </c>
      <c r="T1" s="14" t="s">
        <v>66</v>
      </c>
    </row>
    <row r="2" spans="1:20" s="2" customFormat="1">
      <c r="A2" s="2" t="s">
        <v>37</v>
      </c>
      <c r="B2" s="13" t="s">
        <v>61</v>
      </c>
      <c r="C2" s="2" t="s">
        <v>47</v>
      </c>
      <c r="D2" s="2" t="s">
        <v>48</v>
      </c>
      <c r="E2" s="13" t="s">
        <v>55</v>
      </c>
      <c r="F2" s="2" t="s">
        <v>67</v>
      </c>
      <c r="G2" s="2" t="s">
        <v>67</v>
      </c>
      <c r="H2" s="14" t="s">
        <v>62</v>
      </c>
      <c r="I2" s="2" t="s">
        <v>68</v>
      </c>
      <c r="J2" s="2" t="s">
        <v>68</v>
      </c>
      <c r="K2" s="14" t="s">
        <v>63</v>
      </c>
      <c r="L2" s="2" t="s">
        <v>69</v>
      </c>
      <c r="M2" s="2" t="s">
        <v>69</v>
      </c>
      <c r="N2" s="14" t="s">
        <v>64</v>
      </c>
      <c r="O2" s="2" t="s">
        <v>70</v>
      </c>
      <c r="P2" s="2" t="s">
        <v>70</v>
      </c>
      <c r="Q2" s="14" t="s">
        <v>65</v>
      </c>
      <c r="R2" s="2" t="s">
        <v>71</v>
      </c>
      <c r="S2" s="2" t="s">
        <v>71</v>
      </c>
      <c r="T2" s="14" t="s">
        <v>66</v>
      </c>
    </row>
    <row r="3" spans="1:20">
      <c r="A3">
        <f>'2000 250 200 1'!A91</f>
        <v>0</v>
      </c>
      <c r="B3" s="12">
        <f>A3*10*-1</f>
        <v>0</v>
      </c>
      <c r="C3">
        <f>'2000 250 200 1'!B91</f>
        <v>1.1249999999999999E-3</v>
      </c>
      <c r="D3">
        <f t="shared" ref="D3:D44" si="0">LOG10(C3)</f>
        <v>-2.9488474775526186</v>
      </c>
      <c r="E3" s="12">
        <v>0</v>
      </c>
      <c r="F3">
        <f>'2000 250 200 1'!C91</f>
        <v>0.24514259399999999</v>
      </c>
      <c r="G3">
        <f>'2000 250 200 15'!C91</f>
        <v>0.245142941</v>
      </c>
      <c r="H3" s="15">
        <f>2*(F3-G3)/(F3+G3)*100</f>
        <v>-1.4155016831636429E-4</v>
      </c>
      <c r="I3">
        <f>'2000 250 200 1'!D91</f>
        <v>3.5575348199999998E-17</v>
      </c>
      <c r="J3">
        <f>'2000 250 200 15'!D91</f>
        <v>1.8752349500000001E-17</v>
      </c>
      <c r="K3" s="15">
        <f>2*(I3-J3)/(I3+J3)*100</f>
        <v>61.931572336811904</v>
      </c>
      <c r="L3">
        <f>'2000 250 200 1'!E91</f>
        <v>-1.4512103999999999E-16</v>
      </c>
      <c r="M3">
        <f>'2000 250 200 15'!E91</f>
        <v>-7.6495572200000001E-17</v>
      </c>
      <c r="N3" s="12">
        <f>M3-L3</f>
        <v>6.8625467799999989E-17</v>
      </c>
      <c r="O3">
        <f>'2000 250 200 1'!F91</f>
        <v>-5.04621468E-16</v>
      </c>
      <c r="P3">
        <f>'2000 250 200 15'!F91</f>
        <v>1.2398857099999999E-17</v>
      </c>
      <c r="Q3" s="12">
        <f>P3-O3</f>
        <v>5.1702032509999996E-16</v>
      </c>
      <c r="R3">
        <f>'2000 250 200 1'!G91</f>
        <v>-9.2063092300000005E-17</v>
      </c>
      <c r="S3">
        <f>'2000 250 200 15'!G91</f>
        <v>-1.42043939E-16</v>
      </c>
      <c r="T3" s="12">
        <f>S3-R3</f>
        <v>-4.9980846699999993E-17</v>
      </c>
    </row>
    <row r="4" spans="1:20">
      <c r="A4">
        <f>'2000 250 200 1'!A92</f>
        <v>1</v>
      </c>
      <c r="B4" s="12">
        <f t="shared" ref="B4:B67" si="1">A4*10*-1</f>
        <v>-10</v>
      </c>
      <c r="C4">
        <f>'2000 250 200 1'!B92</f>
        <v>1.4170000000000001E-3</v>
      </c>
      <c r="D4">
        <f t="shared" si="0"/>
        <v>-2.8486301497525397</v>
      </c>
      <c r="E4" s="12">
        <v>0</v>
      </c>
      <c r="F4">
        <f>'2000 250 200 1'!C92</f>
        <v>0.190798723</v>
      </c>
      <c r="G4">
        <f>'2000 250 200 15'!C92</f>
        <v>0.19079906899999999</v>
      </c>
      <c r="H4" s="15">
        <f t="shared" ref="H4:H67" si="2">2*(F4-G4)/(F4+G4)*100</f>
        <v>-1.8134276834831073E-4</v>
      </c>
      <c r="I4">
        <f>'2000 250 200 1'!D92</f>
        <v>9.2232384200000002E-18</v>
      </c>
      <c r="J4">
        <f>'2000 250 200 15'!D92</f>
        <v>1.0470257900000001E-17</v>
      </c>
      <c r="K4" s="15">
        <f t="shared" ref="K4:K67" si="3">2*(I4-J4)/(I4+J4)*100</f>
        <v>-12.664277177979539</v>
      </c>
      <c r="L4">
        <f>'2000 250 200 1'!E92</f>
        <v>-4.83401476E-17</v>
      </c>
      <c r="M4">
        <f>'2000 250 200 15'!E92</f>
        <v>-5.4875833100000002E-17</v>
      </c>
      <c r="N4" s="12">
        <f t="shared" ref="N4:N67" si="4">M4-L4</f>
        <v>-6.5356855000000015E-18</v>
      </c>
      <c r="O4">
        <f>'2000 250 200 1'!F92</f>
        <v>-2.7634857699999999E-16</v>
      </c>
      <c r="P4">
        <f>'2000 250 200 15'!F92</f>
        <v>-3.8200466100000003E-17</v>
      </c>
      <c r="Q4" s="12">
        <f t="shared" ref="Q4:Q67" si="5">P4-O4</f>
        <v>2.381481109E-16</v>
      </c>
      <c r="R4">
        <f>'2000 250 200 1'!G92</f>
        <v>-7.4134751800000002E-17</v>
      </c>
      <c r="S4">
        <f>'2000 250 200 15'!G92</f>
        <v>-1.4157125300000001E-16</v>
      </c>
      <c r="T4" s="12">
        <f t="shared" ref="T4:T67" si="6">S4-R4</f>
        <v>-6.7436501200000005E-17</v>
      </c>
    </row>
    <row r="5" spans="1:20">
      <c r="A5">
        <f>'2000 250 200 1'!A93</f>
        <v>2</v>
      </c>
      <c r="B5" s="12">
        <f t="shared" si="1"/>
        <v>-20</v>
      </c>
      <c r="C5">
        <f>'2000 250 200 1'!B93</f>
        <v>1.786E-3</v>
      </c>
      <c r="D5">
        <f t="shared" si="0"/>
        <v>-2.7481185454474724</v>
      </c>
      <c r="E5" s="12">
        <v>0</v>
      </c>
      <c r="F5">
        <f>'2000 250 200 1'!C93</f>
        <v>0.14645845900000001</v>
      </c>
      <c r="G5">
        <f>'2000 250 200 15'!C93</f>
        <v>0.146458805</v>
      </c>
      <c r="H5" s="15">
        <f t="shared" si="2"/>
        <v>-2.3624418394431972E-4</v>
      </c>
      <c r="I5">
        <f>'2000 250 200 1'!D93</f>
        <v>9.8820411599999992E-19</v>
      </c>
      <c r="J5">
        <f>'2000 250 200 15'!D93</f>
        <v>1.0117327899999999E-18</v>
      </c>
      <c r="K5" s="15">
        <f t="shared" si="3"/>
        <v>-2.3529416282495452</v>
      </c>
      <c r="L5">
        <f>'2000 250 200 1'!E93</f>
        <v>-6.7473338400000001E-18</v>
      </c>
      <c r="M5">
        <f>'2000 250 200 15'!E93</f>
        <v>-6.9079683200000002E-18</v>
      </c>
      <c r="N5" s="12">
        <f t="shared" si="4"/>
        <v>-1.6063448000000008E-19</v>
      </c>
      <c r="O5">
        <f>'2000 250 200 1'!F93</f>
        <v>9.0752755699999994E-17</v>
      </c>
      <c r="P5">
        <f>'2000 250 200 15'!F93</f>
        <v>-1.16595916E-16</v>
      </c>
      <c r="Q5" s="12">
        <f t="shared" si="5"/>
        <v>-2.0734867169999998E-16</v>
      </c>
      <c r="R5">
        <f>'2000 250 200 1'!G93</f>
        <v>-6.9818956600000004E-17</v>
      </c>
      <c r="S5">
        <f>'2000 250 200 15'!G93</f>
        <v>-1.38796432E-16</v>
      </c>
      <c r="T5" s="12">
        <f t="shared" si="6"/>
        <v>-6.8977475399999995E-17</v>
      </c>
    </row>
    <row r="6" spans="1:20">
      <c r="A6">
        <f>'2000 250 200 1'!A94</f>
        <v>3</v>
      </c>
      <c r="B6" s="12">
        <f t="shared" si="1"/>
        <v>-30</v>
      </c>
      <c r="C6">
        <f>'2000 250 200 1'!B94</f>
        <v>2.2499999999999998E-3</v>
      </c>
      <c r="D6">
        <f t="shared" si="0"/>
        <v>-2.6478174818886377</v>
      </c>
      <c r="E6" s="12">
        <v>0</v>
      </c>
      <c r="F6">
        <f>'2000 250 200 1'!C94</f>
        <v>0.11287266</v>
      </c>
      <c r="G6">
        <f>'2000 250 200 15'!C94</f>
        <v>0.112873007</v>
      </c>
      <c r="H6" s="15">
        <f t="shared" si="2"/>
        <v>-3.0742561273414457E-4</v>
      </c>
      <c r="I6">
        <f>'2000 250 200 1'!D94</f>
        <v>1.8070018099999999E-17</v>
      </c>
      <c r="J6">
        <f>'2000 250 200 15'!D94</f>
        <v>1.35525136E-17</v>
      </c>
      <c r="K6" s="15">
        <f t="shared" si="3"/>
        <v>28.57142839072559</v>
      </c>
      <c r="L6">
        <f>'2000 250 200 1'!E94</f>
        <v>-1.6009207300000001E-16</v>
      </c>
      <c r="M6">
        <f>'2000 250 200 15'!E94</f>
        <v>1.2006868500000001E-16</v>
      </c>
      <c r="N6" s="12">
        <f t="shared" si="4"/>
        <v>2.8016075800000002E-16</v>
      </c>
      <c r="O6">
        <f>'2000 250 200 1'!F94</f>
        <v>4.4083110600000002E-16</v>
      </c>
      <c r="P6">
        <f>'2000 250 200 15'!F94</f>
        <v>-1.01272905E-16</v>
      </c>
      <c r="Q6" s="12">
        <f t="shared" si="5"/>
        <v>-5.4210401100000006E-16</v>
      </c>
      <c r="R6">
        <f>'2000 250 200 1'!G94</f>
        <v>-8.7275346899999998E-17</v>
      </c>
      <c r="S6">
        <f>'2000 250 200 15'!G94</f>
        <v>-1.2989814999999999E-16</v>
      </c>
      <c r="T6" s="12">
        <f t="shared" si="6"/>
        <v>-4.2622803099999991E-17</v>
      </c>
    </row>
    <row r="7" spans="1:20">
      <c r="A7">
        <f>'2000 250 200 1'!A95</f>
        <v>4</v>
      </c>
      <c r="B7" s="12">
        <f t="shared" si="1"/>
        <v>-40</v>
      </c>
      <c r="C7">
        <f>'2000 250 200 1'!B95</f>
        <v>2.8349999999999998E-3</v>
      </c>
      <c r="D7">
        <f t="shared" si="0"/>
        <v>-2.5474469367710748</v>
      </c>
      <c r="E7" s="12">
        <v>0</v>
      </c>
      <c r="F7">
        <f>'2000 250 200 1'!C95</f>
        <v>8.7391962399999995E-2</v>
      </c>
      <c r="G7">
        <f>'2000 250 200 15'!C95</f>
        <v>8.7392313499999999E-2</v>
      </c>
      <c r="H7" s="15">
        <f t="shared" si="2"/>
        <v>-4.0175238670189139E-4</v>
      </c>
      <c r="I7">
        <f>'2000 250 200 1'!D95</f>
        <v>3.3434239300000001E-17</v>
      </c>
      <c r="J7">
        <f>'2000 250 200 15'!D95</f>
        <v>1.57171512E-17</v>
      </c>
      <c r="K7" s="15">
        <f t="shared" si="3"/>
        <v>72.091909993879028</v>
      </c>
      <c r="L7">
        <f>'2000 250 200 1'!E95</f>
        <v>-3.8257796700000001E-16</v>
      </c>
      <c r="M7">
        <f>'2000 250 200 15'!E95</f>
        <v>1.7984592199999999E-16</v>
      </c>
      <c r="N7" s="12">
        <f t="shared" si="4"/>
        <v>5.6242388899999995E-16</v>
      </c>
      <c r="O7">
        <f>'2000 250 200 1'!F95</f>
        <v>1.8919713300000001E-16</v>
      </c>
      <c r="P7">
        <f>'2000 250 200 15'!F95</f>
        <v>8.0932179800000001E-17</v>
      </c>
      <c r="Q7" s="12">
        <f t="shared" si="5"/>
        <v>-1.0826495320000001E-16</v>
      </c>
      <c r="R7">
        <f>'2000 250 200 1'!G95</f>
        <v>-1.0344987999999999E-16</v>
      </c>
      <c r="S7">
        <f>'2000 250 200 15'!G95</f>
        <v>-1.3095136499999999E-16</v>
      </c>
      <c r="T7" s="12">
        <f t="shared" si="6"/>
        <v>-2.7501484999999995E-17</v>
      </c>
    </row>
    <row r="8" spans="1:20">
      <c r="A8">
        <f>'2000 250 200 1'!A96</f>
        <v>5</v>
      </c>
      <c r="B8" s="12">
        <f t="shared" si="1"/>
        <v>-50</v>
      </c>
      <c r="C8">
        <f>'2000 250 200 1'!B96</f>
        <v>3.5720000000000001E-3</v>
      </c>
      <c r="D8">
        <f t="shared" si="0"/>
        <v>-2.4470885497834911</v>
      </c>
      <c r="E8" s="12">
        <v>0</v>
      </c>
      <c r="F8">
        <f>'2000 250 200 1'!C96</f>
        <v>6.8146132200000001E-2</v>
      </c>
      <c r="G8">
        <f>'2000 250 200 15'!C96</f>
        <v>6.8146480999999995E-2</v>
      </c>
      <c r="H8" s="15">
        <f t="shared" si="2"/>
        <v>-5.1183991825324074E-4</v>
      </c>
      <c r="I8">
        <f>'2000 250 200 1'!D96</f>
        <v>3.3116602199999998E-17</v>
      </c>
      <c r="J8">
        <f>'2000 250 200 15'!D96</f>
        <v>1.4434838700000001E-17</v>
      </c>
      <c r="K8" s="15">
        <f t="shared" si="3"/>
        <v>78.574962804123984</v>
      </c>
      <c r="L8">
        <f>'2000 250 200 1'!E96</f>
        <v>-4.8596451700000003E-16</v>
      </c>
      <c r="M8">
        <f>'2000 250 200 15'!E96</f>
        <v>2.1182075E-16</v>
      </c>
      <c r="N8" s="12">
        <f t="shared" si="4"/>
        <v>6.9778526700000005E-16</v>
      </c>
      <c r="O8">
        <f>'2000 250 200 1'!F96</f>
        <v>-2.7119157900000002E-16</v>
      </c>
      <c r="P8">
        <f>'2000 250 200 15'!F96</f>
        <v>3.5553220200000002E-16</v>
      </c>
      <c r="Q8" s="12">
        <f t="shared" si="5"/>
        <v>6.2672378100000008E-16</v>
      </c>
      <c r="R8">
        <f>'2000 250 200 1'!G96</f>
        <v>-1.0501646599999999E-16</v>
      </c>
      <c r="S8">
        <f>'2000 250 200 15'!G96</f>
        <v>-1.34511345E-16</v>
      </c>
      <c r="T8" s="12">
        <f t="shared" si="6"/>
        <v>-2.9494879000000001E-17</v>
      </c>
    </row>
    <row r="9" spans="1:20">
      <c r="A9">
        <f>'2000 250 200 1'!A97</f>
        <v>6</v>
      </c>
      <c r="B9" s="12">
        <f t="shared" si="1"/>
        <v>-60</v>
      </c>
      <c r="C9">
        <f>'2000 250 200 1'!B97</f>
        <v>4.4999999999999997E-3</v>
      </c>
      <c r="D9">
        <f t="shared" si="0"/>
        <v>-2.3467874862246565</v>
      </c>
      <c r="E9" s="12">
        <v>0</v>
      </c>
      <c r="F9">
        <f>'2000 250 200 1'!C97</f>
        <v>5.3519946200000001E-2</v>
      </c>
      <c r="G9">
        <f>'2000 250 200 15'!C97</f>
        <v>5.3520214699999999E-2</v>
      </c>
      <c r="H9" s="15">
        <f t="shared" si="2"/>
        <v>-5.0168086023019297E-4</v>
      </c>
      <c r="I9">
        <f>'2000 250 200 1'!D97</f>
        <v>1.07408376E-17</v>
      </c>
      <c r="J9">
        <f>'2000 250 200 15'!D97</f>
        <v>5.07042826E-18</v>
      </c>
      <c r="K9" s="15">
        <f t="shared" si="3"/>
        <v>71.726190555624498</v>
      </c>
      <c r="L9">
        <f>'2000 250 200 1'!E97</f>
        <v>-2.00688498E-16</v>
      </c>
      <c r="M9">
        <f>'2000 250 200 15'!E97</f>
        <v>9.4738563499999995E-17</v>
      </c>
      <c r="N9" s="12">
        <f t="shared" si="4"/>
        <v>2.9542706149999997E-16</v>
      </c>
      <c r="O9">
        <f>'2000 250 200 1'!F97</f>
        <v>-9.1944100700000006E-16</v>
      </c>
      <c r="P9">
        <f>'2000 250 200 15'!F97</f>
        <v>6.0918732799999999E-16</v>
      </c>
      <c r="Q9" s="12">
        <f t="shared" si="5"/>
        <v>1.5286283350000001E-15</v>
      </c>
      <c r="R9">
        <f>'2000 250 200 1'!G97</f>
        <v>-8.5235374199999997E-17</v>
      </c>
      <c r="S9">
        <f>'2000 250 200 15'!G97</f>
        <v>-1.4526748300000001E-16</v>
      </c>
      <c r="T9" s="12">
        <f t="shared" si="6"/>
        <v>-6.0032108800000014E-17</v>
      </c>
    </row>
    <row r="10" spans="1:20">
      <c r="A10">
        <f>'2000 250 200 1'!A98</f>
        <v>7</v>
      </c>
      <c r="B10" s="12">
        <f t="shared" si="1"/>
        <v>-70</v>
      </c>
      <c r="C10">
        <f>'2000 250 200 1'!B98</f>
        <v>5.6690000000000004E-3</v>
      </c>
      <c r="D10">
        <f t="shared" si="0"/>
        <v>-2.2464935430090298</v>
      </c>
      <c r="E10" s="12">
        <v>0</v>
      </c>
      <c r="F10">
        <f>'2000 250 200 1'!C98</f>
        <v>4.2228467300000003E-2</v>
      </c>
      <c r="G10">
        <f>'2000 250 200 15'!C98</f>
        <v>4.22283283E-2</v>
      </c>
      <c r="H10" s="15">
        <f t="shared" si="2"/>
        <v>3.2916238182061547E-4</v>
      </c>
      <c r="I10">
        <f>'2000 250 200 1'!D98</f>
        <v>6.7174351200000002E-18</v>
      </c>
      <c r="J10">
        <f>'2000 250 200 15'!D98</f>
        <v>9.8820411599999992E-19</v>
      </c>
      <c r="K10" s="15">
        <f t="shared" si="3"/>
        <v>148.70229006397255</v>
      </c>
      <c r="L10">
        <f>'2000 250 200 1'!E98</f>
        <v>1.5907361900000001E-16</v>
      </c>
      <c r="M10">
        <f>'2000 250 200 15'!E98</f>
        <v>-2.3401450099999998E-17</v>
      </c>
      <c r="N10" s="12">
        <f t="shared" si="4"/>
        <v>-1.8247506910000002E-16</v>
      </c>
      <c r="O10">
        <f>'2000 250 200 1'!F98</f>
        <v>-8.6075528900000005E-16</v>
      </c>
      <c r="P10">
        <f>'2000 250 200 15'!F98</f>
        <v>4.2573997800000001E-16</v>
      </c>
      <c r="Q10" s="12">
        <f t="shared" si="5"/>
        <v>1.286495267E-15</v>
      </c>
      <c r="R10">
        <f>'2000 250 200 1'!G98</f>
        <v>-6.9407904700000004E-17</v>
      </c>
      <c r="S10">
        <f>'2000 250 200 15'!G98</f>
        <v>-1.5265451800000001E-16</v>
      </c>
      <c r="T10" s="12">
        <f t="shared" si="6"/>
        <v>-8.3246613300000006E-17</v>
      </c>
    </row>
    <row r="11" spans="1:20">
      <c r="A11">
        <f>'2000 250 200 1'!A99</f>
        <v>8</v>
      </c>
      <c r="B11" s="12">
        <f t="shared" si="1"/>
        <v>-80</v>
      </c>
      <c r="C11">
        <f>'2000 250 200 1'!B99</f>
        <v>7.143E-3</v>
      </c>
      <c r="D11">
        <f t="shared" si="0"/>
        <v>-2.1461193498754576</v>
      </c>
      <c r="E11" s="12">
        <v>0</v>
      </c>
      <c r="F11">
        <f>'2000 250 200 1'!C99</f>
        <v>3.3345419000000001E-2</v>
      </c>
      <c r="G11">
        <f>'2000 250 200 15'!C99</f>
        <v>3.3344056499999997E-2</v>
      </c>
      <c r="H11" s="15">
        <f t="shared" si="2"/>
        <v>4.0861020117169316E-3</v>
      </c>
      <c r="I11">
        <f>'2000 250 200 1'!D99</f>
        <v>7.5291742199999994E-18</v>
      </c>
      <c r="J11">
        <f>'2000 250 200 15'!D99</f>
        <v>3.4234214000000001E-18</v>
      </c>
      <c r="K11" s="15">
        <f t="shared" si="3"/>
        <v>74.973147232838286</v>
      </c>
      <c r="L11">
        <f>'2000 250 200 1'!E99</f>
        <v>2.2579336100000002E-16</v>
      </c>
      <c r="M11">
        <f>'2000 250 200 15'!E99</f>
        <v>-1.02669614E-16</v>
      </c>
      <c r="N11" s="12">
        <f t="shared" si="4"/>
        <v>-3.2846297500000002E-16</v>
      </c>
      <c r="O11">
        <f>'2000 250 200 1'!F99</f>
        <v>-8.6355880499999999E-17</v>
      </c>
      <c r="P11">
        <f>'2000 250 200 15'!F99</f>
        <v>2.2656590800000001E-16</v>
      </c>
      <c r="Q11" s="12">
        <f t="shared" si="5"/>
        <v>3.1292178850000001E-16</v>
      </c>
      <c r="R11">
        <f>'2000 250 200 1'!G99</f>
        <v>-6.9219017900000006E-17</v>
      </c>
      <c r="S11">
        <f>'2000 250 200 15'!G99</f>
        <v>-1.56323616E-16</v>
      </c>
      <c r="T11" s="12">
        <f t="shared" si="6"/>
        <v>-8.7104598099999998E-17</v>
      </c>
    </row>
    <row r="12" spans="1:20">
      <c r="A12">
        <f>'2000 250 200 1'!A100</f>
        <v>9</v>
      </c>
      <c r="B12" s="12">
        <f t="shared" si="1"/>
        <v>-90</v>
      </c>
      <c r="C12">
        <f>'2000 250 200 1'!B100</f>
        <v>8.9999999999999993E-3</v>
      </c>
      <c r="D12">
        <f t="shared" si="0"/>
        <v>-2.0457574905606752</v>
      </c>
      <c r="E12" s="12">
        <v>0</v>
      </c>
      <c r="F12">
        <f>'2000 250 200 1'!C100</f>
        <v>2.6244797199999999E-2</v>
      </c>
      <c r="G12">
        <f>'2000 250 200 15'!C100</f>
        <v>2.62408555E-2</v>
      </c>
      <c r="H12" s="15">
        <f t="shared" si="2"/>
        <v>1.5020104722825707E-2</v>
      </c>
      <c r="I12">
        <f>'2000 250 200 1'!D100</f>
        <v>4.6116192100000001E-18</v>
      </c>
      <c r="J12">
        <f>'2000 250 200 15'!D100</f>
        <v>8.76442936E-19</v>
      </c>
      <c r="K12" s="15">
        <f t="shared" si="3"/>
        <v>136.12004290885812</v>
      </c>
      <c r="L12">
        <f>'2000 250 200 1'!E100</f>
        <v>1.7571555899999999E-16</v>
      </c>
      <c r="M12">
        <f>'2000 250 200 15'!E100</f>
        <v>3.3399937599999999E-17</v>
      </c>
      <c r="N12" s="12">
        <f t="shared" si="4"/>
        <v>-1.4231562139999999E-16</v>
      </c>
      <c r="O12">
        <f>'2000 250 200 1'!F100</f>
        <v>3.9918677799999998E-16</v>
      </c>
      <c r="P12">
        <f>'2000 250 200 15'!F100</f>
        <v>-1.73266388E-16</v>
      </c>
      <c r="Q12" s="12">
        <f t="shared" si="5"/>
        <v>-5.7245316600000001E-16</v>
      </c>
      <c r="R12">
        <f>'2000 250 200 1'!G100</f>
        <v>-7.2540889200000001E-17</v>
      </c>
      <c r="S12">
        <f>'2000 250 200 15'!G100</f>
        <v>-1.5321570399999999E-16</v>
      </c>
      <c r="T12" s="12">
        <f t="shared" si="6"/>
        <v>-8.0674814799999992E-17</v>
      </c>
    </row>
    <row r="13" spans="1:20">
      <c r="A13">
        <f>'2000 250 200 1'!A101</f>
        <v>10</v>
      </c>
      <c r="B13" s="12">
        <f t="shared" si="1"/>
        <v>-100</v>
      </c>
      <c r="C13">
        <f>'2000 250 200 1'!B101</f>
        <v>1.1339999999999999E-2</v>
      </c>
      <c r="D13">
        <f t="shared" si="0"/>
        <v>-1.9453869454431123</v>
      </c>
      <c r="E13" s="12">
        <v>0</v>
      </c>
      <c r="F13">
        <f>'2000 250 200 1'!C101</f>
        <v>2.0519123100000002E-2</v>
      </c>
      <c r="G13">
        <f>'2000 250 200 15'!C101</f>
        <v>2.0511056999999999E-2</v>
      </c>
      <c r="H13" s="15">
        <f t="shared" si="2"/>
        <v>3.9317887371410058E-2</v>
      </c>
      <c r="I13">
        <f>'2000 250 200 1'!D101</f>
        <v>1.6264192700000001E-18</v>
      </c>
      <c r="J13">
        <f>'2000 250 200 15'!D101</f>
        <v>3.52341825E-18</v>
      </c>
      <c r="K13" s="15">
        <f t="shared" si="3"/>
        <v>-73.672187622727165</v>
      </c>
      <c r="L13">
        <f>'2000 250 200 1'!E101</f>
        <v>7.9263585900000006E-17</v>
      </c>
      <c r="M13">
        <f>'2000 250 200 15'!E101</f>
        <v>1.7178140700000001E-16</v>
      </c>
      <c r="N13" s="12">
        <f t="shared" si="4"/>
        <v>9.2517821100000005E-17</v>
      </c>
      <c r="O13">
        <f>'2000 250 200 1'!F101</f>
        <v>5.4842840699999995E-16</v>
      </c>
      <c r="P13">
        <f>'2000 250 200 15'!F101</f>
        <v>-1.48985814E-16</v>
      </c>
      <c r="Q13" s="12">
        <f t="shared" si="5"/>
        <v>-6.9741422099999998E-16</v>
      </c>
      <c r="R13">
        <f>'2000 250 200 1'!G101</f>
        <v>-7.5873061300000005E-17</v>
      </c>
      <c r="S13">
        <f>'2000 250 200 15'!G101</f>
        <v>-1.51482181E-16</v>
      </c>
      <c r="T13" s="12">
        <f t="shared" si="6"/>
        <v>-7.560911969999999E-17</v>
      </c>
    </row>
    <row r="14" spans="1:20">
      <c r="A14">
        <f>'2000 250 200 1'!A102</f>
        <v>11</v>
      </c>
      <c r="B14" s="12">
        <f t="shared" si="1"/>
        <v>-110</v>
      </c>
      <c r="C14">
        <f>'2000 250 200 1'!B102</f>
        <v>1.4290000000000001E-2</v>
      </c>
      <c r="D14">
        <f t="shared" si="0"/>
        <v>-1.8449677712090298</v>
      </c>
      <c r="E14" s="12">
        <v>0</v>
      </c>
      <c r="F14">
        <f>'2000 250 200 1'!C102</f>
        <v>1.5896146E-2</v>
      </c>
      <c r="G14">
        <f>'2000 250 200 15'!C102</f>
        <v>1.5882892799999999E-2</v>
      </c>
      <c r="H14" s="15">
        <f t="shared" si="2"/>
        <v>8.3408438394936391E-2</v>
      </c>
      <c r="I14">
        <f>'2000 250 200 1'!D102</f>
        <v>9.6173436300000008E-19</v>
      </c>
      <c r="J14">
        <f>'2000 250 200 15'!D102</f>
        <v>3.5440058300000003E-18</v>
      </c>
      <c r="K14" s="15">
        <f t="shared" si="3"/>
        <v>-114.62140986343374</v>
      </c>
      <c r="L14">
        <f>'2000 250 200 1'!E102</f>
        <v>-6.0501102599999998E-17</v>
      </c>
      <c r="M14">
        <f>'2000 250 200 15'!E102</f>
        <v>2.2313352300000001E-16</v>
      </c>
      <c r="N14" s="12">
        <f t="shared" si="4"/>
        <v>2.836346256E-16</v>
      </c>
      <c r="O14">
        <f>'2000 250 200 1'!F102</f>
        <v>5.18204571E-16</v>
      </c>
      <c r="P14">
        <f>'2000 250 200 15'!F102</f>
        <v>7.4548952799999996E-17</v>
      </c>
      <c r="Q14" s="12">
        <f t="shared" si="5"/>
        <v>-4.4365561820000001E-16</v>
      </c>
      <c r="R14">
        <f>'2000 250 200 1'!G102</f>
        <v>-7.8765988000000001E-17</v>
      </c>
      <c r="S14">
        <f>'2000 250 200 15'!G102</f>
        <v>-1.5215203800000001E-16</v>
      </c>
      <c r="T14" s="12">
        <f t="shared" si="6"/>
        <v>-7.3386050000000004E-17</v>
      </c>
    </row>
    <row r="15" spans="1:20">
      <c r="A15">
        <f>'2000 250 200 1'!A103</f>
        <v>12</v>
      </c>
      <c r="B15" s="12">
        <f t="shared" si="1"/>
        <v>-120</v>
      </c>
      <c r="C15">
        <f>'2000 250 200 1'!B103</f>
        <v>1.7999999999999999E-2</v>
      </c>
      <c r="D15">
        <f t="shared" si="0"/>
        <v>-1.744727494896694</v>
      </c>
      <c r="E15" s="12">
        <v>0</v>
      </c>
      <c r="F15">
        <f>'2000 250 200 1'!C103</f>
        <v>1.2181791500000001E-2</v>
      </c>
      <c r="G15">
        <f>'2000 250 200 15'!C103</f>
        <v>1.2163339E-2</v>
      </c>
      <c r="H15" s="15">
        <f t="shared" si="2"/>
        <v>0.1515908900139199</v>
      </c>
      <c r="I15">
        <f>'2000 250 200 1'!D103</f>
        <v>3.1190192400000001E-18</v>
      </c>
      <c r="J15">
        <f>'2000 250 200 15'!D103</f>
        <v>3.5440058300000003E-18</v>
      </c>
      <c r="K15" s="15">
        <f t="shared" si="3"/>
        <v>-12.756565840146244</v>
      </c>
      <c r="L15">
        <f>'2000 250 200 1'!E103</f>
        <v>-2.5603945399999999E-16</v>
      </c>
      <c r="M15">
        <f>'2000 250 200 15'!E103</f>
        <v>2.91367841E-16</v>
      </c>
      <c r="N15" s="12">
        <f t="shared" si="4"/>
        <v>5.4740729500000005E-16</v>
      </c>
      <c r="O15">
        <f>'2000 250 200 1'!F103</f>
        <v>9.9398952799999995E-17</v>
      </c>
      <c r="P15">
        <f>'2000 250 200 15'!F103</f>
        <v>1.31490158E-16</v>
      </c>
      <c r="Q15" s="12">
        <f t="shared" si="5"/>
        <v>3.2091205200000004E-17</v>
      </c>
      <c r="R15">
        <f>'2000 250 200 1'!G103</f>
        <v>-8.1186353300000001E-17</v>
      </c>
      <c r="S15">
        <f>'2000 250 200 15'!G103</f>
        <v>-1.5271117500000001E-16</v>
      </c>
      <c r="T15" s="12">
        <f t="shared" si="6"/>
        <v>-7.1524821700000005E-17</v>
      </c>
    </row>
    <row r="16" spans="1:20">
      <c r="A16">
        <f>'2000 250 200 1'!A104</f>
        <v>13</v>
      </c>
      <c r="B16" s="12">
        <f t="shared" si="1"/>
        <v>-130</v>
      </c>
      <c r="C16">
        <f>'2000 250 200 1'!B104</f>
        <v>2.2679999999999999E-2</v>
      </c>
      <c r="D16">
        <f t="shared" si="0"/>
        <v>-1.644356949779131</v>
      </c>
      <c r="E16" s="12">
        <v>0</v>
      </c>
      <c r="F16">
        <f>'2000 250 200 1'!C104</f>
        <v>9.2262396900000005E-3</v>
      </c>
      <c r="G16">
        <f>'2000 250 200 15'!C104</f>
        <v>9.2036800299999996E-3</v>
      </c>
      <c r="H16" s="15">
        <f t="shared" si="2"/>
        <v>0.24481560791086238</v>
      </c>
      <c r="I16">
        <f>'2000 250 200 1'!D104</f>
        <v>1.5484805600000001E-18</v>
      </c>
      <c r="J16">
        <f>'2000 250 200 15'!D104</f>
        <v>3.7969390300000001E-18</v>
      </c>
      <c r="K16" s="15">
        <f t="shared" si="3"/>
        <v>-84.126547304399708</v>
      </c>
      <c r="L16">
        <f>'2000 250 200 1'!E104</f>
        <v>-1.6783441699999999E-16</v>
      </c>
      <c r="M16">
        <f>'2000 250 200 15'!E104</f>
        <v>4.1254574399999998E-16</v>
      </c>
      <c r="N16" s="12">
        <f t="shared" si="4"/>
        <v>5.8038016099999997E-16</v>
      </c>
      <c r="O16">
        <f>'2000 250 200 1'!F104</f>
        <v>-3.9736098400000001E-16</v>
      </c>
      <c r="P16">
        <f>'2000 250 200 15'!F104</f>
        <v>3.3286239399999999E-16</v>
      </c>
      <c r="Q16" s="12">
        <f t="shared" si="5"/>
        <v>7.30223378E-16</v>
      </c>
      <c r="R16">
        <f>'2000 250 200 1'!G104</f>
        <v>-7.9867929200000004E-17</v>
      </c>
      <c r="S16">
        <f>'2000 250 200 15'!G104</f>
        <v>-1.529084E-16</v>
      </c>
      <c r="T16" s="12">
        <f t="shared" si="6"/>
        <v>-7.3040470799999992E-17</v>
      </c>
    </row>
    <row r="17" spans="1:20">
      <c r="A17">
        <f>'2000 250 200 1'!A105</f>
        <v>14</v>
      </c>
      <c r="B17" s="12">
        <f t="shared" si="1"/>
        <v>-140</v>
      </c>
      <c r="C17">
        <f>'2000 250 200 1'!B105</f>
        <v>2.8570000000000002E-2</v>
      </c>
      <c r="D17">
        <f t="shared" si="0"/>
        <v>-1.5440897596172569</v>
      </c>
      <c r="E17" s="12">
        <v>0</v>
      </c>
      <c r="F17">
        <f>'2000 250 200 1'!C105</f>
        <v>6.9046792600000002E-3</v>
      </c>
      <c r="G17">
        <f>'2000 250 200 15'!C105</f>
        <v>6.8797934200000004E-3</v>
      </c>
      <c r="H17" s="15">
        <f t="shared" si="2"/>
        <v>0.36107061296739829</v>
      </c>
      <c r="I17">
        <f>'2000 250 200 1'!D105</f>
        <v>1.48745307E-18</v>
      </c>
      <c r="J17">
        <f>'2000 250 200 15'!D105</f>
        <v>3.06681501E-18</v>
      </c>
      <c r="K17" s="15">
        <f t="shared" si="3"/>
        <v>-69.357442831955566</v>
      </c>
      <c r="L17">
        <f>'2000 250 200 1'!E105</f>
        <v>2.1542681600000001E-16</v>
      </c>
      <c r="M17">
        <f>'2000 250 200 15'!E105</f>
        <v>4.4577137999999999E-16</v>
      </c>
      <c r="N17" s="12">
        <f t="shared" si="4"/>
        <v>2.3034456399999996E-16</v>
      </c>
      <c r="O17">
        <f>'2000 250 200 1'!F105</f>
        <v>-3.1545323999999999E-16</v>
      </c>
      <c r="P17">
        <f>'2000 250 200 15'!F105</f>
        <v>6.4182513399999999E-16</v>
      </c>
      <c r="Q17" s="12">
        <f t="shared" si="5"/>
        <v>9.5727837400000002E-16</v>
      </c>
      <c r="R17">
        <f>'2000 250 200 1'!G105</f>
        <v>-7.7036960699999997E-17</v>
      </c>
      <c r="S17">
        <f>'2000 250 200 15'!G105</f>
        <v>-1.5398644899999999E-16</v>
      </c>
      <c r="T17" s="12">
        <f t="shared" si="6"/>
        <v>-7.6949488299999995E-17</v>
      </c>
    </row>
    <row r="18" spans="1:20">
      <c r="A18">
        <f>'2000 250 200 1'!A106</f>
        <v>15</v>
      </c>
      <c r="B18" s="12">
        <f t="shared" si="1"/>
        <v>-150</v>
      </c>
      <c r="C18">
        <f>'2000 250 200 1'!B106</f>
        <v>3.5999999999999997E-2</v>
      </c>
      <c r="D18">
        <f t="shared" si="0"/>
        <v>-1.4436974992327127</v>
      </c>
      <c r="E18" s="12">
        <v>0</v>
      </c>
      <c r="F18">
        <f>'2000 250 200 1'!C106</f>
        <v>5.1106772899999998E-3</v>
      </c>
      <c r="G18">
        <f>'2000 250 200 15'!C106</f>
        <v>5.0853961999999999E-3</v>
      </c>
      <c r="H18" s="15">
        <f t="shared" si="2"/>
        <v>0.49589854417575219</v>
      </c>
      <c r="I18">
        <f>'2000 250 200 1'!D106</f>
        <v>1.9992016299999998E-18</v>
      </c>
      <c r="J18">
        <f>'2000 250 200 15'!D106</f>
        <v>1.34039889E-18</v>
      </c>
      <c r="K18" s="15">
        <f t="shared" si="3"/>
        <v>39.453984753841148</v>
      </c>
      <c r="L18">
        <f>'2000 250 200 1'!E106</f>
        <v>3.9118134799999999E-16</v>
      </c>
      <c r="M18">
        <f>'2000 250 200 15'!E106</f>
        <v>2.6357806400000002E-16</v>
      </c>
      <c r="N18" s="12">
        <f t="shared" si="4"/>
        <v>-1.2760328399999997E-16</v>
      </c>
      <c r="O18">
        <f>'2000 250 200 1'!F106</f>
        <v>1.4529486699999999E-16</v>
      </c>
      <c r="P18">
        <f>'2000 250 200 15'!F106</f>
        <v>8.8867779800000004E-16</v>
      </c>
      <c r="Q18" s="12">
        <f t="shared" si="5"/>
        <v>7.4338293100000005E-16</v>
      </c>
      <c r="R18">
        <f>'2000 250 200 1'!G106</f>
        <v>-7.6665315999999997E-17</v>
      </c>
      <c r="S18">
        <f>'2000 250 200 15'!G106</f>
        <v>-1.55979044E-16</v>
      </c>
      <c r="T18" s="12">
        <f t="shared" si="6"/>
        <v>-7.9313728000000005E-17</v>
      </c>
    </row>
    <row r="19" spans="1:20">
      <c r="A19">
        <f>'2000 250 200 1'!A107</f>
        <v>16</v>
      </c>
      <c r="B19" s="12">
        <f t="shared" si="1"/>
        <v>-160</v>
      </c>
      <c r="C19">
        <f>'2000 250 200 1'!B107</f>
        <v>4.5359999999999998E-2</v>
      </c>
      <c r="D19">
        <f t="shared" si="0"/>
        <v>-1.3433269541151498</v>
      </c>
      <c r="E19" s="12">
        <v>0</v>
      </c>
      <c r="F19">
        <f>'2000 250 200 1'!C107</f>
        <v>3.7508418099999998E-3</v>
      </c>
      <c r="G19">
        <f>'2000 250 200 15'!C107</f>
        <v>3.7268074399999999E-3</v>
      </c>
      <c r="H19" s="15">
        <f t="shared" si="2"/>
        <v>0.6428322376848542</v>
      </c>
      <c r="I19">
        <f>'2000 250 200 1'!D107</f>
        <v>3.6175329299999999E-19</v>
      </c>
      <c r="J19">
        <f>'2000 250 200 15'!D107</f>
        <v>2.04405316E-19</v>
      </c>
      <c r="K19" s="15">
        <f t="shared" si="3"/>
        <v>55.584415567899626</v>
      </c>
      <c r="L19">
        <f>'2000 250 200 1'!E107</f>
        <v>-9.6445894300000005E-17</v>
      </c>
      <c r="M19">
        <f>'2000 250 200 15'!E107</f>
        <v>-5.4847297300000002E-17</v>
      </c>
      <c r="N19" s="12">
        <f t="shared" si="4"/>
        <v>4.1598597000000003E-17</v>
      </c>
      <c r="O19">
        <f>'2000 250 200 1'!F107</f>
        <v>1.03356288E-15</v>
      </c>
      <c r="P19">
        <f>'2000 250 200 15'!F107</f>
        <v>9.1842037299999994E-16</v>
      </c>
      <c r="Q19" s="12">
        <f t="shared" si="5"/>
        <v>-1.1514250700000011E-16</v>
      </c>
      <c r="R19">
        <f>'2000 250 200 1'!G107</f>
        <v>-7.9121311099999999E-17</v>
      </c>
      <c r="S19">
        <f>'2000 250 200 15'!G107</f>
        <v>-1.5772923700000001E-16</v>
      </c>
      <c r="T19" s="12">
        <f t="shared" si="6"/>
        <v>-7.8607925900000006E-17</v>
      </c>
    </row>
    <row r="20" spans="1:20">
      <c r="A20">
        <f>'2000 250 200 1'!A108</f>
        <v>17</v>
      </c>
      <c r="B20" s="12">
        <f t="shared" si="1"/>
        <v>-170</v>
      </c>
      <c r="C20">
        <f>'2000 250 200 1'!B108</f>
        <v>5.7140000000000003E-2</v>
      </c>
      <c r="D20">
        <f t="shared" si="0"/>
        <v>-1.2430597639532759</v>
      </c>
      <c r="E20" s="12">
        <v>0</v>
      </c>
      <c r="F20">
        <f>'2000 250 200 1'!C108</f>
        <v>2.74218899E-3</v>
      </c>
      <c r="G20">
        <f>'2000 250 200 15'!C108</f>
        <v>2.7204337699999999E-3</v>
      </c>
      <c r="H20" s="15">
        <f t="shared" si="2"/>
        <v>0.79651189385810817</v>
      </c>
      <c r="I20">
        <f>'2000 250 200 1'!D108</f>
        <v>1.7440626199999998E-18</v>
      </c>
      <c r="J20">
        <f>'2000 250 200 15'!D108</f>
        <v>3.8969358699999999E-19</v>
      </c>
      <c r="K20" s="15">
        <f t="shared" si="3"/>
        <v>126.94693316479713</v>
      </c>
      <c r="L20">
        <f>'2000 250 200 1'!E108</f>
        <v>-6.3601109599999997E-16</v>
      </c>
      <c r="M20">
        <f>'2000 250 200 15'!E108</f>
        <v>-1.43246857E-16</v>
      </c>
      <c r="N20" s="12">
        <f t="shared" si="4"/>
        <v>4.9276423899999995E-16</v>
      </c>
      <c r="O20">
        <f>'2000 250 200 1'!F108</f>
        <v>7.96022232E-16</v>
      </c>
      <c r="P20">
        <f>'2000 250 200 15'!F108</f>
        <v>6.2281244199999995E-16</v>
      </c>
      <c r="Q20" s="12">
        <f t="shared" si="5"/>
        <v>-1.7320979000000005E-16</v>
      </c>
      <c r="R20">
        <f>'2000 250 200 1'!G108</f>
        <v>-8.0579427899999995E-17</v>
      </c>
      <c r="S20">
        <f>'2000 250 200 15'!G108</f>
        <v>-1.5807232699999999E-16</v>
      </c>
      <c r="T20" s="12">
        <f t="shared" si="6"/>
        <v>-7.7492899099999993E-17</v>
      </c>
    </row>
    <row r="21" spans="1:20">
      <c r="A21">
        <f>'2000 250 200 1'!A109</f>
        <v>18</v>
      </c>
      <c r="B21" s="12">
        <f t="shared" si="1"/>
        <v>-180</v>
      </c>
      <c r="C21">
        <f>'2000 250 200 1'!B109</f>
        <v>7.1999999999999995E-2</v>
      </c>
      <c r="D21">
        <f t="shared" si="0"/>
        <v>-1.1426675035687315</v>
      </c>
      <c r="E21" s="12">
        <v>0</v>
      </c>
      <c r="F21">
        <f>'2000 250 200 1'!C109</f>
        <v>2.0093932700000002E-3</v>
      </c>
      <c r="G21">
        <f>'2000 250 200 15'!C109</f>
        <v>1.9902309300000001E-3</v>
      </c>
      <c r="H21" s="15">
        <f t="shared" si="2"/>
        <v>0.95820702354986376</v>
      </c>
      <c r="I21">
        <f>'2000 250 200 1'!D109</f>
        <v>1.24849002E-18</v>
      </c>
      <c r="J21">
        <f>'2000 250 200 15'!D109</f>
        <v>4.2278077900000001E-19</v>
      </c>
      <c r="K21" s="15">
        <f t="shared" si="3"/>
        <v>98.812142412116671</v>
      </c>
      <c r="L21">
        <f>'2000 250 200 1'!E109</f>
        <v>-6.2132686599999997E-16</v>
      </c>
      <c r="M21">
        <f>'2000 250 200 15'!E109</f>
        <v>-2.1242800200000001E-16</v>
      </c>
      <c r="N21" s="12">
        <f t="shared" si="4"/>
        <v>4.0889886399999999E-16</v>
      </c>
      <c r="O21">
        <f>'2000 250 200 1'!F109</f>
        <v>-4.3164089100000001E-16</v>
      </c>
      <c r="P21">
        <f>'2000 250 200 15'!F109</f>
        <v>8.3774549800000004E-16</v>
      </c>
      <c r="Q21" s="12">
        <f t="shared" si="5"/>
        <v>1.269386389E-15</v>
      </c>
      <c r="R21">
        <f>'2000 250 200 1'!G109</f>
        <v>-8.0143778899999995E-17</v>
      </c>
      <c r="S21">
        <f>'2000 250 200 15'!G109</f>
        <v>-1.5822054399999999E-16</v>
      </c>
      <c r="T21" s="12">
        <f t="shared" si="6"/>
        <v>-7.8076765099999996E-17</v>
      </c>
    </row>
    <row r="22" spans="1:20">
      <c r="A22">
        <f>'2000 250 200 1'!A110</f>
        <v>19</v>
      </c>
      <c r="B22" s="12">
        <f t="shared" si="1"/>
        <v>-190</v>
      </c>
      <c r="C22">
        <f>'2000 250 200 1'!B110</f>
        <v>9.0709999999999999E-2</v>
      </c>
      <c r="D22">
        <f t="shared" si="0"/>
        <v>-1.0423448330565088</v>
      </c>
      <c r="E22" s="12">
        <v>0</v>
      </c>
      <c r="F22">
        <f>'2000 250 200 1'!C110</f>
        <v>1.48486374E-3</v>
      </c>
      <c r="G22">
        <f>'2000 250 200 15'!C110</f>
        <v>1.46803872E-3</v>
      </c>
      <c r="H22" s="15">
        <f t="shared" si="2"/>
        <v>1.1395581281746747</v>
      </c>
      <c r="I22">
        <f>'2000 250 200 1'!D110</f>
        <v>7.7754899800000001E-19</v>
      </c>
      <c r="J22">
        <f>'2000 250 200 15'!D110</f>
        <v>1.16099278E-18</v>
      </c>
      <c r="K22" s="15">
        <f t="shared" si="3"/>
        <v>-39.560022523280374</v>
      </c>
      <c r="L22">
        <f>'2000 250 200 1'!E110</f>
        <v>-5.2365006900000001E-16</v>
      </c>
      <c r="M22">
        <f>'2000 250 200 15'!E110</f>
        <v>-7.9084616000000002E-16</v>
      </c>
      <c r="N22" s="12">
        <f t="shared" si="4"/>
        <v>-2.6719609100000002E-16</v>
      </c>
      <c r="O22">
        <f>'2000 250 200 1'!F110</f>
        <v>-1.35396359E-15</v>
      </c>
      <c r="P22">
        <f>'2000 250 200 15'!F110</f>
        <v>1.3461041E-15</v>
      </c>
      <c r="Q22" s="12">
        <f t="shared" si="5"/>
        <v>2.7000676900000001E-15</v>
      </c>
      <c r="R22">
        <f>'2000 250 200 1'!G110</f>
        <v>-7.9715511600000006E-17</v>
      </c>
      <c r="S22">
        <f>'2000 250 200 15'!G110</f>
        <v>-1.5904017399999999E-16</v>
      </c>
      <c r="T22" s="12">
        <f t="shared" si="6"/>
        <v>-7.9324662399999985E-17</v>
      </c>
    </row>
    <row r="23" spans="1:20">
      <c r="A23">
        <f>'2000 250 200 1'!A111</f>
        <v>20</v>
      </c>
      <c r="B23" s="12">
        <f t="shared" si="1"/>
        <v>-200</v>
      </c>
      <c r="C23">
        <f>'2000 250 200 1'!B111</f>
        <v>0.1143</v>
      </c>
      <c r="D23">
        <f t="shared" si="0"/>
        <v>-0.94195376960471822</v>
      </c>
      <c r="E23" s="12">
        <v>0</v>
      </c>
      <c r="F23">
        <f>'2000 250 200 1'!C111</f>
        <v>1.1104941600000001E-3</v>
      </c>
      <c r="G23">
        <f>'2000 250 200 15'!C111</f>
        <v>1.0954836099999999E-3</v>
      </c>
      <c r="H23" s="15">
        <f t="shared" si="2"/>
        <v>1.3608976667067836</v>
      </c>
      <c r="I23">
        <f>'2000 250 200 1'!D111</f>
        <v>2.08449306E-19</v>
      </c>
      <c r="J23">
        <f>'2000 250 200 15'!D111</f>
        <v>2.1681301199999998E-18</v>
      </c>
      <c r="K23" s="15">
        <f t="shared" si="3"/>
        <v>-164.91608002332336</v>
      </c>
      <c r="L23">
        <f>'2000 250 200 1'!E111</f>
        <v>1.8770860199999999E-16</v>
      </c>
      <c r="M23">
        <f>'2000 250 200 15'!E111</f>
        <v>-1.97915342E-15</v>
      </c>
      <c r="N23" s="12">
        <f t="shared" si="4"/>
        <v>-2.1668620220000001E-15</v>
      </c>
      <c r="O23">
        <f>'2000 250 200 1'!F111</f>
        <v>-2.0526030900000001E-15</v>
      </c>
      <c r="P23">
        <f>'2000 250 200 15'!F111</f>
        <v>1.4102008400000001E-16</v>
      </c>
      <c r="Q23" s="12">
        <f t="shared" si="5"/>
        <v>2.1936231740000002E-15</v>
      </c>
      <c r="R23">
        <f>'2000 250 200 1'!G111</f>
        <v>-7.8760416999999998E-17</v>
      </c>
      <c r="S23">
        <f>'2000 250 200 15'!G111</f>
        <v>-1.6010539599999999E-16</v>
      </c>
      <c r="T23" s="12">
        <f t="shared" si="6"/>
        <v>-8.134497899999999E-17</v>
      </c>
    </row>
    <row r="24" spans="1:20">
      <c r="A24">
        <f>'2000 250 200 1'!A112</f>
        <v>21</v>
      </c>
      <c r="B24" s="12">
        <f t="shared" si="1"/>
        <v>-210</v>
      </c>
      <c r="C24">
        <f>'2000 250 200 1'!B112</f>
        <v>0.14399999999999999</v>
      </c>
      <c r="D24">
        <f t="shared" si="0"/>
        <v>-0.84163750790475034</v>
      </c>
      <c r="E24" s="12">
        <v>0</v>
      </c>
      <c r="F24">
        <f>'2000 250 200 1'!C112</f>
        <v>8.3968723600000002E-4</v>
      </c>
      <c r="G24">
        <f>'2000 250 200 15'!C112</f>
        <v>8.2597935200000002E-4</v>
      </c>
      <c r="H24" s="15">
        <f t="shared" si="2"/>
        <v>1.6459337179188231</v>
      </c>
      <c r="I24">
        <f>'2000 250 200 1'!D112</f>
        <v>1.0575034E-18</v>
      </c>
      <c r="J24">
        <f>'2000 250 200 15'!D112</f>
        <v>1.65803592E-18</v>
      </c>
      <c r="K24" s="15">
        <f t="shared" si="3"/>
        <v>-44.229337102730668</v>
      </c>
      <c r="L24">
        <f>'2000 250 200 1'!E112</f>
        <v>1.25940154E-15</v>
      </c>
      <c r="M24">
        <f>'2000 250 200 15'!E112</f>
        <v>-2.00735759E-15</v>
      </c>
      <c r="N24" s="12">
        <f t="shared" si="4"/>
        <v>-3.26675913E-15</v>
      </c>
      <c r="O24">
        <f>'2000 250 200 1'!F112</f>
        <v>-1.7534357699999999E-15</v>
      </c>
      <c r="P24">
        <f>'2000 250 200 15'!F112</f>
        <v>-1.9445118400000002E-15</v>
      </c>
      <c r="Q24" s="12">
        <f t="shared" si="5"/>
        <v>-1.9107607000000025E-16</v>
      </c>
      <c r="R24">
        <f>'2000 250 200 1'!G112</f>
        <v>-7.7933386199999997E-17</v>
      </c>
      <c r="S24">
        <f>'2000 250 200 15'!G112</f>
        <v>-1.59638836E-16</v>
      </c>
      <c r="T24" s="12">
        <f t="shared" si="6"/>
        <v>-8.1705449800000002E-17</v>
      </c>
    </row>
    <row r="25" spans="1:20">
      <c r="A25">
        <f>'2000 250 200 1'!A113</f>
        <v>22</v>
      </c>
      <c r="B25" s="12">
        <f t="shared" si="1"/>
        <v>-220</v>
      </c>
      <c r="C25">
        <f>'2000 250 200 1'!B113</f>
        <v>0.18140000000000001</v>
      </c>
      <c r="D25">
        <f t="shared" si="0"/>
        <v>-0.74136271727592351</v>
      </c>
      <c r="E25" s="12">
        <v>0</v>
      </c>
      <c r="F25">
        <f>'2000 250 200 1'!C113</f>
        <v>6.3861954499999998E-4</v>
      </c>
      <c r="G25">
        <f>'2000 250 200 15'!C113</f>
        <v>6.2585621199999996E-4</v>
      </c>
      <c r="H25" s="15">
        <f t="shared" si="2"/>
        <v>2.0187548759782232</v>
      </c>
      <c r="I25">
        <f>'2000 250 200 1'!D113</f>
        <v>1.4377303699999999E-18</v>
      </c>
      <c r="J25">
        <f>'2000 250 200 15'!D113</f>
        <v>3.5495203599999999E-19</v>
      </c>
      <c r="K25" s="15">
        <f t="shared" si="3"/>
        <v>120.79979480760296</v>
      </c>
      <c r="L25">
        <f>'2000 250 200 1'!E113</f>
        <v>2.2513096999999999E-15</v>
      </c>
      <c r="M25">
        <f>'2000 250 200 15'!E113</f>
        <v>-5.6714630199999997E-16</v>
      </c>
      <c r="N25" s="12">
        <f t="shared" si="4"/>
        <v>-2.8184560019999998E-15</v>
      </c>
      <c r="O25">
        <f>'2000 250 200 1'!F113</f>
        <v>8.5763657299999996E-16</v>
      </c>
      <c r="P25">
        <f>'2000 250 200 15'!F113</f>
        <v>-3.9150755199999997E-15</v>
      </c>
      <c r="Q25" s="12">
        <f t="shared" si="5"/>
        <v>-4.772712093E-15</v>
      </c>
      <c r="R25">
        <f>'2000 250 200 1'!G113</f>
        <v>-7.7569061800000004E-17</v>
      </c>
      <c r="S25">
        <f>'2000 250 200 15'!G113</f>
        <v>-1.58368495E-16</v>
      </c>
      <c r="T25" s="12">
        <f t="shared" si="6"/>
        <v>-8.0799433199999994E-17</v>
      </c>
    </row>
    <row r="26" spans="1:20">
      <c r="A26">
        <f>'2000 250 200 1'!A114</f>
        <v>23</v>
      </c>
      <c r="B26" s="12">
        <f t="shared" si="1"/>
        <v>-230</v>
      </c>
      <c r="C26">
        <f>'2000 250 200 1'!B114</f>
        <v>0.2286</v>
      </c>
      <c r="D26">
        <f t="shared" si="0"/>
        <v>-0.64092377394073707</v>
      </c>
      <c r="E26" s="12">
        <v>0</v>
      </c>
      <c r="F26">
        <f>'2000 250 200 1'!C114</f>
        <v>4.84944994E-4</v>
      </c>
      <c r="G26">
        <f>'2000 250 200 15'!C114</f>
        <v>4.7293539300000001E-4</v>
      </c>
      <c r="H26" s="15">
        <f t="shared" si="2"/>
        <v>2.5075366743050318</v>
      </c>
      <c r="I26">
        <f>'2000 250 200 1'!D114</f>
        <v>6.4455687000000004E-19</v>
      </c>
      <c r="J26">
        <f>'2000 250 200 15'!D114</f>
        <v>5.5296968599999999E-19</v>
      </c>
      <c r="K26" s="15">
        <f t="shared" si="3"/>
        <v>15.296058954370285</v>
      </c>
      <c r="L26">
        <f>'2000 250 200 1'!E114</f>
        <v>1.32913398E-15</v>
      </c>
      <c r="M26">
        <f>'2000 250 200 15'!E114</f>
        <v>1.1692288100000001E-15</v>
      </c>
      <c r="N26" s="12">
        <f t="shared" si="4"/>
        <v>-1.5990516999999995E-16</v>
      </c>
      <c r="O26">
        <f>'2000 250 200 1'!F114</f>
        <v>3.9670959000000001E-15</v>
      </c>
      <c r="P26">
        <f>'2000 250 200 15'!F114</f>
        <v>-2.6709709699999999E-15</v>
      </c>
      <c r="Q26" s="12">
        <f t="shared" si="5"/>
        <v>-6.63806687E-15</v>
      </c>
      <c r="R26">
        <f>'2000 250 200 1'!G114</f>
        <v>-7.8373765500000002E-17</v>
      </c>
      <c r="S26">
        <f>'2000 250 200 15'!G114</f>
        <v>-1.57485209E-16</v>
      </c>
      <c r="T26" s="12">
        <f t="shared" si="6"/>
        <v>-7.9111443499999999E-17</v>
      </c>
    </row>
    <row r="27" spans="1:20">
      <c r="A27">
        <f>'2000 250 200 1'!A115</f>
        <v>24</v>
      </c>
      <c r="B27" s="12">
        <f t="shared" si="1"/>
        <v>-240</v>
      </c>
      <c r="C27">
        <f>'2000 250 200 1'!B115</f>
        <v>0.28799999999999998</v>
      </c>
      <c r="D27">
        <f t="shared" si="0"/>
        <v>-0.54060751224076919</v>
      </c>
      <c r="E27" s="12">
        <v>0</v>
      </c>
      <c r="F27">
        <f>'2000 250 200 1'!C115</f>
        <v>3.6523454199999998E-4</v>
      </c>
      <c r="G27">
        <f>'2000 250 200 15'!C115</f>
        <v>3.5390177699999998E-4</v>
      </c>
      <c r="H27" s="15">
        <f t="shared" si="2"/>
        <v>3.1517710065760145</v>
      </c>
      <c r="I27">
        <f>'2000 250 200 1'!D115</f>
        <v>2.1947836999999999E-19</v>
      </c>
      <c r="J27">
        <f>'2000 250 200 15'!D115</f>
        <v>1.75775704E-19</v>
      </c>
      <c r="K27" s="15">
        <f t="shared" si="3"/>
        <v>22.113708055037019</v>
      </c>
      <c r="L27">
        <f>'2000 250 200 1'!E115</f>
        <v>-6.0092445899999998E-16</v>
      </c>
      <c r="M27">
        <f>'2000 250 200 15'!E115</f>
        <v>4.96679348E-16</v>
      </c>
      <c r="N27" s="12">
        <f t="shared" si="4"/>
        <v>1.0976038069999999E-15</v>
      </c>
      <c r="O27">
        <f>'2000 250 200 1'!F115</f>
        <v>4.1250331400000001E-15</v>
      </c>
      <c r="P27">
        <f>'2000 250 200 15'!F115</f>
        <v>1.5429882E-15</v>
      </c>
      <c r="Q27" s="12">
        <f t="shared" si="5"/>
        <v>-2.5820449400000003E-15</v>
      </c>
      <c r="R27">
        <f>'2000 250 200 1'!G115</f>
        <v>-7.9246863999999996E-17</v>
      </c>
      <c r="S27">
        <f>'2000 250 200 15'!G115</f>
        <v>-1.5788100799999999E-16</v>
      </c>
      <c r="T27" s="12">
        <f t="shared" si="6"/>
        <v>-7.8634143999999994E-17</v>
      </c>
    </row>
    <row r="28" spans="1:20">
      <c r="A28">
        <f>'2000 250 200 1'!A116</f>
        <v>25</v>
      </c>
      <c r="B28" s="12">
        <f t="shared" si="1"/>
        <v>-250</v>
      </c>
      <c r="C28">
        <f>'2000 250 200 1'!B116</f>
        <v>0.36280000000000001</v>
      </c>
      <c r="D28">
        <f t="shared" si="0"/>
        <v>-0.44033272161194231</v>
      </c>
      <c r="E28" s="12">
        <v>0</v>
      </c>
      <c r="F28">
        <f>'2000 250 200 1'!C116</f>
        <v>2.7152319799999999E-4</v>
      </c>
      <c r="G28">
        <f>'2000 250 200 15'!C116</f>
        <v>2.6084520100000001E-4</v>
      </c>
      <c r="H28" s="15">
        <f t="shared" si="2"/>
        <v>4.0115067010203882</v>
      </c>
      <c r="I28">
        <f>'2000 250 200 1'!D116</f>
        <v>6.0135970400000004E-19</v>
      </c>
      <c r="J28">
        <f>'2000 250 200 15'!D116</f>
        <v>9.7836986699999995E-20</v>
      </c>
      <c r="K28" s="15">
        <f t="shared" si="3"/>
        <v>144.0289189000305</v>
      </c>
      <c r="L28">
        <f>'2000 250 200 1'!E116</f>
        <v>-2.2147636299999999E-15</v>
      </c>
      <c r="M28">
        <f>'2000 250 200 15'!E116</f>
        <v>-3.7507681399999998E-16</v>
      </c>
      <c r="N28" s="12">
        <f t="shared" si="4"/>
        <v>1.8396868159999998E-15</v>
      </c>
      <c r="O28">
        <f>'2000 250 200 1'!F116</f>
        <v>1.3572357899999999E-15</v>
      </c>
      <c r="P28">
        <f>'2000 250 200 15'!F116</f>
        <v>1.7407854100000001E-15</v>
      </c>
      <c r="Q28" s="12">
        <f t="shared" si="5"/>
        <v>3.8354962000000016E-16</v>
      </c>
      <c r="R28">
        <f>'2000 250 200 1'!G116</f>
        <v>-7.9636065999999999E-17</v>
      </c>
      <c r="S28">
        <f>'2000 250 200 15'!G116</f>
        <v>-1.5816923799999999E-16</v>
      </c>
      <c r="T28" s="12">
        <f t="shared" si="6"/>
        <v>-7.853317199999999E-17</v>
      </c>
    </row>
    <row r="29" spans="1:20">
      <c r="A29">
        <f>'2000 250 200 1'!A117</f>
        <v>26</v>
      </c>
      <c r="B29" s="12">
        <f t="shared" si="1"/>
        <v>-260</v>
      </c>
      <c r="C29">
        <f>'2000 250 200 1'!B117</f>
        <v>0.4572</v>
      </c>
      <c r="D29">
        <f t="shared" si="0"/>
        <v>-0.33989377827675588</v>
      </c>
      <c r="E29" s="12">
        <v>0</v>
      </c>
      <c r="F29">
        <f>'2000 250 200 1'!C117</f>
        <v>1.9877220100000001E-4</v>
      </c>
      <c r="G29">
        <f>'2000 250 200 15'!C117</f>
        <v>1.8873485300000001E-4</v>
      </c>
      <c r="H29" s="15">
        <f t="shared" si="2"/>
        <v>5.1804724050262081</v>
      </c>
      <c r="I29">
        <f>'2000 250 200 1'!D117</f>
        <v>1.7572975E-19</v>
      </c>
      <c r="J29">
        <f>'2000 250 200 15'!D117</f>
        <v>2.3997404600000001E-19</v>
      </c>
      <c r="K29" s="15">
        <f t="shared" si="3"/>
        <v>-30.908688647144324</v>
      </c>
      <c r="L29">
        <f>'2000 250 200 1'!E117</f>
        <v>-8.8407608899999996E-16</v>
      </c>
      <c r="M29">
        <f>'2000 250 200 15'!E117</f>
        <v>-1.2714877100000001E-15</v>
      </c>
      <c r="N29" s="12">
        <f t="shared" si="4"/>
        <v>-3.8741162100000014E-16</v>
      </c>
      <c r="O29">
        <f>'2000 250 200 1'!F117</f>
        <v>-3.2892401600000001E-15</v>
      </c>
      <c r="P29">
        <f>'2000 250 200 15'!F117</f>
        <v>1.0420023499999999E-15</v>
      </c>
      <c r="Q29" s="12">
        <f t="shared" si="5"/>
        <v>4.3312425100000001E-15</v>
      </c>
      <c r="R29">
        <f>'2000 250 200 1'!G117</f>
        <v>-7.9216313000000004E-17</v>
      </c>
      <c r="S29">
        <f>'2000 250 200 15'!G117</f>
        <v>-1.5832275199999999E-16</v>
      </c>
      <c r="T29" s="12">
        <f t="shared" si="6"/>
        <v>-7.9106438999999986E-17</v>
      </c>
    </row>
    <row r="30" spans="1:20">
      <c r="A30">
        <f>'2000 250 200 1'!A118</f>
        <v>27</v>
      </c>
      <c r="B30" s="12">
        <f t="shared" si="1"/>
        <v>-270</v>
      </c>
      <c r="C30">
        <f>'2000 250 200 1'!B118</f>
        <v>0.57599999999999996</v>
      </c>
      <c r="D30">
        <f t="shared" si="0"/>
        <v>-0.239577516576788</v>
      </c>
      <c r="E30" s="12">
        <v>0</v>
      </c>
      <c r="F30">
        <f>'2000 250 200 1'!C118</f>
        <v>1.4320537400000001E-4</v>
      </c>
      <c r="G30">
        <f>'2000 250 200 15'!C118</f>
        <v>1.3378605499999999E-4</v>
      </c>
      <c r="H30" s="15">
        <f t="shared" si="2"/>
        <v>6.8011627897699407</v>
      </c>
      <c r="I30">
        <f>'2000 250 200 1'!D118</f>
        <v>1.35703439E-19</v>
      </c>
      <c r="J30">
        <f>'2000 250 200 15'!D118</f>
        <v>1.1396699300000001E-19</v>
      </c>
      <c r="K30" s="15">
        <f t="shared" si="3"/>
        <v>17.412110697994056</v>
      </c>
      <c r="L30">
        <f>'2000 250 200 1'!E118</f>
        <v>9.4761415199999991E-16</v>
      </c>
      <c r="M30">
        <f>'2000 250 200 15'!E118</f>
        <v>-8.5186003E-16</v>
      </c>
      <c r="N30" s="12">
        <f t="shared" si="4"/>
        <v>-1.7994741819999999E-15</v>
      </c>
      <c r="O30">
        <f>'2000 250 200 1'!F118</f>
        <v>-3.5628061399999999E-15</v>
      </c>
      <c r="P30">
        <f>'2000 250 200 15'!F118</f>
        <v>-9.4000253799999999E-16</v>
      </c>
      <c r="Q30" s="12">
        <f t="shared" si="5"/>
        <v>2.6228036019999999E-15</v>
      </c>
      <c r="R30">
        <f>'2000 250 200 1'!G118</f>
        <v>-7.8909325599999995E-17</v>
      </c>
      <c r="S30">
        <f>'2000 250 200 15'!G118</f>
        <v>-1.5820545999999999E-16</v>
      </c>
      <c r="T30" s="12">
        <f t="shared" si="6"/>
        <v>-7.9296134399999996E-17</v>
      </c>
    </row>
    <row r="31" spans="1:20">
      <c r="A31">
        <f>'2000 250 200 1'!A119</f>
        <v>28</v>
      </c>
      <c r="B31" s="12">
        <f t="shared" si="1"/>
        <v>-280</v>
      </c>
      <c r="C31">
        <f>'2000 250 200 1'!B119</f>
        <v>0.72570000000000001</v>
      </c>
      <c r="D31">
        <f t="shared" si="0"/>
        <v>-0.13924287691845788</v>
      </c>
      <c r="E31" s="12">
        <v>0</v>
      </c>
      <c r="F31">
        <f>'2000 250 200 1'!C119</f>
        <v>1.0160519499999999E-4</v>
      </c>
      <c r="G31">
        <f>'2000 250 200 15'!C119</f>
        <v>9.2782486399999996E-5</v>
      </c>
      <c r="H31" s="15">
        <f t="shared" si="2"/>
        <v>9.0774359120474593</v>
      </c>
      <c r="I31">
        <f>'2000 250 200 1'!D119</f>
        <v>2.4199604099999998E-19</v>
      </c>
      <c r="J31">
        <f>'2000 250 200 15'!D119</f>
        <v>5.6834144399999997E-20</v>
      </c>
      <c r="K31" s="15">
        <f t="shared" si="3"/>
        <v>123.92449333868399</v>
      </c>
      <c r="L31">
        <f>'2000 250 200 1'!E119</f>
        <v>2.3817290099999999E-15</v>
      </c>
      <c r="M31">
        <f>'2000 250 200 15'!E119</f>
        <v>-6.1255250399999999E-16</v>
      </c>
      <c r="N31" s="12">
        <f t="shared" si="4"/>
        <v>-2.994281514E-15</v>
      </c>
      <c r="O31">
        <f>'2000 250 200 1'!F119</f>
        <v>-1.25067821E-15</v>
      </c>
      <c r="P31">
        <f>'2000 250 200 15'!F119</f>
        <v>-1.71448345E-15</v>
      </c>
      <c r="Q31" s="12">
        <f t="shared" si="5"/>
        <v>-4.6380524000000001E-16</v>
      </c>
      <c r="R31">
        <f>'2000 250 200 1'!G119</f>
        <v>-7.8806326099999998E-17</v>
      </c>
      <c r="S31">
        <f>'2000 250 200 15'!G119</f>
        <v>-1.5815481899999999E-16</v>
      </c>
      <c r="T31" s="12">
        <f t="shared" si="6"/>
        <v>-7.9348492899999993E-17</v>
      </c>
    </row>
    <row r="32" spans="1:20">
      <c r="A32">
        <f>'2000 250 200 1'!A120</f>
        <v>29</v>
      </c>
      <c r="B32" s="12">
        <f t="shared" si="1"/>
        <v>-290</v>
      </c>
      <c r="C32">
        <f>'2000 250 200 1'!B120</f>
        <v>0.9143</v>
      </c>
      <c r="D32">
        <f t="shared" si="0"/>
        <v>-3.8911280232103829E-2</v>
      </c>
      <c r="E32" s="12">
        <v>0</v>
      </c>
      <c r="F32">
        <f>'2000 250 200 1'!C120</f>
        <v>7.1095708999999996E-5</v>
      </c>
      <c r="G32">
        <f>'2000 250 200 15'!C120</f>
        <v>6.2859453200000005E-5</v>
      </c>
      <c r="H32" s="15">
        <f t="shared" si="2"/>
        <v>12.297033820470398</v>
      </c>
      <c r="I32">
        <f>'2000 250 200 1'!D120</f>
        <v>1.6416072099999999E-19</v>
      </c>
      <c r="J32">
        <f>'2000 250 200 15'!D120</f>
        <v>3.8946381500000003E-21</v>
      </c>
      <c r="K32" s="15">
        <f t="shared" si="3"/>
        <v>190.73010662748629</v>
      </c>
      <c r="L32">
        <f>'2000 250 200 1'!E120</f>
        <v>2.30901026E-15</v>
      </c>
      <c r="M32">
        <f>'2000 250 200 15'!E120</f>
        <v>-6.1957875100000002E-17</v>
      </c>
      <c r="N32" s="12">
        <f t="shared" si="4"/>
        <v>-2.3709681350999998E-15</v>
      </c>
      <c r="O32">
        <f>'2000 250 200 1'!F120</f>
        <v>2.1121501400000002E-15</v>
      </c>
      <c r="P32">
        <f>'2000 250 200 15'!F120</f>
        <v>-1.7641358500000001E-15</v>
      </c>
      <c r="Q32" s="12">
        <f t="shared" si="5"/>
        <v>-3.8762859900000004E-15</v>
      </c>
      <c r="R32">
        <f>'2000 250 200 1'!G120</f>
        <v>-7.8886560100000004E-17</v>
      </c>
      <c r="S32">
        <f>'2000 250 200 15'!G120</f>
        <v>-1.5810661499999999E-16</v>
      </c>
      <c r="T32" s="12">
        <f t="shared" si="6"/>
        <v>-7.9220054899999984E-17</v>
      </c>
    </row>
    <row r="33" spans="1:20">
      <c r="A33">
        <f>'2000 250 200 1'!A121</f>
        <v>30</v>
      </c>
      <c r="B33" s="12">
        <f t="shared" si="1"/>
        <v>-300</v>
      </c>
      <c r="C33">
        <f>'2000 250 200 1'!B121</f>
        <v>1.1519999999999999</v>
      </c>
      <c r="D33">
        <f t="shared" si="0"/>
        <v>6.1452479087193208E-2</v>
      </c>
      <c r="E33" s="12">
        <v>0</v>
      </c>
      <c r="F33">
        <f>'2000 250 200 1'!C121</f>
        <v>4.9131181599999999E-5</v>
      </c>
      <c r="G33">
        <f>'2000 250 200 15'!C121</f>
        <v>4.1477572700000002E-5</v>
      </c>
      <c r="H33" s="15">
        <f t="shared" si="2"/>
        <v>16.893751512484918</v>
      </c>
      <c r="I33">
        <f>'2000 250 200 1'!D121</f>
        <v>7.7214935200000006E-20</v>
      </c>
      <c r="J33">
        <f>'2000 250 200 15'!D121</f>
        <v>6.6151405499999996E-20</v>
      </c>
      <c r="K33" s="15">
        <f t="shared" si="3"/>
        <v>15.433929116110878</v>
      </c>
      <c r="L33">
        <f>'2000 250 200 1'!E121</f>
        <v>1.57160753E-15</v>
      </c>
      <c r="M33">
        <f>'2000 250 200 15'!E121</f>
        <v>1.5948716699999999E-15</v>
      </c>
      <c r="N33" s="12">
        <f t="shared" si="4"/>
        <v>2.3264139999999952E-17</v>
      </c>
      <c r="O33">
        <f>'2000 250 200 1'!F121</f>
        <v>3.1440265600000002E-15</v>
      </c>
      <c r="P33">
        <f>'2000 250 200 15'!F121</f>
        <v>-1.0616957000000001E-15</v>
      </c>
      <c r="Q33" s="12">
        <f t="shared" si="5"/>
        <v>-4.2057222600000004E-15</v>
      </c>
      <c r="R33">
        <f>'2000 250 200 1'!G121</f>
        <v>-7.8975234199999995E-17</v>
      </c>
      <c r="S33">
        <f>'2000 250 200 15'!G121</f>
        <v>-1.58039952E-16</v>
      </c>
      <c r="T33" s="12">
        <f t="shared" si="6"/>
        <v>-7.9064717800000004E-17</v>
      </c>
    </row>
    <row r="34" spans="1:20">
      <c r="A34">
        <f>'2000 250 200 1'!A122</f>
        <v>31</v>
      </c>
      <c r="B34" s="12">
        <f t="shared" si="1"/>
        <v>-310</v>
      </c>
      <c r="C34">
        <f>'2000 250 200 1'!B122</f>
        <v>1.4510000000000001</v>
      </c>
      <c r="D34">
        <f t="shared" si="0"/>
        <v>0.16166741243773589</v>
      </c>
      <c r="E34" s="12">
        <v>0</v>
      </c>
      <c r="F34">
        <f>'2000 250 200 1'!C122</f>
        <v>3.3572356800000003E-5</v>
      </c>
      <c r="G34">
        <f>'2000 250 200 15'!C122</f>
        <v>2.6495079399999999E-5</v>
      </c>
      <c r="H34" s="15">
        <f t="shared" si="2"/>
        <v>23.564439728825999</v>
      </c>
      <c r="I34">
        <f>'2000 250 200 1'!D122</f>
        <v>1.31544563E-21</v>
      </c>
      <c r="J34">
        <f>'2000 250 200 15'!D122</f>
        <v>8.7235873600000002E-20</v>
      </c>
      <c r="K34" s="15">
        <f t="shared" si="3"/>
        <v>-194.05792870647895</v>
      </c>
      <c r="L34">
        <f>'2000 250 200 1'!E122</f>
        <v>-3.9182403500000003E-17</v>
      </c>
      <c r="M34">
        <f>'2000 250 200 15'!E122</f>
        <v>3.2925311200000001E-15</v>
      </c>
      <c r="N34" s="12">
        <f t="shared" si="4"/>
        <v>3.3317135234999999E-15</v>
      </c>
      <c r="O34">
        <f>'2000 250 200 1'!F122</f>
        <v>1.85301052E-15</v>
      </c>
      <c r="P34">
        <f>'2000 250 200 15'!F122</f>
        <v>9.9972931899999998E-16</v>
      </c>
      <c r="Q34" s="12">
        <f t="shared" si="5"/>
        <v>-8.5328120100000003E-16</v>
      </c>
      <c r="R34">
        <f>'2000 250 200 1'!G122</f>
        <v>-7.90549907E-17</v>
      </c>
      <c r="S34">
        <f>'2000 250 200 15'!G122</f>
        <v>-1.58021236E-16</v>
      </c>
      <c r="T34" s="12">
        <f t="shared" si="6"/>
        <v>-7.8966245299999996E-17</v>
      </c>
    </row>
    <row r="35" spans="1:20">
      <c r="A35">
        <f>'2000 250 200 1'!A123</f>
        <v>32</v>
      </c>
      <c r="B35" s="12">
        <f t="shared" si="1"/>
        <v>-320</v>
      </c>
      <c r="C35">
        <f>'2000 250 200 1'!B123</f>
        <v>1.829</v>
      </c>
      <c r="D35">
        <f t="shared" si="0"/>
        <v>0.26221370547641687</v>
      </c>
      <c r="E35" s="12">
        <v>0</v>
      </c>
      <c r="F35">
        <f>'2000 250 200 1'!C123</f>
        <v>2.26992435E-5</v>
      </c>
      <c r="G35">
        <f>'2000 250 200 15'!C123</f>
        <v>1.61881078E-5</v>
      </c>
      <c r="H35" s="15">
        <f t="shared" si="2"/>
        <v>33.487164758377354</v>
      </c>
      <c r="I35">
        <f>'2000 250 200 1'!D123</f>
        <v>1.5434945E-20</v>
      </c>
      <c r="J35">
        <f>'2000 250 200 15'!D123</f>
        <v>1.4186994900000001E-20</v>
      </c>
      <c r="K35" s="15">
        <f t="shared" si="3"/>
        <v>8.4258499221382781</v>
      </c>
      <c r="L35">
        <f>'2000 250 200 1'!E123</f>
        <v>6.7997618499999995E-16</v>
      </c>
      <c r="M35">
        <f>'2000 250 200 15'!E123</f>
        <v>8.7638376999999997E-16</v>
      </c>
      <c r="N35" s="12">
        <f t="shared" si="4"/>
        <v>1.9640758500000001E-16</v>
      </c>
      <c r="O35">
        <f>'2000 250 200 1'!F123</f>
        <v>-1.3635571699999999E-15</v>
      </c>
      <c r="P35">
        <f>'2000 250 200 15'!F123</f>
        <v>5.61548593E-15</v>
      </c>
      <c r="Q35" s="12">
        <f t="shared" si="5"/>
        <v>6.9790431000000001E-15</v>
      </c>
      <c r="R35">
        <f>'2000 250 200 1'!G123</f>
        <v>-7.9039100200000004E-17</v>
      </c>
      <c r="S35">
        <f>'2000 250 200 15'!G123</f>
        <v>-1.5809591200000001E-16</v>
      </c>
      <c r="T35" s="12">
        <f t="shared" si="6"/>
        <v>-7.9056811800000002E-17</v>
      </c>
    </row>
    <row r="36" spans="1:20">
      <c r="A36">
        <f>'2000 250 200 1'!A124</f>
        <v>33</v>
      </c>
      <c r="B36" s="12">
        <f t="shared" si="1"/>
        <v>-330</v>
      </c>
      <c r="C36">
        <f>'2000 250 200 1'!B124</f>
        <v>2.3039999999999998</v>
      </c>
      <c r="D36">
        <f t="shared" si="0"/>
        <v>0.3624824747511744</v>
      </c>
      <c r="E36" s="12">
        <v>0</v>
      </c>
      <c r="F36">
        <f>'2000 250 200 1'!C124</f>
        <v>1.51927271E-5</v>
      </c>
      <c r="G36">
        <f>'2000 250 200 15'!C124</f>
        <v>9.2351418000000007E-6</v>
      </c>
      <c r="H36" s="15">
        <f t="shared" si="2"/>
        <v>48.776954914802239</v>
      </c>
      <c r="I36">
        <f>'2000 250 200 1'!D124</f>
        <v>7.7191958000000004E-20</v>
      </c>
      <c r="J36">
        <f>'2000 250 200 15'!D124</f>
        <v>5.6121850600000001E-20</v>
      </c>
      <c r="K36" s="15">
        <f t="shared" si="3"/>
        <v>31.609789895388229</v>
      </c>
      <c r="L36">
        <f>'2000 250 200 1'!E124</f>
        <v>5.0808493699999998E-15</v>
      </c>
      <c r="M36">
        <f>'2000 250 200 15'!E124</f>
        <v>-6.0769885199999996E-15</v>
      </c>
      <c r="N36" s="12">
        <f t="shared" si="4"/>
        <v>-1.1157837889999999E-14</v>
      </c>
      <c r="O36">
        <f>'2000 250 200 1'!F124</f>
        <v>-1.0451937100000001E-15</v>
      </c>
      <c r="P36">
        <f>'2000 250 200 15'!F124</f>
        <v>6.3608312600000002E-15</v>
      </c>
      <c r="Q36" s="12">
        <f t="shared" si="5"/>
        <v>7.4060249700000011E-15</v>
      </c>
      <c r="R36">
        <f>'2000 250 200 1'!G124</f>
        <v>-7.8977937400000003E-17</v>
      </c>
      <c r="S36">
        <f>'2000 250 200 15'!G124</f>
        <v>-1.5816732E-16</v>
      </c>
      <c r="T36" s="12">
        <f t="shared" si="6"/>
        <v>-7.9189382600000001E-17</v>
      </c>
    </row>
    <row r="37" spans="1:20">
      <c r="A37">
        <f>'2000 250 200 1'!A125</f>
        <v>34</v>
      </c>
      <c r="B37" s="12">
        <f t="shared" si="1"/>
        <v>-340</v>
      </c>
      <c r="C37">
        <f>'2000 250 200 1'!B125</f>
        <v>2.903</v>
      </c>
      <c r="D37">
        <f t="shared" si="0"/>
        <v>0.46284703583167375</v>
      </c>
      <c r="E37" s="12">
        <v>0</v>
      </c>
      <c r="F37">
        <f>'2000 250 200 1'!C125</f>
        <v>1.00556686E-5</v>
      </c>
      <c r="G37">
        <f>'2000 250 200 15'!C125</f>
        <v>4.6357511999999997E-6</v>
      </c>
      <c r="H37" s="15">
        <f t="shared" si="2"/>
        <v>73.783439228930064</v>
      </c>
      <c r="I37">
        <f>'2000 250 200 1'!D125</f>
        <v>7.9111273600000001E-20</v>
      </c>
      <c r="J37">
        <f>'2000 250 200 15'!D125</f>
        <v>7.7206677700000001E-20</v>
      </c>
      <c r="K37" s="15">
        <f t="shared" si="3"/>
        <v>2.4368230061367235</v>
      </c>
      <c r="L37">
        <f>'2000 250 200 1'!E125</f>
        <v>7.8673310399999998E-15</v>
      </c>
      <c r="M37">
        <f>'2000 250 200 15'!E125</f>
        <v>-1.6654620700000001E-14</v>
      </c>
      <c r="N37" s="12">
        <f t="shared" si="4"/>
        <v>-2.4521951740000001E-14</v>
      </c>
      <c r="O37">
        <f>'2000 250 200 1'!F125</f>
        <v>5.6201842899999998E-15</v>
      </c>
      <c r="P37">
        <f>'2000 250 200 15'!F125</f>
        <v>1.4573719299999999E-17</v>
      </c>
      <c r="Q37" s="12">
        <f t="shared" si="5"/>
        <v>-5.6056105706999996E-15</v>
      </c>
      <c r="R37">
        <f>'2000 250 200 1'!G125</f>
        <v>-7.8976423899999997E-17</v>
      </c>
      <c r="S37">
        <f>'2000 250 200 15'!G125</f>
        <v>-1.5818913200000001E-16</v>
      </c>
      <c r="T37" s="12">
        <f t="shared" si="6"/>
        <v>-7.9212708100000014E-17</v>
      </c>
    </row>
    <row r="38" spans="1:20">
      <c r="A38">
        <f>'2000 250 200 1'!A126</f>
        <v>35</v>
      </c>
      <c r="B38" s="12">
        <f t="shared" si="1"/>
        <v>-350</v>
      </c>
      <c r="C38">
        <f>'2000 250 200 1'!B126</f>
        <v>3.657</v>
      </c>
      <c r="D38">
        <f t="shared" si="0"/>
        <v>0.56312496033804438</v>
      </c>
      <c r="E38" s="12">
        <v>0</v>
      </c>
      <c r="F38">
        <f>'2000 250 200 1'!C126</f>
        <v>6.5635310700000002E-6</v>
      </c>
      <c r="G38">
        <f>'2000 250 200 15'!C126</f>
        <v>1.6599456899999999E-6</v>
      </c>
      <c r="H38" s="15">
        <f t="shared" si="2"/>
        <v>119.25820484716736</v>
      </c>
      <c r="I38">
        <f>'2000 250 200 1'!D126</f>
        <v>2.17924535E-21</v>
      </c>
      <c r="J38">
        <f>'2000 250 200 15'!D126</f>
        <v>5.04759178E-20</v>
      </c>
      <c r="K38" s="15">
        <f t="shared" si="3"/>
        <v>-183.44515356420465</v>
      </c>
      <c r="L38">
        <f>'2000 250 200 1'!E126</f>
        <v>-3.3202331599999998E-16</v>
      </c>
      <c r="M38">
        <f>'2000 250 200 15'!E126</f>
        <v>-3.0408174299999997E-14</v>
      </c>
      <c r="N38" s="12">
        <f t="shared" si="4"/>
        <v>-3.0076150983999997E-14</v>
      </c>
      <c r="O38">
        <f>'2000 250 200 1'!F126</f>
        <v>1.64268067E-14</v>
      </c>
      <c r="P38">
        <f>'2000 250 200 15'!F126</f>
        <v>-1.03822278E-14</v>
      </c>
      <c r="Q38" s="12">
        <f t="shared" si="5"/>
        <v>-2.6809034500000002E-14</v>
      </c>
      <c r="R38">
        <f>'2000 250 200 1'!G126</f>
        <v>-7.9057989600000006E-17</v>
      </c>
      <c r="S38">
        <f>'2000 250 200 15'!G126</f>
        <v>-1.5816287200000001E-16</v>
      </c>
      <c r="T38" s="12">
        <f t="shared" si="6"/>
        <v>-7.91048824E-17</v>
      </c>
    </row>
    <row r="39" spans="1:20">
      <c r="A39">
        <f>'2000 250 200 1'!A127</f>
        <v>36</v>
      </c>
      <c r="B39" s="12">
        <f t="shared" si="1"/>
        <v>-360</v>
      </c>
      <c r="C39">
        <f>'2000 250 200 1'!B127</f>
        <v>4.6079999999999997</v>
      </c>
      <c r="D39">
        <f t="shared" si="0"/>
        <v>0.6635124704151556</v>
      </c>
      <c r="E39" s="12">
        <v>0</v>
      </c>
      <c r="F39">
        <f>'2000 250 200 1'!C127</f>
        <v>4.2023861899999999E-6</v>
      </c>
      <c r="G39">
        <f>'2000 250 200 15'!C127</f>
        <v>2.1219682000000001E-7</v>
      </c>
      <c r="H39" s="15">
        <f t="shared" si="2"/>
        <v>180.7731040943774</v>
      </c>
      <c r="I39">
        <f>'2000 250 200 1'!D127</f>
        <v>7.6344314099999996E-20</v>
      </c>
      <c r="J39">
        <f>'2000 250 200 15'!D127</f>
        <v>1.64466606E-21</v>
      </c>
      <c r="K39" s="15">
        <f t="shared" si="3"/>
        <v>191.56462332690666</v>
      </c>
      <c r="L39">
        <f>'2000 250 200 1'!E127</f>
        <v>-1.81668963E-14</v>
      </c>
      <c r="M39">
        <f>'2000 250 200 15'!E127</f>
        <v>-7.7506630700000006E-15</v>
      </c>
      <c r="N39" s="12">
        <f t="shared" si="4"/>
        <v>1.0416233229999999E-14</v>
      </c>
      <c r="O39">
        <f>'2000 250 200 1'!F127</f>
        <v>1.1331575499999999E-14</v>
      </c>
      <c r="P39">
        <f>'2000 250 200 15'!F127</f>
        <v>-2.04015253E-14</v>
      </c>
      <c r="Q39" s="12">
        <f t="shared" si="5"/>
        <v>-3.1733100799999998E-14</v>
      </c>
      <c r="R39">
        <f>'2000 250 200 1'!G127</f>
        <v>-7.9132341099999998E-17</v>
      </c>
      <c r="S39">
        <f>'2000 250 200 15'!G127</f>
        <v>-1.5811104699999999E-16</v>
      </c>
      <c r="T39" s="12">
        <f t="shared" si="6"/>
        <v>-7.8978705899999995E-17</v>
      </c>
    </row>
    <row r="40" spans="1:20">
      <c r="A40">
        <f>'2000 250 200 1'!A128</f>
        <v>37</v>
      </c>
      <c r="B40" s="12">
        <f t="shared" si="1"/>
        <v>-370</v>
      </c>
      <c r="C40">
        <f>'2000 250 200 1'!B128</f>
        <v>5.806</v>
      </c>
      <c r="D40">
        <f t="shared" si="0"/>
        <v>0.76387703149565489</v>
      </c>
      <c r="E40" s="12">
        <v>0</v>
      </c>
      <c r="F40">
        <f>'2000 250 200 1'!C128</f>
        <v>2.6188434399999998E-6</v>
      </c>
      <c r="G40">
        <f>'2000 250 200 15'!C128</f>
        <v>1.33811339E-6</v>
      </c>
      <c r="H40" s="15">
        <f t="shared" si="2"/>
        <v>64.733081760712551</v>
      </c>
      <c r="I40">
        <f>'2000 250 200 1'!D128</f>
        <v>6.0895008299999999E-20</v>
      </c>
      <c r="J40">
        <f>'2000 250 200 15'!D128</f>
        <v>3.9357817299999999E-20</v>
      </c>
      <c r="K40" s="15">
        <f t="shared" si="3"/>
        <v>42.965753575727646</v>
      </c>
      <c r="L40">
        <f>'2000 250 200 1'!E128</f>
        <v>-2.3252634100000001E-14</v>
      </c>
      <c r="M40">
        <f>'2000 250 200 15'!E128</f>
        <v>-2.94129165E-14</v>
      </c>
      <c r="N40" s="12">
        <f t="shared" si="4"/>
        <v>-6.1602823999999988E-15</v>
      </c>
      <c r="O40">
        <f>'2000 250 200 1'!F128</f>
        <v>-9.1361219100000003E-15</v>
      </c>
      <c r="P40">
        <f>'2000 250 200 15'!F128</f>
        <v>-1.49784404E-14</v>
      </c>
      <c r="Q40" s="12">
        <f t="shared" si="5"/>
        <v>-5.8423184899999993E-15</v>
      </c>
      <c r="R40">
        <f>'2000 250 200 1'!G128</f>
        <v>-7.9117017100000003E-17</v>
      </c>
      <c r="S40">
        <f>'2000 250 200 15'!G128</f>
        <v>-1.58073512E-16</v>
      </c>
      <c r="T40" s="12">
        <f t="shared" si="6"/>
        <v>-7.8956494899999993E-17</v>
      </c>
    </row>
    <row r="41" spans="1:20">
      <c r="A41">
        <f>'2000 250 200 1'!A129</f>
        <v>38</v>
      </c>
      <c r="B41" s="12">
        <f t="shared" si="1"/>
        <v>-380</v>
      </c>
      <c r="C41">
        <f>'2000 250 200 1'!B129</f>
        <v>7.3140000000000001</v>
      </c>
      <c r="D41">
        <f t="shared" si="0"/>
        <v>0.86415495600202552</v>
      </c>
      <c r="E41" s="12">
        <v>0</v>
      </c>
      <c r="F41">
        <f>'2000 250 200 1'!C129</f>
        <v>1.5668408300000001E-6</v>
      </c>
      <c r="G41">
        <f>'2000 250 200 15'!C129</f>
        <v>1.9738421100000001E-6</v>
      </c>
      <c r="H41" s="15">
        <f t="shared" si="2"/>
        <v>-22.98998734972864</v>
      </c>
      <c r="I41">
        <f>'2000 250 200 1'!D129</f>
        <v>1.3914140500000001E-20</v>
      </c>
      <c r="J41">
        <f>'2000 250 200 15'!D129</f>
        <v>3.44733637E-20</v>
      </c>
      <c r="K41" s="15">
        <f t="shared" si="3"/>
        <v>-84.977407038902413</v>
      </c>
      <c r="L41">
        <f>'2000 250 200 1'!E129</f>
        <v>-8.8803790400000003E-15</v>
      </c>
      <c r="M41">
        <f>'2000 250 200 15'!E129</f>
        <v>-1.7465107100000001E-14</v>
      </c>
      <c r="N41" s="12">
        <f t="shared" si="4"/>
        <v>-8.5847280600000005E-15</v>
      </c>
      <c r="O41">
        <f>'2000 250 200 1'!F129</f>
        <v>-2.7797325000000001E-14</v>
      </c>
      <c r="P41">
        <f>'2000 250 200 15'!F129</f>
        <v>1.74136397E-14</v>
      </c>
      <c r="Q41" s="12">
        <f t="shared" si="5"/>
        <v>4.5210964699999997E-14</v>
      </c>
      <c r="R41">
        <f>'2000 250 200 1'!G129</f>
        <v>-7.9070119500000002E-17</v>
      </c>
      <c r="S41">
        <f>'2000 250 200 15'!G129</f>
        <v>-1.5807849700000001E-16</v>
      </c>
      <c r="T41" s="12">
        <f t="shared" si="6"/>
        <v>-7.900837750000001E-17</v>
      </c>
    </row>
    <row r="42" spans="1:20">
      <c r="A42">
        <f>'2000 250 200 1'!A130</f>
        <v>39</v>
      </c>
      <c r="B42" s="12">
        <f t="shared" si="1"/>
        <v>-390</v>
      </c>
      <c r="C42">
        <f>'2000 250 200 1'!B130</f>
        <v>9.2159999999999993</v>
      </c>
      <c r="D42">
        <f t="shared" si="0"/>
        <v>0.96454246607913674</v>
      </c>
      <c r="E42" s="12">
        <v>0</v>
      </c>
      <c r="F42">
        <f>'2000 250 200 1'!C130</f>
        <v>8.7471054299999999E-7</v>
      </c>
      <c r="G42">
        <f>'2000 250 200 15'!C130</f>
        <v>2.2669088400000001E-6</v>
      </c>
      <c r="H42" s="15">
        <f t="shared" si="2"/>
        <v>-88.629342213349844</v>
      </c>
      <c r="I42">
        <f>'2000 250 200 1'!D130</f>
        <v>1.7944846899999999E-20</v>
      </c>
      <c r="J42">
        <f>'2000 250 200 15'!D130</f>
        <v>6.4817290900000003E-21</v>
      </c>
      <c r="K42" s="15">
        <f t="shared" si="3"/>
        <v>93.857754068297467</v>
      </c>
      <c r="L42">
        <f>'2000 250 200 1'!E130</f>
        <v>2.0515183E-14</v>
      </c>
      <c r="M42">
        <f>'2000 250 200 15'!E130</f>
        <v>-2.85928088E-15</v>
      </c>
      <c r="N42" s="12">
        <f t="shared" si="4"/>
        <v>-2.337446388E-14</v>
      </c>
      <c r="O42">
        <f>'2000 250 200 1'!F130</f>
        <v>-2.2515427000000001E-14</v>
      </c>
      <c r="P42">
        <f>'2000 250 200 15'!F130</f>
        <v>1.13718183E-13</v>
      </c>
      <c r="Q42" s="12">
        <f t="shared" si="5"/>
        <v>1.3623361000000001E-13</v>
      </c>
      <c r="R42">
        <f>'2000 250 200 1'!G130</f>
        <v>-7.90383153E-17</v>
      </c>
      <c r="S42">
        <f>'2000 250 200 15'!G130</f>
        <v>-1.58106535E-16</v>
      </c>
      <c r="T42" s="12">
        <f t="shared" si="6"/>
        <v>-7.9068219700000002E-17</v>
      </c>
    </row>
    <row r="43" spans="1:20">
      <c r="A43">
        <f>'2000 250 200 1'!A131</f>
        <v>40</v>
      </c>
      <c r="B43" s="12">
        <f t="shared" si="1"/>
        <v>-400</v>
      </c>
      <c r="C43">
        <f>'2000 250 200 1'!B131</f>
        <v>11.61</v>
      </c>
      <c r="D43">
        <f t="shared" si="0"/>
        <v>1.0648322197385738</v>
      </c>
      <c r="E43" s="12">
        <v>0</v>
      </c>
      <c r="F43">
        <f>'2000 250 200 1'!C131</f>
        <v>3.8645711399999999E-7</v>
      </c>
      <c r="G43">
        <f>'2000 250 200 15'!C131</f>
        <v>2.26307275E-6</v>
      </c>
      <c r="H43" s="15">
        <f t="shared" si="2"/>
        <v>-141.65650000765569</v>
      </c>
      <c r="I43">
        <f>'2000 250 200 1'!D131</f>
        <v>1.69704693E-20</v>
      </c>
      <c r="J43">
        <f>'2000 250 200 15'!D131</f>
        <v>9.7243887300000004E-21</v>
      </c>
      <c r="K43" s="15">
        <f t="shared" si="3"/>
        <v>54.288212073327138</v>
      </c>
      <c r="L43">
        <f>'2000 250 200 1'!E131</f>
        <v>4.3912943199999999E-14</v>
      </c>
      <c r="M43">
        <f>'2000 250 200 15'!E131</f>
        <v>4.2969845899999998E-15</v>
      </c>
      <c r="N43" s="12">
        <f t="shared" si="4"/>
        <v>-3.961595861E-14</v>
      </c>
      <c r="O43">
        <f>'2000 250 200 1'!F131</f>
        <v>4.36797175E-14</v>
      </c>
      <c r="P43">
        <f>'2000 250 200 15'!F131</f>
        <v>-9.3392218700000001E-14</v>
      </c>
      <c r="Q43" s="12">
        <f t="shared" si="5"/>
        <v>-1.3707193619999999E-13</v>
      </c>
      <c r="R43">
        <f>'2000 250 200 1'!G131</f>
        <v>-7.90393283E-17</v>
      </c>
      <c r="S43">
        <f>'2000 250 200 15'!G131</f>
        <v>-1.5812274099999999E-16</v>
      </c>
      <c r="T43" s="12">
        <f t="shared" si="6"/>
        <v>-7.9083412699999989E-17</v>
      </c>
    </row>
    <row r="44" spans="1:20">
      <c r="A44">
        <f>'2000 250 200 1'!A132</f>
        <v>41</v>
      </c>
      <c r="B44" s="12">
        <f t="shared" si="1"/>
        <v>-410</v>
      </c>
      <c r="C44">
        <f>'2000 250 200 1'!B132</f>
        <v>13</v>
      </c>
      <c r="D44">
        <f t="shared" si="0"/>
        <v>1.1139433523068367</v>
      </c>
      <c r="E44" s="12">
        <v>0</v>
      </c>
      <c r="F44">
        <f>'2000 250 200 1'!C132</f>
        <v>1.49207003E-7</v>
      </c>
      <c r="G44">
        <f>'2000 250 200 15'!C132</f>
        <v>1.94550069E-6</v>
      </c>
      <c r="H44" s="15">
        <f t="shared" si="2"/>
        <v>-171.50781400218975</v>
      </c>
      <c r="I44">
        <f>'2000 250 200 1'!D132</f>
        <v>1.36875995E-20</v>
      </c>
      <c r="J44">
        <f>'2000 250 200 15'!D132</f>
        <v>2.35861125E-20</v>
      </c>
      <c r="K44" s="15">
        <f t="shared" si="3"/>
        <v>-53.112568986957889</v>
      </c>
      <c r="L44">
        <f>'2000 250 200 1'!E132</f>
        <v>-9.1735637500000002E-14</v>
      </c>
      <c r="M44">
        <f>'2000 250 200 15'!E132</f>
        <v>1.21234151E-14</v>
      </c>
      <c r="N44" s="12">
        <f t="shared" si="4"/>
        <v>1.038590526E-13</v>
      </c>
      <c r="O44">
        <f>'2000 250 200 1'!F132</f>
        <v>4.0724278000000002E-13</v>
      </c>
      <c r="P44">
        <f>'2000 250 200 15'!F132</f>
        <v>-2.6588186199999999E-14</v>
      </c>
      <c r="Q44" s="12">
        <f t="shared" si="5"/>
        <v>-4.3383096620000001E-13</v>
      </c>
      <c r="R44">
        <f>'2000 250 200 1'!G132</f>
        <v>-7.9070005099999997E-17</v>
      </c>
      <c r="S44">
        <f>'2000 250 200 15'!G132</f>
        <v>-1.5813655200000001E-16</v>
      </c>
      <c r="T44" s="12">
        <f t="shared" si="6"/>
        <v>-7.9066546900000014E-17</v>
      </c>
    </row>
    <row r="45" spans="1:20">
      <c r="A45">
        <f t="shared" ref="A45:A108" si="7">A3</f>
        <v>0</v>
      </c>
      <c r="B45" s="12">
        <f t="shared" si="1"/>
        <v>0</v>
      </c>
      <c r="C45">
        <f>C3</f>
        <v>1.1249999999999999E-3</v>
      </c>
      <c r="D45">
        <f t="shared" ref="D45:D108" si="8">LOG10(C45)</f>
        <v>-2.9488474775526186</v>
      </c>
      <c r="E45" s="12">
        <v>375</v>
      </c>
      <c r="F45">
        <f>'2000 250 200 1'!C224</f>
        <v>1.7764066600000001E-4</v>
      </c>
      <c r="G45">
        <f>'2000 250 200 15'!C224</f>
        <v>1.7751772300000001E-4</v>
      </c>
      <c r="H45" s="15">
        <f t="shared" si="2"/>
        <v>6.9232772648935514E-2</v>
      </c>
      <c r="I45">
        <f>'2000 250 200 1'!D224</f>
        <v>8.0674644799999995E-5</v>
      </c>
      <c r="J45">
        <f>'2000 250 200 15'!D224</f>
        <v>8.0628812599999999E-5</v>
      </c>
      <c r="K45" s="15">
        <f t="shared" si="3"/>
        <v>5.6827300218793897E-2</v>
      </c>
      <c r="L45">
        <f>'2000 250 200 1'!E224</f>
        <v>0.45414513899999998</v>
      </c>
      <c r="M45">
        <f>'2000 250 200 15'!E224</f>
        <v>0.45420147999999999</v>
      </c>
      <c r="N45" s="12">
        <f t="shared" si="4"/>
        <v>5.6341000000015296E-5</v>
      </c>
      <c r="O45">
        <f>'2000 250 200 1'!F224</f>
        <v>0.31358422699999999</v>
      </c>
      <c r="P45">
        <f>'2000 250 200 15'!F224</f>
        <v>0.26807492799999999</v>
      </c>
      <c r="Q45" s="12">
        <f t="shared" si="5"/>
        <v>-4.5509299000000003E-2</v>
      </c>
      <c r="R45">
        <f>'2000 250 200 1'!G224</f>
        <v>0.34720676499999997</v>
      </c>
      <c r="S45">
        <f>'2000 250 200 15'!G224</f>
        <v>0.36806244399999999</v>
      </c>
      <c r="T45" s="12">
        <f t="shared" si="6"/>
        <v>2.0855679000000016E-2</v>
      </c>
    </row>
    <row r="46" spans="1:20">
      <c r="A46">
        <f t="shared" si="7"/>
        <v>1</v>
      </c>
      <c r="B46" s="12">
        <f t="shared" si="1"/>
        <v>-10</v>
      </c>
      <c r="C46">
        <f t="shared" ref="C46:C109" si="9">C4</f>
        <v>1.4170000000000001E-3</v>
      </c>
      <c r="D46">
        <f t="shared" si="8"/>
        <v>-2.8486301497525397</v>
      </c>
      <c r="E46" s="12">
        <v>375</v>
      </c>
      <c r="F46">
        <f>'2000 250 200 1'!C225</f>
        <v>1.7764034700000001E-4</v>
      </c>
      <c r="G46">
        <f>'2000 250 200 15'!C225</f>
        <v>1.77517462E-4</v>
      </c>
      <c r="H46" s="15">
        <f t="shared" si="2"/>
        <v>6.9200224174156305E-2</v>
      </c>
      <c r="I46">
        <f>'2000 250 200 1'!D225</f>
        <v>8.0674434400000001E-5</v>
      </c>
      <c r="J46">
        <f>'2000 250 200 15'!D225</f>
        <v>8.06286461E-5</v>
      </c>
      <c r="K46" s="15">
        <f t="shared" si="3"/>
        <v>5.6773001306693341E-2</v>
      </c>
      <c r="L46">
        <f>'2000 250 200 1'!E225</f>
        <v>0.45414476799999998</v>
      </c>
      <c r="M46">
        <f>'2000 250 200 15'!E225</f>
        <v>0.45420121200000002</v>
      </c>
      <c r="N46" s="12">
        <f t="shared" si="4"/>
        <v>5.6444000000044348E-5</v>
      </c>
      <c r="O46">
        <f>'2000 250 200 1'!F225</f>
        <v>0.31215558599999998</v>
      </c>
      <c r="P46">
        <f>'2000 250 200 15'!F225</f>
        <v>0.26927349099999998</v>
      </c>
      <c r="Q46" s="12">
        <f t="shared" si="5"/>
        <v>-4.2882095000000009E-2</v>
      </c>
      <c r="R46">
        <f>'2000 250 200 1'!G225</f>
        <v>0.35075552999999998</v>
      </c>
      <c r="S46">
        <f>'2000 250 200 15'!G225</f>
        <v>0.36852796900000001</v>
      </c>
      <c r="T46" s="12">
        <f t="shared" si="6"/>
        <v>1.7772439000000029E-2</v>
      </c>
    </row>
    <row r="47" spans="1:20">
      <c r="A47">
        <f t="shared" si="7"/>
        <v>2</v>
      </c>
      <c r="B47" s="12">
        <f t="shared" si="1"/>
        <v>-20</v>
      </c>
      <c r="C47">
        <f t="shared" si="9"/>
        <v>1.786E-3</v>
      </c>
      <c r="D47">
        <f t="shared" si="8"/>
        <v>-2.7481185454474724</v>
      </c>
      <c r="E47" s="12">
        <v>375</v>
      </c>
      <c r="F47">
        <f>'2000 250 200 1'!C226</f>
        <v>1.7764021900000001E-4</v>
      </c>
      <c r="G47">
        <f>'2000 250 200 15'!C226</f>
        <v>1.7751735800000001E-4</v>
      </c>
      <c r="H47" s="15">
        <f t="shared" si="2"/>
        <v>6.9186754250211813E-2</v>
      </c>
      <c r="I47">
        <f>'2000 250 200 1'!D226</f>
        <v>8.0674348900000004E-5</v>
      </c>
      <c r="J47">
        <f>'2000 250 200 15'!D226</f>
        <v>8.0628579599999995E-5</v>
      </c>
      <c r="K47" s="15">
        <f t="shared" si="3"/>
        <v>5.6749496646626561E-2</v>
      </c>
      <c r="L47">
        <f>'2000 250 200 1'!E226</f>
        <v>0.45414461499999997</v>
      </c>
      <c r="M47">
        <f>'2000 250 200 15'!E226</f>
        <v>0.45420110299999999</v>
      </c>
      <c r="N47" s="12">
        <f t="shared" si="4"/>
        <v>5.6488000000021188E-5</v>
      </c>
      <c r="O47">
        <f>'2000 250 200 1'!F226</f>
        <v>0.33700915100000001</v>
      </c>
      <c r="P47">
        <f>'2000 250 200 15'!F226</f>
        <v>0.29178842999999999</v>
      </c>
      <c r="Q47" s="12">
        <f t="shared" si="5"/>
        <v>-4.5220721000000019E-2</v>
      </c>
      <c r="R47">
        <f>'2000 250 200 1'!G226</f>
        <v>0.35218538300000002</v>
      </c>
      <c r="S47">
        <f>'2000 250 200 15'!G226</f>
        <v>0.36871492500000003</v>
      </c>
      <c r="T47" s="12">
        <f t="shared" si="6"/>
        <v>1.6529542000000008E-2</v>
      </c>
    </row>
    <row r="48" spans="1:20">
      <c r="A48">
        <f t="shared" si="7"/>
        <v>3</v>
      </c>
      <c r="B48" s="12">
        <f t="shared" si="1"/>
        <v>-30</v>
      </c>
      <c r="C48">
        <f t="shared" si="9"/>
        <v>2.2499999999999998E-3</v>
      </c>
      <c r="D48">
        <f t="shared" si="8"/>
        <v>-2.6478174818886377</v>
      </c>
      <c r="E48" s="12">
        <v>375</v>
      </c>
      <c r="F48">
        <f>'2000 250 200 1'!C227</f>
        <v>1.7764028700000001E-4</v>
      </c>
      <c r="G48">
        <f>'2000 250 200 15'!C227</f>
        <v>1.7751743599999999E-4</v>
      </c>
      <c r="H48" s="15">
        <f t="shared" si="2"/>
        <v>6.9181094507699215E-2</v>
      </c>
      <c r="I48">
        <f>'2000 250 200 1'!D227</f>
        <v>8.0674386200000006E-5</v>
      </c>
      <c r="J48">
        <f>'2000 250 200 15'!D227</f>
        <v>8.0628624800000001E-5</v>
      </c>
      <c r="K48" s="15">
        <f t="shared" si="3"/>
        <v>5.673967239211089E-2</v>
      </c>
      <c r="L48">
        <f>'2000 250 200 1'!E227</f>
        <v>0.45414465100000001</v>
      </c>
      <c r="M48">
        <f>'2000 250 200 15'!E227</f>
        <v>0.45420115700000002</v>
      </c>
      <c r="N48" s="12">
        <f t="shared" si="4"/>
        <v>5.6506000000011714E-5</v>
      </c>
      <c r="O48">
        <f>'2000 250 200 1'!F227</f>
        <v>0.27426900999999998</v>
      </c>
      <c r="P48">
        <f>'2000 250 200 15'!F227</f>
        <v>0.24451803999999999</v>
      </c>
      <c r="Q48" s="12">
        <f t="shared" si="5"/>
        <v>-2.9750969999999988E-2</v>
      </c>
      <c r="R48">
        <f>'2000 250 200 1'!G227</f>
        <v>0.35171132900000002</v>
      </c>
      <c r="S48">
        <f>'2000 250 200 15'!G227</f>
        <v>0.36860641100000002</v>
      </c>
      <c r="T48" s="12">
        <f t="shared" si="6"/>
        <v>1.6895082000000006E-2</v>
      </c>
    </row>
    <row r="49" spans="1:20">
      <c r="A49">
        <f t="shared" si="7"/>
        <v>4</v>
      </c>
      <c r="B49" s="12">
        <f t="shared" si="1"/>
        <v>-40</v>
      </c>
      <c r="C49">
        <f t="shared" si="9"/>
        <v>2.8349999999999998E-3</v>
      </c>
      <c r="D49">
        <f t="shared" si="8"/>
        <v>-2.5474469367710748</v>
      </c>
      <c r="E49" s="12">
        <v>375</v>
      </c>
      <c r="F49">
        <f>'2000 250 200 1'!C228</f>
        <v>1.7764050900000001E-4</v>
      </c>
      <c r="G49">
        <f>'2000 250 200 15'!C228</f>
        <v>1.7751759999999999E-4</v>
      </c>
      <c r="H49" s="15">
        <f t="shared" si="2"/>
        <v>6.9213680828570615E-2</v>
      </c>
      <c r="I49">
        <f>'2000 250 200 1'!D228</f>
        <v>8.0674538699999993E-5</v>
      </c>
      <c r="J49">
        <f>'2000 250 200 15'!D228</f>
        <v>8.0628732399999997E-5</v>
      </c>
      <c r="K49" s="15">
        <f t="shared" si="3"/>
        <v>5.6795252430558621E-2</v>
      </c>
      <c r="L49">
        <f>'2000 250 200 1'!E228</f>
        <v>0.45414494300000002</v>
      </c>
      <c r="M49">
        <f>'2000 250 200 15'!E228</f>
        <v>0.45420134400000001</v>
      </c>
      <c r="N49" s="12">
        <f t="shared" si="4"/>
        <v>5.6400999999983714E-5</v>
      </c>
      <c r="O49">
        <f>'2000 250 200 1'!F228</f>
        <v>0.47779340599999998</v>
      </c>
      <c r="P49">
        <f>'2000 250 200 15'!F228</f>
        <v>0.54857728800000005</v>
      </c>
      <c r="Q49" s="12">
        <f t="shared" si="5"/>
        <v>7.0783882000000076E-2</v>
      </c>
      <c r="R49">
        <f>'2000 250 200 1'!G228</f>
        <v>0.34905004299999998</v>
      </c>
      <c r="S49">
        <f>'2000 250 200 15'!G228</f>
        <v>0.36829305000000001</v>
      </c>
      <c r="T49" s="12">
        <f t="shared" si="6"/>
        <v>1.9243007000000034E-2</v>
      </c>
    </row>
    <row r="50" spans="1:20">
      <c r="A50">
        <f t="shared" si="7"/>
        <v>5</v>
      </c>
      <c r="B50" s="12">
        <f t="shared" si="1"/>
        <v>-50</v>
      </c>
      <c r="C50">
        <f t="shared" si="9"/>
        <v>3.5720000000000001E-3</v>
      </c>
      <c r="D50">
        <f t="shared" si="8"/>
        <v>-2.4470885497834911</v>
      </c>
      <c r="E50" s="12">
        <v>375</v>
      </c>
      <c r="F50">
        <f>'2000 250 200 1'!C229</f>
        <v>1.77640498E-4</v>
      </c>
      <c r="G50">
        <f>'2000 250 200 15'!C229</f>
        <v>1.7751757199999999E-4</v>
      </c>
      <c r="H50" s="15">
        <f t="shared" si="2"/>
        <v>6.9223261631087107E-2</v>
      </c>
      <c r="I50">
        <f>'2000 250 200 1'!D229</f>
        <v>8.06745383E-5</v>
      </c>
      <c r="J50">
        <f>'2000 250 200 15'!D229</f>
        <v>8.0628719100000006E-5</v>
      </c>
      <c r="K50" s="15">
        <f t="shared" si="3"/>
        <v>5.6811251971646652E-2</v>
      </c>
      <c r="L50">
        <f>'2000 250 200 1'!E229</f>
        <v>0.45414496799999998</v>
      </c>
      <c r="M50">
        <f>'2000 250 200 15'!E229</f>
        <v>0.45420133899999998</v>
      </c>
      <c r="N50" s="12">
        <f t="shared" si="4"/>
        <v>5.6370999999999505E-5</v>
      </c>
      <c r="O50">
        <f>'2000 250 200 1'!F229</f>
        <v>0.20371789500000001</v>
      </c>
      <c r="P50">
        <f>'2000 250 200 15'!F229</f>
        <v>0.20879385</v>
      </c>
      <c r="Q50" s="12">
        <f t="shared" si="5"/>
        <v>5.0759549999999931E-3</v>
      </c>
      <c r="R50">
        <f>'2000 250 200 1'!G229</f>
        <v>0.34893287299999998</v>
      </c>
      <c r="S50">
        <f>'2000 250 200 15'!G229</f>
        <v>0.36831487000000002</v>
      </c>
      <c r="T50" s="12">
        <f t="shared" si="6"/>
        <v>1.938199700000004E-2</v>
      </c>
    </row>
    <row r="51" spans="1:20">
      <c r="A51">
        <f t="shared" si="7"/>
        <v>6</v>
      </c>
      <c r="B51" s="12">
        <f t="shared" si="1"/>
        <v>-60</v>
      </c>
      <c r="C51">
        <f t="shared" si="9"/>
        <v>4.4999999999999997E-3</v>
      </c>
      <c r="D51">
        <f t="shared" si="8"/>
        <v>-2.3467874862246565</v>
      </c>
      <c r="E51" s="12">
        <v>375</v>
      </c>
      <c r="F51">
        <f>'2000 250 200 1'!C230</f>
        <v>1.7764025800000001E-4</v>
      </c>
      <c r="G51">
        <f>'2000 250 200 15'!C230</f>
        <v>1.7751735800000001E-4</v>
      </c>
      <c r="H51" s="15">
        <f t="shared" si="2"/>
        <v>6.9208708732860294E-2</v>
      </c>
      <c r="I51">
        <f>'2000 250 200 1'!D230</f>
        <v>8.0674386400000003E-5</v>
      </c>
      <c r="J51">
        <f>'2000 250 200 15'!D230</f>
        <v>8.0628587E-5</v>
      </c>
      <c r="K51" s="15">
        <f t="shared" si="3"/>
        <v>5.6786801922651398E-2</v>
      </c>
      <c r="L51">
        <f>'2000 250 200 1'!E230</f>
        <v>0.454144726</v>
      </c>
      <c r="M51">
        <f>'2000 250 200 15'!E230</f>
        <v>0.45420114299999997</v>
      </c>
      <c r="N51" s="12">
        <f t="shared" si="4"/>
        <v>5.6416999999975292E-5</v>
      </c>
      <c r="O51">
        <f>'2000 250 200 1'!F230</f>
        <v>0.36880916499999999</v>
      </c>
      <c r="P51">
        <f>'2000 250 200 15'!F230</f>
        <v>0.32202001899999999</v>
      </c>
      <c r="Q51" s="12">
        <f t="shared" si="5"/>
        <v>-4.6789146000000004E-2</v>
      </c>
      <c r="R51">
        <f>'2000 250 200 1'!G230</f>
        <v>0.35134544299999998</v>
      </c>
      <c r="S51">
        <f>'2000 250 200 15'!G230</f>
        <v>0.36866690299999999</v>
      </c>
      <c r="T51" s="12">
        <f t="shared" si="6"/>
        <v>1.7321460000000011E-2</v>
      </c>
    </row>
    <row r="52" spans="1:20">
      <c r="A52">
        <f t="shared" si="7"/>
        <v>7</v>
      </c>
      <c r="B52" s="12">
        <f t="shared" si="1"/>
        <v>-70</v>
      </c>
      <c r="C52">
        <f t="shared" si="9"/>
        <v>5.6690000000000004E-3</v>
      </c>
      <c r="D52">
        <f t="shared" si="8"/>
        <v>-2.2464935430090298</v>
      </c>
      <c r="E52" s="12">
        <v>375</v>
      </c>
      <c r="F52">
        <f>'2000 250 200 1'!C231</f>
        <v>1.77640221E-4</v>
      </c>
      <c r="G52">
        <f>'2000 250 200 15'!C231</f>
        <v>1.7751734899999999E-4</v>
      </c>
      <c r="H52" s="15">
        <f t="shared" si="2"/>
        <v>6.9192950047500701E-2</v>
      </c>
      <c r="I52">
        <f>'2000 250 200 1'!D231</f>
        <v>8.0674354000000002E-5</v>
      </c>
      <c r="J52">
        <f>'2000 250 200 15'!D231</f>
        <v>8.0628576500000002E-5</v>
      </c>
      <c r="K52" s="15">
        <f t="shared" si="3"/>
        <v>5.6759663148216136E-2</v>
      </c>
      <c r="L52">
        <f>'2000 250 200 1'!E231</f>
        <v>0.45414463900000002</v>
      </c>
      <c r="M52">
        <f>'2000 250 200 15'!E231</f>
        <v>0.45420110699999999</v>
      </c>
      <c r="N52" s="12">
        <f t="shared" si="4"/>
        <v>5.6467999999976204E-5</v>
      </c>
      <c r="O52">
        <f>'2000 250 200 1'!F231</f>
        <v>-1.0548927800000001</v>
      </c>
      <c r="P52">
        <f>'2000 250 200 15'!F231</f>
        <v>8.4432772500000003E-2</v>
      </c>
      <c r="Q52" s="12">
        <f t="shared" si="5"/>
        <v>1.1393255525000001</v>
      </c>
      <c r="R52">
        <f>'2000 250 200 1'!G231</f>
        <v>0.35202776000000002</v>
      </c>
      <c r="S52">
        <f>'2000 250 200 15'!G231</f>
        <v>0.36871441599999999</v>
      </c>
      <c r="T52" s="12">
        <f t="shared" si="6"/>
        <v>1.6686655999999966E-2</v>
      </c>
    </row>
    <row r="53" spans="1:20">
      <c r="A53">
        <f t="shared" si="7"/>
        <v>8</v>
      </c>
      <c r="B53" s="12">
        <f t="shared" si="1"/>
        <v>-80</v>
      </c>
      <c r="C53">
        <f t="shared" si="9"/>
        <v>7.143E-3</v>
      </c>
      <c r="D53">
        <f t="shared" si="8"/>
        <v>-2.1461193498754576</v>
      </c>
      <c r="E53" s="12">
        <v>375</v>
      </c>
      <c r="F53">
        <f>'2000 250 200 1'!C232</f>
        <v>1.77640391E-4</v>
      </c>
      <c r="G53">
        <f>'2000 250 200 15'!C232</f>
        <v>1.7751754800000001E-4</v>
      </c>
      <c r="H53" s="15">
        <f t="shared" si="2"/>
        <v>6.9176547395151444E-2</v>
      </c>
      <c r="I53">
        <f>'2000 250 200 1'!D232</f>
        <v>8.0674447299999998E-5</v>
      </c>
      <c r="J53">
        <f>'2000 250 200 15'!D232</f>
        <v>8.0628689400000006E-5</v>
      </c>
      <c r="K53" s="15">
        <f t="shared" si="3"/>
        <v>5.6735288520886121E-2</v>
      </c>
      <c r="L53">
        <f>'2000 250 200 1'!E232</f>
        <v>0.45414473</v>
      </c>
      <c r="M53">
        <f>'2000 250 200 15'!E232</f>
        <v>0.45420123499999998</v>
      </c>
      <c r="N53" s="12">
        <f t="shared" si="4"/>
        <v>5.6504999999984484E-5</v>
      </c>
      <c r="O53">
        <f>'2000 250 200 1'!F232</f>
        <v>0.25566766499999999</v>
      </c>
      <c r="P53">
        <f>'2000 250 200 15'!F232</f>
        <v>0.29248249900000001</v>
      </c>
      <c r="Q53" s="12">
        <f t="shared" si="5"/>
        <v>3.6814834000000018E-2</v>
      </c>
      <c r="R53">
        <f>'2000 250 200 1'!G232</f>
        <v>0.35083683599999999</v>
      </c>
      <c r="S53">
        <f>'2000 250 200 15'!G232</f>
        <v>0.36845114800000001</v>
      </c>
      <c r="T53" s="12">
        <f t="shared" si="6"/>
        <v>1.7614312000000021E-2</v>
      </c>
    </row>
    <row r="54" spans="1:20">
      <c r="A54">
        <f t="shared" si="7"/>
        <v>9</v>
      </c>
      <c r="B54" s="12">
        <f t="shared" si="1"/>
        <v>-90</v>
      </c>
      <c r="C54">
        <f t="shared" si="9"/>
        <v>8.9999999999999993E-3</v>
      </c>
      <c r="D54">
        <f t="shared" si="8"/>
        <v>-2.0457574905606752</v>
      </c>
      <c r="E54" s="12">
        <v>375</v>
      </c>
      <c r="F54">
        <f>'2000 250 200 1'!C233</f>
        <v>1.7764047000000001E-4</v>
      </c>
      <c r="G54">
        <f>'2000 250 200 15'!C233</f>
        <v>1.7751758599999999E-4</v>
      </c>
      <c r="H54" s="15">
        <f t="shared" si="2"/>
        <v>6.9199612918263598E-2</v>
      </c>
      <c r="I54">
        <f>'2000 250 200 1'!D233</f>
        <v>8.0674495599999997E-5</v>
      </c>
      <c r="J54">
        <f>'2000 250 200 15'!D233</f>
        <v>8.0628719800000001E-5</v>
      </c>
      <c r="K54" s="15">
        <f t="shared" si="3"/>
        <v>5.6757455065581483E-2</v>
      </c>
      <c r="L54">
        <f>'2000 250 200 1'!E233</f>
        <v>0.45414479899999999</v>
      </c>
      <c r="M54">
        <f>'2000 250 200 15'!E233</f>
        <v>0.454201307</v>
      </c>
      <c r="N54" s="12">
        <f t="shared" si="4"/>
        <v>5.6508000000010661E-5</v>
      </c>
      <c r="O54">
        <f>'2000 250 200 1'!F233</f>
        <v>0.51261612099999998</v>
      </c>
      <c r="P54">
        <f>'2000 250 200 15'!F233</f>
        <v>2.9458801999999999</v>
      </c>
      <c r="Q54" s="12">
        <f t="shared" si="5"/>
        <v>2.4332640789999997</v>
      </c>
      <c r="R54">
        <f>'2000 250 200 1'!G233</f>
        <v>0.35010514999999998</v>
      </c>
      <c r="S54">
        <f>'2000 250 200 15'!G233</f>
        <v>0.36834433799999999</v>
      </c>
      <c r="T54" s="12">
        <f t="shared" si="6"/>
        <v>1.8239188000000017E-2</v>
      </c>
    </row>
    <row r="55" spans="1:20">
      <c r="A55">
        <f t="shared" si="7"/>
        <v>10</v>
      </c>
      <c r="B55" s="12">
        <f t="shared" si="1"/>
        <v>-100</v>
      </c>
      <c r="C55">
        <f t="shared" si="9"/>
        <v>1.1339999999999999E-2</v>
      </c>
      <c r="D55">
        <f t="shared" si="8"/>
        <v>-1.9453869454431123</v>
      </c>
      <c r="E55" s="12">
        <v>375</v>
      </c>
      <c r="F55">
        <f>'2000 250 200 1'!C234</f>
        <v>1.7764042599999999E-4</v>
      </c>
      <c r="G55">
        <f>'2000 250 200 15'!C234</f>
        <v>1.77517462E-4</v>
      </c>
      <c r="H55" s="15">
        <f t="shared" si="2"/>
        <v>6.9244696037832856E-2</v>
      </c>
      <c r="I55">
        <f>'2000 250 200 1'!D234</f>
        <v>8.0674493899999993E-5</v>
      </c>
      <c r="J55">
        <f>'2000 250 200 15'!D234</f>
        <v>8.06286604E-5</v>
      </c>
      <c r="K55" s="15">
        <f t="shared" si="3"/>
        <v>5.6829018873059543E-2</v>
      </c>
      <c r="L55">
        <f>'2000 250 200 1'!E234</f>
        <v>0.45414490299999999</v>
      </c>
      <c r="M55">
        <f>'2000 250 200 15'!E234</f>
        <v>0.45420128999999998</v>
      </c>
      <c r="N55" s="12">
        <f t="shared" si="4"/>
        <v>5.6386999999991083E-5</v>
      </c>
      <c r="O55">
        <f>'2000 250 200 1'!F234</f>
        <v>-1.09500997</v>
      </c>
      <c r="P55">
        <f>'2000 250 200 15'!F234</f>
        <v>8.4568732100000002E-2</v>
      </c>
      <c r="Q55" s="12">
        <f t="shared" si="5"/>
        <v>1.1795787020999999</v>
      </c>
      <c r="R55">
        <f>'2000 250 200 1'!G234</f>
        <v>0.34961523100000003</v>
      </c>
      <c r="S55">
        <f>'2000 250 200 15'!G234</f>
        <v>0.36843519899999999</v>
      </c>
      <c r="T55" s="12">
        <f t="shared" si="6"/>
        <v>1.8819967999999965E-2</v>
      </c>
    </row>
    <row r="56" spans="1:20">
      <c r="A56">
        <f t="shared" si="7"/>
        <v>11</v>
      </c>
      <c r="B56" s="12">
        <f t="shared" si="1"/>
        <v>-110</v>
      </c>
      <c r="C56">
        <f t="shared" si="9"/>
        <v>1.4290000000000001E-2</v>
      </c>
      <c r="D56">
        <f t="shared" si="8"/>
        <v>-1.8449677712090298</v>
      </c>
      <c r="E56" s="12">
        <v>375</v>
      </c>
      <c r="F56">
        <f>'2000 250 200 1'!C235</f>
        <v>1.7764051000000001E-4</v>
      </c>
      <c r="G56">
        <f>'2000 250 200 15'!C235</f>
        <v>1.7751746499999999E-4</v>
      </c>
      <c r="H56" s="15">
        <f t="shared" si="2"/>
        <v>6.9290292580377583E-2</v>
      </c>
      <c r="I56">
        <f>'2000 250 200 1'!D235</f>
        <v>8.0674575199999996E-5</v>
      </c>
      <c r="J56">
        <f>'2000 250 200 15'!D235</f>
        <v>8.0628674000000005E-5</v>
      </c>
      <c r="K56" s="15">
        <f t="shared" si="3"/>
        <v>5.691292671120167E-2</v>
      </c>
      <c r="L56">
        <f>'2000 250 200 1'!E235</f>
        <v>0.454145146</v>
      </c>
      <c r="M56">
        <f>'2000 250 200 15'!E235</f>
        <v>0.45420135900000003</v>
      </c>
      <c r="N56" s="12">
        <f t="shared" si="4"/>
        <v>5.6213000000027158E-5</v>
      </c>
      <c r="O56">
        <f>'2000 250 200 1'!F235</f>
        <v>0.25510418899999998</v>
      </c>
      <c r="P56">
        <f>'2000 250 200 15'!F235</f>
        <v>0.22291835500000001</v>
      </c>
      <c r="Q56" s="12">
        <f t="shared" si="5"/>
        <v>-3.2185833999999969E-2</v>
      </c>
      <c r="R56">
        <f>'2000 250 200 1'!G235</f>
        <v>0.34775723600000003</v>
      </c>
      <c r="S56">
        <f>'2000 250 200 15'!G235</f>
        <v>0.368352085</v>
      </c>
      <c r="T56" s="12">
        <f t="shared" si="6"/>
        <v>2.0594848999999971E-2</v>
      </c>
    </row>
    <row r="57" spans="1:20">
      <c r="A57">
        <f t="shared" si="7"/>
        <v>12</v>
      </c>
      <c r="B57" s="12">
        <f t="shared" si="1"/>
        <v>-120</v>
      </c>
      <c r="C57">
        <f t="shared" si="9"/>
        <v>1.7999999999999999E-2</v>
      </c>
      <c r="D57">
        <f t="shared" si="8"/>
        <v>-1.744727494896694</v>
      </c>
      <c r="E57" s="12">
        <v>375</v>
      </c>
      <c r="F57">
        <f>'2000 250 200 1'!C236</f>
        <v>1.77640559E-4</v>
      </c>
      <c r="G57">
        <f>'2000 250 200 15'!C236</f>
        <v>1.7751763999999999E-4</v>
      </c>
      <c r="H57" s="15">
        <f t="shared" si="2"/>
        <v>6.9219294582587187E-2</v>
      </c>
      <c r="I57">
        <f>'2000 250 200 1'!D236</f>
        <v>8.0674568199999997E-5</v>
      </c>
      <c r="J57">
        <f>'2000 250 200 15'!D236</f>
        <v>8.0628751200000006E-5</v>
      </c>
      <c r="K57" s="15">
        <f t="shared" si="3"/>
        <v>5.6808502354963736E-2</v>
      </c>
      <c r="L57">
        <f>'2000 250 200 1'!E236</f>
        <v>0.454144981</v>
      </c>
      <c r="M57">
        <f>'2000 250 200 15'!E236</f>
        <v>0.45420134600000001</v>
      </c>
      <c r="N57" s="12">
        <f t="shared" si="4"/>
        <v>5.6365000000002663E-5</v>
      </c>
      <c r="O57">
        <f>'2000 250 200 1'!F236</f>
        <v>0.23175083199999999</v>
      </c>
      <c r="P57">
        <f>'2000 250 200 15'!F236</f>
        <v>0.20331299999999999</v>
      </c>
      <c r="Q57" s="12">
        <f t="shared" si="5"/>
        <v>-2.8437831999999996E-2</v>
      </c>
      <c r="R57">
        <f>'2000 250 200 1'!G236</f>
        <v>0.34861899899999998</v>
      </c>
      <c r="S57">
        <f>'2000 250 200 15'!G236</f>
        <v>0.368267662</v>
      </c>
      <c r="T57" s="12">
        <f t="shared" si="6"/>
        <v>1.9648663000000011E-2</v>
      </c>
    </row>
    <row r="58" spans="1:20">
      <c r="A58">
        <f t="shared" si="7"/>
        <v>13</v>
      </c>
      <c r="B58" s="12">
        <f t="shared" si="1"/>
        <v>-130</v>
      </c>
      <c r="C58">
        <f t="shared" si="9"/>
        <v>2.2679999999999999E-2</v>
      </c>
      <c r="D58">
        <f t="shared" si="8"/>
        <v>-1.644356949779131</v>
      </c>
      <c r="E58" s="12">
        <v>375</v>
      </c>
      <c r="F58">
        <f>'2000 250 200 1'!C237</f>
        <v>1.77640045E-4</v>
      </c>
      <c r="G58">
        <f>'2000 250 200 15'!C237</f>
        <v>1.7751729499999999E-4</v>
      </c>
      <c r="H58" s="15">
        <f t="shared" si="2"/>
        <v>6.9124292911985588E-2</v>
      </c>
      <c r="I58">
        <f>'2000 250 200 1'!D237</f>
        <v>8.06742155E-5</v>
      </c>
      <c r="J58">
        <f>'2000 250 200 15'!D237</f>
        <v>8.0628534400000002E-5</v>
      </c>
      <c r="K58" s="15">
        <f t="shared" si="3"/>
        <v>5.664019990771179E-2</v>
      </c>
      <c r="L58">
        <f>'2000 250 200 1'!E237</f>
        <v>0.45414430900000002</v>
      </c>
      <c r="M58">
        <f>'2000 250 200 15'!E237</f>
        <v>0.45420100899999999</v>
      </c>
      <c r="N58" s="12">
        <f t="shared" si="4"/>
        <v>5.6699999999965112E-5</v>
      </c>
      <c r="O58">
        <f>'2000 250 200 1'!F237</f>
        <v>0.20804060699999999</v>
      </c>
      <c r="P58">
        <f>'2000 250 200 15'!F237</f>
        <v>0.19377767500000001</v>
      </c>
      <c r="Q58" s="12">
        <f t="shared" si="5"/>
        <v>-1.4262931999999978E-2</v>
      </c>
      <c r="R58">
        <f>'2000 250 200 1'!G237</f>
        <v>0.354715485</v>
      </c>
      <c r="S58">
        <f>'2000 250 200 15'!G237</f>
        <v>0.36886037100000002</v>
      </c>
      <c r="T58" s="12">
        <f t="shared" si="6"/>
        <v>1.4144886000000023E-2</v>
      </c>
    </row>
    <row r="59" spans="1:20">
      <c r="A59">
        <f t="shared" si="7"/>
        <v>14</v>
      </c>
      <c r="B59" s="12">
        <f t="shared" si="1"/>
        <v>-140</v>
      </c>
      <c r="C59">
        <f t="shared" si="9"/>
        <v>2.8570000000000002E-2</v>
      </c>
      <c r="D59">
        <f t="shared" si="8"/>
        <v>-1.5440897596172569</v>
      </c>
      <c r="E59" s="12">
        <v>375</v>
      </c>
      <c r="F59">
        <f>'2000 250 200 1'!C238</f>
        <v>1.7763598399999999E-4</v>
      </c>
      <c r="G59">
        <f>'2000 250 200 15'!C238</f>
        <v>1.7751311499999999E-4</v>
      </c>
      <c r="H59" s="15">
        <f t="shared" si="2"/>
        <v>6.9192911003270532E-2</v>
      </c>
      <c r="I59">
        <f>'2000 250 200 1'!D238</f>
        <v>8.0672000399999996E-5</v>
      </c>
      <c r="J59">
        <f>'2000 250 200 15'!D238</f>
        <v>8.0626222000000004E-5</v>
      </c>
      <c r="K59" s="15">
        <f t="shared" si="3"/>
        <v>5.6762435839456074E-2</v>
      </c>
      <c r="L59">
        <f>'2000 250 200 1'!E238</f>
        <v>0.45414222199999998</v>
      </c>
      <c r="M59">
        <f>'2000 250 200 15'!E238</f>
        <v>0.45419867800000002</v>
      </c>
      <c r="N59" s="12">
        <f t="shared" si="4"/>
        <v>5.6456000000038031E-5</v>
      </c>
      <c r="O59">
        <f>'2000 250 200 1'!F238</f>
        <v>0.18837438300000001</v>
      </c>
      <c r="P59">
        <f>'2000 250 200 15'!F238</f>
        <v>0.19164331300000001</v>
      </c>
      <c r="Q59" s="12">
        <f t="shared" si="5"/>
        <v>3.2689300000000032E-3</v>
      </c>
      <c r="R59">
        <f>'2000 250 200 1'!G238</f>
        <v>0.37852229799999998</v>
      </c>
      <c r="S59">
        <f>'2000 250 200 15'!G238</f>
        <v>0.37382404400000002</v>
      </c>
      <c r="T59" s="12">
        <f t="shared" si="6"/>
        <v>-4.6982539999999573E-3</v>
      </c>
    </row>
    <row r="60" spans="1:20">
      <c r="A60">
        <f t="shared" si="7"/>
        <v>15</v>
      </c>
      <c r="B60" s="12">
        <f t="shared" si="1"/>
        <v>-150</v>
      </c>
      <c r="C60">
        <f t="shared" si="9"/>
        <v>3.5999999999999997E-2</v>
      </c>
      <c r="D60">
        <f t="shared" si="8"/>
        <v>-1.4436974992327127</v>
      </c>
      <c r="E60" s="12">
        <v>375</v>
      </c>
      <c r="F60">
        <f>'2000 250 200 1'!C239</f>
        <v>1.7761574300000001E-4</v>
      </c>
      <c r="G60">
        <f>'2000 250 200 15'!C239</f>
        <v>1.7749253399999999E-4</v>
      </c>
      <c r="H60" s="15">
        <f t="shared" si="2"/>
        <v>6.9392356067226976E-2</v>
      </c>
      <c r="I60">
        <f>'2000 250 200 1'!D239</f>
        <v>8.0660844000000006E-5</v>
      </c>
      <c r="J60">
        <f>'2000 250 200 15'!D239</f>
        <v>8.0614771599999996E-5</v>
      </c>
      <c r="K60" s="15">
        <f t="shared" si="3"/>
        <v>5.7134985755415625E-2</v>
      </c>
      <c r="L60">
        <f>'2000 250 200 1'!E239</f>
        <v>0.45413116199999998</v>
      </c>
      <c r="M60">
        <f>'2000 250 200 15'!E239</f>
        <v>0.45418683100000001</v>
      </c>
      <c r="N60" s="12">
        <f t="shared" si="4"/>
        <v>5.566900000003594E-5</v>
      </c>
      <c r="O60">
        <f>'2000 250 200 1'!F239</f>
        <v>0.13243539100000001</v>
      </c>
      <c r="P60">
        <f>'2000 250 200 15'!F239</f>
        <v>0.17677072399999999</v>
      </c>
      <c r="Q60" s="12">
        <f t="shared" si="5"/>
        <v>4.4335332999999977E-2</v>
      </c>
      <c r="R60">
        <f>'2000 250 200 1'!G239</f>
        <v>0.44474280199999999</v>
      </c>
      <c r="S60">
        <f>'2000 250 200 15'!G239</f>
        <v>0.39519002199999997</v>
      </c>
      <c r="T60" s="12">
        <f t="shared" si="6"/>
        <v>-4.9552780000000018E-2</v>
      </c>
    </row>
    <row r="61" spans="1:20">
      <c r="A61">
        <f t="shared" si="7"/>
        <v>16</v>
      </c>
      <c r="B61" s="12">
        <f t="shared" si="1"/>
        <v>-160</v>
      </c>
      <c r="C61">
        <f t="shared" si="9"/>
        <v>4.5359999999999998E-2</v>
      </c>
      <c r="D61">
        <f t="shared" si="8"/>
        <v>-1.3433269541151498</v>
      </c>
      <c r="E61" s="12">
        <v>375</v>
      </c>
      <c r="F61">
        <f>'2000 250 200 1'!C240</f>
        <v>1.7754657E-4</v>
      </c>
      <c r="G61">
        <f>'2000 250 200 15'!C240</f>
        <v>1.77423769E-4</v>
      </c>
      <c r="H61" s="15">
        <f t="shared" si="2"/>
        <v>6.9189442895956577E-2</v>
      </c>
      <c r="I61">
        <f>'2000 250 200 1'!D240</f>
        <v>8.0621845600000001E-5</v>
      </c>
      <c r="J61">
        <f>'2000 250 200 15'!D240</f>
        <v>8.0576140399999998E-5</v>
      </c>
      <c r="K61" s="15">
        <f t="shared" si="3"/>
        <v>5.6706911958567752E-2</v>
      </c>
      <c r="L61">
        <f>'2000 250 200 1'!E240</f>
        <v>0.45408844399999998</v>
      </c>
      <c r="M61">
        <f>'2000 250 200 15'!E240</f>
        <v>0.45414512800000001</v>
      </c>
      <c r="N61" s="12">
        <f t="shared" si="4"/>
        <v>5.6684000000029044E-5</v>
      </c>
      <c r="O61">
        <f>'2000 250 200 1'!F240</f>
        <v>8.1374424200000003E-2</v>
      </c>
      <c r="P61">
        <f>'2000 250 200 15'!F240</f>
        <v>0.142192875</v>
      </c>
      <c r="Q61" s="12">
        <f t="shared" si="5"/>
        <v>6.0818450799999993E-2</v>
      </c>
      <c r="R61">
        <f>'2000 250 200 1'!G240</f>
        <v>0.51226116399999999</v>
      </c>
      <c r="S61">
        <f>'2000 250 200 15'!G240</f>
        <v>0.44202634400000002</v>
      </c>
      <c r="T61" s="12">
        <f t="shared" si="6"/>
        <v>-7.0234819999999976E-2</v>
      </c>
    </row>
    <row r="62" spans="1:20">
      <c r="A62">
        <f t="shared" si="7"/>
        <v>17</v>
      </c>
      <c r="B62" s="12">
        <f t="shared" si="1"/>
        <v>-170</v>
      </c>
      <c r="C62">
        <f t="shared" si="9"/>
        <v>5.7140000000000003E-2</v>
      </c>
      <c r="D62">
        <f t="shared" si="8"/>
        <v>-1.2430597639532759</v>
      </c>
      <c r="E62" s="12">
        <v>375</v>
      </c>
      <c r="F62">
        <f>'2000 250 200 1'!C241</f>
        <v>1.7736275000000001E-4</v>
      </c>
      <c r="G62">
        <f>'2000 250 200 15'!C241</f>
        <v>1.7724357400000001E-4</v>
      </c>
      <c r="H62" s="15">
        <f t="shared" si="2"/>
        <v>6.7215947338832502E-2</v>
      </c>
      <c r="I62">
        <f>'2000 250 200 1'!D241</f>
        <v>8.0514992999999998E-5</v>
      </c>
      <c r="J62">
        <f>'2000 250 200 15'!D241</f>
        <v>8.0472800799999999E-5</v>
      </c>
      <c r="K62" s="15">
        <f t="shared" si="3"/>
        <v>5.2416644770491932E-2</v>
      </c>
      <c r="L62">
        <f>'2000 250 200 1'!E241</f>
        <v>0.45395661100000001</v>
      </c>
      <c r="M62">
        <f>'2000 250 200 15'!E241</f>
        <v>0.45402379799999998</v>
      </c>
      <c r="N62" s="12">
        <f t="shared" si="4"/>
        <v>6.7186999999968577E-5</v>
      </c>
      <c r="O62">
        <f>'2000 250 200 1'!F241</f>
        <v>6.1764740999999998E-2</v>
      </c>
      <c r="P62">
        <f>'2000 250 200 15'!F241</f>
        <v>0.10471825899999999</v>
      </c>
      <c r="Q62" s="12">
        <f t="shared" si="5"/>
        <v>4.2953517999999996E-2</v>
      </c>
      <c r="R62">
        <f>'2000 250 200 1'!G241</f>
        <v>0.55375896999999996</v>
      </c>
      <c r="S62">
        <f>'2000 250 200 15'!G241</f>
        <v>0.49779157299999999</v>
      </c>
      <c r="T62" s="12">
        <f t="shared" si="6"/>
        <v>-5.5967396999999974E-2</v>
      </c>
    </row>
    <row r="63" spans="1:20">
      <c r="A63">
        <f t="shared" si="7"/>
        <v>18</v>
      </c>
      <c r="B63" s="12">
        <f t="shared" si="1"/>
        <v>-180</v>
      </c>
      <c r="C63">
        <f t="shared" si="9"/>
        <v>7.1999999999999995E-2</v>
      </c>
      <c r="D63">
        <f t="shared" si="8"/>
        <v>-1.1426675035687315</v>
      </c>
      <c r="E63" s="12">
        <v>375</v>
      </c>
      <c r="F63">
        <f>'2000 250 200 1'!C242</f>
        <v>1.7695142399999999E-4</v>
      </c>
      <c r="G63">
        <f>'2000 250 200 15'!C242</f>
        <v>1.7684606800000001E-4</v>
      </c>
      <c r="H63" s="15">
        <f t="shared" si="2"/>
        <v>5.9557233944432145E-2</v>
      </c>
      <c r="I63">
        <f>'2000 250 200 1'!D242</f>
        <v>8.0265211300000004E-5</v>
      </c>
      <c r="J63">
        <f>'2000 250 200 15'!D242</f>
        <v>8.0236530599999995E-5</v>
      </c>
      <c r="K63" s="15">
        <f t="shared" si="3"/>
        <v>3.5738802159390883E-2</v>
      </c>
      <c r="L63">
        <f>'2000 250 200 1'!E242</f>
        <v>0.45360025599999998</v>
      </c>
      <c r="M63">
        <f>'2000 250 200 15'!E242</f>
        <v>0.45370831</v>
      </c>
      <c r="N63" s="12">
        <f t="shared" si="4"/>
        <v>1.0805400000002408E-4</v>
      </c>
      <c r="O63">
        <f>'2000 250 200 1'!F242</f>
        <v>5.5337327899999997E-2</v>
      </c>
      <c r="P63">
        <f>'2000 250 200 15'!F242</f>
        <v>8.0249195499999995E-2</v>
      </c>
      <c r="Q63" s="12">
        <f t="shared" si="5"/>
        <v>2.4911867599999998E-2</v>
      </c>
      <c r="R63">
        <f>'2000 250 200 1'!G242</f>
        <v>0.58444696100000004</v>
      </c>
      <c r="S63">
        <f>'2000 250 200 15'!G242</f>
        <v>0.54448374899999996</v>
      </c>
      <c r="T63" s="12">
        <f t="shared" si="6"/>
        <v>-3.9963212000000081E-2</v>
      </c>
    </row>
    <row r="64" spans="1:20">
      <c r="A64">
        <f t="shared" si="7"/>
        <v>19</v>
      </c>
      <c r="B64" s="12">
        <f t="shared" si="1"/>
        <v>-190</v>
      </c>
      <c r="C64">
        <f t="shared" si="9"/>
        <v>9.0709999999999999E-2</v>
      </c>
      <c r="D64">
        <f t="shared" si="8"/>
        <v>-1.0423448330565088</v>
      </c>
      <c r="E64" s="12">
        <v>375</v>
      </c>
      <c r="F64">
        <f>'2000 250 200 1'!C243</f>
        <v>1.7614888400000001E-4</v>
      </c>
      <c r="G64">
        <f>'2000 250 200 15'!C243</f>
        <v>1.76080497E-4</v>
      </c>
      <c r="H64" s="15">
        <f t="shared" si="2"/>
        <v>3.8830945792118453E-2</v>
      </c>
      <c r="I64">
        <f>'2000 250 200 1'!D243</f>
        <v>7.9754029000000002E-5</v>
      </c>
      <c r="J64">
        <f>'2000 250 200 15'!D243</f>
        <v>7.9761081799999999E-5</v>
      </c>
      <c r="K64" s="15">
        <f t="shared" si="3"/>
        <v>-8.8427986096434649E-3</v>
      </c>
      <c r="L64">
        <f>'2000 250 200 1'!E243</f>
        <v>0.45276488399999998</v>
      </c>
      <c r="M64">
        <f>'2000 250 200 15'!E243</f>
        <v>0.45298078600000002</v>
      </c>
      <c r="N64" s="12">
        <f t="shared" si="4"/>
        <v>2.1590200000004556E-4</v>
      </c>
      <c r="O64">
        <f>'2000 250 200 1'!F243</f>
        <v>5.1316861200000001E-2</v>
      </c>
      <c r="P64">
        <f>'2000 250 200 15'!F243</f>
        <v>6.6955333899999997E-2</v>
      </c>
      <c r="Q64" s="12">
        <f t="shared" si="5"/>
        <v>1.5638472699999996E-2</v>
      </c>
      <c r="R64">
        <f>'2000 250 200 1'!G243</f>
        <v>0.612177376</v>
      </c>
      <c r="S64">
        <f>'2000 250 200 15'!G243</f>
        <v>0.581393351</v>
      </c>
      <c r="T64" s="12">
        <f t="shared" si="6"/>
        <v>-3.0784024999999993E-2</v>
      </c>
    </row>
    <row r="65" spans="1:20">
      <c r="A65">
        <f t="shared" si="7"/>
        <v>20</v>
      </c>
      <c r="B65" s="12">
        <f t="shared" si="1"/>
        <v>-200</v>
      </c>
      <c r="C65">
        <f t="shared" si="9"/>
        <v>0.1143</v>
      </c>
      <c r="D65">
        <f t="shared" si="8"/>
        <v>-0.94195376960471822</v>
      </c>
      <c r="E65" s="12">
        <v>375</v>
      </c>
      <c r="F65">
        <f>'2000 250 200 1'!C244</f>
        <v>1.7476287700000001E-4</v>
      </c>
      <c r="G65">
        <f>'2000 250 200 15'!C244</f>
        <v>1.7476812499999999E-4</v>
      </c>
      <c r="H65" s="15">
        <f t="shared" si="2"/>
        <v>-3.002880986209191E-3</v>
      </c>
      <c r="I65">
        <f>'2000 250 200 1'!D244</f>
        <v>7.8832501900000002E-5</v>
      </c>
      <c r="J65">
        <f>'2000 250 200 15'!D244</f>
        <v>7.8909700299999996E-5</v>
      </c>
      <c r="K65" s="15">
        <f t="shared" si="3"/>
        <v>-9.7879196465274237E-2</v>
      </c>
      <c r="L65">
        <f>'2000 250 200 1'!E244</f>
        <v>0.45108265199999997</v>
      </c>
      <c r="M65">
        <f>'2000 250 200 15'!E244</f>
        <v>0.45151082599999998</v>
      </c>
      <c r="N65" s="12">
        <f t="shared" si="4"/>
        <v>4.2817400000000339E-4</v>
      </c>
      <c r="O65">
        <f>'2000 250 200 1'!F244</f>
        <v>4.7472633700000003E-2</v>
      </c>
      <c r="P65">
        <f>'2000 250 200 15'!F244</f>
        <v>5.94477203E-2</v>
      </c>
      <c r="Q65" s="12">
        <f t="shared" si="5"/>
        <v>1.1975086599999997E-2</v>
      </c>
      <c r="R65">
        <f>'2000 250 200 1'!G244</f>
        <v>0.63731634199999998</v>
      </c>
      <c r="S65">
        <f>'2000 250 200 15'!G244</f>
        <v>0.61186571700000003</v>
      </c>
      <c r="T65" s="12">
        <f t="shared" si="6"/>
        <v>-2.5450624999999949E-2</v>
      </c>
    </row>
    <row r="66" spans="1:20">
      <c r="A66">
        <f t="shared" si="7"/>
        <v>21</v>
      </c>
      <c r="B66" s="12">
        <f t="shared" si="1"/>
        <v>-210</v>
      </c>
      <c r="C66">
        <f t="shared" si="9"/>
        <v>0.14399999999999999</v>
      </c>
      <c r="D66">
        <f t="shared" si="8"/>
        <v>-0.84163750790475034</v>
      </c>
      <c r="E66" s="12">
        <v>375</v>
      </c>
      <c r="F66">
        <f>'2000 250 200 1'!C245</f>
        <v>1.7260735000000001E-4</v>
      </c>
      <c r="G66">
        <f>'2000 250 200 15'!C245</f>
        <v>1.7273070899999999E-4</v>
      </c>
      <c r="H66" s="15">
        <f t="shared" si="2"/>
        <v>-7.1442458648895785E-2</v>
      </c>
      <c r="I66">
        <f>'2000 250 200 1'!D245</f>
        <v>7.7348220099999999E-5</v>
      </c>
      <c r="J66">
        <f>'2000 250 200 15'!D245</f>
        <v>7.7535372699999994E-5</v>
      </c>
      <c r="K66" s="15">
        <f t="shared" si="3"/>
        <v>-0.24166872244714027</v>
      </c>
      <c r="L66">
        <f>'2000 250 200 1'!E245</f>
        <v>0.448116607</v>
      </c>
      <c r="M66">
        <f>'2000 250 200 15'!E245</f>
        <v>0.44888007000000002</v>
      </c>
      <c r="N66" s="12">
        <f t="shared" si="4"/>
        <v>7.6346300000001976E-4</v>
      </c>
      <c r="O66">
        <f>'2000 250 200 1'!F245</f>
        <v>4.34158527E-2</v>
      </c>
      <c r="P66">
        <f>'2000 250 200 15'!F245</f>
        <v>5.4430709899999999E-2</v>
      </c>
      <c r="Q66" s="12">
        <f t="shared" si="5"/>
        <v>1.1014857199999999E-2</v>
      </c>
      <c r="R66">
        <f>'2000 250 200 1'!G245</f>
        <v>0.65915502999999998</v>
      </c>
      <c r="S66">
        <f>'2000 250 200 15'!G245</f>
        <v>0.63772870100000001</v>
      </c>
      <c r="T66" s="12">
        <f t="shared" si="6"/>
        <v>-2.1426328999999966E-2</v>
      </c>
    </row>
    <row r="67" spans="1:20">
      <c r="A67">
        <f t="shared" si="7"/>
        <v>22</v>
      </c>
      <c r="B67" s="12">
        <f t="shared" si="1"/>
        <v>-220</v>
      </c>
      <c r="C67">
        <f t="shared" si="9"/>
        <v>0.18140000000000001</v>
      </c>
      <c r="D67">
        <f t="shared" si="8"/>
        <v>-0.74136271727592351</v>
      </c>
      <c r="E67" s="12">
        <v>375</v>
      </c>
      <c r="F67">
        <f>'2000 250 200 1'!C246</f>
        <v>1.6951776400000001E-4</v>
      </c>
      <c r="G67">
        <f>'2000 250 200 15'!C246</f>
        <v>1.6980692500000001E-4</v>
      </c>
      <c r="H67" s="15">
        <f t="shared" si="2"/>
        <v>-0.17043322185141907</v>
      </c>
      <c r="I67">
        <f>'2000 250 200 1'!D246</f>
        <v>7.5162287399999994E-5</v>
      </c>
      <c r="J67">
        <f>'2000 250 200 15'!D246</f>
        <v>7.5497102700000006E-5</v>
      </c>
      <c r="K67" s="15">
        <f t="shared" si="3"/>
        <v>-0.44446655436183347</v>
      </c>
      <c r="L67">
        <f>'2000 250 200 1'!E246</f>
        <v>0.44338885500000003</v>
      </c>
      <c r="M67">
        <f>'2000 250 200 15'!E246</f>
        <v>0.44460555800000001</v>
      </c>
      <c r="N67" s="12">
        <f t="shared" si="4"/>
        <v>1.2167029999999857E-3</v>
      </c>
      <c r="O67">
        <f>'2000 250 200 1'!F246</f>
        <v>3.84955321E-2</v>
      </c>
      <c r="P67">
        <f>'2000 250 200 15'!F246</f>
        <v>4.9796632899999999E-2</v>
      </c>
      <c r="Q67" s="12">
        <f t="shared" si="5"/>
        <v>1.1301100799999998E-2</v>
      </c>
      <c r="R67">
        <f>'2000 250 200 1'!G246</f>
        <v>0.67748666999999996</v>
      </c>
      <c r="S67">
        <f>'2000 250 200 15'!G246</f>
        <v>0.65982250600000003</v>
      </c>
      <c r="T67" s="12">
        <f t="shared" si="6"/>
        <v>-1.7664163999999927E-2</v>
      </c>
    </row>
    <row r="68" spans="1:20">
      <c r="A68">
        <f t="shared" si="7"/>
        <v>23</v>
      </c>
      <c r="B68" s="12">
        <f t="shared" ref="B68:B131" si="10">A68*10*-1</f>
        <v>-230</v>
      </c>
      <c r="C68">
        <f t="shared" si="9"/>
        <v>0.2286</v>
      </c>
      <c r="D68">
        <f t="shared" si="8"/>
        <v>-0.64092377394073707</v>
      </c>
      <c r="E68" s="12">
        <v>375</v>
      </c>
      <c r="F68">
        <f>'2000 250 200 1'!C247</f>
        <v>1.6532786600000001E-4</v>
      </c>
      <c r="G68">
        <f>'2000 250 200 15'!C247</f>
        <v>1.6583419800000001E-4</v>
      </c>
      <c r="H68" s="15">
        <f t="shared" ref="H68:H131" si="11">2*(F68-G68)/(F68+G68)*100</f>
        <v>-0.30579106428084085</v>
      </c>
      <c r="I68">
        <f>'2000 250 200 1'!D247</f>
        <v>7.2139838700000002E-5</v>
      </c>
      <c r="J68">
        <f>'2000 250 200 15'!D247</f>
        <v>7.2654009699999998E-5</v>
      </c>
      <c r="K68" s="15">
        <f t="shared" ref="K68:K131" si="12">2*(I68-J68)/(I68+J68)*100</f>
        <v>-0.71021111142729543</v>
      </c>
      <c r="L68">
        <f>'2000 250 200 1'!E247</f>
        <v>0.43634410000000001</v>
      </c>
      <c r="M68">
        <f>'2000 250 200 15'!E247</f>
        <v>0.43811234799999998</v>
      </c>
      <c r="N68" s="12">
        <f t="shared" ref="N68:N131" si="13">M68-L68</f>
        <v>1.7682479999999723E-3</v>
      </c>
      <c r="O68">
        <f>'2000 250 200 1'!F247</f>
        <v>3.1299334800000002E-2</v>
      </c>
      <c r="P68">
        <f>'2000 250 200 15'!F247</f>
        <v>4.3286645399999997E-2</v>
      </c>
      <c r="Q68" s="12">
        <f t="shared" ref="Q68:Q131" si="14">P68-O68</f>
        <v>1.1987310599999995E-2</v>
      </c>
      <c r="R68">
        <f>'2000 250 200 1'!G247</f>
        <v>0.69238443000000005</v>
      </c>
      <c r="S68">
        <f>'2000 250 200 15'!G247</f>
        <v>0.67856467499999995</v>
      </c>
      <c r="T68" s="12">
        <f t="shared" ref="T68:T131" si="15">S68-R68</f>
        <v>-1.38197550000001E-2</v>
      </c>
    </row>
    <row r="69" spans="1:20">
      <c r="A69">
        <f t="shared" si="7"/>
        <v>24</v>
      </c>
      <c r="B69" s="12">
        <f t="shared" si="10"/>
        <v>-240</v>
      </c>
      <c r="C69">
        <f t="shared" si="9"/>
        <v>0.28799999999999998</v>
      </c>
      <c r="D69">
        <f t="shared" si="8"/>
        <v>-0.54060751224076919</v>
      </c>
      <c r="E69" s="12">
        <v>375</v>
      </c>
      <c r="F69">
        <f>'2000 250 200 1'!C248</f>
        <v>1.5983163499999999E-4</v>
      </c>
      <c r="G69">
        <f>'2000 250 200 15'!C248</f>
        <v>1.6061121700000001E-4</v>
      </c>
      <c r="H69" s="15">
        <f t="shared" si="11"/>
        <v>-0.4865653860801486</v>
      </c>
      <c r="I69">
        <f>'2000 250 200 1'!D248</f>
        <v>6.8133340600000006E-5</v>
      </c>
      <c r="J69">
        <f>'2000 250 200 15'!D248</f>
        <v>6.8850045099999994E-5</v>
      </c>
      <c r="K69" s="15">
        <f t="shared" si="12"/>
        <v>-1.0464108422164486</v>
      </c>
      <c r="L69">
        <f>'2000 250 200 1'!E248</f>
        <v>0.42628194699999999</v>
      </c>
      <c r="M69">
        <f>'2000 250 200 15'!E248</f>
        <v>0.42867519599999998</v>
      </c>
      <c r="N69" s="12">
        <f t="shared" si="13"/>
        <v>2.3932489999999862E-3</v>
      </c>
      <c r="O69">
        <f>'2000 250 200 1'!F248</f>
        <v>2.0035461899999999E-2</v>
      </c>
      <c r="P69">
        <f>'2000 250 200 15'!F248</f>
        <v>3.2472976600000002E-2</v>
      </c>
      <c r="Q69" s="12">
        <f t="shared" si="14"/>
        <v>1.2437514700000003E-2</v>
      </c>
      <c r="R69">
        <f>'2000 250 200 1'!G248</f>
        <v>0.70365285799999999</v>
      </c>
      <c r="S69">
        <f>'2000 250 200 15'!G248</f>
        <v>0.69379786499999996</v>
      </c>
      <c r="T69" s="12">
        <f t="shared" si="15"/>
        <v>-9.8549930000000341E-3</v>
      </c>
    </row>
    <row r="70" spans="1:20">
      <c r="A70">
        <f t="shared" si="7"/>
        <v>25</v>
      </c>
      <c r="B70" s="12">
        <f t="shared" si="10"/>
        <v>-250</v>
      </c>
      <c r="C70">
        <f t="shared" si="9"/>
        <v>0.36280000000000001</v>
      </c>
      <c r="D70">
        <f t="shared" si="8"/>
        <v>-0.44033272161194231</v>
      </c>
      <c r="E70" s="12">
        <v>375</v>
      </c>
      <c r="F70">
        <f>'2000 250 200 1'!C249</f>
        <v>1.52785016E-4</v>
      </c>
      <c r="G70">
        <f>'2000 250 200 15'!C249</f>
        <v>1.53894139E-4</v>
      </c>
      <c r="H70" s="15">
        <f t="shared" si="11"/>
        <v>-0.72331163166274037</v>
      </c>
      <c r="I70">
        <f>'2000 250 200 1'!D249</f>
        <v>6.3003772100000003E-5</v>
      </c>
      <c r="J70">
        <f>'2000 250 200 15'!D249</f>
        <v>6.39327671E-5</v>
      </c>
      <c r="K70" s="15">
        <f t="shared" si="12"/>
        <v>-1.4637156580049522</v>
      </c>
      <c r="L70">
        <f>'2000 250 200 1'!E249</f>
        <v>0.41236879100000001</v>
      </c>
      <c r="M70">
        <f>'2000 250 200 15'!E249</f>
        <v>0.415433412</v>
      </c>
      <c r="N70" s="12">
        <f t="shared" si="13"/>
        <v>3.0646209999999896E-3</v>
      </c>
      <c r="O70">
        <f>'2000 250 200 1'!F249</f>
        <v>3.3319441500000001E-3</v>
      </c>
      <c r="P70">
        <f>'2000 250 200 15'!F249</f>
        <v>1.5568670499999999E-2</v>
      </c>
      <c r="Q70" s="12">
        <f t="shared" si="14"/>
        <v>1.2236726349999999E-2</v>
      </c>
      <c r="R70">
        <f>'2000 250 200 1'!G249</f>
        <v>0.71053270300000004</v>
      </c>
      <c r="S70">
        <f>'2000 250 200 15'!G249</f>
        <v>0.704607176</v>
      </c>
      <c r="T70" s="12">
        <f t="shared" si="15"/>
        <v>-5.9255270000000415E-3</v>
      </c>
    </row>
    <row r="71" spans="1:20">
      <c r="A71">
        <f t="shared" si="7"/>
        <v>26</v>
      </c>
      <c r="B71" s="12">
        <f t="shared" si="10"/>
        <v>-260</v>
      </c>
      <c r="C71">
        <f t="shared" si="9"/>
        <v>0.4572</v>
      </c>
      <c r="D71">
        <f t="shared" si="8"/>
        <v>-0.33989377827675588</v>
      </c>
      <c r="E71" s="12">
        <v>375</v>
      </c>
      <c r="F71">
        <f>'2000 250 200 1'!C250</f>
        <v>1.4396818999999999E-4</v>
      </c>
      <c r="G71">
        <f>'2000 250 200 15'!C250</f>
        <v>1.4545180500000001E-4</v>
      </c>
      <c r="H71" s="15">
        <f t="shared" si="11"/>
        <v>-1.0252332427827056</v>
      </c>
      <c r="I71">
        <f>'2000 250 200 1'!D250</f>
        <v>5.6694171299999999E-5</v>
      </c>
      <c r="J71">
        <f>'2000 250 200 15'!D250</f>
        <v>5.7824378199999998E-5</v>
      </c>
      <c r="K71" s="15">
        <f t="shared" si="12"/>
        <v>-1.9738407531960558</v>
      </c>
      <c r="L71">
        <f>'2000 250 200 1'!E250</f>
        <v>0.39379651399999999</v>
      </c>
      <c r="M71">
        <f>'2000 250 200 15'!E250</f>
        <v>0.39755009099999999</v>
      </c>
      <c r="N71" s="12">
        <f t="shared" si="13"/>
        <v>3.7535770000000079E-3</v>
      </c>
      <c r="O71">
        <f>'2000 250 200 1'!F250</f>
        <v>-1.9284801000000001E-2</v>
      </c>
      <c r="P71">
        <f>'2000 250 200 15'!F250</f>
        <v>-8.0048318099999998E-3</v>
      </c>
      <c r="Q71" s="12">
        <f t="shared" si="14"/>
        <v>1.1279969190000001E-2</v>
      </c>
      <c r="R71">
        <f>'2000 250 200 1'!G250</f>
        <v>0.71186675099999996</v>
      </c>
      <c r="S71">
        <f>'2000 250 200 15'!G250</f>
        <v>0.709569216</v>
      </c>
      <c r="T71" s="12">
        <f t="shared" si="15"/>
        <v>-2.2975349999999617E-3</v>
      </c>
    </row>
    <row r="72" spans="1:20">
      <c r="A72">
        <f t="shared" si="7"/>
        <v>27</v>
      </c>
      <c r="B72" s="12">
        <f t="shared" si="10"/>
        <v>-270</v>
      </c>
      <c r="C72">
        <f t="shared" si="9"/>
        <v>0.57599999999999996</v>
      </c>
      <c r="D72">
        <f t="shared" si="8"/>
        <v>-0.239577516576788</v>
      </c>
      <c r="E72" s="12">
        <v>375</v>
      </c>
      <c r="F72">
        <f>'2000 250 200 1'!C251</f>
        <v>1.3327865799999999E-4</v>
      </c>
      <c r="G72">
        <f>'2000 250 200 15'!C251</f>
        <v>1.3515503200000001E-4</v>
      </c>
      <c r="H72" s="15">
        <f t="shared" si="11"/>
        <v>-1.3980167690575778</v>
      </c>
      <c r="I72">
        <f>'2000 250 200 1'!D251</f>
        <v>4.9318480900000002E-5</v>
      </c>
      <c r="J72">
        <f>'2000 250 200 15'!D251</f>
        <v>5.0612138499999998E-5</v>
      </c>
      <c r="K72" s="15">
        <f t="shared" si="12"/>
        <v>-2.5891115411218921</v>
      </c>
      <c r="L72">
        <f>'2000 250 200 1'!E251</f>
        <v>0.37004034600000002</v>
      </c>
      <c r="M72">
        <f>'2000 250 200 15'!E251</f>
        <v>0.37447468699999997</v>
      </c>
      <c r="N72" s="12">
        <f t="shared" si="13"/>
        <v>4.4343409999999528E-3</v>
      </c>
      <c r="O72">
        <f>'2000 250 200 1'!F251</f>
        <v>-4.74212569E-2</v>
      </c>
      <c r="P72">
        <f>'2000 250 200 15'!F251</f>
        <v>-3.7693576800000003E-2</v>
      </c>
      <c r="Q72" s="12">
        <f t="shared" si="14"/>
        <v>9.7276800999999968E-3</v>
      </c>
      <c r="R72">
        <f>'2000 250 200 1'!G251</f>
        <v>0.70659906800000005</v>
      </c>
      <c r="S72">
        <f>'2000 250 200 15'!G251</f>
        <v>0.70735737200000004</v>
      </c>
      <c r="T72" s="12">
        <f t="shared" si="15"/>
        <v>7.5830399999998743E-4</v>
      </c>
    </row>
    <row r="73" spans="1:20">
      <c r="A73">
        <f t="shared" si="7"/>
        <v>28</v>
      </c>
      <c r="B73" s="12">
        <f t="shared" si="10"/>
        <v>-280</v>
      </c>
      <c r="C73">
        <f t="shared" si="9"/>
        <v>0.72570000000000001</v>
      </c>
      <c r="D73">
        <f t="shared" si="8"/>
        <v>-0.13924287691845788</v>
      </c>
      <c r="E73" s="12">
        <v>375</v>
      </c>
      <c r="F73">
        <f>'2000 250 200 1'!C252</f>
        <v>1.2080940600000001E-4</v>
      </c>
      <c r="G73">
        <f>'2000 250 200 15'!C252</f>
        <v>1.2305678099999999E-4</v>
      </c>
      <c r="H73" s="15">
        <f t="shared" si="11"/>
        <v>-1.8431214492232877</v>
      </c>
      <c r="I73">
        <f>'2000 250 200 1'!D252</f>
        <v>4.1209296400000001E-5</v>
      </c>
      <c r="J73">
        <f>'2000 250 200 15'!D252</f>
        <v>4.2603112100000003E-5</v>
      </c>
      <c r="K73" s="15">
        <f t="shared" si="12"/>
        <v>-3.3260366214150796</v>
      </c>
      <c r="L73">
        <f>'2000 250 200 1'!E252</f>
        <v>0.34111000000000002</v>
      </c>
      <c r="M73">
        <f>'2000 250 200 15'!E252</f>
        <v>0.34620694400000002</v>
      </c>
      <c r="N73" s="12">
        <f t="shared" si="13"/>
        <v>5.0969439999999921E-3</v>
      </c>
      <c r="O73">
        <f>'2000 250 200 1'!F252</f>
        <v>-8.0024515899999996E-2</v>
      </c>
      <c r="P73">
        <f>'2000 250 200 15'!F252</f>
        <v>-7.2152451500000006E-2</v>
      </c>
      <c r="Q73" s="12">
        <f t="shared" si="14"/>
        <v>7.8720643999999895E-3</v>
      </c>
      <c r="R73">
        <f>'2000 250 200 1'!G252</f>
        <v>0.69426018700000003</v>
      </c>
      <c r="S73">
        <f>'2000 250 200 15'!G252</f>
        <v>0.69730893999999999</v>
      </c>
      <c r="T73" s="12">
        <f t="shared" si="15"/>
        <v>3.0487529999999596E-3</v>
      </c>
    </row>
    <row r="74" spans="1:20">
      <c r="A74">
        <f t="shared" si="7"/>
        <v>29</v>
      </c>
      <c r="B74" s="12">
        <f t="shared" si="10"/>
        <v>-290</v>
      </c>
      <c r="C74">
        <f t="shared" si="9"/>
        <v>0.9143</v>
      </c>
      <c r="D74">
        <f t="shared" si="8"/>
        <v>-3.8911280232103829E-2</v>
      </c>
      <c r="E74" s="12">
        <v>375</v>
      </c>
      <c r="F74">
        <f>'2000 250 200 1'!C253</f>
        <v>1.06890089E-4</v>
      </c>
      <c r="G74">
        <f>'2000 250 200 15'!C253</f>
        <v>1.09440632E-4</v>
      </c>
      <c r="H74" s="15">
        <f t="shared" si="11"/>
        <v>-2.3580035125940402</v>
      </c>
      <c r="I74">
        <f>'2000 250 200 1'!D253</f>
        <v>3.2889816000000002E-5</v>
      </c>
      <c r="J74">
        <f>'2000 250 200 15'!D253</f>
        <v>3.4305123499999999E-5</v>
      </c>
      <c r="K74" s="15">
        <f t="shared" si="12"/>
        <v>-4.2125419281015857</v>
      </c>
      <c r="L74">
        <f>'2000 250 200 1'!E253</f>
        <v>0.307697526</v>
      </c>
      <c r="M74">
        <f>'2000 250 200 15'!E253</f>
        <v>0.31345874899999998</v>
      </c>
      <c r="N74" s="12">
        <f t="shared" si="13"/>
        <v>5.761222999999982E-3</v>
      </c>
      <c r="O74">
        <f>'2000 250 200 1'!F253</f>
        <v>-0.11569454999999999</v>
      </c>
      <c r="P74">
        <f>'2000 250 200 15'!F253</f>
        <v>-0.10967371200000001</v>
      </c>
      <c r="Q74" s="12">
        <f t="shared" si="14"/>
        <v>6.0208379999999867E-3</v>
      </c>
      <c r="R74">
        <f>'2000 250 200 1'!G253</f>
        <v>0.67526927599999997</v>
      </c>
      <c r="S74">
        <f>'2000 250 200 15'!G253</f>
        <v>0.67976952999999996</v>
      </c>
      <c r="T74" s="12">
        <f t="shared" si="15"/>
        <v>4.5002539999999813E-3</v>
      </c>
    </row>
    <row r="75" spans="1:20">
      <c r="A75">
        <f t="shared" si="7"/>
        <v>30</v>
      </c>
      <c r="B75" s="12">
        <f t="shared" si="10"/>
        <v>-300</v>
      </c>
      <c r="C75">
        <f t="shared" si="9"/>
        <v>1.1519999999999999</v>
      </c>
      <c r="D75">
        <f t="shared" si="8"/>
        <v>6.1452479087193208E-2</v>
      </c>
      <c r="E75" s="12">
        <v>375</v>
      </c>
      <c r="F75">
        <f>'2000 250 200 1'!C254</f>
        <v>9.2078933299999995E-5</v>
      </c>
      <c r="G75">
        <f>'2000 250 200 15'!C254</f>
        <v>9.4823742100000005E-5</v>
      </c>
      <c r="H75" s="15">
        <f t="shared" si="11"/>
        <v>-2.9371530333909917</v>
      </c>
      <c r="I75">
        <f>'2000 250 200 1'!D254</f>
        <v>2.4969271599999999E-5</v>
      </c>
      <c r="J75">
        <f>'2000 250 200 15'!D254</f>
        <v>2.6328547799999998E-5</v>
      </c>
      <c r="K75" s="15">
        <f t="shared" si="12"/>
        <v>-5.2995476840873277</v>
      </c>
      <c r="L75">
        <f>'2000 250 200 1'!E254</f>
        <v>0.271172468</v>
      </c>
      <c r="M75">
        <f>'2000 250 200 15'!E254</f>
        <v>0.277657759</v>
      </c>
      <c r="N75" s="12">
        <f t="shared" si="13"/>
        <v>6.4852910000000041E-3</v>
      </c>
      <c r="O75">
        <f>'2000 250 200 1'!F254</f>
        <v>-0.152883351</v>
      </c>
      <c r="P75">
        <f>'2000 250 200 15'!F254</f>
        <v>-0.148449636</v>
      </c>
      <c r="Q75" s="12">
        <f t="shared" si="14"/>
        <v>4.4337150000000047E-3</v>
      </c>
      <c r="R75">
        <f>'2000 250 200 1'!G254</f>
        <v>0.65095587399999999</v>
      </c>
      <c r="S75">
        <f>'2000 250 200 15'!G254</f>
        <v>0.656116331</v>
      </c>
      <c r="T75" s="12">
        <f t="shared" si="15"/>
        <v>5.1604570000000072E-3</v>
      </c>
    </row>
    <row r="76" spans="1:20">
      <c r="A76">
        <f t="shared" si="7"/>
        <v>31</v>
      </c>
      <c r="B76" s="12">
        <f t="shared" si="10"/>
        <v>-310</v>
      </c>
      <c r="C76">
        <f t="shared" si="9"/>
        <v>1.4510000000000001</v>
      </c>
      <c r="D76">
        <f t="shared" si="8"/>
        <v>0.16166741243773589</v>
      </c>
      <c r="E76" s="12">
        <v>375</v>
      </c>
      <c r="F76">
        <f>'2000 250 200 1'!C255</f>
        <v>7.7096972100000006E-5</v>
      </c>
      <c r="G76">
        <f>'2000 250 200 15'!C255</f>
        <v>7.9903412500000002E-5</v>
      </c>
      <c r="H76" s="15">
        <f t="shared" si="11"/>
        <v>-3.5750745543078071</v>
      </c>
      <c r="I76">
        <f>'2000 250 200 1'!D255</f>
        <v>1.7992902299999999E-5</v>
      </c>
      <c r="J76">
        <f>'2000 250 200 15'!D255</f>
        <v>1.92364043E-5</v>
      </c>
      <c r="K76" s="15">
        <f t="shared" si="12"/>
        <v>-6.6802318579847055</v>
      </c>
      <c r="L76">
        <f>'2000 250 200 1'!E255</f>
        <v>0.23338014200000001</v>
      </c>
      <c r="M76">
        <f>'2000 250 200 15'!E255</f>
        <v>0.240745717</v>
      </c>
      <c r="N76" s="12">
        <f t="shared" si="13"/>
        <v>7.3655749999999853E-3</v>
      </c>
      <c r="O76">
        <f>'2000 250 200 1'!F255</f>
        <v>-0.19015815799999999</v>
      </c>
      <c r="P76">
        <f>'2000 250 200 15'!F255</f>
        <v>-0.18688764199999999</v>
      </c>
      <c r="Q76" s="12">
        <f t="shared" si="14"/>
        <v>3.2705160000000011E-3</v>
      </c>
      <c r="R76">
        <f>'2000 250 200 1'!G255</f>
        <v>0.62335138400000001</v>
      </c>
      <c r="S76">
        <f>'2000 250 200 15'!G255</f>
        <v>0.62852639799999999</v>
      </c>
      <c r="T76" s="12">
        <f t="shared" si="15"/>
        <v>5.1750139999999778E-3</v>
      </c>
    </row>
    <row r="77" spans="1:20">
      <c r="A77">
        <f t="shared" si="7"/>
        <v>32</v>
      </c>
      <c r="B77" s="12">
        <f t="shared" si="10"/>
        <v>-320</v>
      </c>
      <c r="C77">
        <f t="shared" si="9"/>
        <v>1.829</v>
      </c>
      <c r="D77">
        <f t="shared" si="8"/>
        <v>0.26221370547641687</v>
      </c>
      <c r="E77" s="12">
        <v>375</v>
      </c>
      <c r="F77">
        <f>'2000 250 200 1'!C256</f>
        <v>6.2713899700000001E-5</v>
      </c>
      <c r="G77">
        <f>'2000 250 200 15'!C256</f>
        <v>6.5450796400000002E-5</v>
      </c>
      <c r="H77" s="15">
        <f t="shared" si="11"/>
        <v>-4.2709057693462604</v>
      </c>
      <c r="I77">
        <f>'2000 250 200 1'!D256</f>
        <v>1.23127778E-5</v>
      </c>
      <c r="J77">
        <f>'2000 250 200 15'!D256</f>
        <v>1.34087328E-5</v>
      </c>
      <c r="K77" s="15">
        <f t="shared" si="12"/>
        <v>-8.5217001212984709</v>
      </c>
      <c r="L77">
        <f>'2000 250 200 1'!E256</f>
        <v>0.19633251800000001</v>
      </c>
      <c r="M77">
        <f>'2000 250 200 15'!E256</f>
        <v>0.20486737499999999</v>
      </c>
      <c r="N77" s="12">
        <f t="shared" si="13"/>
        <v>8.534856999999979E-3</v>
      </c>
      <c r="O77">
        <f>'2000 250 200 1'!F256</f>
        <v>-0.22634547799999999</v>
      </c>
      <c r="P77">
        <f>'2000 250 200 15'!F256</f>
        <v>-0.22374901699999999</v>
      </c>
      <c r="Q77" s="12">
        <f t="shared" si="14"/>
        <v>2.5964609999999944E-3</v>
      </c>
      <c r="R77">
        <f>'2000 250 200 1'!G256</f>
        <v>0.59476981299999998</v>
      </c>
      <c r="S77">
        <f>'2000 250 200 15'!G256</f>
        <v>0.59950973699999999</v>
      </c>
      <c r="T77" s="12">
        <f t="shared" si="15"/>
        <v>4.7399240000000065E-3</v>
      </c>
    </row>
    <row r="78" spans="1:20">
      <c r="A78">
        <f t="shared" si="7"/>
        <v>33</v>
      </c>
      <c r="B78" s="12">
        <f t="shared" si="10"/>
        <v>-330</v>
      </c>
      <c r="C78">
        <f t="shared" si="9"/>
        <v>2.3039999999999998</v>
      </c>
      <c r="D78">
        <f t="shared" si="8"/>
        <v>0.3624824747511744</v>
      </c>
      <c r="E78" s="12">
        <v>375</v>
      </c>
      <c r="F78">
        <f>'2000 250 200 1'!C257</f>
        <v>4.96058389E-5</v>
      </c>
      <c r="G78">
        <f>'2000 250 200 15'!C257</f>
        <v>5.2167454600000002E-5</v>
      </c>
      <c r="H78" s="15">
        <f t="shared" si="11"/>
        <v>-5.033964435866471</v>
      </c>
      <c r="I78">
        <f>'2000 250 200 1'!D257</f>
        <v>8.02874421E-6</v>
      </c>
      <c r="J78">
        <f>'2000 250 200 15'!D257</f>
        <v>8.9730758600000006E-6</v>
      </c>
      <c r="K78" s="15">
        <f t="shared" si="12"/>
        <v>-11.108594798815567</v>
      </c>
      <c r="L78">
        <f>'2000 250 200 1'!E257</f>
        <v>0.16185078999999999</v>
      </c>
      <c r="M78">
        <f>'2000 250 200 15'!E257</f>
        <v>0.172005246</v>
      </c>
      <c r="N78" s="12">
        <f t="shared" si="13"/>
        <v>1.0154456000000006E-2</v>
      </c>
      <c r="O78">
        <f>'2000 250 200 1'!F257</f>
        <v>-0.260461946</v>
      </c>
      <c r="P78">
        <f>'2000 250 200 15'!F257</f>
        <v>-0.258058395</v>
      </c>
      <c r="Q78" s="12">
        <f t="shared" si="14"/>
        <v>2.4035510000000038E-3</v>
      </c>
      <c r="R78">
        <f>'2000 250 200 1'!G257</f>
        <v>0.56734382800000005</v>
      </c>
      <c r="S78">
        <f>'2000 250 200 15'!G257</f>
        <v>0.57139969599999996</v>
      </c>
      <c r="T78" s="12">
        <f t="shared" si="15"/>
        <v>4.055867999999907E-3</v>
      </c>
    </row>
    <row r="79" spans="1:20">
      <c r="A79">
        <f t="shared" si="7"/>
        <v>34</v>
      </c>
      <c r="B79" s="12">
        <f t="shared" si="10"/>
        <v>-340</v>
      </c>
      <c r="C79">
        <f t="shared" si="9"/>
        <v>2.903</v>
      </c>
      <c r="D79">
        <f t="shared" si="8"/>
        <v>0.46284703583167375</v>
      </c>
      <c r="E79" s="12">
        <v>375</v>
      </c>
      <c r="F79">
        <f>'2000 250 200 1'!C258</f>
        <v>3.8241560199999997E-5</v>
      </c>
      <c r="G79">
        <f>'2000 250 200 15'!C258</f>
        <v>4.0561877399999999E-5</v>
      </c>
      <c r="H79" s="15">
        <f t="shared" si="11"/>
        <v>-5.8888730508883329</v>
      </c>
      <c r="I79">
        <f>'2000 250 200 1'!D258</f>
        <v>5.0200882400000001E-6</v>
      </c>
      <c r="J79">
        <f>'2000 250 200 15'!D258</f>
        <v>5.8279768799999999E-6</v>
      </c>
      <c r="K79" s="15">
        <f t="shared" si="12"/>
        <v>-14.89461265328392</v>
      </c>
      <c r="L79">
        <f>'2000 250 200 1'!E258</f>
        <v>0.131273102</v>
      </c>
      <c r="M79">
        <f>'2000 250 200 15'!E258</f>
        <v>0.14368114200000001</v>
      </c>
      <c r="N79" s="12">
        <f t="shared" si="13"/>
        <v>1.2408040000000009E-2</v>
      </c>
      <c r="O79">
        <f>'2000 250 200 1'!F258</f>
        <v>-0.29179234300000001</v>
      </c>
      <c r="P79">
        <f>'2000 250 200 15'!F258</f>
        <v>-0.28913228200000002</v>
      </c>
      <c r="Q79" s="12">
        <f t="shared" si="14"/>
        <v>2.6600609999999913E-3</v>
      </c>
      <c r="R79">
        <f>'2000 250 200 1'!G258</f>
        <v>0.542680037</v>
      </c>
      <c r="S79">
        <f>'2000 250 200 15'!G258</f>
        <v>0.54597183800000004</v>
      </c>
      <c r="T79" s="12">
        <f t="shared" si="15"/>
        <v>3.2918010000000386E-3</v>
      </c>
    </row>
    <row r="80" spans="1:20">
      <c r="A80">
        <f t="shared" si="7"/>
        <v>35</v>
      </c>
      <c r="B80" s="12">
        <f t="shared" si="10"/>
        <v>-350</v>
      </c>
      <c r="C80">
        <f t="shared" si="9"/>
        <v>3.657</v>
      </c>
      <c r="D80">
        <f t="shared" si="8"/>
        <v>0.56312496033804438</v>
      </c>
      <c r="E80" s="12">
        <v>375</v>
      </c>
      <c r="F80">
        <f>'2000 250 200 1'!C259</f>
        <v>2.8827759E-5</v>
      </c>
      <c r="G80">
        <f>'2000 250 200 15'!C259</f>
        <v>3.0881396199999998E-5</v>
      </c>
      <c r="H80" s="15">
        <f t="shared" si="11"/>
        <v>-6.8788017285496554</v>
      </c>
      <c r="I80">
        <f>'2000 250 200 1'!D259</f>
        <v>3.0358223300000001E-6</v>
      </c>
      <c r="J80">
        <f>'2000 250 200 15'!D259</f>
        <v>3.7303106599999998E-6</v>
      </c>
      <c r="K80" s="15">
        <f t="shared" si="12"/>
        <v>-20.528367710963355</v>
      </c>
      <c r="L80">
        <f>'2000 250 200 1'!E259</f>
        <v>0.105308995</v>
      </c>
      <c r="M80">
        <f>'2000 250 200 15'!E259</f>
        <v>0.120794754</v>
      </c>
      <c r="N80" s="12">
        <f t="shared" si="13"/>
        <v>1.5485759000000002E-2</v>
      </c>
      <c r="O80">
        <f>'2000 250 200 1'!F259</f>
        <v>-0.31973240200000003</v>
      </c>
      <c r="P80">
        <f>'2000 250 200 15'!F259</f>
        <v>-0.31637317399999998</v>
      </c>
      <c r="Q80" s="12">
        <f t="shared" si="14"/>
        <v>3.3592280000000474E-3</v>
      </c>
      <c r="R80">
        <f>'2000 250 200 1'!G259</f>
        <v>0.52168836699999999</v>
      </c>
      <c r="S80">
        <f>'2000 250 200 15'!G259</f>
        <v>0.52425598799999995</v>
      </c>
      <c r="T80" s="12">
        <f t="shared" si="15"/>
        <v>2.5676209999999644E-3</v>
      </c>
    </row>
    <row r="81" spans="1:20">
      <c r="A81">
        <f t="shared" si="7"/>
        <v>36</v>
      </c>
      <c r="B81" s="12">
        <f t="shared" si="10"/>
        <v>-360</v>
      </c>
      <c r="C81">
        <f t="shared" si="9"/>
        <v>4.6079999999999997</v>
      </c>
      <c r="D81">
        <f t="shared" si="8"/>
        <v>0.6635124704151556</v>
      </c>
      <c r="E81" s="12">
        <v>375</v>
      </c>
      <c r="F81">
        <f>'2000 250 200 1'!C260</f>
        <v>2.1334202199999998E-5</v>
      </c>
      <c r="G81">
        <f>'2000 250 200 15'!C260</f>
        <v>2.3127235E-5</v>
      </c>
      <c r="H81" s="15">
        <f t="shared" si="11"/>
        <v>-8.0655638365194449</v>
      </c>
      <c r="I81">
        <f>'2000 250 200 1'!D260</f>
        <v>1.79314271E-6</v>
      </c>
      <c r="J81">
        <f>'2000 250 200 15'!D260</f>
        <v>2.3964965100000001E-6</v>
      </c>
      <c r="K81" s="15">
        <f t="shared" si="12"/>
        <v>-28.802184069682262</v>
      </c>
      <c r="L81">
        <f>'2000 250 200 1'!E260</f>
        <v>8.4050141199999998E-2</v>
      </c>
      <c r="M81">
        <f>'2000 250 200 15'!E260</f>
        <v>0.103622267</v>
      </c>
      <c r="N81" s="12">
        <f t="shared" si="13"/>
        <v>1.9572125800000006E-2</v>
      </c>
      <c r="O81">
        <f>'2000 250 200 1'!F260</f>
        <v>-0.34395393600000002</v>
      </c>
      <c r="P81">
        <f>'2000 250 200 15'!F260</f>
        <v>-0.33942249499999999</v>
      </c>
      <c r="Q81" s="12">
        <f t="shared" si="14"/>
        <v>4.5314410000000249E-3</v>
      </c>
      <c r="R81">
        <f>'2000 250 200 1'!G260</f>
        <v>0.50463119199999995</v>
      </c>
      <c r="S81">
        <f>'2000 250 200 15'!G260</f>
        <v>0.50658204399999995</v>
      </c>
      <c r="T81" s="12">
        <f t="shared" si="15"/>
        <v>1.9508520000000029E-3</v>
      </c>
    </row>
    <row r="82" spans="1:20">
      <c r="A82">
        <f t="shared" si="7"/>
        <v>37</v>
      </c>
      <c r="B82" s="12">
        <f t="shared" si="10"/>
        <v>-370</v>
      </c>
      <c r="C82">
        <f t="shared" si="9"/>
        <v>5.806</v>
      </c>
      <c r="D82">
        <f t="shared" si="8"/>
        <v>0.76387703149565489</v>
      </c>
      <c r="E82" s="12">
        <v>375</v>
      </c>
      <c r="F82">
        <f>'2000 250 200 1'!C261</f>
        <v>1.55615755E-5</v>
      </c>
      <c r="G82">
        <f>'2000 250 200 15'!C261</f>
        <v>1.7118137100000001E-5</v>
      </c>
      <c r="H82" s="15">
        <f t="shared" si="11"/>
        <v>-9.5261645599661779</v>
      </c>
      <c r="I82">
        <f>'2000 250 200 1'!D261</f>
        <v>1.0451191899999999E-6</v>
      </c>
      <c r="J82">
        <f>'2000 250 200 15'!D261</f>
        <v>1.5746617500000001E-6</v>
      </c>
      <c r="K82" s="15">
        <f t="shared" si="12"/>
        <v>-40.426476268660863</v>
      </c>
      <c r="L82">
        <f>'2000 250 200 1'!E261</f>
        <v>6.71602429E-2</v>
      </c>
      <c r="M82">
        <f>'2000 250 200 15'!E261</f>
        <v>9.1987915500000003E-2</v>
      </c>
      <c r="N82" s="12">
        <f t="shared" si="13"/>
        <v>2.4827672600000003E-2</v>
      </c>
      <c r="O82">
        <f>'2000 250 200 1'!F261</f>
        <v>-0.364389925</v>
      </c>
      <c r="P82">
        <f>'2000 250 200 15'!F261</f>
        <v>-0.35813012100000002</v>
      </c>
      <c r="Q82" s="12">
        <f t="shared" si="14"/>
        <v>6.2598039999999799E-3</v>
      </c>
      <c r="R82">
        <f>'2000 250 200 1'!G261</f>
        <v>0.49127566299999997</v>
      </c>
      <c r="S82">
        <f>'2000 250 200 15'!G261</f>
        <v>0.49274047999999998</v>
      </c>
      <c r="T82" s="12">
        <f t="shared" si="15"/>
        <v>1.4648170000000071E-3</v>
      </c>
    </row>
    <row r="83" spans="1:20">
      <c r="A83">
        <f t="shared" si="7"/>
        <v>38</v>
      </c>
      <c r="B83" s="12">
        <f t="shared" si="10"/>
        <v>-380</v>
      </c>
      <c r="C83">
        <f t="shared" si="9"/>
        <v>7.3140000000000001</v>
      </c>
      <c r="D83">
        <f t="shared" si="8"/>
        <v>0.86415495600202552</v>
      </c>
      <c r="E83" s="12">
        <v>375</v>
      </c>
      <c r="F83">
        <f>'2000 250 200 1'!C262</f>
        <v>1.12293097E-5</v>
      </c>
      <c r="G83">
        <f>'2000 250 200 15'!C262</f>
        <v>1.2580088100000001E-5</v>
      </c>
      <c r="H83" s="15">
        <f t="shared" si="11"/>
        <v>-11.346598610738489</v>
      </c>
      <c r="I83">
        <f>'2000 250 200 1'!D262</f>
        <v>6.0681735E-7</v>
      </c>
      <c r="J83">
        <f>'2000 250 200 15'!D262</f>
        <v>1.0746712900000001E-6</v>
      </c>
      <c r="K83" s="15">
        <f t="shared" si="12"/>
        <v>-55.647588555816832</v>
      </c>
      <c r="L83">
        <f>'2000 250 200 1'!E262</f>
        <v>5.4038704700000002E-2</v>
      </c>
      <c r="M83">
        <f>'2000 250 200 15'!E262</f>
        <v>8.5426372099999995E-2</v>
      </c>
      <c r="N83" s="12">
        <f t="shared" si="13"/>
        <v>3.1387667399999993E-2</v>
      </c>
      <c r="O83">
        <f>'2000 250 200 1'!F262</f>
        <v>-0.38120741200000002</v>
      </c>
      <c r="P83">
        <f>'2000 250 200 15'!F262</f>
        <v>-0.37255837600000002</v>
      </c>
      <c r="Q83" s="12">
        <f t="shared" si="14"/>
        <v>8.6490359999999988E-3</v>
      </c>
      <c r="R83">
        <f>'2000 250 200 1'!G262</f>
        <v>0.48112159599999998</v>
      </c>
      <c r="S83">
        <f>'2000 250 200 15'!G262</f>
        <v>0.48222434800000002</v>
      </c>
      <c r="T83" s="12">
        <f t="shared" si="15"/>
        <v>1.1027520000000401E-3</v>
      </c>
    </row>
    <row r="84" spans="1:20">
      <c r="A84">
        <f t="shared" si="7"/>
        <v>39</v>
      </c>
      <c r="B84" s="12">
        <f t="shared" si="10"/>
        <v>-390</v>
      </c>
      <c r="C84">
        <f t="shared" si="9"/>
        <v>9.2159999999999993</v>
      </c>
      <c r="D84">
        <f t="shared" si="8"/>
        <v>0.96454246607913674</v>
      </c>
      <c r="E84" s="12">
        <v>375</v>
      </c>
      <c r="F84">
        <f>'2000 250 200 1'!C263</f>
        <v>8.0892541999999997E-6</v>
      </c>
      <c r="G84">
        <f>'2000 250 200 15'!C263</f>
        <v>9.2758971699999993E-6</v>
      </c>
      <c r="H84" s="15">
        <f t="shared" si="11"/>
        <v>-13.666946457490049</v>
      </c>
      <c r="I84">
        <f>'2000 250 200 1'!D263</f>
        <v>3.5575038300000001E-7</v>
      </c>
      <c r="J84">
        <f>'2000 250 200 15'!D263</f>
        <v>7.7454357000000003E-7</v>
      </c>
      <c r="K84" s="15">
        <f t="shared" si="12"/>
        <v>-74.103411044259573</v>
      </c>
      <c r="L84">
        <f>'2000 250 200 1'!E263</f>
        <v>4.3978143599999998E-2</v>
      </c>
      <c r="M84">
        <f>'2000 250 200 15'!E263</f>
        <v>8.3500663700000005E-2</v>
      </c>
      <c r="N84" s="12">
        <f t="shared" si="13"/>
        <v>3.9522520100000007E-2</v>
      </c>
      <c r="O84">
        <f>'2000 250 200 1'!F263</f>
        <v>-0.39684470399999999</v>
      </c>
      <c r="P84">
        <f>'2000 250 200 15'!F263</f>
        <v>-0.382960896</v>
      </c>
      <c r="Q84" s="12">
        <f t="shared" si="14"/>
        <v>1.3883807999999997E-2</v>
      </c>
      <c r="R84">
        <f>'2000 250 200 1'!G263</f>
        <v>0.473693321</v>
      </c>
      <c r="S84">
        <f>'2000 250 200 15'!G263</f>
        <v>0.47454447100000002</v>
      </c>
      <c r="T84" s="12">
        <f t="shared" si="15"/>
        <v>8.5115000000002272E-4</v>
      </c>
    </row>
    <row r="85" spans="1:20">
      <c r="A85">
        <f t="shared" si="7"/>
        <v>40</v>
      </c>
      <c r="B85" s="12">
        <f t="shared" si="10"/>
        <v>-400</v>
      </c>
      <c r="C85">
        <f t="shared" si="9"/>
        <v>11.61</v>
      </c>
      <c r="D85">
        <f t="shared" si="8"/>
        <v>1.0648322197385738</v>
      </c>
      <c r="E85" s="12">
        <v>375</v>
      </c>
      <c r="F85">
        <f>'2000 250 200 1'!C264</f>
        <v>5.48953652E-6</v>
      </c>
      <c r="G85">
        <f>'2000 250 200 15'!C264</f>
        <v>6.4762000599999997E-6</v>
      </c>
      <c r="H85" s="15">
        <f t="shared" si="11"/>
        <v>-16.491480209403033</v>
      </c>
      <c r="I85">
        <f>'2000 250 200 1'!D264</f>
        <v>1.84367986E-7</v>
      </c>
      <c r="J85">
        <f>'2000 250 200 15'!D264</f>
        <v>5.3775684400000001E-7</v>
      </c>
      <c r="K85" s="15">
        <f t="shared" si="12"/>
        <v>-97.874728390103968</v>
      </c>
      <c r="L85">
        <f>'2000 250 200 1'!E264</f>
        <v>3.3585346500000002E-2</v>
      </c>
      <c r="M85">
        <f>'2000 250 200 15'!E264</f>
        <v>8.3035860399999994E-2</v>
      </c>
      <c r="N85" s="12">
        <f t="shared" si="13"/>
        <v>4.9450513899999993E-2</v>
      </c>
      <c r="O85">
        <f>'2000 250 200 1'!F264</f>
        <v>-0.41607591199999999</v>
      </c>
      <c r="P85">
        <f>'2000 250 200 15'!F264</f>
        <v>-0.39263415800000001</v>
      </c>
      <c r="Q85" s="12">
        <f t="shared" si="14"/>
        <v>2.3441753999999981E-2</v>
      </c>
      <c r="R85">
        <f>'2000 250 200 1'!G264</f>
        <v>0.467536434</v>
      </c>
      <c r="S85">
        <f>'2000 250 200 15'!G264</f>
        <v>0.46816687699999998</v>
      </c>
      <c r="T85" s="12">
        <f t="shared" si="15"/>
        <v>6.3044299999998055E-4</v>
      </c>
    </row>
    <row r="86" spans="1:20">
      <c r="A86">
        <f t="shared" si="7"/>
        <v>41</v>
      </c>
      <c r="B86" s="12">
        <f t="shared" si="10"/>
        <v>-410</v>
      </c>
      <c r="C86">
        <f t="shared" si="9"/>
        <v>13</v>
      </c>
      <c r="D86">
        <f t="shared" si="8"/>
        <v>1.1139433523068367</v>
      </c>
      <c r="E86" s="12">
        <v>375</v>
      </c>
      <c r="F86">
        <f>'2000 250 200 1'!C265</f>
        <v>3.6143518700000002E-6</v>
      </c>
      <c r="G86">
        <f>'2000 250 200 15'!C265</f>
        <v>4.3865519000000001E-6</v>
      </c>
      <c r="H86" s="15">
        <f t="shared" si="11"/>
        <v>-19.302820086286324</v>
      </c>
      <c r="I86">
        <f>'2000 250 200 1'!D265</f>
        <v>1.2546957200000001E-7</v>
      </c>
      <c r="J86">
        <f>'2000 250 200 15'!D265</f>
        <v>4.0523802799999999E-7</v>
      </c>
      <c r="K86" s="15">
        <f t="shared" si="12"/>
        <v>-105.43224027694345</v>
      </c>
      <c r="L86">
        <f>'2000 250 200 1'!E265</f>
        <v>3.4714266000000001E-2</v>
      </c>
      <c r="M86">
        <f>'2000 250 200 15'!E265</f>
        <v>9.2381906700000002E-2</v>
      </c>
      <c r="N86" s="12">
        <f t="shared" si="13"/>
        <v>5.7667640700000002E-2</v>
      </c>
      <c r="O86">
        <f>'2000 250 200 1'!F265</f>
        <v>-0.46108196200000001</v>
      </c>
      <c r="P86">
        <f>'2000 250 200 15'!F265</f>
        <v>-0.41694451300000002</v>
      </c>
      <c r="Q86" s="12">
        <f t="shared" si="14"/>
        <v>4.4137448999999995E-2</v>
      </c>
      <c r="R86">
        <f>'2000 250 200 1'!G265</f>
        <v>0.462837789</v>
      </c>
      <c r="S86">
        <f>'2000 250 200 15'!G265</f>
        <v>0.46328589599999997</v>
      </c>
      <c r="T86" s="12">
        <f t="shared" si="15"/>
        <v>4.4810699999997539E-4</v>
      </c>
    </row>
    <row r="87" spans="1:20">
      <c r="A87">
        <f t="shared" si="7"/>
        <v>0</v>
      </c>
      <c r="B87" s="12">
        <f t="shared" si="10"/>
        <v>0</v>
      </c>
      <c r="C87">
        <f t="shared" si="9"/>
        <v>1.1249999999999999E-3</v>
      </c>
      <c r="D87">
        <f t="shared" si="8"/>
        <v>-2.9488474775526186</v>
      </c>
      <c r="E87" s="12">
        <f>E45+$E$1</f>
        <v>500</v>
      </c>
      <c r="F87">
        <f>'2000 250 200 1'!C357</f>
        <v>7.2459106999999998E-5</v>
      </c>
      <c r="G87">
        <f>'2000 250 200 15'!C357</f>
        <v>7.2401626399999999E-5</v>
      </c>
      <c r="H87" s="15">
        <f t="shared" si="11"/>
        <v>7.9359808073426422E-2</v>
      </c>
      <c r="I87">
        <f>'2000 250 200 1'!D357</f>
        <v>2.4506913700000001E-5</v>
      </c>
      <c r="J87">
        <f>'2000 250 200 15'!D357</f>
        <v>2.4487284000000001E-5</v>
      </c>
      <c r="K87" s="15">
        <f t="shared" si="12"/>
        <v>8.0130713110950755E-2</v>
      </c>
      <c r="L87">
        <f>'2000 250 200 1'!E357</f>
        <v>0.33821716499999999</v>
      </c>
      <c r="M87">
        <f>'2000 250 200 15'!E357</f>
        <v>0.33821455700000003</v>
      </c>
      <c r="N87" s="12">
        <f t="shared" si="13"/>
        <v>-2.6079999999595316E-6</v>
      </c>
      <c r="O87">
        <f>'2000 250 200 1'!F357</f>
        <v>0.44379582899999998</v>
      </c>
      <c r="P87">
        <f>'2000 250 200 15'!F357</f>
        <v>0.28357870499999999</v>
      </c>
      <c r="Q87" s="12">
        <f t="shared" si="14"/>
        <v>-0.16021712399999999</v>
      </c>
      <c r="R87">
        <f>'2000 250 200 1'!G357</f>
        <v>0.17210019700000001</v>
      </c>
      <c r="S87">
        <f>'2000 250 200 15'!G357</f>
        <v>0.30546236500000001</v>
      </c>
      <c r="T87" s="12">
        <f t="shared" si="15"/>
        <v>0.133362168</v>
      </c>
    </row>
    <row r="88" spans="1:20">
      <c r="A88">
        <f t="shared" si="7"/>
        <v>1</v>
      </c>
      <c r="B88" s="12">
        <f t="shared" si="10"/>
        <v>-10</v>
      </c>
      <c r="C88">
        <f t="shared" si="9"/>
        <v>1.4170000000000001E-3</v>
      </c>
      <c r="D88">
        <f t="shared" si="8"/>
        <v>-2.8486301497525397</v>
      </c>
      <c r="E88" s="12">
        <f t="shared" ref="E88:E151" si="16">E46+$E$1</f>
        <v>500</v>
      </c>
      <c r="F88">
        <f>'2000 250 200 1'!C358</f>
        <v>7.2459040500000006E-5</v>
      </c>
      <c r="G88">
        <f>'2000 250 200 15'!C358</f>
        <v>7.2401566699999996E-5</v>
      </c>
      <c r="H88" s="15">
        <f t="shared" si="11"/>
        <v>7.9350488874672984E-2</v>
      </c>
      <c r="I88">
        <f>'2000 250 200 1'!D358</f>
        <v>2.45068726E-5</v>
      </c>
      <c r="J88">
        <f>'2000 250 200 15'!D358</f>
        <v>2.4487248700000001E-5</v>
      </c>
      <c r="K88" s="15">
        <f t="shared" si="12"/>
        <v>8.0107161754525244E-2</v>
      </c>
      <c r="L88">
        <f>'2000 250 200 1'!E358</f>
        <v>0.33821690799999998</v>
      </c>
      <c r="M88">
        <f>'2000 250 200 15'!E358</f>
        <v>0.33821434900000003</v>
      </c>
      <c r="N88" s="12">
        <f t="shared" si="13"/>
        <v>-2.5589999999575674E-6</v>
      </c>
      <c r="O88">
        <f>'2000 250 200 1'!F358</f>
        <v>0.44876438800000001</v>
      </c>
      <c r="P88">
        <f>'2000 250 200 15'!F358</f>
        <v>0.28980618800000002</v>
      </c>
      <c r="Q88" s="12">
        <f t="shared" si="14"/>
        <v>-0.15895819999999999</v>
      </c>
      <c r="R88">
        <f>'2000 250 200 1'!G358</f>
        <v>0.17400536899999999</v>
      </c>
      <c r="S88">
        <f>'2000 250 200 15'!G358</f>
        <v>0.30569615500000002</v>
      </c>
      <c r="T88" s="12">
        <f t="shared" si="15"/>
        <v>0.13169078600000003</v>
      </c>
    </row>
    <row r="89" spans="1:20">
      <c r="A89">
        <f t="shared" si="7"/>
        <v>2</v>
      </c>
      <c r="B89" s="12">
        <f t="shared" si="10"/>
        <v>-20</v>
      </c>
      <c r="C89">
        <f t="shared" si="9"/>
        <v>1.786E-3</v>
      </c>
      <c r="D89">
        <f t="shared" si="8"/>
        <v>-2.7481185454474724</v>
      </c>
      <c r="E89" s="12">
        <f t="shared" si="16"/>
        <v>500</v>
      </c>
      <c r="F89">
        <f>'2000 250 200 1'!C359</f>
        <v>7.2459014300000005E-5</v>
      </c>
      <c r="G89">
        <f>'2000 250 200 15'!C359</f>
        <v>7.2401543499999997E-5</v>
      </c>
      <c r="H89" s="15">
        <f t="shared" si="11"/>
        <v>7.9346374020393698E-2</v>
      </c>
      <c r="I89">
        <f>'2000 250 200 1'!D359</f>
        <v>2.4506856E-5</v>
      </c>
      <c r="J89">
        <f>'2000 250 200 15'!D359</f>
        <v>2.4487234699999999E-5</v>
      </c>
      <c r="K89" s="15">
        <f t="shared" si="12"/>
        <v>8.0096598261803167E-2</v>
      </c>
      <c r="L89">
        <f>'2000 250 200 1'!E359</f>
        <v>0.33821680100000001</v>
      </c>
      <c r="M89">
        <f>'2000 250 200 15'!E359</f>
        <v>0.33821426300000001</v>
      </c>
      <c r="N89" s="12">
        <f t="shared" si="13"/>
        <v>-2.5379999999963765E-6</v>
      </c>
      <c r="O89">
        <f>'2000 250 200 1'!F359</f>
        <v>0.54709360900000004</v>
      </c>
      <c r="P89">
        <f>'2000 250 200 15'!F359</f>
        <v>0.39056326800000002</v>
      </c>
      <c r="Q89" s="12">
        <f t="shared" si="14"/>
        <v>-0.15653034100000002</v>
      </c>
      <c r="R89">
        <f>'2000 250 200 1'!G359</f>
        <v>0.17477738500000001</v>
      </c>
      <c r="S89">
        <f>'2000 250 200 15'!G359</f>
        <v>0.305791808</v>
      </c>
      <c r="T89" s="12">
        <f t="shared" si="15"/>
        <v>0.13101442299999999</v>
      </c>
    </row>
    <row r="90" spans="1:20">
      <c r="A90">
        <f t="shared" si="7"/>
        <v>3</v>
      </c>
      <c r="B90" s="12">
        <f t="shared" si="10"/>
        <v>-30</v>
      </c>
      <c r="C90">
        <f t="shared" si="9"/>
        <v>2.2499999999999998E-3</v>
      </c>
      <c r="D90">
        <f t="shared" si="8"/>
        <v>-2.6478174818886377</v>
      </c>
      <c r="E90" s="12">
        <f t="shared" si="16"/>
        <v>500</v>
      </c>
      <c r="F90">
        <f>'2000 250 200 1'!C360</f>
        <v>7.2459036700000005E-5</v>
      </c>
      <c r="G90">
        <f>'2000 250 200 15'!C360</f>
        <v>7.2401567199999994E-5</v>
      </c>
      <c r="H90" s="15">
        <f t="shared" si="11"/>
        <v>7.9344553940535911E-2</v>
      </c>
      <c r="I90">
        <f>'2000 250 200 1'!D360</f>
        <v>2.4506864199999999E-5</v>
      </c>
      <c r="J90">
        <f>'2000 250 200 15'!D360</f>
        <v>2.44872439E-5</v>
      </c>
      <c r="K90" s="15">
        <f t="shared" si="12"/>
        <v>8.009248769240665E-2</v>
      </c>
      <c r="L90">
        <f>'2000 250 200 1'!E360</f>
        <v>0.33821680900000001</v>
      </c>
      <c r="M90">
        <f>'2000 250 200 15'!E360</f>
        <v>0.33821427900000001</v>
      </c>
      <c r="N90" s="12">
        <f t="shared" si="13"/>
        <v>-2.5300000000005873E-6</v>
      </c>
      <c r="O90">
        <f>'2000 250 200 1'!F360</f>
        <v>0.33957681499999998</v>
      </c>
      <c r="P90">
        <f>'2000 250 200 15'!F360</f>
        <v>0.19462949199999999</v>
      </c>
      <c r="Q90" s="12">
        <f t="shared" si="14"/>
        <v>-0.14494732299999999</v>
      </c>
      <c r="R90">
        <f>'2000 250 200 1'!G360</f>
        <v>0.17450557999999999</v>
      </c>
      <c r="S90">
        <f>'2000 250 200 15'!G360</f>
        <v>0.30576485599999997</v>
      </c>
      <c r="T90" s="12">
        <f t="shared" si="15"/>
        <v>0.13125927599999998</v>
      </c>
    </row>
    <row r="91" spans="1:20">
      <c r="A91">
        <f t="shared" si="7"/>
        <v>4</v>
      </c>
      <c r="B91" s="12">
        <f t="shared" si="10"/>
        <v>-40</v>
      </c>
      <c r="C91">
        <f t="shared" si="9"/>
        <v>2.8349999999999998E-3</v>
      </c>
      <c r="D91">
        <f t="shared" si="8"/>
        <v>-2.5474469367710748</v>
      </c>
      <c r="E91" s="12">
        <f t="shared" si="16"/>
        <v>500</v>
      </c>
      <c r="F91">
        <f>'2000 250 200 1'!C361</f>
        <v>7.2459076499999998E-5</v>
      </c>
      <c r="G91">
        <f>'2000 250 200 15'!C361</f>
        <v>7.2401600000000002E-5</v>
      </c>
      <c r="H91" s="15">
        <f t="shared" si="11"/>
        <v>7.9354178633835606E-2</v>
      </c>
      <c r="I91">
        <f>'2000 250 200 1'!D361</f>
        <v>2.45068935E-5</v>
      </c>
      <c r="J91">
        <f>'2000 250 200 15'!D361</f>
        <v>2.4487267200000001E-5</v>
      </c>
      <c r="K91" s="15">
        <f t="shared" si="12"/>
        <v>8.0116894420025009E-2</v>
      </c>
      <c r="L91">
        <f>'2000 250 200 1'!E361</f>
        <v>0.33821702799999998</v>
      </c>
      <c r="M91">
        <f>'2000 250 200 15'!E361</f>
        <v>0.33821444899999997</v>
      </c>
      <c r="N91" s="12">
        <f t="shared" si="13"/>
        <v>-2.5790000000025515E-6</v>
      </c>
      <c r="O91">
        <f>'2000 250 200 1'!F361</f>
        <v>4.21755368</v>
      </c>
      <c r="P91">
        <f>'2000 250 200 15'!F361</f>
        <v>-1.95430262</v>
      </c>
      <c r="Q91" s="12">
        <f t="shared" si="14"/>
        <v>-6.1718563</v>
      </c>
      <c r="R91">
        <f>'2000 250 200 1'!G361</f>
        <v>0.17306544900000001</v>
      </c>
      <c r="S91">
        <f>'2000 250 200 15'!G361</f>
        <v>0.30558206799999998</v>
      </c>
      <c r="T91" s="12">
        <f t="shared" si="15"/>
        <v>0.13251661899999997</v>
      </c>
    </row>
    <row r="92" spans="1:20">
      <c r="A92">
        <f t="shared" si="7"/>
        <v>5</v>
      </c>
      <c r="B92" s="12">
        <f t="shared" si="10"/>
        <v>-50</v>
      </c>
      <c r="C92">
        <f t="shared" si="9"/>
        <v>3.5720000000000001E-3</v>
      </c>
      <c r="D92">
        <f t="shared" si="8"/>
        <v>-2.4470885497834911</v>
      </c>
      <c r="E92" s="12">
        <f t="shared" si="16"/>
        <v>500</v>
      </c>
      <c r="F92">
        <f>'2000 250 200 1'!C362</f>
        <v>7.2459067299999997E-5</v>
      </c>
      <c r="G92">
        <f>'2000 250 200 15'!C362</f>
        <v>7.2401588799999995E-5</v>
      </c>
      <c r="H92" s="15">
        <f t="shared" si="11"/>
        <v>7.9356951083147748E-2</v>
      </c>
      <c r="I92">
        <f>'2000 250 200 1'!D362</f>
        <v>2.45068925E-5</v>
      </c>
      <c r="J92">
        <f>'2000 250 200 15'!D362</f>
        <v>2.44872646E-5</v>
      </c>
      <c r="K92" s="15">
        <f t="shared" si="12"/>
        <v>8.0123431697942657E-2</v>
      </c>
      <c r="L92">
        <f>'2000 250 200 1'!E362</f>
        <v>0.33821705699999999</v>
      </c>
      <c r="M92">
        <f>'2000 250 200 15'!E362</f>
        <v>0.33821446399999999</v>
      </c>
      <c r="N92" s="12">
        <f t="shared" si="13"/>
        <v>-2.5929999999951825E-6</v>
      </c>
      <c r="O92">
        <f>'2000 250 200 1'!F362</f>
        <v>0.208571167</v>
      </c>
      <c r="P92">
        <f>'2000 250 200 15'!F362</f>
        <v>9.6291348299999996E-2</v>
      </c>
      <c r="Q92" s="12">
        <f t="shared" si="14"/>
        <v>-0.11227981870000001</v>
      </c>
      <c r="R92">
        <f>'2000 250 200 1'!G362</f>
        <v>0.173024819</v>
      </c>
      <c r="S92">
        <f>'2000 250 200 15'!G362</f>
        <v>0.305571606</v>
      </c>
      <c r="T92" s="12">
        <f t="shared" si="15"/>
        <v>0.132546787</v>
      </c>
    </row>
    <row r="93" spans="1:20">
      <c r="A93">
        <f t="shared" si="7"/>
        <v>6</v>
      </c>
      <c r="B93" s="12">
        <f t="shared" si="10"/>
        <v>-60</v>
      </c>
      <c r="C93">
        <f t="shared" si="9"/>
        <v>4.4999999999999997E-3</v>
      </c>
      <c r="D93">
        <f t="shared" si="8"/>
        <v>-2.3467874862246565</v>
      </c>
      <c r="E93" s="12">
        <f t="shared" si="16"/>
        <v>500</v>
      </c>
      <c r="F93">
        <f>'2000 250 200 1'!C363</f>
        <v>7.2459010200000003E-5</v>
      </c>
      <c r="G93">
        <f>'2000 250 200 15'!C363</f>
        <v>7.2401534799999994E-5</v>
      </c>
      <c r="H93" s="15">
        <f t="shared" si="11"/>
        <v>7.9352731967160403E-2</v>
      </c>
      <c r="I93">
        <f>'2000 250 200 1'!D363</f>
        <v>2.45068616E-5</v>
      </c>
      <c r="J93">
        <f>'2000 250 200 15'!D363</f>
        <v>2.4487236300000002E-5</v>
      </c>
      <c r="K93" s="15">
        <f t="shared" si="12"/>
        <v>8.0112914988475795E-2</v>
      </c>
      <c r="L93">
        <f>'2000 250 200 1'!E363</f>
        <v>0.33821689799999999</v>
      </c>
      <c r="M93">
        <f>'2000 250 200 15'!E363</f>
        <v>0.33821432600000001</v>
      </c>
      <c r="N93" s="12">
        <f t="shared" si="13"/>
        <v>-2.5719999999784804E-6</v>
      </c>
      <c r="O93">
        <f>'2000 250 200 1'!F363</f>
        <v>0.73681354799999998</v>
      </c>
      <c r="P93">
        <f>'2000 250 200 15'!F363</f>
        <v>0.63099459099999999</v>
      </c>
      <c r="Q93" s="12">
        <f t="shared" si="14"/>
        <v>-0.10581895699999999</v>
      </c>
      <c r="R93">
        <f>'2000 250 200 1'!G363</f>
        <v>0.174370787</v>
      </c>
      <c r="S93">
        <f>'2000 250 200 15'!G363</f>
        <v>0.30573244199999999</v>
      </c>
      <c r="T93" s="12">
        <f t="shared" si="15"/>
        <v>0.13136165499999999</v>
      </c>
    </row>
    <row r="94" spans="1:20">
      <c r="A94">
        <f t="shared" si="7"/>
        <v>7</v>
      </c>
      <c r="B94" s="12">
        <f t="shared" si="10"/>
        <v>-70</v>
      </c>
      <c r="C94">
        <f t="shared" si="9"/>
        <v>5.6690000000000004E-3</v>
      </c>
      <c r="D94">
        <f t="shared" si="8"/>
        <v>-2.2464935430090298</v>
      </c>
      <c r="E94" s="12">
        <f t="shared" si="16"/>
        <v>500</v>
      </c>
      <c r="F94">
        <f>'2000 250 200 1'!C364</f>
        <v>7.2459010599999996E-5</v>
      </c>
      <c r="G94">
        <f>'2000 250 200 15'!C364</f>
        <v>7.2401538599999995E-5</v>
      </c>
      <c r="H94" s="15">
        <f t="shared" si="11"/>
        <v>7.9348035496749028E-2</v>
      </c>
      <c r="I94">
        <f>'2000 250 200 1'!D364</f>
        <v>2.45068564E-5</v>
      </c>
      <c r="J94">
        <f>'2000 250 200 15'!D364</f>
        <v>2.44872339E-5</v>
      </c>
      <c r="K94" s="15">
        <f t="shared" si="12"/>
        <v>8.0101497465707633E-2</v>
      </c>
      <c r="L94">
        <f>'2000 250 200 1'!E364</f>
        <v>0.338216823</v>
      </c>
      <c r="M94">
        <f>'2000 250 200 15'!E364</f>
        <v>0.33821427599999998</v>
      </c>
      <c r="N94" s="12">
        <f t="shared" si="13"/>
        <v>-2.5470000000193949E-6</v>
      </c>
      <c r="O94">
        <f>'2000 250 200 1'!F364</f>
        <v>-0.14044281</v>
      </c>
      <c r="P94">
        <f>'2000 250 200 15'!F364</f>
        <v>-0.102762672</v>
      </c>
      <c r="Q94" s="12">
        <f t="shared" si="14"/>
        <v>3.7680138000000002E-2</v>
      </c>
      <c r="R94">
        <f>'2000 250 200 1'!G364</f>
        <v>0.17471321200000001</v>
      </c>
      <c r="S94">
        <f>'2000 250 200 15'!G364</f>
        <v>0.30578106300000002</v>
      </c>
      <c r="T94" s="12">
        <f t="shared" si="15"/>
        <v>0.13106785100000001</v>
      </c>
    </row>
    <row r="95" spans="1:20">
      <c r="A95">
        <f t="shared" si="7"/>
        <v>8</v>
      </c>
      <c r="B95" s="12">
        <f t="shared" si="10"/>
        <v>-80</v>
      </c>
      <c r="C95">
        <f t="shared" si="9"/>
        <v>7.143E-3</v>
      </c>
      <c r="D95">
        <f t="shared" si="8"/>
        <v>-2.1461193498754576</v>
      </c>
      <c r="E95" s="12">
        <f t="shared" si="16"/>
        <v>500</v>
      </c>
      <c r="F95">
        <f>'2000 250 200 1'!C365</f>
        <v>7.2459068899999996E-5</v>
      </c>
      <c r="G95">
        <f>'2000 250 200 15'!C365</f>
        <v>7.2401600300000003E-5</v>
      </c>
      <c r="H95" s="15">
        <f t="shared" si="11"/>
        <v>7.9343275600431501E-2</v>
      </c>
      <c r="I95">
        <f>'2000 250 200 1'!D365</f>
        <v>2.4506877299999999E-5</v>
      </c>
      <c r="J95">
        <f>'2000 250 200 15'!D365</f>
        <v>2.44872578E-5</v>
      </c>
      <c r="K95" s="15">
        <f t="shared" si="12"/>
        <v>8.0089177857530711E-2</v>
      </c>
      <c r="L95">
        <f>'2000 250 200 1'!E365</f>
        <v>0.33821684000000002</v>
      </c>
      <c r="M95">
        <f>'2000 250 200 15'!E365</f>
        <v>0.33821431699999999</v>
      </c>
      <c r="N95" s="12">
        <f t="shared" si="13"/>
        <v>-2.5230000000320274E-6</v>
      </c>
      <c r="O95">
        <f>'2000 250 200 1'!F365</f>
        <v>0.57475917600000004</v>
      </c>
      <c r="P95">
        <f>'2000 250 200 15'!F365</f>
        <v>0.41820748000000002</v>
      </c>
      <c r="Q95" s="12">
        <f t="shared" si="14"/>
        <v>-0.15655169600000002</v>
      </c>
      <c r="R95">
        <f>'2000 250 200 1'!G365</f>
        <v>0.17402053300000001</v>
      </c>
      <c r="S95">
        <f>'2000 250 200 15'!G365</f>
        <v>0.30571284999999998</v>
      </c>
      <c r="T95" s="12">
        <f t="shared" si="15"/>
        <v>0.13169231699999998</v>
      </c>
    </row>
    <row r="96" spans="1:20">
      <c r="A96">
        <f t="shared" si="7"/>
        <v>9</v>
      </c>
      <c r="B96" s="12">
        <f t="shared" si="10"/>
        <v>-90</v>
      </c>
      <c r="C96">
        <f t="shared" si="9"/>
        <v>8.9999999999999993E-3</v>
      </c>
      <c r="D96">
        <f t="shared" si="8"/>
        <v>-2.0457574905606752</v>
      </c>
      <c r="E96" s="12">
        <f t="shared" si="16"/>
        <v>500</v>
      </c>
      <c r="F96">
        <f>'2000 250 200 1'!C366</f>
        <v>7.2459075399999997E-5</v>
      </c>
      <c r="G96">
        <f>'2000 250 200 15'!C366</f>
        <v>7.2401602099999999E-5</v>
      </c>
      <c r="H96" s="15">
        <f t="shared" si="11"/>
        <v>7.9349760047889212E-2</v>
      </c>
      <c r="I96">
        <f>'2000 250 200 1'!D366</f>
        <v>2.45068881E-5</v>
      </c>
      <c r="J96">
        <f>'2000 250 200 15'!D366</f>
        <v>2.4487264500000001E-5</v>
      </c>
      <c r="K96" s="15">
        <f t="shared" si="12"/>
        <v>8.0105885941981328E-2</v>
      </c>
      <c r="L96">
        <f>'2000 250 200 1'!E366</f>
        <v>0.33821695800000001</v>
      </c>
      <c r="M96">
        <f>'2000 250 200 15'!E366</f>
        <v>0.338214401</v>
      </c>
      <c r="N96" s="12">
        <f t="shared" si="13"/>
        <v>-2.5570000000141313E-6</v>
      </c>
      <c r="O96">
        <f>'2000 250 200 1'!F366</f>
        <v>-1.91262811</v>
      </c>
      <c r="P96">
        <f>'2000 250 200 15'!F366</f>
        <v>-0.55804525999999999</v>
      </c>
      <c r="Q96" s="12">
        <f t="shared" si="14"/>
        <v>1.3545828499999999</v>
      </c>
      <c r="R96">
        <f>'2000 250 200 1'!G366</f>
        <v>0.17340065099999999</v>
      </c>
      <c r="S96">
        <f>'2000 250 200 15'!G366</f>
        <v>0.30562865900000002</v>
      </c>
      <c r="T96" s="12">
        <f t="shared" si="15"/>
        <v>0.13222800800000004</v>
      </c>
    </row>
    <row r="97" spans="1:20">
      <c r="A97">
        <f t="shared" si="7"/>
        <v>10</v>
      </c>
      <c r="B97" s="12">
        <f t="shared" si="10"/>
        <v>-100</v>
      </c>
      <c r="C97">
        <f t="shared" si="9"/>
        <v>1.1339999999999999E-2</v>
      </c>
      <c r="D97">
        <f t="shared" si="8"/>
        <v>-1.9453869454431123</v>
      </c>
      <c r="E97" s="12">
        <f t="shared" si="16"/>
        <v>500</v>
      </c>
      <c r="F97">
        <f>'2000 250 200 1'!C367</f>
        <v>7.2459032400000006E-5</v>
      </c>
      <c r="G97">
        <f>'2000 250 200 15'!C367</f>
        <v>7.2401549600000005E-5</v>
      </c>
      <c r="H97" s="15">
        <f t="shared" si="11"/>
        <v>7.9362928418996684E-2</v>
      </c>
      <c r="I97">
        <f>'2000 250 200 1'!D367</f>
        <v>2.4506883899999999E-5</v>
      </c>
      <c r="J97">
        <f>'2000 250 200 15'!D367</f>
        <v>2.44872522E-5</v>
      </c>
      <c r="K97" s="15">
        <f t="shared" si="12"/>
        <v>8.013897810108872E-2</v>
      </c>
      <c r="L97">
        <f>'2000 250 200 1'!E367</f>
        <v>0.33821710199999999</v>
      </c>
      <c r="M97">
        <f>'2000 250 200 15'!E367</f>
        <v>0.33821447700000001</v>
      </c>
      <c r="N97" s="12">
        <f t="shared" si="13"/>
        <v>-2.6249999999783391E-6</v>
      </c>
      <c r="O97">
        <f>'2000 250 200 1'!F367</f>
        <v>-0.13740474699999999</v>
      </c>
      <c r="P97">
        <f>'2000 250 200 15'!F367</f>
        <v>-0.102566009</v>
      </c>
      <c r="Q97" s="12">
        <f t="shared" si="14"/>
        <v>3.4838737999999994E-2</v>
      </c>
      <c r="R97">
        <f>'2000 250 200 1'!G367</f>
        <v>0.17318963600000001</v>
      </c>
      <c r="S97">
        <f>'2000 250 200 15'!G367</f>
        <v>0.30557657799999999</v>
      </c>
      <c r="T97" s="12">
        <f t="shared" si="15"/>
        <v>0.13238694199999998</v>
      </c>
    </row>
    <row r="98" spans="1:20">
      <c r="A98">
        <f t="shared" si="7"/>
        <v>11</v>
      </c>
      <c r="B98" s="12">
        <f t="shared" si="10"/>
        <v>-110</v>
      </c>
      <c r="C98">
        <f t="shared" si="9"/>
        <v>1.4290000000000001E-2</v>
      </c>
      <c r="D98">
        <f t="shared" si="8"/>
        <v>-1.8449677712090298</v>
      </c>
      <c r="E98" s="12">
        <f t="shared" si="16"/>
        <v>500</v>
      </c>
      <c r="F98">
        <f>'2000 250 200 1'!C368</f>
        <v>7.2459027399999999E-5</v>
      </c>
      <c r="G98">
        <f>'2000 250 200 15'!C368</f>
        <v>7.24015352E-5</v>
      </c>
      <c r="H98" s="15">
        <f t="shared" si="11"/>
        <v>7.9375917044793645E-2</v>
      </c>
      <c r="I98">
        <f>'2000 250 200 1'!D368</f>
        <v>2.4506895900000002E-5</v>
      </c>
      <c r="J98">
        <f>'2000 250 200 15'!D368</f>
        <v>2.44872561E-5</v>
      </c>
      <c r="K98" s="15">
        <f t="shared" si="12"/>
        <v>8.0172017264435361E-2</v>
      </c>
      <c r="L98">
        <f>'2000 250 200 1'!E368</f>
        <v>0.33821729</v>
      </c>
      <c r="M98">
        <f>'2000 250 200 15'!E368</f>
        <v>0.33821459799999998</v>
      </c>
      <c r="N98" s="12">
        <f t="shared" si="13"/>
        <v>-2.69200000002634E-6</v>
      </c>
      <c r="O98">
        <f>'2000 250 200 1'!F368</f>
        <v>0.32953227099999999</v>
      </c>
      <c r="P98">
        <f>'2000 250 200 15'!F368</f>
        <v>0.17481338299999999</v>
      </c>
      <c r="Q98" s="12">
        <f t="shared" si="14"/>
        <v>-0.154718888</v>
      </c>
      <c r="R98">
        <f>'2000 250 200 1'!G368</f>
        <v>0.17236500900000001</v>
      </c>
      <c r="S98">
        <f>'2000 250 200 15'!G368</f>
        <v>0.30546308599999999</v>
      </c>
      <c r="T98" s="12">
        <f t="shared" si="15"/>
        <v>0.13309807699999998</v>
      </c>
    </row>
    <row r="99" spans="1:20">
      <c r="A99">
        <f t="shared" si="7"/>
        <v>12</v>
      </c>
      <c r="B99" s="12">
        <f t="shared" si="10"/>
        <v>-120</v>
      </c>
      <c r="C99">
        <f t="shared" si="9"/>
        <v>1.7999999999999999E-2</v>
      </c>
      <c r="D99">
        <f t="shared" si="8"/>
        <v>-1.744727494896694</v>
      </c>
      <c r="E99" s="12">
        <f t="shared" si="16"/>
        <v>500</v>
      </c>
      <c r="F99">
        <f>'2000 250 200 1'!C369</f>
        <v>7.2459093699999994E-5</v>
      </c>
      <c r="G99">
        <f>'2000 250 200 15'!C369</f>
        <v>7.2401616599999995E-5</v>
      </c>
      <c r="H99" s="15">
        <f t="shared" si="11"/>
        <v>7.9354988500286799E-2</v>
      </c>
      <c r="I99">
        <f>'2000 250 200 1'!D369</f>
        <v>2.4506899499999999E-5</v>
      </c>
      <c r="J99">
        <f>'2000 250 200 15'!D369</f>
        <v>2.44872725E-5</v>
      </c>
      <c r="K99" s="15">
        <f t="shared" si="12"/>
        <v>8.01197334246182E-2</v>
      </c>
      <c r="L99">
        <f>'2000 250 200 1'!E369</f>
        <v>0.33821702999999997</v>
      </c>
      <c r="M99">
        <f>'2000 250 200 15'!E369</f>
        <v>0.338214444</v>
      </c>
      <c r="N99" s="12">
        <f t="shared" si="13"/>
        <v>-2.5859999999711114E-6</v>
      </c>
      <c r="O99">
        <f>'2000 250 200 1'!F369</f>
        <v>0.264828913</v>
      </c>
      <c r="P99">
        <f>'2000 250 200 15'!F369</f>
        <v>0.12266192300000001</v>
      </c>
      <c r="Q99" s="12">
        <f t="shared" si="14"/>
        <v>-0.14216698999999999</v>
      </c>
      <c r="R99">
        <f>'2000 250 200 1'!G369</f>
        <v>0.17287240500000001</v>
      </c>
      <c r="S99">
        <f>'2000 250 200 15'!G369</f>
        <v>0.30557890399999998</v>
      </c>
      <c r="T99" s="12">
        <f t="shared" si="15"/>
        <v>0.13270649899999998</v>
      </c>
    </row>
    <row r="100" spans="1:20">
      <c r="A100">
        <f t="shared" si="7"/>
        <v>13</v>
      </c>
      <c r="B100" s="12">
        <f t="shared" si="10"/>
        <v>-130</v>
      </c>
      <c r="C100">
        <f t="shared" si="9"/>
        <v>2.2679999999999999E-2</v>
      </c>
      <c r="D100">
        <f t="shared" si="8"/>
        <v>-1.644356949779131</v>
      </c>
      <c r="E100" s="12">
        <f t="shared" si="16"/>
        <v>500</v>
      </c>
      <c r="F100">
        <f>'2000 250 200 1'!C370</f>
        <v>7.2458998799999999E-5</v>
      </c>
      <c r="G100">
        <f>'2000 250 200 15'!C370</f>
        <v>7.2401540700000005E-5</v>
      </c>
      <c r="H100" s="15">
        <f t="shared" si="11"/>
        <v>7.9328849938452684E-2</v>
      </c>
      <c r="I100">
        <f>'2000 250 200 1'!D370</f>
        <v>2.4506830700000001E-5</v>
      </c>
      <c r="J100">
        <f>'2000 250 200 15'!D370</f>
        <v>2.44872196E-5</v>
      </c>
      <c r="K100" s="15">
        <f t="shared" si="12"/>
        <v>8.0055026599834531E-2</v>
      </c>
      <c r="L100">
        <f>'2000 250 200 1'!E370</f>
        <v>0.33821652400000002</v>
      </c>
      <c r="M100">
        <f>'2000 250 200 15'!E370</f>
        <v>0.33821406799999998</v>
      </c>
      <c r="N100" s="12">
        <f t="shared" si="13"/>
        <v>-2.4560000000395377E-6</v>
      </c>
      <c r="O100">
        <f>'2000 250 200 1'!F370</f>
        <v>0.22262056299999999</v>
      </c>
      <c r="P100">
        <f>'2000 250 200 15'!F370</f>
        <v>9.3232617099999998E-2</v>
      </c>
      <c r="Q100" s="12">
        <f t="shared" si="14"/>
        <v>-0.1293879459</v>
      </c>
      <c r="R100">
        <f>'2000 250 200 1'!G370</f>
        <v>0.17622252899999999</v>
      </c>
      <c r="S100">
        <f>'2000 250 200 15'!G370</f>
        <v>0.305986113</v>
      </c>
      <c r="T100" s="12">
        <f t="shared" si="15"/>
        <v>0.12976358400000002</v>
      </c>
    </row>
    <row r="101" spans="1:20">
      <c r="A101">
        <f t="shared" si="7"/>
        <v>14</v>
      </c>
      <c r="B101" s="12">
        <f t="shared" si="10"/>
        <v>-140</v>
      </c>
      <c r="C101">
        <f t="shared" si="9"/>
        <v>2.8570000000000002E-2</v>
      </c>
      <c r="D101">
        <f t="shared" si="8"/>
        <v>-1.5440897596172569</v>
      </c>
      <c r="E101" s="12">
        <f t="shared" si="16"/>
        <v>500</v>
      </c>
      <c r="F101">
        <f>'2000 250 200 1'!C371</f>
        <v>7.2457667299999994E-5</v>
      </c>
      <c r="G101">
        <f>'2000 250 200 15'!C371</f>
        <v>7.24001976E-5</v>
      </c>
      <c r="H101" s="15">
        <f t="shared" si="11"/>
        <v>7.934633033514181E-2</v>
      </c>
      <c r="I101">
        <f>'2000 250 200 1'!D371</f>
        <v>2.45063162E-5</v>
      </c>
      <c r="J101">
        <f>'2000 250 200 15'!D371</f>
        <v>2.44866952E-5</v>
      </c>
      <c r="K101" s="15">
        <f t="shared" si="12"/>
        <v>8.0097138099168658E-2</v>
      </c>
      <c r="L101">
        <f>'2000 250 200 1'!E371</f>
        <v>0.33821563900000001</v>
      </c>
      <c r="M101">
        <f>'2000 250 200 15'!E371</f>
        <v>0.33821309900000002</v>
      </c>
      <c r="N101" s="12">
        <f t="shared" si="13"/>
        <v>-2.5399999999953238E-6</v>
      </c>
      <c r="O101">
        <f>'2000 250 200 1'!F371</f>
        <v>0.206580122</v>
      </c>
      <c r="P101">
        <f>'2000 250 200 15'!F371</f>
        <v>9.1995683300000006E-2</v>
      </c>
      <c r="Q101" s="12">
        <f t="shared" si="14"/>
        <v>-0.1145844387</v>
      </c>
      <c r="R101">
        <f>'2000 250 200 1'!G371</f>
        <v>0.19273027500000001</v>
      </c>
      <c r="S101">
        <f>'2000 250 200 15'!G371</f>
        <v>0.30751190299999998</v>
      </c>
      <c r="T101" s="12">
        <f t="shared" si="15"/>
        <v>0.11478162799999997</v>
      </c>
    </row>
    <row r="102" spans="1:20">
      <c r="A102">
        <f t="shared" si="7"/>
        <v>15</v>
      </c>
      <c r="B102" s="12">
        <f t="shared" si="10"/>
        <v>-150</v>
      </c>
      <c r="C102">
        <f t="shared" si="9"/>
        <v>3.5999999999999997E-2</v>
      </c>
      <c r="D102">
        <f t="shared" si="8"/>
        <v>-1.4436974992327127</v>
      </c>
      <c r="E102" s="12">
        <f t="shared" si="16"/>
        <v>500</v>
      </c>
      <c r="F102">
        <f>'2000 250 200 1'!C372</f>
        <v>7.2451151099999999E-5</v>
      </c>
      <c r="G102">
        <f>'2000 250 200 15'!C372</f>
        <v>7.2393655299999996E-5</v>
      </c>
      <c r="H102" s="15">
        <f t="shared" si="11"/>
        <v>7.9389522384702191E-2</v>
      </c>
      <c r="I102">
        <f>'2000 250 200 1'!D372</f>
        <v>2.4503748400000002E-5</v>
      </c>
      <c r="J102">
        <f>'2000 250 200 15'!D372</f>
        <v>2.4484107099999999E-5</v>
      </c>
      <c r="K102" s="15">
        <f t="shared" si="12"/>
        <v>8.0188445889421034E-2</v>
      </c>
      <c r="L102">
        <f>'2000 250 200 1'!E372</f>
        <v>0.33821061499999999</v>
      </c>
      <c r="M102">
        <f>'2000 250 200 15'!E372</f>
        <v>0.338207914</v>
      </c>
      <c r="N102" s="12">
        <f t="shared" si="13"/>
        <v>-2.7009999999938472E-6</v>
      </c>
      <c r="O102">
        <f>'2000 250 200 1'!F372</f>
        <v>0.15208735700000001</v>
      </c>
      <c r="P102">
        <f>'2000 250 200 15'!F372</f>
        <v>8.6008004799999996E-2</v>
      </c>
      <c r="Q102" s="12">
        <f t="shared" si="14"/>
        <v>-6.6079352200000011E-2</v>
      </c>
      <c r="R102">
        <f>'2000 250 200 1'!G372</f>
        <v>0.24863147599999999</v>
      </c>
      <c r="S102">
        <f>'2000 250 200 15'!G372</f>
        <v>0.31463511999999999</v>
      </c>
      <c r="T102" s="12">
        <f t="shared" si="15"/>
        <v>6.6003644E-2</v>
      </c>
    </row>
    <row r="103" spans="1:20">
      <c r="A103">
        <f t="shared" si="7"/>
        <v>16</v>
      </c>
      <c r="B103" s="12">
        <f t="shared" si="10"/>
        <v>-160</v>
      </c>
      <c r="C103">
        <f t="shared" si="9"/>
        <v>4.5359999999999998E-2</v>
      </c>
      <c r="D103">
        <f t="shared" si="8"/>
        <v>-1.3433269541151498</v>
      </c>
      <c r="E103" s="12">
        <f t="shared" si="16"/>
        <v>500</v>
      </c>
      <c r="F103">
        <f>'2000 250 200 1'!C373</f>
        <v>7.2429626600000003E-5</v>
      </c>
      <c r="G103">
        <f>'2000 250 200 15'!C373</f>
        <v>7.2372153099999994E-5</v>
      </c>
      <c r="H103" s="15">
        <f t="shared" si="11"/>
        <v>7.9382311625011553E-2</v>
      </c>
      <c r="I103">
        <f>'2000 250 200 1'!D373</f>
        <v>2.44950978E-5</v>
      </c>
      <c r="J103">
        <f>'2000 250 200 15'!D373</f>
        <v>2.4475475899999999E-5</v>
      </c>
      <c r="K103" s="15">
        <f t="shared" si="12"/>
        <v>8.0137513275654645E-2</v>
      </c>
      <c r="L103">
        <f>'2000 250 200 1'!E373</f>
        <v>0.33819168900000002</v>
      </c>
      <c r="M103">
        <f>'2000 250 200 15'!E373</f>
        <v>0.338189136</v>
      </c>
      <c r="N103" s="12">
        <f t="shared" si="13"/>
        <v>-2.5530000000162367E-6</v>
      </c>
      <c r="O103">
        <f>'2000 250 200 1'!F373</f>
        <v>7.8849794599999995E-2</v>
      </c>
      <c r="P103">
        <f>'2000 250 200 15'!F373</f>
        <v>6.7931501300000002E-2</v>
      </c>
      <c r="Q103" s="12">
        <f t="shared" si="14"/>
        <v>-1.0918293299999993E-2</v>
      </c>
      <c r="R103">
        <f>'2000 250 200 1'!G373</f>
        <v>0.32195001499999998</v>
      </c>
      <c r="S103">
        <f>'2000 250 200 15'!G373</f>
        <v>0.33285738500000001</v>
      </c>
      <c r="T103" s="12">
        <f t="shared" si="15"/>
        <v>1.0907370000000027E-2</v>
      </c>
    </row>
    <row r="104" spans="1:20">
      <c r="A104">
        <f t="shared" si="7"/>
        <v>17</v>
      </c>
      <c r="B104" s="12">
        <f t="shared" si="10"/>
        <v>-170</v>
      </c>
      <c r="C104">
        <f t="shared" si="9"/>
        <v>5.7140000000000003E-2</v>
      </c>
      <c r="D104">
        <f t="shared" si="8"/>
        <v>-1.2430597639532759</v>
      </c>
      <c r="E104" s="12">
        <f t="shared" si="16"/>
        <v>500</v>
      </c>
      <c r="F104">
        <f>'2000 250 200 1'!C374</f>
        <v>7.2374701600000003E-5</v>
      </c>
      <c r="G104">
        <f>'2000 250 200 15'!C374</f>
        <v>7.2317302500000003E-5</v>
      </c>
      <c r="H104" s="15">
        <f t="shared" si="11"/>
        <v>7.9339698633698524E-2</v>
      </c>
      <c r="I104">
        <f>'2000 250 200 1'!D374</f>
        <v>2.4473055400000001E-5</v>
      </c>
      <c r="J104">
        <f>'2000 250 200 15'!D374</f>
        <v>2.4453471E-5</v>
      </c>
      <c r="K104" s="15">
        <f t="shared" si="12"/>
        <v>8.0056367950133628E-2</v>
      </c>
      <c r="L104">
        <f>'2000 250 200 1'!E374</f>
        <v>0.33814378299999998</v>
      </c>
      <c r="M104">
        <f>'2000 250 200 15'!E374</f>
        <v>0.33814136</v>
      </c>
      <c r="N104" s="12">
        <f t="shared" si="13"/>
        <v>-2.4229999999736407E-6</v>
      </c>
      <c r="O104">
        <f>'2000 250 200 1'!F374</f>
        <v>3.5252897599999999E-2</v>
      </c>
      <c r="P104">
        <f>'2000 250 200 15'!F374</f>
        <v>4.41643226E-2</v>
      </c>
      <c r="Q104" s="12">
        <f t="shared" si="14"/>
        <v>8.9114250000000006E-3</v>
      </c>
      <c r="R104">
        <f>'2000 250 200 1'!G374</f>
        <v>0.36557807199999998</v>
      </c>
      <c r="S104">
        <f>'2000 250 200 15'!G374</f>
        <v>0.35668926400000001</v>
      </c>
      <c r="T104" s="12">
        <f t="shared" si="15"/>
        <v>-8.8888079999999703E-3</v>
      </c>
    </row>
    <row r="105" spans="1:20">
      <c r="A105">
        <f t="shared" si="7"/>
        <v>18</v>
      </c>
      <c r="B105" s="12">
        <f t="shared" si="10"/>
        <v>-180</v>
      </c>
      <c r="C105">
        <f t="shared" si="9"/>
        <v>7.1999999999999995E-2</v>
      </c>
      <c r="D105">
        <f t="shared" si="8"/>
        <v>-1.1426675035687315</v>
      </c>
      <c r="E105" s="12">
        <f t="shared" si="16"/>
        <v>500</v>
      </c>
      <c r="F105">
        <f>'2000 250 200 1'!C375</f>
        <v>7.2259335699999998E-5</v>
      </c>
      <c r="G105">
        <f>'2000 250 200 15'!C375</f>
        <v>7.2202172000000001E-5</v>
      </c>
      <c r="H105" s="15">
        <f t="shared" si="11"/>
        <v>7.9140389589048579E-2</v>
      </c>
      <c r="I105">
        <f>'2000 250 200 1'!D375</f>
        <v>2.4426876999999999E-5</v>
      </c>
      <c r="J105">
        <f>'2000 250 200 15'!D375</f>
        <v>2.44073654E-5</v>
      </c>
      <c r="K105" s="15">
        <f t="shared" si="12"/>
        <v>7.9909502189793119E-2</v>
      </c>
      <c r="L105">
        <f>'2000 250 200 1'!E375</f>
        <v>0.33804458300000001</v>
      </c>
      <c r="M105">
        <f>'2000 250 200 15'!E375</f>
        <v>0.33804198299999999</v>
      </c>
      <c r="N105" s="12">
        <f t="shared" si="13"/>
        <v>-2.6000000000192536E-6</v>
      </c>
      <c r="O105">
        <f>'2000 250 200 1'!F375</f>
        <v>1.7067528700000001E-2</v>
      </c>
      <c r="P105">
        <f>'2000 250 200 15'!F375</f>
        <v>2.5985120600000002E-2</v>
      </c>
      <c r="Q105" s="12">
        <f t="shared" si="14"/>
        <v>8.9175919000000006E-3</v>
      </c>
      <c r="R105">
        <f>'2000 250 200 1'!G375</f>
        <v>0.38417277999999999</v>
      </c>
      <c r="S105">
        <f>'2000 250 200 15'!G375</f>
        <v>0.37519228500000001</v>
      </c>
      <c r="T105" s="12">
        <f t="shared" si="15"/>
        <v>-8.9804949999999772E-3</v>
      </c>
    </row>
    <row r="106" spans="1:20">
      <c r="A106">
        <f t="shared" si="7"/>
        <v>19</v>
      </c>
      <c r="B106" s="12">
        <f t="shared" si="10"/>
        <v>-190</v>
      </c>
      <c r="C106">
        <f t="shared" si="9"/>
        <v>9.0709999999999999E-2</v>
      </c>
      <c r="D106">
        <f t="shared" si="8"/>
        <v>-1.0423448330565088</v>
      </c>
      <c r="E106" s="12">
        <f t="shared" si="16"/>
        <v>500</v>
      </c>
      <c r="F106">
        <f>'2000 250 200 1'!C376</f>
        <v>7.2051336500000002E-5</v>
      </c>
      <c r="G106">
        <f>'2000 250 200 15'!C376</f>
        <v>7.1995066900000003E-5</v>
      </c>
      <c r="H106" s="15">
        <f t="shared" si="11"/>
        <v>7.8127046107143022E-2</v>
      </c>
      <c r="I106">
        <f>'2000 250 200 1'!D376</f>
        <v>2.4343518400000001E-5</v>
      </c>
      <c r="J106">
        <f>'2000 250 200 15'!D376</f>
        <v>2.4324348000000002E-5</v>
      </c>
      <c r="K106" s="15">
        <f t="shared" si="12"/>
        <v>7.8780523651635154E-2</v>
      </c>
      <c r="L106">
        <f>'2000 250 200 1'!E376</f>
        <v>0.337863523</v>
      </c>
      <c r="M106">
        <f>'2000 250 200 15'!E376</f>
        <v>0.33786131600000002</v>
      </c>
      <c r="N106" s="12">
        <f t="shared" si="13"/>
        <v>-2.2069999999763112E-6</v>
      </c>
      <c r="O106">
        <f>'2000 250 200 1'!F376</f>
        <v>9.8958392400000008E-3</v>
      </c>
      <c r="P106">
        <f>'2000 250 200 15'!F376</f>
        <v>1.5608438299999999E-2</v>
      </c>
      <c r="Q106" s="12">
        <f t="shared" si="14"/>
        <v>5.7125990599999985E-3</v>
      </c>
      <c r="R106">
        <f>'2000 250 200 1'!G376</f>
        <v>0.39232557000000001</v>
      </c>
      <c r="S106">
        <f>'2000 250 200 15'!G376</f>
        <v>0.38627328799999999</v>
      </c>
      <c r="T106" s="12">
        <f t="shared" si="15"/>
        <v>-6.0522820000000199E-3</v>
      </c>
    </row>
    <row r="107" spans="1:20">
      <c r="A107">
        <f t="shared" si="7"/>
        <v>20</v>
      </c>
      <c r="B107" s="12">
        <f t="shared" si="10"/>
        <v>-200</v>
      </c>
      <c r="C107">
        <f t="shared" si="9"/>
        <v>0.1143</v>
      </c>
      <c r="D107">
        <f t="shared" si="8"/>
        <v>-0.94195376960471822</v>
      </c>
      <c r="E107" s="12">
        <f t="shared" si="16"/>
        <v>500</v>
      </c>
      <c r="F107">
        <f>'2000 250 200 1'!C377</f>
        <v>7.1719945000000001E-5</v>
      </c>
      <c r="G107">
        <f>'2000 250 200 15'!C377</f>
        <v>7.1666142000000003E-5</v>
      </c>
      <c r="H107" s="15">
        <f t="shared" si="11"/>
        <v>7.5046332772854829E-2</v>
      </c>
      <c r="I107">
        <f>'2000 250 200 1'!D377</f>
        <v>2.42104298E-5</v>
      </c>
      <c r="J107">
        <f>'2000 250 200 15'!D377</f>
        <v>2.4192282599999999E-5</v>
      </c>
      <c r="K107" s="15">
        <f t="shared" si="12"/>
        <v>7.4984227536805739E-2</v>
      </c>
      <c r="L107">
        <f>'2000 250 200 1'!E377</f>
        <v>0.33756899600000001</v>
      </c>
      <c r="M107">
        <f>'2000 250 200 15'!E377</f>
        <v>0.33756920499999998</v>
      </c>
      <c r="N107" s="12">
        <f t="shared" si="13"/>
        <v>2.0899999997325835E-7</v>
      </c>
      <c r="O107">
        <f>'2000 250 200 1'!F377</f>
        <v>8.24354146E-3</v>
      </c>
      <c r="P107">
        <f>'2000 250 200 15'!F377</f>
        <v>1.10379555E-2</v>
      </c>
      <c r="Q107" s="12">
        <f t="shared" si="14"/>
        <v>2.7944140400000001E-3</v>
      </c>
      <c r="R107">
        <f>'2000 250 200 1'!G377</f>
        <v>0.396400472</v>
      </c>
      <c r="S107">
        <f>'2000 250 200 15'!G377</f>
        <v>0.39247136999999999</v>
      </c>
      <c r="T107" s="12">
        <f t="shared" si="15"/>
        <v>-3.9291020000000176E-3</v>
      </c>
    </row>
    <row r="108" spans="1:20">
      <c r="A108">
        <f t="shared" si="7"/>
        <v>21</v>
      </c>
      <c r="B108" s="12">
        <f t="shared" si="10"/>
        <v>-210</v>
      </c>
      <c r="C108">
        <f t="shared" si="9"/>
        <v>0.14399999999999999</v>
      </c>
      <c r="D108">
        <f t="shared" si="8"/>
        <v>-0.84163750790475034</v>
      </c>
      <c r="E108" s="12">
        <f t="shared" si="16"/>
        <v>500</v>
      </c>
      <c r="F108">
        <f>'2000 250 200 1'!C378</f>
        <v>7.1241564399999994E-5</v>
      </c>
      <c r="G108">
        <f>'2000 250 200 15'!C378</f>
        <v>7.1193343599999995E-5</v>
      </c>
      <c r="H108" s="15">
        <f t="shared" si="11"/>
        <v>6.7709244422017936E-2</v>
      </c>
      <c r="I108">
        <f>'2000 250 200 1'!D378</f>
        <v>2.4017565500000001E-5</v>
      </c>
      <c r="J108">
        <f>'2000 250 200 15'!D378</f>
        <v>2.4001992399999999E-5</v>
      </c>
      <c r="K108" s="15">
        <f t="shared" si="12"/>
        <v>6.4861488447820234E-2</v>
      </c>
      <c r="L108">
        <f>'2000 250 200 1'!E378</f>
        <v>0.337128553</v>
      </c>
      <c r="M108">
        <f>'2000 250 200 15'!E378</f>
        <v>0.33713815400000002</v>
      </c>
      <c r="N108" s="12">
        <f t="shared" si="13"/>
        <v>9.6010000000257278E-6</v>
      </c>
      <c r="O108">
        <f>'2000 250 200 1'!F378</f>
        <v>1.14936886E-2</v>
      </c>
      <c r="P108">
        <f>'2000 250 200 15'!F378</f>
        <v>1.14211286E-2</v>
      </c>
      <c r="Q108" s="12">
        <f t="shared" si="14"/>
        <v>-7.2559999999999292E-5</v>
      </c>
      <c r="R108">
        <f>'2000 250 200 1'!G378</f>
        <v>0.39902325100000002</v>
      </c>
      <c r="S108">
        <f>'2000 250 200 15'!G378</f>
        <v>0.39616344100000001</v>
      </c>
      <c r="T108" s="12">
        <f t="shared" si="15"/>
        <v>-2.8598100000000182E-3</v>
      </c>
    </row>
    <row r="109" spans="1:20">
      <c r="A109">
        <f t="shared" ref="A109:A172" si="17">A67</f>
        <v>22</v>
      </c>
      <c r="B109" s="12">
        <f t="shared" si="10"/>
        <v>-220</v>
      </c>
      <c r="C109">
        <f t="shared" si="9"/>
        <v>0.18140000000000001</v>
      </c>
      <c r="D109">
        <f t="shared" ref="D109:D172" si="18">LOG10(C109)</f>
        <v>-0.74136271727592351</v>
      </c>
      <c r="E109" s="12">
        <f t="shared" si="16"/>
        <v>500</v>
      </c>
      <c r="F109">
        <f>'2000 250 200 1'!C379</f>
        <v>7.0599962199999994E-5</v>
      </c>
      <c r="G109">
        <f>'2000 250 200 15'!C379</f>
        <v>7.0563443900000005E-5</v>
      </c>
      <c r="H109" s="15">
        <f t="shared" si="11"/>
        <v>5.1739046271127472E-2</v>
      </c>
      <c r="I109">
        <f>'2000 250 200 1'!D379</f>
        <v>2.3755514600000001E-5</v>
      </c>
      <c r="J109">
        <f>'2000 250 200 15'!D379</f>
        <v>2.37463784E-5</v>
      </c>
      <c r="K109" s="15">
        <f t="shared" si="12"/>
        <v>3.8466677527993862E-2</v>
      </c>
      <c r="L109">
        <f>'2000 250 200 1'!E379</f>
        <v>0.33648055700000001</v>
      </c>
      <c r="M109">
        <f>'2000 250 200 15'!E379</f>
        <v>0.33652521899999999</v>
      </c>
      <c r="N109" s="12">
        <f t="shared" si="13"/>
        <v>4.4661999999973112E-5</v>
      </c>
      <c r="O109">
        <f>'2000 250 200 1'!F379</f>
        <v>2.0499445000000002E-2</v>
      </c>
      <c r="P109">
        <f>'2000 250 200 15'!F379</f>
        <v>1.7477505899999999E-2</v>
      </c>
      <c r="Q109" s="12">
        <f t="shared" si="14"/>
        <v>-3.0219391000000026E-3</v>
      </c>
      <c r="R109">
        <f>'2000 250 200 1'!G379</f>
        <v>0.40224340400000003</v>
      </c>
      <c r="S109">
        <f>'2000 250 200 15'!G379</f>
        <v>0.39934001200000002</v>
      </c>
      <c r="T109" s="12">
        <f t="shared" si="15"/>
        <v>-2.9033920000000046E-3</v>
      </c>
    </row>
    <row r="110" spans="1:20">
      <c r="A110">
        <f t="shared" si="17"/>
        <v>23</v>
      </c>
      <c r="B110" s="12">
        <f t="shared" si="10"/>
        <v>-230</v>
      </c>
      <c r="C110">
        <f t="shared" ref="C110:C173" si="19">C68</f>
        <v>0.2286</v>
      </c>
      <c r="D110">
        <f t="shared" si="18"/>
        <v>-0.64092377394073707</v>
      </c>
      <c r="E110" s="12">
        <f t="shared" si="16"/>
        <v>500</v>
      </c>
      <c r="F110">
        <f>'2000 250 200 1'!C380</f>
        <v>6.9778771000000004E-5</v>
      </c>
      <c r="G110">
        <f>'2000 250 200 15'!C380</f>
        <v>6.9765261099999999E-5</v>
      </c>
      <c r="H110" s="15">
        <f t="shared" si="11"/>
        <v>1.9362920501427808E-2</v>
      </c>
      <c r="I110">
        <f>'2000 250 200 1'!D380</f>
        <v>2.3409255799999999E-5</v>
      </c>
      <c r="J110">
        <f>'2000 250 200 15'!D380</f>
        <v>2.3414926700000001E-5</v>
      </c>
      <c r="K110" s="15">
        <f t="shared" si="12"/>
        <v>-2.4222099339380385E-2</v>
      </c>
      <c r="L110">
        <f>'2000 250 200 1'!E380</f>
        <v>0.33547819000000001</v>
      </c>
      <c r="M110">
        <f>'2000 250 200 15'!E380</f>
        <v>0.335624441</v>
      </c>
      <c r="N110" s="12">
        <f t="shared" si="13"/>
        <v>1.4625099999998614E-4</v>
      </c>
      <c r="O110">
        <f>'2000 250 200 1'!F380</f>
        <v>3.5672464799999998E-2</v>
      </c>
      <c r="P110">
        <f>'2000 250 200 15'!F380</f>
        <v>3.0356554800000001E-2</v>
      </c>
      <c r="Q110" s="12">
        <f t="shared" si="14"/>
        <v>-5.3159099999999966E-3</v>
      </c>
      <c r="R110">
        <f>'2000 250 200 1'!G380</f>
        <v>0.40815622099999999</v>
      </c>
      <c r="S110">
        <f>'2000 250 200 15'!G380</f>
        <v>0.40402956699999998</v>
      </c>
      <c r="T110" s="12">
        <f t="shared" si="15"/>
        <v>-4.1266540000000074E-3</v>
      </c>
    </row>
    <row r="111" spans="1:20">
      <c r="A111">
        <f t="shared" si="17"/>
        <v>24</v>
      </c>
      <c r="B111" s="12">
        <f t="shared" si="10"/>
        <v>-240</v>
      </c>
      <c r="C111">
        <f t="shared" si="19"/>
        <v>0.28799999999999998</v>
      </c>
      <c r="D111">
        <f t="shared" si="18"/>
        <v>-0.54060751224076919</v>
      </c>
      <c r="E111" s="12">
        <f t="shared" si="16"/>
        <v>500</v>
      </c>
      <c r="F111">
        <f>'2000 250 200 1'!C381</f>
        <v>6.8748479200000007E-5</v>
      </c>
      <c r="G111">
        <f>'2000 250 200 15'!C381</f>
        <v>6.8776429900000005E-5</v>
      </c>
      <c r="H111" s="15">
        <f t="shared" si="11"/>
        <v>-4.0648199926711572E-2</v>
      </c>
      <c r="I111">
        <f>'2000 250 200 1'!D381</f>
        <v>2.2949815199999999E-5</v>
      </c>
      <c r="J111">
        <f>'2000 250 200 15'!D381</f>
        <v>2.2984742400000002E-5</v>
      </c>
      <c r="K111" s="15">
        <f t="shared" si="12"/>
        <v>-0.15207374066449003</v>
      </c>
      <c r="L111">
        <f>'2000 250 200 1'!E381</f>
        <v>0.33382287799999999</v>
      </c>
      <c r="M111">
        <f>'2000 250 200 15'!E381</f>
        <v>0.33419504999999999</v>
      </c>
      <c r="N111" s="12">
        <f t="shared" si="13"/>
        <v>3.7217200000000394E-4</v>
      </c>
      <c r="O111">
        <f>'2000 250 200 1'!F381</f>
        <v>5.5049312199999999E-2</v>
      </c>
      <c r="P111">
        <f>'2000 250 200 15'!F381</f>
        <v>4.9543268500000001E-2</v>
      </c>
      <c r="Q111" s="12">
        <f t="shared" si="14"/>
        <v>-5.5060436999999976E-3</v>
      </c>
      <c r="R111">
        <f>'2000 250 200 1'!G381</f>
        <v>0.41860149899999999</v>
      </c>
      <c r="S111">
        <f>'2000 250 200 15'!G381</f>
        <v>0.41232222800000001</v>
      </c>
      <c r="T111" s="12">
        <f t="shared" si="15"/>
        <v>-6.2792709999999752E-3</v>
      </c>
    </row>
    <row r="112" spans="1:20">
      <c r="A112">
        <f t="shared" si="17"/>
        <v>25</v>
      </c>
      <c r="B112" s="12">
        <f t="shared" si="10"/>
        <v>-250</v>
      </c>
      <c r="C112">
        <f t="shared" si="19"/>
        <v>0.36280000000000001</v>
      </c>
      <c r="D112">
        <f t="shared" si="18"/>
        <v>-0.44033272161194231</v>
      </c>
      <c r="E112" s="12">
        <f t="shared" si="16"/>
        <v>500</v>
      </c>
      <c r="F112">
        <f>'2000 250 200 1'!C382</f>
        <v>6.7453608500000001E-5</v>
      </c>
      <c r="G112">
        <f>'2000 250 200 15'!C382</f>
        <v>6.7549520200000006E-5</v>
      </c>
      <c r="H112" s="15">
        <f t="shared" si="11"/>
        <v>-0.14208811443642486</v>
      </c>
      <c r="I112">
        <f>'2000 250 200 1'!D382</f>
        <v>2.2327634999999999E-5</v>
      </c>
      <c r="J112">
        <f>'2000 250 200 15'!D382</f>
        <v>2.2411851200000001E-5</v>
      </c>
      <c r="K112" s="15">
        <f t="shared" si="12"/>
        <v>-0.37647370210524228</v>
      </c>
      <c r="L112">
        <f>'2000 250 200 1'!E382</f>
        <v>0.33100727400000002</v>
      </c>
      <c r="M112">
        <f>'2000 250 200 15'!E382</f>
        <v>0.33178401800000001</v>
      </c>
      <c r="N112" s="12">
        <f t="shared" si="13"/>
        <v>7.7674399999999588E-4</v>
      </c>
      <c r="O112">
        <f>'2000 250 200 1'!F382</f>
        <v>7.3192003199999994E-2</v>
      </c>
      <c r="P112">
        <f>'2000 250 200 15'!F382</f>
        <v>7.0658457199999997E-2</v>
      </c>
      <c r="Q112" s="12">
        <f t="shared" si="14"/>
        <v>-2.5335459999999976E-3</v>
      </c>
      <c r="R112">
        <f>'2000 250 200 1'!G382</f>
        <v>0.434563484</v>
      </c>
      <c r="S112">
        <f>'2000 250 200 15'!G382</f>
        <v>0.425928054</v>
      </c>
      <c r="T112" s="12">
        <f t="shared" si="15"/>
        <v>-8.6354299999999995E-3</v>
      </c>
    </row>
    <row r="113" spans="1:20">
      <c r="A113">
        <f t="shared" si="17"/>
        <v>26</v>
      </c>
      <c r="B113" s="12">
        <f t="shared" si="10"/>
        <v>-260</v>
      </c>
      <c r="C113">
        <f t="shared" si="19"/>
        <v>0.4572</v>
      </c>
      <c r="D113">
        <f t="shared" si="18"/>
        <v>-0.33989377827675588</v>
      </c>
      <c r="E113" s="12">
        <f t="shared" si="16"/>
        <v>500</v>
      </c>
      <c r="F113">
        <f>'2000 250 200 1'!C383</f>
        <v>6.5803155499999995E-5</v>
      </c>
      <c r="G113">
        <f>'2000 250 200 15'!C383</f>
        <v>6.60007583E-5</v>
      </c>
      <c r="H113" s="15">
        <f t="shared" si="11"/>
        <v>-0.29984359994020854</v>
      </c>
      <c r="I113">
        <f>'2000 250 200 1'!D383</f>
        <v>2.14708632E-5</v>
      </c>
      <c r="J113">
        <f>'2000 250 200 15'!D383</f>
        <v>2.16266682E-5</v>
      </c>
      <c r="K113" s="15">
        <f t="shared" si="12"/>
        <v>-0.72303445203824268</v>
      </c>
      <c r="L113">
        <f>'2000 250 200 1'!E383</f>
        <v>0.32628926400000002</v>
      </c>
      <c r="M113">
        <f>'2000 250 200 15'!E383</f>
        <v>0.32767302599999998</v>
      </c>
      <c r="N113" s="12">
        <f t="shared" si="13"/>
        <v>1.3837619999999551E-3</v>
      </c>
      <c r="O113">
        <f>'2000 250 200 1'!F383</f>
        <v>8.25775604E-2</v>
      </c>
      <c r="P113">
        <f>'2000 250 200 15'!F383</f>
        <v>8.5467681399999995E-2</v>
      </c>
      <c r="Q113" s="12">
        <f t="shared" si="14"/>
        <v>2.8901209999999955E-3</v>
      </c>
      <c r="R113">
        <f>'2000 250 200 1'!G383</f>
        <v>0.45548021700000002</v>
      </c>
      <c r="S113">
        <f>'2000 250 200 15'!G383</f>
        <v>0.445317293</v>
      </c>
      <c r="T113" s="12">
        <f t="shared" si="15"/>
        <v>-1.0162924000000018E-2</v>
      </c>
    </row>
    <row r="114" spans="1:20">
      <c r="A114">
        <f t="shared" si="17"/>
        <v>27</v>
      </c>
      <c r="B114" s="12">
        <f t="shared" si="10"/>
        <v>-270</v>
      </c>
      <c r="C114">
        <f t="shared" si="19"/>
        <v>0.57599999999999996</v>
      </c>
      <c r="D114">
        <f t="shared" si="18"/>
        <v>-0.239577516576788</v>
      </c>
      <c r="E114" s="12">
        <f t="shared" si="16"/>
        <v>500</v>
      </c>
      <c r="F114">
        <f>'2000 250 200 1'!C384</f>
        <v>6.3667431299999999E-5</v>
      </c>
      <c r="G114">
        <f>'2000 250 200 15'!C384</f>
        <v>6.4004160899999994E-5</v>
      </c>
      <c r="H114" s="15">
        <f t="shared" si="11"/>
        <v>-0.52749338235322063</v>
      </c>
      <c r="I114">
        <f>'2000 250 200 1'!D384</f>
        <v>2.0292746199999999E-5</v>
      </c>
      <c r="J114">
        <f>'2000 250 200 15'!D384</f>
        <v>2.0538733099999999E-5</v>
      </c>
      <c r="K114" s="15">
        <f t="shared" si="12"/>
        <v>-1.2048885037579335</v>
      </c>
      <c r="L114">
        <f>'2000 250 200 1'!E384</f>
        <v>0.31873040600000002</v>
      </c>
      <c r="M114">
        <f>'2000 250 200 15'!E384</f>
        <v>0.32089684099999999</v>
      </c>
      <c r="N114" s="12">
        <f t="shared" si="13"/>
        <v>2.1664349999999666E-3</v>
      </c>
      <c r="O114">
        <f>'2000 250 200 1'!F384</f>
        <v>7.7361480799999993E-2</v>
      </c>
      <c r="P114">
        <f>'2000 250 200 15'!F384</f>
        <v>8.5736572400000002E-2</v>
      </c>
      <c r="Q114" s="12">
        <f t="shared" si="14"/>
        <v>8.3750916000000092E-3</v>
      </c>
      <c r="R114">
        <f>'2000 250 200 1'!G384</f>
        <v>0.47879490200000002</v>
      </c>
      <c r="S114">
        <f>'2000 250 200 15'!G384</f>
        <v>0.46878915700000001</v>
      </c>
      <c r="T114" s="12">
        <f t="shared" si="15"/>
        <v>-1.000574500000001E-2</v>
      </c>
    </row>
    <row r="115" spans="1:20">
      <c r="A115">
        <f t="shared" si="17"/>
        <v>28</v>
      </c>
      <c r="B115" s="12">
        <f t="shared" si="10"/>
        <v>-280</v>
      </c>
      <c r="C115">
        <f t="shared" si="19"/>
        <v>0.72570000000000001</v>
      </c>
      <c r="D115">
        <f t="shared" si="18"/>
        <v>-0.13924287691845788</v>
      </c>
      <c r="E115" s="12">
        <f t="shared" si="16"/>
        <v>500</v>
      </c>
      <c r="F115">
        <f>'2000 250 200 1'!C385</f>
        <v>6.0887432699999998E-5</v>
      </c>
      <c r="G115">
        <f>'2000 250 200 15'!C385</f>
        <v>6.1397223600000002E-5</v>
      </c>
      <c r="H115" s="15">
        <f t="shared" si="11"/>
        <v>-0.8337773771867788</v>
      </c>
      <c r="I115">
        <f>'2000 250 200 1'!D385</f>
        <v>1.8712676599999999E-5</v>
      </c>
      <c r="J115">
        <f>'2000 250 200 15'!D385</f>
        <v>1.9056445599999999E-5</v>
      </c>
      <c r="K115" s="15">
        <f t="shared" si="12"/>
        <v>-1.8203706095133991</v>
      </c>
      <c r="L115">
        <f>'2000 250 200 1'!E385</f>
        <v>0.30733233100000001</v>
      </c>
      <c r="M115">
        <f>'2000 250 200 15'!E385</f>
        <v>0.31037959799999998</v>
      </c>
      <c r="N115" s="12">
        <f t="shared" si="13"/>
        <v>3.0472669999999646E-3</v>
      </c>
      <c r="O115">
        <f>'2000 250 200 1'!F385</f>
        <v>5.6541757900000003E-2</v>
      </c>
      <c r="P115">
        <f>'2000 250 200 15'!F385</f>
        <v>6.8169304200000003E-2</v>
      </c>
      <c r="Q115" s="12">
        <f t="shared" si="14"/>
        <v>1.16275463E-2</v>
      </c>
      <c r="R115">
        <f>'2000 250 200 1'!G385</f>
        <v>0.50028592000000005</v>
      </c>
      <c r="S115">
        <f>'2000 250 200 15'!G385</f>
        <v>0.492277099</v>
      </c>
      <c r="T115" s="12">
        <f t="shared" si="15"/>
        <v>-8.0088210000000548E-3</v>
      </c>
    </row>
    <row r="116" spans="1:20">
      <c r="A116">
        <f t="shared" si="17"/>
        <v>29</v>
      </c>
      <c r="B116" s="12">
        <f t="shared" si="10"/>
        <v>-290</v>
      </c>
      <c r="C116">
        <f t="shared" si="19"/>
        <v>0.9143</v>
      </c>
      <c r="D116">
        <f t="shared" si="18"/>
        <v>-3.8911280232103829E-2</v>
      </c>
      <c r="E116" s="12">
        <f t="shared" si="16"/>
        <v>500</v>
      </c>
      <c r="F116">
        <f>'2000 250 200 1'!C386</f>
        <v>5.7307430899999999E-5</v>
      </c>
      <c r="G116">
        <f>'2000 250 200 15'!C386</f>
        <v>5.8010268700000003E-5</v>
      </c>
      <c r="H116" s="15">
        <f t="shared" si="11"/>
        <v>-1.218959105909885</v>
      </c>
      <c r="I116">
        <f>'2000 250 200 1'!D386</f>
        <v>1.66928423E-5</v>
      </c>
      <c r="J116">
        <f>'2000 250 200 15'!D386</f>
        <v>1.7125239500000001E-5</v>
      </c>
      <c r="K116" s="15">
        <f t="shared" si="12"/>
        <v>-2.5571953049093468</v>
      </c>
      <c r="L116">
        <f>'2000 250 200 1'!E386</f>
        <v>0.291285825</v>
      </c>
      <c r="M116">
        <f>'2000 250 200 15'!E386</f>
        <v>0.29521048500000002</v>
      </c>
      <c r="N116" s="12">
        <f t="shared" si="13"/>
        <v>3.9246600000000242E-3</v>
      </c>
      <c r="O116">
        <f>'2000 250 200 1'!F386</f>
        <v>2.3818358099999999E-2</v>
      </c>
      <c r="P116">
        <f>'2000 250 200 15'!F386</f>
        <v>3.5818138999999999E-2</v>
      </c>
      <c r="Q116" s="12">
        <f t="shared" si="14"/>
        <v>1.19997809E-2</v>
      </c>
      <c r="R116">
        <f>'2000 250 200 1'!G386</f>
        <v>0.51537176299999998</v>
      </c>
      <c r="S116">
        <f>'2000 250 200 15'!G386</f>
        <v>0.510521055</v>
      </c>
      <c r="T116" s="12">
        <f t="shared" si="15"/>
        <v>-4.8507079999999814E-3</v>
      </c>
    </row>
    <row r="117" spans="1:20">
      <c r="A117">
        <f t="shared" si="17"/>
        <v>30</v>
      </c>
      <c r="B117" s="12">
        <f t="shared" si="10"/>
        <v>-300</v>
      </c>
      <c r="C117">
        <f t="shared" si="19"/>
        <v>1.1519999999999999</v>
      </c>
      <c r="D117">
        <f t="shared" si="18"/>
        <v>6.1452479087193208E-2</v>
      </c>
      <c r="E117" s="12">
        <f t="shared" si="16"/>
        <v>500</v>
      </c>
      <c r="F117">
        <f>'2000 250 200 1'!C387</f>
        <v>5.2830541099999999E-5</v>
      </c>
      <c r="G117">
        <f>'2000 250 200 15'!C387</f>
        <v>5.37218964E-5</v>
      </c>
      <c r="H117" s="15">
        <f t="shared" si="11"/>
        <v>-1.6730828893520173</v>
      </c>
      <c r="I117">
        <f>'2000 250 200 1'!D387</f>
        <v>1.42791206E-5</v>
      </c>
      <c r="J117">
        <f>'2000 250 200 15'!D387</f>
        <v>1.4773297999999999E-5</v>
      </c>
      <c r="K117" s="15">
        <f t="shared" si="12"/>
        <v>-3.4019708087229588</v>
      </c>
      <c r="L117">
        <f>'2000 250 200 1'!E387</f>
        <v>0.27028155100000001</v>
      </c>
      <c r="M117">
        <f>'2000 250 200 15'!E387</f>
        <v>0.27499583900000002</v>
      </c>
      <c r="N117" s="12">
        <f t="shared" si="13"/>
        <v>4.7142880000000109E-3</v>
      </c>
      <c r="O117">
        <f>'2000 250 200 1'!F387</f>
        <v>-1.5146683899999999E-2</v>
      </c>
      <c r="P117">
        <f>'2000 250 200 15'!F387</f>
        <v>-4.7918764500000004E-3</v>
      </c>
      <c r="Q117" s="12">
        <f t="shared" si="14"/>
        <v>1.035480745E-2</v>
      </c>
      <c r="R117">
        <f>'2000 250 200 1'!G387</f>
        <v>0.52079116000000003</v>
      </c>
      <c r="S117">
        <f>'2000 250 200 15'!G387</f>
        <v>0.51919381200000003</v>
      </c>
      <c r="T117" s="12">
        <f t="shared" si="15"/>
        <v>-1.5973479999999984E-3</v>
      </c>
    </row>
    <row r="118" spans="1:20">
      <c r="A118">
        <f t="shared" si="17"/>
        <v>31</v>
      </c>
      <c r="B118" s="12">
        <f t="shared" si="10"/>
        <v>-310</v>
      </c>
      <c r="C118">
        <f t="shared" si="19"/>
        <v>1.4510000000000001</v>
      </c>
      <c r="D118">
        <f t="shared" si="18"/>
        <v>0.16166741243773589</v>
      </c>
      <c r="E118" s="12">
        <f t="shared" si="16"/>
        <v>500</v>
      </c>
      <c r="F118">
        <f>'2000 250 200 1'!C388</f>
        <v>4.7481991200000002E-5</v>
      </c>
      <c r="G118">
        <f>'2000 250 200 15'!C388</f>
        <v>4.8527550800000002E-5</v>
      </c>
      <c r="H118" s="15">
        <f t="shared" si="11"/>
        <v>-2.1780326792934805</v>
      </c>
      <c r="I118">
        <f>'2000 250 200 1'!D388</f>
        <v>1.16220786E-5</v>
      </c>
      <c r="J118">
        <f>'2000 250 200 15'!D388</f>
        <v>1.21394573E-5</v>
      </c>
      <c r="K118" s="15">
        <f t="shared" si="12"/>
        <v>-4.3547580609046452</v>
      </c>
      <c r="L118">
        <f>'2000 250 200 1'!E388</f>
        <v>0.24476814</v>
      </c>
      <c r="M118">
        <f>'2000 250 200 15'!E388</f>
        <v>0.250155986</v>
      </c>
      <c r="N118" s="12">
        <f t="shared" si="13"/>
        <v>5.3878460000000017E-3</v>
      </c>
      <c r="O118">
        <f>'2000 250 200 1'!F388</f>
        <v>-5.5397438399999999E-2</v>
      </c>
      <c r="P118">
        <f>'2000 250 200 15'!F388</f>
        <v>-4.73989919E-2</v>
      </c>
      <c r="Q118" s="12">
        <f t="shared" si="14"/>
        <v>7.9984464999999991E-3</v>
      </c>
      <c r="R118">
        <f>'2000 250 200 1'!G388</f>
        <v>0.51565222200000005</v>
      </c>
      <c r="S118">
        <f>'2000 250 200 15'!G388</f>
        <v>0.51656169100000005</v>
      </c>
      <c r="T118" s="12">
        <f t="shared" si="15"/>
        <v>9.0946899999999609E-4</v>
      </c>
    </row>
    <row r="119" spans="1:20">
      <c r="A119">
        <f t="shared" si="17"/>
        <v>32</v>
      </c>
      <c r="B119" s="12">
        <f t="shared" si="10"/>
        <v>-320</v>
      </c>
      <c r="C119">
        <f t="shared" si="19"/>
        <v>1.829</v>
      </c>
      <c r="D119">
        <f t="shared" si="18"/>
        <v>0.26221370547641687</v>
      </c>
      <c r="E119" s="12">
        <f t="shared" si="16"/>
        <v>500</v>
      </c>
      <c r="F119">
        <f>'2000 250 200 1'!C389</f>
        <v>4.1447988099999999E-5</v>
      </c>
      <c r="G119">
        <f>'2000 250 200 15'!C389</f>
        <v>4.2587761399999999E-5</v>
      </c>
      <c r="H119" s="15">
        <f t="shared" si="11"/>
        <v>-2.7125915025009677</v>
      </c>
      <c r="I119">
        <f>'2000 250 200 1'!D389</f>
        <v>8.9531337599999995E-6</v>
      </c>
      <c r="J119">
        <f>'2000 250 200 15'!D389</f>
        <v>9.45430214E-6</v>
      </c>
      <c r="K119" s="15">
        <f t="shared" si="12"/>
        <v>-5.4452818167901427</v>
      </c>
      <c r="L119">
        <f>'2000 250 200 1'!E389</f>
        <v>0.21600888600000001</v>
      </c>
      <c r="M119">
        <f>'2000 250 200 15'!E389</f>
        <v>0.22199575199999999</v>
      </c>
      <c r="N119" s="12">
        <f t="shared" si="13"/>
        <v>5.9868659999999796E-3</v>
      </c>
      <c r="O119">
        <f>'2000 250 200 1'!F389</f>
        <v>-9.3760275399999995E-2</v>
      </c>
      <c r="P119">
        <f>'2000 250 200 15'!F389</f>
        <v>-8.7886388999999995E-2</v>
      </c>
      <c r="Q119" s="12">
        <f t="shared" si="14"/>
        <v>5.8738864000000002E-3</v>
      </c>
      <c r="R119">
        <f>'2000 250 200 1'!G389</f>
        <v>0.50139021100000003</v>
      </c>
      <c r="S119">
        <f>'2000 250 200 15'!G389</f>
        <v>0.50374289999999999</v>
      </c>
      <c r="T119" s="12">
        <f t="shared" si="15"/>
        <v>2.3526889999999634E-3</v>
      </c>
    </row>
    <row r="120" spans="1:20">
      <c r="A120">
        <f t="shared" si="17"/>
        <v>33</v>
      </c>
      <c r="B120" s="12">
        <f t="shared" si="10"/>
        <v>-330</v>
      </c>
      <c r="C120">
        <f t="shared" si="19"/>
        <v>2.3039999999999998</v>
      </c>
      <c r="D120">
        <f t="shared" si="18"/>
        <v>0.3624824747511744</v>
      </c>
      <c r="E120" s="12">
        <f t="shared" si="16"/>
        <v>500</v>
      </c>
      <c r="F120">
        <f>'2000 250 200 1'!C390</f>
        <v>3.5061906099999999E-5</v>
      </c>
      <c r="G120">
        <f>'2000 250 200 15'!C390</f>
        <v>3.6223735799999999E-5</v>
      </c>
      <c r="H120" s="15">
        <f t="shared" si="11"/>
        <v>-3.2596457548346782</v>
      </c>
      <c r="I120">
        <f>'2000 250 200 1'!D390</f>
        <v>6.5151885800000004E-6</v>
      </c>
      <c r="J120">
        <f>'2000 250 200 15'!D390</f>
        <v>6.9706429199999996E-6</v>
      </c>
      <c r="K120" s="15">
        <f t="shared" si="12"/>
        <v>-6.75456074028508</v>
      </c>
      <c r="L120">
        <f>'2000 250 200 1'!E390</f>
        <v>0.18581957700000001</v>
      </c>
      <c r="M120">
        <f>'2000 250 200 15'!E390</f>
        <v>0.19243302100000001</v>
      </c>
      <c r="N120" s="12">
        <f t="shared" si="13"/>
        <v>6.6134439999999961E-3</v>
      </c>
      <c r="O120">
        <f>'2000 250 200 1'!F390</f>
        <v>-0.128914318</v>
      </c>
      <c r="P120">
        <f>'2000 250 200 15'!F390</f>
        <v>-0.124548691</v>
      </c>
      <c r="Q120" s="12">
        <f t="shared" si="14"/>
        <v>4.3656269999999969E-3</v>
      </c>
      <c r="R120">
        <f>'2000 250 200 1'!G390</f>
        <v>0.48097004599999998</v>
      </c>
      <c r="S120">
        <f>'2000 250 200 15'!G390</f>
        <v>0.48382131900000003</v>
      </c>
      <c r="T120" s="12">
        <f t="shared" si="15"/>
        <v>2.851273000000043E-3</v>
      </c>
    </row>
    <row r="121" spans="1:20">
      <c r="A121">
        <f t="shared" si="17"/>
        <v>34</v>
      </c>
      <c r="B121" s="12">
        <f t="shared" si="10"/>
        <v>-340</v>
      </c>
      <c r="C121">
        <f t="shared" si="19"/>
        <v>2.903</v>
      </c>
      <c r="D121">
        <f t="shared" si="18"/>
        <v>0.46284703583167375</v>
      </c>
      <c r="E121" s="12">
        <f t="shared" si="16"/>
        <v>500</v>
      </c>
      <c r="F121">
        <f>'2000 250 200 1'!C391</f>
        <v>2.87342E-5</v>
      </c>
      <c r="G121">
        <f>'2000 250 200 15'!C391</f>
        <v>2.9851031899999999E-5</v>
      </c>
      <c r="H121" s="15">
        <f t="shared" si="11"/>
        <v>-3.8126738216427496</v>
      </c>
      <c r="I121">
        <f>'2000 250 200 1'!D391</f>
        <v>4.4872719399999997E-6</v>
      </c>
      <c r="J121">
        <f>'2000 250 200 15'!D391</f>
        <v>4.8828685999999999E-6</v>
      </c>
      <c r="K121" s="15">
        <f t="shared" si="12"/>
        <v>-8.4437721784693789</v>
      </c>
      <c r="L121">
        <f>'2000 250 200 1'!E391</f>
        <v>0.156164846</v>
      </c>
      <c r="M121">
        <f>'2000 250 200 15'!E391</f>
        <v>0.16357453299999999</v>
      </c>
      <c r="N121" s="12">
        <f t="shared" si="13"/>
        <v>7.4096869999999981E-3</v>
      </c>
      <c r="O121">
        <f>'2000 250 200 1'!F391</f>
        <v>-0.160520313</v>
      </c>
      <c r="P121">
        <f>'2000 250 200 15'!F391</f>
        <v>-0.157009436</v>
      </c>
      <c r="Q121" s="12">
        <f t="shared" si="14"/>
        <v>3.5108769999999956E-3</v>
      </c>
      <c r="R121">
        <f>'2000 250 200 1'!G391</f>
        <v>0.45775306599999999</v>
      </c>
      <c r="S121">
        <f>'2000 250 200 15'!G391</f>
        <v>0.46046623800000003</v>
      </c>
      <c r="T121" s="12">
        <f t="shared" si="15"/>
        <v>2.7131720000000414E-3</v>
      </c>
    </row>
    <row r="122" spans="1:20">
      <c r="A122">
        <f t="shared" si="17"/>
        <v>35</v>
      </c>
      <c r="B122" s="12">
        <f t="shared" si="10"/>
        <v>-350</v>
      </c>
      <c r="C122">
        <f t="shared" si="19"/>
        <v>3.657</v>
      </c>
      <c r="D122">
        <f t="shared" si="18"/>
        <v>0.56312496033804438</v>
      </c>
      <c r="E122" s="12">
        <f t="shared" si="16"/>
        <v>500</v>
      </c>
      <c r="F122">
        <f>'2000 250 200 1'!C392</f>
        <v>2.28507742E-5</v>
      </c>
      <c r="G122">
        <f>'2000 250 200 15'!C392</f>
        <v>2.38744241E-5</v>
      </c>
      <c r="H122" s="15">
        <f t="shared" si="11"/>
        <v>-4.3815754121689841</v>
      </c>
      <c r="I122">
        <f>'2000 250 200 1'!D392</f>
        <v>2.9411624100000001E-6</v>
      </c>
      <c r="J122">
        <f>'2000 250 200 15'!D392</f>
        <v>3.2766614799999999E-6</v>
      </c>
      <c r="K122" s="15">
        <f t="shared" si="12"/>
        <v>-10.791526937248133</v>
      </c>
      <c r="L122">
        <f>'2000 250 200 1'!E392</f>
        <v>0.128711718</v>
      </c>
      <c r="M122">
        <f>'2000 250 200 15'!E392</f>
        <v>0.13724567600000001</v>
      </c>
      <c r="N122" s="12">
        <f t="shared" si="13"/>
        <v>8.5339580000000081E-3</v>
      </c>
      <c r="O122">
        <f>'2000 250 200 1'!F392</f>
        <v>-0.18862638500000001</v>
      </c>
      <c r="P122">
        <f>'2000 250 200 15'!F392</f>
        <v>-0.18542903299999999</v>
      </c>
      <c r="Q122" s="12">
        <f t="shared" si="14"/>
        <v>3.1973520000000144E-3</v>
      </c>
      <c r="R122">
        <f>'2000 250 200 1'!G392</f>
        <v>0.43463823800000001</v>
      </c>
      <c r="S122">
        <f>'2000 250 200 15'!G392</f>
        <v>0.43688977600000001</v>
      </c>
      <c r="T122" s="12">
        <f t="shared" si="15"/>
        <v>2.2515379999999974E-3</v>
      </c>
    </row>
    <row r="123" spans="1:20">
      <c r="A123">
        <f t="shared" si="17"/>
        <v>36</v>
      </c>
      <c r="B123" s="12">
        <f t="shared" si="10"/>
        <v>-360</v>
      </c>
      <c r="C123">
        <f t="shared" si="19"/>
        <v>4.6079999999999997</v>
      </c>
      <c r="D123">
        <f t="shared" si="18"/>
        <v>0.6635124704151556</v>
      </c>
      <c r="E123" s="12">
        <f t="shared" si="16"/>
        <v>500</v>
      </c>
      <c r="F123">
        <f>'2000 250 200 1'!C393</f>
        <v>1.7690856100000002E-5</v>
      </c>
      <c r="G123">
        <f>'2000 250 200 15'!C393</f>
        <v>1.8597153099999998E-5</v>
      </c>
      <c r="H123" s="15">
        <f t="shared" si="11"/>
        <v>-4.9950218817735346</v>
      </c>
      <c r="I123">
        <f>'2000 250 200 1'!D393</f>
        <v>1.8502034599999999E-6</v>
      </c>
      <c r="J123">
        <f>'2000 250 200 15'!D393</f>
        <v>2.1335853699999999E-6</v>
      </c>
      <c r="K123" s="15">
        <f t="shared" si="12"/>
        <v>-14.226753580209214</v>
      </c>
      <c r="L123">
        <f>'2000 250 200 1'!E393</f>
        <v>0.10458529799999999</v>
      </c>
      <c r="M123">
        <f>'2000 250 200 15'!E393</f>
        <v>0.11472645099999999</v>
      </c>
      <c r="N123" s="12">
        <f t="shared" si="13"/>
        <v>1.0141153E-2</v>
      </c>
      <c r="O123">
        <f>'2000 250 200 1'!F393</f>
        <v>-0.21338082999999999</v>
      </c>
      <c r="P123">
        <f>'2000 250 200 15'!F393</f>
        <v>-0.210065475</v>
      </c>
      <c r="Q123" s="12">
        <f t="shared" si="14"/>
        <v>3.3153549999999921E-3</v>
      </c>
      <c r="R123">
        <f>'2000 250 200 1'!G393</f>
        <v>0.41361487899999999</v>
      </c>
      <c r="S123">
        <f>'2000 250 200 15'!G393</f>
        <v>0.41531283099999999</v>
      </c>
      <c r="T123" s="12">
        <f t="shared" si="15"/>
        <v>1.6979520000000026E-3</v>
      </c>
    </row>
    <row r="124" spans="1:20">
      <c r="A124">
        <f t="shared" si="17"/>
        <v>37</v>
      </c>
      <c r="B124" s="12">
        <f t="shared" si="10"/>
        <v>-370</v>
      </c>
      <c r="C124">
        <f t="shared" si="19"/>
        <v>5.806</v>
      </c>
      <c r="D124">
        <f t="shared" si="18"/>
        <v>0.76387703149565489</v>
      </c>
      <c r="E124" s="12">
        <f t="shared" si="16"/>
        <v>500</v>
      </c>
      <c r="F124">
        <f>'2000 250 200 1'!C394</f>
        <v>1.33885451E-5</v>
      </c>
      <c r="G124">
        <f>'2000 250 200 15'!C394</f>
        <v>1.4174074200000001E-5</v>
      </c>
      <c r="H124" s="15">
        <f t="shared" si="11"/>
        <v>-5.6999597277026606</v>
      </c>
      <c r="I124">
        <f>'2000 250 200 1'!D394</f>
        <v>1.12791115E-6</v>
      </c>
      <c r="J124">
        <f>'2000 250 200 15'!D394</f>
        <v>1.36940119E-6</v>
      </c>
      <c r="K124" s="15">
        <f t="shared" si="12"/>
        <v>-19.33999493231191</v>
      </c>
      <c r="L124">
        <f>'2000 250 200 1'!E394</f>
        <v>8.42444896E-2</v>
      </c>
      <c r="M124">
        <f>'2000 250 200 15'!E394</f>
        <v>9.6613095900000001E-2</v>
      </c>
      <c r="N124" s="12">
        <f t="shared" si="13"/>
        <v>1.2368606300000001E-2</v>
      </c>
      <c r="O124">
        <f>'2000 250 200 1'!F394</f>
        <v>-0.234787738</v>
      </c>
      <c r="P124">
        <f>'2000 250 200 15'!F394</f>
        <v>-0.23097489199999999</v>
      </c>
      <c r="Q124" s="12">
        <f t="shared" si="14"/>
        <v>3.8128460000000086E-3</v>
      </c>
      <c r="R124">
        <f>'2000 250 200 1'!G394</f>
        <v>0.39572221099999999</v>
      </c>
      <c r="S124">
        <f>'2000 250 200 15'!G394</f>
        <v>0.39691199799999999</v>
      </c>
      <c r="T124" s="12">
        <f t="shared" si="15"/>
        <v>1.1897869999999977E-3</v>
      </c>
    </row>
    <row r="125" spans="1:20">
      <c r="A125">
        <f t="shared" si="17"/>
        <v>38</v>
      </c>
      <c r="B125" s="12">
        <f t="shared" si="10"/>
        <v>-380</v>
      </c>
      <c r="C125">
        <f t="shared" si="19"/>
        <v>7.3140000000000001</v>
      </c>
      <c r="D125">
        <f t="shared" si="18"/>
        <v>0.86415495600202552</v>
      </c>
      <c r="E125" s="12">
        <f t="shared" si="16"/>
        <v>500</v>
      </c>
      <c r="F125">
        <f>'2000 250 200 1'!C395</f>
        <v>9.9493918600000005E-6</v>
      </c>
      <c r="G125">
        <f>'2000 250 200 15'!C395</f>
        <v>1.06238004E-5</v>
      </c>
      <c r="H125" s="15">
        <f t="shared" si="11"/>
        <v>-6.5561876006110786</v>
      </c>
      <c r="I125">
        <f>'2000 250 200 1'!D395</f>
        <v>6.7310047299999998E-7</v>
      </c>
      <c r="J125">
        <f>'2000 250 200 15'!D395</f>
        <v>8.8161638499999999E-7</v>
      </c>
      <c r="K125" s="15">
        <f t="shared" si="12"/>
        <v>-26.823650998193528</v>
      </c>
      <c r="L125">
        <f>'2000 250 200 1'!E395</f>
        <v>6.7652423599999997E-2</v>
      </c>
      <c r="M125">
        <f>'2000 250 200 15'!E395</f>
        <v>8.2985028899999994E-2</v>
      </c>
      <c r="N125" s="12">
        <f t="shared" si="13"/>
        <v>1.5332605299999996E-2</v>
      </c>
      <c r="O125">
        <f>'2000 250 200 1'!F395</f>
        <v>-0.25298966899999997</v>
      </c>
      <c r="P125">
        <f>'2000 250 200 15'!F395</f>
        <v>-0.248300566</v>
      </c>
      <c r="Q125" s="12">
        <f t="shared" si="14"/>
        <v>4.6891029999999723E-3</v>
      </c>
      <c r="R125">
        <f>'2000 250 200 1'!G395</f>
        <v>0.38122984300000001</v>
      </c>
      <c r="S125">
        <f>'2000 250 200 15'!G395</f>
        <v>0.38201547000000002</v>
      </c>
      <c r="T125" s="12">
        <f t="shared" si="15"/>
        <v>7.8562700000001096E-4</v>
      </c>
    </row>
    <row r="126" spans="1:20">
      <c r="A126">
        <f t="shared" si="17"/>
        <v>39</v>
      </c>
      <c r="B126" s="12">
        <f t="shared" si="10"/>
        <v>-390</v>
      </c>
      <c r="C126">
        <f t="shared" si="19"/>
        <v>9.2159999999999993</v>
      </c>
      <c r="D126">
        <f t="shared" si="18"/>
        <v>0.96454246607913674</v>
      </c>
      <c r="E126" s="12">
        <f t="shared" si="16"/>
        <v>500</v>
      </c>
      <c r="F126">
        <f>'2000 250 200 1'!C396</f>
        <v>7.3352911299999997E-6</v>
      </c>
      <c r="G126">
        <f>'2000 250 200 15'!C396</f>
        <v>7.9192864299999998E-6</v>
      </c>
      <c r="H126" s="15">
        <f t="shared" si="11"/>
        <v>-7.6566564718426751</v>
      </c>
      <c r="I126">
        <f>'2000 250 200 1'!D396</f>
        <v>3.9821268300000001E-7</v>
      </c>
      <c r="J126">
        <f>'2000 250 200 15'!D396</f>
        <v>5.8206716800000002E-7</v>
      </c>
      <c r="K126" s="15">
        <f t="shared" si="12"/>
        <v>-37.510611854858986</v>
      </c>
      <c r="L126">
        <f>'2000 250 200 1'!E396</f>
        <v>5.42872363E-2</v>
      </c>
      <c r="M126">
        <f>'2000 250 200 15'!E396</f>
        <v>7.3499951499999994E-2</v>
      </c>
      <c r="N126" s="12">
        <f t="shared" si="13"/>
        <v>1.9212715199999994E-2</v>
      </c>
      <c r="O126">
        <f>'2000 250 200 1'!F396</f>
        <v>-0.27136477199999998</v>
      </c>
      <c r="P126">
        <f>'2000 250 200 15'!F396</f>
        <v>-0.26439204399999999</v>
      </c>
      <c r="Q126" s="12">
        <f t="shared" si="14"/>
        <v>6.9727279999999836E-3</v>
      </c>
      <c r="R126">
        <f>'2000 250 200 1'!G396</f>
        <v>0.37015073799999998</v>
      </c>
      <c r="S126">
        <f>'2000 250 200 15'!G396</f>
        <v>0.37065130000000002</v>
      </c>
      <c r="T126" s="12">
        <f t="shared" si="15"/>
        <v>5.005620000000377E-4</v>
      </c>
    </row>
    <row r="127" spans="1:20">
      <c r="A127">
        <f t="shared" si="17"/>
        <v>40</v>
      </c>
      <c r="B127" s="12">
        <f t="shared" si="10"/>
        <v>-400</v>
      </c>
      <c r="C127">
        <f t="shared" si="19"/>
        <v>11.61</v>
      </c>
      <c r="D127">
        <f t="shared" si="18"/>
        <v>1.0648322197385738</v>
      </c>
      <c r="E127" s="12">
        <f t="shared" si="16"/>
        <v>500</v>
      </c>
      <c r="F127">
        <f>'2000 250 200 1'!C397</f>
        <v>5.0961724299999997E-6</v>
      </c>
      <c r="G127">
        <f>'2000 250 200 15'!C397</f>
        <v>5.5759159200000004E-6</v>
      </c>
      <c r="H127" s="15">
        <f t="shared" si="11"/>
        <v>-8.9906206595450584</v>
      </c>
      <c r="I127">
        <f>'2000 250 200 1'!D397</f>
        <v>2.08996102E-7</v>
      </c>
      <c r="J127">
        <f>'2000 250 200 15'!D397</f>
        <v>3.6252729599999999E-7</v>
      </c>
      <c r="K127" s="15">
        <f t="shared" si="12"/>
        <v>-53.727002092047329</v>
      </c>
      <c r="L127">
        <f>'2000 250 200 1'!E397</f>
        <v>4.1010406300000003E-2</v>
      </c>
      <c r="M127">
        <f>'2000 250 200 15'!E397</f>
        <v>6.5016636099999997E-2</v>
      </c>
      <c r="N127" s="12">
        <f t="shared" si="13"/>
        <v>2.4006229799999994E-2</v>
      </c>
      <c r="O127">
        <f>'2000 250 200 1'!F397</f>
        <v>-0.29401450600000001</v>
      </c>
      <c r="P127">
        <f>'2000 250 200 15'!F397</f>
        <v>-0.28280290200000002</v>
      </c>
      <c r="Q127" s="12">
        <f t="shared" si="14"/>
        <v>1.1211603999999986E-2</v>
      </c>
      <c r="R127">
        <f>'2000 250 200 1'!G397</f>
        <v>0.36065816499999998</v>
      </c>
      <c r="S127">
        <f>'2000 250 200 15'!G397</f>
        <v>0.36094955499999998</v>
      </c>
      <c r="T127" s="12">
        <f t="shared" si="15"/>
        <v>2.9139000000000248E-4</v>
      </c>
    </row>
    <row r="128" spans="1:20">
      <c r="A128">
        <f t="shared" si="17"/>
        <v>41</v>
      </c>
      <c r="B128" s="12">
        <f t="shared" si="10"/>
        <v>-410</v>
      </c>
      <c r="C128">
        <f t="shared" si="19"/>
        <v>13</v>
      </c>
      <c r="D128">
        <f t="shared" si="18"/>
        <v>1.1139433523068367</v>
      </c>
      <c r="E128" s="12">
        <f t="shared" si="16"/>
        <v>500</v>
      </c>
      <c r="F128">
        <f>'2000 250 200 1'!C398</f>
        <v>3.3558726200000001E-6</v>
      </c>
      <c r="G128">
        <f>'2000 250 200 15'!C398</f>
        <v>3.7268700100000001E-6</v>
      </c>
      <c r="H128" s="15">
        <f t="shared" si="11"/>
        <v>-10.476094060755106</v>
      </c>
      <c r="I128">
        <f>'2000 250 200 1'!D398</f>
        <v>1.33009672E-7</v>
      </c>
      <c r="J128">
        <f>'2000 250 200 15'!D398</f>
        <v>2.5444385800000001E-7</v>
      </c>
      <c r="K128" s="15">
        <f t="shared" si="12"/>
        <v>-62.683226037455384</v>
      </c>
      <c r="L128">
        <f>'2000 250 200 1'!E398</f>
        <v>3.9634898799999999E-2</v>
      </c>
      <c r="M128">
        <f>'2000 250 200 15'!E398</f>
        <v>6.8272801899999999E-2</v>
      </c>
      <c r="N128" s="12">
        <f t="shared" si="13"/>
        <v>2.8637903100000001E-2</v>
      </c>
      <c r="O128">
        <f>'2000 250 200 1'!F398</f>
        <v>-0.33968358300000001</v>
      </c>
      <c r="P128">
        <f>'2000 250 200 15'!F398</f>
        <v>-0.320130052</v>
      </c>
      <c r="Q128" s="12">
        <f t="shared" si="14"/>
        <v>1.9553531000000013E-2</v>
      </c>
      <c r="R128">
        <f>'2000 250 200 1'!G398</f>
        <v>0.35267672900000002</v>
      </c>
      <c r="S128">
        <f>'2000 250 200 15'!G398</f>
        <v>0.35281358800000001</v>
      </c>
      <c r="T128" s="12">
        <f t="shared" si="15"/>
        <v>1.3685899999998918E-4</v>
      </c>
    </row>
    <row r="129" spans="1:20">
      <c r="A129">
        <f t="shared" si="17"/>
        <v>0</v>
      </c>
      <c r="B129" s="12">
        <f t="shared" si="10"/>
        <v>0</v>
      </c>
      <c r="C129">
        <f t="shared" si="19"/>
        <v>1.1249999999999999E-3</v>
      </c>
      <c r="D129">
        <f t="shared" si="18"/>
        <v>-2.9488474775526186</v>
      </c>
      <c r="E129" s="12">
        <f t="shared" si="16"/>
        <v>625</v>
      </c>
      <c r="F129">
        <f>'2000 250 200 1'!C490</f>
        <v>3.7664269300000001E-5</v>
      </c>
      <c r="G129">
        <f>'2000 250 200 15'!C490</f>
        <v>3.7635322699999997E-5</v>
      </c>
      <c r="H129" s="15">
        <f t="shared" si="11"/>
        <v>7.6883816316042089E-2</v>
      </c>
      <c r="I129">
        <f>'2000 250 200 1'!D490</f>
        <v>1.0287924600000001E-5</v>
      </c>
      <c r="J129">
        <f>'2000 250 200 15'!D490</f>
        <v>1.02790205E-5</v>
      </c>
      <c r="K129" s="15">
        <f t="shared" si="12"/>
        <v>8.6586510118122323E-2</v>
      </c>
      <c r="L129">
        <f>'2000 250 200 1'!E490</f>
        <v>0.27314812799999999</v>
      </c>
      <c r="M129">
        <f>'2000 250 200 15'!E490</f>
        <v>0.27312162499999998</v>
      </c>
      <c r="N129" s="12">
        <f t="shared" si="13"/>
        <v>-2.6503000000011046E-5</v>
      </c>
      <c r="O129">
        <f>'2000 250 200 1'!F490</f>
        <v>-3.8009973499999998</v>
      </c>
      <c r="P129">
        <f>'2000 250 200 15'!F490</f>
        <v>-3.7722889400000001</v>
      </c>
      <c r="Q129" s="12">
        <f t="shared" si="14"/>
        <v>2.8708409999999684E-2</v>
      </c>
      <c r="R129">
        <f>'2000 250 200 1'!G490</f>
        <v>0.274094854</v>
      </c>
      <c r="S129">
        <f>'2000 250 200 15'!G490</f>
        <v>0.29894295799999998</v>
      </c>
      <c r="T129" s="12">
        <f t="shared" si="15"/>
        <v>2.4848103999999982E-2</v>
      </c>
    </row>
    <row r="130" spans="1:20">
      <c r="A130">
        <f t="shared" si="17"/>
        <v>1</v>
      </c>
      <c r="B130" s="12">
        <f t="shared" si="10"/>
        <v>-10</v>
      </c>
      <c r="C130">
        <f t="shared" si="19"/>
        <v>1.4170000000000001E-3</v>
      </c>
      <c r="D130">
        <f t="shared" si="18"/>
        <v>-2.8486301497525397</v>
      </c>
      <c r="E130" s="12">
        <f t="shared" si="16"/>
        <v>625</v>
      </c>
      <c r="F130">
        <f>'2000 250 200 1'!C491</f>
        <v>3.7664280699999998E-5</v>
      </c>
      <c r="G130">
        <f>'2000 250 200 15'!C491</f>
        <v>3.7635334300000003E-5</v>
      </c>
      <c r="H130" s="15">
        <f t="shared" si="11"/>
        <v>7.6883261620911386E-2</v>
      </c>
      <c r="I130">
        <f>'2000 250 200 1'!D491</f>
        <v>1.0287884599999999E-5</v>
      </c>
      <c r="J130">
        <f>'2000 250 200 15'!D491</f>
        <v>1.0278980599999999E-5</v>
      </c>
      <c r="K130" s="15">
        <f t="shared" si="12"/>
        <v>8.6585874059213891E-2</v>
      </c>
      <c r="L130">
        <f>'2000 250 200 1'!E491</f>
        <v>0.27314698199999998</v>
      </c>
      <c r="M130">
        <f>'2000 250 200 15'!E491</f>
        <v>0.27312048</v>
      </c>
      <c r="N130" s="12">
        <f t="shared" si="13"/>
        <v>-2.6501999999983816E-5</v>
      </c>
      <c r="O130">
        <f>'2000 250 200 1'!F491</f>
        <v>-3.72820046</v>
      </c>
      <c r="P130">
        <f>'2000 250 200 15'!F491</f>
        <v>-3.68695299</v>
      </c>
      <c r="Q130" s="12">
        <f t="shared" si="14"/>
        <v>4.1247470000000064E-2</v>
      </c>
      <c r="R130">
        <f>'2000 250 200 1'!G491</f>
        <v>0.278382568</v>
      </c>
      <c r="S130">
        <f>'2000 250 200 15'!G491</f>
        <v>0.30005577500000002</v>
      </c>
      <c r="T130" s="12">
        <f t="shared" si="15"/>
        <v>2.1673207000000028E-2</v>
      </c>
    </row>
    <row r="131" spans="1:20">
      <c r="A131">
        <f t="shared" si="17"/>
        <v>2</v>
      </c>
      <c r="B131" s="12">
        <f t="shared" si="10"/>
        <v>-20</v>
      </c>
      <c r="C131">
        <f t="shared" si="19"/>
        <v>1.786E-3</v>
      </c>
      <c r="D131">
        <f t="shared" si="18"/>
        <v>-2.7481185454474724</v>
      </c>
      <c r="E131" s="12">
        <f t="shared" si="16"/>
        <v>625</v>
      </c>
      <c r="F131">
        <f>'2000 250 200 1'!C492</f>
        <v>3.7664285299999998E-5</v>
      </c>
      <c r="G131">
        <f>'2000 250 200 15'!C492</f>
        <v>3.7635338899999997E-5</v>
      </c>
      <c r="H131" s="15">
        <f t="shared" si="11"/>
        <v>7.6883252227442841E-2</v>
      </c>
      <c r="I131">
        <f>'2000 250 200 1'!D492</f>
        <v>1.02878694E-5</v>
      </c>
      <c r="J131">
        <f>'2000 250 200 15'!D492</f>
        <v>1.02789655E-5</v>
      </c>
      <c r="K131" s="15">
        <f t="shared" si="12"/>
        <v>8.6585029182105269E-2</v>
      </c>
      <c r="L131">
        <f>'2000 250 200 1'!E492</f>
        <v>0.27314654500000002</v>
      </c>
      <c r="M131">
        <f>'2000 250 200 15'!E492</f>
        <v>0.27312004499999998</v>
      </c>
      <c r="N131" s="12">
        <f t="shared" si="13"/>
        <v>-2.650000000004038E-5</v>
      </c>
      <c r="O131">
        <f>'2000 250 200 1'!F492</f>
        <v>-2.7336531900000001</v>
      </c>
      <c r="P131">
        <f>'2000 250 200 15'!F492</f>
        <v>-2.5845177399999999</v>
      </c>
      <c r="Q131" s="12">
        <f t="shared" si="14"/>
        <v>0.14913545000000017</v>
      </c>
      <c r="R131">
        <f>'2000 250 200 1'!G492</f>
        <v>0.280022298</v>
      </c>
      <c r="S131">
        <f>'2000 250 200 15'!G492</f>
        <v>0.30047905499999999</v>
      </c>
      <c r="T131" s="12">
        <f t="shared" si="15"/>
        <v>2.0456756999999992E-2</v>
      </c>
    </row>
    <row r="132" spans="1:20">
      <c r="A132">
        <f t="shared" si="17"/>
        <v>3</v>
      </c>
      <c r="B132" s="12">
        <f t="shared" ref="B132:B195" si="20">A132*10*-1</f>
        <v>-30</v>
      </c>
      <c r="C132">
        <f t="shared" si="19"/>
        <v>2.2499999999999998E-3</v>
      </c>
      <c r="D132">
        <f t="shared" si="18"/>
        <v>-2.6478174818886377</v>
      </c>
      <c r="E132" s="12">
        <f t="shared" si="16"/>
        <v>625</v>
      </c>
      <c r="F132">
        <f>'2000 250 200 1'!C493</f>
        <v>3.7664282400000002E-5</v>
      </c>
      <c r="G132">
        <f>'2000 250 200 15'!C493</f>
        <v>3.7635336099999999E-5</v>
      </c>
      <c r="H132" s="15">
        <f t="shared" ref="H132:H195" si="21">2*(F132-G132)/(F132+G132)*100</f>
        <v>7.6882992441729428E-2</v>
      </c>
      <c r="I132">
        <f>'2000 250 200 1'!D493</f>
        <v>1.0287887599999999E-5</v>
      </c>
      <c r="J132">
        <f>'2000 250 200 15'!D493</f>
        <v>1.0278984000000001E-5</v>
      </c>
      <c r="K132" s="15">
        <f t="shared" ref="K132:K195" si="22">2*(I132-J132)/(I132+J132)*100</f>
        <v>8.6581957364859449E-2</v>
      </c>
      <c r="L132">
        <f>'2000 250 200 1'!E493</f>
        <v>0.273147048</v>
      </c>
      <c r="M132">
        <f>'2000 250 200 15'!E493</f>
        <v>0.27312055899999998</v>
      </c>
      <c r="N132" s="12">
        <f t="shared" ref="N132:N195" si="23">M132-L132</f>
        <v>-2.6489000000018414E-5</v>
      </c>
      <c r="O132">
        <f>'2000 250 200 1'!F493</f>
        <v>-4.7574697099999996</v>
      </c>
      <c r="P132">
        <f>'2000 250 200 15'!F493</f>
        <v>-4.8091635699999999</v>
      </c>
      <c r="Q132" s="12">
        <f t="shared" ref="Q132:Q195" si="24">P132-O132</f>
        <v>-5.1693860000000313E-2</v>
      </c>
      <c r="R132">
        <f>'2000 250 200 1'!G493</f>
        <v>0.278137207</v>
      </c>
      <c r="S132">
        <f>'2000 250 200 15'!G493</f>
        <v>0.29998089700000002</v>
      </c>
      <c r="T132" s="12">
        <f t="shared" ref="T132:T195" si="25">S132-R132</f>
        <v>2.1843690000000027E-2</v>
      </c>
    </row>
    <row r="133" spans="1:20">
      <c r="A133">
        <f t="shared" si="17"/>
        <v>4</v>
      </c>
      <c r="B133" s="12">
        <f t="shared" si="20"/>
        <v>-40</v>
      </c>
      <c r="C133">
        <f t="shared" si="19"/>
        <v>2.8349999999999998E-3</v>
      </c>
      <c r="D133">
        <f t="shared" si="18"/>
        <v>-2.5474469367710748</v>
      </c>
      <c r="E133" s="12">
        <f t="shared" si="16"/>
        <v>625</v>
      </c>
      <c r="F133">
        <f>'2000 250 200 1'!C494</f>
        <v>3.76642748E-5</v>
      </c>
      <c r="G133">
        <f>'2000 250 200 15'!C494</f>
        <v>3.76353283E-5</v>
      </c>
      <c r="H133" s="15">
        <f t="shared" si="21"/>
        <v>7.6883539376848414E-2</v>
      </c>
      <c r="I133">
        <f>'2000 250 200 1'!D494</f>
        <v>1.02879089E-5</v>
      </c>
      <c r="J133">
        <f>'2000 250 200 15'!D494</f>
        <v>1.02790052E-5</v>
      </c>
      <c r="K133" s="15">
        <f t="shared" si="22"/>
        <v>8.6582750885319512E-2</v>
      </c>
      <c r="L133">
        <f>'2000 250 200 1'!E494</f>
        <v>0.27314767000000001</v>
      </c>
      <c r="M133">
        <f>'2000 250 200 15'!E494</f>
        <v>0.27312117899999999</v>
      </c>
      <c r="N133" s="12">
        <f t="shared" si="23"/>
        <v>-2.6491000000017362E-5</v>
      </c>
      <c r="O133">
        <f>'2000 250 200 1'!F494</f>
        <v>0.88689514700000005</v>
      </c>
      <c r="P133">
        <f>'2000 250 200 15'!F494</f>
        <v>0.73333069299999998</v>
      </c>
      <c r="Q133" s="12">
        <f t="shared" si="24"/>
        <v>-0.15356445400000007</v>
      </c>
      <c r="R133">
        <f>'2000 250 200 1'!G494</f>
        <v>0.27580866199999998</v>
      </c>
      <c r="S133">
        <f>'2000 250 200 15'!G494</f>
        <v>0.29937737399999997</v>
      </c>
      <c r="T133" s="12">
        <f t="shared" si="25"/>
        <v>2.3568711999999992E-2</v>
      </c>
    </row>
    <row r="134" spans="1:20">
      <c r="A134">
        <f t="shared" si="17"/>
        <v>5</v>
      </c>
      <c r="B134" s="12">
        <f t="shared" si="20"/>
        <v>-50</v>
      </c>
      <c r="C134">
        <f t="shared" si="19"/>
        <v>3.5720000000000001E-3</v>
      </c>
      <c r="D134">
        <f t="shared" si="18"/>
        <v>-2.4470885497834911</v>
      </c>
      <c r="E134" s="12">
        <f t="shared" si="16"/>
        <v>625</v>
      </c>
      <c r="F134">
        <f>'2000 250 200 1'!C495</f>
        <v>3.7664275599999999E-5</v>
      </c>
      <c r="G134">
        <f>'2000 250 200 15'!C495</f>
        <v>3.76353291E-5</v>
      </c>
      <c r="H134" s="15">
        <f t="shared" si="21"/>
        <v>7.688353774319226E-2</v>
      </c>
      <c r="I134">
        <f>'2000 250 200 1'!D495</f>
        <v>1.0287899200000001E-5</v>
      </c>
      <c r="J134">
        <f>'2000 250 200 15'!D495</f>
        <v>1.0278995200000001E-5</v>
      </c>
      <c r="K134" s="15">
        <f t="shared" si="22"/>
        <v>8.6585751128280639E-2</v>
      </c>
      <c r="L134">
        <f>'2000 250 200 1'!E495</f>
        <v>0.27314740700000001</v>
      </c>
      <c r="M134">
        <f>'2000 250 200 15'!E495</f>
        <v>0.273120906</v>
      </c>
      <c r="N134" s="12">
        <f t="shared" si="23"/>
        <v>-2.6501000000012098E-5</v>
      </c>
      <c r="O134">
        <f>'2000 250 200 1'!F495</f>
        <v>-6.0070268799999997</v>
      </c>
      <c r="P134">
        <f>'2000 250 200 15'!F495</f>
        <v>-6.0744236899999997</v>
      </c>
      <c r="Q134" s="12">
        <f t="shared" si="24"/>
        <v>-6.7396809999999974E-2</v>
      </c>
      <c r="R134">
        <f>'2000 250 200 1'!G495</f>
        <v>0.27679135900000001</v>
      </c>
      <c r="S134">
        <f>'2000 250 200 15'!G495</f>
        <v>0.29964132300000001</v>
      </c>
      <c r="T134" s="12">
        <f t="shared" si="25"/>
        <v>2.2849964E-2</v>
      </c>
    </row>
    <row r="135" spans="1:20">
      <c r="A135">
        <f t="shared" si="17"/>
        <v>6</v>
      </c>
      <c r="B135" s="12">
        <f t="shared" si="20"/>
        <v>-60</v>
      </c>
      <c r="C135">
        <f t="shared" si="19"/>
        <v>4.4999999999999997E-3</v>
      </c>
      <c r="D135">
        <f t="shared" si="18"/>
        <v>-2.3467874862246565</v>
      </c>
      <c r="E135" s="12">
        <f t="shared" si="16"/>
        <v>625</v>
      </c>
      <c r="F135">
        <f>'2000 250 200 1'!C496</f>
        <v>3.7664284599999997E-5</v>
      </c>
      <c r="G135">
        <f>'2000 250 200 15'!C496</f>
        <v>3.7635338200000003E-5</v>
      </c>
      <c r="H135" s="15">
        <f t="shared" si="21"/>
        <v>7.6883253656868308E-2</v>
      </c>
      <c r="I135">
        <f>'2000 250 200 1'!D496</f>
        <v>1.0287864E-5</v>
      </c>
      <c r="J135">
        <f>'2000 250 200 15'!D496</f>
        <v>1.02789603E-5</v>
      </c>
      <c r="K135" s="15">
        <f t="shared" si="22"/>
        <v>8.658312892769085E-2</v>
      </c>
      <c r="L135">
        <f>'2000 250 200 1'!E496</f>
        <v>0.27314640600000001</v>
      </c>
      <c r="M135">
        <f>'2000 250 200 15'!E496</f>
        <v>0.27311991400000002</v>
      </c>
      <c r="N135" s="12">
        <f t="shared" si="23"/>
        <v>-2.649199999998908E-5</v>
      </c>
      <c r="O135">
        <f>'2000 250 200 1'!F496</f>
        <v>-1.6698255900000001</v>
      </c>
      <c r="P135">
        <f>'2000 250 200 15'!F496</f>
        <v>-1.49151185</v>
      </c>
      <c r="Q135" s="12">
        <f t="shared" si="24"/>
        <v>0.17831374000000011</v>
      </c>
      <c r="R135">
        <f>'2000 250 200 1'!G496</f>
        <v>0.28054004199999999</v>
      </c>
      <c r="S135">
        <f>'2000 250 200 15'!G496</f>
        <v>0.30060519400000002</v>
      </c>
      <c r="T135" s="12">
        <f t="shared" si="25"/>
        <v>2.0065152000000031E-2</v>
      </c>
    </row>
    <row r="136" spans="1:20">
      <c r="A136">
        <f t="shared" si="17"/>
        <v>7</v>
      </c>
      <c r="B136" s="12">
        <f t="shared" si="20"/>
        <v>-70</v>
      </c>
      <c r="C136">
        <f t="shared" si="19"/>
        <v>5.6690000000000004E-3</v>
      </c>
      <c r="D136">
        <f t="shared" si="18"/>
        <v>-2.2464935430090298</v>
      </c>
      <c r="E136" s="12">
        <f t="shared" si="16"/>
        <v>625</v>
      </c>
      <c r="F136">
        <f>'2000 250 200 1'!C497</f>
        <v>3.76642856E-5</v>
      </c>
      <c r="G136">
        <f>'2000 250 200 15'!C497</f>
        <v>3.7635339199999999E-5</v>
      </c>
      <c r="H136" s="15">
        <f t="shared" si="21"/>
        <v>7.6883251614824233E-2</v>
      </c>
      <c r="I136">
        <f>'2000 250 200 1'!D497</f>
        <v>1.0287868700000001E-5</v>
      </c>
      <c r="J136">
        <f>'2000 250 200 15'!D497</f>
        <v>1.02789654E-5</v>
      </c>
      <c r="K136" s="15">
        <f t="shared" si="22"/>
        <v>8.6579197913601774E-2</v>
      </c>
      <c r="L136">
        <f>'2000 250 200 1'!E497</f>
        <v>0.273146524</v>
      </c>
      <c r="M136">
        <f>'2000 250 200 15'!E497</f>
        <v>0.27312004200000001</v>
      </c>
      <c r="N136" s="12">
        <f t="shared" si="23"/>
        <v>-2.6481999999994343E-5</v>
      </c>
      <c r="O136">
        <f>'2000 250 200 1'!F497</f>
        <v>-16.7019582</v>
      </c>
      <c r="P136">
        <f>'2000 250 200 15'!F497</f>
        <v>-19.751458100000001</v>
      </c>
      <c r="Q136" s="12">
        <f t="shared" si="24"/>
        <v>-3.0494999000000007</v>
      </c>
      <c r="R136">
        <f>'2000 250 200 1'!G497</f>
        <v>0.28010073499999999</v>
      </c>
      <c r="S136">
        <f>'2000 250 200 15'!G497</f>
        <v>0.30048233000000002</v>
      </c>
      <c r="T136" s="12">
        <f t="shared" si="25"/>
        <v>2.038159500000003E-2</v>
      </c>
    </row>
    <row r="137" spans="1:20">
      <c r="A137">
        <f t="shared" si="17"/>
        <v>8</v>
      </c>
      <c r="B137" s="12">
        <f t="shared" si="20"/>
        <v>-80</v>
      </c>
      <c r="C137">
        <f t="shared" si="19"/>
        <v>7.143E-3</v>
      </c>
      <c r="D137">
        <f t="shared" si="18"/>
        <v>-2.1461193498754576</v>
      </c>
      <c r="E137" s="12">
        <f t="shared" si="16"/>
        <v>625</v>
      </c>
      <c r="F137">
        <f>'2000 250 200 1'!C498</f>
        <v>3.7664278399999997E-5</v>
      </c>
      <c r="G137">
        <f>'2000 250 200 15'!C498</f>
        <v>3.7635332199999999E-5</v>
      </c>
      <c r="H137" s="15">
        <f t="shared" si="21"/>
        <v>7.688273490221216E-2</v>
      </c>
      <c r="I137">
        <f>'2000 250 200 1'!D498</f>
        <v>1.0287913200000001E-5</v>
      </c>
      <c r="J137">
        <f>'2000 250 200 15'!D498</f>
        <v>1.02790101E-5</v>
      </c>
      <c r="K137" s="15">
        <f t="shared" si="22"/>
        <v>8.6576877543960998E-2</v>
      </c>
      <c r="L137">
        <f>'2000 250 200 1'!E498</f>
        <v>0.27314775800000002</v>
      </c>
      <c r="M137">
        <f>'2000 250 200 15'!E498</f>
        <v>0.27312128099999999</v>
      </c>
      <c r="N137" s="12">
        <f t="shared" si="23"/>
        <v>-2.6477000000024731E-5</v>
      </c>
      <c r="O137">
        <f>'2000 250 200 1'!F498</f>
        <v>-2.4633727099999998</v>
      </c>
      <c r="P137">
        <f>'2000 250 200 15'!F498</f>
        <v>-2.5579483700000001</v>
      </c>
      <c r="Q137" s="12">
        <f t="shared" si="24"/>
        <v>-9.4575660000000283E-2</v>
      </c>
      <c r="R137">
        <f>'2000 250 200 1'!G498</f>
        <v>0.275479378</v>
      </c>
      <c r="S137">
        <f>'2000 250 200 15'!G498</f>
        <v>0.29928070400000001</v>
      </c>
      <c r="T137" s="12">
        <f t="shared" si="25"/>
        <v>2.3801326000000012E-2</v>
      </c>
    </row>
    <row r="138" spans="1:20">
      <c r="A138">
        <f t="shared" si="17"/>
        <v>9</v>
      </c>
      <c r="B138" s="12">
        <f t="shared" si="20"/>
        <v>-90</v>
      </c>
      <c r="C138">
        <f t="shared" si="19"/>
        <v>8.9999999999999993E-3</v>
      </c>
      <c r="D138">
        <f t="shared" si="18"/>
        <v>-2.0457574905606752</v>
      </c>
      <c r="E138" s="12">
        <f t="shared" si="16"/>
        <v>625</v>
      </c>
      <c r="F138">
        <f>'2000 250 200 1'!C499</f>
        <v>3.7664275699999997E-5</v>
      </c>
      <c r="G138">
        <f>'2000 250 200 15'!C499</f>
        <v>3.7635329400000001E-5</v>
      </c>
      <c r="H138" s="15">
        <f t="shared" si="21"/>
        <v>7.6883006123484365E-2</v>
      </c>
      <c r="I138">
        <f>'2000 250 200 1'!D499</f>
        <v>1.02879116E-5</v>
      </c>
      <c r="J138">
        <f>'2000 250 200 15'!D499</f>
        <v>1.0279008900000001E-5</v>
      </c>
      <c r="K138" s="15">
        <f t="shared" si="22"/>
        <v>8.6572999589308863E-2</v>
      </c>
      <c r="L138">
        <f>'2000 250 200 1'!E499</f>
        <v>0.27314773599999997</v>
      </c>
      <c r="M138">
        <f>'2000 250 200 15'!E499</f>
        <v>0.27312126799999997</v>
      </c>
      <c r="N138" s="12">
        <f t="shared" si="23"/>
        <v>-2.6468000000001712E-5</v>
      </c>
      <c r="O138">
        <f>'2000 250 200 1'!F499</f>
        <v>6.5393570199999997</v>
      </c>
      <c r="P138">
        <f>'2000 250 200 15'!F499</f>
        <v>5.9712632000000001</v>
      </c>
      <c r="Q138" s="12">
        <f t="shared" si="24"/>
        <v>-0.56809381999999964</v>
      </c>
      <c r="R138">
        <f>'2000 250 200 1'!G499</f>
        <v>0.27556108000000001</v>
      </c>
      <c r="S138">
        <f>'2000 250 200 15'!G499</f>
        <v>0.29929161599999998</v>
      </c>
      <c r="T138" s="12">
        <f t="shared" si="25"/>
        <v>2.3730535999999969E-2</v>
      </c>
    </row>
    <row r="139" spans="1:20">
      <c r="A139">
        <f t="shared" si="17"/>
        <v>10</v>
      </c>
      <c r="B139" s="12">
        <f t="shared" si="20"/>
        <v>-100</v>
      </c>
      <c r="C139">
        <f t="shared" si="19"/>
        <v>1.1339999999999999E-2</v>
      </c>
      <c r="D139">
        <f t="shared" si="18"/>
        <v>-1.9453869454431123</v>
      </c>
      <c r="E139" s="12">
        <f t="shared" si="16"/>
        <v>625</v>
      </c>
      <c r="F139">
        <f>'2000 250 200 1'!C500</f>
        <v>3.7664280599999999E-5</v>
      </c>
      <c r="G139">
        <f>'2000 250 200 15'!C500</f>
        <v>3.76353341E-5</v>
      </c>
      <c r="H139" s="15">
        <f t="shared" si="21"/>
        <v>7.6883527532842846E-2</v>
      </c>
      <c r="I139">
        <f>'2000 250 200 1'!D500</f>
        <v>1.0287867E-5</v>
      </c>
      <c r="J139">
        <f>'2000 250 200 15'!D500</f>
        <v>1.0278964200000001E-5</v>
      </c>
      <c r="K139" s="15">
        <f t="shared" si="22"/>
        <v>8.6574347923847189E-2</v>
      </c>
      <c r="L139">
        <f>'2000 250 200 1'!E500</f>
        <v>0.27314651600000001</v>
      </c>
      <c r="M139">
        <f>'2000 250 200 15'!E500</f>
        <v>0.27312004699999998</v>
      </c>
      <c r="N139" s="12">
        <f t="shared" si="23"/>
        <v>-2.6469000000028942E-5</v>
      </c>
      <c r="O139">
        <f>'2000 250 200 1'!F500</f>
        <v>3.5825491199999999</v>
      </c>
      <c r="P139">
        <f>'2000 250 200 15'!F500</f>
        <v>3.3056454999999998</v>
      </c>
      <c r="Q139" s="12">
        <f t="shared" si="24"/>
        <v>-0.27690362000000013</v>
      </c>
      <c r="R139">
        <f>'2000 250 200 1'!G500</f>
        <v>0.28012695300000001</v>
      </c>
      <c r="S139">
        <f>'2000 250 200 15'!G500</f>
        <v>0.300474299</v>
      </c>
      <c r="T139" s="12">
        <f t="shared" si="25"/>
        <v>2.0347345999999988E-2</v>
      </c>
    </row>
    <row r="140" spans="1:20">
      <c r="A140">
        <f t="shared" si="17"/>
        <v>11</v>
      </c>
      <c r="B140" s="12">
        <f t="shared" si="20"/>
        <v>-110</v>
      </c>
      <c r="C140">
        <f t="shared" si="19"/>
        <v>1.4290000000000001E-2</v>
      </c>
      <c r="D140">
        <f t="shared" si="18"/>
        <v>-1.8449677712090298</v>
      </c>
      <c r="E140" s="12">
        <f t="shared" si="16"/>
        <v>625</v>
      </c>
      <c r="F140">
        <f>'2000 250 200 1'!C501</f>
        <v>3.7664281200000002E-5</v>
      </c>
      <c r="G140">
        <f>'2000 250 200 15'!C501</f>
        <v>3.76353345E-5</v>
      </c>
      <c r="H140" s="15">
        <f t="shared" si="21"/>
        <v>7.6884057723027144E-2</v>
      </c>
      <c r="I140">
        <f>'2000 250 200 1'!D501</f>
        <v>1.0287853799999999E-5</v>
      </c>
      <c r="J140">
        <f>'2000 250 200 15'!D501</f>
        <v>1.02789518E-5</v>
      </c>
      <c r="K140" s="15">
        <f t="shared" si="22"/>
        <v>8.6566676158981795E-2</v>
      </c>
      <c r="L140">
        <f>'2000 250 200 1'!E501</f>
        <v>0.27314616000000003</v>
      </c>
      <c r="M140">
        <f>'2000 250 200 15'!E501</f>
        <v>0.27311971600000001</v>
      </c>
      <c r="N140" s="12">
        <f t="shared" si="23"/>
        <v>-2.6444000000014345E-5</v>
      </c>
      <c r="O140">
        <f>'2000 250 200 1'!F501</f>
        <v>-0.112792449</v>
      </c>
      <c r="P140">
        <f>'2000 250 200 15'!F501</f>
        <v>-0.160907468</v>
      </c>
      <c r="Q140" s="12">
        <f t="shared" si="24"/>
        <v>-4.8115018999999995E-2</v>
      </c>
      <c r="R140">
        <f>'2000 250 200 1'!G501</f>
        <v>0.28145851</v>
      </c>
      <c r="S140">
        <f>'2000 250 200 15'!G501</f>
        <v>0.30079398200000002</v>
      </c>
      <c r="T140" s="12">
        <f t="shared" si="25"/>
        <v>1.933547200000002E-2</v>
      </c>
    </row>
    <row r="141" spans="1:20">
      <c r="A141">
        <f t="shared" si="17"/>
        <v>12</v>
      </c>
      <c r="B141" s="12">
        <f t="shared" si="20"/>
        <v>-120</v>
      </c>
      <c r="C141">
        <f t="shared" si="19"/>
        <v>1.7999999999999999E-2</v>
      </c>
      <c r="D141">
        <f t="shared" si="18"/>
        <v>-1.744727494896694</v>
      </c>
      <c r="E141" s="12">
        <f t="shared" si="16"/>
        <v>625</v>
      </c>
      <c r="F141">
        <f>'2000 250 200 1'!C502</f>
        <v>3.7664299000000002E-5</v>
      </c>
      <c r="G141">
        <f>'2000 250 200 15'!C502</f>
        <v>3.7635352600000001E-5</v>
      </c>
      <c r="H141" s="15">
        <f t="shared" si="21"/>
        <v>7.6883224251203017E-2</v>
      </c>
      <c r="I141">
        <f>'2000 250 200 1'!D502</f>
        <v>1.02879E-5</v>
      </c>
      <c r="J141">
        <f>'2000 250 200 15'!D502</f>
        <v>1.02789992E-5</v>
      </c>
      <c r="K141" s="15">
        <f t="shared" si="22"/>
        <v>8.6554612957896862E-2</v>
      </c>
      <c r="L141">
        <f>'2000 250 200 1'!E502</f>
        <v>0.27314725899999998</v>
      </c>
      <c r="M141">
        <f>'2000 250 200 15'!E502</f>
        <v>0.273120843</v>
      </c>
      <c r="N141" s="12">
        <f t="shared" si="23"/>
        <v>-2.6415999999973572E-5</v>
      </c>
      <c r="O141">
        <f>'2000 250 200 1'!F502</f>
        <v>-3.6158573800000003E-2</v>
      </c>
      <c r="P141">
        <f>'2000 250 200 15'!F502</f>
        <v>-6.0919866699999999E-2</v>
      </c>
      <c r="Q141" s="12">
        <f t="shared" si="24"/>
        <v>-2.4761292899999995E-2</v>
      </c>
      <c r="R141">
        <f>'2000 250 200 1'!G502</f>
        <v>0.27735489899999999</v>
      </c>
      <c r="S141">
        <f>'2000 250 200 15'!G502</f>
        <v>0.29971800100000001</v>
      </c>
      <c r="T141" s="12">
        <f t="shared" si="25"/>
        <v>2.2363102000000024E-2</v>
      </c>
    </row>
    <row r="142" spans="1:20">
      <c r="A142">
        <f t="shared" si="17"/>
        <v>13</v>
      </c>
      <c r="B142" s="12">
        <f t="shared" si="20"/>
        <v>-130</v>
      </c>
      <c r="C142">
        <f t="shared" si="19"/>
        <v>2.2679999999999999E-2</v>
      </c>
      <c r="D142">
        <f t="shared" si="18"/>
        <v>-1.644356949779131</v>
      </c>
      <c r="E142" s="12">
        <f t="shared" si="16"/>
        <v>625</v>
      </c>
      <c r="F142">
        <f>'2000 250 200 1'!C503</f>
        <v>3.76642659E-5</v>
      </c>
      <c r="G142">
        <f>'2000 250 200 15'!C503</f>
        <v>3.7635320100000002E-5</v>
      </c>
      <c r="H142" s="15">
        <f t="shared" si="21"/>
        <v>7.6881697596579798E-2</v>
      </c>
      <c r="I142">
        <f>'2000 250 200 1'!D503</f>
        <v>1.02879055E-5</v>
      </c>
      <c r="J142">
        <f>'2000 250 200 15'!D503</f>
        <v>1.0279005799999999E-5</v>
      </c>
      <c r="K142" s="15">
        <f t="shared" si="22"/>
        <v>8.6543865242430087E-2</v>
      </c>
      <c r="L142">
        <f>'2000 250 200 1'!E503</f>
        <v>0.27314764499999999</v>
      </c>
      <c r="M142">
        <f>'2000 250 200 15'!E503</f>
        <v>0.27312125399999998</v>
      </c>
      <c r="N142" s="12">
        <f t="shared" si="23"/>
        <v>-2.6391000000014486E-5</v>
      </c>
      <c r="O142">
        <f>'2000 250 200 1'!F503</f>
        <v>3.7370716900000003E-2</v>
      </c>
      <c r="P142">
        <f>'2000 250 200 15'!F503</f>
        <v>1.54241742E-2</v>
      </c>
      <c r="Q142" s="12">
        <f t="shared" si="24"/>
        <v>-2.1946542700000002E-2</v>
      </c>
      <c r="R142">
        <f>'2000 250 200 1'!G503</f>
        <v>0.27589749400000002</v>
      </c>
      <c r="S142">
        <f>'2000 250 200 15'!G503</f>
        <v>0.29929860600000002</v>
      </c>
      <c r="T142" s="12">
        <f t="shared" si="25"/>
        <v>2.3401112000000002E-2</v>
      </c>
    </row>
    <row r="143" spans="1:20">
      <c r="A143">
        <f t="shared" si="17"/>
        <v>14</v>
      </c>
      <c r="B143" s="12">
        <f t="shared" si="20"/>
        <v>-140</v>
      </c>
      <c r="C143">
        <f t="shared" si="19"/>
        <v>2.8570000000000002E-2</v>
      </c>
      <c r="D143">
        <f t="shared" si="18"/>
        <v>-1.5440897596172569</v>
      </c>
      <c r="E143" s="12">
        <f t="shared" si="16"/>
        <v>625</v>
      </c>
      <c r="F143">
        <f>'2000 250 200 1'!C504</f>
        <v>3.7663659699999999E-5</v>
      </c>
      <c r="G143">
        <f>'2000 250 200 15'!C504</f>
        <v>3.7634713599999999E-5</v>
      </c>
      <c r="H143" s="15">
        <f t="shared" si="21"/>
        <v>7.6883732626398665E-2</v>
      </c>
      <c r="I143">
        <f>'2000 250 200 1'!D504</f>
        <v>1.02876905E-5</v>
      </c>
      <c r="J143">
        <f>'2000 250 200 15'!D504</f>
        <v>1.02787875E-5</v>
      </c>
      <c r="K143" s="15">
        <f t="shared" si="22"/>
        <v>8.6577779627612969E-2</v>
      </c>
      <c r="L143">
        <f>'2000 250 200 1'!E504</f>
        <v>0.27314633199999999</v>
      </c>
      <c r="M143">
        <f>'2000 250 200 15'!E504</f>
        <v>0.273119854</v>
      </c>
      <c r="N143" s="12">
        <f t="shared" si="23"/>
        <v>-2.6477999999996449E-5</v>
      </c>
      <c r="O143">
        <f>'2000 250 200 1'!F504</f>
        <v>3.4929046999999998E-2</v>
      </c>
      <c r="P143">
        <f>'2000 250 200 15'!F504</f>
        <v>1.57014446E-2</v>
      </c>
      <c r="Q143" s="12">
        <f t="shared" si="24"/>
        <v>-1.9227602399999998E-2</v>
      </c>
      <c r="R143">
        <f>'2000 250 200 1'!G504</f>
        <v>0.28036782100000002</v>
      </c>
      <c r="S143">
        <f>'2000 250 200 15'!G504</f>
        <v>0.30022871800000001</v>
      </c>
      <c r="T143" s="12">
        <f t="shared" si="25"/>
        <v>1.9860896999999988E-2</v>
      </c>
    </row>
    <row r="144" spans="1:20">
      <c r="A144">
        <f t="shared" si="17"/>
        <v>15</v>
      </c>
      <c r="B144" s="12">
        <f t="shared" si="20"/>
        <v>-150</v>
      </c>
      <c r="C144">
        <f t="shared" si="19"/>
        <v>3.5999999999999997E-2</v>
      </c>
      <c r="D144">
        <f t="shared" si="18"/>
        <v>-1.4436974992327127</v>
      </c>
      <c r="E144" s="12">
        <f t="shared" si="16"/>
        <v>625</v>
      </c>
      <c r="F144">
        <f>'2000 250 200 1'!C505</f>
        <v>3.7660668299999997E-5</v>
      </c>
      <c r="G144">
        <f>'2000 250 200 15'!C505</f>
        <v>3.76317209E-5</v>
      </c>
      <c r="H144" s="15">
        <f t="shared" si="21"/>
        <v>7.6893296407699319E-2</v>
      </c>
      <c r="I144">
        <f>'2000 250 200 1'!D505</f>
        <v>1.02867344E-5</v>
      </c>
      <c r="J144">
        <f>'2000 250 200 15'!D505</f>
        <v>1.02778273E-5</v>
      </c>
      <c r="K144" s="15">
        <f t="shared" si="22"/>
        <v>8.6625721762890323E-2</v>
      </c>
      <c r="L144">
        <f>'2000 250 200 1'!E505</f>
        <v>0.27314264100000002</v>
      </c>
      <c r="M144">
        <f>'2000 250 200 15'!E505</f>
        <v>0.27311605799999999</v>
      </c>
      <c r="N144" s="12">
        <f t="shared" si="23"/>
        <v>-2.6583000000024448E-5</v>
      </c>
      <c r="O144">
        <f>'2000 250 200 1'!F505</f>
        <v>2.3829959500000001E-2</v>
      </c>
      <c r="P144">
        <f>'2000 250 200 15'!F505</f>
        <v>1.10858338E-2</v>
      </c>
      <c r="Q144" s="12">
        <f t="shared" si="24"/>
        <v>-1.2744125700000001E-2</v>
      </c>
      <c r="R144">
        <f>'2000 250 200 1'!G505</f>
        <v>0.28895037600000001</v>
      </c>
      <c r="S144">
        <f>'2000 250 200 15'!G505</f>
        <v>0.301677749</v>
      </c>
      <c r="T144" s="12">
        <f t="shared" si="25"/>
        <v>1.2727372999999986E-2</v>
      </c>
    </row>
    <row r="145" spans="1:20">
      <c r="A145">
        <f t="shared" si="17"/>
        <v>16</v>
      </c>
      <c r="B145" s="12">
        <f t="shared" si="20"/>
        <v>-160</v>
      </c>
      <c r="C145">
        <f t="shared" si="19"/>
        <v>4.5359999999999998E-2</v>
      </c>
      <c r="D145">
        <f t="shared" si="18"/>
        <v>-1.3433269541151498</v>
      </c>
      <c r="E145" s="12">
        <f t="shared" si="16"/>
        <v>625</v>
      </c>
      <c r="F145">
        <f>'2000 250 200 1'!C506</f>
        <v>3.7650843E-5</v>
      </c>
      <c r="G145">
        <f>'2000 250 200 15'!C506</f>
        <v>3.7621896400000002E-5</v>
      </c>
      <c r="H145" s="15">
        <f t="shared" si="21"/>
        <v>7.6911243647385524E-2</v>
      </c>
      <c r="I145">
        <f>'2000 250 200 1'!D506</f>
        <v>1.02836858E-5</v>
      </c>
      <c r="J145">
        <f>'2000 250 200 15'!D506</f>
        <v>1.02747807E-5</v>
      </c>
      <c r="K145" s="15">
        <f t="shared" si="22"/>
        <v>8.6631947961677738E-2</v>
      </c>
      <c r="L145">
        <f>'2000 250 200 1'!E506</f>
        <v>0.27313294900000001</v>
      </c>
      <c r="M145">
        <f>'2000 250 200 15'!E506</f>
        <v>0.273106401</v>
      </c>
      <c r="N145" s="12">
        <f t="shared" si="23"/>
        <v>-2.6548000000015115E-5</v>
      </c>
      <c r="O145">
        <f>'2000 250 200 1'!F506</f>
        <v>1.45866333E-2</v>
      </c>
      <c r="P145">
        <f>'2000 250 200 15'!F506</f>
        <v>9.1178762799999993E-3</v>
      </c>
      <c r="Q145" s="12">
        <f t="shared" si="24"/>
        <v>-5.4687570200000011E-3</v>
      </c>
      <c r="R145">
        <f>'2000 250 200 1'!G506</f>
        <v>0.29786659999999998</v>
      </c>
      <c r="S145">
        <f>'2000 250 200 15'!G506</f>
        <v>0.303255516</v>
      </c>
      <c r="T145" s="12">
        <f t="shared" si="25"/>
        <v>5.3889160000000214E-3</v>
      </c>
    </row>
    <row r="146" spans="1:20">
      <c r="A146">
        <f t="shared" si="17"/>
        <v>17</v>
      </c>
      <c r="B146" s="12">
        <f t="shared" si="20"/>
        <v>-170</v>
      </c>
      <c r="C146">
        <f t="shared" si="19"/>
        <v>5.7140000000000003E-2</v>
      </c>
      <c r="D146">
        <f t="shared" si="18"/>
        <v>-1.2430597639532759</v>
      </c>
      <c r="E146" s="12">
        <f t="shared" si="16"/>
        <v>625</v>
      </c>
      <c r="F146">
        <f>'2000 250 200 1'!C507</f>
        <v>3.7625778999999997E-5</v>
      </c>
      <c r="G146">
        <f>'2000 250 200 15'!C507</f>
        <v>3.7596855800000002E-5</v>
      </c>
      <c r="H146" s="15">
        <f t="shared" si="21"/>
        <v>7.6900257686786211E-2</v>
      </c>
      <c r="I146">
        <f>'2000 250 200 1'!D507</f>
        <v>1.0275867200000001E-5</v>
      </c>
      <c r="J146">
        <f>'2000 250 200 15'!D507</f>
        <v>1.02669756E-5</v>
      </c>
      <c r="K146" s="15">
        <f t="shared" si="22"/>
        <v>8.6566402581836469E-2</v>
      </c>
      <c r="L146">
        <f>'2000 250 200 1'!E507</f>
        <v>0.27310709399999999</v>
      </c>
      <c r="M146">
        <f>'2000 250 200 15'!E507</f>
        <v>0.27308069899999998</v>
      </c>
      <c r="N146" s="12">
        <f t="shared" si="23"/>
        <v>-2.6395000000012381E-5</v>
      </c>
      <c r="O146">
        <f>'2000 250 200 1'!F507</f>
        <v>7.7997699400000004E-3</v>
      </c>
      <c r="P146">
        <f>'2000 250 200 15'!F507</f>
        <v>6.9357719300000001E-3</v>
      </c>
      <c r="Q146" s="12">
        <f t="shared" si="24"/>
        <v>-8.6399801000000033E-4</v>
      </c>
      <c r="R146">
        <f>'2000 250 200 1'!G507</f>
        <v>0.30513240600000002</v>
      </c>
      <c r="S146">
        <f>'2000 250 200 15'!G507</f>
        <v>0.30598462300000001</v>
      </c>
      <c r="T146" s="12">
        <f t="shared" si="25"/>
        <v>8.5221699999998846E-4</v>
      </c>
    </row>
    <row r="147" spans="1:20">
      <c r="A147">
        <f t="shared" si="17"/>
        <v>18</v>
      </c>
      <c r="B147" s="12">
        <f t="shared" si="20"/>
        <v>-180</v>
      </c>
      <c r="C147">
        <f t="shared" si="19"/>
        <v>7.1999999999999995E-2</v>
      </c>
      <c r="D147">
        <f t="shared" si="18"/>
        <v>-1.1426675035687315</v>
      </c>
      <c r="E147" s="12">
        <f t="shared" si="16"/>
        <v>625</v>
      </c>
      <c r="F147">
        <f>'2000 250 200 1'!C508</f>
        <v>3.7573095899999999E-5</v>
      </c>
      <c r="G147">
        <f>'2000 250 200 15'!C508</f>
        <v>3.7544297500000002E-5</v>
      </c>
      <c r="H147" s="15">
        <f t="shared" si="21"/>
        <v>7.6675717025070159E-2</v>
      </c>
      <c r="I147">
        <f>'2000 250 200 1'!D508</f>
        <v>1.0259362799999999E-5</v>
      </c>
      <c r="J147">
        <f>'2000 250 200 15'!D508</f>
        <v>1.0250509100000001E-5</v>
      </c>
      <c r="K147" s="15">
        <f t="shared" si="22"/>
        <v>8.6335985355408512E-2</v>
      </c>
      <c r="L147">
        <f>'2000 250 200 1'!E508</f>
        <v>0.273050772</v>
      </c>
      <c r="M147">
        <f>'2000 250 200 15'!E508</f>
        <v>0.273024396</v>
      </c>
      <c r="N147" s="12">
        <f t="shared" si="23"/>
        <v>-2.6375999999994626E-5</v>
      </c>
      <c r="O147">
        <f>'2000 250 200 1'!F508</f>
        <v>3.78274068E-3</v>
      </c>
      <c r="P147">
        <f>'2000 250 200 15'!F508</f>
        <v>4.2411637800000004E-3</v>
      </c>
      <c r="Q147" s="12">
        <f t="shared" si="24"/>
        <v>4.5842310000000037E-4</v>
      </c>
      <c r="R147">
        <f>'2000 250 200 1'!G508</f>
        <v>0.30936912500000002</v>
      </c>
      <c r="S147">
        <f>'2000 250 200 15'!G508</f>
        <v>0.30894170399999998</v>
      </c>
      <c r="T147" s="12">
        <f t="shared" si="25"/>
        <v>-4.2742100000003891E-4</v>
      </c>
    </row>
    <row r="148" spans="1:20">
      <c r="A148">
        <f t="shared" si="17"/>
        <v>19</v>
      </c>
      <c r="B148" s="12">
        <f t="shared" si="20"/>
        <v>-190</v>
      </c>
      <c r="C148">
        <f t="shared" si="19"/>
        <v>9.0709999999999999E-2</v>
      </c>
      <c r="D148">
        <f t="shared" si="18"/>
        <v>-1.0423448330565088</v>
      </c>
      <c r="E148" s="12">
        <f t="shared" si="16"/>
        <v>625</v>
      </c>
      <c r="F148">
        <f>'2000 250 200 1'!C509</f>
        <v>3.7478186699999999E-5</v>
      </c>
      <c r="G148">
        <f>'2000 250 200 15'!C509</f>
        <v>3.7449816200000002E-5</v>
      </c>
      <c r="H148" s="15">
        <f t="shared" si="21"/>
        <v>7.5727362006060339E-2</v>
      </c>
      <c r="I148">
        <f>'2000 250 200 1'!D509</f>
        <v>1.0229631400000001E-5</v>
      </c>
      <c r="J148">
        <f>'2000 250 200 15'!D509</f>
        <v>1.0220902600000001E-5</v>
      </c>
      <c r="K148" s="15">
        <f t="shared" si="22"/>
        <v>8.5365008072648671E-2</v>
      </c>
      <c r="L148">
        <f>'2000 250 200 1'!E509</f>
        <v>0.272948943</v>
      </c>
      <c r="M148">
        <f>'2000 250 200 15'!E509</f>
        <v>0.272922638</v>
      </c>
      <c r="N148" s="12">
        <f t="shared" si="23"/>
        <v>-2.6305000000004242E-5</v>
      </c>
      <c r="O148">
        <f>'2000 250 200 1'!F509</f>
        <v>1.9999858299999998E-3</v>
      </c>
      <c r="P148">
        <f>'2000 250 200 15'!F509</f>
        <v>2.4575086399999998E-3</v>
      </c>
      <c r="Q148" s="12">
        <f t="shared" si="24"/>
        <v>4.5752280999999994E-4</v>
      </c>
      <c r="R148">
        <f>'2000 250 200 1'!G509</f>
        <v>0.31125230500000001</v>
      </c>
      <c r="S148">
        <f>'2000 250 200 15'!G509</f>
        <v>0.310800562</v>
      </c>
      <c r="T148" s="12">
        <f t="shared" si="25"/>
        <v>-4.5174300000000445E-4</v>
      </c>
    </row>
    <row r="149" spans="1:20">
      <c r="A149">
        <f t="shared" si="17"/>
        <v>20</v>
      </c>
      <c r="B149" s="12">
        <f t="shared" si="20"/>
        <v>-200</v>
      </c>
      <c r="C149">
        <f t="shared" si="19"/>
        <v>0.1143</v>
      </c>
      <c r="D149">
        <f t="shared" si="18"/>
        <v>-0.94195376960471822</v>
      </c>
      <c r="E149" s="12">
        <f t="shared" si="16"/>
        <v>625</v>
      </c>
      <c r="F149">
        <f>'2000 250 200 1'!C510</f>
        <v>3.7327166100000003E-5</v>
      </c>
      <c r="G149">
        <f>'2000 250 200 15'!C510</f>
        <v>3.7299895600000001E-5</v>
      </c>
      <c r="H149" s="15">
        <f t="shared" si="21"/>
        <v>7.3084748022449755E-2</v>
      </c>
      <c r="I149">
        <f>'2000 250 200 1'!D510</f>
        <v>1.01823491E-5</v>
      </c>
      <c r="J149">
        <f>'2000 250 200 15'!D510</f>
        <v>1.0173963799999999E-5</v>
      </c>
      <c r="K149" s="15">
        <f t="shared" si="22"/>
        <v>8.2385253569179001E-2</v>
      </c>
      <c r="L149">
        <f>'2000 250 200 1'!E510</f>
        <v>0.27278655800000001</v>
      </c>
      <c r="M149">
        <f>'2000 250 200 15'!E510</f>
        <v>0.27276118700000002</v>
      </c>
      <c r="N149" s="12">
        <f t="shared" si="23"/>
        <v>-2.5370999999996258E-5</v>
      </c>
      <c r="O149">
        <f>'2000 250 200 1'!F510</f>
        <v>1.4357252099999999E-3</v>
      </c>
      <c r="P149">
        <f>'2000 250 200 15'!F510</f>
        <v>1.7273548799999999E-3</v>
      </c>
      <c r="Q149" s="12">
        <f t="shared" si="24"/>
        <v>2.9162966999999999E-4</v>
      </c>
      <c r="R149">
        <f>'2000 250 200 1'!G510</f>
        <v>0.31204958199999999</v>
      </c>
      <c r="S149">
        <f>'2000 250 200 15'!G510</f>
        <v>0.31171778</v>
      </c>
      <c r="T149" s="12">
        <f t="shared" si="25"/>
        <v>-3.3180199999999216E-4</v>
      </c>
    </row>
    <row r="150" spans="1:20">
      <c r="A150">
        <f t="shared" si="17"/>
        <v>21</v>
      </c>
      <c r="B150" s="12">
        <f t="shared" si="20"/>
        <v>-210</v>
      </c>
      <c r="C150">
        <f t="shared" si="19"/>
        <v>0.14399999999999999</v>
      </c>
      <c r="D150">
        <f t="shared" si="18"/>
        <v>-0.84163750790475034</v>
      </c>
      <c r="E150" s="12">
        <f t="shared" si="16"/>
        <v>625</v>
      </c>
      <c r="F150">
        <f>'2000 250 200 1'!C511</f>
        <v>3.7109775099999998E-5</v>
      </c>
      <c r="G150">
        <f>'2000 250 200 15'!C511</f>
        <v>3.7084783999999997E-5</v>
      </c>
      <c r="H150" s="15">
        <f t="shared" si="21"/>
        <v>6.736639533450893E-2</v>
      </c>
      <c r="I150">
        <f>'2000 250 200 1'!D511</f>
        <v>1.01142238E-5</v>
      </c>
      <c r="J150">
        <f>'2000 250 200 15'!D511</f>
        <v>1.01065672E-5</v>
      </c>
      <c r="K150" s="15">
        <f t="shared" si="22"/>
        <v>7.5729975152794074E-2</v>
      </c>
      <c r="L150">
        <f>'2000 250 200 1'!E511</f>
        <v>0.27254877700000002</v>
      </c>
      <c r="M150">
        <f>'2000 250 200 15'!E511</f>
        <v>0.27252598300000003</v>
      </c>
      <c r="N150" s="12">
        <f t="shared" si="23"/>
        <v>-2.2793999999992653E-5</v>
      </c>
      <c r="O150">
        <f>'2000 250 200 1'!F511</f>
        <v>1.3833970099999999E-3</v>
      </c>
      <c r="P150">
        <f>'2000 250 200 15'!F511</f>
        <v>1.56869271E-3</v>
      </c>
      <c r="Q150" s="12">
        <f t="shared" si="24"/>
        <v>1.8529570000000006E-4</v>
      </c>
      <c r="R150">
        <f>'2000 250 200 1'!G511</f>
        <v>0.31256070899999999</v>
      </c>
      <c r="S150">
        <f>'2000 250 200 15'!G511</f>
        <v>0.31229870999999998</v>
      </c>
      <c r="T150" s="12">
        <f t="shared" si="25"/>
        <v>-2.6199900000001275E-4</v>
      </c>
    </row>
    <row r="151" spans="1:20">
      <c r="A151">
        <f t="shared" si="17"/>
        <v>22</v>
      </c>
      <c r="B151" s="12">
        <f t="shared" si="20"/>
        <v>-220</v>
      </c>
      <c r="C151">
        <f t="shared" si="19"/>
        <v>0.18140000000000001</v>
      </c>
      <c r="D151">
        <f t="shared" si="18"/>
        <v>-0.74136271727592351</v>
      </c>
      <c r="E151" s="12">
        <f t="shared" si="16"/>
        <v>625</v>
      </c>
      <c r="F151">
        <f>'2000 250 200 1'!C512</f>
        <v>3.6820907500000002E-5</v>
      </c>
      <c r="G151">
        <f>'2000 250 200 15'!C512</f>
        <v>3.6799917200000003E-5</v>
      </c>
      <c r="H151" s="15">
        <f t="shared" si="21"/>
        <v>5.7022724441171395E-2</v>
      </c>
      <c r="I151">
        <f>'2000 250 200 1'!D512</f>
        <v>1.0023540099999999E-5</v>
      </c>
      <c r="J151">
        <f>'2000 250 200 15'!D512</f>
        <v>1.00171483E-5</v>
      </c>
      <c r="K151" s="15">
        <f t="shared" si="22"/>
        <v>6.3788227953274185E-2</v>
      </c>
      <c r="L151">
        <f>'2000 250 200 1'!E512</f>
        <v>0.27222414499999997</v>
      </c>
      <c r="M151">
        <f>'2000 250 200 15'!E512</f>
        <v>0.27220572799999998</v>
      </c>
      <c r="N151" s="12">
        <f t="shared" si="23"/>
        <v>-1.84169999999928E-5</v>
      </c>
      <c r="O151">
        <f>'2000 250 200 1'!F512</f>
        <v>1.7498166599999999E-3</v>
      </c>
      <c r="P151">
        <f>'2000 250 200 15'!F512</f>
        <v>1.7376528699999999E-3</v>
      </c>
      <c r="Q151" s="12">
        <f t="shared" si="24"/>
        <v>-1.2163790000000027E-5</v>
      </c>
      <c r="R151">
        <f>'2000 250 200 1'!G512</f>
        <v>0.313023628</v>
      </c>
      <c r="S151">
        <f>'2000 250 200 15'!G512</f>
        <v>0.312819546</v>
      </c>
      <c r="T151" s="12">
        <f t="shared" si="25"/>
        <v>-2.0408199999999432E-4</v>
      </c>
    </row>
    <row r="152" spans="1:20">
      <c r="A152">
        <f t="shared" si="17"/>
        <v>23</v>
      </c>
      <c r="B152" s="12">
        <f t="shared" si="20"/>
        <v>-230</v>
      </c>
      <c r="C152">
        <f t="shared" si="19"/>
        <v>0.2286</v>
      </c>
      <c r="D152">
        <f t="shared" si="18"/>
        <v>-0.64092377394073707</v>
      </c>
      <c r="E152" s="12">
        <f t="shared" ref="E152:E215" si="26">E110+$E$1</f>
        <v>625</v>
      </c>
      <c r="F152">
        <f>'2000 250 200 1'!C513</f>
        <v>3.6459604699999998E-5</v>
      </c>
      <c r="G152">
        <f>'2000 250 200 15'!C513</f>
        <v>3.6444847100000001E-5</v>
      </c>
      <c r="H152" s="15">
        <f t="shared" si="21"/>
        <v>4.0484770506146878E-2</v>
      </c>
      <c r="I152">
        <f>'2000 250 200 1'!D513</f>
        <v>9.9099105299999996E-6</v>
      </c>
      <c r="J152">
        <f>'2000 250 200 15'!D513</f>
        <v>9.9054872300000008E-6</v>
      </c>
      <c r="K152" s="15">
        <f t="shared" si="22"/>
        <v>4.4645079080147393E-2</v>
      </c>
      <c r="L152">
        <f>'2000 250 200 1'!E513</f>
        <v>0.27180521099999999</v>
      </c>
      <c r="M152">
        <f>'2000 250 200 15'!E513</f>
        <v>0.27179390199999998</v>
      </c>
      <c r="N152" s="12">
        <f t="shared" si="23"/>
        <v>-1.130900000001489E-5</v>
      </c>
      <c r="O152">
        <f>'2000 250 200 1'!F513</f>
        <v>3.2578394700000001E-3</v>
      </c>
      <c r="P152">
        <f>'2000 250 200 15'!F513</f>
        <v>2.6302641200000002E-3</v>
      </c>
      <c r="Q152" s="12">
        <f t="shared" si="24"/>
        <v>-6.2757534999999991E-4</v>
      </c>
      <c r="R152">
        <f>'2000 250 200 1'!G513</f>
        <v>0.31346258599999999</v>
      </c>
      <c r="S152">
        <f>'2000 250 200 15'!G513</f>
        <v>0.31329794300000002</v>
      </c>
      <c r="T152" s="12">
        <f t="shared" si="25"/>
        <v>-1.6464299999996435E-4</v>
      </c>
    </row>
    <row r="153" spans="1:20">
      <c r="A153">
        <f t="shared" si="17"/>
        <v>24</v>
      </c>
      <c r="B153" s="12">
        <f t="shared" si="20"/>
        <v>-240</v>
      </c>
      <c r="C153">
        <f t="shared" si="19"/>
        <v>0.28799999999999998</v>
      </c>
      <c r="D153">
        <f t="shared" si="18"/>
        <v>-0.54060751224076919</v>
      </c>
      <c r="E153" s="12">
        <f t="shared" si="26"/>
        <v>625</v>
      </c>
      <c r="F153">
        <f>'2000 250 200 1'!C514</f>
        <v>3.6025769799999998E-5</v>
      </c>
      <c r="G153">
        <f>'2000 250 200 15'!C514</f>
        <v>3.6020119599999999E-5</v>
      </c>
      <c r="H153" s="15">
        <f t="shared" si="21"/>
        <v>1.5685003119688644E-2</v>
      </c>
      <c r="I153">
        <f>'2000 250 200 1'!D514</f>
        <v>9.7728942300000005E-6</v>
      </c>
      <c r="J153">
        <f>'2000 250 200 15'!D514</f>
        <v>9.7715678499999998E-6</v>
      </c>
      <c r="K153" s="15">
        <f t="shared" si="22"/>
        <v>1.3572949662892042E-2</v>
      </c>
      <c r="L153">
        <f>'2000 250 200 1'!E514</f>
        <v>0.27127509799999999</v>
      </c>
      <c r="M153">
        <f>'2000 250 200 15'!E514</f>
        <v>0.27128082799999997</v>
      </c>
      <c r="N153" s="12">
        <f t="shared" si="23"/>
        <v>5.7299999999815832E-6</v>
      </c>
      <c r="O153">
        <f>'2000 250 200 1'!F514</f>
        <v>7.7341094500000002E-3</v>
      </c>
      <c r="P153">
        <f>'2000 250 200 15'!F514</f>
        <v>5.7065544799999998E-3</v>
      </c>
      <c r="Q153" s="12">
        <f t="shared" si="24"/>
        <v>-2.0275549700000004E-3</v>
      </c>
      <c r="R153">
        <f>'2000 250 200 1'!G514</f>
        <v>0.31408450500000001</v>
      </c>
      <c r="S153">
        <f>'2000 250 200 15'!G514</f>
        <v>0.31381366399999999</v>
      </c>
      <c r="T153" s="12">
        <f t="shared" si="25"/>
        <v>-2.7084100000002165E-4</v>
      </c>
    </row>
    <row r="154" spans="1:20">
      <c r="A154">
        <f t="shared" si="17"/>
        <v>25</v>
      </c>
      <c r="B154" s="12">
        <f t="shared" si="20"/>
        <v>-250</v>
      </c>
      <c r="C154">
        <f t="shared" si="19"/>
        <v>0.36280000000000001</v>
      </c>
      <c r="D154">
        <f t="shared" si="18"/>
        <v>-0.44033272161194231</v>
      </c>
      <c r="E154" s="12">
        <f t="shared" si="26"/>
        <v>625</v>
      </c>
      <c r="F154">
        <f>'2000 250 200 1'!C515</f>
        <v>3.5516349600000001E-5</v>
      </c>
      <c r="G154">
        <f>'2000 250 200 15'!C515</f>
        <v>3.5523986100000001E-5</v>
      </c>
      <c r="H154" s="15">
        <f t="shared" si="21"/>
        <v>-2.1499053811480137E-2</v>
      </c>
      <c r="I154">
        <f>'2000 250 200 1'!D515</f>
        <v>9.6096238500000002E-6</v>
      </c>
      <c r="J154">
        <f>'2000 250 200 15'!D515</f>
        <v>9.6136828500000002E-6</v>
      </c>
      <c r="K154" s="15">
        <f t="shared" si="22"/>
        <v>-4.2229987414184295E-2</v>
      </c>
      <c r="L154">
        <f>'2000 250 200 1'!E515</f>
        <v>0.27056901900000002</v>
      </c>
      <c r="M154">
        <f>'2000 250 200 15'!E515</f>
        <v>0.270625116</v>
      </c>
      <c r="N154" s="12">
        <f t="shared" si="23"/>
        <v>5.6096999999977193E-5</v>
      </c>
      <c r="O154">
        <f>'2000 250 200 1'!F515</f>
        <v>1.7926421599999999E-2</v>
      </c>
      <c r="P154">
        <f>'2000 250 200 15'!F515</f>
        <v>1.36921996E-2</v>
      </c>
      <c r="Q154" s="12">
        <f t="shared" si="24"/>
        <v>-4.2342219999999993E-3</v>
      </c>
      <c r="R154">
        <f>'2000 250 200 1'!G515</f>
        <v>0.31559951600000002</v>
      </c>
      <c r="S154">
        <f>'2000 250 200 15'!G515</f>
        <v>0.31483283400000001</v>
      </c>
      <c r="T154" s="12">
        <f t="shared" si="25"/>
        <v>-7.6668200000001852E-4</v>
      </c>
    </row>
    <row r="155" spans="1:20">
      <c r="A155">
        <f t="shared" si="17"/>
        <v>26</v>
      </c>
      <c r="B155" s="12">
        <f t="shared" si="20"/>
        <v>-260</v>
      </c>
      <c r="C155">
        <f t="shared" si="19"/>
        <v>0.4572</v>
      </c>
      <c r="D155">
        <f t="shared" si="18"/>
        <v>-0.33989377827675588</v>
      </c>
      <c r="E155" s="12">
        <f t="shared" si="26"/>
        <v>625</v>
      </c>
      <c r="F155">
        <f>'2000 250 200 1'!C516</f>
        <v>3.4921009500000003E-5</v>
      </c>
      <c r="G155">
        <f>'2000 250 200 15'!C516</f>
        <v>3.4948752599999998E-5</v>
      </c>
      <c r="H155" s="15">
        <f t="shared" si="21"/>
        <v>-7.9413752576654575E-2</v>
      </c>
      <c r="I155">
        <f>'2000 250 200 1'!D516</f>
        <v>9.4112828099999993E-6</v>
      </c>
      <c r="J155">
        <f>'2000 250 200 15'!D516</f>
        <v>9.4253374800000006E-6</v>
      </c>
      <c r="K155" s="15">
        <f t="shared" si="22"/>
        <v>-0.14922708833773887</v>
      </c>
      <c r="L155">
        <f>'2000 250 200 1'!E516</f>
        <v>0.26950202600000001</v>
      </c>
      <c r="M155">
        <f>'2000 250 200 15'!E516</f>
        <v>0.26969024000000003</v>
      </c>
      <c r="N155" s="12">
        <f t="shared" si="23"/>
        <v>1.8821400000001987E-4</v>
      </c>
      <c r="O155">
        <f>'2000 250 200 1'!F516</f>
        <v>3.5910090399999997E-2</v>
      </c>
      <c r="P155">
        <f>'2000 250 200 15'!F516</f>
        <v>2.9602848300000002E-2</v>
      </c>
      <c r="Q155" s="12">
        <f t="shared" si="24"/>
        <v>-6.3072420999999955E-3</v>
      </c>
      <c r="R155">
        <f>'2000 250 200 1'!G516</f>
        <v>0.31939563300000001</v>
      </c>
      <c r="S155">
        <f>'2000 250 200 15'!G516</f>
        <v>0.317490255</v>
      </c>
      <c r="T155" s="12">
        <f t="shared" si="25"/>
        <v>-1.9053780000000131E-3</v>
      </c>
    </row>
    <row r="156" spans="1:20">
      <c r="A156">
        <f t="shared" si="17"/>
        <v>27</v>
      </c>
      <c r="B156" s="12">
        <f t="shared" si="20"/>
        <v>-270</v>
      </c>
      <c r="C156">
        <f t="shared" si="19"/>
        <v>0.57599999999999996</v>
      </c>
      <c r="D156">
        <f t="shared" si="18"/>
        <v>-0.239577516576788</v>
      </c>
      <c r="E156" s="12">
        <f t="shared" si="26"/>
        <v>625</v>
      </c>
      <c r="F156">
        <f>'2000 250 200 1'!C517</f>
        <v>3.421611E-5</v>
      </c>
      <c r="G156">
        <f>'2000 250 200 15'!C517</f>
        <v>3.4274972999999999E-5</v>
      </c>
      <c r="H156" s="15">
        <f t="shared" si="21"/>
        <v>-0.17188514890324968</v>
      </c>
      <c r="I156">
        <f>'2000 250 200 1'!D517</f>
        <v>9.1585751200000002E-6</v>
      </c>
      <c r="J156">
        <f>'2000 250 200 15'!D517</f>
        <v>9.1904548399999992E-6</v>
      </c>
      <c r="K156" s="15">
        <f t="shared" si="22"/>
        <v>-0.34748125725986795</v>
      </c>
      <c r="L156">
        <f>'2000 250 200 1'!E517</f>
        <v>0.26766850800000003</v>
      </c>
      <c r="M156">
        <f>'2000 250 200 15'!E517</f>
        <v>0.26813893700000002</v>
      </c>
      <c r="N156" s="12">
        <f t="shared" si="23"/>
        <v>4.7042899999999443E-4</v>
      </c>
      <c r="O156">
        <f>'2000 250 200 1'!F517</f>
        <v>5.9748502799999999E-2</v>
      </c>
      <c r="P156">
        <f>'2000 250 200 15'!F517</f>
        <v>5.3474959099999997E-2</v>
      </c>
      <c r="Q156" s="12">
        <f t="shared" si="24"/>
        <v>-6.2735437000000019E-3</v>
      </c>
      <c r="R156">
        <f>'2000 250 200 1'!G517</f>
        <v>0.32736669899999998</v>
      </c>
      <c r="S156">
        <f>'2000 250 200 15'!G517</f>
        <v>0.32365738900000002</v>
      </c>
      <c r="T156" s="12">
        <f t="shared" si="25"/>
        <v>-3.7093099999999657E-3</v>
      </c>
    </row>
    <row r="157" spans="1:20">
      <c r="A157">
        <f t="shared" si="17"/>
        <v>28</v>
      </c>
      <c r="B157" s="12">
        <f t="shared" si="20"/>
        <v>-280</v>
      </c>
      <c r="C157">
        <f t="shared" si="19"/>
        <v>0.72570000000000001</v>
      </c>
      <c r="D157">
        <f t="shared" si="18"/>
        <v>-0.13924287691845788</v>
      </c>
      <c r="E157" s="12">
        <f t="shared" si="26"/>
        <v>625</v>
      </c>
      <c r="F157">
        <f>'2000 250 200 1'!C518</f>
        <v>3.33567065E-5</v>
      </c>
      <c r="G157">
        <f>'2000 250 200 15'!C518</f>
        <v>3.3462596999999999E-5</v>
      </c>
      <c r="H157" s="15">
        <f t="shared" si="21"/>
        <v>-0.31694583586911862</v>
      </c>
      <c r="I157">
        <f>'2000 250 200 1'!D518</f>
        <v>8.8180495899999998E-6</v>
      </c>
      <c r="J157">
        <f>'2000 250 200 15'!D518</f>
        <v>8.8781810399999998E-6</v>
      </c>
      <c r="K157" s="15">
        <f t="shared" si="22"/>
        <v>-0.67959613837831201</v>
      </c>
      <c r="L157">
        <f>'2000 250 200 1'!E518</f>
        <v>0.26435612200000003</v>
      </c>
      <c r="M157">
        <f>'2000 250 200 15'!E518</f>
        <v>0.26531655700000001</v>
      </c>
      <c r="N157" s="12">
        <f t="shared" si="23"/>
        <v>9.6043499999998172E-4</v>
      </c>
      <c r="O157">
        <f>'2000 250 200 1'!F518</f>
        <v>8.1061660999999993E-2</v>
      </c>
      <c r="P157">
        <f>'2000 250 200 15'!F518</f>
        <v>7.8332684E-2</v>
      </c>
      <c r="Q157" s="12">
        <f t="shared" si="24"/>
        <v>-2.7289769999999935E-3</v>
      </c>
      <c r="R157">
        <f>'2000 250 200 1'!G518</f>
        <v>0.34107451599999999</v>
      </c>
      <c r="S157">
        <f>'2000 250 200 15'!G518</f>
        <v>0.33537287700000001</v>
      </c>
      <c r="T157" s="12">
        <f t="shared" si="25"/>
        <v>-5.7016389999999806E-3</v>
      </c>
    </row>
    <row r="158" spans="1:20">
      <c r="A158">
        <f t="shared" si="17"/>
        <v>29</v>
      </c>
      <c r="B158" s="12">
        <f t="shared" si="20"/>
        <v>-290</v>
      </c>
      <c r="C158">
        <f t="shared" si="19"/>
        <v>0.9143</v>
      </c>
      <c r="D158">
        <f t="shared" si="18"/>
        <v>-3.8911280232103829E-2</v>
      </c>
      <c r="E158" s="12">
        <f t="shared" si="26"/>
        <v>625</v>
      </c>
      <c r="F158">
        <f>'2000 250 200 1'!C519</f>
        <v>3.2270688999999999E-5</v>
      </c>
      <c r="G158">
        <f>'2000 250 200 15'!C519</f>
        <v>3.2442862299999998E-5</v>
      </c>
      <c r="H158" s="15">
        <f t="shared" si="21"/>
        <v>-0.53210895258038204</v>
      </c>
      <c r="I158">
        <f>'2000 250 200 1'!D519</f>
        <v>8.3438996399999994E-6</v>
      </c>
      <c r="J158">
        <f>'2000 250 200 15'!D519</f>
        <v>8.4421668800000004E-6</v>
      </c>
      <c r="K158" s="15">
        <f t="shared" si="22"/>
        <v>-1.1708191419701464</v>
      </c>
      <c r="L158">
        <f>'2000 250 200 1'!E519</f>
        <v>0.25855969899999998</v>
      </c>
      <c r="M158">
        <f>'2000 250 200 15'!E519</f>
        <v>0.26021646300000001</v>
      </c>
      <c r="N158" s="12">
        <f t="shared" si="23"/>
        <v>1.6567640000000328E-3</v>
      </c>
      <c r="O158">
        <f>'2000 250 200 1'!F519</f>
        <v>8.8360287699999998E-2</v>
      </c>
      <c r="P158">
        <f>'2000 250 200 15'!F519</f>
        <v>9.1349892500000002E-2</v>
      </c>
      <c r="Q158" s="12">
        <f t="shared" si="24"/>
        <v>2.9896048000000036E-3</v>
      </c>
      <c r="R158">
        <f>'2000 250 200 1'!G519</f>
        <v>0.36027206699999997</v>
      </c>
      <c r="S158">
        <f>'2000 250 200 15'!G519</f>
        <v>0.35334547799999999</v>
      </c>
      <c r="T158" s="12">
        <f t="shared" si="25"/>
        <v>-6.926588999999983E-3</v>
      </c>
    </row>
    <row r="159" spans="1:20">
      <c r="A159">
        <f t="shared" si="17"/>
        <v>30</v>
      </c>
      <c r="B159" s="12">
        <f t="shared" si="20"/>
        <v>-300</v>
      </c>
      <c r="C159">
        <f t="shared" si="19"/>
        <v>1.1519999999999999</v>
      </c>
      <c r="D159">
        <f t="shared" si="18"/>
        <v>6.1452479087193208E-2</v>
      </c>
      <c r="E159" s="12">
        <f t="shared" si="26"/>
        <v>625</v>
      </c>
      <c r="F159">
        <f>'2000 250 200 1'!C520</f>
        <v>3.0861490400000002E-5</v>
      </c>
      <c r="G159">
        <f>'2000 250 200 15'!C520</f>
        <v>3.1117804499999998E-5</v>
      </c>
      <c r="H159" s="15">
        <f t="shared" si="21"/>
        <v>-0.82709588875944473</v>
      </c>
      <c r="I159">
        <f>'2000 250 200 1'!D520</f>
        <v>7.6899301400000003E-6</v>
      </c>
      <c r="J159">
        <f>'2000 250 200 15'!D520</f>
        <v>7.8307938500000008E-6</v>
      </c>
      <c r="K159" s="15">
        <f t="shared" si="22"/>
        <v>-1.8151693193018439</v>
      </c>
      <c r="L159">
        <f>'2000 250 200 1'!E520</f>
        <v>0.249175592</v>
      </c>
      <c r="M159">
        <f>'2000 250 200 15'!E520</f>
        <v>0.25164994699999998</v>
      </c>
      <c r="N159" s="12">
        <f t="shared" si="23"/>
        <v>2.4743549999999837E-3</v>
      </c>
      <c r="O159">
        <f>'2000 250 200 1'!F520</f>
        <v>7.5168296999999995E-2</v>
      </c>
      <c r="P159">
        <f>'2000 250 200 15'!F520</f>
        <v>8.2818502399999994E-2</v>
      </c>
      <c r="Q159" s="12">
        <f t="shared" si="24"/>
        <v>7.6502053999999986E-3</v>
      </c>
      <c r="R159">
        <f>'2000 250 200 1'!G520</f>
        <v>0.38174243499999999</v>
      </c>
      <c r="S159">
        <f>'2000 250 200 15'!G520</f>
        <v>0.37518177400000002</v>
      </c>
      <c r="T159" s="12">
        <f t="shared" si="25"/>
        <v>-6.5606609999999677E-3</v>
      </c>
    </row>
    <row r="160" spans="1:20">
      <c r="A160">
        <f t="shared" si="17"/>
        <v>31</v>
      </c>
      <c r="B160" s="12">
        <f t="shared" si="20"/>
        <v>-310</v>
      </c>
      <c r="C160">
        <f t="shared" si="19"/>
        <v>1.4510000000000001</v>
      </c>
      <c r="D160">
        <f t="shared" si="18"/>
        <v>0.16166741243773589</v>
      </c>
      <c r="E160" s="12">
        <f t="shared" si="26"/>
        <v>625</v>
      </c>
      <c r="F160">
        <f>'2000 250 200 1'!C521</f>
        <v>2.90275691E-5</v>
      </c>
      <c r="G160">
        <f>'2000 250 200 15'!C521</f>
        <v>2.9377148800000001E-5</v>
      </c>
      <c r="H160" s="15">
        <f t="shared" si="21"/>
        <v>-1.1970940450343355</v>
      </c>
      <c r="I160">
        <f>'2000 250 200 1'!D521</f>
        <v>6.8323433999999997E-6</v>
      </c>
      <c r="J160">
        <f>'2000 250 200 15'!D521</f>
        <v>7.0109447400000002E-6</v>
      </c>
      <c r="K160" s="15">
        <f t="shared" si="22"/>
        <v>-2.5803311784565728</v>
      </c>
      <c r="L160">
        <f>'2000 250 200 1'!E521</f>
        <v>0.23537428699999999</v>
      </c>
      <c r="M160">
        <f>'2000 250 200 15'!E521</f>
        <v>0.238653002</v>
      </c>
      <c r="N160" s="12">
        <f t="shared" si="23"/>
        <v>3.2787150000000154E-3</v>
      </c>
      <c r="O160">
        <f>'2000 250 200 1'!F521</f>
        <v>4.4424483700000003E-2</v>
      </c>
      <c r="P160">
        <f>'2000 250 200 15'!F521</f>
        <v>5.3749267599999997E-2</v>
      </c>
      <c r="Q160" s="12">
        <f t="shared" si="24"/>
        <v>9.3247838999999944E-3</v>
      </c>
      <c r="R160">
        <f>'2000 250 200 1'!G521</f>
        <v>0.39995744500000002</v>
      </c>
      <c r="S160">
        <f>'2000 250 200 15'!G521</f>
        <v>0.39528343700000002</v>
      </c>
      <c r="T160" s="12">
        <f t="shared" si="25"/>
        <v>-4.6740080000000073E-3</v>
      </c>
    </row>
    <row r="161" spans="1:20">
      <c r="A161">
        <f t="shared" si="17"/>
        <v>32</v>
      </c>
      <c r="B161" s="12">
        <f t="shared" si="20"/>
        <v>-320</v>
      </c>
      <c r="C161">
        <f t="shared" si="19"/>
        <v>1.829</v>
      </c>
      <c r="D161">
        <f t="shared" si="18"/>
        <v>0.26221370547641687</v>
      </c>
      <c r="E161" s="12">
        <f t="shared" si="26"/>
        <v>625</v>
      </c>
      <c r="F161">
        <f>'2000 250 200 1'!C522</f>
        <v>2.6701063100000001E-5</v>
      </c>
      <c r="G161">
        <f>'2000 250 200 15'!C522</f>
        <v>2.7137570900000002E-5</v>
      </c>
      <c r="H161" s="15">
        <f t="shared" si="21"/>
        <v>-1.6215411408840732</v>
      </c>
      <c r="I161">
        <f>'2000 250 200 1'!D522</f>
        <v>5.79379128E-6</v>
      </c>
      <c r="J161">
        <f>'2000 250 200 15'!D522</f>
        <v>5.9958883699999996E-6</v>
      </c>
      <c r="K161" s="15">
        <f t="shared" si="22"/>
        <v>-3.4283728820400907</v>
      </c>
      <c r="L161">
        <f>'2000 250 200 1'!E522</f>
        <v>0.216987288</v>
      </c>
      <c r="M161">
        <f>'2000 250 200 15'!E522</f>
        <v>0.22094418099999999</v>
      </c>
      <c r="N161" s="12">
        <f t="shared" si="23"/>
        <v>3.9568929999999891E-3</v>
      </c>
      <c r="O161">
        <f>'2000 250 200 1'!F522</f>
        <v>4.6693353800000004E-3</v>
      </c>
      <c r="P161">
        <f>'2000 250 200 15'!F522</f>
        <v>1.3153228100000001E-2</v>
      </c>
      <c r="Q161" s="12">
        <f t="shared" si="24"/>
        <v>8.4838927200000004E-3</v>
      </c>
      <c r="R161">
        <f>'2000 250 200 1'!G522</f>
        <v>0.40980396699999999</v>
      </c>
      <c r="S161">
        <f>'2000 250 200 15'!G522</f>
        <v>0.40760112700000001</v>
      </c>
      <c r="T161" s="12">
        <f t="shared" si="25"/>
        <v>-2.2028399999999837E-3</v>
      </c>
    </row>
    <row r="162" spans="1:20">
      <c r="A162">
        <f t="shared" si="17"/>
        <v>33</v>
      </c>
      <c r="B162" s="12">
        <f t="shared" si="20"/>
        <v>-330</v>
      </c>
      <c r="C162">
        <f t="shared" si="19"/>
        <v>2.3039999999999998</v>
      </c>
      <c r="D162">
        <f t="shared" si="18"/>
        <v>0.3624824747511744</v>
      </c>
      <c r="E162" s="12">
        <f t="shared" si="26"/>
        <v>625</v>
      </c>
      <c r="F162">
        <f>'2000 250 200 1'!C523</f>
        <v>2.3893988100000001E-5</v>
      </c>
      <c r="G162">
        <f>'2000 250 200 15'!C523</f>
        <v>2.4393848499999999E-5</v>
      </c>
      <c r="H162" s="15">
        <f t="shared" si="21"/>
        <v>-2.0703366942721915</v>
      </c>
      <c r="I162">
        <f>'2000 250 200 1'!D523</f>
        <v>4.6527294399999996E-6</v>
      </c>
      <c r="J162">
        <f>'2000 250 200 15'!D523</f>
        <v>4.85924436E-6</v>
      </c>
      <c r="K162" s="15">
        <f t="shared" si="22"/>
        <v>-4.3422096053292414</v>
      </c>
      <c r="L162">
        <f>'2000 250 200 1'!E523</f>
        <v>0.194723854</v>
      </c>
      <c r="M162">
        <f>'2000 250 200 15'!E523</f>
        <v>0.19919957899999999</v>
      </c>
      <c r="N162" s="12">
        <f t="shared" si="23"/>
        <v>4.475724999999986E-3</v>
      </c>
      <c r="O162">
        <f>'2000 250 200 1'!F523</f>
        <v>-3.6083131099999999E-2</v>
      </c>
      <c r="P162">
        <f>'2000 250 200 15'!F523</f>
        <v>-2.94389686E-2</v>
      </c>
      <c r="Q162" s="12">
        <f t="shared" si="24"/>
        <v>6.6441624999999983E-3</v>
      </c>
      <c r="R162">
        <f>'2000 250 200 1'!G523</f>
        <v>0.40912991900000001</v>
      </c>
      <c r="S162">
        <f>'2000 250 200 15'!G523</f>
        <v>0.408979066</v>
      </c>
      <c r="T162" s="12">
        <f t="shared" si="25"/>
        <v>-1.5085300000000634E-4</v>
      </c>
    </row>
    <row r="163" spans="1:20">
      <c r="A163">
        <f t="shared" si="17"/>
        <v>34</v>
      </c>
      <c r="B163" s="12">
        <f t="shared" si="20"/>
        <v>-340</v>
      </c>
      <c r="C163">
        <f t="shared" si="19"/>
        <v>2.903</v>
      </c>
      <c r="D163">
        <f t="shared" si="18"/>
        <v>0.46284703583167375</v>
      </c>
      <c r="E163" s="12">
        <f t="shared" si="26"/>
        <v>625</v>
      </c>
      <c r="F163">
        <f>'2000 250 200 1'!C524</f>
        <v>2.0722696799999999E-5</v>
      </c>
      <c r="G163">
        <f>'2000 250 200 15'!C524</f>
        <v>2.12503092E-5</v>
      </c>
      <c r="H163" s="15">
        <f t="shared" si="21"/>
        <v>-2.5140558195903373</v>
      </c>
      <c r="I163">
        <f>'2000 250 200 1'!D524</f>
        <v>3.5242313099999999E-6</v>
      </c>
      <c r="J163">
        <f>'2000 250 200 15'!D524</f>
        <v>3.71785412E-6</v>
      </c>
      <c r="K163" s="15">
        <f t="shared" si="22"/>
        <v>-5.3471561989016774</v>
      </c>
      <c r="L163">
        <f>'2000 250 200 1'!E524</f>
        <v>0.170066249</v>
      </c>
      <c r="M163">
        <f>'2000 250 200 15'!E524</f>
        <v>0.17495529500000001</v>
      </c>
      <c r="N163" s="12">
        <f t="shared" si="23"/>
        <v>4.889046000000008E-3</v>
      </c>
      <c r="O163">
        <f>'2000 250 200 1'!F524</f>
        <v>-7.3250304000000002E-2</v>
      </c>
      <c r="P163">
        <f>'2000 250 200 15'!F524</f>
        <v>-6.8314938899999997E-2</v>
      </c>
      <c r="Q163" s="12">
        <f t="shared" si="24"/>
        <v>4.9353651000000054E-3</v>
      </c>
      <c r="R163">
        <f>'2000 250 200 1'!G524</f>
        <v>0.39916203900000002</v>
      </c>
      <c r="S163">
        <f>'2000 250 200 15'!G524</f>
        <v>0.40019609699999997</v>
      </c>
      <c r="T163" s="12">
        <f t="shared" si="25"/>
        <v>1.0340579999999489E-3</v>
      </c>
    </row>
    <row r="164" spans="1:20">
      <c r="A164">
        <f t="shared" si="17"/>
        <v>35</v>
      </c>
      <c r="B164" s="12">
        <f t="shared" si="20"/>
        <v>-350</v>
      </c>
      <c r="C164">
        <f t="shared" si="19"/>
        <v>3.657</v>
      </c>
      <c r="D164">
        <f t="shared" si="18"/>
        <v>0.56312496033804438</v>
      </c>
      <c r="E164" s="12">
        <f t="shared" si="26"/>
        <v>625</v>
      </c>
      <c r="F164">
        <f>'2000 250 200 1'!C525</f>
        <v>1.73906214E-5</v>
      </c>
      <c r="G164">
        <f>'2000 250 200 15'!C525</f>
        <v>1.79086168E-5</v>
      </c>
      <c r="H164" s="15">
        <f t="shared" si="21"/>
        <v>-2.934881467215348</v>
      </c>
      <c r="I164">
        <f>'2000 250 200 1'!D525</f>
        <v>2.5189904800000001E-6</v>
      </c>
      <c r="J164">
        <f>'2000 250 200 15'!D525</f>
        <v>2.6891458100000002E-6</v>
      </c>
      <c r="K164" s="15">
        <f t="shared" si="22"/>
        <v>-6.5342118763946564</v>
      </c>
      <c r="L164">
        <f>'2000 250 200 1'!E525</f>
        <v>0.144847641</v>
      </c>
      <c r="M164">
        <f>'2000 250 200 15'!E525</f>
        <v>0.15015932500000001</v>
      </c>
      <c r="N164" s="12">
        <f t="shared" si="23"/>
        <v>5.311684000000011E-3</v>
      </c>
      <c r="O164">
        <f>'2000 250 200 1'!F525</f>
        <v>-0.105530728</v>
      </c>
      <c r="P164">
        <f>'2000 250 200 15'!F525</f>
        <v>-0.10176995599999999</v>
      </c>
      <c r="Q164" s="12">
        <f t="shared" si="24"/>
        <v>3.7607720000000094E-3</v>
      </c>
      <c r="R164">
        <f>'2000 250 200 1'!G525</f>
        <v>0.383149342</v>
      </c>
      <c r="S164">
        <f>'2000 250 200 15'!G525</f>
        <v>0.38458197700000002</v>
      </c>
      <c r="T164" s="12">
        <f t="shared" si="25"/>
        <v>1.4326350000000154E-3</v>
      </c>
    </row>
    <row r="165" spans="1:20">
      <c r="A165">
        <f t="shared" si="17"/>
        <v>36</v>
      </c>
      <c r="B165" s="12">
        <f t="shared" si="20"/>
        <v>-360</v>
      </c>
      <c r="C165">
        <f t="shared" si="19"/>
        <v>4.6079999999999997</v>
      </c>
      <c r="D165">
        <f t="shared" si="18"/>
        <v>0.6635124704151556</v>
      </c>
      <c r="E165" s="12">
        <f t="shared" si="26"/>
        <v>625</v>
      </c>
      <c r="F165">
        <f>'2000 250 200 1'!C526</f>
        <v>1.41334968E-5</v>
      </c>
      <c r="G165">
        <f>'2000 250 200 15'!C526</f>
        <v>1.4612582E-5</v>
      </c>
      <c r="H165" s="15">
        <f t="shared" si="21"/>
        <v>-3.3332212252893476</v>
      </c>
      <c r="I165">
        <f>'2000 250 200 1'!D526</f>
        <v>1.70715577E-6</v>
      </c>
      <c r="J165">
        <f>'2000 250 200 15'!D526</f>
        <v>1.85098577E-6</v>
      </c>
      <c r="K165" s="15">
        <f t="shared" si="22"/>
        <v>-8.0845575356173143</v>
      </c>
      <c r="L165">
        <f>'2000 250 200 1'!E526</f>
        <v>0.120787926</v>
      </c>
      <c r="M165">
        <f>'2000 250 200 15'!E526</f>
        <v>0.12667068500000001</v>
      </c>
      <c r="N165" s="12">
        <f t="shared" si="23"/>
        <v>5.8827590000000013E-3</v>
      </c>
      <c r="O165">
        <f>'2000 250 200 1'!F526</f>
        <v>-0.13308673700000001</v>
      </c>
      <c r="P165">
        <f>'2000 250 200 15'!F526</f>
        <v>-0.12995959600000001</v>
      </c>
      <c r="Q165" s="12">
        <f t="shared" si="24"/>
        <v>3.1271409999999999E-3</v>
      </c>
      <c r="R165">
        <f>'2000 250 200 1'!G526</f>
        <v>0.36462280800000002</v>
      </c>
      <c r="S165">
        <f>'2000 250 200 15'!G526</f>
        <v>0.36596084499999998</v>
      </c>
      <c r="T165" s="12">
        <f t="shared" si="25"/>
        <v>1.3380369999999586E-3</v>
      </c>
    </row>
    <row r="166" spans="1:20">
      <c r="A166">
        <f t="shared" si="17"/>
        <v>37</v>
      </c>
      <c r="B166" s="12">
        <f t="shared" si="20"/>
        <v>-370</v>
      </c>
      <c r="C166">
        <f t="shared" si="19"/>
        <v>5.806</v>
      </c>
      <c r="D166">
        <f t="shared" si="18"/>
        <v>0.76387703149565489</v>
      </c>
      <c r="E166" s="12">
        <f t="shared" si="26"/>
        <v>625</v>
      </c>
      <c r="F166">
        <f>'2000 250 200 1'!C527</f>
        <v>1.1154966900000001E-5</v>
      </c>
      <c r="G166">
        <f>'2000 250 200 15'!C527</f>
        <v>1.15789779E-5</v>
      </c>
      <c r="H166" s="15">
        <f t="shared" si="21"/>
        <v>-3.730201720204755</v>
      </c>
      <c r="I166">
        <f>'2000 250 200 1'!D527</f>
        <v>1.1056670300000001E-6</v>
      </c>
      <c r="J166">
        <f>'2000 250 200 15'!D527</f>
        <v>1.2256950700000001E-6</v>
      </c>
      <c r="K166" s="15">
        <f t="shared" si="22"/>
        <v>-10.296816612056956</v>
      </c>
      <c r="L166">
        <f>'2000 250 200 1'!E527</f>
        <v>9.9118808599999997E-2</v>
      </c>
      <c r="M166">
        <f>'2000 250 200 15'!E527</f>
        <v>0.10585520399999999</v>
      </c>
      <c r="N166" s="12">
        <f t="shared" si="23"/>
        <v>6.7363953999999976E-3</v>
      </c>
      <c r="O166">
        <f>'2000 250 200 1'!F527</f>
        <v>-0.15651702000000001</v>
      </c>
      <c r="P166">
        <f>'2000 250 200 15'!F527</f>
        <v>-0.153603133</v>
      </c>
      <c r="Q166" s="12">
        <f t="shared" si="24"/>
        <v>2.9138870000000039E-3</v>
      </c>
      <c r="R166">
        <f>'2000 250 200 1'!G527</f>
        <v>0.34635122200000001</v>
      </c>
      <c r="S166">
        <f>'2000 250 200 15'!G527</f>
        <v>0.34737937800000002</v>
      </c>
      <c r="T166" s="12">
        <f t="shared" si="25"/>
        <v>1.0281560000000023E-3</v>
      </c>
    </row>
    <row r="167" spans="1:20">
      <c r="A167">
        <f t="shared" si="17"/>
        <v>38</v>
      </c>
      <c r="B167" s="12">
        <f t="shared" si="20"/>
        <v>-380</v>
      </c>
      <c r="C167">
        <f t="shared" si="19"/>
        <v>7.3140000000000001</v>
      </c>
      <c r="D167">
        <f t="shared" si="18"/>
        <v>0.86415495600202552</v>
      </c>
      <c r="E167" s="12">
        <f t="shared" si="26"/>
        <v>625</v>
      </c>
      <c r="F167">
        <f>'2000 250 200 1'!C528</f>
        <v>8.5852110900000006E-6</v>
      </c>
      <c r="G167">
        <f>'2000 250 200 15'!C528</f>
        <v>8.9502893200000007E-6</v>
      </c>
      <c r="H167" s="15">
        <f t="shared" si="21"/>
        <v>-4.1638758115144103</v>
      </c>
      <c r="I167">
        <f>'2000 250 200 1'!D528</f>
        <v>6.9108029600000003E-7</v>
      </c>
      <c r="J167">
        <f>'2000 250 200 15'!D528</f>
        <v>7.9189470899999996E-7</v>
      </c>
      <c r="K167" s="15">
        <f t="shared" si="22"/>
        <v>-13.596239000670135</v>
      </c>
      <c r="L167">
        <f>'2000 250 200 1'!E528</f>
        <v>8.0496599200000005E-2</v>
      </c>
      <c r="M167">
        <f>'2000 250 200 15'!E528</f>
        <v>8.8476995599999997E-2</v>
      </c>
      <c r="N167" s="12">
        <f t="shared" si="23"/>
        <v>7.9803963999999922E-3</v>
      </c>
      <c r="O167">
        <f>'2000 250 200 1'!F528</f>
        <v>-0.176400633</v>
      </c>
      <c r="P167">
        <f>'2000 250 200 15'!F528</f>
        <v>-0.17336858999999999</v>
      </c>
      <c r="Q167" s="12">
        <f t="shared" si="24"/>
        <v>3.032043000000012E-3</v>
      </c>
      <c r="R167">
        <f>'2000 250 200 1'!G528</f>
        <v>0.33000658700000002</v>
      </c>
      <c r="S167">
        <f>'2000 250 200 15'!G528</f>
        <v>0.33069119200000002</v>
      </c>
      <c r="T167" s="12">
        <f t="shared" si="25"/>
        <v>6.8460500000000479E-4</v>
      </c>
    </row>
    <row r="168" spans="1:20">
      <c r="A168">
        <f t="shared" si="17"/>
        <v>39</v>
      </c>
      <c r="B168" s="12">
        <f t="shared" si="20"/>
        <v>-390</v>
      </c>
      <c r="C168">
        <f t="shared" si="19"/>
        <v>9.2159999999999993</v>
      </c>
      <c r="D168">
        <f t="shared" si="18"/>
        <v>0.96454246607913674</v>
      </c>
      <c r="E168" s="12">
        <f t="shared" si="26"/>
        <v>625</v>
      </c>
      <c r="F168">
        <f>'2000 250 200 1'!C529</f>
        <v>6.5146970399999999E-6</v>
      </c>
      <c r="G168">
        <f>'2000 250 200 15'!C529</f>
        <v>6.82805834E-6</v>
      </c>
      <c r="H168" s="15">
        <f t="shared" si="21"/>
        <v>-4.697100277648949</v>
      </c>
      <c r="I168">
        <f>'2000 250 200 1'!D529</f>
        <v>4.2238140800000003E-7</v>
      </c>
      <c r="J168">
        <f>'2000 250 200 15'!D529</f>
        <v>5.0916092699999996E-7</v>
      </c>
      <c r="K168" s="15">
        <f t="shared" si="22"/>
        <v>-18.631363436638644</v>
      </c>
      <c r="L168">
        <f>'2000 250 200 1'!E529</f>
        <v>6.4835157500000004E-2</v>
      </c>
      <c r="M168">
        <f>'2000 250 200 15'!E529</f>
        <v>7.45689187E-2</v>
      </c>
      <c r="N168" s="12">
        <f t="shared" si="23"/>
        <v>9.7337611999999962E-3</v>
      </c>
      <c r="O168">
        <f>'2000 250 200 1'!F529</f>
        <v>-0.197701512</v>
      </c>
      <c r="P168">
        <f>'2000 250 200 15'!F529</f>
        <v>-0.193776852</v>
      </c>
      <c r="Q168" s="12">
        <f t="shared" si="24"/>
        <v>3.9246599999999965E-3</v>
      </c>
      <c r="R168">
        <f>'2000 250 200 1'!G529</f>
        <v>0.31670142000000001</v>
      </c>
      <c r="S168">
        <f>'2000 250 200 15'!G529</f>
        <v>0.31710544899999998</v>
      </c>
      <c r="T168" s="12">
        <f t="shared" si="25"/>
        <v>4.0402899999997244E-4</v>
      </c>
    </row>
    <row r="169" spans="1:20">
      <c r="A169">
        <f t="shared" si="17"/>
        <v>40</v>
      </c>
      <c r="B169" s="12">
        <f t="shared" si="20"/>
        <v>-400</v>
      </c>
      <c r="C169">
        <f t="shared" si="19"/>
        <v>11.61</v>
      </c>
      <c r="D169">
        <f t="shared" si="18"/>
        <v>1.0648322197385738</v>
      </c>
      <c r="E169" s="12">
        <f t="shared" si="26"/>
        <v>625</v>
      </c>
      <c r="F169">
        <f>'2000 250 200 1'!C530</f>
        <v>4.6544492500000004E-6</v>
      </c>
      <c r="G169">
        <f>'2000 250 200 15'!C530</f>
        <v>4.9094210099999997E-6</v>
      </c>
      <c r="H169" s="15">
        <f t="shared" si="21"/>
        <v>-5.3319786460591176</v>
      </c>
      <c r="I169">
        <f>'2000 250 200 1'!D530</f>
        <v>2.32727084E-7</v>
      </c>
      <c r="J169">
        <f>'2000 250 200 15'!D530</f>
        <v>3.0396760699999999E-7</v>
      </c>
      <c r="K169" s="15">
        <f t="shared" si="22"/>
        <v>-26.547876919468159</v>
      </c>
      <c r="L169">
        <f>'2000 250 200 1'!E530</f>
        <v>5.0000992899999999E-2</v>
      </c>
      <c r="M169">
        <f>'2000 250 200 15'!E530</f>
        <v>6.1915164000000002E-2</v>
      </c>
      <c r="N169" s="12">
        <f t="shared" si="23"/>
        <v>1.1914171100000003E-2</v>
      </c>
      <c r="O169">
        <f>'2000 250 200 1'!F530</f>
        <v>-0.22256051900000001</v>
      </c>
      <c r="P169">
        <f>'2000 250 200 15'!F530</f>
        <v>-0.21686011799999999</v>
      </c>
      <c r="Q169" s="12">
        <f t="shared" si="24"/>
        <v>5.7004010000000216E-3</v>
      </c>
      <c r="R169">
        <f>'2000 250 200 1'!G530</f>
        <v>0.30460299499999999</v>
      </c>
      <c r="S169">
        <f>'2000 250 200 15'!G530</f>
        <v>0.304799074</v>
      </c>
      <c r="T169" s="12">
        <f t="shared" si="25"/>
        <v>1.9607900000001566E-4</v>
      </c>
    </row>
    <row r="170" spans="1:20">
      <c r="A170">
        <f t="shared" si="17"/>
        <v>41</v>
      </c>
      <c r="B170" s="12">
        <f t="shared" si="20"/>
        <v>-410</v>
      </c>
      <c r="C170">
        <f t="shared" si="19"/>
        <v>13</v>
      </c>
      <c r="D170">
        <f t="shared" si="18"/>
        <v>1.1139433523068367</v>
      </c>
      <c r="E170" s="12">
        <f t="shared" si="26"/>
        <v>625</v>
      </c>
      <c r="F170">
        <f>'2000 250 200 1'!C531</f>
        <v>3.0821002799999998E-6</v>
      </c>
      <c r="G170">
        <f>'2000 250 200 15'!C531</f>
        <v>3.2756594799999998E-6</v>
      </c>
      <c r="H170" s="15">
        <f t="shared" si="21"/>
        <v>-6.0889120478500107</v>
      </c>
      <c r="I170">
        <f>'2000 250 200 1'!D531</f>
        <v>1.4076267300000001E-7</v>
      </c>
      <c r="J170">
        <f>'2000 250 200 15'!D531</f>
        <v>1.96766677E-7</v>
      </c>
      <c r="K170" s="15">
        <f t="shared" si="22"/>
        <v>-33.184672088516152</v>
      </c>
      <c r="L170">
        <f>'2000 250 200 1'!E531</f>
        <v>4.5671023200000001E-2</v>
      </c>
      <c r="M170">
        <f>'2000 250 200 15'!E531</f>
        <v>6.0069332199999999E-2</v>
      </c>
      <c r="N170" s="12">
        <f t="shared" si="23"/>
        <v>1.4398308999999998E-2</v>
      </c>
      <c r="O170">
        <f>'2000 250 200 1'!F531</f>
        <v>-0.26322890999999998</v>
      </c>
      <c r="P170">
        <f>'2000 250 200 15'!F531</f>
        <v>-0.25441018399999998</v>
      </c>
      <c r="Q170" s="12">
        <f t="shared" si="24"/>
        <v>8.818725999999999E-3</v>
      </c>
      <c r="R170">
        <f>'2000 250 200 1'!G531</f>
        <v>0.29341615900000001</v>
      </c>
      <c r="S170">
        <f>'2000 250 200 15'!G531</f>
        <v>0.29343909299999998</v>
      </c>
      <c r="T170" s="12">
        <f t="shared" si="25"/>
        <v>2.2933999999974475E-5</v>
      </c>
    </row>
    <row r="171" spans="1:20">
      <c r="A171">
        <f t="shared" si="17"/>
        <v>0</v>
      </c>
      <c r="B171" s="12">
        <f t="shared" si="20"/>
        <v>0</v>
      </c>
      <c r="C171">
        <f t="shared" si="19"/>
        <v>1.1249999999999999E-3</v>
      </c>
      <c r="D171">
        <f t="shared" si="18"/>
        <v>-2.9488474775526186</v>
      </c>
      <c r="E171" s="12">
        <f t="shared" si="26"/>
        <v>750</v>
      </c>
      <c r="F171">
        <f>'2000 250 200 1'!C623</f>
        <v>2.2251477799999999E-5</v>
      </c>
      <c r="G171">
        <f>'2000 250 200 15'!C623</f>
        <v>2.22357964E-5</v>
      </c>
      <c r="H171" s="15">
        <f t="shared" si="21"/>
        <v>7.049836287788698E-2</v>
      </c>
      <c r="I171">
        <f>'2000 250 200 1'!D623</f>
        <v>5.1248668399999998E-6</v>
      </c>
      <c r="J171">
        <f>'2000 250 200 15'!D623</f>
        <v>5.1205057299999998E-6</v>
      </c>
      <c r="K171" s="15">
        <f t="shared" si="22"/>
        <v>8.513326324061786E-2</v>
      </c>
      <c r="L171">
        <f>'2000 250 200 1'!E623</f>
        <v>0.23031579699999999</v>
      </c>
      <c r="M171">
        <f>'2000 250 200 15'!E623</f>
        <v>0.23028209299999999</v>
      </c>
      <c r="N171" s="12">
        <f t="shared" si="23"/>
        <v>-3.3703999999995515E-5</v>
      </c>
      <c r="O171">
        <f>'2000 250 200 1'!F623</f>
        <v>2.7607930999999999</v>
      </c>
      <c r="P171">
        <f>'2000 250 200 15'!F623</f>
        <v>2.58985887</v>
      </c>
      <c r="Q171" s="12">
        <f t="shared" si="24"/>
        <v>-0.17093422999999985</v>
      </c>
      <c r="R171">
        <f>'2000 250 200 1'!G623</f>
        <v>-9.0089381499999996E-2</v>
      </c>
      <c r="S171">
        <f>'2000 250 200 15'!G623</f>
        <v>0.153190776</v>
      </c>
      <c r="T171" s="12">
        <f t="shared" si="25"/>
        <v>0.24328015749999998</v>
      </c>
    </row>
    <row r="172" spans="1:20">
      <c r="A172">
        <f t="shared" si="17"/>
        <v>1</v>
      </c>
      <c r="B172" s="12">
        <f t="shared" si="20"/>
        <v>-10</v>
      </c>
      <c r="C172">
        <f t="shared" si="19"/>
        <v>1.4170000000000001E-3</v>
      </c>
      <c r="D172">
        <f t="shared" si="18"/>
        <v>-2.8486301497525397</v>
      </c>
      <c r="E172" s="12">
        <f t="shared" si="26"/>
        <v>750</v>
      </c>
      <c r="F172">
        <f>'2000 250 200 1'!C624</f>
        <v>2.2251491699999999E-5</v>
      </c>
      <c r="G172">
        <f>'2000 250 200 15'!C624</f>
        <v>2.22358101E-5</v>
      </c>
      <c r="H172" s="15">
        <f t="shared" si="21"/>
        <v>7.0499218273553169E-2</v>
      </c>
      <c r="I172">
        <f>'2000 250 200 1'!D624</f>
        <v>5.1249043600000004E-6</v>
      </c>
      <c r="J172">
        <f>'2000 250 200 15'!D624</f>
        <v>5.1205438599999998E-6</v>
      </c>
      <c r="K172" s="15">
        <f t="shared" si="22"/>
        <v>8.5120726909507852E-2</v>
      </c>
      <c r="L172">
        <f>'2000 250 200 1'!E624</f>
        <v>0.23031733900000001</v>
      </c>
      <c r="M172">
        <f>'2000 250 200 15'!E624</f>
        <v>0.230283665</v>
      </c>
      <c r="N172" s="12">
        <f t="shared" si="23"/>
        <v>-3.3674000000011306E-5</v>
      </c>
      <c r="O172">
        <f>'2000 250 200 1'!F624</f>
        <v>2.8471612400000001</v>
      </c>
      <c r="P172">
        <f>'2000 250 200 15'!F624</f>
        <v>2.7045261699999998</v>
      </c>
      <c r="Q172" s="12">
        <f t="shared" si="24"/>
        <v>-0.14263507000000031</v>
      </c>
      <c r="R172">
        <f>'2000 250 200 1'!G624</f>
        <v>-9.4918614299999995E-2</v>
      </c>
      <c r="S172">
        <f>'2000 250 200 15'!G624</f>
        <v>0.15167007199999999</v>
      </c>
      <c r="T172" s="12">
        <f t="shared" si="25"/>
        <v>0.24658868629999997</v>
      </c>
    </row>
    <row r="173" spans="1:20">
      <c r="A173">
        <f t="shared" ref="A173:A236" si="27">A131</f>
        <v>2</v>
      </c>
      <c r="B173" s="12">
        <f t="shared" si="20"/>
        <v>-20</v>
      </c>
      <c r="C173">
        <f t="shared" si="19"/>
        <v>1.786E-3</v>
      </c>
      <c r="D173">
        <f t="shared" ref="D173:D236" si="28">LOG10(C173)</f>
        <v>-2.7481185454474724</v>
      </c>
      <c r="E173" s="12">
        <f t="shared" si="26"/>
        <v>750</v>
      </c>
      <c r="F173">
        <f>'2000 250 200 1'!C625</f>
        <v>2.2251496800000001E-5</v>
      </c>
      <c r="G173">
        <f>'2000 250 200 15'!C625</f>
        <v>2.2235814999999999E-5</v>
      </c>
      <c r="H173" s="15">
        <f t="shared" si="21"/>
        <v>7.0500101559300948E-2</v>
      </c>
      <c r="I173">
        <f>'2000 250 200 1'!D625</f>
        <v>5.1249190699999998E-6</v>
      </c>
      <c r="J173">
        <f>'2000 250 200 15'!D625</f>
        <v>5.1205588400000003E-6</v>
      </c>
      <c r="K173" s="15">
        <f t="shared" si="22"/>
        <v>8.5115209623236113E-2</v>
      </c>
      <c r="L173">
        <f>'2000 250 200 1'!E625</f>
        <v>0.23031794799999999</v>
      </c>
      <c r="M173">
        <f>'2000 250 200 15'!E625</f>
        <v>0.230284288</v>
      </c>
      <c r="N173" s="12">
        <f t="shared" si="23"/>
        <v>-3.3659999999990919E-5</v>
      </c>
      <c r="O173">
        <f>'2000 250 200 1'!F625</f>
        <v>5.1086022099999999</v>
      </c>
      <c r="P173">
        <f>'2000 250 200 15'!F625</f>
        <v>7.03120324</v>
      </c>
      <c r="Q173" s="12">
        <f t="shared" si="24"/>
        <v>1.92260103</v>
      </c>
      <c r="R173">
        <f>'2000 250 200 1'!G625</f>
        <v>-9.6812646799999999E-2</v>
      </c>
      <c r="S173">
        <f>'2000 250 200 15'!G625</f>
        <v>0.15106899700000001</v>
      </c>
      <c r="T173" s="12">
        <f t="shared" si="25"/>
        <v>0.2478816438</v>
      </c>
    </row>
    <row r="174" spans="1:20">
      <c r="A174">
        <f t="shared" si="27"/>
        <v>3</v>
      </c>
      <c r="B174" s="12">
        <f t="shared" si="20"/>
        <v>-30</v>
      </c>
      <c r="C174">
        <f t="shared" ref="C174:C237" si="29">C132</f>
        <v>2.2499999999999998E-3</v>
      </c>
      <c r="D174">
        <f t="shared" si="28"/>
        <v>-2.6478174818886377</v>
      </c>
      <c r="E174" s="12">
        <f t="shared" si="26"/>
        <v>750</v>
      </c>
      <c r="F174">
        <f>'2000 250 200 1'!C626</f>
        <v>2.2251489199999998E-5</v>
      </c>
      <c r="G174">
        <f>'2000 250 200 15'!C626</f>
        <v>2.2235806899999999E-5</v>
      </c>
      <c r="H174" s="15">
        <f t="shared" si="21"/>
        <v>7.0502374272188875E-2</v>
      </c>
      <c r="I174">
        <f>'2000 250 200 1'!D626</f>
        <v>5.1249056200000003E-6</v>
      </c>
      <c r="J174">
        <f>'2000 250 200 15'!D626</f>
        <v>5.1205454999999998E-6</v>
      </c>
      <c r="K174" s="15">
        <f t="shared" si="22"/>
        <v>8.5113284889704474E-2</v>
      </c>
      <c r="L174">
        <f>'2000 250 200 1'!E626</f>
        <v>0.23031742199999999</v>
      </c>
      <c r="M174">
        <f>'2000 250 200 15'!E626</f>
        <v>0.230283773</v>
      </c>
      <c r="N174" s="12">
        <f t="shared" si="23"/>
        <v>-3.3648999999996709E-5</v>
      </c>
      <c r="O174">
        <f>'2000 250 200 1'!F626</f>
        <v>2.3155991299999998</v>
      </c>
      <c r="P174">
        <f>'2000 250 200 15'!F626</f>
        <v>2.0099584799999999</v>
      </c>
      <c r="Q174" s="12">
        <f t="shared" si="24"/>
        <v>-0.30564064999999996</v>
      </c>
      <c r="R174">
        <f>'2000 250 200 1'!G626</f>
        <v>-9.5046864600000003E-2</v>
      </c>
      <c r="S174">
        <f>'2000 250 200 15'!G626</f>
        <v>0.15157996300000001</v>
      </c>
      <c r="T174" s="12">
        <f t="shared" si="25"/>
        <v>0.24662682760000001</v>
      </c>
    </row>
    <row r="175" spans="1:20">
      <c r="A175">
        <f t="shared" si="27"/>
        <v>4</v>
      </c>
      <c r="B175" s="12">
        <f t="shared" si="20"/>
        <v>-40</v>
      </c>
      <c r="C175">
        <f t="shared" si="29"/>
        <v>2.8349999999999998E-3</v>
      </c>
      <c r="D175">
        <f t="shared" si="28"/>
        <v>-2.5474469367710748</v>
      </c>
      <c r="E175" s="12">
        <f t="shared" si="26"/>
        <v>750</v>
      </c>
      <c r="F175">
        <f>'2000 250 200 1'!C627</f>
        <v>2.2251481999999999E-5</v>
      </c>
      <c r="G175">
        <f>'2000 250 200 15'!C627</f>
        <v>2.22357999E-5</v>
      </c>
      <c r="H175" s="15">
        <f t="shared" si="21"/>
        <v>7.0501497642631042E-2</v>
      </c>
      <c r="I175">
        <f>'2000 250 200 1'!D627</f>
        <v>5.1248838799999998E-6</v>
      </c>
      <c r="J175">
        <f>'2000 250 200 15'!D627</f>
        <v>5.12052314E-6</v>
      </c>
      <c r="K175" s="15">
        <f t="shared" si="22"/>
        <v>8.5125754232842438E-2</v>
      </c>
      <c r="L175">
        <f>'2000 250 200 1'!E627</f>
        <v>0.230316519</v>
      </c>
      <c r="M175">
        <f>'2000 250 200 15'!E627</f>
        <v>0.23028283899999999</v>
      </c>
      <c r="N175" s="12">
        <f t="shared" si="23"/>
        <v>-3.3680000000008148E-5</v>
      </c>
      <c r="O175">
        <f>'2000 250 200 1'!F627</f>
        <v>-6.7461355400000006E-2</v>
      </c>
      <c r="P175">
        <f>'2000 250 200 15'!F627</f>
        <v>-2.3697280900000002</v>
      </c>
      <c r="Q175" s="12">
        <f t="shared" si="24"/>
        <v>-2.3022667346000003</v>
      </c>
      <c r="R175">
        <f>'2000 250 200 1'!G627</f>
        <v>-9.2256885499999997E-2</v>
      </c>
      <c r="S175">
        <f>'2000 250 200 15'!G627</f>
        <v>0.15247894400000001</v>
      </c>
      <c r="T175" s="12">
        <f t="shared" si="25"/>
        <v>0.2447358295</v>
      </c>
    </row>
    <row r="176" spans="1:20">
      <c r="A176">
        <f t="shared" si="27"/>
        <v>5</v>
      </c>
      <c r="B176" s="12">
        <f t="shared" si="20"/>
        <v>-50</v>
      </c>
      <c r="C176">
        <f t="shared" si="29"/>
        <v>3.5720000000000001E-3</v>
      </c>
      <c r="D176">
        <f t="shared" si="28"/>
        <v>-2.4470885497834911</v>
      </c>
      <c r="E176" s="12">
        <f t="shared" si="26"/>
        <v>750</v>
      </c>
      <c r="F176">
        <f>'2000 250 200 1'!C628</f>
        <v>2.22514866E-5</v>
      </c>
      <c r="G176">
        <f>'2000 250 200 15'!C628</f>
        <v>2.22358051E-5</v>
      </c>
      <c r="H176" s="15">
        <f t="shared" si="21"/>
        <v>7.0498784712488702E-2</v>
      </c>
      <c r="I176">
        <f>'2000 250 200 1'!D628</f>
        <v>5.12488976E-6</v>
      </c>
      <c r="J176">
        <f>'2000 250 200 15'!D628</f>
        <v>5.1205288399999999E-6</v>
      </c>
      <c r="K176" s="15">
        <f t="shared" si="22"/>
        <v>8.5129171784157701E-2</v>
      </c>
      <c r="L176">
        <f>'2000 250 200 1'!E628</f>
        <v>0.23031673599999999</v>
      </c>
      <c r="M176">
        <f>'2000 250 200 15'!E628</f>
        <v>0.23028304199999999</v>
      </c>
      <c r="N176" s="12">
        <f t="shared" si="23"/>
        <v>-3.3694000000000779E-5</v>
      </c>
      <c r="O176">
        <f>'2000 250 200 1'!F628</f>
        <v>2.1977748899999998</v>
      </c>
      <c r="P176">
        <f>'2000 250 200 15'!F628</f>
        <v>1.87436431</v>
      </c>
      <c r="Q176" s="12">
        <f t="shared" si="24"/>
        <v>-0.32341057999999978</v>
      </c>
      <c r="R176">
        <f>'2000 250 200 1'!G628</f>
        <v>-9.3041206700000004E-2</v>
      </c>
      <c r="S176">
        <f>'2000 250 200 15'!G628</f>
        <v>0.152271665</v>
      </c>
      <c r="T176" s="12">
        <f t="shared" si="25"/>
        <v>0.24531287169999999</v>
      </c>
    </row>
    <row r="177" spans="1:20">
      <c r="A177">
        <f t="shared" si="27"/>
        <v>6</v>
      </c>
      <c r="B177" s="12">
        <f t="shared" si="20"/>
        <v>-60</v>
      </c>
      <c r="C177">
        <f t="shared" si="29"/>
        <v>4.4999999999999997E-3</v>
      </c>
      <c r="D177">
        <f t="shared" si="28"/>
        <v>-2.3467874862246565</v>
      </c>
      <c r="E177" s="12">
        <f t="shared" si="26"/>
        <v>750</v>
      </c>
      <c r="F177">
        <f>'2000 250 200 1'!C629</f>
        <v>2.2251497900000002E-5</v>
      </c>
      <c r="G177">
        <f>'2000 250 200 15'!C629</f>
        <v>2.2235815399999999E-5</v>
      </c>
      <c r="H177" s="15">
        <f t="shared" si="21"/>
        <v>7.0503246146818715E-2</v>
      </c>
      <c r="I177">
        <f>'2000 250 200 1'!D629</f>
        <v>5.1249225200000002E-6</v>
      </c>
      <c r="J177">
        <f>'2000 250 200 15'!D629</f>
        <v>5.1205618599999999E-6</v>
      </c>
      <c r="K177" s="15">
        <f t="shared" si="22"/>
        <v>8.5123549815032756E-2</v>
      </c>
      <c r="L177">
        <f>'2000 250 200 1'!E629</f>
        <v>0.230318091</v>
      </c>
      <c r="M177">
        <f>'2000 250 200 15'!E629</f>
        <v>0.23028441999999999</v>
      </c>
      <c r="N177" s="12">
        <f t="shared" si="23"/>
        <v>-3.3671000000012885E-5</v>
      </c>
      <c r="O177">
        <f>'2000 250 200 1'!F629</f>
        <v>8.0638606599999996</v>
      </c>
      <c r="P177">
        <f>'2000 250 200 15'!F629</f>
        <v>4.88141961</v>
      </c>
      <c r="Q177" s="12">
        <f t="shared" si="24"/>
        <v>-3.1824410499999995</v>
      </c>
      <c r="R177">
        <f>'2000 250 200 1'!G629</f>
        <v>-9.7255847000000006E-2</v>
      </c>
      <c r="S177">
        <f>'2000 250 200 15'!G629</f>
        <v>0.150943989</v>
      </c>
      <c r="T177" s="12">
        <f t="shared" si="25"/>
        <v>0.24819983600000001</v>
      </c>
    </row>
    <row r="178" spans="1:20">
      <c r="A178">
        <f t="shared" si="27"/>
        <v>7</v>
      </c>
      <c r="B178" s="12">
        <f t="shared" si="20"/>
        <v>-70</v>
      </c>
      <c r="C178">
        <f t="shared" si="29"/>
        <v>5.6690000000000004E-3</v>
      </c>
      <c r="D178">
        <f t="shared" si="28"/>
        <v>-2.2464935430090298</v>
      </c>
      <c r="E178" s="12">
        <f t="shared" si="26"/>
        <v>750</v>
      </c>
      <c r="F178">
        <f>'2000 250 200 1'!C630</f>
        <v>2.2251495800000001E-5</v>
      </c>
      <c r="G178">
        <f>'2000 250 200 15'!C630</f>
        <v>2.22358142E-5</v>
      </c>
      <c r="H178" s="15">
        <f t="shared" si="21"/>
        <v>7.0499205278995558E-2</v>
      </c>
      <c r="I178">
        <f>'2000 250 200 1'!D630</f>
        <v>5.1249216000000003E-6</v>
      </c>
      <c r="J178">
        <f>'2000 250 200 15'!D630</f>
        <v>5.1205612600000002E-6</v>
      </c>
      <c r="K178" s="15">
        <f t="shared" si="22"/>
        <v>8.5117315788472953E-2</v>
      </c>
      <c r="L178">
        <f>'2000 250 200 1'!E630</f>
        <v>0.23031807100000001</v>
      </c>
      <c r="M178">
        <f>'2000 250 200 15'!E630</f>
        <v>0.230284406</v>
      </c>
      <c r="N178" s="12">
        <f t="shared" si="23"/>
        <v>-3.3665000000016043E-5</v>
      </c>
      <c r="O178">
        <f>'2000 250 200 1'!F630</f>
        <v>1.7524998300000001</v>
      </c>
      <c r="P178">
        <f>'2000 250 200 15'!F630</f>
        <v>1.9123036600000001</v>
      </c>
      <c r="Q178" s="12">
        <f t="shared" si="24"/>
        <v>0.15980382999999998</v>
      </c>
      <c r="R178">
        <f>'2000 250 200 1'!G630</f>
        <v>-9.7116787800000007E-2</v>
      </c>
      <c r="S178">
        <f>'2000 250 200 15'!G630</f>
        <v>0.15096151899999999</v>
      </c>
      <c r="T178" s="12">
        <f t="shared" si="25"/>
        <v>0.24807830679999998</v>
      </c>
    </row>
    <row r="179" spans="1:20">
      <c r="A179">
        <f t="shared" si="27"/>
        <v>8</v>
      </c>
      <c r="B179" s="12">
        <f t="shared" si="20"/>
        <v>-80</v>
      </c>
      <c r="C179">
        <f t="shared" si="29"/>
        <v>7.143E-3</v>
      </c>
      <c r="D179">
        <f t="shared" si="28"/>
        <v>-2.1461193498754576</v>
      </c>
      <c r="E179" s="12">
        <f t="shared" si="26"/>
        <v>750</v>
      </c>
      <c r="F179">
        <f>'2000 250 200 1'!C631</f>
        <v>2.2251481E-5</v>
      </c>
      <c r="G179">
        <f>'2000 250 200 15'!C631</f>
        <v>2.2235801600000001E-5</v>
      </c>
      <c r="H179" s="15">
        <f t="shared" si="21"/>
        <v>7.0489358232905475E-2</v>
      </c>
      <c r="I179">
        <f>'2000 250 200 1'!D631</f>
        <v>5.1248868799999997E-6</v>
      </c>
      <c r="J179">
        <f>'2000 250 200 15'!D631</f>
        <v>5.12052686E-6</v>
      </c>
      <c r="K179" s="15">
        <f t="shared" si="22"/>
        <v>8.5111643329295605E-2</v>
      </c>
      <c r="L179">
        <f>'2000 250 200 1'!E631</f>
        <v>0.230316665</v>
      </c>
      <c r="M179">
        <f>'2000 250 200 15'!E631</f>
        <v>0.23028298899999999</v>
      </c>
      <c r="N179" s="12">
        <f t="shared" si="23"/>
        <v>-3.3676000000010253E-5</v>
      </c>
      <c r="O179">
        <f>'2000 250 200 1'!F631</f>
        <v>2.3420541699999999</v>
      </c>
      <c r="P179">
        <f>'2000 250 200 15'!F631</f>
        <v>1.9321374</v>
      </c>
      <c r="Q179" s="12">
        <f t="shared" si="24"/>
        <v>-0.40991676999999993</v>
      </c>
      <c r="R179">
        <f>'2000 250 200 1'!G631</f>
        <v>-9.2617852400000006E-2</v>
      </c>
      <c r="S179">
        <f>'2000 250 200 15'!G631</f>
        <v>0.15233321599999999</v>
      </c>
      <c r="T179" s="12">
        <f t="shared" si="25"/>
        <v>0.2449510684</v>
      </c>
    </row>
    <row r="180" spans="1:20">
      <c r="A180">
        <f t="shared" si="27"/>
        <v>9</v>
      </c>
      <c r="B180" s="12">
        <f t="shared" si="20"/>
        <v>-90</v>
      </c>
      <c r="C180">
        <f t="shared" si="29"/>
        <v>8.9999999999999993E-3</v>
      </c>
      <c r="D180">
        <f t="shared" si="28"/>
        <v>-2.0457574905606752</v>
      </c>
      <c r="E180" s="12">
        <f t="shared" si="26"/>
        <v>750</v>
      </c>
      <c r="F180">
        <f>'2000 250 200 1'!C632</f>
        <v>2.2251479499999999E-5</v>
      </c>
      <c r="G180">
        <f>'2000 250 200 15'!C632</f>
        <v>2.2235798999999999E-5</v>
      </c>
      <c r="H180" s="15">
        <f t="shared" si="21"/>
        <v>7.049430996324281E-2</v>
      </c>
      <c r="I180">
        <f>'2000 250 200 1'!D632</f>
        <v>5.1248836799999999E-6</v>
      </c>
      <c r="J180">
        <f>'2000 250 200 15'!D632</f>
        <v>5.1205232499999998E-6</v>
      </c>
      <c r="K180" s="15">
        <f t="shared" si="22"/>
        <v>8.5119703488442139E-2</v>
      </c>
      <c r="L180">
        <f>'2000 250 200 1'!E632</f>
        <v>0.23031653599999999</v>
      </c>
      <c r="M180">
        <f>'2000 250 200 15'!E632</f>
        <v>0.23028285400000001</v>
      </c>
      <c r="N180" s="12">
        <f t="shared" si="23"/>
        <v>-3.368199999997934E-5</v>
      </c>
      <c r="O180">
        <f>'2000 250 200 1'!F632</f>
        <v>2.4438012900000001</v>
      </c>
      <c r="P180">
        <f>'2000 250 200 15'!F632</f>
        <v>-9.0683612399999998</v>
      </c>
      <c r="Q180" s="12">
        <f t="shared" si="24"/>
        <v>-11.512162529999999</v>
      </c>
      <c r="R180">
        <f>'2000 250 200 1'!G632</f>
        <v>-9.2203253099999993E-2</v>
      </c>
      <c r="S180">
        <f>'2000 250 200 15'!G632</f>
        <v>0.15246844400000001</v>
      </c>
      <c r="T180" s="12">
        <f t="shared" si="25"/>
        <v>0.2446716971</v>
      </c>
    </row>
    <row r="181" spans="1:20">
      <c r="A181">
        <f t="shared" si="27"/>
        <v>10</v>
      </c>
      <c r="B181" s="12">
        <f t="shared" si="20"/>
        <v>-100</v>
      </c>
      <c r="C181">
        <f t="shared" si="29"/>
        <v>1.1339999999999999E-2</v>
      </c>
      <c r="D181">
        <f t="shared" si="28"/>
        <v>-1.9453869454431123</v>
      </c>
      <c r="E181" s="12">
        <f t="shared" si="26"/>
        <v>750</v>
      </c>
      <c r="F181">
        <f>'2000 250 200 1'!C633</f>
        <v>2.2251492300000002E-5</v>
      </c>
      <c r="G181">
        <f>'2000 250 200 15'!C633</f>
        <v>2.22358076E-5</v>
      </c>
      <c r="H181" s="15">
        <f t="shared" si="21"/>
        <v>7.0513157846207583E-2</v>
      </c>
      <c r="I181">
        <f>'2000 250 200 1'!D633</f>
        <v>5.12491418E-6</v>
      </c>
      <c r="J181">
        <f>'2000 250 200 15'!D633</f>
        <v>5.1205526499999997E-6</v>
      </c>
      <c r="K181" s="15">
        <f t="shared" si="22"/>
        <v>8.5140678748365631E-2</v>
      </c>
      <c r="L181">
        <f>'2000 250 200 1'!E633</f>
        <v>0.230317774</v>
      </c>
      <c r="M181">
        <f>'2000 250 200 15'!E633</f>
        <v>0.230284087</v>
      </c>
      <c r="N181" s="12">
        <f t="shared" si="23"/>
        <v>-3.3687000000004463E-5</v>
      </c>
      <c r="O181">
        <f>'2000 250 200 1'!F633</f>
        <v>1.4790676</v>
      </c>
      <c r="P181">
        <f>'2000 250 200 15'!F633</f>
        <v>1.6139542600000001</v>
      </c>
      <c r="Q181" s="12">
        <f t="shared" si="24"/>
        <v>0.13488666000000005</v>
      </c>
      <c r="R181">
        <f>'2000 250 200 1'!G633</f>
        <v>-9.6150033100000004E-2</v>
      </c>
      <c r="S181">
        <f>'2000 250 200 15'!G633</f>
        <v>0.15128272400000001</v>
      </c>
      <c r="T181" s="12">
        <f t="shared" si="25"/>
        <v>0.24743275710000001</v>
      </c>
    </row>
    <row r="182" spans="1:20">
      <c r="A182">
        <f t="shared" si="27"/>
        <v>11</v>
      </c>
      <c r="B182" s="12">
        <f t="shared" si="20"/>
        <v>-110</v>
      </c>
      <c r="C182">
        <f t="shared" si="29"/>
        <v>1.4290000000000001E-2</v>
      </c>
      <c r="D182">
        <f t="shared" si="28"/>
        <v>-1.8449677712090298</v>
      </c>
      <c r="E182" s="12">
        <f t="shared" si="26"/>
        <v>750</v>
      </c>
      <c r="F182">
        <f>'2000 250 200 1'!C634</f>
        <v>2.22515013E-5</v>
      </c>
      <c r="G182">
        <f>'2000 250 200 15'!C634</f>
        <v>2.2235817400000001E-5</v>
      </c>
      <c r="H182" s="15">
        <f t="shared" si="21"/>
        <v>7.0509531517342128E-2</v>
      </c>
      <c r="I182">
        <f>'2000 250 200 1'!D634</f>
        <v>5.1249146600000001E-6</v>
      </c>
      <c r="J182">
        <f>'2000 250 200 15'!D634</f>
        <v>5.1205539099999996E-6</v>
      </c>
      <c r="K182" s="15">
        <f t="shared" si="22"/>
        <v>8.5125438045250176E-2</v>
      </c>
      <c r="L182">
        <f>'2000 250 200 1'!E634</f>
        <v>0.23031770300000001</v>
      </c>
      <c r="M182">
        <f>'2000 250 200 15'!E634</f>
        <v>0.23028404199999999</v>
      </c>
      <c r="N182" s="12">
        <f t="shared" si="23"/>
        <v>-3.3661000000018149E-5</v>
      </c>
      <c r="O182">
        <f>'2000 250 200 1'!F634</f>
        <v>0.49796131100000002</v>
      </c>
      <c r="P182">
        <f>'2000 250 200 15'!F634</f>
        <v>0.23878297700000001</v>
      </c>
      <c r="Q182" s="12">
        <f t="shared" si="24"/>
        <v>-0.25917833400000001</v>
      </c>
      <c r="R182">
        <f>'2000 250 200 1'!G634</f>
        <v>-9.6316869499999999E-2</v>
      </c>
      <c r="S182">
        <f>'2000 250 200 15'!G634</f>
        <v>0.151292169</v>
      </c>
      <c r="T182" s="12">
        <f t="shared" si="25"/>
        <v>0.24760903849999999</v>
      </c>
    </row>
    <row r="183" spans="1:20">
      <c r="A183">
        <f t="shared" si="27"/>
        <v>12</v>
      </c>
      <c r="B183" s="12">
        <f t="shared" si="20"/>
        <v>-120</v>
      </c>
      <c r="C183">
        <f t="shared" si="29"/>
        <v>1.7999999999999999E-2</v>
      </c>
      <c r="D183">
        <f t="shared" si="28"/>
        <v>-1.744727494896694</v>
      </c>
      <c r="E183" s="12">
        <f t="shared" si="26"/>
        <v>750</v>
      </c>
      <c r="F183">
        <f>'2000 250 200 1'!C635</f>
        <v>2.2251497299999999E-5</v>
      </c>
      <c r="G183">
        <f>'2000 250 200 15'!C635</f>
        <v>2.2235814599999999E-5</v>
      </c>
      <c r="H183" s="15">
        <f t="shared" si="21"/>
        <v>7.050414749828568E-2</v>
      </c>
      <c r="I183">
        <f>'2000 250 200 1'!D635</f>
        <v>5.12489082E-6</v>
      </c>
      <c r="J183">
        <f>'2000 250 200 15'!D635</f>
        <v>5.1205302499999998E-6</v>
      </c>
      <c r="K183" s="15">
        <f t="shared" si="22"/>
        <v>8.5122318940479336E-2</v>
      </c>
      <c r="L183">
        <f>'2000 250 200 1'!E635</f>
        <v>0.230316673</v>
      </c>
      <c r="M183">
        <f>'2000 250 200 15'!E635</f>
        <v>0.23028300700000001</v>
      </c>
      <c r="N183" s="12">
        <f t="shared" si="23"/>
        <v>-3.3665999999987761E-5</v>
      </c>
      <c r="O183">
        <f>'2000 250 200 1'!F635</f>
        <v>0.37664184699999997</v>
      </c>
      <c r="P183">
        <f>'2000 250 200 15'!F635</f>
        <v>0.12780814200000001</v>
      </c>
      <c r="Q183" s="12">
        <f t="shared" si="24"/>
        <v>-0.24883370499999996</v>
      </c>
      <c r="R183">
        <f>'2000 250 200 1'!G635</f>
        <v>-9.3297271299999998E-2</v>
      </c>
      <c r="S183">
        <f>'2000 250 200 15'!G635</f>
        <v>0.152273192</v>
      </c>
      <c r="T183" s="12">
        <f t="shared" si="25"/>
        <v>0.24557046329999999</v>
      </c>
    </row>
    <row r="184" spans="1:20">
      <c r="A184">
        <f t="shared" si="27"/>
        <v>13</v>
      </c>
      <c r="B184" s="12">
        <f t="shared" si="20"/>
        <v>-130</v>
      </c>
      <c r="C184">
        <f t="shared" si="29"/>
        <v>2.2679999999999999E-2</v>
      </c>
      <c r="D184">
        <f t="shared" si="28"/>
        <v>-1.644356949779131</v>
      </c>
      <c r="E184" s="12">
        <f t="shared" si="26"/>
        <v>750</v>
      </c>
      <c r="F184">
        <f>'2000 250 200 1'!C636</f>
        <v>2.2251465900000001E-5</v>
      </c>
      <c r="G184">
        <f>'2000 250 200 15'!C636</f>
        <v>2.2235781599999999E-5</v>
      </c>
      <c r="H184" s="15">
        <f t="shared" si="21"/>
        <v>7.0511442633089921E-2</v>
      </c>
      <c r="I184">
        <f>'2000 250 200 1'!D636</f>
        <v>5.1248872199999996E-6</v>
      </c>
      <c r="J184">
        <f>'2000 250 200 15'!D636</f>
        <v>5.1205271599999998E-6</v>
      </c>
      <c r="K184" s="15">
        <f t="shared" si="22"/>
        <v>8.5112418849765795E-2</v>
      </c>
      <c r="L184">
        <f>'2000 250 200 1'!E636</f>
        <v>0.230316836</v>
      </c>
      <c r="M184">
        <f>'2000 250 200 15'!E636</f>
        <v>0.23028320999999999</v>
      </c>
      <c r="N184" s="12">
        <f t="shared" si="23"/>
        <v>-3.3626000000008816E-5</v>
      </c>
      <c r="O184">
        <f>'2000 250 200 1'!F636</f>
        <v>0.35051121499999999</v>
      </c>
      <c r="P184">
        <f>'2000 250 200 15'!F636</f>
        <v>0.107369046</v>
      </c>
      <c r="Q184" s="12">
        <f t="shared" si="24"/>
        <v>-0.24314216899999999</v>
      </c>
      <c r="R184">
        <f>'2000 250 200 1'!G636</f>
        <v>-9.2487713299999996E-2</v>
      </c>
      <c r="S184">
        <f>'2000 250 200 15'!G636</f>
        <v>0.15219156</v>
      </c>
      <c r="T184" s="12">
        <f t="shared" si="25"/>
        <v>0.2446792733</v>
      </c>
    </row>
    <row r="185" spans="1:20">
      <c r="A185">
        <f t="shared" si="27"/>
        <v>14</v>
      </c>
      <c r="B185" s="12">
        <f t="shared" si="20"/>
        <v>-140</v>
      </c>
      <c r="C185">
        <f t="shared" si="29"/>
        <v>2.8570000000000002E-2</v>
      </c>
      <c r="D185">
        <f t="shared" si="28"/>
        <v>-1.5440897596172569</v>
      </c>
      <c r="E185" s="12">
        <f t="shared" si="26"/>
        <v>750</v>
      </c>
      <c r="F185">
        <f>'2000 250 200 1'!C637</f>
        <v>2.22511472E-5</v>
      </c>
      <c r="G185">
        <f>'2000 250 200 15'!C637</f>
        <v>2.2235463999999999E-5</v>
      </c>
      <c r="H185" s="15">
        <f t="shared" si="21"/>
        <v>7.0507505862800302E-2</v>
      </c>
      <c r="I185">
        <f>'2000 250 200 1'!D637</f>
        <v>5.1248196600000002E-6</v>
      </c>
      <c r="J185">
        <f>'2000 250 200 15'!D637</f>
        <v>5.1204578899999999E-6</v>
      </c>
      <c r="K185" s="15">
        <f t="shared" si="22"/>
        <v>8.5146936795291672E-2</v>
      </c>
      <c r="L185">
        <f>'2000 250 200 1'!E637</f>
        <v>0.230317098</v>
      </c>
      <c r="M185">
        <f>'2000 250 200 15'!E637</f>
        <v>0.23028338400000001</v>
      </c>
      <c r="N185" s="12">
        <f t="shared" si="23"/>
        <v>-3.3713999999990252E-5</v>
      </c>
      <c r="O185">
        <f>'2000 250 200 1'!F637</f>
        <v>0.33531776899999999</v>
      </c>
      <c r="P185">
        <f>'2000 250 200 15'!F637</f>
        <v>0.10157105</v>
      </c>
      <c r="Q185" s="12">
        <f t="shared" si="24"/>
        <v>-0.23374671899999999</v>
      </c>
      <c r="R185">
        <f>'2000 250 200 1'!G637</f>
        <v>-8.0896764299999993E-2</v>
      </c>
      <c r="S185">
        <f>'2000 250 200 15'!G637</f>
        <v>0.153062745</v>
      </c>
      <c r="T185" s="12">
        <f t="shared" si="25"/>
        <v>0.23395950929999998</v>
      </c>
    </row>
    <row r="186" spans="1:20">
      <c r="A186">
        <f t="shared" si="27"/>
        <v>15</v>
      </c>
      <c r="B186" s="12">
        <f t="shared" si="20"/>
        <v>-150</v>
      </c>
      <c r="C186">
        <f t="shared" si="29"/>
        <v>3.5999999999999997E-2</v>
      </c>
      <c r="D186">
        <f t="shared" si="28"/>
        <v>-1.4436974992327127</v>
      </c>
      <c r="E186" s="12">
        <f t="shared" si="26"/>
        <v>750</v>
      </c>
      <c r="F186">
        <f>'2000 250 200 1'!C638</f>
        <v>2.2249533499999999E-5</v>
      </c>
      <c r="G186">
        <f>'2000 250 200 15'!C638</f>
        <v>2.2233854699999999E-5</v>
      </c>
      <c r="H186" s="15">
        <f t="shared" si="21"/>
        <v>7.049283174881843E-2</v>
      </c>
      <c r="I186">
        <f>'2000 250 200 1'!D638</f>
        <v>5.1244012700000002E-6</v>
      </c>
      <c r="J186">
        <f>'2000 250 200 15'!D638</f>
        <v>5.1200400500000003E-6</v>
      </c>
      <c r="K186" s="15">
        <f t="shared" si="22"/>
        <v>8.5143149611985686E-2</v>
      </c>
      <c r="L186">
        <f>'2000 250 200 1'!E638</f>
        <v>0.23031499799999999</v>
      </c>
      <c r="M186">
        <f>'2000 250 200 15'!E638</f>
        <v>0.23028125899999999</v>
      </c>
      <c r="N186" s="12">
        <f t="shared" si="23"/>
        <v>-3.3739000000004848E-5</v>
      </c>
      <c r="O186">
        <f>'2000 250 200 1'!F638</f>
        <v>0.28247410899999997</v>
      </c>
      <c r="P186">
        <f>'2000 250 200 15'!F638</f>
        <v>9.6570348299999997E-2</v>
      </c>
      <c r="Q186" s="12">
        <f t="shared" si="24"/>
        <v>-0.18590376069999998</v>
      </c>
      <c r="R186">
        <f>'2000 250 200 1'!G638</f>
        <v>-2.5926382500000001E-2</v>
      </c>
      <c r="S186">
        <f>'2000 250 200 15'!G638</f>
        <v>0.15975040300000001</v>
      </c>
      <c r="T186" s="12">
        <f t="shared" si="25"/>
        <v>0.18567678550000002</v>
      </c>
    </row>
    <row r="187" spans="1:20">
      <c r="A187">
        <f t="shared" si="27"/>
        <v>16</v>
      </c>
      <c r="B187" s="12">
        <f t="shared" si="20"/>
        <v>-160</v>
      </c>
      <c r="C187">
        <f t="shared" si="29"/>
        <v>4.5359999999999998E-2</v>
      </c>
      <c r="D187">
        <f t="shared" si="28"/>
        <v>-1.3433269541151498</v>
      </c>
      <c r="E187" s="12">
        <f t="shared" si="26"/>
        <v>750</v>
      </c>
      <c r="F187">
        <f>'2000 250 200 1'!C639</f>
        <v>2.2244143700000002E-5</v>
      </c>
      <c r="G187">
        <f>'2000 250 200 15'!C639</f>
        <v>2.2228461399999999E-5</v>
      </c>
      <c r="H187" s="15">
        <f t="shared" si="21"/>
        <v>7.0525663899112703E-2</v>
      </c>
      <c r="I187">
        <f>'2000 250 200 1'!D639</f>
        <v>5.1230135699999998E-6</v>
      </c>
      <c r="J187">
        <f>'2000 250 200 15'!D639</f>
        <v>5.1186543100000003E-6</v>
      </c>
      <c r="K187" s="15">
        <f t="shared" si="22"/>
        <v>8.5127931330643905E-2</v>
      </c>
      <c r="L187">
        <f>'2000 250 200 1'!E639</f>
        <v>0.23030842000000001</v>
      </c>
      <c r="M187">
        <f>'2000 250 200 15'!E639</f>
        <v>0.23027479100000001</v>
      </c>
      <c r="N187" s="12">
        <f t="shared" si="23"/>
        <v>-3.3629000000007236E-5</v>
      </c>
      <c r="O187">
        <f>'2000 250 200 1'!F639</f>
        <v>0.18420402499999999</v>
      </c>
      <c r="P187">
        <f>'2000 250 200 15'!F639</f>
        <v>8.1032369300000004E-2</v>
      </c>
      <c r="Q187" s="12">
        <f t="shared" si="24"/>
        <v>-0.10317165569999999</v>
      </c>
      <c r="R187">
        <f>'2000 250 200 1'!G639</f>
        <v>7.3412574600000002E-2</v>
      </c>
      <c r="S187">
        <f>'2000 250 200 15'!G639</f>
        <v>0.17663788</v>
      </c>
      <c r="T187" s="12">
        <f t="shared" si="25"/>
        <v>0.10322530539999999</v>
      </c>
    </row>
    <row r="188" spans="1:20">
      <c r="A188">
        <f t="shared" si="27"/>
        <v>17</v>
      </c>
      <c r="B188" s="12">
        <f t="shared" si="20"/>
        <v>-170</v>
      </c>
      <c r="C188">
        <f t="shared" si="29"/>
        <v>5.7140000000000003E-2</v>
      </c>
      <c r="D188">
        <f t="shared" si="28"/>
        <v>-1.2430597639532759</v>
      </c>
      <c r="E188" s="12">
        <f t="shared" si="26"/>
        <v>750</v>
      </c>
      <c r="F188">
        <f>'2000 250 200 1'!C640</f>
        <v>2.2230423399999999E-5</v>
      </c>
      <c r="G188">
        <f>'2000 250 200 15'!C640</f>
        <v>2.2214748499999999E-5</v>
      </c>
      <c r="H188" s="15">
        <f t="shared" si="21"/>
        <v>7.0535895486099134E-2</v>
      </c>
      <c r="I188">
        <f>'2000 250 200 1'!D640</f>
        <v>5.1194885199999997E-6</v>
      </c>
      <c r="J188">
        <f>'2000 250 200 15'!D640</f>
        <v>5.1151316300000001E-6</v>
      </c>
      <c r="K188" s="15">
        <f t="shared" si="22"/>
        <v>8.5140238448411606E-2</v>
      </c>
      <c r="L188">
        <f>'2000 250 200 1'!E640</f>
        <v>0.230291994</v>
      </c>
      <c r="M188">
        <f>'2000 250 200 15'!E640</f>
        <v>0.23025836299999999</v>
      </c>
      <c r="N188" s="12">
        <f t="shared" si="23"/>
        <v>-3.3631000000006184E-5</v>
      </c>
      <c r="O188">
        <f>'2000 250 200 1'!F640</f>
        <v>9.7578666699999997E-2</v>
      </c>
      <c r="P188">
        <f>'2000 250 200 15'!F640</f>
        <v>5.6348897500000002E-2</v>
      </c>
      <c r="Q188" s="12">
        <f t="shared" si="24"/>
        <v>-4.1229769199999995E-2</v>
      </c>
      <c r="R188">
        <f>'2000 250 200 1'!G640</f>
        <v>0.159946493</v>
      </c>
      <c r="S188">
        <f>'2000 250 200 15'!G640</f>
        <v>0.20122858599999999</v>
      </c>
      <c r="T188" s="12">
        <f t="shared" si="25"/>
        <v>4.1282092999999992E-2</v>
      </c>
    </row>
    <row r="189" spans="1:20">
      <c r="A189">
        <f t="shared" si="27"/>
        <v>18</v>
      </c>
      <c r="B189" s="12">
        <f t="shared" si="20"/>
        <v>-180</v>
      </c>
      <c r="C189">
        <f t="shared" si="29"/>
        <v>7.1999999999999995E-2</v>
      </c>
      <c r="D189">
        <f t="shared" si="28"/>
        <v>-1.1426675035687315</v>
      </c>
      <c r="E189" s="12">
        <f t="shared" si="26"/>
        <v>750</v>
      </c>
      <c r="F189">
        <f>'2000 250 200 1'!C641</f>
        <v>2.22016607E-5</v>
      </c>
      <c r="G189">
        <f>'2000 250 200 15'!C641</f>
        <v>2.2186060400000001E-5</v>
      </c>
      <c r="H189" s="15">
        <f t="shared" si="21"/>
        <v>7.0291060741113146E-2</v>
      </c>
      <c r="I189">
        <f>'2000 250 200 1'!D641</f>
        <v>5.1120723799999999E-6</v>
      </c>
      <c r="J189">
        <f>'2000 250 200 15'!D641</f>
        <v>5.1077279400000004E-6</v>
      </c>
      <c r="K189" s="15">
        <f t="shared" si="22"/>
        <v>8.5020056438823516E-2</v>
      </c>
      <c r="L189">
        <f>'2000 250 200 1'!E641</f>
        <v>0.23025630599999999</v>
      </c>
      <c r="M189">
        <f>'2000 250 200 15'!E641</f>
        <v>0.230222394</v>
      </c>
      <c r="N189" s="12">
        <f t="shared" si="23"/>
        <v>-3.3911999999997056E-5</v>
      </c>
      <c r="O189">
        <f>'2000 250 200 1'!F641</f>
        <v>4.87900338E-2</v>
      </c>
      <c r="P189">
        <f>'2000 250 200 15'!F641</f>
        <v>3.3923723599999997E-2</v>
      </c>
      <c r="Q189" s="12">
        <f t="shared" si="24"/>
        <v>-1.4866310200000003E-2</v>
      </c>
      <c r="R189">
        <f>'2000 250 200 1'!G641</f>
        <v>0.208610502</v>
      </c>
      <c r="S189">
        <f>'2000 250 200 15'!G641</f>
        <v>0.22343479299999999</v>
      </c>
      <c r="T189" s="12">
        <f t="shared" si="25"/>
        <v>1.4824290999999989E-2</v>
      </c>
    </row>
    <row r="190" spans="1:20">
      <c r="A190">
        <f t="shared" si="27"/>
        <v>19</v>
      </c>
      <c r="B190" s="12">
        <f t="shared" si="20"/>
        <v>-190</v>
      </c>
      <c r="C190">
        <f t="shared" si="29"/>
        <v>9.0709999999999999E-2</v>
      </c>
      <c r="D190">
        <f t="shared" si="28"/>
        <v>-1.0423448330565088</v>
      </c>
      <c r="E190" s="12">
        <f t="shared" si="26"/>
        <v>750</v>
      </c>
      <c r="F190">
        <f>'2000 250 200 1'!C642</f>
        <v>2.2149825899999999E-5</v>
      </c>
      <c r="G190">
        <f>'2000 250 200 15'!C642</f>
        <v>2.2134463800000001E-5</v>
      </c>
      <c r="H190" s="15">
        <f t="shared" si="21"/>
        <v>6.9379457609308817E-2</v>
      </c>
      <c r="I190">
        <f>'2000 250 200 1'!D642</f>
        <v>5.0987292900000001E-6</v>
      </c>
      <c r="J190">
        <f>'2000 250 200 15'!D642</f>
        <v>5.09444976E-6</v>
      </c>
      <c r="K190" s="15">
        <f t="shared" si="22"/>
        <v>8.3968504408841585E-2</v>
      </c>
      <c r="L190">
        <f>'2000 250 200 1'!E642</f>
        <v>0.230192748</v>
      </c>
      <c r="M190">
        <f>'2000 250 200 15'!E642</f>
        <v>0.230159167</v>
      </c>
      <c r="N190" s="12">
        <f t="shared" si="23"/>
        <v>-3.3581000000004746E-5</v>
      </c>
      <c r="O190">
        <f>'2000 250 200 1'!F642</f>
        <v>2.5835409199999999E-2</v>
      </c>
      <c r="P190">
        <f>'2000 250 200 15'!F642</f>
        <v>2.00303805E-2</v>
      </c>
      <c r="Q190" s="12">
        <f t="shared" si="24"/>
        <v>-5.8050286999999992E-3</v>
      </c>
      <c r="R190">
        <f>'2000 250 200 1'!G642</f>
        <v>0.23167309699999999</v>
      </c>
      <c r="S190">
        <f>'2000 250 200 15'!G642</f>
        <v>0.23742848599999999</v>
      </c>
      <c r="T190" s="12">
        <f t="shared" si="25"/>
        <v>5.7553889999999996E-3</v>
      </c>
    </row>
    <row r="191" spans="1:20">
      <c r="A191">
        <f t="shared" si="27"/>
        <v>20</v>
      </c>
      <c r="B191" s="12">
        <f t="shared" si="20"/>
        <v>-200</v>
      </c>
      <c r="C191">
        <f t="shared" si="29"/>
        <v>0.1143</v>
      </c>
      <c r="D191">
        <f t="shared" si="28"/>
        <v>-0.94195376960471822</v>
      </c>
      <c r="E191" s="12">
        <f t="shared" si="26"/>
        <v>750</v>
      </c>
      <c r="F191">
        <f>'2000 250 200 1'!C643</f>
        <v>2.2067314100000001E-5</v>
      </c>
      <c r="G191">
        <f>'2000 250 200 15'!C643</f>
        <v>2.2052543E-5</v>
      </c>
      <c r="H191" s="15">
        <f t="shared" si="21"/>
        <v>6.6958965739718518E-2</v>
      </c>
      <c r="I191">
        <f>'2000 250 200 1'!D643</f>
        <v>5.0775028500000001E-6</v>
      </c>
      <c r="J191">
        <f>'2000 250 200 15'!D643</f>
        <v>5.0733888500000004E-6</v>
      </c>
      <c r="K191" s="15">
        <f t="shared" si="22"/>
        <v>8.1056918378897391E-2</v>
      </c>
      <c r="L191">
        <f>'2000 250 200 1'!E643</f>
        <v>0.230091566</v>
      </c>
      <c r="M191">
        <f>'2000 250 200 15'!E643</f>
        <v>0.23005913</v>
      </c>
      <c r="N191" s="12">
        <f t="shared" si="23"/>
        <v>-3.2435999999996801E-5</v>
      </c>
      <c r="O191">
        <f>'2000 250 200 1'!F643</f>
        <v>1.51013459E-2</v>
      </c>
      <c r="P191">
        <f>'2000 250 200 15'!F643</f>
        <v>1.25634441E-2</v>
      </c>
      <c r="Q191" s="12">
        <f t="shared" si="24"/>
        <v>-2.5379018000000007E-3</v>
      </c>
      <c r="R191">
        <f>'2000 250 200 1'!G643</f>
        <v>0.242654376</v>
      </c>
      <c r="S191">
        <f>'2000 250 200 15'!G643</f>
        <v>0.245210657</v>
      </c>
      <c r="T191" s="12">
        <f t="shared" si="25"/>
        <v>2.5562809999999936E-3</v>
      </c>
    </row>
    <row r="192" spans="1:20">
      <c r="A192">
        <f t="shared" si="27"/>
        <v>21</v>
      </c>
      <c r="B192" s="12">
        <f t="shared" si="20"/>
        <v>-210</v>
      </c>
      <c r="C192">
        <f t="shared" si="29"/>
        <v>0.14399999999999999</v>
      </c>
      <c r="D192">
        <f t="shared" si="28"/>
        <v>-0.84163750790475034</v>
      </c>
      <c r="E192" s="12">
        <f t="shared" si="26"/>
        <v>750</v>
      </c>
      <c r="F192">
        <f>'2000 250 200 1'!C644</f>
        <v>2.1948646200000001E-5</v>
      </c>
      <c r="G192">
        <f>'2000 250 200 15'!C644</f>
        <v>2.1935114600000001E-5</v>
      </c>
      <c r="H192" s="15">
        <f t="shared" si="21"/>
        <v>6.1670193043255467E-2</v>
      </c>
      <c r="I192">
        <f>'2000 250 200 1'!D644</f>
        <v>5.04690511E-6</v>
      </c>
      <c r="J192">
        <f>'2000 250 200 15'!D644</f>
        <v>5.0431022100000002E-6</v>
      </c>
      <c r="K192" s="15">
        <f t="shared" si="22"/>
        <v>7.5379529060634887E-2</v>
      </c>
      <c r="L192">
        <f>'2000 250 200 1'!E644</f>
        <v>0.22994152200000001</v>
      </c>
      <c r="M192">
        <f>'2000 250 200 15'!E644</f>
        <v>0.229910001</v>
      </c>
      <c r="N192" s="12">
        <f t="shared" si="23"/>
        <v>-3.1521000000006572E-5</v>
      </c>
      <c r="O192">
        <f>'2000 250 200 1'!F644</f>
        <v>9.4708120400000002E-3</v>
      </c>
      <c r="P192">
        <f>'2000 250 200 15'!F644</f>
        <v>8.1416894200000006E-3</v>
      </c>
      <c r="Q192" s="12">
        <f t="shared" si="24"/>
        <v>-1.3291226199999995E-3</v>
      </c>
      <c r="R192">
        <f>'2000 250 200 1'!G644</f>
        <v>0.24845241900000001</v>
      </c>
      <c r="S192">
        <f>'2000 250 200 15'!G644</f>
        <v>0.24980995</v>
      </c>
      <c r="T192" s="12">
        <f t="shared" si="25"/>
        <v>1.3575309999999952E-3</v>
      </c>
    </row>
    <row r="193" spans="1:20">
      <c r="A193">
        <f t="shared" si="27"/>
        <v>22</v>
      </c>
      <c r="B193" s="12">
        <f t="shared" si="20"/>
        <v>-220</v>
      </c>
      <c r="C193">
        <f t="shared" si="29"/>
        <v>0.18140000000000001</v>
      </c>
      <c r="D193">
        <f t="shared" si="28"/>
        <v>-0.74136271727592351</v>
      </c>
      <c r="E193" s="12">
        <f t="shared" si="26"/>
        <v>750</v>
      </c>
      <c r="F193">
        <f>'2000 250 200 1'!C645</f>
        <v>2.1791120900000001E-5</v>
      </c>
      <c r="G193">
        <f>'2000 250 200 15'!C645</f>
        <v>2.1779780700000001E-5</v>
      </c>
      <c r="H193" s="15">
        <f t="shared" si="21"/>
        <v>5.2054006612524864E-2</v>
      </c>
      <c r="I193">
        <f>'2000 250 200 1'!D645</f>
        <v>5.0062466000000001E-6</v>
      </c>
      <c r="J193">
        <f>'2000 250 200 15'!D645</f>
        <v>5.0029882700000002E-6</v>
      </c>
      <c r="K193" s="15">
        <f t="shared" si="22"/>
        <v>6.5106475016703483E-2</v>
      </c>
      <c r="L193">
        <f>'2000 250 200 1'!E645</f>
        <v>0.22973791199999999</v>
      </c>
      <c r="M193">
        <f>'2000 250 200 15'!E645</f>
        <v>0.22970792700000001</v>
      </c>
      <c r="N193" s="12">
        <f t="shared" si="23"/>
        <v>-2.9984999999982387E-5</v>
      </c>
      <c r="O193">
        <f>'2000 250 200 1'!F645</f>
        <v>6.3936236700000001E-3</v>
      </c>
      <c r="P193">
        <f>'2000 250 200 15'!F645</f>
        <v>5.50688619E-3</v>
      </c>
      <c r="Q193" s="12">
        <f t="shared" si="24"/>
        <v>-8.8673748000000011E-4</v>
      </c>
      <c r="R193">
        <f>'2000 250 200 1'!G645</f>
        <v>0.25169955500000002</v>
      </c>
      <c r="S193">
        <f>'2000 250 200 15'!G645</f>
        <v>0.252540667</v>
      </c>
      <c r="T193" s="12">
        <f t="shared" si="25"/>
        <v>8.4111199999997721E-4</v>
      </c>
    </row>
    <row r="194" spans="1:20">
      <c r="A194">
        <f t="shared" si="27"/>
        <v>23</v>
      </c>
      <c r="B194" s="12">
        <f t="shared" si="20"/>
        <v>-230</v>
      </c>
      <c r="C194">
        <f t="shared" si="29"/>
        <v>0.2286</v>
      </c>
      <c r="D194">
        <f t="shared" si="28"/>
        <v>-0.64092377394073707</v>
      </c>
      <c r="E194" s="12">
        <f t="shared" si="26"/>
        <v>750</v>
      </c>
      <c r="F194">
        <f>'2000 250 200 1'!C646</f>
        <v>2.15942319E-5</v>
      </c>
      <c r="G194">
        <f>'2000 250 200 15'!C646</f>
        <v>2.1586265800000001E-5</v>
      </c>
      <c r="H194" s="15">
        <f t="shared" si="21"/>
        <v>3.6896749339687104E-2</v>
      </c>
      <c r="I194">
        <f>'2000 250 200 1'!D646</f>
        <v>4.9554622299999998E-6</v>
      </c>
      <c r="J194">
        <f>'2000 250 200 15'!D646</f>
        <v>4.9530941100000001E-6</v>
      </c>
      <c r="K194" s="15">
        <f t="shared" si="22"/>
        <v>4.7799496086828173E-2</v>
      </c>
      <c r="L194">
        <f>'2000 250 200 1'!E646</f>
        <v>0.229480829</v>
      </c>
      <c r="M194">
        <f>'2000 250 200 15'!E646</f>
        <v>0.22945581000000001</v>
      </c>
      <c r="N194" s="12">
        <f t="shared" si="23"/>
        <v>-2.5018999999987246E-5</v>
      </c>
      <c r="O194">
        <f>'2000 250 200 1'!F646</f>
        <v>5.0088411200000004E-3</v>
      </c>
      <c r="P194">
        <f>'2000 250 200 15'!F646</f>
        <v>4.3837542699999999E-3</v>
      </c>
      <c r="Q194" s="12">
        <f t="shared" si="24"/>
        <v>-6.2508685000000046E-4</v>
      </c>
      <c r="R194">
        <f>'2000 250 200 1'!G646</f>
        <v>0.25354464399999999</v>
      </c>
      <c r="S194">
        <f>'2000 250 200 15'!G646</f>
        <v>0.25406136600000001</v>
      </c>
      <c r="T194" s="12">
        <f t="shared" si="25"/>
        <v>5.1672200000002499E-4</v>
      </c>
    </row>
    <row r="195" spans="1:20">
      <c r="A195">
        <f t="shared" si="27"/>
        <v>24</v>
      </c>
      <c r="B195" s="12">
        <f t="shared" si="20"/>
        <v>-240</v>
      </c>
      <c r="C195">
        <f t="shared" si="29"/>
        <v>0.28799999999999998</v>
      </c>
      <c r="D195">
        <f t="shared" si="28"/>
        <v>-0.54060751224076919</v>
      </c>
      <c r="E195" s="12">
        <f t="shared" si="26"/>
        <v>750</v>
      </c>
      <c r="F195">
        <f>'2000 250 200 1'!C647</f>
        <v>2.13583638E-5</v>
      </c>
      <c r="G195">
        <f>'2000 250 200 15'!C647</f>
        <v>2.13551389E-5</v>
      </c>
      <c r="H195" s="15">
        <f t="shared" si="21"/>
        <v>1.510014302807508E-2</v>
      </c>
      <c r="I195">
        <f>'2000 250 200 1'!D647</f>
        <v>4.89451175E-6</v>
      </c>
      <c r="J195">
        <f>'2000 250 200 15'!D647</f>
        <v>4.8934128399999996E-6</v>
      </c>
      <c r="K195" s="15">
        <f t="shared" si="22"/>
        <v>2.2454402665159148E-2</v>
      </c>
      <c r="L195">
        <f>'2000 250 200 1'!E647</f>
        <v>0.22916136200000001</v>
      </c>
      <c r="M195">
        <f>'2000 250 200 15'!E647</f>
        <v>0.22914451</v>
      </c>
      <c r="N195" s="12">
        <f t="shared" si="23"/>
        <v>-1.6852000000011635E-5</v>
      </c>
      <c r="O195">
        <f>'2000 250 200 1'!F647</f>
        <v>4.5871532699999999E-3</v>
      </c>
      <c r="P195">
        <f>'2000 250 200 15'!F647</f>
        <v>4.1101967399999996E-3</v>
      </c>
      <c r="Q195" s="12">
        <f t="shared" si="24"/>
        <v>-4.7695653000000022E-4</v>
      </c>
      <c r="R195">
        <f>'2000 250 200 1'!G647</f>
        <v>0.254817882</v>
      </c>
      <c r="S195">
        <f>'2000 250 200 15'!G647</f>
        <v>0.255123822</v>
      </c>
      <c r="T195" s="12">
        <f t="shared" si="25"/>
        <v>3.0594000000000454E-4</v>
      </c>
    </row>
    <row r="196" spans="1:20">
      <c r="A196">
        <f t="shared" si="27"/>
        <v>25</v>
      </c>
      <c r="B196" s="12">
        <f t="shared" ref="B196:B259" si="30">A196*10*-1</f>
        <v>-250</v>
      </c>
      <c r="C196">
        <f t="shared" si="29"/>
        <v>0.36280000000000001</v>
      </c>
      <c r="D196">
        <f t="shared" si="28"/>
        <v>-0.44033272161194231</v>
      </c>
      <c r="E196" s="12">
        <f t="shared" si="26"/>
        <v>750</v>
      </c>
      <c r="F196">
        <f>'2000 250 200 1'!C648</f>
        <v>2.1083537700000001E-5</v>
      </c>
      <c r="G196">
        <f>'2000 250 200 15'!C648</f>
        <v>2.1086584600000002E-5</v>
      </c>
      <c r="H196" s="15">
        <f t="shared" ref="H196:H259" si="31">2*(F196-G196)/(F196+G196)*100</f>
        <v>-1.4450515359307371E-2</v>
      </c>
      <c r="I196">
        <f>'2000 250 200 1'!D648</f>
        <v>4.8231879899999997E-6</v>
      </c>
      <c r="J196">
        <f>'2000 250 200 15'!D648</f>
        <v>4.8237187100000004E-6</v>
      </c>
      <c r="K196" s="15">
        <f t="shared" ref="K196:K259" si="32">2*(I196-J196)/(I196+J196)*100</f>
        <v>-1.1002905211070915E-2</v>
      </c>
      <c r="L196">
        <f>'2000 250 200 1'!E648</f>
        <v>0.22876559199999999</v>
      </c>
      <c r="M196">
        <f>'2000 250 200 15'!E648</f>
        <v>0.22875770600000001</v>
      </c>
      <c r="N196" s="12">
        <f t="shared" ref="N196:N259" si="33">M196-L196</f>
        <v>-7.8859999999847386E-6</v>
      </c>
      <c r="O196">
        <f>'2000 250 200 1'!F648</f>
        <v>5.0688830600000003E-3</v>
      </c>
      <c r="P196">
        <f>'2000 250 200 15'!F648</f>
        <v>4.3274348699999998E-3</v>
      </c>
      <c r="Q196" s="12">
        <f t="shared" ref="Q196:Q259" si="34">P196-O196</f>
        <v>-7.4144819000000056E-4</v>
      </c>
      <c r="R196">
        <f>'2000 250 200 1'!G648</f>
        <v>0.25591753099999998</v>
      </c>
      <c r="S196">
        <f>'2000 250 200 15'!G648</f>
        <v>0.256129463</v>
      </c>
      <c r="T196" s="12">
        <f t="shared" ref="T196:T259" si="35">S196-R196</f>
        <v>2.1193200000002577E-4</v>
      </c>
    </row>
    <row r="197" spans="1:20">
      <c r="A197">
        <f t="shared" si="27"/>
        <v>26</v>
      </c>
      <c r="B197" s="12">
        <f t="shared" si="30"/>
        <v>-260</v>
      </c>
      <c r="C197">
        <f t="shared" si="29"/>
        <v>0.4572</v>
      </c>
      <c r="D197">
        <f t="shared" si="28"/>
        <v>-0.33989377827675588</v>
      </c>
      <c r="E197" s="12">
        <f t="shared" si="26"/>
        <v>750</v>
      </c>
      <c r="F197">
        <f>'2000 250 200 1'!C649</f>
        <v>2.0768591800000001E-5</v>
      </c>
      <c r="G197">
        <f>'2000 250 200 15'!C649</f>
        <v>2.0779603400000001E-5</v>
      </c>
      <c r="H197" s="15">
        <f t="shared" si="31"/>
        <v>-5.3006393885432254E-2</v>
      </c>
      <c r="I197">
        <f>'2000 250 200 1'!D649</f>
        <v>4.7411349000000002E-6</v>
      </c>
      <c r="J197">
        <f>'2000 250 200 15'!D649</f>
        <v>4.7438116999999999E-6</v>
      </c>
      <c r="K197" s="15">
        <f t="shared" si="32"/>
        <v>-5.644312219954279E-2</v>
      </c>
      <c r="L197">
        <f>'2000 250 200 1'!E649</f>
        <v>0.22828388899999999</v>
      </c>
      <c r="M197">
        <f>'2000 250 200 15'!E649</f>
        <v>0.228291734</v>
      </c>
      <c r="N197" s="12">
        <f t="shared" si="33"/>
        <v>7.8450000000063191E-6</v>
      </c>
      <c r="O197">
        <f>'2000 250 200 1'!F649</f>
        <v>8.19597138E-3</v>
      </c>
      <c r="P197">
        <f>'2000 250 200 15'!F649</f>
        <v>6.4181891499999998E-3</v>
      </c>
      <c r="Q197" s="12">
        <f t="shared" si="34"/>
        <v>-1.7777822300000003E-3</v>
      </c>
      <c r="R197">
        <f>'2000 250 200 1'!G649</f>
        <v>0.25689202</v>
      </c>
      <c r="S197">
        <f>'2000 250 200 15'!G649</f>
        <v>0.25699445100000001</v>
      </c>
      <c r="T197" s="12">
        <f t="shared" si="35"/>
        <v>1.0243100000001393E-4</v>
      </c>
    </row>
    <row r="198" spans="1:20">
      <c r="A198">
        <f t="shared" si="27"/>
        <v>27</v>
      </c>
      <c r="B198" s="12">
        <f t="shared" si="30"/>
        <v>-270</v>
      </c>
      <c r="C198">
        <f t="shared" si="29"/>
        <v>0.57599999999999996</v>
      </c>
      <c r="D198">
        <f t="shared" si="28"/>
        <v>-0.239577516576788</v>
      </c>
      <c r="E198" s="12">
        <f t="shared" si="26"/>
        <v>750</v>
      </c>
      <c r="F198">
        <f>'2000 250 200 1'!C650</f>
        <v>2.0410741300000001E-5</v>
      </c>
      <c r="G198">
        <f>'2000 250 200 15'!C650</f>
        <v>2.0431811599999999E-5</v>
      </c>
      <c r="H198" s="15">
        <f t="shared" si="31"/>
        <v>-0.10317817327230906</v>
      </c>
      <c r="I198">
        <f>'2000 250 200 1'!D650</f>
        <v>4.6467935300000002E-6</v>
      </c>
      <c r="J198">
        <f>'2000 250 200 15'!D650</f>
        <v>4.6527065800000001E-6</v>
      </c>
      <c r="K198" s="15">
        <f t="shared" si="32"/>
        <v>-0.12716920114106919</v>
      </c>
      <c r="L198">
        <f>'2000 250 200 1'!E650</f>
        <v>0.227664124</v>
      </c>
      <c r="M198">
        <f>'2000 250 200 15'!E650</f>
        <v>0.22771875</v>
      </c>
      <c r="N198" s="12">
        <f t="shared" si="33"/>
        <v>5.4626000000002062E-5</v>
      </c>
      <c r="O198">
        <f>'2000 250 200 1'!F650</f>
        <v>1.72079165E-2</v>
      </c>
      <c r="P198">
        <f>'2000 250 200 15'!F650</f>
        <v>1.3572772E-2</v>
      </c>
      <c r="Q198" s="12">
        <f t="shared" si="34"/>
        <v>-3.6351444999999996E-3</v>
      </c>
      <c r="R198">
        <f>'2000 250 200 1'!G650</f>
        <v>0.25819690200000001</v>
      </c>
      <c r="S198">
        <f>'2000 250 200 15'!G650</f>
        <v>0.25793801399999999</v>
      </c>
      <c r="T198" s="12">
        <f t="shared" si="35"/>
        <v>-2.5888800000001266E-4</v>
      </c>
    </row>
    <row r="199" spans="1:20">
      <c r="A199">
        <f t="shared" si="27"/>
        <v>28</v>
      </c>
      <c r="B199" s="12">
        <f t="shared" si="30"/>
        <v>-280</v>
      </c>
      <c r="C199">
        <f t="shared" si="29"/>
        <v>0.72570000000000001</v>
      </c>
      <c r="D199">
        <f t="shared" si="28"/>
        <v>-0.13924287691845788</v>
      </c>
      <c r="E199" s="12">
        <f t="shared" si="26"/>
        <v>750</v>
      </c>
      <c r="F199">
        <f>'2000 250 200 1'!C651</f>
        <v>2.00036986E-5</v>
      </c>
      <c r="G199">
        <f>'2000 250 200 15'!C651</f>
        <v>2.0038072000000001E-5</v>
      </c>
      <c r="H199" s="15">
        <f t="shared" si="31"/>
        <v>-0.1716877125308745</v>
      </c>
      <c r="I199">
        <f>'2000 250 200 1'!D651</f>
        <v>4.5349582800000001E-6</v>
      </c>
      <c r="J199">
        <f>'2000 250 200 15'!D651</f>
        <v>4.5463439299999999E-6</v>
      </c>
      <c r="K199" s="15">
        <f t="shared" si="32"/>
        <v>-0.25074928103289795</v>
      </c>
      <c r="L199">
        <f>'2000 250 200 1'!E651</f>
        <v>0.226705989</v>
      </c>
      <c r="M199">
        <f>'2000 250 200 15'!E651</f>
        <v>0.22688529700000001</v>
      </c>
      <c r="N199" s="12">
        <f t="shared" si="33"/>
        <v>1.793080000000169E-4</v>
      </c>
      <c r="O199">
        <f>'2000 250 200 1'!F651</f>
        <v>3.4706846399999998E-2</v>
      </c>
      <c r="P199">
        <f>'2000 250 200 15'!F651</f>
        <v>2.9185512199999999E-2</v>
      </c>
      <c r="Q199" s="12">
        <f t="shared" si="34"/>
        <v>-5.5213341999999985E-3</v>
      </c>
      <c r="R199">
        <f>'2000 250 200 1'!G651</f>
        <v>0.261183887</v>
      </c>
      <c r="S199">
        <f>'2000 250 200 15'!G651</f>
        <v>0.26009980700000002</v>
      </c>
      <c r="T199" s="12">
        <f t="shared" si="35"/>
        <v>-1.0840799999999873E-3</v>
      </c>
    </row>
    <row r="200" spans="1:20">
      <c r="A200">
        <f t="shared" si="27"/>
        <v>29</v>
      </c>
      <c r="B200" s="12">
        <f t="shared" si="30"/>
        <v>-290</v>
      </c>
      <c r="C200">
        <f t="shared" si="29"/>
        <v>0.9143</v>
      </c>
      <c r="D200">
        <f t="shared" si="28"/>
        <v>-3.8911280232103829E-2</v>
      </c>
      <c r="E200" s="12">
        <f t="shared" si="26"/>
        <v>750</v>
      </c>
      <c r="F200">
        <f>'2000 250 200 1'!C652</f>
        <v>1.9532780199999999E-5</v>
      </c>
      <c r="G200">
        <f>'2000 250 200 15'!C652</f>
        <v>1.9585973699999999E-5</v>
      </c>
      <c r="H200" s="15">
        <f t="shared" si="31"/>
        <v>-0.27195907178423862</v>
      </c>
      <c r="I200">
        <f>'2000 250 200 1'!D652</f>
        <v>4.3940092199999998E-6</v>
      </c>
      <c r="J200">
        <f>'2000 250 200 15'!D652</f>
        <v>4.4147216999999998E-6</v>
      </c>
      <c r="K200" s="15">
        <f t="shared" si="32"/>
        <v>-0.4702716018484086</v>
      </c>
      <c r="L200">
        <f>'2000 250 200 1'!E652</f>
        <v>0.22495564800000001</v>
      </c>
      <c r="M200">
        <f>'2000 250 200 15'!E652</f>
        <v>0.22540220799999999</v>
      </c>
      <c r="N200" s="12">
        <f t="shared" si="33"/>
        <v>4.4655999999998475E-4</v>
      </c>
      <c r="O200">
        <f>'2000 250 200 1'!F652</f>
        <v>5.8897970299999998E-2</v>
      </c>
      <c r="P200">
        <f>'2000 250 200 15'!F652</f>
        <v>5.3296755299999998E-2</v>
      </c>
      <c r="Q200" s="12">
        <f t="shared" si="34"/>
        <v>-5.6012149999999997E-3</v>
      </c>
      <c r="R200">
        <f>'2000 250 200 1'!G652</f>
        <v>0.26776784399999998</v>
      </c>
      <c r="S200">
        <f>'2000 250 200 15'!G652</f>
        <v>0.26534812899999999</v>
      </c>
      <c r="T200" s="12">
        <f t="shared" si="35"/>
        <v>-2.419714999999989E-3</v>
      </c>
    </row>
    <row r="201" spans="1:20">
      <c r="A201">
        <f t="shared" si="27"/>
        <v>30</v>
      </c>
      <c r="B201" s="12">
        <f t="shared" si="30"/>
        <v>-300</v>
      </c>
      <c r="C201">
        <f t="shared" si="29"/>
        <v>1.1519999999999999</v>
      </c>
      <c r="D201">
        <f t="shared" si="28"/>
        <v>6.1452479087193208E-2</v>
      </c>
      <c r="E201" s="12">
        <f t="shared" si="26"/>
        <v>750</v>
      </c>
      <c r="F201">
        <f>'2000 250 200 1'!C653</f>
        <v>1.8967695099999999E-5</v>
      </c>
      <c r="G201">
        <f>'2000 250 200 15'!C653</f>
        <v>1.90480655E-5</v>
      </c>
      <c r="H201" s="15">
        <f t="shared" si="31"/>
        <v>-0.42282673676139026</v>
      </c>
      <c r="I201">
        <f>'2000 250 200 1'!D653</f>
        <v>4.2038650899999999E-6</v>
      </c>
      <c r="J201">
        <f>'2000 250 200 15'!D653</f>
        <v>4.23894514E-6</v>
      </c>
      <c r="K201" s="15">
        <f t="shared" si="32"/>
        <v>-0.83100410987207873</v>
      </c>
      <c r="L201">
        <f>'2000 250 200 1'!E653</f>
        <v>0.22163289</v>
      </c>
      <c r="M201">
        <f>'2000 250 200 15'!E653</f>
        <v>0.222539403</v>
      </c>
      <c r="N201" s="12">
        <f t="shared" si="33"/>
        <v>9.0651299999999768E-4</v>
      </c>
      <c r="O201">
        <f>'2000 250 200 1'!F653</f>
        <v>8.0492925100000001E-2</v>
      </c>
      <c r="P201">
        <f>'2000 250 200 15'!F653</f>
        <v>7.7960053700000004E-2</v>
      </c>
      <c r="Q201" s="12">
        <f t="shared" si="34"/>
        <v>-2.5328713999999974E-3</v>
      </c>
      <c r="R201">
        <f>'2000 250 200 1'!G653</f>
        <v>0.27956450300000002</v>
      </c>
      <c r="S201">
        <f>'2000 250 200 15'!G653</f>
        <v>0.27563750100000001</v>
      </c>
      <c r="T201" s="12">
        <f t="shared" si="35"/>
        <v>-3.9270020000000128E-3</v>
      </c>
    </row>
    <row r="202" spans="1:20">
      <c r="A202">
        <f t="shared" si="27"/>
        <v>31</v>
      </c>
      <c r="B202" s="12">
        <f t="shared" si="30"/>
        <v>-310</v>
      </c>
      <c r="C202">
        <f t="shared" si="29"/>
        <v>1.4510000000000001</v>
      </c>
      <c r="D202">
        <f t="shared" si="28"/>
        <v>0.16166741243773589</v>
      </c>
      <c r="E202" s="12">
        <f t="shared" si="26"/>
        <v>750</v>
      </c>
      <c r="F202">
        <f>'2000 250 200 1'!C654</f>
        <v>1.8257759000000001E-5</v>
      </c>
      <c r="G202">
        <f>'2000 250 200 15'!C654</f>
        <v>1.8375159600000001E-5</v>
      </c>
      <c r="H202" s="15">
        <f t="shared" si="31"/>
        <v>-0.64095684693820465</v>
      </c>
      <c r="I202">
        <f>'2000 250 200 1'!D654</f>
        <v>3.9374666999999999E-6</v>
      </c>
      <c r="J202">
        <f>'2000 250 200 15'!D654</f>
        <v>3.99104443E-6</v>
      </c>
      <c r="K202" s="15">
        <f t="shared" si="32"/>
        <v>-1.351520584924754</v>
      </c>
      <c r="L202">
        <f>'2000 250 200 1'!E654</f>
        <v>0.21565991100000001</v>
      </c>
      <c r="M202">
        <f>'2000 250 200 15'!E654</f>
        <v>0.21719780999999999</v>
      </c>
      <c r="N202" s="12">
        <f t="shared" si="33"/>
        <v>1.5378989999999815E-3</v>
      </c>
      <c r="O202">
        <f>'2000 250 200 1'!F654</f>
        <v>8.6476559699999997E-2</v>
      </c>
      <c r="P202">
        <f>'2000 250 200 15'!F654</f>
        <v>8.8745833699999999E-2</v>
      </c>
      <c r="Q202" s="12">
        <f t="shared" si="34"/>
        <v>2.2692740000000017E-3</v>
      </c>
      <c r="R202">
        <f>'2000 250 200 1'!G654</f>
        <v>0.29653839799999998</v>
      </c>
      <c r="S202">
        <f>'2000 250 200 15'!G654</f>
        <v>0.29170782499999998</v>
      </c>
      <c r="T202" s="12">
        <f t="shared" si="35"/>
        <v>-4.8305730000000047E-3</v>
      </c>
    </row>
    <row r="203" spans="1:20">
      <c r="A203">
        <f t="shared" si="27"/>
        <v>32</v>
      </c>
      <c r="B203" s="12">
        <f t="shared" si="30"/>
        <v>-320</v>
      </c>
      <c r="C203">
        <f t="shared" si="29"/>
        <v>1.829</v>
      </c>
      <c r="D203">
        <f t="shared" si="28"/>
        <v>0.26221370547641687</v>
      </c>
      <c r="E203" s="12">
        <f t="shared" si="26"/>
        <v>750</v>
      </c>
      <c r="F203">
        <f>'2000 250 200 1'!C655</f>
        <v>1.7336667999999999E-5</v>
      </c>
      <c r="G203">
        <f>'2000 250 200 15'!C655</f>
        <v>1.7498675899999998E-5</v>
      </c>
      <c r="H203" s="15">
        <f t="shared" si="31"/>
        <v>-0.93013521247309849</v>
      </c>
      <c r="I203">
        <f>'2000 250 200 1'!D655</f>
        <v>3.5706038099999998E-6</v>
      </c>
      <c r="J203">
        <f>'2000 250 200 15'!D655</f>
        <v>3.6430066600000001E-6</v>
      </c>
      <c r="K203" s="15">
        <f t="shared" si="32"/>
        <v>-2.0073956114239788</v>
      </c>
      <c r="L203">
        <f>'2000 250 200 1'!E655</f>
        <v>0.20595675099999999</v>
      </c>
      <c r="M203">
        <f>'2000 250 200 15'!E655</f>
        <v>0.20818756099999999</v>
      </c>
      <c r="N203" s="12">
        <f t="shared" si="33"/>
        <v>2.2308099999999997E-3</v>
      </c>
      <c r="O203">
        <f>'2000 250 200 1'!F655</f>
        <v>7.0544136300000004E-2</v>
      </c>
      <c r="P203">
        <f>'2000 250 200 15'!F655</f>
        <v>7.6358201599999995E-2</v>
      </c>
      <c r="Q203" s="12">
        <f t="shared" si="34"/>
        <v>5.8140652999999903E-3</v>
      </c>
      <c r="R203">
        <f>'2000 250 200 1'!G655</f>
        <v>0.31557696200000002</v>
      </c>
      <c r="S203">
        <f>'2000 250 200 15'!G655</f>
        <v>0.31110795499999999</v>
      </c>
      <c r="T203" s="12">
        <f t="shared" si="35"/>
        <v>-4.4690070000000248E-3</v>
      </c>
    </row>
    <row r="204" spans="1:20">
      <c r="A204">
        <f t="shared" si="27"/>
        <v>33</v>
      </c>
      <c r="B204" s="12">
        <f t="shared" si="30"/>
        <v>-330</v>
      </c>
      <c r="C204">
        <f t="shared" si="29"/>
        <v>2.3039999999999998</v>
      </c>
      <c r="D204">
        <f t="shared" si="28"/>
        <v>0.3624824747511744</v>
      </c>
      <c r="E204" s="12">
        <f t="shared" si="26"/>
        <v>750</v>
      </c>
      <c r="F204">
        <f>'2000 250 200 1'!C656</f>
        <v>1.6142311799999999E-5</v>
      </c>
      <c r="G204">
        <f>'2000 250 200 15'!C656</f>
        <v>1.6349370699999999E-5</v>
      </c>
      <c r="H204" s="15">
        <f t="shared" si="31"/>
        <v>-1.2745347982518278</v>
      </c>
      <c r="I204">
        <f>'2000 250 200 1'!D656</f>
        <v>3.0989468599999998E-6</v>
      </c>
      <c r="J204">
        <f>'2000 250 200 15'!D656</f>
        <v>3.18523345E-6</v>
      </c>
      <c r="K204" s="15">
        <f t="shared" si="32"/>
        <v>-2.7461525845365249</v>
      </c>
      <c r="L204">
        <f>'2000 250 200 1'!E656</f>
        <v>0.191976645</v>
      </c>
      <c r="M204">
        <f>'2000 250 200 15'!E656</f>
        <v>0.194823001</v>
      </c>
      <c r="N204" s="12">
        <f t="shared" si="33"/>
        <v>2.8463559999999943E-3</v>
      </c>
      <c r="O204">
        <f>'2000 250 200 1'!F656</f>
        <v>3.7862277299999997E-2</v>
      </c>
      <c r="P204">
        <f>'2000 250 200 15'!F656</f>
        <v>4.4630077599999998E-2</v>
      </c>
      <c r="Q204" s="12">
        <f t="shared" si="34"/>
        <v>6.7678003000000014E-3</v>
      </c>
      <c r="R204">
        <f>'2000 250 200 1'!G656</f>
        <v>0.33106534399999998</v>
      </c>
      <c r="S204">
        <f>'2000 250 200 15'!G656</f>
        <v>0.32806447300000002</v>
      </c>
      <c r="T204" s="12">
        <f t="shared" si="35"/>
        <v>-3.0008709999999605E-3</v>
      </c>
    </row>
    <row r="205" spans="1:20">
      <c r="A205">
        <f t="shared" si="27"/>
        <v>34</v>
      </c>
      <c r="B205" s="12">
        <f t="shared" si="30"/>
        <v>-340</v>
      </c>
      <c r="C205">
        <f t="shared" si="29"/>
        <v>2.903</v>
      </c>
      <c r="D205">
        <f t="shared" si="28"/>
        <v>0.46284703583167375</v>
      </c>
      <c r="E205" s="12">
        <f t="shared" si="26"/>
        <v>750</v>
      </c>
      <c r="F205">
        <f>'2000 250 200 1'!C657</f>
        <v>1.4648528E-5</v>
      </c>
      <c r="G205">
        <f>'2000 250 200 15'!C657</f>
        <v>1.48911422E-5</v>
      </c>
      <c r="H205" s="15">
        <f t="shared" si="31"/>
        <v>-1.6426330988624231</v>
      </c>
      <c r="I205">
        <f>'2000 250 200 1'!D657</f>
        <v>2.5499374700000001E-6</v>
      </c>
      <c r="J205">
        <f>'2000 250 200 15'!D657</f>
        <v>2.64131289E-6</v>
      </c>
      <c r="K205" s="15">
        <f t="shared" si="32"/>
        <v>-3.5203626742440473</v>
      </c>
      <c r="L205">
        <f>'2000 250 200 1'!E657</f>
        <v>0.17407465599999999</v>
      </c>
      <c r="M205">
        <f>'2000 250 200 15'!E657</f>
        <v>0.17737476799999999</v>
      </c>
      <c r="N205" s="12">
        <f t="shared" si="33"/>
        <v>3.3001119999999939E-3</v>
      </c>
      <c r="O205">
        <f>'2000 250 200 1'!F657</f>
        <v>-1.2950235700000001E-3</v>
      </c>
      <c r="P205">
        <f>'2000 250 200 15'!F657</f>
        <v>4.6134157199999998E-3</v>
      </c>
      <c r="Q205" s="12">
        <f t="shared" si="34"/>
        <v>5.9084392899999994E-3</v>
      </c>
      <c r="R205">
        <f>'2000 250 200 1'!G657</f>
        <v>0.33822201200000002</v>
      </c>
      <c r="S205">
        <f>'2000 250 200 15'!G657</f>
        <v>0.33695758199999998</v>
      </c>
      <c r="T205" s="12">
        <f t="shared" si="35"/>
        <v>-1.2644300000000386E-3</v>
      </c>
    </row>
    <row r="206" spans="1:20">
      <c r="A206">
        <f t="shared" si="27"/>
        <v>35</v>
      </c>
      <c r="B206" s="12">
        <f t="shared" si="30"/>
        <v>-350</v>
      </c>
      <c r="C206">
        <f t="shared" si="29"/>
        <v>3.657</v>
      </c>
      <c r="D206">
        <f t="shared" si="28"/>
        <v>0.56312496033804438</v>
      </c>
      <c r="E206" s="12">
        <f t="shared" si="26"/>
        <v>750</v>
      </c>
      <c r="F206">
        <f>'2000 250 200 1'!C658</f>
        <v>1.2893059799999999E-5</v>
      </c>
      <c r="G206">
        <f>'2000 250 200 15'!C658</f>
        <v>1.31535148E-5</v>
      </c>
      <c r="H206" s="15">
        <f t="shared" si="31"/>
        <v>-1.9999174862709241</v>
      </c>
      <c r="I206">
        <f>'2000 250 200 1'!D658</f>
        <v>1.9785710499999998E-6</v>
      </c>
      <c r="J206">
        <f>'2000 250 200 15'!D658</f>
        <v>2.0659561800000001E-6</v>
      </c>
      <c r="K206" s="15">
        <f t="shared" si="32"/>
        <v>-4.3211542427914509</v>
      </c>
      <c r="L206">
        <f>'2000 250 200 1'!E658</f>
        <v>0.15346016200000001</v>
      </c>
      <c r="M206">
        <f>'2000 250 200 15'!E658</f>
        <v>0.15706495300000001</v>
      </c>
      <c r="N206" s="12">
        <f t="shared" si="33"/>
        <v>3.6047909999999961E-3</v>
      </c>
      <c r="O206">
        <f>'2000 250 200 1'!F658</f>
        <v>-3.8975623899999999E-2</v>
      </c>
      <c r="P206">
        <f>'2000 250 200 15'!F658</f>
        <v>-3.4430902800000003E-2</v>
      </c>
      <c r="Q206" s="12">
        <f t="shared" si="34"/>
        <v>4.544721099999996E-3</v>
      </c>
      <c r="R206">
        <f>'2000 250 200 1'!G658</f>
        <v>0.33583353599999999</v>
      </c>
      <c r="S206">
        <f>'2000 250 200 15'!G658</f>
        <v>0.33584292799999999</v>
      </c>
      <c r="T206" s="12">
        <f t="shared" si="35"/>
        <v>9.3919999999969583E-6</v>
      </c>
    </row>
    <row r="207" spans="1:20">
      <c r="A207">
        <f t="shared" si="27"/>
        <v>36</v>
      </c>
      <c r="B207" s="12">
        <f t="shared" si="30"/>
        <v>-360</v>
      </c>
      <c r="C207">
        <f t="shared" si="29"/>
        <v>4.6079999999999997</v>
      </c>
      <c r="D207">
        <f t="shared" si="28"/>
        <v>0.6635124704151556</v>
      </c>
      <c r="E207" s="12">
        <f t="shared" si="26"/>
        <v>750</v>
      </c>
      <c r="F207">
        <f>'2000 250 200 1'!C659</f>
        <v>1.0979217399999999E-5</v>
      </c>
      <c r="G207">
        <f>'2000 250 200 15'!C659</f>
        <v>1.12371936E-5</v>
      </c>
      <c r="H207" s="15">
        <f t="shared" si="31"/>
        <v>-2.3223931174121764</v>
      </c>
      <c r="I207">
        <f>'2000 250 200 1'!D659</f>
        <v>1.44712362E-6</v>
      </c>
      <c r="J207">
        <f>'2000 250 200 15'!D659</f>
        <v>1.52440265E-6</v>
      </c>
      <c r="K207" s="15">
        <f t="shared" si="32"/>
        <v>-5.2013021577628553</v>
      </c>
      <c r="L207">
        <f>'2000 250 200 1'!E659</f>
        <v>0.13180571599999999</v>
      </c>
      <c r="M207">
        <f>'2000 250 200 15'!E659</f>
        <v>0.13565688300000001</v>
      </c>
      <c r="N207" s="12">
        <f t="shared" si="33"/>
        <v>3.8511670000000164E-3</v>
      </c>
      <c r="O207">
        <f>'2000 250 200 1'!F659</f>
        <v>-7.1625834799999996E-2</v>
      </c>
      <c r="P207">
        <f>'2000 250 200 15'!F659</f>
        <v>-6.8195751499999999E-2</v>
      </c>
      <c r="Q207" s="12">
        <f t="shared" si="34"/>
        <v>3.4300832999999975E-3</v>
      </c>
      <c r="R207">
        <f>'2000 250 200 1'!G659</f>
        <v>0.32596810700000001</v>
      </c>
      <c r="S207">
        <f>'2000 250 200 15'!G659</f>
        <v>0.326586298</v>
      </c>
      <c r="T207" s="12">
        <f t="shared" si="35"/>
        <v>6.1819099999999017E-4</v>
      </c>
    </row>
    <row r="208" spans="1:20">
      <c r="A208">
        <f t="shared" si="27"/>
        <v>37</v>
      </c>
      <c r="B208" s="12">
        <f t="shared" si="30"/>
        <v>-370</v>
      </c>
      <c r="C208">
        <f t="shared" si="29"/>
        <v>5.806</v>
      </c>
      <c r="D208">
        <f t="shared" si="28"/>
        <v>0.76387703149565489</v>
      </c>
      <c r="E208" s="12">
        <f t="shared" si="26"/>
        <v>750</v>
      </c>
      <c r="F208">
        <f>'2000 250 200 1'!C660</f>
        <v>9.0473913200000007E-6</v>
      </c>
      <c r="G208">
        <f>'2000 250 200 15'!C660</f>
        <v>9.2862774199999993E-6</v>
      </c>
      <c r="H208" s="15">
        <f t="shared" si="31"/>
        <v>-2.6059825056051347</v>
      </c>
      <c r="I208">
        <f>'2000 250 200 1'!D660</f>
        <v>1.0019085899999999E-6</v>
      </c>
      <c r="J208">
        <f>'2000 250 200 15'!D660</f>
        <v>1.0670054200000001E-6</v>
      </c>
      <c r="K208" s="15">
        <f t="shared" si="32"/>
        <v>-6.2928502282219227</v>
      </c>
      <c r="L208">
        <f>'2000 250 200 1'!E660</f>
        <v>0.11074005200000001</v>
      </c>
      <c r="M208">
        <f>'2000 250 200 15'!E660</f>
        <v>0.11490130699999999</v>
      </c>
      <c r="N208" s="12">
        <f t="shared" si="33"/>
        <v>4.1612549999999887E-3</v>
      </c>
      <c r="O208">
        <f>'2000 250 200 1'!F660</f>
        <v>-9.8907796800000003E-2</v>
      </c>
      <c r="P208">
        <f>'2000 250 200 15'!F660</f>
        <v>-9.6173276500000002E-2</v>
      </c>
      <c r="Q208" s="12">
        <f t="shared" si="34"/>
        <v>2.7345203000000012E-3</v>
      </c>
      <c r="R208">
        <f>'2000 250 200 1'!G660</f>
        <v>0.31200376600000002</v>
      </c>
      <c r="S208">
        <f>'2000 250 200 15'!G660</f>
        <v>0.31273120199999999</v>
      </c>
      <c r="T208" s="12">
        <f t="shared" si="35"/>
        <v>7.2743599999997022E-4</v>
      </c>
    </row>
    <row r="209" spans="1:20">
      <c r="A209">
        <f t="shared" si="27"/>
        <v>38</v>
      </c>
      <c r="B209" s="12">
        <f t="shared" si="30"/>
        <v>-380</v>
      </c>
      <c r="C209">
        <f t="shared" si="29"/>
        <v>7.3140000000000001</v>
      </c>
      <c r="D209">
        <f t="shared" si="28"/>
        <v>0.86415495600202552</v>
      </c>
      <c r="E209" s="12">
        <f t="shared" si="26"/>
        <v>750</v>
      </c>
      <c r="F209">
        <f>'2000 250 200 1'!C661</f>
        <v>7.2324467599999998E-6</v>
      </c>
      <c r="G209">
        <f>'2000 250 200 15'!C661</f>
        <v>7.4428860899999997E-6</v>
      </c>
      <c r="H209" s="15">
        <f t="shared" si="31"/>
        <v>-2.8679326343184082</v>
      </c>
      <c r="I209">
        <f>'2000 250 200 1'!D661</f>
        <v>6.6168403499999995E-7</v>
      </c>
      <c r="J209">
        <f>'2000 250 200 15'!D661</f>
        <v>7.1550852399999997E-7</v>
      </c>
      <c r="K209" s="15">
        <f t="shared" si="32"/>
        <v>-7.81655239832007</v>
      </c>
      <c r="L209">
        <f>'2000 250 200 1'!E661</f>
        <v>9.1488268999999997E-2</v>
      </c>
      <c r="M209">
        <f>'2000 250 200 15'!E661</f>
        <v>9.6133208999999997E-2</v>
      </c>
      <c r="N209" s="12">
        <f t="shared" si="33"/>
        <v>4.6449400000000002E-3</v>
      </c>
      <c r="O209">
        <f>'2000 250 200 1'!F661</f>
        <v>-0.121514178</v>
      </c>
      <c r="P209">
        <f>'2000 250 200 15'!F661</f>
        <v>-0.119104328</v>
      </c>
      <c r="Q209" s="12">
        <f t="shared" si="34"/>
        <v>2.409850000000005E-3</v>
      </c>
      <c r="R209">
        <f>'2000 250 200 1'!G661</f>
        <v>0.29696124899999998</v>
      </c>
      <c r="S209">
        <f>'2000 250 200 15'!G661</f>
        <v>0.297546282</v>
      </c>
      <c r="T209" s="12">
        <f t="shared" si="35"/>
        <v>5.8503300000001257E-4</v>
      </c>
    </row>
    <row r="210" spans="1:20">
      <c r="A210">
        <f t="shared" si="27"/>
        <v>39</v>
      </c>
      <c r="B210" s="12">
        <f t="shared" si="30"/>
        <v>-390</v>
      </c>
      <c r="C210">
        <f t="shared" si="29"/>
        <v>9.2159999999999993</v>
      </c>
      <c r="D210">
        <f t="shared" si="28"/>
        <v>0.96454246607913674</v>
      </c>
      <c r="E210" s="12">
        <f t="shared" si="26"/>
        <v>750</v>
      </c>
      <c r="F210">
        <f>'2000 250 200 1'!C662</f>
        <v>5.6698831099999996E-6</v>
      </c>
      <c r="G210">
        <f>'2000 250 200 15'!C662</f>
        <v>5.8513123100000002E-6</v>
      </c>
      <c r="H210" s="15">
        <f t="shared" si="31"/>
        <v>-3.1494856807142075</v>
      </c>
      <c r="I210">
        <f>'2000 250 200 1'!D662</f>
        <v>4.2243251600000003E-7</v>
      </c>
      <c r="J210">
        <f>'2000 250 200 15'!D662</f>
        <v>4.6758509800000003E-7</v>
      </c>
      <c r="K210" s="15">
        <f t="shared" si="32"/>
        <v>-10.14644683200618</v>
      </c>
      <c r="L210">
        <f>'2000 250 200 1'!E662</f>
        <v>7.4504625099999999E-2</v>
      </c>
      <c r="M210">
        <f>'2000 250 200 15'!E662</f>
        <v>7.9911150299999997E-2</v>
      </c>
      <c r="N210" s="12">
        <f t="shared" si="33"/>
        <v>5.406525199999998E-3</v>
      </c>
      <c r="O210">
        <f>'2000 250 200 1'!F662</f>
        <v>-0.14663637800000001</v>
      </c>
      <c r="P210">
        <f>'2000 250 200 15'!F662</f>
        <v>-0.14404203800000001</v>
      </c>
      <c r="Q210" s="12">
        <f t="shared" si="34"/>
        <v>2.5943400000000005E-3</v>
      </c>
      <c r="R210">
        <f>'2000 250 200 1'!G662</f>
        <v>0.28341247000000003</v>
      </c>
      <c r="S210">
        <f>'2000 250 200 15'!G662</f>
        <v>0.283794402</v>
      </c>
      <c r="T210" s="12">
        <f t="shared" si="35"/>
        <v>3.8193199999997374E-4</v>
      </c>
    </row>
    <row r="211" spans="1:20">
      <c r="A211">
        <f t="shared" si="27"/>
        <v>40</v>
      </c>
      <c r="B211" s="12">
        <f t="shared" si="30"/>
        <v>-400</v>
      </c>
      <c r="C211">
        <f t="shared" si="29"/>
        <v>11.61</v>
      </c>
      <c r="D211">
        <f t="shared" si="28"/>
        <v>1.0648322197385738</v>
      </c>
      <c r="E211" s="12">
        <f t="shared" si="26"/>
        <v>750</v>
      </c>
      <c r="F211">
        <f>'2000 250 200 1'!C663</f>
        <v>4.17505386E-6</v>
      </c>
      <c r="G211">
        <f>'2000 250 200 15'!C663</f>
        <v>4.32246523E-6</v>
      </c>
      <c r="H211" s="15">
        <f t="shared" si="31"/>
        <v>-3.4695154771343972</v>
      </c>
      <c r="I211">
        <f>'2000 250 200 1'!D663</f>
        <v>2.4666830799999997E-7</v>
      </c>
      <c r="J211">
        <f>'2000 250 200 15'!D663</f>
        <v>2.8298817600000002E-7</v>
      </c>
      <c r="K211" s="15">
        <f t="shared" si="32"/>
        <v>-13.714499528339596</v>
      </c>
      <c r="L211">
        <f>'2000 250 200 1'!E663</f>
        <v>5.9081467399999997E-2</v>
      </c>
      <c r="M211">
        <f>'2000 250 200 15'!E663</f>
        <v>6.5469161799999995E-2</v>
      </c>
      <c r="N211" s="12">
        <f t="shared" si="33"/>
        <v>6.3876943999999977E-3</v>
      </c>
      <c r="O211">
        <f>'2000 250 200 1'!F663</f>
        <v>-0.172879704</v>
      </c>
      <c r="P211">
        <f>'2000 250 200 15'!F663</f>
        <v>-0.16962261300000001</v>
      </c>
      <c r="Q211" s="12">
        <f t="shared" si="34"/>
        <v>3.2570909999999897E-3</v>
      </c>
      <c r="R211">
        <f>'2000 250 200 1'!G663</f>
        <v>0.26970517799999999</v>
      </c>
      <c r="S211">
        <f>'2000 250 200 15'!G663</f>
        <v>0.26989682500000001</v>
      </c>
      <c r="T211" s="12">
        <f t="shared" si="35"/>
        <v>1.91647000000017E-4</v>
      </c>
    </row>
    <row r="212" spans="1:20">
      <c r="A212">
        <f t="shared" si="27"/>
        <v>41</v>
      </c>
      <c r="B212" s="12">
        <f t="shared" si="30"/>
        <v>-410</v>
      </c>
      <c r="C212">
        <f t="shared" si="29"/>
        <v>13</v>
      </c>
      <c r="D212">
        <f t="shared" si="28"/>
        <v>1.1139433523068367</v>
      </c>
      <c r="E212" s="12">
        <f t="shared" si="26"/>
        <v>750</v>
      </c>
      <c r="F212">
        <f>'2000 250 200 1'!C664</f>
        <v>2.79706688E-6</v>
      </c>
      <c r="G212">
        <f>'2000 250 200 15'!C664</f>
        <v>2.9065876500000001E-6</v>
      </c>
      <c r="H212" s="15">
        <f t="shared" si="31"/>
        <v>-3.8403717975534586</v>
      </c>
      <c r="I212">
        <f>'2000 250 200 1'!D664</f>
        <v>1.4427072200000001E-7</v>
      </c>
      <c r="J212">
        <f>'2000 250 200 15'!D664</f>
        <v>1.7230515300000001E-7</v>
      </c>
      <c r="K212" s="15">
        <f t="shared" si="32"/>
        <v>-17.711034361035878</v>
      </c>
      <c r="L212">
        <f>'2000 250 200 1'!E664</f>
        <v>5.1579289200000003E-2</v>
      </c>
      <c r="M212">
        <f>'2000 250 200 15'!E664</f>
        <v>5.9280907200000003E-2</v>
      </c>
      <c r="N212" s="12">
        <f t="shared" si="33"/>
        <v>7.7016180000000004E-3</v>
      </c>
      <c r="O212">
        <f>'2000 250 200 1'!F664</f>
        <v>-0.20607079</v>
      </c>
      <c r="P212">
        <f>'2000 250 200 15'!F664</f>
        <v>-0.201635546</v>
      </c>
      <c r="Q212" s="12">
        <f t="shared" si="34"/>
        <v>4.4352440000000048E-3</v>
      </c>
      <c r="R212">
        <f>'2000 250 200 1'!G664</f>
        <v>0.255870712</v>
      </c>
      <c r="S212">
        <f>'2000 250 200 15'!G664</f>
        <v>0.25587010700000001</v>
      </c>
      <c r="T212" s="12">
        <f t="shared" si="35"/>
        <v>-6.0499999998686604E-7</v>
      </c>
    </row>
    <row r="213" spans="1:20">
      <c r="A213">
        <f t="shared" si="27"/>
        <v>0</v>
      </c>
      <c r="B213" s="12">
        <f t="shared" si="30"/>
        <v>0</v>
      </c>
      <c r="C213">
        <f t="shared" si="29"/>
        <v>1.1249999999999999E-3</v>
      </c>
      <c r="D213">
        <f t="shared" si="28"/>
        <v>-2.9488474775526186</v>
      </c>
      <c r="E213" s="12">
        <f t="shared" si="26"/>
        <v>875</v>
      </c>
      <c r="F213">
        <f>'2000 250 200 1'!C756</f>
        <v>1.42769684E-5</v>
      </c>
      <c r="G213">
        <f>'2000 250 200 15'!C756</f>
        <v>1.4267934000000001E-5</v>
      </c>
      <c r="H213" s="15">
        <f t="shared" si="31"/>
        <v>6.3299568332024367E-2</v>
      </c>
      <c r="I213">
        <f>'2000 250 200 1'!D756</f>
        <v>2.8496418399999999E-6</v>
      </c>
      <c r="J213">
        <f>'2000 250 200 15'!D756</f>
        <v>2.8473552199999998E-6</v>
      </c>
      <c r="K213" s="15">
        <f t="shared" si="32"/>
        <v>8.0274571881212439E-2</v>
      </c>
      <c r="L213">
        <f>'2000 250 200 1'!E756</f>
        <v>0.19959712399999999</v>
      </c>
      <c r="M213">
        <f>'2000 250 200 15'!E756</f>
        <v>0.199563246</v>
      </c>
      <c r="N213" s="12">
        <f t="shared" si="33"/>
        <v>-3.3877999999987196E-5</v>
      </c>
      <c r="O213">
        <f>'2000 250 200 1'!F756</f>
        <v>-2.1667747500000001E-2</v>
      </c>
      <c r="P213">
        <f>'2000 250 200 15'!F756</f>
        <v>-0.10676709700000001</v>
      </c>
      <c r="Q213" s="12">
        <f t="shared" si="34"/>
        <v>-8.5099349500000004E-2</v>
      </c>
      <c r="R213">
        <f>'2000 250 200 1'!G756</f>
        <v>-4.2926991800000001E-2</v>
      </c>
      <c r="S213">
        <f>'2000 250 200 15'!G756</f>
        <v>0.10397073499999999</v>
      </c>
      <c r="T213" s="12">
        <f t="shared" si="35"/>
        <v>0.14689772679999999</v>
      </c>
    </row>
    <row r="214" spans="1:20">
      <c r="A214">
        <f t="shared" si="27"/>
        <v>1</v>
      </c>
      <c r="B214" s="12">
        <f t="shared" si="30"/>
        <v>-10</v>
      </c>
      <c r="C214">
        <f t="shared" si="29"/>
        <v>1.4170000000000001E-3</v>
      </c>
      <c r="D214">
        <f t="shared" si="28"/>
        <v>-2.8486301497525397</v>
      </c>
      <c r="E214" s="12">
        <f t="shared" si="26"/>
        <v>875</v>
      </c>
      <c r="F214">
        <f>'2000 250 200 1'!C757</f>
        <v>1.42769418E-5</v>
      </c>
      <c r="G214">
        <f>'2000 250 200 15'!C757</f>
        <v>1.42679071E-5</v>
      </c>
      <c r="H214" s="15">
        <f t="shared" si="31"/>
        <v>6.3301788926269933E-2</v>
      </c>
      <c r="I214">
        <f>'2000 250 200 1'!D757</f>
        <v>2.8496435700000001E-6</v>
      </c>
      <c r="J214">
        <f>'2000 250 200 15'!D757</f>
        <v>2.8473554200000001E-6</v>
      </c>
      <c r="K214" s="15">
        <f t="shared" si="32"/>
        <v>8.0328257175975443E-2</v>
      </c>
      <c r="L214">
        <f>'2000 250 200 1'!E757</f>
        <v>0.199597618</v>
      </c>
      <c r="M214">
        <f>'2000 250 200 15'!E757</f>
        <v>0.19956363599999999</v>
      </c>
      <c r="N214" s="12">
        <f t="shared" si="33"/>
        <v>-3.3982000000015722E-5</v>
      </c>
      <c r="O214">
        <f>'2000 250 200 1'!F757</f>
        <v>-2.34449945E-2</v>
      </c>
      <c r="P214">
        <f>'2000 250 200 15'!F757</f>
        <v>-0.119326607</v>
      </c>
      <c r="Q214" s="12">
        <f t="shared" si="34"/>
        <v>-9.5881612500000005E-2</v>
      </c>
      <c r="R214">
        <f>'2000 250 200 1'!G757</f>
        <v>-4.2991597899999998E-2</v>
      </c>
      <c r="S214">
        <f>'2000 250 200 15'!G757</f>
        <v>0.103806381</v>
      </c>
      <c r="T214" s="12">
        <f t="shared" si="35"/>
        <v>0.14679797890000001</v>
      </c>
    </row>
    <row r="215" spans="1:20">
      <c r="A215">
        <f t="shared" si="27"/>
        <v>2</v>
      </c>
      <c r="B215" s="12">
        <f t="shared" si="30"/>
        <v>-20</v>
      </c>
      <c r="C215">
        <f t="shared" si="29"/>
        <v>1.786E-3</v>
      </c>
      <c r="D215">
        <f t="shared" si="28"/>
        <v>-2.7481185454474724</v>
      </c>
      <c r="E215" s="12">
        <f t="shared" si="26"/>
        <v>875</v>
      </c>
      <c r="F215">
        <f>'2000 250 200 1'!C758</f>
        <v>1.42769313E-5</v>
      </c>
      <c r="G215">
        <f>'2000 250 200 15'!C758</f>
        <v>1.42678965E-5</v>
      </c>
      <c r="H215" s="15">
        <f t="shared" si="31"/>
        <v>6.3302536370531418E-2</v>
      </c>
      <c r="I215">
        <f>'2000 250 200 1'!D758</f>
        <v>2.8496443E-6</v>
      </c>
      <c r="J215">
        <f>'2000 250 200 15'!D758</f>
        <v>2.8473557999999998E-6</v>
      </c>
      <c r="K215" s="15">
        <f t="shared" si="32"/>
        <v>8.0340528693344168E-2</v>
      </c>
      <c r="L215">
        <f>'2000 250 200 1'!E758</f>
        <v>0.19959781600000001</v>
      </c>
      <c r="M215">
        <f>'2000 250 200 15'!E758</f>
        <v>0.19956381200000001</v>
      </c>
      <c r="N215" s="12">
        <f t="shared" si="33"/>
        <v>-3.4004000000004142E-5</v>
      </c>
      <c r="O215">
        <f>'2000 250 200 1'!F758</f>
        <v>-4.9621124500000002E-2</v>
      </c>
      <c r="P215">
        <f>'2000 250 200 15'!F758</f>
        <v>-0.29916864500000001</v>
      </c>
      <c r="Q215" s="12">
        <f t="shared" si="34"/>
        <v>-0.24954752050000001</v>
      </c>
      <c r="R215">
        <f>'2000 250 200 1'!G758</f>
        <v>-4.3021813399999997E-2</v>
      </c>
      <c r="S215">
        <f>'2000 250 200 15'!G758</f>
        <v>0.10372456400000001</v>
      </c>
      <c r="T215" s="12">
        <f t="shared" si="35"/>
        <v>0.14674637740000002</v>
      </c>
    </row>
    <row r="216" spans="1:20">
      <c r="A216">
        <f t="shared" si="27"/>
        <v>3</v>
      </c>
      <c r="B216" s="12">
        <f t="shared" si="30"/>
        <v>-30</v>
      </c>
      <c r="C216">
        <f t="shared" si="29"/>
        <v>2.2499999999999998E-3</v>
      </c>
      <c r="D216">
        <f t="shared" si="28"/>
        <v>-2.6478174818886377</v>
      </c>
      <c r="E216" s="12">
        <f t="shared" ref="E216:E279" si="36">E174+$E$1</f>
        <v>875</v>
      </c>
      <c r="F216">
        <f>'2000 250 200 1'!C759</f>
        <v>1.427694E-5</v>
      </c>
      <c r="G216">
        <f>'2000 250 200 15'!C759</f>
        <v>1.42679051E-5</v>
      </c>
      <c r="H216" s="15">
        <f t="shared" si="31"/>
        <v>6.3303198657050835E-2</v>
      </c>
      <c r="I216">
        <f>'2000 250 200 1'!D759</f>
        <v>2.8496434700000001E-6</v>
      </c>
      <c r="J216">
        <f>'2000 250 200 15'!D759</f>
        <v>2.8473562600000002E-6</v>
      </c>
      <c r="K216" s="15">
        <f t="shared" si="32"/>
        <v>8.029524691586884E-2</v>
      </c>
      <c r="L216">
        <f>'2000 250 200 1'!E759</f>
        <v>0.19959763599999999</v>
      </c>
      <c r="M216">
        <f>'2000 250 200 15'!E759</f>
        <v>0.199563723</v>
      </c>
      <c r="N216" s="12">
        <f t="shared" si="33"/>
        <v>-3.3912999999996529E-5</v>
      </c>
      <c r="O216">
        <f>'2000 250 200 1'!F759</f>
        <v>-1.42495486E-2</v>
      </c>
      <c r="P216">
        <f>'2000 250 200 15'!F759</f>
        <v>-3.00455757E-2</v>
      </c>
      <c r="Q216" s="12">
        <f t="shared" si="34"/>
        <v>-1.5796027099999999E-2</v>
      </c>
      <c r="R216">
        <f>'2000 250 200 1'!G759</f>
        <v>-4.2971954100000001E-2</v>
      </c>
      <c r="S216">
        <f>'2000 250 200 15'!G759</f>
        <v>0.103748725</v>
      </c>
      <c r="T216" s="12">
        <f t="shared" si="35"/>
        <v>0.1467206791</v>
      </c>
    </row>
    <row r="217" spans="1:20">
      <c r="A217">
        <f t="shared" si="27"/>
        <v>4</v>
      </c>
      <c r="B217" s="12">
        <f t="shared" si="30"/>
        <v>-40</v>
      </c>
      <c r="C217">
        <f t="shared" si="29"/>
        <v>2.8349999999999998E-3</v>
      </c>
      <c r="D217">
        <f t="shared" si="28"/>
        <v>-2.5474469367710748</v>
      </c>
      <c r="E217" s="12">
        <f t="shared" si="36"/>
        <v>875</v>
      </c>
      <c r="F217">
        <f>'2000 250 200 1'!C760</f>
        <v>1.42769561E-5</v>
      </c>
      <c r="G217">
        <f>'2000 250 200 15'!C760</f>
        <v>1.42679216E-5</v>
      </c>
      <c r="H217" s="15">
        <f t="shared" si="31"/>
        <v>6.3300323756513857E-2</v>
      </c>
      <c r="I217">
        <f>'2000 250 200 1'!D760</f>
        <v>2.8496430400000001E-6</v>
      </c>
      <c r="J217">
        <f>'2000 250 200 15'!D760</f>
        <v>2.8473570100000002E-6</v>
      </c>
      <c r="K217" s="15">
        <f t="shared" si="32"/>
        <v>8.0253817094486243E-2</v>
      </c>
      <c r="L217">
        <f>'2000 250 200 1'!E760</f>
        <v>0.19959737999999999</v>
      </c>
      <c r="M217">
        <f>'2000 250 200 15'!E760</f>
        <v>0.19956354600000001</v>
      </c>
      <c r="N217" s="12">
        <f t="shared" si="33"/>
        <v>-3.38339999999826E-5</v>
      </c>
      <c r="O217">
        <f>'2000 250 200 1'!F760</f>
        <v>-0.28712141000000002</v>
      </c>
      <c r="P217">
        <f>'2000 250 200 15'!F760</f>
        <v>0.59854687600000001</v>
      </c>
      <c r="Q217" s="12">
        <f t="shared" si="34"/>
        <v>0.88566828600000003</v>
      </c>
      <c r="R217">
        <f>'2000 250 200 1'!G760</f>
        <v>-4.3000095600000003E-2</v>
      </c>
      <c r="S217">
        <f>'2000 250 200 15'!G760</f>
        <v>0.103801133</v>
      </c>
      <c r="T217" s="12">
        <f t="shared" si="35"/>
        <v>0.1468012286</v>
      </c>
    </row>
    <row r="218" spans="1:20">
      <c r="A218">
        <f t="shared" si="27"/>
        <v>5</v>
      </c>
      <c r="B218" s="12">
        <f t="shared" si="30"/>
        <v>-50</v>
      </c>
      <c r="C218">
        <f t="shared" si="29"/>
        <v>3.5720000000000001E-3</v>
      </c>
      <c r="D218">
        <f t="shared" si="28"/>
        <v>-2.4470885497834911</v>
      </c>
      <c r="E218" s="12">
        <f t="shared" si="36"/>
        <v>875</v>
      </c>
      <c r="F218">
        <f>'2000 250 200 1'!C761</f>
        <v>1.4276952700000001E-5</v>
      </c>
      <c r="G218">
        <f>'2000 250 200 15'!C761</f>
        <v>1.42679182E-5</v>
      </c>
      <c r="H218" s="15">
        <f t="shared" si="31"/>
        <v>6.330033883600758E-2</v>
      </c>
      <c r="I218">
        <f>'2000 250 200 1'!D761</f>
        <v>2.84964307E-6</v>
      </c>
      <c r="J218">
        <f>'2000 250 200 15'!D761</f>
        <v>2.8473574899999998E-6</v>
      </c>
      <c r="K218" s="15">
        <f t="shared" si="32"/>
        <v>8.0238012123353866E-2</v>
      </c>
      <c r="L218">
        <f>'2000 250 200 1'!E761</f>
        <v>0.19959743099999999</v>
      </c>
      <c r="M218">
        <f>'2000 250 200 15'!E761</f>
        <v>0.19956362599999999</v>
      </c>
      <c r="N218" s="12">
        <f t="shared" si="33"/>
        <v>-3.3804999999997865E-5</v>
      </c>
      <c r="O218">
        <f>'2000 250 200 1'!F761</f>
        <v>-4.0480456900000003E-2</v>
      </c>
      <c r="P218">
        <f>'2000 250 200 15'!F761</f>
        <v>-0.18425092000000001</v>
      </c>
      <c r="Q218" s="12">
        <f t="shared" si="34"/>
        <v>-0.14377046310000002</v>
      </c>
      <c r="R218">
        <f>'2000 250 200 1'!G761</f>
        <v>-4.2987962999999997E-2</v>
      </c>
      <c r="S218">
        <f>'2000 250 200 15'!G761</f>
        <v>0.10375605</v>
      </c>
      <c r="T218" s="12">
        <f t="shared" si="35"/>
        <v>0.14674401300000001</v>
      </c>
    </row>
    <row r="219" spans="1:20">
      <c r="A219">
        <f t="shared" si="27"/>
        <v>6</v>
      </c>
      <c r="B219" s="12">
        <f t="shared" si="30"/>
        <v>-60</v>
      </c>
      <c r="C219">
        <f t="shared" si="29"/>
        <v>4.4999999999999997E-3</v>
      </c>
      <c r="D219">
        <f t="shared" si="28"/>
        <v>-2.3467874862246565</v>
      </c>
      <c r="E219" s="12">
        <f t="shared" si="36"/>
        <v>875</v>
      </c>
      <c r="F219">
        <f>'2000 250 200 1'!C762</f>
        <v>1.4276930100000001E-5</v>
      </c>
      <c r="G219">
        <f>'2000 250 200 15'!C762</f>
        <v>1.42678955E-5</v>
      </c>
      <c r="H219" s="15">
        <f t="shared" si="31"/>
        <v>6.3301139944609799E-2</v>
      </c>
      <c r="I219">
        <f>'2000 250 200 1'!D762</f>
        <v>2.8496438600000001E-6</v>
      </c>
      <c r="J219">
        <f>'2000 250 200 15'!D762</f>
        <v>2.8473575900000002E-6</v>
      </c>
      <c r="K219" s="15">
        <f t="shared" si="32"/>
        <v>8.0262222857602358E-2</v>
      </c>
      <c r="L219">
        <f>'2000 250 200 1'!E762</f>
        <v>0.19959780199999999</v>
      </c>
      <c r="M219">
        <f>'2000 250 200 15'!E762</f>
        <v>0.19956394999999999</v>
      </c>
      <c r="N219" s="12">
        <f t="shared" si="33"/>
        <v>-3.3852000000000881E-5</v>
      </c>
      <c r="O219">
        <f>'2000 250 200 1'!F762</f>
        <v>-0.136867512</v>
      </c>
      <c r="P219">
        <f>'2000 250 200 15'!F762</f>
        <v>-0.15812611200000001</v>
      </c>
      <c r="Q219" s="12">
        <f t="shared" si="34"/>
        <v>-2.1258600000000016E-2</v>
      </c>
      <c r="R219">
        <f>'2000 250 200 1'!G762</f>
        <v>-4.2968445299999998E-2</v>
      </c>
      <c r="S219">
        <f>'2000 250 200 15'!G762</f>
        <v>0.103621217</v>
      </c>
      <c r="T219" s="12">
        <f t="shared" si="35"/>
        <v>0.14658966230000001</v>
      </c>
    </row>
    <row r="220" spans="1:20">
      <c r="A220">
        <f t="shared" si="27"/>
        <v>7</v>
      </c>
      <c r="B220" s="12">
        <f t="shared" si="30"/>
        <v>-70</v>
      </c>
      <c r="C220">
        <f t="shared" si="29"/>
        <v>5.6690000000000004E-3</v>
      </c>
      <c r="D220">
        <f t="shared" si="28"/>
        <v>-2.2464935430090298</v>
      </c>
      <c r="E220" s="12">
        <f t="shared" si="36"/>
        <v>875</v>
      </c>
      <c r="F220">
        <f>'2000 250 200 1'!C763</f>
        <v>1.4276929999999999E-5</v>
      </c>
      <c r="G220">
        <f>'2000 250 200 15'!C763</f>
        <v>1.4267895200000001E-5</v>
      </c>
      <c r="H220" s="15">
        <f t="shared" si="31"/>
        <v>6.3302542136419088E-2</v>
      </c>
      <c r="I220">
        <f>'2000 250 200 1'!D763</f>
        <v>2.8496454899999998E-6</v>
      </c>
      <c r="J220">
        <f>'2000 250 200 15'!D763</f>
        <v>2.84735861E-6</v>
      </c>
      <c r="K220" s="15">
        <f t="shared" si="32"/>
        <v>8.02836002873792E-2</v>
      </c>
      <c r="L220">
        <f>'2000 250 200 1'!E763</f>
        <v>0.19959791700000001</v>
      </c>
      <c r="M220">
        <f>'2000 250 200 15'!E763</f>
        <v>0.19956402600000001</v>
      </c>
      <c r="N220" s="12">
        <f t="shared" si="33"/>
        <v>-3.3891000000008109E-5</v>
      </c>
      <c r="O220">
        <f>'2000 250 200 1'!F763</f>
        <v>-0.182169577</v>
      </c>
      <c r="P220">
        <f>'2000 250 200 15'!F763</f>
        <v>-0.52687767600000002</v>
      </c>
      <c r="Q220" s="12">
        <f t="shared" si="34"/>
        <v>-0.34470809899999999</v>
      </c>
      <c r="R220">
        <f>'2000 250 200 1'!G763</f>
        <v>-4.3144422500000001E-2</v>
      </c>
      <c r="S220">
        <f>'2000 250 200 15'!G763</f>
        <v>0.10356328200000001</v>
      </c>
      <c r="T220" s="12">
        <f t="shared" si="35"/>
        <v>0.14670770450000001</v>
      </c>
    </row>
    <row r="221" spans="1:20">
      <c r="A221">
        <f t="shared" si="27"/>
        <v>8</v>
      </c>
      <c r="B221" s="12">
        <f t="shared" si="30"/>
        <v>-80</v>
      </c>
      <c r="C221">
        <f t="shared" si="29"/>
        <v>7.143E-3</v>
      </c>
      <c r="D221">
        <f t="shared" si="28"/>
        <v>-2.1461193498754576</v>
      </c>
      <c r="E221" s="12">
        <f t="shared" si="36"/>
        <v>875</v>
      </c>
      <c r="F221">
        <f>'2000 250 200 1'!C764</f>
        <v>1.4276952400000001E-5</v>
      </c>
      <c r="G221">
        <f>'2000 250 200 15'!C764</f>
        <v>1.4267917500000001E-5</v>
      </c>
      <c r="H221" s="15">
        <f t="shared" si="31"/>
        <v>6.3303143658750533E-2</v>
      </c>
      <c r="I221">
        <f>'2000 250 200 1'!D764</f>
        <v>2.8496437100000002E-6</v>
      </c>
      <c r="J221">
        <f>'2000 250 200 15'!D764</f>
        <v>2.8473560700000001E-6</v>
      </c>
      <c r="K221" s="15">
        <f t="shared" si="32"/>
        <v>8.0310341876124069E-2</v>
      </c>
      <c r="L221">
        <f>'2000 250 200 1'!E764</f>
        <v>0.19959747899999999</v>
      </c>
      <c r="M221">
        <f>'2000 250 200 15'!E764</f>
        <v>0.19956353600000001</v>
      </c>
      <c r="N221" s="12">
        <f t="shared" si="33"/>
        <v>-3.3942999999980739E-5</v>
      </c>
      <c r="O221">
        <f>'2000 250 200 1'!F764</f>
        <v>-0.27918843300000001</v>
      </c>
      <c r="P221">
        <f>'2000 250 200 15'!F764</f>
        <v>-0.52300667099999998</v>
      </c>
      <c r="Q221" s="12">
        <f t="shared" si="34"/>
        <v>-0.24381823799999996</v>
      </c>
      <c r="R221">
        <f>'2000 250 200 1'!G764</f>
        <v>-4.3055822299999998E-2</v>
      </c>
      <c r="S221">
        <f>'2000 250 200 15'!G764</f>
        <v>0.10382991599999999</v>
      </c>
      <c r="T221" s="12">
        <f t="shared" si="35"/>
        <v>0.14688573829999998</v>
      </c>
    </row>
    <row r="222" spans="1:20">
      <c r="A222">
        <f t="shared" si="27"/>
        <v>9</v>
      </c>
      <c r="B222" s="12">
        <f t="shared" si="30"/>
        <v>-90</v>
      </c>
      <c r="C222">
        <f t="shared" si="29"/>
        <v>8.9999999999999993E-3</v>
      </c>
      <c r="D222">
        <f t="shared" si="28"/>
        <v>-2.0457574905606752</v>
      </c>
      <c r="E222" s="12">
        <f t="shared" si="36"/>
        <v>875</v>
      </c>
      <c r="F222">
        <f>'2000 250 200 1'!C765</f>
        <v>1.4276955600000001E-5</v>
      </c>
      <c r="G222">
        <f>'2000 250 200 15'!C765</f>
        <v>1.42679209E-5</v>
      </c>
      <c r="H222" s="15">
        <f t="shared" si="31"/>
        <v>6.3301727719861339E-2</v>
      </c>
      <c r="I222">
        <f>'2000 250 200 1'!D765</f>
        <v>2.8496392399999998E-6</v>
      </c>
      <c r="J222">
        <f>'2000 250 200 15'!D765</f>
        <v>2.8473507100000002E-6</v>
      </c>
      <c r="K222" s="15">
        <f t="shared" si="32"/>
        <v>8.0341725019179536E-2</v>
      </c>
      <c r="L222">
        <f>'2000 250 200 1'!E765</f>
        <v>0.19959712199999999</v>
      </c>
      <c r="M222">
        <f>'2000 250 200 15'!E765</f>
        <v>0.19956311299999999</v>
      </c>
      <c r="N222" s="12">
        <f t="shared" si="33"/>
        <v>-3.400900000000151E-5</v>
      </c>
      <c r="O222">
        <f>'2000 250 200 1'!F765</f>
        <v>7.28842569E-2</v>
      </c>
      <c r="P222">
        <f>'2000 250 200 15'!F765</f>
        <v>-1.4613170600000001</v>
      </c>
      <c r="Q222" s="12">
        <f t="shared" si="34"/>
        <v>-1.5342013168999999</v>
      </c>
      <c r="R222">
        <f>'2000 250 200 1'!G765</f>
        <v>-4.2583141200000001E-2</v>
      </c>
      <c r="S222">
        <f>'2000 250 200 15'!G765</f>
        <v>0.10414393700000001</v>
      </c>
      <c r="T222" s="12">
        <f t="shared" si="35"/>
        <v>0.1467270782</v>
      </c>
    </row>
    <row r="223" spans="1:20">
      <c r="A223">
        <f t="shared" si="27"/>
        <v>10</v>
      </c>
      <c r="B223" s="12">
        <f t="shared" si="30"/>
        <v>-100</v>
      </c>
      <c r="C223">
        <f t="shared" si="29"/>
        <v>1.1339999999999999E-2</v>
      </c>
      <c r="D223">
        <f t="shared" si="28"/>
        <v>-1.9453869454431123</v>
      </c>
      <c r="E223" s="12">
        <f t="shared" si="36"/>
        <v>875</v>
      </c>
      <c r="F223">
        <f>'2000 250 200 1'!C766</f>
        <v>1.42769398E-5</v>
      </c>
      <c r="G223">
        <f>'2000 250 200 15'!C766</f>
        <v>1.4267905599999999E-5</v>
      </c>
      <c r="H223" s="15">
        <f t="shared" si="31"/>
        <v>6.3298293428491623E-2</v>
      </c>
      <c r="I223">
        <f>'2000 250 200 1'!D766</f>
        <v>2.8496403999999998E-6</v>
      </c>
      <c r="J223">
        <f>'2000 250 200 15'!D766</f>
        <v>2.8473534099999998E-6</v>
      </c>
      <c r="K223" s="15">
        <f t="shared" si="32"/>
        <v>8.0287606982672483E-2</v>
      </c>
      <c r="L223">
        <f>'2000 250 200 1'!E766</f>
        <v>0.199597423</v>
      </c>
      <c r="M223">
        <f>'2000 250 200 15'!E766</f>
        <v>0.199563516</v>
      </c>
      <c r="N223" s="12">
        <f t="shared" si="33"/>
        <v>-3.3906999999999687E-5</v>
      </c>
      <c r="O223">
        <f>'2000 250 200 1'!F766</f>
        <v>-0.17674527600000001</v>
      </c>
      <c r="P223">
        <f>'2000 250 200 15'!F766</f>
        <v>-0.52280121800000001</v>
      </c>
      <c r="Q223" s="12">
        <f t="shared" si="34"/>
        <v>-0.34605594200000001</v>
      </c>
      <c r="R223">
        <f>'2000 250 200 1'!G766</f>
        <v>-4.2636937299999997E-2</v>
      </c>
      <c r="S223">
        <f>'2000 250 200 15'!G766</f>
        <v>0.103907927</v>
      </c>
      <c r="T223" s="12">
        <f t="shared" si="35"/>
        <v>0.14654486429999999</v>
      </c>
    </row>
    <row r="224" spans="1:20">
      <c r="A224">
        <f t="shared" si="27"/>
        <v>11</v>
      </c>
      <c r="B224" s="12">
        <f t="shared" si="30"/>
        <v>-110</v>
      </c>
      <c r="C224">
        <f t="shared" si="29"/>
        <v>1.4290000000000001E-2</v>
      </c>
      <c r="D224">
        <f t="shared" si="28"/>
        <v>-1.8449677712090298</v>
      </c>
      <c r="E224" s="12">
        <f t="shared" si="36"/>
        <v>875</v>
      </c>
      <c r="F224">
        <f>'2000 250 200 1'!C767</f>
        <v>1.4276933400000001E-5</v>
      </c>
      <c r="G224">
        <f>'2000 250 200 15'!C767</f>
        <v>1.42678996E-5</v>
      </c>
      <c r="H224" s="15">
        <f t="shared" si="31"/>
        <v>6.3295518316753785E-2</v>
      </c>
      <c r="I224">
        <f>'2000 250 200 1'!D767</f>
        <v>2.84964838E-6</v>
      </c>
      <c r="J224">
        <f>'2000 250 200 15'!D767</f>
        <v>2.8473650200000002E-6</v>
      </c>
      <c r="K224" s="15">
        <f t="shared" si="32"/>
        <v>8.0159895709556839E-2</v>
      </c>
      <c r="L224">
        <f>'2000 250 200 1'!E767</f>
        <v>0.19959807099999999</v>
      </c>
      <c r="M224">
        <f>'2000 250 200 15'!E767</f>
        <v>0.199564414</v>
      </c>
      <c r="N224" s="12">
        <f t="shared" si="33"/>
        <v>-3.3656999999992498E-5</v>
      </c>
      <c r="O224">
        <f>'2000 250 200 1'!F767</f>
        <v>0.245463769</v>
      </c>
      <c r="P224">
        <f>'2000 250 200 15'!F767</f>
        <v>0.12146294000000001</v>
      </c>
      <c r="Q224" s="12">
        <f t="shared" si="34"/>
        <v>-0.12400082899999999</v>
      </c>
      <c r="R224">
        <f>'2000 250 200 1'!G767</f>
        <v>-4.3474981000000003E-2</v>
      </c>
      <c r="S224">
        <f>'2000 250 200 15'!G767</f>
        <v>0.103236444</v>
      </c>
      <c r="T224" s="12">
        <f t="shared" si="35"/>
        <v>0.14671142500000001</v>
      </c>
    </row>
    <row r="225" spans="1:20">
      <c r="A225">
        <f t="shared" si="27"/>
        <v>12</v>
      </c>
      <c r="B225" s="12">
        <f t="shared" si="30"/>
        <v>-120</v>
      </c>
      <c r="C225">
        <f t="shared" si="29"/>
        <v>1.7999999999999999E-2</v>
      </c>
      <c r="D225">
        <f t="shared" si="28"/>
        <v>-1.744727494896694</v>
      </c>
      <c r="E225" s="12">
        <f t="shared" si="36"/>
        <v>875</v>
      </c>
      <c r="F225">
        <f>'2000 250 200 1'!C768</f>
        <v>1.42769475E-5</v>
      </c>
      <c r="G225">
        <f>'2000 250 200 15'!C768</f>
        <v>1.42679131E-5</v>
      </c>
      <c r="H225" s="15">
        <f t="shared" si="31"/>
        <v>6.3299661025498402E-2</v>
      </c>
      <c r="I225">
        <f>'2000 250 200 1'!D768</f>
        <v>2.8496466699999999E-6</v>
      </c>
      <c r="J225">
        <f>'2000 250 200 15'!D768</f>
        <v>2.84736168E-6</v>
      </c>
      <c r="K225" s="15">
        <f t="shared" si="32"/>
        <v>8.0217189781718823E-2</v>
      </c>
      <c r="L225">
        <f>'2000 250 200 1'!E768</f>
        <v>0.19959775499999999</v>
      </c>
      <c r="M225">
        <f>'2000 250 200 15'!E768</f>
        <v>0.199563991</v>
      </c>
      <c r="N225" s="12">
        <f t="shared" si="33"/>
        <v>-3.376399999999169E-5</v>
      </c>
      <c r="O225">
        <f>'2000 250 200 1'!F768</f>
        <v>0.29515364999999999</v>
      </c>
      <c r="P225">
        <f>'2000 250 200 15'!F768</f>
        <v>0.16916192199999999</v>
      </c>
      <c r="Q225" s="12">
        <f t="shared" si="34"/>
        <v>-0.125991728</v>
      </c>
      <c r="R225">
        <f>'2000 250 200 1'!G768</f>
        <v>-4.3355266699999999E-2</v>
      </c>
      <c r="S225">
        <f>'2000 250 200 15'!G768</f>
        <v>0.103496482</v>
      </c>
      <c r="T225" s="12">
        <f t="shared" si="35"/>
        <v>0.14685174870000001</v>
      </c>
    </row>
    <row r="226" spans="1:20">
      <c r="A226">
        <f t="shared" si="27"/>
        <v>13</v>
      </c>
      <c r="B226" s="12">
        <f t="shared" si="30"/>
        <v>-130</v>
      </c>
      <c r="C226">
        <f t="shared" si="29"/>
        <v>2.2679999999999999E-2</v>
      </c>
      <c r="D226">
        <f t="shared" si="28"/>
        <v>-1.644356949779131</v>
      </c>
      <c r="E226" s="12">
        <f t="shared" si="36"/>
        <v>875</v>
      </c>
      <c r="F226">
        <f>'2000 250 200 1'!C769</f>
        <v>1.42769309E-5</v>
      </c>
      <c r="G226">
        <f>'2000 250 200 15'!C769</f>
        <v>1.42678957E-5</v>
      </c>
      <c r="H226" s="15">
        <f t="shared" si="31"/>
        <v>6.3305341641136742E-2</v>
      </c>
      <c r="I226">
        <f>'2000 250 200 1'!D769</f>
        <v>2.8496342399999999E-6</v>
      </c>
      <c r="J226">
        <f>'2000 250 200 15'!D769</f>
        <v>2.8473438499999999E-6</v>
      </c>
      <c r="K226" s="15">
        <f t="shared" si="32"/>
        <v>8.0407190051174693E-2</v>
      </c>
      <c r="L226">
        <f>'2000 250 200 1'!E769</f>
        <v>0.19959711599999999</v>
      </c>
      <c r="M226">
        <f>'2000 250 200 15'!E769</f>
        <v>0.199562984</v>
      </c>
      <c r="N226" s="12">
        <f t="shared" si="33"/>
        <v>-3.413199999999228E-5</v>
      </c>
      <c r="O226">
        <f>'2000 250 200 1'!F769</f>
        <v>0.25935117600000002</v>
      </c>
      <c r="P226">
        <f>'2000 250 200 15'!F769</f>
        <v>0.113109629</v>
      </c>
      <c r="Q226" s="12">
        <f t="shared" si="34"/>
        <v>-0.14624154700000003</v>
      </c>
      <c r="R226">
        <f>'2000 250 200 1'!G769</f>
        <v>-4.1925706200000003E-2</v>
      </c>
      <c r="S226">
        <f>'2000 250 200 15'!G769</f>
        <v>0.10437658499999999</v>
      </c>
      <c r="T226" s="12">
        <f t="shared" si="35"/>
        <v>0.14630229119999999</v>
      </c>
    </row>
    <row r="227" spans="1:20">
      <c r="A227">
        <f t="shared" si="27"/>
        <v>14</v>
      </c>
      <c r="B227" s="12">
        <f t="shared" si="30"/>
        <v>-140</v>
      </c>
      <c r="C227">
        <f t="shared" si="29"/>
        <v>2.8570000000000002E-2</v>
      </c>
      <c r="D227">
        <f t="shared" si="28"/>
        <v>-1.5440897596172569</v>
      </c>
      <c r="E227" s="12">
        <f t="shared" si="36"/>
        <v>875</v>
      </c>
      <c r="F227">
        <f>'2000 250 200 1'!C770</f>
        <v>1.4276731E-5</v>
      </c>
      <c r="G227">
        <f>'2000 250 200 15'!C770</f>
        <v>1.42676962E-5</v>
      </c>
      <c r="H227" s="15">
        <f t="shared" si="31"/>
        <v>6.3303424774978717E-2</v>
      </c>
      <c r="I227">
        <f>'2000 250 200 1'!D770</f>
        <v>2.8495955E-6</v>
      </c>
      <c r="J227">
        <f>'2000 250 200 15'!D770</f>
        <v>2.8473073200000001E-6</v>
      </c>
      <c r="K227" s="15">
        <f t="shared" si="32"/>
        <v>8.0330666409361678E-2</v>
      </c>
      <c r="L227">
        <f>'2000 250 200 1'!E770</f>
        <v>0.199597198</v>
      </c>
      <c r="M227">
        <f>'2000 250 200 15'!E770</f>
        <v>0.19956321499999999</v>
      </c>
      <c r="N227" s="12">
        <f t="shared" si="33"/>
        <v>-3.3983000000015195E-5</v>
      </c>
      <c r="O227">
        <f>'2000 250 200 1'!F770</f>
        <v>0.25422088700000001</v>
      </c>
      <c r="P227">
        <f>'2000 250 200 15'!F770</f>
        <v>0.11150162499999999</v>
      </c>
      <c r="Q227" s="12">
        <f t="shared" si="34"/>
        <v>-0.14271926200000001</v>
      </c>
      <c r="R227">
        <f>'2000 250 200 1'!G770</f>
        <v>-3.6912015800000003E-2</v>
      </c>
      <c r="S227">
        <f>'2000 250 200 15'!G770</f>
        <v>0.105228684</v>
      </c>
      <c r="T227" s="12">
        <f t="shared" si="35"/>
        <v>0.14214069979999999</v>
      </c>
    </row>
    <row r="228" spans="1:20">
      <c r="A228">
        <f t="shared" si="27"/>
        <v>15</v>
      </c>
      <c r="B228" s="12">
        <f t="shared" si="30"/>
        <v>-150</v>
      </c>
      <c r="C228">
        <f t="shared" si="29"/>
        <v>3.5999999999999997E-2</v>
      </c>
      <c r="D228">
        <f t="shared" si="28"/>
        <v>-1.4436974992327127</v>
      </c>
      <c r="E228" s="12">
        <f t="shared" si="36"/>
        <v>875</v>
      </c>
      <c r="F228">
        <f>'2000 250 200 1'!C771</f>
        <v>1.4275742900000001E-5</v>
      </c>
      <c r="G228">
        <f>'2000 250 200 15'!C771</f>
        <v>1.42667084E-5</v>
      </c>
      <c r="H228" s="15">
        <f t="shared" si="31"/>
        <v>6.3305704930819745E-2</v>
      </c>
      <c r="I228">
        <f>'2000 250 200 1'!D771</f>
        <v>2.8493900600000001E-6</v>
      </c>
      <c r="J228">
        <f>'2000 250 200 15'!D771</f>
        <v>2.84710728E-6</v>
      </c>
      <c r="K228" s="15">
        <f t="shared" si="32"/>
        <v>8.0146794205302879E-2</v>
      </c>
      <c r="L228">
        <f>'2000 250 200 1'!E771</f>
        <v>0.199596622</v>
      </c>
      <c r="M228">
        <f>'2000 250 200 15'!E771</f>
        <v>0.19956301000000001</v>
      </c>
      <c r="N228" s="12">
        <f t="shared" si="33"/>
        <v>-3.3611999999988429E-5</v>
      </c>
      <c r="O228">
        <f>'2000 250 200 1'!F771</f>
        <v>0.23253843900000001</v>
      </c>
      <c r="P228">
        <f>'2000 250 200 15'!F771</f>
        <v>0.108945945</v>
      </c>
      <c r="Q228" s="12">
        <f t="shared" si="34"/>
        <v>-0.12359249400000001</v>
      </c>
      <c r="R228">
        <f>'2000 250 200 1'!G771</f>
        <v>-1.3619199699999999E-2</v>
      </c>
      <c r="S228">
        <f>'2000 250 200 15'!G771</f>
        <v>0.110180104</v>
      </c>
      <c r="T228" s="12">
        <f t="shared" si="35"/>
        <v>0.1237993037</v>
      </c>
    </row>
    <row r="229" spans="1:20">
      <c r="A229">
        <f t="shared" si="27"/>
        <v>16</v>
      </c>
      <c r="B229" s="12">
        <f t="shared" si="30"/>
        <v>-160</v>
      </c>
      <c r="C229">
        <f t="shared" si="29"/>
        <v>4.5359999999999998E-2</v>
      </c>
      <c r="D229">
        <f t="shared" si="28"/>
        <v>-1.3433269541151498</v>
      </c>
      <c r="E229" s="12">
        <f t="shared" si="36"/>
        <v>875</v>
      </c>
      <c r="F229">
        <f>'2000 250 200 1'!C772</f>
        <v>1.42724661E-5</v>
      </c>
      <c r="G229">
        <f>'2000 250 200 15'!C772</f>
        <v>1.42634308E-5</v>
      </c>
      <c r="H229" s="15">
        <f t="shared" si="31"/>
        <v>6.3325852568523813E-2</v>
      </c>
      <c r="I229">
        <f>'2000 250 200 1'!D772</f>
        <v>2.84866401E-6</v>
      </c>
      <c r="J229">
        <f>'2000 250 200 15'!D772</f>
        <v>2.84637625E-6</v>
      </c>
      <c r="K229" s="15">
        <f t="shared" si="32"/>
        <v>8.0342188836432543E-2</v>
      </c>
      <c r="L229">
        <f>'2000 250 200 1'!E772</f>
        <v>0.19959157699999999</v>
      </c>
      <c r="M229">
        <f>'2000 250 200 15'!E772</f>
        <v>0.19955761599999999</v>
      </c>
      <c r="N229" s="12">
        <f t="shared" si="33"/>
        <v>-3.396099999999902E-5</v>
      </c>
      <c r="O229">
        <f>'2000 250 200 1'!F772</f>
        <v>0.176355866</v>
      </c>
      <c r="P229">
        <f>'2000 250 200 15'!F772</f>
        <v>9.2732054699999997E-2</v>
      </c>
      <c r="Q229" s="12">
        <f t="shared" si="34"/>
        <v>-8.3623811300000003E-2</v>
      </c>
      <c r="R229">
        <f>'2000 250 200 1'!G772</f>
        <v>4.2789187700000002E-2</v>
      </c>
      <c r="S229">
        <f>'2000 250 200 15'!G772</f>
        <v>0.12648515099999999</v>
      </c>
      <c r="T229" s="12">
        <f t="shared" si="35"/>
        <v>8.3695963299999981E-2</v>
      </c>
    </row>
    <row r="230" spans="1:20">
      <c r="A230">
        <f t="shared" si="27"/>
        <v>17</v>
      </c>
      <c r="B230" s="12">
        <f t="shared" si="30"/>
        <v>-170</v>
      </c>
      <c r="C230">
        <f t="shared" si="29"/>
        <v>5.7140000000000003E-2</v>
      </c>
      <c r="D230">
        <f t="shared" si="28"/>
        <v>-1.2430597639532759</v>
      </c>
      <c r="E230" s="12">
        <f t="shared" si="36"/>
        <v>875</v>
      </c>
      <c r="F230">
        <f>'2000 250 200 1'!C773</f>
        <v>1.4264108899999999E-5</v>
      </c>
      <c r="G230">
        <f>'2000 250 200 15'!C773</f>
        <v>1.4255081799999999E-5</v>
      </c>
      <c r="H230" s="15">
        <f t="shared" si="31"/>
        <v>6.3305442955643762E-2</v>
      </c>
      <c r="I230">
        <f>'2000 250 200 1'!D773</f>
        <v>2.84682592E-6</v>
      </c>
      <c r="J230">
        <f>'2000 250 200 15'!D773</f>
        <v>2.84453514E-6</v>
      </c>
      <c r="K230" s="15">
        <f t="shared" si="32"/>
        <v>8.0500252078541418E-2</v>
      </c>
      <c r="L230">
        <f>'2000 250 200 1'!E773</f>
        <v>0.199579654</v>
      </c>
      <c r="M230">
        <f>'2000 250 200 15'!E773</f>
        <v>0.19954533999999999</v>
      </c>
      <c r="N230" s="12">
        <f t="shared" si="33"/>
        <v>-3.4314000000007505E-5</v>
      </c>
      <c r="O230">
        <f>'2000 250 200 1'!F773</f>
        <v>0.108868565</v>
      </c>
      <c r="P230">
        <f>'2000 250 200 15'!F773</f>
        <v>6.7024864599999998E-2</v>
      </c>
      <c r="Q230" s="12">
        <f t="shared" si="34"/>
        <v>-4.1843700400000003E-2</v>
      </c>
      <c r="R230">
        <f>'2000 250 200 1'!G773</f>
        <v>0.110024073</v>
      </c>
      <c r="S230">
        <f>'2000 250 200 15'!G773</f>
        <v>0.151781415</v>
      </c>
      <c r="T230" s="12">
        <f t="shared" si="35"/>
        <v>4.1757342000000003E-2</v>
      </c>
    </row>
    <row r="231" spans="1:20">
      <c r="A231">
        <f t="shared" si="27"/>
        <v>18</v>
      </c>
      <c r="B231" s="12">
        <f t="shared" si="30"/>
        <v>-180</v>
      </c>
      <c r="C231">
        <f t="shared" si="29"/>
        <v>7.1999999999999995E-2</v>
      </c>
      <c r="D231">
        <f t="shared" si="28"/>
        <v>-1.1426675035687315</v>
      </c>
      <c r="E231" s="12">
        <f t="shared" si="36"/>
        <v>875</v>
      </c>
      <c r="F231">
        <f>'2000 250 200 1'!C774</f>
        <v>1.42465869E-5</v>
      </c>
      <c r="G231">
        <f>'2000 250 200 15'!C774</f>
        <v>1.42376037E-5</v>
      </c>
      <c r="H231" s="15">
        <f t="shared" si="31"/>
        <v>6.3074988692144549E-2</v>
      </c>
      <c r="I231">
        <f>'2000 250 200 1'!D774</f>
        <v>2.8430013500000002E-6</v>
      </c>
      <c r="J231">
        <f>'2000 250 200 15'!D774</f>
        <v>2.8407287099999999E-6</v>
      </c>
      <c r="K231" s="15">
        <f t="shared" si="32"/>
        <v>7.9970018843584526E-2</v>
      </c>
      <c r="L231">
        <f>'2000 250 200 1'!E774</f>
        <v>0.199556663</v>
      </c>
      <c r="M231">
        <f>'2000 250 200 15'!E774</f>
        <v>0.199522951</v>
      </c>
      <c r="N231" s="12">
        <f t="shared" si="33"/>
        <v>-3.3711999999991304E-5</v>
      </c>
      <c r="O231">
        <f>'2000 250 200 1'!F774</f>
        <v>6.0956296200000003E-2</v>
      </c>
      <c r="P231">
        <f>'2000 250 200 15'!F774</f>
        <v>4.3374401200000003E-2</v>
      </c>
      <c r="Q231" s="12">
        <f t="shared" si="34"/>
        <v>-1.7581895E-2</v>
      </c>
      <c r="R231">
        <f>'2000 250 200 1'!G774</f>
        <v>0.15799189699999999</v>
      </c>
      <c r="S231">
        <f>'2000 250 200 15'!G774</f>
        <v>0.17556001099999999</v>
      </c>
      <c r="T231" s="12">
        <f t="shared" si="35"/>
        <v>1.7568113999999996E-2</v>
      </c>
    </row>
    <row r="232" spans="1:20">
      <c r="A232">
        <f t="shared" si="27"/>
        <v>19</v>
      </c>
      <c r="B232" s="12">
        <f t="shared" si="30"/>
        <v>-190</v>
      </c>
      <c r="C232">
        <f t="shared" si="29"/>
        <v>9.0709999999999999E-2</v>
      </c>
      <c r="D232">
        <f t="shared" si="28"/>
        <v>-1.0423448330565088</v>
      </c>
      <c r="E232" s="12">
        <f t="shared" si="36"/>
        <v>875</v>
      </c>
      <c r="F232">
        <f>'2000 250 200 1'!C775</f>
        <v>1.42150059E-5</v>
      </c>
      <c r="G232">
        <f>'2000 250 200 15'!C775</f>
        <v>1.4206162200000001E-5</v>
      </c>
      <c r="H232" s="15">
        <f t="shared" si="31"/>
        <v>6.2233191604813151E-2</v>
      </c>
      <c r="I232">
        <f>'2000 250 200 1'!D775</f>
        <v>2.8360907799999998E-6</v>
      </c>
      <c r="J232">
        <f>'2000 250 200 15'!D775</f>
        <v>2.8338519000000001E-6</v>
      </c>
      <c r="K232" s="15">
        <f t="shared" si="32"/>
        <v>7.8973637878108072E-2</v>
      </c>
      <c r="L232">
        <f>'2000 250 200 1'!E775</f>
        <v>0.19951386600000001</v>
      </c>
      <c r="M232">
        <f>'2000 250 200 15'!E775</f>
        <v>0.19948046899999999</v>
      </c>
      <c r="N232" s="12">
        <f t="shared" si="33"/>
        <v>-3.3397000000018329E-5</v>
      </c>
      <c r="O232">
        <f>'2000 250 200 1'!F775</f>
        <v>3.40138808E-2</v>
      </c>
      <c r="P232">
        <f>'2000 250 200 15'!F775</f>
        <v>2.6535940300000001E-2</v>
      </c>
      <c r="Q232" s="12">
        <f t="shared" si="34"/>
        <v>-7.4779404999999986E-3</v>
      </c>
      <c r="R232">
        <f>'2000 250 200 1'!G775</f>
        <v>0.18500185799999999</v>
      </c>
      <c r="S232">
        <f>'2000 250 200 15'!G775</f>
        <v>0.192531168</v>
      </c>
      <c r="T232" s="12">
        <f t="shared" si="35"/>
        <v>7.5293100000000113E-3</v>
      </c>
    </row>
    <row r="233" spans="1:20">
      <c r="A233">
        <f t="shared" si="27"/>
        <v>20</v>
      </c>
      <c r="B233" s="12">
        <f t="shared" si="30"/>
        <v>-200</v>
      </c>
      <c r="C233">
        <f t="shared" si="29"/>
        <v>0.1143</v>
      </c>
      <c r="D233">
        <f t="shared" si="28"/>
        <v>-0.94195376960471822</v>
      </c>
      <c r="E233" s="12">
        <f t="shared" si="36"/>
        <v>875</v>
      </c>
      <c r="F233">
        <f>'2000 250 200 1'!C776</f>
        <v>1.4164742E-5</v>
      </c>
      <c r="G233">
        <f>'2000 250 200 15'!C776</f>
        <v>1.41562582E-5</v>
      </c>
      <c r="H233" s="15">
        <f t="shared" si="31"/>
        <v>5.991172585775896E-2</v>
      </c>
      <c r="I233">
        <f>'2000 250 200 1'!D776</f>
        <v>2.82506927E-6</v>
      </c>
      <c r="J233">
        <f>'2000 250 200 15'!D776</f>
        <v>2.82289593E-6</v>
      </c>
      <c r="K233" s="15">
        <f t="shared" si="32"/>
        <v>7.6960105915667404E-2</v>
      </c>
      <c r="L233">
        <f>'2000 250 200 1'!E776</f>
        <v>0.199443751</v>
      </c>
      <c r="M233">
        <f>'2000 250 200 15'!E776</f>
        <v>0.199409751</v>
      </c>
      <c r="N233" s="12">
        <f t="shared" si="33"/>
        <v>-3.4000000000006247E-5</v>
      </c>
      <c r="O233">
        <f>'2000 250 200 1'!F776</f>
        <v>1.98346446E-2</v>
      </c>
      <c r="P233">
        <f>'2000 250 200 15'!F776</f>
        <v>1.61154913E-2</v>
      </c>
      <c r="Q233" s="12">
        <f t="shared" si="34"/>
        <v>-3.7191532999999999E-3</v>
      </c>
      <c r="R233">
        <f>'2000 250 200 1'!G776</f>
        <v>0.199192803</v>
      </c>
      <c r="S233">
        <f>'2000 250 200 15'!G776</f>
        <v>0.202910912</v>
      </c>
      <c r="T233" s="12">
        <f t="shared" si="35"/>
        <v>3.7181089999999972E-3</v>
      </c>
    </row>
    <row r="234" spans="1:20">
      <c r="A234">
        <f t="shared" si="27"/>
        <v>21</v>
      </c>
      <c r="B234" s="12">
        <f t="shared" si="30"/>
        <v>-210</v>
      </c>
      <c r="C234">
        <f t="shared" si="29"/>
        <v>0.14399999999999999</v>
      </c>
      <c r="D234">
        <f t="shared" si="28"/>
        <v>-0.84163750790475034</v>
      </c>
      <c r="E234" s="12">
        <f t="shared" si="36"/>
        <v>875</v>
      </c>
      <c r="F234">
        <f>'2000 250 200 1'!C777</f>
        <v>1.4092491699999999E-5</v>
      </c>
      <c r="G234">
        <f>'2000 250 200 15'!C777</f>
        <v>1.4084770000000001E-5</v>
      </c>
      <c r="H234" s="15">
        <f t="shared" si="31"/>
        <v>5.4808022739829362E-2</v>
      </c>
      <c r="I234">
        <f>'2000 250 200 1'!D777</f>
        <v>2.8092493899999999E-6</v>
      </c>
      <c r="J234">
        <f>'2000 250 200 15'!D777</f>
        <v>2.8072423500000001E-6</v>
      </c>
      <c r="K234" s="15">
        <f t="shared" si="32"/>
        <v>7.1469525565432526E-2</v>
      </c>
      <c r="L234">
        <f>'2000 250 200 1'!E777</f>
        <v>0.19934369699999999</v>
      </c>
      <c r="M234">
        <f>'2000 250 200 15'!E777</f>
        <v>0.19931048500000001</v>
      </c>
      <c r="N234" s="12">
        <f t="shared" si="33"/>
        <v>-3.3211999999976927E-5</v>
      </c>
      <c r="O234">
        <f>'2000 250 200 1'!F777</f>
        <v>1.26117482E-2</v>
      </c>
      <c r="P234">
        <f>'2000 250 200 15'!F777</f>
        <v>1.05099952E-2</v>
      </c>
      <c r="Q234" s="12">
        <f t="shared" si="34"/>
        <v>-2.1017529999999996E-3</v>
      </c>
      <c r="R234">
        <f>'2000 250 200 1'!G777</f>
        <v>0.206568156</v>
      </c>
      <c r="S234">
        <f>'2000 250 200 15'!G777</f>
        <v>0.208611729</v>
      </c>
      <c r="T234" s="12">
        <f t="shared" si="35"/>
        <v>2.043572999999993E-3</v>
      </c>
    </row>
    <row r="235" spans="1:20">
      <c r="A235">
        <f t="shared" si="27"/>
        <v>22</v>
      </c>
      <c r="B235" s="12">
        <f t="shared" si="30"/>
        <v>-220</v>
      </c>
      <c r="C235">
        <f t="shared" si="29"/>
        <v>0.18140000000000001</v>
      </c>
      <c r="D235">
        <f t="shared" si="28"/>
        <v>-0.74136271727592351</v>
      </c>
      <c r="E235" s="12">
        <f t="shared" si="36"/>
        <v>875</v>
      </c>
      <c r="F235">
        <f>'2000 250 200 1'!C778</f>
        <v>1.39966212E-5</v>
      </c>
      <c r="G235">
        <f>'2000 250 200 15'!C778</f>
        <v>1.39902333E-5</v>
      </c>
      <c r="H235" s="15">
        <f t="shared" si="31"/>
        <v>4.5649288668716689E-2</v>
      </c>
      <c r="I235">
        <f>'2000 250 200 1'!D778</f>
        <v>2.78825304E-6</v>
      </c>
      <c r="J235">
        <f>'2000 250 200 15'!D778</f>
        <v>2.7865590700000001E-6</v>
      </c>
      <c r="K235" s="15">
        <f t="shared" si="32"/>
        <v>6.0772272377081174E-2</v>
      </c>
      <c r="L235">
        <f>'2000 250 200 1'!E778</f>
        <v>0.19920900899999999</v>
      </c>
      <c r="M235">
        <f>'2000 250 200 15'!E778</f>
        <v>0.199178885</v>
      </c>
      <c r="N235" s="12">
        <f t="shared" si="33"/>
        <v>-3.012399999999249E-5</v>
      </c>
      <c r="O235">
        <f>'2000 250 200 1'!F778</f>
        <v>8.7608182600000008E-3</v>
      </c>
      <c r="P235">
        <f>'2000 250 200 15'!F778</f>
        <v>7.5571309500000001E-3</v>
      </c>
      <c r="Q235" s="12">
        <f t="shared" si="34"/>
        <v>-1.2036873100000007E-3</v>
      </c>
      <c r="R235">
        <f>'2000 250 200 1'!G778</f>
        <v>0.21068745899999999</v>
      </c>
      <c r="S235">
        <f>'2000 250 200 15'!G778</f>
        <v>0.21186236899999999</v>
      </c>
      <c r="T235" s="12">
        <f t="shared" si="35"/>
        <v>1.1749100000000012E-3</v>
      </c>
    </row>
    <row r="236" spans="1:20">
      <c r="A236">
        <f t="shared" si="27"/>
        <v>23</v>
      </c>
      <c r="B236" s="12">
        <f t="shared" si="30"/>
        <v>-230</v>
      </c>
      <c r="C236">
        <f t="shared" si="29"/>
        <v>0.2286</v>
      </c>
      <c r="D236">
        <f t="shared" si="28"/>
        <v>-0.64092377394073707</v>
      </c>
      <c r="E236" s="12">
        <f t="shared" si="36"/>
        <v>875</v>
      </c>
      <c r="F236">
        <f>'2000 250 200 1'!C779</f>
        <v>1.3876827800000001E-5</v>
      </c>
      <c r="G236">
        <f>'2000 250 200 15'!C779</f>
        <v>1.38724749E-5</v>
      </c>
      <c r="H236" s="15">
        <f t="shared" si="31"/>
        <v>3.1373040591762325E-2</v>
      </c>
      <c r="I236">
        <f>'2000 250 200 1'!D779</f>
        <v>2.76194193E-6</v>
      </c>
      <c r="J236">
        <f>'2000 250 200 15'!D779</f>
        <v>2.7606967799999999E-6</v>
      </c>
      <c r="K236" s="15">
        <f t="shared" si="32"/>
        <v>4.5092574958617286E-2</v>
      </c>
      <c r="L236">
        <f>'2000 250 200 1'!E779</f>
        <v>0.199032659</v>
      </c>
      <c r="M236">
        <f>'2000 250 200 15'!E779</f>
        <v>0.199005354</v>
      </c>
      <c r="N236" s="12">
        <f t="shared" si="33"/>
        <v>-2.7305000000005242E-5</v>
      </c>
      <c r="O236">
        <f>'2000 250 200 1'!F779</f>
        <v>6.3268495800000001E-3</v>
      </c>
      <c r="P236">
        <f>'2000 250 200 15'!F779</f>
        <v>5.5841881899999996E-3</v>
      </c>
      <c r="Q236" s="12">
        <f t="shared" si="34"/>
        <v>-7.4266139000000054E-4</v>
      </c>
      <c r="R236">
        <f>'2000 250 200 1'!G779</f>
        <v>0.21330687100000001</v>
      </c>
      <c r="S236">
        <f>'2000 250 200 15'!G779</f>
        <v>0.21407131099999999</v>
      </c>
      <c r="T236" s="12">
        <f t="shared" si="35"/>
        <v>7.6443999999997736E-4</v>
      </c>
    </row>
    <row r="237" spans="1:20">
      <c r="A237">
        <f t="shared" ref="A237:A300" si="37">A195</f>
        <v>24</v>
      </c>
      <c r="B237" s="12">
        <f t="shared" si="30"/>
        <v>-240</v>
      </c>
      <c r="C237">
        <f t="shared" si="29"/>
        <v>0.28799999999999998</v>
      </c>
      <c r="D237">
        <f t="shared" ref="D237:D300" si="38">LOG10(C237)</f>
        <v>-0.54060751224076919</v>
      </c>
      <c r="E237" s="12">
        <f t="shared" si="36"/>
        <v>875</v>
      </c>
      <c r="F237">
        <f>'2000 250 200 1'!C780</f>
        <v>1.3733431800000001E-5</v>
      </c>
      <c r="G237">
        <f>'2000 250 200 15'!C780</f>
        <v>1.3731945099999999E-5</v>
      </c>
      <c r="H237" s="15">
        <f t="shared" si="31"/>
        <v>1.0825993798768562E-2</v>
      </c>
      <c r="I237">
        <f>'2000 250 200 1'!D780</f>
        <v>2.7304202300000001E-6</v>
      </c>
      <c r="J237">
        <f>'2000 250 200 15'!D780</f>
        <v>2.7297809300000002E-6</v>
      </c>
      <c r="K237" s="15">
        <f t="shared" si="32"/>
        <v>2.3416719687297399E-2</v>
      </c>
      <c r="L237">
        <f>'2000 250 200 1'!E780</f>
        <v>0.19881558099999999</v>
      </c>
      <c r="M237">
        <f>'2000 250 200 15'!E780</f>
        <v>0.19879055000000001</v>
      </c>
      <c r="N237" s="12">
        <f t="shared" si="33"/>
        <v>-2.503099999998093E-5</v>
      </c>
      <c r="O237">
        <f>'2000 250 200 1'!F780</f>
        <v>4.8298705800000003E-3</v>
      </c>
      <c r="P237">
        <f>'2000 250 200 15'!F780</f>
        <v>4.24022876E-3</v>
      </c>
      <c r="Q237" s="12">
        <f t="shared" si="34"/>
        <v>-5.8964182000000032E-4</v>
      </c>
      <c r="R237">
        <f>'2000 250 200 1'!G780</f>
        <v>0.21499742099999999</v>
      </c>
      <c r="S237">
        <f>'2000 250 200 15'!G780</f>
        <v>0.21557347800000001</v>
      </c>
      <c r="T237" s="12">
        <f t="shared" si="35"/>
        <v>5.7605700000001869E-4</v>
      </c>
    </row>
    <row r="238" spans="1:20">
      <c r="A238">
        <f t="shared" si="37"/>
        <v>25</v>
      </c>
      <c r="B238" s="12">
        <f t="shared" si="30"/>
        <v>-250</v>
      </c>
      <c r="C238">
        <f t="shared" ref="C238:C301" si="39">C196</f>
        <v>0.36280000000000001</v>
      </c>
      <c r="D238">
        <f t="shared" si="38"/>
        <v>-0.44033272161194231</v>
      </c>
      <c r="E238" s="12">
        <f t="shared" si="36"/>
        <v>875</v>
      </c>
      <c r="F238">
        <f>'2000 250 200 1'!C781</f>
        <v>1.3566573400000001E-5</v>
      </c>
      <c r="G238">
        <f>'2000 250 200 15'!C781</f>
        <v>1.3568891E-5</v>
      </c>
      <c r="H238" s="15">
        <f t="shared" si="31"/>
        <v>-1.7081705076692408E-2</v>
      </c>
      <c r="I238">
        <f>'2000 250 200 1'!D781</f>
        <v>2.6937763100000002E-6</v>
      </c>
      <c r="J238">
        <f>'2000 250 200 15'!D781</f>
        <v>2.6939748400000002E-6</v>
      </c>
      <c r="K238" s="15">
        <f t="shared" si="32"/>
        <v>-7.3696796482508875E-3</v>
      </c>
      <c r="L238">
        <f>'2000 250 200 1'!E781</f>
        <v>0.198559815</v>
      </c>
      <c r="M238">
        <f>'2000 250 200 15'!E781</f>
        <v>0.19854053199999999</v>
      </c>
      <c r="N238" s="12">
        <f t="shared" si="33"/>
        <v>-1.9283000000008821E-5</v>
      </c>
      <c r="O238">
        <f>'2000 250 200 1'!F781</f>
        <v>4.29812388E-3</v>
      </c>
      <c r="P238">
        <f>'2000 250 200 15'!F781</f>
        <v>3.7492025799999999E-3</v>
      </c>
      <c r="Q238" s="12">
        <f t="shared" si="34"/>
        <v>-5.4892130000000006E-4</v>
      </c>
      <c r="R238">
        <f>'2000 250 200 1'!G781</f>
        <v>0.21606724399999999</v>
      </c>
      <c r="S238">
        <f>'2000 250 200 15'!G781</f>
        <v>0.21648804599999999</v>
      </c>
      <c r="T238" s="12">
        <f t="shared" si="35"/>
        <v>4.208019999999979E-4</v>
      </c>
    </row>
    <row r="239" spans="1:20">
      <c r="A239">
        <f t="shared" si="37"/>
        <v>26</v>
      </c>
      <c r="B239" s="12">
        <f t="shared" si="30"/>
        <v>-260</v>
      </c>
      <c r="C239">
        <f t="shared" si="39"/>
        <v>0.4572</v>
      </c>
      <c r="D239">
        <f t="shared" si="38"/>
        <v>-0.33989377827675588</v>
      </c>
      <c r="E239" s="12">
        <f t="shared" si="36"/>
        <v>875</v>
      </c>
      <c r="F239">
        <f>'2000 250 200 1'!C782</f>
        <v>1.33757136E-5</v>
      </c>
      <c r="G239">
        <f>'2000 250 200 15'!C782</f>
        <v>1.33827637E-5</v>
      </c>
      <c r="H239" s="15">
        <f t="shared" si="31"/>
        <v>-5.2694328761376502E-2</v>
      </c>
      <c r="I239">
        <f>'2000 250 200 1'!D782</f>
        <v>2.6517432499999999E-6</v>
      </c>
      <c r="J239">
        <f>'2000 250 200 15'!D782</f>
        <v>2.65302796E-6</v>
      </c>
      <c r="K239" s="15">
        <f t="shared" si="32"/>
        <v>-4.8436019166229569E-2</v>
      </c>
      <c r="L239">
        <f>'2000 250 200 1'!E782</f>
        <v>0.1982506</v>
      </c>
      <c r="M239">
        <f>'2000 250 200 15'!E782</f>
        <v>0.198242157</v>
      </c>
      <c r="N239" s="12">
        <f t="shared" si="33"/>
        <v>-8.4429999999968697E-6</v>
      </c>
      <c r="O239">
        <f>'2000 250 200 1'!F782</f>
        <v>4.4927545800000001E-3</v>
      </c>
      <c r="P239">
        <f>'2000 250 200 15'!F782</f>
        <v>3.9420358200000002E-3</v>
      </c>
      <c r="Q239" s="12">
        <f t="shared" si="34"/>
        <v>-5.5071875999999995E-4</v>
      </c>
      <c r="R239">
        <f>'2000 250 200 1'!G782</f>
        <v>0.216939933</v>
      </c>
      <c r="S239">
        <f>'2000 250 200 15'!G782</f>
        <v>0.21721040899999999</v>
      </c>
      <c r="T239" s="12">
        <f t="shared" si="35"/>
        <v>2.7047599999999172E-4</v>
      </c>
    </row>
    <row r="240" spans="1:20">
      <c r="A240">
        <f t="shared" si="37"/>
        <v>27</v>
      </c>
      <c r="B240" s="12">
        <f t="shared" si="30"/>
        <v>-270</v>
      </c>
      <c r="C240">
        <f t="shared" si="39"/>
        <v>0.57599999999999996</v>
      </c>
      <c r="D240">
        <f t="shared" si="38"/>
        <v>-0.239577516576788</v>
      </c>
      <c r="E240" s="12">
        <f t="shared" si="36"/>
        <v>875</v>
      </c>
      <c r="F240">
        <f>'2000 250 200 1'!C783</f>
        <v>1.3160002699999999E-5</v>
      </c>
      <c r="G240">
        <f>'2000 250 200 15'!C783</f>
        <v>1.31726031E-5</v>
      </c>
      <c r="H240" s="15">
        <f t="shared" si="31"/>
        <v>-9.5701884543460417E-2</v>
      </c>
      <c r="I240">
        <f>'2000 250 200 1'!D783</f>
        <v>2.60394507E-6</v>
      </c>
      <c r="J240">
        <f>'2000 250 200 15'!D783</f>
        <v>2.60650188E-6</v>
      </c>
      <c r="K240" s="15">
        <f t="shared" si="32"/>
        <v>-9.8141676694357805E-2</v>
      </c>
      <c r="L240">
        <f>'2000 250 200 1'!E783</f>
        <v>0.19786812500000001</v>
      </c>
      <c r="M240">
        <f>'2000 250 200 15'!E783</f>
        <v>0.19787295399999999</v>
      </c>
      <c r="N240" s="12">
        <f t="shared" si="33"/>
        <v>4.828999999983985E-6</v>
      </c>
      <c r="O240">
        <f>'2000 250 200 1'!F783</f>
        <v>5.72339045E-3</v>
      </c>
      <c r="P240">
        <f>'2000 250 200 15'!F783</f>
        <v>4.8654115199999997E-3</v>
      </c>
      <c r="Q240" s="12">
        <f t="shared" si="34"/>
        <v>-8.5797893000000031E-4</v>
      </c>
      <c r="R240">
        <f>'2000 250 200 1'!G783</f>
        <v>0.21782959499999999</v>
      </c>
      <c r="S240">
        <f>'2000 250 200 15'!G783</f>
        <v>0.217998001</v>
      </c>
      <c r="T240" s="12">
        <f t="shared" si="35"/>
        <v>1.6840600000000983E-4</v>
      </c>
    </row>
    <row r="241" spans="1:20">
      <c r="A241">
        <f t="shared" si="37"/>
        <v>28</v>
      </c>
      <c r="B241" s="12">
        <f t="shared" si="30"/>
        <v>-280</v>
      </c>
      <c r="C241">
        <f t="shared" si="39"/>
        <v>0.72570000000000001</v>
      </c>
      <c r="D241">
        <f t="shared" si="38"/>
        <v>-0.13924287691845788</v>
      </c>
      <c r="E241" s="12">
        <f t="shared" si="36"/>
        <v>875</v>
      </c>
      <c r="F241">
        <f>'2000 250 200 1'!C784</f>
        <v>1.29186286E-5</v>
      </c>
      <c r="G241">
        <f>'2000 250 200 15'!C784</f>
        <v>1.2937547800000001E-5</v>
      </c>
      <c r="H241" s="15">
        <f t="shared" si="31"/>
        <v>-0.14634182337958504</v>
      </c>
      <c r="I241">
        <f>'2000 250 200 1'!D784</f>
        <v>2.55011175E-6</v>
      </c>
      <c r="J241">
        <f>'2000 250 200 15'!D784</f>
        <v>2.5541803599999999E-6</v>
      </c>
      <c r="K241" s="15">
        <f t="shared" si="32"/>
        <v>-0.15941916772470702</v>
      </c>
      <c r="L241">
        <f>'2000 250 200 1'!E784</f>
        <v>0.19739802300000001</v>
      </c>
      <c r="M241">
        <f>'2000 250 200 15'!E784</f>
        <v>0.19742383999999999</v>
      </c>
      <c r="N241" s="12">
        <f t="shared" si="33"/>
        <v>2.5816999999983548E-5</v>
      </c>
      <c r="O241">
        <f>'2000 250 200 1'!F784</f>
        <v>1.01907401E-2</v>
      </c>
      <c r="P241">
        <f>'2000 250 200 15'!F784</f>
        <v>8.2696425000000004E-3</v>
      </c>
      <c r="Q241" s="12">
        <f t="shared" si="34"/>
        <v>-1.9210975999999994E-3</v>
      </c>
      <c r="R241">
        <f>'2000 250 200 1'!G784</f>
        <v>0.21874725</v>
      </c>
      <c r="S241">
        <f>'2000 250 200 15'!G784</f>
        <v>0.21879879499999999</v>
      </c>
      <c r="T241" s="12">
        <f t="shared" si="35"/>
        <v>5.1544999999986185E-5</v>
      </c>
    </row>
    <row r="242" spans="1:20">
      <c r="A242">
        <f t="shared" si="37"/>
        <v>29</v>
      </c>
      <c r="B242" s="12">
        <f t="shared" si="30"/>
        <v>-290</v>
      </c>
      <c r="C242">
        <f t="shared" si="39"/>
        <v>0.9143</v>
      </c>
      <c r="D242">
        <f t="shared" si="38"/>
        <v>-3.8911280232103829E-2</v>
      </c>
      <c r="E242" s="12">
        <f t="shared" si="36"/>
        <v>875</v>
      </c>
      <c r="F242">
        <f>'2000 250 200 1'!C785</f>
        <v>1.2649818299999999E-5</v>
      </c>
      <c r="G242">
        <f>'2000 250 200 15'!C785</f>
        <v>1.2676055000000001E-5</v>
      </c>
      <c r="H242" s="15">
        <f t="shared" si="31"/>
        <v>-0.20719285522131445</v>
      </c>
      <c r="I242">
        <f>'2000 250 200 1'!D785</f>
        <v>2.4889525999999998E-6</v>
      </c>
      <c r="J242">
        <f>'2000 250 200 15'!D785</f>
        <v>2.4951969400000002E-6</v>
      </c>
      <c r="K242" s="15">
        <f t="shared" si="32"/>
        <v>-0.25056792336934469</v>
      </c>
      <c r="L242">
        <f>'2000 250 200 1'!E785</f>
        <v>0.196757972</v>
      </c>
      <c r="M242">
        <f>'2000 250 200 15'!E785</f>
        <v>0.19684333400000001</v>
      </c>
      <c r="N242" s="12">
        <f t="shared" si="33"/>
        <v>8.5362000000005489E-5</v>
      </c>
      <c r="O242">
        <f>'2000 250 200 1'!F785</f>
        <v>2.1664389400000001E-2</v>
      </c>
      <c r="P242">
        <f>'2000 250 200 15'!F785</f>
        <v>1.7962742699999999E-2</v>
      </c>
      <c r="Q242" s="12">
        <f t="shared" si="34"/>
        <v>-3.7016467000000018E-3</v>
      </c>
      <c r="R242">
        <f>'2000 250 200 1'!G785</f>
        <v>0.22018808000000001</v>
      </c>
      <c r="S242">
        <f>'2000 250 200 15'!G785</f>
        <v>0.219897594</v>
      </c>
      <c r="T242" s="12">
        <f t="shared" si="35"/>
        <v>-2.9048600000000646E-4</v>
      </c>
    </row>
    <row r="243" spans="1:20">
      <c r="A243">
        <f t="shared" si="37"/>
        <v>30</v>
      </c>
      <c r="B243" s="12">
        <f t="shared" si="30"/>
        <v>-300</v>
      </c>
      <c r="C243">
        <f t="shared" si="39"/>
        <v>1.1519999999999999</v>
      </c>
      <c r="D243">
        <f t="shared" si="38"/>
        <v>6.1452479087193208E-2</v>
      </c>
      <c r="E243" s="12">
        <f t="shared" si="36"/>
        <v>875</v>
      </c>
      <c r="F243">
        <f>'2000 250 200 1'!C786</f>
        <v>1.2347962E-5</v>
      </c>
      <c r="G243">
        <f>'2000 250 200 15'!C786</f>
        <v>1.2383332799999999E-5</v>
      </c>
      <c r="H243" s="15">
        <f t="shared" si="31"/>
        <v>-0.28604082629752814</v>
      </c>
      <c r="I243">
        <f>'2000 250 200 1'!D786</f>
        <v>2.4158680900000001E-6</v>
      </c>
      <c r="J243">
        <f>'2000 250 200 15'!D786</f>
        <v>2.4257875700000002E-6</v>
      </c>
      <c r="K243" s="15">
        <f t="shared" si="32"/>
        <v>-0.40975569914858612</v>
      </c>
      <c r="L243">
        <f>'2000 250 200 1'!E786</f>
        <v>0.195649136</v>
      </c>
      <c r="M243">
        <f>'2000 250 200 15'!E786</f>
        <v>0.195891333</v>
      </c>
      <c r="N243" s="12">
        <f t="shared" si="33"/>
        <v>2.4219699999999955E-4</v>
      </c>
      <c r="O243">
        <f>'2000 250 200 1'!F786</f>
        <v>4.2193419599999997E-2</v>
      </c>
      <c r="P243">
        <f>'2000 250 200 15'!F786</f>
        <v>3.7194766900000002E-2</v>
      </c>
      <c r="Q243" s="12">
        <f t="shared" si="34"/>
        <v>-4.9986526999999947E-3</v>
      </c>
      <c r="R243">
        <f>'2000 250 200 1'!G786</f>
        <v>0.22360333399999999</v>
      </c>
      <c r="S243">
        <f>'2000 250 200 15'!G786</f>
        <v>0.22254657999999999</v>
      </c>
      <c r="T243" s="12">
        <f t="shared" si="35"/>
        <v>-1.0567539999999931E-3</v>
      </c>
    </row>
    <row r="244" spans="1:20">
      <c r="A244">
        <f t="shared" si="37"/>
        <v>31</v>
      </c>
      <c r="B244" s="12">
        <f t="shared" si="30"/>
        <v>-310</v>
      </c>
      <c r="C244">
        <f t="shared" si="39"/>
        <v>1.4510000000000001</v>
      </c>
      <c r="D244">
        <f t="shared" si="38"/>
        <v>0.16166741243773589</v>
      </c>
      <c r="E244" s="12">
        <f t="shared" si="36"/>
        <v>875</v>
      </c>
      <c r="F244">
        <f>'2000 250 200 1'!C787</f>
        <v>1.1999232399999999E-5</v>
      </c>
      <c r="G244">
        <f>'2000 250 200 15'!C787</f>
        <v>1.20471191E-5</v>
      </c>
      <c r="H244" s="15">
        <f t="shared" si="31"/>
        <v>-0.39828661741055649</v>
      </c>
      <c r="I244">
        <f>'2000 250 200 1'!D787</f>
        <v>2.3210599100000002E-6</v>
      </c>
      <c r="J244">
        <f>'2000 250 200 15'!D787</f>
        <v>2.3369960500000001E-6</v>
      </c>
      <c r="K244" s="15">
        <f t="shared" si="32"/>
        <v>-0.68423995490169853</v>
      </c>
      <c r="L244">
        <f>'2000 250 200 1'!E787</f>
        <v>0.19343403200000001</v>
      </c>
      <c r="M244">
        <f>'2000 250 200 15'!E787</f>
        <v>0.19398795899999999</v>
      </c>
      <c r="N244" s="12">
        <f t="shared" si="33"/>
        <v>5.5392699999998185E-4</v>
      </c>
      <c r="O244">
        <f>'2000 250 200 1'!F787</f>
        <v>6.6676519500000003E-2</v>
      </c>
      <c r="P244">
        <f>'2000 250 200 15'!F787</f>
        <v>6.2672008400000007E-2</v>
      </c>
      <c r="Q244" s="12">
        <f t="shared" si="34"/>
        <v>-4.0045110999999967E-3</v>
      </c>
      <c r="R244">
        <f>'2000 250 200 1'!G787</f>
        <v>0.23096313199999999</v>
      </c>
      <c r="S244">
        <f>'2000 250 200 15'!G787</f>
        <v>0.22878522600000001</v>
      </c>
      <c r="T244" s="12">
        <f t="shared" si="35"/>
        <v>-2.1779059999999795E-3</v>
      </c>
    </row>
    <row r="245" spans="1:20">
      <c r="A245">
        <f t="shared" si="37"/>
        <v>32</v>
      </c>
      <c r="B245" s="12">
        <f t="shared" si="30"/>
        <v>-320</v>
      </c>
      <c r="C245">
        <f t="shared" si="39"/>
        <v>1.829</v>
      </c>
      <c r="D245">
        <f t="shared" si="38"/>
        <v>0.26221370547641687</v>
      </c>
      <c r="E245" s="12">
        <f t="shared" si="36"/>
        <v>875</v>
      </c>
      <c r="F245">
        <f>'2000 250 200 1'!C788</f>
        <v>1.15764451E-5</v>
      </c>
      <c r="G245">
        <f>'2000 250 200 15'!C788</f>
        <v>1.16417569E-5</v>
      </c>
      <c r="H245" s="15">
        <f t="shared" si="31"/>
        <v>-0.56259136689396094</v>
      </c>
      <c r="I245">
        <f>'2000 250 200 1'!D788</f>
        <v>2.18961905E-6</v>
      </c>
      <c r="J245">
        <f>'2000 250 200 15'!D788</f>
        <v>2.2139123100000001E-6</v>
      </c>
      <c r="K245" s="15">
        <f t="shared" si="32"/>
        <v>-1.1033535594032893</v>
      </c>
      <c r="L245">
        <f>'2000 250 200 1'!E788</f>
        <v>0.189144338</v>
      </c>
      <c r="M245">
        <f>'2000 250 200 15'!E788</f>
        <v>0.190169949</v>
      </c>
      <c r="N245" s="12">
        <f t="shared" si="33"/>
        <v>1.0256110000000096E-3</v>
      </c>
      <c r="O245">
        <f>'2000 250 200 1'!F788</f>
        <v>8.2100211800000003E-2</v>
      </c>
      <c r="P245">
        <f>'2000 250 200 15'!F788</f>
        <v>8.1551456499999994E-2</v>
      </c>
      <c r="Q245" s="12">
        <f t="shared" si="34"/>
        <v>-5.4875530000000894E-4</v>
      </c>
      <c r="R245">
        <f>'2000 250 200 1'!G788</f>
        <v>0.243434177</v>
      </c>
      <c r="S245">
        <f>'2000 250 200 15'!G788</f>
        <v>0.24025977800000001</v>
      </c>
      <c r="T245" s="12">
        <f t="shared" si="35"/>
        <v>-3.1743989999999944E-3</v>
      </c>
    </row>
    <row r="246" spans="1:20">
      <c r="A246">
        <f t="shared" si="37"/>
        <v>33</v>
      </c>
      <c r="B246" s="12">
        <f t="shared" si="30"/>
        <v>-330</v>
      </c>
      <c r="C246">
        <f t="shared" si="39"/>
        <v>2.3039999999999998</v>
      </c>
      <c r="D246">
        <f t="shared" si="38"/>
        <v>0.3624824747511744</v>
      </c>
      <c r="E246" s="12">
        <f t="shared" si="36"/>
        <v>875</v>
      </c>
      <c r="F246">
        <f>'2000 250 200 1'!C789</f>
        <v>1.1037748100000001E-5</v>
      </c>
      <c r="G246">
        <f>'2000 250 200 15'!C789</f>
        <v>1.1125088E-5</v>
      </c>
      <c r="H246" s="15">
        <f t="shared" si="31"/>
        <v>-0.78816537383498009</v>
      </c>
      <c r="I246">
        <f>'2000 250 200 1'!D789</f>
        <v>2.0056168600000001E-6</v>
      </c>
      <c r="J246">
        <f>'2000 250 200 15'!D789</f>
        <v>2.03904925E-6</v>
      </c>
      <c r="K246" s="15">
        <f t="shared" si="32"/>
        <v>-1.6531594495447701</v>
      </c>
      <c r="L246">
        <f>'2000 250 200 1'!E789</f>
        <v>0.18170525700000001</v>
      </c>
      <c r="M246">
        <f>'2000 250 200 15'!E789</f>
        <v>0.18328387600000001</v>
      </c>
      <c r="N246" s="12">
        <f t="shared" si="33"/>
        <v>1.5786190000000033E-3</v>
      </c>
      <c r="O246">
        <f>'2000 250 200 1'!F789</f>
        <v>7.7216715800000002E-2</v>
      </c>
      <c r="P246">
        <f>'2000 250 200 15'!F789</f>
        <v>8.02721884E-2</v>
      </c>
      <c r="Q246" s="12">
        <f t="shared" si="34"/>
        <v>3.0554725999999977E-3</v>
      </c>
      <c r="R246">
        <f>'2000 250 200 1'!G789</f>
        <v>0.25970841500000003</v>
      </c>
      <c r="S246">
        <f>'2000 250 200 15'!G789</f>
        <v>0.25630781200000002</v>
      </c>
      <c r="T246" s="12">
        <f t="shared" si="35"/>
        <v>-3.400603000000002E-3</v>
      </c>
    </row>
    <row r="247" spans="1:20">
      <c r="A247">
        <f t="shared" si="37"/>
        <v>34</v>
      </c>
      <c r="B247" s="12">
        <f t="shared" si="30"/>
        <v>-340</v>
      </c>
      <c r="C247">
        <f t="shared" si="39"/>
        <v>2.903</v>
      </c>
      <c r="D247">
        <f t="shared" si="38"/>
        <v>0.46284703583167375</v>
      </c>
      <c r="E247" s="12">
        <f t="shared" si="36"/>
        <v>875</v>
      </c>
      <c r="F247">
        <f>'2000 250 200 1'!C790</f>
        <v>1.03371306E-5</v>
      </c>
      <c r="G247">
        <f>'2000 250 200 15'!C790</f>
        <v>1.04477146E-5</v>
      </c>
      <c r="H247" s="15">
        <f t="shared" si="31"/>
        <v>-1.0640829790736168</v>
      </c>
      <c r="I247">
        <f>'2000 250 200 1'!D790</f>
        <v>1.7614599399999999E-6</v>
      </c>
      <c r="J247">
        <f>'2000 250 200 15'!D790</f>
        <v>1.8021147700000001E-6</v>
      </c>
      <c r="K247" s="15">
        <f t="shared" si="32"/>
        <v>-2.2816880973992624</v>
      </c>
      <c r="L247">
        <f>'2000 250 200 1'!E790</f>
        <v>0.17040124700000001</v>
      </c>
      <c r="M247">
        <f>'2000 250 200 15'!E790</f>
        <v>0.172488898</v>
      </c>
      <c r="N247" s="12">
        <f t="shared" si="33"/>
        <v>2.0876509999999959E-3</v>
      </c>
      <c r="O247">
        <f>'2000 250 200 1'!F790</f>
        <v>5.23585128E-2</v>
      </c>
      <c r="P247">
        <f>'2000 250 200 15'!F790</f>
        <v>5.71171465E-2</v>
      </c>
      <c r="Q247" s="12">
        <f t="shared" si="34"/>
        <v>4.7586337000000006E-3</v>
      </c>
      <c r="R247">
        <f>'2000 250 200 1'!G790</f>
        <v>0.27545941299999999</v>
      </c>
      <c r="S247">
        <f>'2000 250 200 15'!G790</f>
        <v>0.272803833</v>
      </c>
      <c r="T247" s="12">
        <f t="shared" si="35"/>
        <v>-2.6555799999999907E-3</v>
      </c>
    </row>
    <row r="248" spans="1:20">
      <c r="A248">
        <f t="shared" si="37"/>
        <v>35</v>
      </c>
      <c r="B248" s="12">
        <f t="shared" si="30"/>
        <v>-350</v>
      </c>
      <c r="C248">
        <f t="shared" si="39"/>
        <v>3.657</v>
      </c>
      <c r="D248">
        <f t="shared" si="38"/>
        <v>0.56312496033804438</v>
      </c>
      <c r="E248" s="12">
        <f t="shared" si="36"/>
        <v>875</v>
      </c>
      <c r="F248">
        <f>'2000 250 200 1'!C791</f>
        <v>9.4468541000000001E-6</v>
      </c>
      <c r="G248">
        <f>'2000 250 200 15'!C791</f>
        <v>9.5762547800000008E-6</v>
      </c>
      <c r="H248" s="15">
        <f t="shared" si="31"/>
        <v>-1.3604577549997259</v>
      </c>
      <c r="I248">
        <f>'2000 250 200 1'!D791</f>
        <v>1.4676346699999999E-6</v>
      </c>
      <c r="J248">
        <f>'2000 250 200 15'!D791</f>
        <v>1.51130384E-6</v>
      </c>
      <c r="K248" s="15">
        <f t="shared" si="32"/>
        <v>-2.9318611212287213</v>
      </c>
      <c r="L248">
        <f>'2000 250 200 1'!E791</f>
        <v>0.15535697500000001</v>
      </c>
      <c r="M248">
        <f>'2000 250 200 15'!E791</f>
        <v>0.15781783899999999</v>
      </c>
      <c r="N248" s="12">
        <f t="shared" si="33"/>
        <v>2.4608639999999793E-3</v>
      </c>
      <c r="O248">
        <f>'2000 250 200 1'!F791</f>
        <v>1.7083132000000001E-2</v>
      </c>
      <c r="P248">
        <f>'2000 250 200 15'!F791</f>
        <v>2.1715055099999998E-2</v>
      </c>
      <c r="Q248" s="12">
        <f t="shared" si="34"/>
        <v>4.6319230999999975E-3</v>
      </c>
      <c r="R248">
        <f>'2000 250 200 1'!G791</f>
        <v>0.285500221</v>
      </c>
      <c r="S248">
        <f>'2000 250 200 15'!G791</f>
        <v>0.28407239299999998</v>
      </c>
      <c r="T248" s="12">
        <f t="shared" si="35"/>
        <v>-1.4278280000000199E-3</v>
      </c>
    </row>
    <row r="249" spans="1:20">
      <c r="A249">
        <f t="shared" si="37"/>
        <v>36</v>
      </c>
      <c r="B249" s="12">
        <f t="shared" si="30"/>
        <v>-360</v>
      </c>
      <c r="C249">
        <f t="shared" si="39"/>
        <v>4.6079999999999997</v>
      </c>
      <c r="D249">
        <f t="shared" si="38"/>
        <v>0.6635124704151556</v>
      </c>
      <c r="E249" s="12">
        <f t="shared" si="36"/>
        <v>875</v>
      </c>
      <c r="F249">
        <f>'2000 250 200 1'!C792</f>
        <v>8.3791289499999993E-6</v>
      </c>
      <c r="G249">
        <f>'2000 250 200 15'!C792</f>
        <v>8.5178398999999995E-6</v>
      </c>
      <c r="H249" s="15">
        <f t="shared" si="31"/>
        <v>-1.6418441820113809</v>
      </c>
      <c r="I249">
        <f>'2000 250 200 1'!D792</f>
        <v>1.1529648800000001E-6</v>
      </c>
      <c r="J249">
        <f>'2000 250 200 15'!D792</f>
        <v>1.1949509999999999E-6</v>
      </c>
      <c r="K249" s="15">
        <f t="shared" si="32"/>
        <v>-3.5764586250849684</v>
      </c>
      <c r="L249">
        <f>'2000 250 200 1'!E792</f>
        <v>0.13759961000000001</v>
      </c>
      <c r="M249">
        <f>'2000 250 200 15'!E792</f>
        <v>0.14028803300000001</v>
      </c>
      <c r="N249" s="12">
        <f t="shared" si="33"/>
        <v>2.6884229999999953E-3</v>
      </c>
      <c r="O249">
        <f>'2000 250 200 1'!F792</f>
        <v>-1.90423937E-2</v>
      </c>
      <c r="P249">
        <f>'2000 250 200 15'!F792</f>
        <v>-1.5310378100000001E-2</v>
      </c>
      <c r="Q249" s="12">
        <f t="shared" si="34"/>
        <v>3.7320155999999993E-3</v>
      </c>
      <c r="R249">
        <f>'2000 250 200 1'!G792</f>
        <v>0.28716503100000002</v>
      </c>
      <c r="S249">
        <f>'2000 250 200 15'!G792</f>
        <v>0.28679181599999998</v>
      </c>
      <c r="T249" s="12">
        <f t="shared" si="35"/>
        <v>-3.7321500000003782E-4</v>
      </c>
    </row>
    <row r="250" spans="1:20">
      <c r="A250">
        <f t="shared" si="37"/>
        <v>37</v>
      </c>
      <c r="B250" s="12">
        <f t="shared" si="30"/>
        <v>-370</v>
      </c>
      <c r="C250">
        <f t="shared" si="39"/>
        <v>5.806</v>
      </c>
      <c r="D250">
        <f t="shared" si="38"/>
        <v>0.76387703149565489</v>
      </c>
      <c r="E250" s="12">
        <f t="shared" si="36"/>
        <v>875</v>
      </c>
      <c r="F250">
        <f>'2000 250 200 1'!C793</f>
        <v>7.1919668600000004E-6</v>
      </c>
      <c r="G250">
        <f>'2000 250 200 15'!C793</f>
        <v>7.3287335999999997E-6</v>
      </c>
      <c r="H250" s="15">
        <f t="shared" si="31"/>
        <v>-1.8837485199388146</v>
      </c>
      <c r="I250">
        <f>'2000 250 200 1'!D793</f>
        <v>8.5351587200000004E-7</v>
      </c>
      <c r="J250">
        <f>'2000 250 200 15'!D793</f>
        <v>8.9053840099999995E-7</v>
      </c>
      <c r="K250" s="15">
        <f t="shared" si="32"/>
        <v>-4.2455707454924951</v>
      </c>
      <c r="L250">
        <f>'2000 250 200 1'!E793</f>
        <v>0.11867628</v>
      </c>
      <c r="M250">
        <f>'2000 250 200 15'!E793</f>
        <v>0.12151327200000001</v>
      </c>
      <c r="N250" s="12">
        <f t="shared" si="33"/>
        <v>2.8369920000000104E-3</v>
      </c>
      <c r="O250">
        <f>'2000 250 200 1'!F793</f>
        <v>-5.1012346E-2</v>
      </c>
      <c r="P250">
        <f>'2000 250 200 15'!F793</f>
        <v>-4.8170206899999998E-2</v>
      </c>
      <c r="Q250" s="12">
        <f t="shared" si="34"/>
        <v>2.8421391000000018E-3</v>
      </c>
      <c r="R250">
        <f>'2000 250 200 1'!G793</f>
        <v>0.28132044499999997</v>
      </c>
      <c r="S250">
        <f>'2000 250 200 15'!G793</f>
        <v>0.28152929900000001</v>
      </c>
      <c r="T250" s="12">
        <f t="shared" si="35"/>
        <v>2.0885400000003607E-4</v>
      </c>
    </row>
    <row r="251" spans="1:20">
      <c r="A251">
        <f t="shared" si="37"/>
        <v>38</v>
      </c>
      <c r="B251" s="12">
        <f t="shared" si="30"/>
        <v>-380</v>
      </c>
      <c r="C251">
        <f t="shared" si="39"/>
        <v>7.3140000000000001</v>
      </c>
      <c r="D251">
        <f t="shared" si="38"/>
        <v>0.86415495600202552</v>
      </c>
      <c r="E251" s="12">
        <f t="shared" si="36"/>
        <v>875</v>
      </c>
      <c r="F251">
        <f>'2000 250 200 1'!C794</f>
        <v>5.9727466599999999E-6</v>
      </c>
      <c r="G251">
        <f>'2000 250 200 15'!C794</f>
        <v>6.09842157E-6</v>
      </c>
      <c r="H251" s="15">
        <f t="shared" si="31"/>
        <v>-2.0822327649724119</v>
      </c>
      <c r="I251">
        <f>'2000 250 200 1'!D794</f>
        <v>5.9801606299999996E-7</v>
      </c>
      <c r="J251">
        <f>'2000 250 200 15'!D794</f>
        <v>6.2895599199999996E-7</v>
      </c>
      <c r="K251" s="15">
        <f t="shared" si="32"/>
        <v>-5.0432980725058156</v>
      </c>
      <c r="L251">
        <f>'2000 250 200 1'!E794</f>
        <v>0.10012413000000001</v>
      </c>
      <c r="M251">
        <f>'2000 250 200 15'!E794</f>
        <v>0.10313422699999999</v>
      </c>
      <c r="N251" s="12">
        <f t="shared" si="33"/>
        <v>3.0100969999999894E-3</v>
      </c>
      <c r="O251">
        <f>'2000 250 200 1'!F794</f>
        <v>-7.7488390000000004E-2</v>
      </c>
      <c r="P251">
        <f>'2000 250 200 15'!F794</f>
        <v>-7.5251418200000003E-2</v>
      </c>
      <c r="Q251" s="12">
        <f t="shared" si="34"/>
        <v>2.2369718000000011E-3</v>
      </c>
      <c r="R251">
        <f>'2000 250 200 1'!G794</f>
        <v>0.270796237</v>
      </c>
      <c r="S251">
        <f>'2000 250 200 15'!G794</f>
        <v>0.271173946</v>
      </c>
      <c r="T251" s="12">
        <f t="shared" si="35"/>
        <v>3.7770900000000385E-4</v>
      </c>
    </row>
    <row r="252" spans="1:20">
      <c r="A252">
        <f t="shared" si="37"/>
        <v>39</v>
      </c>
      <c r="B252" s="12">
        <f t="shared" si="30"/>
        <v>-390</v>
      </c>
      <c r="C252">
        <f t="shared" si="39"/>
        <v>9.2159999999999993</v>
      </c>
      <c r="D252">
        <f t="shared" si="38"/>
        <v>0.96454246607913674</v>
      </c>
      <c r="E252" s="12">
        <f t="shared" si="36"/>
        <v>875</v>
      </c>
      <c r="F252">
        <f>'2000 250 200 1'!C795</f>
        <v>4.84606916E-6</v>
      </c>
      <c r="G252">
        <f>'2000 250 200 15'!C795</f>
        <v>4.9567432799999998E-6</v>
      </c>
      <c r="H252" s="15">
        <f t="shared" si="31"/>
        <v>-2.2580074989173164</v>
      </c>
      <c r="I252">
        <f>'2000 250 200 1'!D795</f>
        <v>4.0138143599999998E-7</v>
      </c>
      <c r="J252">
        <f>'2000 250 200 15'!D795</f>
        <v>4.2698392899999999E-7</v>
      </c>
      <c r="K252" s="15">
        <f t="shared" si="32"/>
        <v>-6.1814494139310154</v>
      </c>
      <c r="L252">
        <f>'2000 250 200 1'!E795</f>
        <v>8.2826188199999998E-2</v>
      </c>
      <c r="M252">
        <f>'2000 250 200 15'!E795</f>
        <v>8.6142030100000003E-2</v>
      </c>
      <c r="N252" s="12">
        <f t="shared" si="33"/>
        <v>3.315841900000005E-3</v>
      </c>
      <c r="O252">
        <f>'2000 250 200 1'!F795</f>
        <v>-0.107705249</v>
      </c>
      <c r="P252">
        <f>'2000 250 200 15'!F795</f>
        <v>-0.105713027</v>
      </c>
      <c r="Q252" s="12">
        <f t="shared" si="34"/>
        <v>1.9922220000000018E-3</v>
      </c>
      <c r="R252">
        <f>'2000 250 200 1'!G795</f>
        <v>0.259306331</v>
      </c>
      <c r="S252">
        <f>'2000 250 200 15'!G795</f>
        <v>0.25963819399999999</v>
      </c>
      <c r="T252" s="12">
        <f t="shared" si="35"/>
        <v>3.3186299999998781E-4</v>
      </c>
    </row>
    <row r="253" spans="1:20">
      <c r="A253">
        <f t="shared" si="37"/>
        <v>40</v>
      </c>
      <c r="B253" s="12">
        <f t="shared" si="30"/>
        <v>-400</v>
      </c>
      <c r="C253">
        <f t="shared" si="39"/>
        <v>11.61</v>
      </c>
      <c r="D253">
        <f t="shared" si="38"/>
        <v>1.0648322197385738</v>
      </c>
      <c r="E253" s="12">
        <f t="shared" si="36"/>
        <v>875</v>
      </c>
      <c r="F253">
        <f>'2000 250 200 1'!C796</f>
        <v>3.6797910600000001E-6</v>
      </c>
      <c r="G253">
        <f>'2000 250 200 15'!C796</f>
        <v>3.7705983000000001E-6</v>
      </c>
      <c r="H253" s="15">
        <f t="shared" si="31"/>
        <v>-2.4376508558741969</v>
      </c>
      <c r="I253">
        <f>'2000 250 200 1'!D796</f>
        <v>2.4859449200000002E-7</v>
      </c>
      <c r="J253">
        <f>'2000 250 200 15'!D796</f>
        <v>2.6887874900000002E-7</v>
      </c>
      <c r="K253" s="15">
        <f t="shared" si="32"/>
        <v>-7.8397317553276151</v>
      </c>
      <c r="L253">
        <f>'2000 250 200 1'!E796</f>
        <v>6.7556686899999996E-2</v>
      </c>
      <c r="M253">
        <f>'2000 250 200 15'!E796</f>
        <v>7.1309306200000006E-2</v>
      </c>
      <c r="N253" s="12">
        <f t="shared" si="33"/>
        <v>3.7526193000000097E-3</v>
      </c>
      <c r="O253">
        <f>'2000 250 200 1'!F796</f>
        <v>-0.13472153000000001</v>
      </c>
      <c r="P253">
        <f>'2000 250 200 15'!F796</f>
        <v>-0.13257659099999999</v>
      </c>
      <c r="Q253" s="12">
        <f t="shared" si="34"/>
        <v>2.1449390000000124E-3</v>
      </c>
      <c r="R253">
        <f>'2000 250 200 1'!G796</f>
        <v>0.24519812899999999</v>
      </c>
      <c r="S253">
        <f>'2000 250 200 15'!G796</f>
        <v>0.24538655700000001</v>
      </c>
      <c r="T253" s="12">
        <f t="shared" si="35"/>
        <v>1.8842800000001825E-4</v>
      </c>
    </row>
    <row r="254" spans="1:20">
      <c r="A254">
        <f t="shared" si="37"/>
        <v>41</v>
      </c>
      <c r="B254" s="12">
        <f t="shared" si="30"/>
        <v>-410</v>
      </c>
      <c r="C254">
        <f t="shared" si="39"/>
        <v>13</v>
      </c>
      <c r="D254">
        <f t="shared" si="38"/>
        <v>1.1139433523068367</v>
      </c>
      <c r="E254" s="12">
        <f t="shared" si="36"/>
        <v>875</v>
      </c>
      <c r="F254">
        <f>'2000 250 200 1'!C797</f>
        <v>2.50954587E-6</v>
      </c>
      <c r="G254">
        <f>'2000 250 200 15'!C797</f>
        <v>2.5758833000000002E-6</v>
      </c>
      <c r="H254" s="15">
        <f t="shared" si="31"/>
        <v>-2.6089215986465168</v>
      </c>
      <c r="I254">
        <f>'2000 250 200 1'!D797</f>
        <v>1.4325029100000001E-7</v>
      </c>
      <c r="J254">
        <f>'2000 250 200 15'!D797</f>
        <v>1.5839919500000001E-7</v>
      </c>
      <c r="K254" s="15">
        <f t="shared" si="32"/>
        <v>-10.044044298487545</v>
      </c>
      <c r="L254">
        <f>'2000 250 200 1'!E797</f>
        <v>5.7082156699999997E-2</v>
      </c>
      <c r="M254">
        <f>'2000 250 200 15'!E797</f>
        <v>6.14931565E-2</v>
      </c>
      <c r="N254" s="12">
        <f t="shared" si="33"/>
        <v>4.4109998000000025E-3</v>
      </c>
      <c r="O254">
        <f>'2000 250 200 1'!F797</f>
        <v>-0.16014742500000001</v>
      </c>
      <c r="P254">
        <f>'2000 250 200 15'!F797</f>
        <v>-0.157503372</v>
      </c>
      <c r="Q254" s="12">
        <f t="shared" si="34"/>
        <v>2.6440530000000073E-3</v>
      </c>
      <c r="R254">
        <f>'2000 250 200 1'!G797</f>
        <v>0.22977788900000001</v>
      </c>
      <c r="S254">
        <f>'2000 250 200 15'!G797</f>
        <v>0.22978589099999999</v>
      </c>
      <c r="T254" s="12">
        <f t="shared" si="35"/>
        <v>8.0019999999791924E-6</v>
      </c>
    </row>
    <row r="255" spans="1:20">
      <c r="A255">
        <f t="shared" si="37"/>
        <v>0</v>
      </c>
      <c r="B255" s="12">
        <f t="shared" si="30"/>
        <v>0</v>
      </c>
      <c r="C255">
        <f t="shared" si="39"/>
        <v>1.1249999999999999E-3</v>
      </c>
      <c r="D255">
        <f t="shared" si="38"/>
        <v>-2.9488474775526186</v>
      </c>
      <c r="E255" s="12">
        <f t="shared" si="36"/>
        <v>1000</v>
      </c>
      <c r="F255">
        <f>'2000 250 200 1'!C889</f>
        <v>9.7143567499999997E-6</v>
      </c>
      <c r="G255">
        <f>'2000 250 200 15'!C889</f>
        <v>9.7088800099999996E-6</v>
      </c>
      <c r="H255" s="15">
        <f t="shared" si="31"/>
        <v>5.639369037892638E-2</v>
      </c>
      <c r="I255">
        <f>'2000 250 200 1'!D889</f>
        <v>1.71296873E-6</v>
      </c>
      <c r="J255">
        <f>'2000 250 200 15'!D889</f>
        <v>1.71169719E-6</v>
      </c>
      <c r="K255" s="15">
        <f t="shared" si="32"/>
        <v>7.4257754169491985E-2</v>
      </c>
      <c r="L255">
        <f>'2000 250 200 1'!E889</f>
        <v>0.176333727</v>
      </c>
      <c r="M255">
        <f>'2000 250 200 15'!E889</f>
        <v>0.176302229</v>
      </c>
      <c r="N255" s="12">
        <f t="shared" si="33"/>
        <v>-3.1497999999990922E-5</v>
      </c>
      <c r="O255">
        <f>'2000 250 200 1'!F889</f>
        <v>7.6177774500000002</v>
      </c>
      <c r="P255">
        <f>'2000 250 200 15'!F889</f>
        <v>8.8167730800000008</v>
      </c>
      <c r="Q255" s="12">
        <f t="shared" si="34"/>
        <v>1.1989956300000006</v>
      </c>
      <c r="R255">
        <f>'2000 250 200 1'!G889</f>
        <v>0.14315177800000001</v>
      </c>
      <c r="S255">
        <f>'2000 250 200 15'!G889</f>
        <v>0.17836500299999999</v>
      </c>
      <c r="T255" s="12">
        <f t="shared" si="35"/>
        <v>3.5213224999999987E-2</v>
      </c>
    </row>
    <row r="256" spans="1:20">
      <c r="A256">
        <f t="shared" si="37"/>
        <v>1</v>
      </c>
      <c r="B256" s="12">
        <f t="shared" si="30"/>
        <v>-10</v>
      </c>
      <c r="C256">
        <f t="shared" si="39"/>
        <v>1.4170000000000001E-3</v>
      </c>
      <c r="D256">
        <f t="shared" si="38"/>
        <v>-2.8486301497525397</v>
      </c>
      <c r="E256" s="12">
        <f t="shared" si="36"/>
        <v>1000</v>
      </c>
      <c r="F256">
        <f>'2000 250 200 1'!C890</f>
        <v>9.7143536300000003E-6</v>
      </c>
      <c r="G256">
        <f>'2000 250 200 15'!C890</f>
        <v>9.7088774199999993E-6</v>
      </c>
      <c r="H256" s="15">
        <f t="shared" si="31"/>
        <v>5.6388249574994741E-2</v>
      </c>
      <c r="I256">
        <f>'2000 250 200 1'!D890</f>
        <v>1.71294409E-6</v>
      </c>
      <c r="J256">
        <f>'2000 250 200 15'!D890</f>
        <v>1.71167289E-6</v>
      </c>
      <c r="K256" s="15">
        <f t="shared" si="32"/>
        <v>7.4238959125877052E-2</v>
      </c>
      <c r="L256">
        <f>'2000 250 200 1'!E890</f>
        <v>0.176331247</v>
      </c>
      <c r="M256">
        <f>'2000 250 200 15'!E890</f>
        <v>0.17629977399999999</v>
      </c>
      <c r="N256" s="12">
        <f t="shared" si="33"/>
        <v>-3.1473000000004081E-5</v>
      </c>
      <c r="O256">
        <f>'2000 250 200 1'!F890</f>
        <v>8.0506119399999996</v>
      </c>
      <c r="P256">
        <f>'2000 250 200 15'!F890</f>
        <v>9.9887314499999995</v>
      </c>
      <c r="Q256" s="12">
        <f t="shared" si="34"/>
        <v>1.9381195099999999</v>
      </c>
      <c r="R256">
        <f>'2000 250 200 1'!G890</f>
        <v>0.14604502799999999</v>
      </c>
      <c r="S256">
        <f>'2000 250 200 15'!G890</f>
        <v>0.180088204</v>
      </c>
      <c r="T256" s="12">
        <f t="shared" si="35"/>
        <v>3.4043176000000008E-2</v>
      </c>
    </row>
    <row r="257" spans="1:20">
      <c r="A257">
        <f t="shared" si="37"/>
        <v>2</v>
      </c>
      <c r="B257" s="12">
        <f t="shared" si="30"/>
        <v>-20</v>
      </c>
      <c r="C257">
        <f t="shared" si="39"/>
        <v>1.786E-3</v>
      </c>
      <c r="D257">
        <f t="shared" si="38"/>
        <v>-2.7481185454474724</v>
      </c>
      <c r="E257" s="12">
        <f t="shared" si="36"/>
        <v>1000</v>
      </c>
      <c r="F257">
        <f>'2000 250 200 1'!C891</f>
        <v>9.7143525700000002E-6</v>
      </c>
      <c r="G257">
        <f>'2000 250 200 15'!C891</f>
        <v>9.7088766900000003E-6</v>
      </c>
      <c r="H257" s="15">
        <f t="shared" si="31"/>
        <v>5.6384856778444375E-2</v>
      </c>
      <c r="I257">
        <f>'2000 250 200 1'!D891</f>
        <v>1.7129344299999999E-6</v>
      </c>
      <c r="J257">
        <f>'2000 250 200 15'!D891</f>
        <v>1.71166338E-6</v>
      </c>
      <c r="K257" s="15">
        <f t="shared" si="32"/>
        <v>7.4230614543312007E-2</v>
      </c>
      <c r="L257">
        <f>'2000 250 200 1'!E891</f>
        <v>0.17633027200000001</v>
      </c>
      <c r="M257">
        <f>'2000 250 200 15'!E891</f>
        <v>0.176298807</v>
      </c>
      <c r="N257" s="12">
        <f t="shared" si="33"/>
        <v>-3.1465000000008292E-5</v>
      </c>
      <c r="O257">
        <f>'2000 250 200 1'!F891</f>
        <v>47.853707</v>
      </c>
      <c r="P257">
        <f>'2000 250 200 15'!F891</f>
        <v>-10.9284672</v>
      </c>
      <c r="Q257" s="12">
        <f t="shared" si="34"/>
        <v>-58.7821742</v>
      </c>
      <c r="R257">
        <f>'2000 250 200 1'!G891</f>
        <v>0.14718183100000001</v>
      </c>
      <c r="S257">
        <f>'2000 250 200 15'!G891</f>
        <v>0.18076657600000001</v>
      </c>
      <c r="T257" s="12">
        <f t="shared" si="35"/>
        <v>3.3584744999999999E-2</v>
      </c>
    </row>
    <row r="258" spans="1:20">
      <c r="A258">
        <f t="shared" si="37"/>
        <v>3</v>
      </c>
      <c r="B258" s="12">
        <f t="shared" si="30"/>
        <v>-30</v>
      </c>
      <c r="C258">
        <f t="shared" si="39"/>
        <v>2.2499999999999998E-3</v>
      </c>
      <c r="D258">
        <f t="shared" si="38"/>
        <v>-2.6478174818886377</v>
      </c>
      <c r="E258" s="12">
        <f t="shared" si="36"/>
        <v>1000</v>
      </c>
      <c r="F258">
        <f>'2000 250 200 1'!C892</f>
        <v>9.7143546399999995E-6</v>
      </c>
      <c r="G258">
        <f>'2000 250 200 15'!C892</f>
        <v>9.7088790000000004E-6</v>
      </c>
      <c r="H258" s="15">
        <f t="shared" si="31"/>
        <v>5.6382372796284601E-2</v>
      </c>
      <c r="I258">
        <f>'2000 250 200 1'!D892</f>
        <v>1.7129432400000001E-6</v>
      </c>
      <c r="J258">
        <f>'2000 250 200 15'!D892</f>
        <v>1.71167225E-6</v>
      </c>
      <c r="K258" s="15">
        <f t="shared" si="32"/>
        <v>7.4226727275598925E-2</v>
      </c>
      <c r="L258">
        <f>'2000 250 200 1'!E892</f>
        <v>0.176331142</v>
      </c>
      <c r="M258">
        <f>'2000 250 200 15'!E892</f>
        <v>0.17629967899999999</v>
      </c>
      <c r="N258" s="12">
        <f t="shared" si="33"/>
        <v>-3.1463000000009345E-5</v>
      </c>
      <c r="O258">
        <f>'2000 250 200 1'!F892</f>
        <v>5.6508061100000004</v>
      </c>
      <c r="P258">
        <f>'2000 250 200 15'!F892</f>
        <v>6.4510726900000002</v>
      </c>
      <c r="Q258" s="12">
        <f t="shared" si="34"/>
        <v>0.80026657999999973</v>
      </c>
      <c r="R258">
        <f>'2000 250 200 1'!G892</f>
        <v>0.14616378599999999</v>
      </c>
      <c r="S258">
        <f>'2000 250 200 15'!G892</f>
        <v>0.180154866</v>
      </c>
      <c r="T258" s="12">
        <f t="shared" si="35"/>
        <v>3.3991080000000007E-2</v>
      </c>
    </row>
    <row r="259" spans="1:20">
      <c r="A259">
        <f t="shared" si="37"/>
        <v>4</v>
      </c>
      <c r="B259" s="12">
        <f t="shared" si="30"/>
        <v>-40</v>
      </c>
      <c r="C259">
        <f t="shared" si="39"/>
        <v>2.8349999999999998E-3</v>
      </c>
      <c r="D259">
        <f t="shared" si="38"/>
        <v>-2.5474469367710748</v>
      </c>
      <c r="E259" s="12">
        <f t="shared" si="36"/>
        <v>1000</v>
      </c>
      <c r="F259">
        <f>'2000 250 200 1'!C893</f>
        <v>9.7143561799999996E-6</v>
      </c>
      <c r="G259">
        <f>'2000 250 200 15'!C893</f>
        <v>9.70887999E-6</v>
      </c>
      <c r="H259" s="15">
        <f t="shared" si="31"/>
        <v>5.6388028772031272E-2</v>
      </c>
      <c r="I259">
        <f>'2000 250 200 1'!D893</f>
        <v>1.7129575400000001E-6</v>
      </c>
      <c r="J259">
        <f>'2000 250 200 15'!D893</f>
        <v>1.7116862E-6</v>
      </c>
      <c r="K259" s="15">
        <f t="shared" si="32"/>
        <v>7.4246555059190297E-2</v>
      </c>
      <c r="L259">
        <f>'2000 250 200 1'!E893</f>
        <v>0.17633258600000001</v>
      </c>
      <c r="M259">
        <f>'2000 250 200 15'!E893</f>
        <v>0.17630109799999999</v>
      </c>
      <c r="N259" s="12">
        <f t="shared" si="33"/>
        <v>-3.1488000000023941E-5</v>
      </c>
      <c r="O259">
        <f>'2000 250 200 1'!F893</f>
        <v>0.32023348000000001</v>
      </c>
      <c r="P259">
        <f>'2000 250 200 15'!F893</f>
        <v>-0.52804147400000001</v>
      </c>
      <c r="Q259" s="12">
        <f t="shared" si="34"/>
        <v>-0.84827495400000008</v>
      </c>
      <c r="R259">
        <f>'2000 250 200 1'!G893</f>
        <v>0.144479941</v>
      </c>
      <c r="S259">
        <f>'2000 250 200 15'!G893</f>
        <v>0.17915884700000001</v>
      </c>
      <c r="T259" s="12">
        <f t="shared" si="35"/>
        <v>3.4678906000000009E-2</v>
      </c>
    </row>
    <row r="260" spans="1:20">
      <c r="A260">
        <f t="shared" si="37"/>
        <v>5</v>
      </c>
      <c r="B260" s="12">
        <f t="shared" ref="B260:B323" si="40">A260*10*-1</f>
        <v>-50</v>
      </c>
      <c r="C260">
        <f t="shared" si="39"/>
        <v>3.5720000000000001E-3</v>
      </c>
      <c r="D260">
        <f t="shared" si="38"/>
        <v>-2.4470885497834911</v>
      </c>
      <c r="E260" s="12">
        <f t="shared" si="36"/>
        <v>1000</v>
      </c>
      <c r="F260">
        <f>'2000 250 200 1'!C894</f>
        <v>9.7143549E-6</v>
      </c>
      <c r="G260">
        <f>'2000 250 200 15'!C894</f>
        <v>9.7088788800000008E-6</v>
      </c>
      <c r="H260" s="15">
        <f t="shared" ref="H260:H323" si="41">2*(F260-G260)/(F260+G260)*100</f>
        <v>5.6386285229577129E-2</v>
      </c>
      <c r="I260">
        <f>'2000 250 200 1'!D894</f>
        <v>1.7129536900000001E-6</v>
      </c>
      <c r="J260">
        <f>'2000 250 200 15'!D894</f>
        <v>1.71168225E-6</v>
      </c>
      <c r="K260" s="15">
        <f t="shared" ref="K260:K323" si="42">2*(I260-J260)/(I260+J260)*100</f>
        <v>7.425256420103131E-2</v>
      </c>
      <c r="L260">
        <f>'2000 250 200 1'!E894</f>
        <v>0.17633221199999999</v>
      </c>
      <c r="M260">
        <f>'2000 250 200 15'!E894</f>
        <v>0.176300711</v>
      </c>
      <c r="N260" s="12">
        <f t="shared" ref="N260:N323" si="43">M260-L260</f>
        <v>-3.1500999999989343E-5</v>
      </c>
      <c r="O260">
        <f>'2000 250 200 1'!F894</f>
        <v>5.8969131700000004</v>
      </c>
      <c r="P260">
        <f>'2000 250 200 15'!F894</f>
        <v>7.7328294299999998</v>
      </c>
      <c r="Q260" s="12">
        <f t="shared" ref="Q260:Q323" si="44">P260-O260</f>
        <v>1.8359162599999994</v>
      </c>
      <c r="R260">
        <f>'2000 250 200 1'!G894</f>
        <v>0.144918833</v>
      </c>
      <c r="S260">
        <f>'2000 250 200 15'!G894</f>
        <v>0.17943024799999999</v>
      </c>
      <c r="T260" s="12">
        <f t="shared" ref="T260:T323" si="45">S260-R260</f>
        <v>3.451141499999999E-2</v>
      </c>
    </row>
    <row r="261" spans="1:20">
      <c r="A261">
        <f t="shared" si="37"/>
        <v>6</v>
      </c>
      <c r="B261" s="12">
        <f t="shared" si="40"/>
        <v>-60</v>
      </c>
      <c r="C261">
        <f t="shared" si="39"/>
        <v>4.4999999999999997E-3</v>
      </c>
      <c r="D261">
        <f t="shared" si="38"/>
        <v>-2.3467874862246565</v>
      </c>
      <c r="E261" s="12">
        <f t="shared" si="36"/>
        <v>1000</v>
      </c>
      <c r="F261">
        <f>'2000 250 200 1'!C895</f>
        <v>9.7143528999999995E-6</v>
      </c>
      <c r="G261">
        <f>'2000 250 200 15'!C895</f>
        <v>9.7088778699999999E-6</v>
      </c>
      <c r="H261" s="15">
        <f t="shared" si="41"/>
        <v>5.6376099989050583E-2</v>
      </c>
      <c r="I261">
        <f>'2000 250 200 1'!D895</f>
        <v>1.71293217E-6</v>
      </c>
      <c r="J261">
        <f>'2000 250 200 15'!D895</f>
        <v>1.7116608900000001E-6</v>
      </c>
      <c r="K261" s="15">
        <f t="shared" si="42"/>
        <v>7.4244149755994041E-2</v>
      </c>
      <c r="L261">
        <f>'2000 250 200 1'!E895</f>
        <v>0.176330033</v>
      </c>
      <c r="M261">
        <f>'2000 250 200 15'!E895</f>
        <v>0.17629853000000001</v>
      </c>
      <c r="N261" s="12">
        <f t="shared" si="43"/>
        <v>-3.150299999998829E-5</v>
      </c>
      <c r="O261">
        <f>'2000 250 200 1'!F895</f>
        <v>10.1874284</v>
      </c>
      <c r="P261">
        <f>'2000 250 200 15'!F895</f>
        <v>4.1884042700000004</v>
      </c>
      <c r="Q261" s="12">
        <f t="shared" si="44"/>
        <v>-5.9990241299999996</v>
      </c>
      <c r="R261">
        <f>'2000 250 200 1'!G895</f>
        <v>0.14745781899999999</v>
      </c>
      <c r="S261">
        <f>'2000 250 200 15'!G895</f>
        <v>0.180961491</v>
      </c>
      <c r="T261" s="12">
        <f t="shared" si="45"/>
        <v>3.3503672000000012E-2</v>
      </c>
    </row>
    <row r="262" spans="1:20">
      <c r="A262">
        <f t="shared" si="37"/>
        <v>7</v>
      </c>
      <c r="B262" s="12">
        <f t="shared" si="40"/>
        <v>-70</v>
      </c>
      <c r="C262">
        <f t="shared" si="39"/>
        <v>5.6690000000000004E-3</v>
      </c>
      <c r="D262">
        <f t="shared" si="38"/>
        <v>-2.2464935430090298</v>
      </c>
      <c r="E262" s="12">
        <f t="shared" si="36"/>
        <v>1000</v>
      </c>
      <c r="F262">
        <f>'2000 250 200 1'!C896</f>
        <v>9.7143529799999998E-6</v>
      </c>
      <c r="G262">
        <f>'2000 250 200 15'!C896</f>
        <v>9.7088770099999997E-6</v>
      </c>
      <c r="H262" s="15">
        <f t="shared" si="41"/>
        <v>5.6385781384654915E-2</v>
      </c>
      <c r="I262">
        <f>'2000 250 200 1'!D896</f>
        <v>1.71293277E-6</v>
      </c>
      <c r="J262">
        <f>'2000 250 200 15'!D896</f>
        <v>1.7116616599999999E-6</v>
      </c>
      <c r="K262" s="15">
        <f t="shared" si="42"/>
        <v>7.4234191871889482E-2</v>
      </c>
      <c r="L262">
        <f>'2000 250 200 1'!E896</f>
        <v>0.17633009299999999</v>
      </c>
      <c r="M262">
        <f>'2000 250 200 15'!E896</f>
        <v>0.17629862399999999</v>
      </c>
      <c r="N262" s="12">
        <f t="shared" si="43"/>
        <v>-3.1469000000006186E-5</v>
      </c>
      <c r="O262">
        <f>'2000 250 200 1'!F896</f>
        <v>9.4936264300000008</v>
      </c>
      <c r="P262">
        <f>'2000 250 200 15'!F896</f>
        <v>8.8758869199999992</v>
      </c>
      <c r="Q262" s="12">
        <f t="shared" si="44"/>
        <v>-0.6177395100000016</v>
      </c>
      <c r="R262">
        <f>'2000 250 200 1'!G896</f>
        <v>0.147387615</v>
      </c>
      <c r="S262">
        <f>'2000 250 200 15'!G896</f>
        <v>0.18089509600000001</v>
      </c>
      <c r="T262" s="12">
        <f t="shared" si="45"/>
        <v>3.3507481000000006E-2</v>
      </c>
    </row>
    <row r="263" spans="1:20">
      <c r="A263">
        <f t="shared" si="37"/>
        <v>8</v>
      </c>
      <c r="B263" s="12">
        <f t="shared" si="40"/>
        <v>-80</v>
      </c>
      <c r="C263">
        <f t="shared" si="39"/>
        <v>7.143E-3</v>
      </c>
      <c r="D263">
        <f t="shared" si="38"/>
        <v>-2.1461193498754576</v>
      </c>
      <c r="E263" s="12">
        <f t="shared" si="36"/>
        <v>1000</v>
      </c>
      <c r="F263">
        <f>'2000 250 200 1'!C897</f>
        <v>9.7143551099999997E-6</v>
      </c>
      <c r="G263">
        <f>'2000 250 200 15'!C897</f>
        <v>9.7088782599999998E-6</v>
      </c>
      <c r="H263" s="15">
        <f t="shared" si="41"/>
        <v>5.6394832885641927E-2</v>
      </c>
      <c r="I263">
        <f>'2000 250 200 1'!D897</f>
        <v>1.71295558E-6</v>
      </c>
      <c r="J263">
        <f>'2000 250 200 15'!D897</f>
        <v>1.71168463E-6</v>
      </c>
      <c r="K263" s="15">
        <f t="shared" si="42"/>
        <v>7.4223855474731038E-2</v>
      </c>
      <c r="L263">
        <f>'2000 250 200 1'!E897</f>
        <v>0.176332403</v>
      </c>
      <c r="M263">
        <f>'2000 250 200 15'!E897</f>
        <v>0.176300968</v>
      </c>
      <c r="N263" s="12">
        <f t="shared" si="43"/>
        <v>-3.1434999999996327E-5</v>
      </c>
      <c r="O263">
        <f>'2000 250 200 1'!F897</f>
        <v>5.2097502899999997</v>
      </c>
      <c r="P263">
        <f>'2000 250 200 15'!F897</f>
        <v>4.0968514799999998</v>
      </c>
      <c r="Q263" s="12">
        <f t="shared" si="44"/>
        <v>-1.1128988099999999</v>
      </c>
      <c r="R263">
        <f>'2000 250 200 1'!G897</f>
        <v>0.144695977</v>
      </c>
      <c r="S263">
        <f>'2000 250 200 15'!G897</f>
        <v>0.17925012600000001</v>
      </c>
      <c r="T263" s="12">
        <f t="shared" si="45"/>
        <v>3.4554149000000006E-2</v>
      </c>
    </row>
    <row r="264" spans="1:20">
      <c r="A264">
        <f t="shared" si="37"/>
        <v>9</v>
      </c>
      <c r="B264" s="12">
        <f t="shared" si="40"/>
        <v>-90</v>
      </c>
      <c r="C264">
        <f t="shared" si="39"/>
        <v>8.9999999999999993E-3</v>
      </c>
      <c r="D264">
        <f t="shared" si="38"/>
        <v>-2.0457574905606752</v>
      </c>
      <c r="E264" s="12">
        <f t="shared" si="36"/>
        <v>1000</v>
      </c>
      <c r="F264">
        <f>'2000 250 200 1'!C898</f>
        <v>9.7143563799999994E-6</v>
      </c>
      <c r="G264">
        <f>'2000 250 200 15'!C898</f>
        <v>9.7088810799999995E-6</v>
      </c>
      <c r="H264" s="15">
        <f t="shared" si="41"/>
        <v>5.6378860746317247E-2</v>
      </c>
      <c r="I264">
        <f>'2000 250 200 1'!D898</f>
        <v>1.7129576500000001E-6</v>
      </c>
      <c r="J264">
        <f>'2000 250 200 15'!D898</f>
        <v>1.71168645E-6</v>
      </c>
      <c r="K264" s="15">
        <f t="shared" si="42"/>
        <v>7.4238371222283953E-2</v>
      </c>
      <c r="L264">
        <f>'2000 250 200 1'!E898</f>
        <v>0.17633259200000001</v>
      </c>
      <c r="M264">
        <f>'2000 250 200 15'!E898</f>
        <v>0.17630110299999999</v>
      </c>
      <c r="N264" s="12">
        <f t="shared" si="43"/>
        <v>-3.1489000000023415E-5</v>
      </c>
      <c r="O264">
        <f>'2000 250 200 1'!F898</f>
        <v>4.0745883999999997</v>
      </c>
      <c r="P264">
        <f>'2000 250 200 15'!F898</f>
        <v>2.7917900699999998</v>
      </c>
      <c r="Q264" s="12">
        <f t="shared" si="44"/>
        <v>-1.2827983299999999</v>
      </c>
      <c r="R264">
        <f>'2000 250 200 1'!G898</f>
        <v>0.14447126699999999</v>
      </c>
      <c r="S264">
        <f>'2000 250 200 15'!G898</f>
        <v>0.17915548100000001</v>
      </c>
      <c r="T264" s="12">
        <f t="shared" si="45"/>
        <v>3.4684214000000019E-2</v>
      </c>
    </row>
    <row r="265" spans="1:20">
      <c r="A265">
        <f t="shared" si="37"/>
        <v>10</v>
      </c>
      <c r="B265" s="12">
        <f t="shared" si="40"/>
        <v>-100</v>
      </c>
      <c r="C265">
        <f t="shared" si="39"/>
        <v>1.1339999999999999E-2</v>
      </c>
      <c r="D265">
        <f t="shared" si="38"/>
        <v>-1.9453869454431123</v>
      </c>
      <c r="E265" s="12">
        <f t="shared" si="36"/>
        <v>1000</v>
      </c>
      <c r="F265">
        <f>'2000 250 200 1'!C899</f>
        <v>9.7143542800000007E-6</v>
      </c>
      <c r="G265">
        <f>'2000 250 200 15'!C899</f>
        <v>9.7088793199999999E-6</v>
      </c>
      <c r="H265" s="15">
        <f t="shared" si="41"/>
        <v>5.6375370988699311E-2</v>
      </c>
      <c r="I265">
        <f>'2000 250 200 1'!D899</f>
        <v>1.7129389700000001E-6</v>
      </c>
      <c r="J265">
        <f>'2000 250 200 15'!D899</f>
        <v>1.71166713E-6</v>
      </c>
      <c r="K265" s="15">
        <f t="shared" si="42"/>
        <v>7.4276571544973594E-2</v>
      </c>
      <c r="L265">
        <f>'2000 250 200 1'!E899</f>
        <v>0.176330708</v>
      </c>
      <c r="M265">
        <f>'2000 250 200 15'!E899</f>
        <v>0.17629914599999999</v>
      </c>
      <c r="N265" s="12">
        <f t="shared" si="43"/>
        <v>-3.1562000000012747E-5</v>
      </c>
      <c r="O265">
        <f>'2000 250 200 1'!F899</f>
        <v>3.0966117400000002</v>
      </c>
      <c r="P265">
        <f>'2000 250 200 15'!F899</f>
        <v>2.54842097</v>
      </c>
      <c r="Q265" s="12">
        <f t="shared" si="44"/>
        <v>-0.54819077000000016</v>
      </c>
      <c r="R265">
        <f>'2000 250 200 1'!G899</f>
        <v>0.146668572</v>
      </c>
      <c r="S265">
        <f>'2000 250 200 15'!G899</f>
        <v>0.18052933600000001</v>
      </c>
      <c r="T265" s="12">
        <f t="shared" si="45"/>
        <v>3.3860764000000015E-2</v>
      </c>
    </row>
    <row r="266" spans="1:20">
      <c r="A266">
        <f t="shared" si="37"/>
        <v>11</v>
      </c>
      <c r="B266" s="12">
        <f t="shared" si="40"/>
        <v>-110</v>
      </c>
      <c r="C266">
        <f t="shared" si="39"/>
        <v>1.4290000000000001E-2</v>
      </c>
      <c r="D266">
        <f t="shared" si="38"/>
        <v>-1.8449677712090298</v>
      </c>
      <c r="E266" s="12">
        <f t="shared" si="36"/>
        <v>1000</v>
      </c>
      <c r="F266">
        <f>'2000 250 200 1'!C900</f>
        <v>9.7143525099999996E-6</v>
      </c>
      <c r="G266">
        <f>'2000 250 200 15'!C900</f>
        <v>9.7088748099999994E-6</v>
      </c>
      <c r="H266" s="15">
        <f t="shared" si="41"/>
        <v>5.6403602859138043E-2</v>
      </c>
      <c r="I266">
        <f>'2000 250 200 1'!D900</f>
        <v>1.7129334900000001E-6</v>
      </c>
      <c r="J266">
        <f>'2000 250 200 15'!D900</f>
        <v>1.7116620099999999E-6</v>
      </c>
      <c r="K266" s="15">
        <f t="shared" si="42"/>
        <v>7.4255777069157008E-2</v>
      </c>
      <c r="L266">
        <f>'2000 250 200 1'!E900</f>
        <v>0.176330177</v>
      </c>
      <c r="M266">
        <f>'2000 250 200 15'!E900</f>
        <v>0.176298701</v>
      </c>
      <c r="N266" s="12">
        <f t="shared" si="43"/>
        <v>-3.1476000000002502E-5</v>
      </c>
      <c r="O266">
        <f>'2000 250 200 1'!F900</f>
        <v>0.235099846</v>
      </c>
      <c r="P266">
        <f>'2000 250 200 15'!F900</f>
        <v>0.108115555</v>
      </c>
      <c r="Q266" s="12">
        <f t="shared" si="44"/>
        <v>-0.126984291</v>
      </c>
      <c r="R266">
        <f>'2000 250 200 1'!G900</f>
        <v>0.14729246800000001</v>
      </c>
      <c r="S266">
        <f>'2000 250 200 15'!G900</f>
        <v>0.18084055299999999</v>
      </c>
      <c r="T266" s="12">
        <f t="shared" si="45"/>
        <v>3.3548084999999978E-2</v>
      </c>
    </row>
    <row r="267" spans="1:20">
      <c r="A267">
        <f t="shared" si="37"/>
        <v>12</v>
      </c>
      <c r="B267" s="12">
        <f t="shared" si="40"/>
        <v>-120</v>
      </c>
      <c r="C267">
        <f t="shared" si="39"/>
        <v>1.7999999999999999E-2</v>
      </c>
      <c r="D267">
        <f t="shared" si="38"/>
        <v>-1.744727494896694</v>
      </c>
      <c r="E267" s="12">
        <f t="shared" si="36"/>
        <v>1000</v>
      </c>
      <c r="F267">
        <f>'2000 250 200 1'!C901</f>
        <v>9.7143595499999997E-6</v>
      </c>
      <c r="G267">
        <f>'2000 250 200 15'!C901</f>
        <v>9.7088821900000003E-6</v>
      </c>
      <c r="H267" s="15">
        <f t="shared" si="41"/>
        <v>5.6400060024165567E-2</v>
      </c>
      <c r="I267">
        <f>'2000 250 200 1'!D901</f>
        <v>1.7129468600000001E-6</v>
      </c>
      <c r="J267">
        <f>'2000 250 200 15'!D901</f>
        <v>1.71167647E-6</v>
      </c>
      <c r="K267" s="15">
        <f t="shared" si="42"/>
        <v>7.4191516998165688E-2</v>
      </c>
      <c r="L267">
        <f>'2000 250 200 1'!E901</f>
        <v>0.17633142500000001</v>
      </c>
      <c r="M267">
        <f>'2000 250 200 15'!E901</f>
        <v>0.17630005500000001</v>
      </c>
      <c r="N267" s="12">
        <f t="shared" si="43"/>
        <v>-3.1370000000002785E-5</v>
      </c>
      <c r="O267">
        <f>'2000 250 200 1'!F901</f>
        <v>-6.7280336699999997E-4</v>
      </c>
      <c r="P267">
        <f>'2000 250 200 15'!F901</f>
        <v>-4.6032482999999999E-2</v>
      </c>
      <c r="Q267" s="12">
        <f t="shared" si="44"/>
        <v>-4.5359679633E-2</v>
      </c>
      <c r="R267">
        <f>'2000 250 200 1'!G901</f>
        <v>0.14581691299999999</v>
      </c>
      <c r="S267">
        <f>'2000 250 200 15'!G901</f>
        <v>0.17989181000000001</v>
      </c>
      <c r="T267" s="12">
        <f t="shared" si="45"/>
        <v>3.4074897000000021E-2</v>
      </c>
    </row>
    <row r="268" spans="1:20">
      <c r="A268">
        <f t="shared" si="37"/>
        <v>13</v>
      </c>
      <c r="B268" s="12">
        <f t="shared" si="40"/>
        <v>-130</v>
      </c>
      <c r="C268">
        <f t="shared" si="39"/>
        <v>2.2679999999999999E-2</v>
      </c>
      <c r="D268">
        <f t="shared" si="38"/>
        <v>-1.644356949779131</v>
      </c>
      <c r="E268" s="12">
        <f t="shared" si="36"/>
        <v>1000</v>
      </c>
      <c r="F268">
        <f>'2000 250 200 1'!C902</f>
        <v>9.7143555400000006E-6</v>
      </c>
      <c r="G268">
        <f>'2000 250 200 15'!C902</f>
        <v>9.7088814599999996E-6</v>
      </c>
      <c r="H268" s="15">
        <f t="shared" si="41"/>
        <v>5.6366299808842821E-2</v>
      </c>
      <c r="I268">
        <f>'2000 250 200 1'!D902</f>
        <v>1.7129449900000001E-6</v>
      </c>
      <c r="J268">
        <f>'2000 250 200 15'!D902</f>
        <v>1.71167534E-6</v>
      </c>
      <c r="K268" s="15">
        <f t="shared" si="42"/>
        <v>7.4148365521156473E-2</v>
      </c>
      <c r="L268">
        <f>'2000 250 200 1'!E902</f>
        <v>0.17633130499999999</v>
      </c>
      <c r="M268">
        <f>'2000 250 200 15'!E902</f>
        <v>0.17629995200000001</v>
      </c>
      <c r="N268" s="12">
        <f t="shared" si="43"/>
        <v>-3.1352999999983977E-5</v>
      </c>
      <c r="O268">
        <f>'2000 250 200 1'!F902</f>
        <v>3.74623418E-2</v>
      </c>
      <c r="P268">
        <f>'2000 250 200 15'!F902</f>
        <v>5.10577605E-3</v>
      </c>
      <c r="Q268" s="12">
        <f t="shared" si="44"/>
        <v>-3.2356565749999996E-2</v>
      </c>
      <c r="R268">
        <f>'2000 250 200 1'!G902</f>
        <v>0.14597084900000001</v>
      </c>
      <c r="S268">
        <f>'2000 250 200 15'!G902</f>
        <v>0.17996399799999999</v>
      </c>
      <c r="T268" s="12">
        <f t="shared" si="45"/>
        <v>3.3993148999999973E-2</v>
      </c>
    </row>
    <row r="269" spans="1:20">
      <c r="A269">
        <f t="shared" si="37"/>
        <v>14</v>
      </c>
      <c r="B269" s="12">
        <f t="shared" si="40"/>
        <v>-140</v>
      </c>
      <c r="C269">
        <f t="shared" si="39"/>
        <v>2.8570000000000002E-2</v>
      </c>
      <c r="D269">
        <f t="shared" si="38"/>
        <v>-1.5440897596172569</v>
      </c>
      <c r="E269" s="12">
        <f t="shared" si="36"/>
        <v>1000</v>
      </c>
      <c r="F269">
        <f>'2000 250 200 1'!C903</f>
        <v>9.7142192099999993E-6</v>
      </c>
      <c r="G269">
        <f>'2000 250 200 15'!C903</f>
        <v>9.7087434999999997E-6</v>
      </c>
      <c r="H269" s="15">
        <f t="shared" si="41"/>
        <v>5.6383880067692772E-2</v>
      </c>
      <c r="I269">
        <f>'2000 250 200 1'!D903</f>
        <v>1.7129153300000001E-6</v>
      </c>
      <c r="J269">
        <f>'2000 250 200 15'!D903</f>
        <v>1.71164417E-6</v>
      </c>
      <c r="K269" s="15">
        <f t="shared" si="42"/>
        <v>7.4237869133247009E-2</v>
      </c>
      <c r="L269">
        <f>'2000 250 200 1'!E903</f>
        <v>0.17633072699999999</v>
      </c>
      <c r="M269">
        <f>'2000 250 200 15'!E903</f>
        <v>0.17629924799999999</v>
      </c>
      <c r="N269" s="12">
        <f t="shared" si="43"/>
        <v>-3.1479000000000923E-5</v>
      </c>
      <c r="O269">
        <f>'2000 250 200 1'!F903</f>
        <v>4.3735037099999999E-2</v>
      </c>
      <c r="P269">
        <f>'2000 250 200 15'!F903</f>
        <v>1.13748137E-2</v>
      </c>
      <c r="Q269" s="12">
        <f t="shared" si="44"/>
        <v>-3.2360223399999999E-2</v>
      </c>
      <c r="R269">
        <f>'2000 250 200 1'!G903</f>
        <v>0.14711902399999999</v>
      </c>
      <c r="S269">
        <f>'2000 250 200 15'!G903</f>
        <v>0.180417467</v>
      </c>
      <c r="T269" s="12">
        <f t="shared" si="45"/>
        <v>3.3298443000000011E-2</v>
      </c>
    </row>
    <row r="270" spans="1:20">
      <c r="A270">
        <f t="shared" si="37"/>
        <v>15</v>
      </c>
      <c r="B270" s="12">
        <f t="shared" si="40"/>
        <v>-150</v>
      </c>
      <c r="C270">
        <f t="shared" si="39"/>
        <v>3.5999999999999997E-2</v>
      </c>
      <c r="D270">
        <f t="shared" si="38"/>
        <v>-1.4436974992327127</v>
      </c>
      <c r="E270" s="12">
        <f t="shared" si="36"/>
        <v>1000</v>
      </c>
      <c r="F270">
        <f>'2000 250 200 1'!C904</f>
        <v>9.7135609199999993E-6</v>
      </c>
      <c r="G270">
        <f>'2000 250 200 15'!C904</f>
        <v>9.7080818100000001E-6</v>
      </c>
      <c r="H270" s="15">
        <f t="shared" si="41"/>
        <v>5.642272464971014E-2</v>
      </c>
      <c r="I270">
        <f>'2000 250 200 1'!D904</f>
        <v>1.71279195E-6</v>
      </c>
      <c r="J270">
        <f>'2000 250 200 15'!D904</f>
        <v>1.7115193499999999E-6</v>
      </c>
      <c r="K270" s="15">
        <f t="shared" si="42"/>
        <v>7.4327354525274558E-2</v>
      </c>
      <c r="L270">
        <f>'2000 250 200 1'!E904</f>
        <v>0.176329975</v>
      </c>
      <c r="M270">
        <f>'2000 250 200 15'!E904</f>
        <v>0.17629840599999999</v>
      </c>
      <c r="N270" s="12">
        <f t="shared" si="43"/>
        <v>-3.1569000000009062E-5</v>
      </c>
      <c r="O270">
        <f>'2000 250 200 1'!F904</f>
        <v>4.1233589700000003E-2</v>
      </c>
      <c r="P270">
        <f>'2000 250 200 15'!F904</f>
        <v>1.04157655E-2</v>
      </c>
      <c r="Q270" s="12">
        <f t="shared" si="44"/>
        <v>-3.0817824200000003E-2</v>
      </c>
      <c r="R270">
        <f>'2000 250 200 1'!G904</f>
        <v>0.15001748600000001</v>
      </c>
      <c r="S270">
        <f>'2000 250 200 15'!G904</f>
        <v>0.18078970599999999</v>
      </c>
      <c r="T270" s="12">
        <f t="shared" si="45"/>
        <v>3.0772219999999989E-2</v>
      </c>
    </row>
    <row r="271" spans="1:20">
      <c r="A271">
        <f t="shared" si="37"/>
        <v>16</v>
      </c>
      <c r="B271" s="12">
        <f t="shared" si="40"/>
        <v>-160</v>
      </c>
      <c r="C271">
        <f t="shared" si="39"/>
        <v>4.5359999999999998E-2</v>
      </c>
      <c r="D271">
        <f t="shared" si="38"/>
        <v>-1.3433269541151498</v>
      </c>
      <c r="E271" s="12">
        <f t="shared" si="36"/>
        <v>1000</v>
      </c>
      <c r="F271">
        <f>'2000 250 200 1'!C905</f>
        <v>9.7114172999999995E-6</v>
      </c>
      <c r="G271">
        <f>'2000 250 200 15'!C905</f>
        <v>9.7059412900000002E-6</v>
      </c>
      <c r="H271" s="15">
        <f t="shared" si="41"/>
        <v>5.6403243259044777E-2</v>
      </c>
      <c r="I271">
        <f>'2000 250 200 1'!D905</f>
        <v>1.7123847699999999E-6</v>
      </c>
      <c r="J271">
        <f>'2000 250 200 15'!D905</f>
        <v>1.7111132799999999E-6</v>
      </c>
      <c r="K271" s="15">
        <f t="shared" si="42"/>
        <v>7.4280164990893793E-2</v>
      </c>
      <c r="L271">
        <f>'2000 250 200 1'!E905</f>
        <v>0.176326968</v>
      </c>
      <c r="M271">
        <f>'2000 250 200 15'!E905</f>
        <v>0.17629544899999999</v>
      </c>
      <c r="N271" s="12">
        <f t="shared" si="43"/>
        <v>-3.1519000000007624E-5</v>
      </c>
      <c r="O271">
        <f>'2000 250 200 1'!F905</f>
        <v>3.2472057700000001E-2</v>
      </c>
      <c r="P271">
        <f>'2000 250 200 15'!F905</f>
        <v>8.0275942599999997E-3</v>
      </c>
      <c r="Q271" s="12">
        <f t="shared" si="44"/>
        <v>-2.4444463440000001E-2</v>
      </c>
      <c r="R271">
        <f>'2000 250 200 1'!G905</f>
        <v>0.15759509099999999</v>
      </c>
      <c r="S271">
        <f>'2000 250 200 15'!G905</f>
        <v>0.18192798499999999</v>
      </c>
      <c r="T271" s="12">
        <f t="shared" si="45"/>
        <v>2.4332893999999994E-2</v>
      </c>
    </row>
    <row r="272" spans="1:20">
      <c r="A272">
        <f t="shared" si="37"/>
        <v>17</v>
      </c>
      <c r="B272" s="12">
        <f t="shared" si="40"/>
        <v>-170</v>
      </c>
      <c r="C272">
        <f t="shared" si="39"/>
        <v>5.7140000000000003E-2</v>
      </c>
      <c r="D272">
        <f t="shared" si="38"/>
        <v>-1.2430597639532759</v>
      </c>
      <c r="E272" s="12">
        <f t="shared" si="36"/>
        <v>1000</v>
      </c>
      <c r="F272">
        <f>'2000 250 200 1'!C906</f>
        <v>9.7059439499999992E-6</v>
      </c>
      <c r="G272">
        <f>'2000 250 200 15'!C906</f>
        <v>9.7004758400000002E-6</v>
      </c>
      <c r="H272" s="15">
        <f t="shared" si="41"/>
        <v>5.6353619669886383E-2</v>
      </c>
      <c r="I272">
        <f>'2000 250 200 1'!D906</f>
        <v>1.71133905E-6</v>
      </c>
      <c r="J272">
        <f>'2000 250 200 15'!D906</f>
        <v>1.7100707999999999E-6</v>
      </c>
      <c r="K272" s="15">
        <f t="shared" si="42"/>
        <v>7.4136105032849037E-2</v>
      </c>
      <c r="L272">
        <f>'2000 250 200 1'!E906</f>
        <v>0.17631866199999999</v>
      </c>
      <c r="M272">
        <f>'2000 250 200 15'!E906</f>
        <v>0.176287311</v>
      </c>
      <c r="N272" s="12">
        <f t="shared" si="43"/>
        <v>-3.135099999998503E-5</v>
      </c>
      <c r="O272">
        <f>'2000 250 200 1'!F906</f>
        <v>2.17837611E-2</v>
      </c>
      <c r="P272">
        <f>'2000 250 200 15'!F906</f>
        <v>6.1995144599999996E-3</v>
      </c>
      <c r="Q272" s="12">
        <f t="shared" si="44"/>
        <v>-1.558424664E-2</v>
      </c>
      <c r="R272">
        <f>'2000 250 200 1'!G906</f>
        <v>0.16851512699999999</v>
      </c>
      <c r="S272">
        <f>'2000 250 200 15'!G906</f>
        <v>0.18409446400000001</v>
      </c>
      <c r="T272" s="12">
        <f t="shared" si="45"/>
        <v>1.5579337000000026E-2</v>
      </c>
    </row>
    <row r="273" spans="1:20">
      <c r="A273">
        <f t="shared" si="37"/>
        <v>18</v>
      </c>
      <c r="B273" s="12">
        <f t="shared" si="40"/>
        <v>-180</v>
      </c>
      <c r="C273">
        <f t="shared" si="39"/>
        <v>7.1999999999999995E-2</v>
      </c>
      <c r="D273">
        <f t="shared" si="38"/>
        <v>-1.1426675035687315</v>
      </c>
      <c r="E273" s="12">
        <f t="shared" si="36"/>
        <v>1000</v>
      </c>
      <c r="F273">
        <f>'2000 250 200 1'!C907</f>
        <v>9.6944319300000003E-6</v>
      </c>
      <c r="G273">
        <f>'2000 250 200 15'!C907</f>
        <v>9.6889858399999994E-6</v>
      </c>
      <c r="H273" s="15">
        <f t="shared" si="41"/>
        <v>5.6193289177617962E-2</v>
      </c>
      <c r="I273">
        <f>'2000 250 200 1'!D907</f>
        <v>1.7091536500000001E-6</v>
      </c>
      <c r="J273">
        <f>'2000 250 200 15'!D907</f>
        <v>1.7078891899999999E-6</v>
      </c>
      <c r="K273" s="15">
        <f t="shared" si="42"/>
        <v>7.4009022374453878E-2</v>
      </c>
      <c r="L273">
        <f>'2000 250 200 1'!E907</f>
        <v>0.17630261</v>
      </c>
      <c r="M273">
        <f>'2000 250 200 15'!E907</f>
        <v>0.17627120299999999</v>
      </c>
      <c r="N273" s="12">
        <f t="shared" si="43"/>
        <v>-3.1407000000011065E-5</v>
      </c>
      <c r="O273">
        <f>'2000 250 200 1'!F907</f>
        <v>1.3445087999999999E-2</v>
      </c>
      <c r="P273">
        <f>'2000 250 200 15'!F907</f>
        <v>4.6324242800000002E-3</v>
      </c>
      <c r="Q273" s="12">
        <f t="shared" si="44"/>
        <v>-8.812663719999999E-3</v>
      </c>
      <c r="R273">
        <f>'2000 250 200 1'!G907</f>
        <v>0.177193609</v>
      </c>
      <c r="S273">
        <f>'2000 250 200 15'!G907</f>
        <v>0.186062436</v>
      </c>
      <c r="T273" s="12">
        <f t="shared" si="45"/>
        <v>8.8688269999999958E-3</v>
      </c>
    </row>
    <row r="274" spans="1:20">
      <c r="A274">
        <f t="shared" si="37"/>
        <v>19</v>
      </c>
      <c r="B274" s="12">
        <f t="shared" si="40"/>
        <v>-190</v>
      </c>
      <c r="C274">
        <f t="shared" si="39"/>
        <v>9.0709999999999999E-2</v>
      </c>
      <c r="D274">
        <f t="shared" si="38"/>
        <v>-1.0423448330565088</v>
      </c>
      <c r="E274" s="12">
        <f t="shared" si="36"/>
        <v>1000</v>
      </c>
      <c r="F274">
        <f>'2000 250 200 1'!C908</f>
        <v>9.6737094700000001E-6</v>
      </c>
      <c r="G274">
        <f>'2000 250 200 15'!C908</f>
        <v>9.6683547899999993E-6</v>
      </c>
      <c r="H274" s="15">
        <f t="shared" si="41"/>
        <v>5.5368237102535148E-2</v>
      </c>
      <c r="I274">
        <f>'2000 250 200 1'!D908</f>
        <v>1.70520561E-6</v>
      </c>
      <c r="J274">
        <f>'2000 250 200 15'!D908</f>
        <v>1.70395549E-6</v>
      </c>
      <c r="K274" s="15">
        <f t="shared" si="42"/>
        <v>7.3338863335029827E-2</v>
      </c>
      <c r="L274">
        <f>'2000 250 200 1'!E908</f>
        <v>0.17627215500000001</v>
      </c>
      <c r="M274">
        <f>'2000 250 200 15'!E908</f>
        <v>0.17624048</v>
      </c>
      <c r="N274" s="12">
        <f t="shared" si="43"/>
        <v>-3.1675000000008779E-5</v>
      </c>
      <c r="O274">
        <f>'2000 250 200 1'!F908</f>
        <v>7.9183216500000007E-3</v>
      </c>
      <c r="P274">
        <f>'2000 250 200 15'!F908</f>
        <v>2.9477224900000001E-3</v>
      </c>
      <c r="Q274" s="12">
        <f t="shared" si="44"/>
        <v>-4.9705991600000003E-3</v>
      </c>
      <c r="R274">
        <f>'2000 250 200 1'!G908</f>
        <v>0.182828726</v>
      </c>
      <c r="S274">
        <f>'2000 250 200 15'!G908</f>
        <v>0.18781097699999999</v>
      </c>
      <c r="T274" s="12">
        <f t="shared" si="45"/>
        <v>4.9822509999999931E-3</v>
      </c>
    </row>
    <row r="275" spans="1:20">
      <c r="A275">
        <f t="shared" si="37"/>
        <v>20</v>
      </c>
      <c r="B275" s="12">
        <f t="shared" si="40"/>
        <v>-200</v>
      </c>
      <c r="C275">
        <f t="shared" si="39"/>
        <v>0.1143</v>
      </c>
      <c r="D275">
        <f t="shared" si="38"/>
        <v>-0.94195376960471822</v>
      </c>
      <c r="E275" s="12">
        <f t="shared" si="36"/>
        <v>1000</v>
      </c>
      <c r="F275">
        <f>'2000 250 200 1'!C909</f>
        <v>9.6407631099999995E-6</v>
      </c>
      <c r="G275">
        <f>'2000 250 200 15'!C909</f>
        <v>9.6356559400000006E-6</v>
      </c>
      <c r="H275" s="15">
        <f t="shared" si="41"/>
        <v>5.2988783723280426E-2</v>
      </c>
      <c r="I275">
        <f>'2000 250 200 1'!D909</f>
        <v>1.69890958E-6</v>
      </c>
      <c r="J275">
        <f>'2000 250 200 15'!D909</f>
        <v>1.69770635E-6</v>
      </c>
      <c r="K275" s="15">
        <f t="shared" si="42"/>
        <v>7.0848752098972151E-2</v>
      </c>
      <c r="L275">
        <f>'2000 250 200 1'!E909</f>
        <v>0.17622148300000001</v>
      </c>
      <c r="M275">
        <f>'2000 250 200 15'!E909</f>
        <v>0.17619001300000001</v>
      </c>
      <c r="N275" s="12">
        <f t="shared" si="43"/>
        <v>-3.147000000000566E-5</v>
      </c>
      <c r="O275">
        <f>'2000 250 200 1'!F909</f>
        <v>4.5304597400000002E-3</v>
      </c>
      <c r="P275">
        <f>'2000 250 200 15'!F909</f>
        <v>1.5885481300000001E-3</v>
      </c>
      <c r="Q275" s="12">
        <f t="shared" si="44"/>
        <v>-2.9419116100000003E-3</v>
      </c>
      <c r="R275">
        <f>'2000 250 200 1'!G909</f>
        <v>0.186153811</v>
      </c>
      <c r="S275">
        <f>'2000 250 200 15'!G909</f>
        <v>0.18905085999999999</v>
      </c>
      <c r="T275" s="12">
        <f t="shared" si="45"/>
        <v>2.8970489999999849E-3</v>
      </c>
    </row>
    <row r="276" spans="1:20">
      <c r="A276">
        <f t="shared" si="37"/>
        <v>21</v>
      </c>
      <c r="B276" s="12">
        <f t="shared" si="40"/>
        <v>-210</v>
      </c>
      <c r="C276">
        <f t="shared" si="39"/>
        <v>0.14399999999999999</v>
      </c>
      <c r="D276">
        <f t="shared" si="38"/>
        <v>-0.84163750790475034</v>
      </c>
      <c r="E276" s="12">
        <f t="shared" si="36"/>
        <v>1000</v>
      </c>
      <c r="F276">
        <f>'2000 250 200 1'!C910</f>
        <v>9.5933682400000003E-6</v>
      </c>
      <c r="G276">
        <f>'2000 250 200 15'!C910</f>
        <v>9.5887567500000004E-6</v>
      </c>
      <c r="H276" s="15">
        <f t="shared" si="41"/>
        <v>4.8081117210986186E-2</v>
      </c>
      <c r="I276">
        <f>'2000 250 200 1'!D910</f>
        <v>1.68987405E-6</v>
      </c>
      <c r="J276">
        <f>'2000 250 200 15'!D910</f>
        <v>1.68877093E-6</v>
      </c>
      <c r="K276" s="15">
        <f t="shared" si="42"/>
        <v>6.5299550946010629E-2</v>
      </c>
      <c r="L276">
        <f>'2000 250 200 1'!E910</f>
        <v>0.17615023199999999</v>
      </c>
      <c r="M276">
        <f>'2000 250 200 15'!E910</f>
        <v>0.17611990599999999</v>
      </c>
      <c r="N276" s="12">
        <f t="shared" si="43"/>
        <v>-3.0325999999997189E-5</v>
      </c>
      <c r="O276">
        <f>'2000 250 200 1'!F910</f>
        <v>2.9170041700000001E-3</v>
      </c>
      <c r="P276">
        <f>'2000 250 200 15'!F910</f>
        <v>1.1256261799999999E-3</v>
      </c>
      <c r="Q276" s="12">
        <f t="shared" si="44"/>
        <v>-1.7913779900000002E-3</v>
      </c>
      <c r="R276">
        <f>'2000 250 200 1'!G910</f>
        <v>0.18779898</v>
      </c>
      <c r="S276">
        <f>'2000 250 200 15'!G910</f>
        <v>0.18956657499999999</v>
      </c>
      <c r="T276" s="12">
        <f t="shared" si="45"/>
        <v>1.7675949999999829E-3</v>
      </c>
    </row>
    <row r="277" spans="1:20">
      <c r="A277">
        <f t="shared" si="37"/>
        <v>22</v>
      </c>
      <c r="B277" s="12">
        <f t="shared" si="40"/>
        <v>-220</v>
      </c>
      <c r="C277">
        <f t="shared" si="39"/>
        <v>0.18140000000000001</v>
      </c>
      <c r="D277">
        <f t="shared" si="38"/>
        <v>-0.74136271727592351</v>
      </c>
      <c r="E277" s="12">
        <f t="shared" si="36"/>
        <v>1000</v>
      </c>
      <c r="F277">
        <f>'2000 250 200 1'!C911</f>
        <v>9.5304729200000005E-6</v>
      </c>
      <c r="G277">
        <f>'2000 250 200 15'!C911</f>
        <v>9.5267166700000003E-6</v>
      </c>
      <c r="H277" s="15">
        <f t="shared" si="41"/>
        <v>3.9420817873074318E-2</v>
      </c>
      <c r="I277">
        <f>'2000 250 200 1'!D911</f>
        <v>1.67789525E-6</v>
      </c>
      <c r="J277">
        <f>'2000 250 200 15'!D911</f>
        <v>1.6769575800000001E-6</v>
      </c>
      <c r="K277" s="15">
        <f t="shared" si="42"/>
        <v>5.5899322415279805E-2</v>
      </c>
      <c r="L277">
        <f>'2000 250 200 1'!E911</f>
        <v>0.176055823</v>
      </c>
      <c r="M277">
        <f>'2000 250 200 15'!E911</f>
        <v>0.176026814</v>
      </c>
      <c r="N277" s="12">
        <f t="shared" si="43"/>
        <v>-2.900899999999651E-5</v>
      </c>
      <c r="O277">
        <f>'2000 250 200 1'!F911</f>
        <v>2.2294185499999999E-3</v>
      </c>
      <c r="P277">
        <f>'2000 250 200 15'!F911</f>
        <v>1.0885040700000001E-3</v>
      </c>
      <c r="Q277" s="12">
        <f t="shared" si="44"/>
        <v>-1.1409144799999999E-3</v>
      </c>
      <c r="R277">
        <f>'2000 250 200 1'!G911</f>
        <v>0.18866828799999999</v>
      </c>
      <c r="S277">
        <f>'2000 250 200 15'!G911</f>
        <v>0.18983508800000001</v>
      </c>
      <c r="T277" s="12">
        <f t="shared" si="45"/>
        <v>1.1668000000000234E-3</v>
      </c>
    </row>
    <row r="278" spans="1:20">
      <c r="A278">
        <f t="shared" si="37"/>
        <v>23</v>
      </c>
      <c r="B278" s="12">
        <f t="shared" si="40"/>
        <v>-230</v>
      </c>
      <c r="C278">
        <f t="shared" si="39"/>
        <v>0.2286</v>
      </c>
      <c r="D278">
        <f t="shared" si="38"/>
        <v>-0.64092377394073707</v>
      </c>
      <c r="E278" s="12">
        <f t="shared" si="36"/>
        <v>1000</v>
      </c>
      <c r="F278">
        <f>'2000 250 200 1'!C912</f>
        <v>9.4519835499999993E-6</v>
      </c>
      <c r="G278">
        <f>'2000 250 200 15'!C912</f>
        <v>9.44956622E-6</v>
      </c>
      <c r="H278" s="15">
        <f t="shared" si="41"/>
        <v>2.557811427543389E-2</v>
      </c>
      <c r="I278">
        <f>'2000 250 200 1'!D912</f>
        <v>1.66290227E-6</v>
      </c>
      <c r="J278">
        <f>'2000 250 200 15'!D912</f>
        <v>1.6622119099999999E-6</v>
      </c>
      <c r="K278" s="15">
        <f t="shared" si="42"/>
        <v>4.1523987606345819E-2</v>
      </c>
      <c r="L278">
        <f>'2000 250 200 1'!E912</f>
        <v>0.17593156600000001</v>
      </c>
      <c r="M278">
        <f>'2000 250 200 15'!E912</f>
        <v>0.17590351400000001</v>
      </c>
      <c r="N278" s="12">
        <f t="shared" si="43"/>
        <v>-2.8052000000000632E-5</v>
      </c>
      <c r="O278">
        <f>'2000 250 200 1'!F912</f>
        <v>1.7087299399999999E-3</v>
      </c>
      <c r="P278">
        <f>'2000 250 200 15'!F912</f>
        <v>8.6149647800000005E-4</v>
      </c>
      <c r="Q278" s="12">
        <f t="shared" si="44"/>
        <v>-8.4723346199999986E-4</v>
      </c>
      <c r="R278">
        <f>'2000 250 200 1'!G912</f>
        <v>0.189349877</v>
      </c>
      <c r="S278">
        <f>'2000 250 200 15'!G912</f>
        <v>0.19020051900000001</v>
      </c>
      <c r="T278" s="12">
        <f t="shared" si="45"/>
        <v>8.5064200000001255E-4</v>
      </c>
    </row>
    <row r="279" spans="1:20">
      <c r="A279">
        <f t="shared" si="37"/>
        <v>24</v>
      </c>
      <c r="B279" s="12">
        <f t="shared" si="40"/>
        <v>-240</v>
      </c>
      <c r="C279">
        <f t="shared" si="39"/>
        <v>0.28799999999999998</v>
      </c>
      <c r="D279">
        <f t="shared" si="38"/>
        <v>-0.54060751224076919</v>
      </c>
      <c r="E279" s="12">
        <f t="shared" si="36"/>
        <v>1000</v>
      </c>
      <c r="F279">
        <f>'2000 250 200 1'!C913</f>
        <v>9.3580730399999998E-6</v>
      </c>
      <c r="G279">
        <f>'2000 250 200 15'!C913</f>
        <v>9.3575557199999995E-6</v>
      </c>
      <c r="H279" s="15">
        <f t="shared" si="41"/>
        <v>5.5282139503219892E-3</v>
      </c>
      <c r="I279">
        <f>'2000 250 200 1'!D913</f>
        <v>1.64493854E-6</v>
      </c>
      <c r="J279">
        <f>'2000 250 200 15'!D913</f>
        <v>1.6446084600000001E-6</v>
      </c>
      <c r="K279" s="15">
        <f t="shared" si="42"/>
        <v>2.0068416715120368E-2</v>
      </c>
      <c r="L279">
        <f>'2000 250 200 1'!E913</f>
        <v>0.17577748500000001</v>
      </c>
      <c r="M279">
        <f>'2000 250 200 15'!E913</f>
        <v>0.175751929</v>
      </c>
      <c r="N279" s="12">
        <f t="shared" si="43"/>
        <v>-2.5556000000009904E-5</v>
      </c>
      <c r="O279">
        <f>'2000 250 200 1'!F913</f>
        <v>1.35263305E-3</v>
      </c>
      <c r="P279">
        <f>'2000 250 200 15'!F913</f>
        <v>6.5608420499999997E-4</v>
      </c>
      <c r="Q279" s="12">
        <f t="shared" si="44"/>
        <v>-6.9654884500000005E-4</v>
      </c>
      <c r="R279">
        <f>'2000 250 200 1'!G913</f>
        <v>0.189848404</v>
      </c>
      <c r="S279">
        <f>'2000 250 200 15'!G913</f>
        <v>0.19048258400000001</v>
      </c>
      <c r="T279" s="12">
        <f t="shared" si="45"/>
        <v>6.3418000000001196E-4</v>
      </c>
    </row>
    <row r="280" spans="1:20">
      <c r="A280">
        <f t="shared" si="37"/>
        <v>25</v>
      </c>
      <c r="B280" s="12">
        <f t="shared" si="40"/>
        <v>-250</v>
      </c>
      <c r="C280">
        <f t="shared" si="39"/>
        <v>0.36280000000000001</v>
      </c>
      <c r="D280">
        <f t="shared" si="38"/>
        <v>-0.44033272161194231</v>
      </c>
      <c r="E280" s="12">
        <f t="shared" ref="E280:E343" si="46">E238+$E$1</f>
        <v>1000</v>
      </c>
      <c r="F280">
        <f>'2000 250 200 1'!C914</f>
        <v>9.2487470800000006E-6</v>
      </c>
      <c r="G280">
        <f>'2000 250 200 15'!C914</f>
        <v>9.2507055400000004E-6</v>
      </c>
      <c r="H280" s="15">
        <f t="shared" si="41"/>
        <v>-2.1173167014493129E-2</v>
      </c>
      <c r="I280">
        <f>'2000 250 200 1'!D914</f>
        <v>1.6240500400000001E-6</v>
      </c>
      <c r="J280">
        <f>'2000 250 200 15'!D914</f>
        <v>1.6242106399999999E-6</v>
      </c>
      <c r="K280" s="15">
        <f t="shared" si="42"/>
        <v>-9.8883689347135043E-3</v>
      </c>
      <c r="L280">
        <f>'2000 250 200 1'!E914</f>
        <v>0.17559676199999999</v>
      </c>
      <c r="M280">
        <f>'2000 250 200 15'!E914</f>
        <v>0.17557694800000001</v>
      </c>
      <c r="N280" s="12">
        <f t="shared" si="43"/>
        <v>-1.9813999999979126E-5</v>
      </c>
      <c r="O280">
        <f>'2000 250 200 1'!F914</f>
        <v>1.39057842E-3</v>
      </c>
      <c r="P280">
        <f>'2000 250 200 15'!F914</f>
        <v>8.7681221300000005E-4</v>
      </c>
      <c r="Q280" s="12">
        <f t="shared" si="44"/>
        <v>-5.1376620699999996E-4</v>
      </c>
      <c r="R280">
        <f>'2000 250 200 1'!G914</f>
        <v>0.19012931199999999</v>
      </c>
      <c r="S280">
        <f>'2000 250 200 15'!G914</f>
        <v>0.19057734100000001</v>
      </c>
      <c r="T280" s="12">
        <f t="shared" si="45"/>
        <v>4.4802900000001644E-4</v>
      </c>
    </row>
    <row r="281" spans="1:20">
      <c r="A281">
        <f t="shared" si="37"/>
        <v>26</v>
      </c>
      <c r="B281" s="12">
        <f t="shared" si="40"/>
        <v>-260</v>
      </c>
      <c r="C281">
        <f t="shared" si="39"/>
        <v>0.4572</v>
      </c>
      <c r="D281">
        <f t="shared" si="38"/>
        <v>-0.33989377827675588</v>
      </c>
      <c r="E281" s="12">
        <f t="shared" si="46"/>
        <v>1000</v>
      </c>
      <c r="F281">
        <f>'2000 250 200 1'!C915</f>
        <v>9.12383392E-6</v>
      </c>
      <c r="G281">
        <f>'2000 250 200 15'!C915</f>
        <v>9.1288419299999992E-6</v>
      </c>
      <c r="H281" s="15">
        <f t="shared" si="41"/>
        <v>-5.487425560125915E-2</v>
      </c>
      <c r="I281">
        <f>'2000 250 200 1'!D915</f>
        <v>1.6001364600000001E-6</v>
      </c>
      <c r="J281">
        <f>'2000 250 200 15'!D915</f>
        <v>1.60089386E-6</v>
      </c>
      <c r="K281" s="15">
        <f t="shared" si="42"/>
        <v>-4.7322263414230986E-2</v>
      </c>
      <c r="L281">
        <f>'2000 250 200 1'!E915</f>
        <v>0.17537983200000001</v>
      </c>
      <c r="M281">
        <f>'2000 250 200 15'!E915</f>
        <v>0.17536658799999999</v>
      </c>
      <c r="N281" s="12">
        <f t="shared" si="43"/>
        <v>-1.3244000000023348E-5</v>
      </c>
      <c r="O281">
        <f>'2000 250 200 1'!F915</f>
        <v>1.61580981E-3</v>
      </c>
      <c r="P281">
        <f>'2000 250 200 15'!F915</f>
        <v>1.2526870599999999E-3</v>
      </c>
      <c r="Q281" s="12">
        <f t="shared" si="44"/>
        <v>-3.6312275000000005E-4</v>
      </c>
      <c r="R281">
        <f>'2000 250 200 1'!G915</f>
        <v>0.190403033</v>
      </c>
      <c r="S281">
        <f>'2000 250 200 15'!G915</f>
        <v>0.190732821</v>
      </c>
      <c r="T281" s="12">
        <f t="shared" si="45"/>
        <v>3.2978799999999753E-4</v>
      </c>
    </row>
    <row r="282" spans="1:20">
      <c r="A282">
        <f t="shared" si="37"/>
        <v>27</v>
      </c>
      <c r="B282" s="12">
        <f t="shared" si="40"/>
        <v>-270</v>
      </c>
      <c r="C282">
        <f t="shared" si="39"/>
        <v>0.57599999999999996</v>
      </c>
      <c r="D282">
        <f t="shared" si="38"/>
        <v>-0.239577516576788</v>
      </c>
      <c r="E282" s="12">
        <f t="shared" si="46"/>
        <v>1000</v>
      </c>
      <c r="F282">
        <f>'2000 250 200 1'!C916</f>
        <v>8.9830071300000005E-6</v>
      </c>
      <c r="G282">
        <f>'2000 250 200 15'!C916</f>
        <v>8.9916144399999995E-6</v>
      </c>
      <c r="H282" s="15">
        <f t="shared" si="41"/>
        <v>-9.5771807673155906E-2</v>
      </c>
      <c r="I282">
        <f>'2000 250 200 1'!D916</f>
        <v>1.5730505100000001E-6</v>
      </c>
      <c r="J282">
        <f>'2000 250 200 15'!D916</f>
        <v>1.57448678E-6</v>
      </c>
      <c r="K282" s="15">
        <f t="shared" si="42"/>
        <v>-9.1263096679624123E-2</v>
      </c>
      <c r="L282">
        <f>'2000 250 200 1'!E916</f>
        <v>0.17511402200000001</v>
      </c>
      <c r="M282">
        <f>'2000 250 200 15'!E916</f>
        <v>0.175106127</v>
      </c>
      <c r="N282" s="12">
        <f t="shared" si="43"/>
        <v>-7.8950000000077569E-6</v>
      </c>
      <c r="O282">
        <f>'2000 250 200 1'!F916</f>
        <v>1.8669681100000001E-3</v>
      </c>
      <c r="P282">
        <f>'2000 250 200 15'!F916</f>
        <v>1.4773219500000001E-3</v>
      </c>
      <c r="Q282" s="12">
        <f t="shared" si="44"/>
        <v>-3.8964616000000001E-4</v>
      </c>
      <c r="R282">
        <f>'2000 250 200 1'!G916</f>
        <v>0.190770882</v>
      </c>
      <c r="S282">
        <f>'2000 250 200 15'!G916</f>
        <v>0.19105193500000001</v>
      </c>
      <c r="T282" s="12">
        <f t="shared" si="45"/>
        <v>2.8105300000000333E-4</v>
      </c>
    </row>
    <row r="283" spans="1:20">
      <c r="A283">
        <f t="shared" si="37"/>
        <v>28</v>
      </c>
      <c r="B283" s="12">
        <f t="shared" si="40"/>
        <v>-280</v>
      </c>
      <c r="C283">
        <f t="shared" si="39"/>
        <v>0.72570000000000001</v>
      </c>
      <c r="D283">
        <f t="shared" si="38"/>
        <v>-0.13924287691845788</v>
      </c>
      <c r="E283" s="12">
        <f t="shared" si="46"/>
        <v>1000</v>
      </c>
      <c r="F283">
        <f>'2000 250 200 1'!C917</f>
        <v>8.8257610799999997E-6</v>
      </c>
      <c r="G283">
        <f>'2000 250 200 15'!C917</f>
        <v>8.8383977600000003E-6</v>
      </c>
      <c r="H283" s="15">
        <f t="shared" si="41"/>
        <v>-0.14307706485728811</v>
      </c>
      <c r="I283">
        <f>'2000 250 200 1'!D917</f>
        <v>1.54275579E-6</v>
      </c>
      <c r="J283">
        <f>'2000 250 200 15'!D917</f>
        <v>1.54496963E-6</v>
      </c>
      <c r="K283" s="15">
        <f t="shared" si="42"/>
        <v>-0.14339617024625018</v>
      </c>
      <c r="L283">
        <f>'2000 250 200 1'!E917</f>
        <v>0.174801445</v>
      </c>
      <c r="M283">
        <f>'2000 250 200 15'!E917</f>
        <v>0.17480200300000001</v>
      </c>
      <c r="N283" s="12">
        <f t="shared" si="43"/>
        <v>5.5800000001160477E-7</v>
      </c>
      <c r="O283">
        <f>'2000 250 200 1'!F917</f>
        <v>2.86785596E-3</v>
      </c>
      <c r="P283">
        <f>'2000 250 200 15'!F917</f>
        <v>2.2193705200000001E-3</v>
      </c>
      <c r="Q283" s="12">
        <f t="shared" si="44"/>
        <v>-6.4848543999999984E-4</v>
      </c>
      <c r="R283">
        <f>'2000 250 200 1'!G917</f>
        <v>0.191101731</v>
      </c>
      <c r="S283">
        <f>'2000 250 200 15'!G917</f>
        <v>0.19132876700000001</v>
      </c>
      <c r="T283" s="12">
        <f t="shared" si="45"/>
        <v>2.2703600000001378E-4</v>
      </c>
    </row>
    <row r="284" spans="1:20">
      <c r="A284">
        <f t="shared" si="37"/>
        <v>29</v>
      </c>
      <c r="B284" s="12">
        <f t="shared" si="40"/>
        <v>-290</v>
      </c>
      <c r="C284">
        <f t="shared" si="39"/>
        <v>0.9143</v>
      </c>
      <c r="D284">
        <f t="shared" si="38"/>
        <v>-3.8911280232103829E-2</v>
      </c>
      <c r="E284" s="12">
        <f t="shared" si="46"/>
        <v>1000</v>
      </c>
      <c r="F284">
        <f>'2000 250 200 1'!C918</f>
        <v>8.6517311299999997E-6</v>
      </c>
      <c r="G284">
        <f>'2000 250 200 15'!C918</f>
        <v>8.6686151199999993E-6</v>
      </c>
      <c r="H284" s="15">
        <f t="shared" si="41"/>
        <v>-0.19496134495578599</v>
      </c>
      <c r="I284">
        <f>'2000 250 200 1'!D918</f>
        <v>1.5091346E-6</v>
      </c>
      <c r="J284">
        <f>'2000 250 200 15'!D918</f>
        <v>1.51224298E-6</v>
      </c>
      <c r="K284" s="15">
        <f t="shared" si="42"/>
        <v>-0.20575912263173188</v>
      </c>
      <c r="L284">
        <f>'2000 250 200 1'!E918</f>
        <v>0.17443151900000001</v>
      </c>
      <c r="M284">
        <f>'2000 250 200 15'!E918</f>
        <v>0.174450355</v>
      </c>
      <c r="N284" s="12">
        <f t="shared" si="43"/>
        <v>1.8835999999994302E-5</v>
      </c>
      <c r="O284">
        <f>'2000 250 200 1'!F918</f>
        <v>6.3635750800000003E-3</v>
      </c>
      <c r="P284">
        <f>'2000 250 200 15'!F918</f>
        <v>5.0601501700000004E-3</v>
      </c>
      <c r="Q284" s="12">
        <f t="shared" si="44"/>
        <v>-1.3034249099999999E-3</v>
      </c>
      <c r="R284">
        <f>'2000 250 200 1'!G918</f>
        <v>0.19144138199999999</v>
      </c>
      <c r="S284">
        <f>'2000 250 200 15'!G918</f>
        <v>0.19155867100000001</v>
      </c>
      <c r="T284" s="12">
        <f t="shared" si="45"/>
        <v>1.172890000000204E-4</v>
      </c>
    </row>
    <row r="285" spans="1:20">
      <c r="A285">
        <f t="shared" si="37"/>
        <v>30</v>
      </c>
      <c r="B285" s="12">
        <f t="shared" si="40"/>
        <v>-300</v>
      </c>
      <c r="C285">
        <f t="shared" si="39"/>
        <v>1.1519999999999999</v>
      </c>
      <c r="D285">
        <f t="shared" si="38"/>
        <v>6.1452479087193208E-2</v>
      </c>
      <c r="E285" s="12">
        <f t="shared" si="46"/>
        <v>1000</v>
      </c>
      <c r="F285">
        <f>'2000 250 200 1'!C919</f>
        <v>8.4605870899999995E-6</v>
      </c>
      <c r="G285">
        <f>'2000 250 200 15'!C919</f>
        <v>8.4818395000000004E-6</v>
      </c>
      <c r="H285" s="15">
        <f t="shared" si="41"/>
        <v>-0.25087799421299917</v>
      </c>
      <c r="I285">
        <f>'2000 250 200 1'!D919</f>
        <v>1.47150678E-6</v>
      </c>
      <c r="J285">
        <f>'2000 250 200 15'!D919</f>
        <v>1.47570574E-6</v>
      </c>
      <c r="K285" s="15">
        <f t="shared" si="42"/>
        <v>-0.28494450071078897</v>
      </c>
      <c r="L285">
        <f>'2000 250 200 1'!E919</f>
        <v>0.17392490199999999</v>
      </c>
      <c r="M285">
        <f>'2000 250 200 15'!E919</f>
        <v>0.173984163</v>
      </c>
      <c r="N285" s="12">
        <f t="shared" si="43"/>
        <v>5.9261000000004893E-5</v>
      </c>
      <c r="O285">
        <f>'2000 250 200 1'!F919</f>
        <v>1.5123489800000001E-2</v>
      </c>
      <c r="P285">
        <f>'2000 250 200 15'!F919</f>
        <v>1.25562209E-2</v>
      </c>
      <c r="Q285" s="12">
        <f t="shared" si="44"/>
        <v>-2.5672689000000009E-3</v>
      </c>
      <c r="R285">
        <f>'2000 250 200 1'!G919</f>
        <v>0.19226138300000001</v>
      </c>
      <c r="S285">
        <f>'2000 250 200 15'!G919</f>
        <v>0.19217013799999999</v>
      </c>
      <c r="T285" s="12">
        <f t="shared" si="45"/>
        <v>-9.1245000000017562E-5</v>
      </c>
    </row>
    <row r="286" spans="1:20">
      <c r="A286">
        <f t="shared" si="37"/>
        <v>31</v>
      </c>
      <c r="B286" s="12">
        <f t="shared" si="40"/>
        <v>-310</v>
      </c>
      <c r="C286">
        <f t="shared" si="39"/>
        <v>1.4510000000000001</v>
      </c>
      <c r="D286">
        <f t="shared" si="38"/>
        <v>0.16166741243773589</v>
      </c>
      <c r="E286" s="12">
        <f t="shared" si="46"/>
        <v>1000</v>
      </c>
      <c r="F286">
        <f>'2000 250 200 1'!C920</f>
        <v>8.2503040399999999E-6</v>
      </c>
      <c r="G286">
        <f>'2000 250 200 15'!C920</f>
        <v>8.2764070800000003E-6</v>
      </c>
      <c r="H286" s="15">
        <f t="shared" si="41"/>
        <v>-0.31588910595056729</v>
      </c>
      <c r="I286">
        <f>'2000 250 200 1'!D920</f>
        <v>1.4278684799999999E-6</v>
      </c>
      <c r="J286">
        <f>'2000 250 200 15'!D920</f>
        <v>1.43371601E-6</v>
      </c>
      <c r="K286" s="15">
        <f t="shared" si="42"/>
        <v>-0.40869175943849595</v>
      </c>
      <c r="L286">
        <f>'2000 250 200 1'!E920</f>
        <v>0.17306858899999999</v>
      </c>
      <c r="M286">
        <f>'2000 250 200 15'!E920</f>
        <v>0.17322927599999999</v>
      </c>
      <c r="N286" s="12">
        <f t="shared" si="43"/>
        <v>1.606869999999927E-4</v>
      </c>
      <c r="O286">
        <f>'2000 250 200 1'!F920</f>
        <v>3.2094008799999997E-2</v>
      </c>
      <c r="P286">
        <f>'2000 250 200 15'!F920</f>
        <v>2.81723626E-2</v>
      </c>
      <c r="Q286" s="12">
        <f t="shared" si="44"/>
        <v>-3.9216461999999966E-3</v>
      </c>
      <c r="R286">
        <f>'2000 250 200 1'!G920</f>
        <v>0.194440793</v>
      </c>
      <c r="S286">
        <f>'2000 250 200 15'!G920</f>
        <v>0.19390681600000001</v>
      </c>
      <c r="T286" s="12">
        <f t="shared" si="45"/>
        <v>-5.3397699999999104E-4</v>
      </c>
    </row>
    <row r="287" spans="1:20">
      <c r="A287">
        <f t="shared" si="37"/>
        <v>32</v>
      </c>
      <c r="B287" s="12">
        <f t="shared" si="40"/>
        <v>-320</v>
      </c>
      <c r="C287">
        <f t="shared" si="39"/>
        <v>1.829</v>
      </c>
      <c r="D287">
        <f t="shared" si="38"/>
        <v>0.26221370547641687</v>
      </c>
      <c r="E287" s="12">
        <f t="shared" si="46"/>
        <v>1000</v>
      </c>
      <c r="F287">
        <f>'2000 250 200 1'!C921</f>
        <v>8.0135024900000008E-6</v>
      </c>
      <c r="G287">
        <f>'2000 250 200 15'!C921</f>
        <v>8.0458944800000006E-6</v>
      </c>
      <c r="H287" s="15">
        <f t="shared" si="41"/>
        <v>-0.40340232028027201</v>
      </c>
      <c r="I287">
        <f>'2000 250 200 1'!D921</f>
        <v>1.3733236099999999E-6</v>
      </c>
      <c r="J287">
        <f>'2000 250 200 15'!D921</f>
        <v>1.3819501099999999E-6</v>
      </c>
      <c r="K287" s="15">
        <f t="shared" si="42"/>
        <v>-0.62618098066859218</v>
      </c>
      <c r="L287">
        <f>'2000 250 200 1'!E921</f>
        <v>0.17137620100000001</v>
      </c>
      <c r="M287">
        <f>'2000 250 200 15'!E921</f>
        <v>0.171758418</v>
      </c>
      <c r="N287" s="12">
        <f t="shared" si="43"/>
        <v>3.8221699999999026E-4</v>
      </c>
      <c r="O287">
        <f>'2000 250 200 1'!F921</f>
        <v>5.5620957200000001E-2</v>
      </c>
      <c r="P287">
        <f>'2000 250 200 15'!F921</f>
        <v>5.1766627900000001E-2</v>
      </c>
      <c r="Q287" s="12">
        <f t="shared" si="44"/>
        <v>-3.8543293000000006E-3</v>
      </c>
      <c r="R287">
        <f>'2000 250 200 1'!G921</f>
        <v>0.19941442200000001</v>
      </c>
      <c r="S287">
        <f>'2000 250 200 15'!G921</f>
        <v>0.19812191600000001</v>
      </c>
      <c r="T287" s="12">
        <f t="shared" si="45"/>
        <v>-1.2925059999999988E-3</v>
      </c>
    </row>
    <row r="288" spans="1:20">
      <c r="A288">
        <f t="shared" si="37"/>
        <v>33</v>
      </c>
      <c r="B288" s="12">
        <f t="shared" si="40"/>
        <v>-330</v>
      </c>
      <c r="C288">
        <f t="shared" si="39"/>
        <v>2.3039999999999998</v>
      </c>
      <c r="D288">
        <f t="shared" si="38"/>
        <v>0.3624824747511744</v>
      </c>
      <c r="E288" s="12">
        <f t="shared" si="46"/>
        <v>1000</v>
      </c>
      <c r="F288">
        <f>'2000 250 200 1'!C922</f>
        <v>7.7332881199999994E-6</v>
      </c>
      <c r="G288">
        <f>'2000 250 200 15'!C922</f>
        <v>7.7744875499999998E-6</v>
      </c>
      <c r="H288" s="15">
        <f t="shared" si="41"/>
        <v>-0.531338998921699</v>
      </c>
      <c r="I288">
        <f>'2000 250 200 1'!D922</f>
        <v>1.2988431200000001E-6</v>
      </c>
      <c r="J288">
        <f>'2000 250 200 15'!D922</f>
        <v>1.31155118E-6</v>
      </c>
      <c r="K288" s="15">
        <f t="shared" si="42"/>
        <v>-0.97365060902867506</v>
      </c>
      <c r="L288">
        <f>'2000 250 200 1'!E922</f>
        <v>0.167954834</v>
      </c>
      <c r="M288">
        <f>'2000 250 200 15'!E922</f>
        <v>0.16869937400000001</v>
      </c>
      <c r="N288" s="12">
        <f t="shared" si="43"/>
        <v>7.4454000000001574E-4</v>
      </c>
      <c r="O288">
        <f>'2000 250 200 1'!F922</f>
        <v>7.4606688899999996E-2</v>
      </c>
      <c r="P288">
        <f>'2000 250 200 15'!F922</f>
        <v>7.3038925699999993E-2</v>
      </c>
      <c r="Q288" s="12">
        <f t="shared" si="44"/>
        <v>-1.5677632000000025E-3</v>
      </c>
      <c r="R288">
        <f>'2000 250 200 1'!G922</f>
        <v>0.20876470599999999</v>
      </c>
      <c r="S288">
        <f>'2000 250 200 15'!G922</f>
        <v>0.20665650699999999</v>
      </c>
      <c r="T288" s="12">
        <f t="shared" si="45"/>
        <v>-2.108199000000005E-3</v>
      </c>
    </row>
    <row r="289" spans="1:20">
      <c r="A289">
        <f t="shared" si="37"/>
        <v>34</v>
      </c>
      <c r="B289" s="12">
        <f t="shared" si="40"/>
        <v>-340</v>
      </c>
      <c r="C289">
        <f t="shared" si="39"/>
        <v>2.903</v>
      </c>
      <c r="D289">
        <f t="shared" si="38"/>
        <v>0.46284703583167375</v>
      </c>
      <c r="E289" s="12">
        <f t="shared" si="46"/>
        <v>1000</v>
      </c>
      <c r="F289">
        <f>'2000 250 200 1'!C923</f>
        <v>7.3819323100000001E-6</v>
      </c>
      <c r="G289">
        <f>'2000 250 200 15'!C923</f>
        <v>7.4345406299999999E-6</v>
      </c>
      <c r="H289" s="15">
        <f t="shared" si="41"/>
        <v>-0.7101328394826445</v>
      </c>
      <c r="I289">
        <f>'2000 250 200 1'!D923</f>
        <v>1.1937383500000001E-6</v>
      </c>
      <c r="J289">
        <f>'2000 250 200 15'!D923</f>
        <v>1.21105915E-6</v>
      </c>
      <c r="K289" s="15">
        <f t="shared" si="42"/>
        <v>-1.44052045962289</v>
      </c>
      <c r="L289">
        <f>'2000 250 200 1'!E923</f>
        <v>0.161710823</v>
      </c>
      <c r="M289">
        <f>'2000 250 200 15'!E923</f>
        <v>0.16289629799999999</v>
      </c>
      <c r="N289" s="12">
        <f t="shared" si="43"/>
        <v>1.1854749999999914E-3</v>
      </c>
      <c r="O289">
        <f>'2000 250 200 1'!F923</f>
        <v>7.5668105299999996E-2</v>
      </c>
      <c r="P289">
        <f>'2000 250 200 15'!F923</f>
        <v>7.7136215899999999E-2</v>
      </c>
      <c r="Q289" s="12">
        <f t="shared" si="44"/>
        <v>1.4681106000000027E-3</v>
      </c>
      <c r="R289">
        <f>'2000 250 200 1'!G923</f>
        <v>0.22233028799999999</v>
      </c>
      <c r="S289">
        <f>'2000 250 200 15'!G923</f>
        <v>0.219872234</v>
      </c>
      <c r="T289" s="12">
        <f t="shared" si="45"/>
        <v>-2.4580539999999873E-3</v>
      </c>
    </row>
    <row r="290" spans="1:20">
      <c r="A290">
        <f t="shared" si="37"/>
        <v>35</v>
      </c>
      <c r="B290" s="12">
        <f t="shared" si="40"/>
        <v>-350</v>
      </c>
      <c r="C290">
        <f t="shared" si="39"/>
        <v>3.657</v>
      </c>
      <c r="D290">
        <f t="shared" si="38"/>
        <v>0.56312496033804438</v>
      </c>
      <c r="E290" s="12">
        <f t="shared" si="46"/>
        <v>1000</v>
      </c>
      <c r="F290">
        <f>'2000 250 200 1'!C924</f>
        <v>6.92688077E-6</v>
      </c>
      <c r="G290">
        <f>'2000 250 200 15'!C924</f>
        <v>6.99164808E-6</v>
      </c>
      <c r="H290" s="15">
        <f t="shared" si="41"/>
        <v>-0.9306631569758177</v>
      </c>
      <c r="I290">
        <f>'2000 250 200 1'!D924</f>
        <v>1.0523386599999999E-6</v>
      </c>
      <c r="J290">
        <f>'2000 250 200 15'!D924</f>
        <v>1.07330286E-6</v>
      </c>
      <c r="K290" s="15">
        <f t="shared" si="42"/>
        <v>-1.9725056932459655</v>
      </c>
      <c r="L290">
        <f>'2000 250 200 1'!E924</f>
        <v>0.151921001</v>
      </c>
      <c r="M290">
        <f>'2000 250 200 15'!E924</f>
        <v>0.15351214099999999</v>
      </c>
      <c r="N290" s="12">
        <f t="shared" si="43"/>
        <v>1.5911399999999909E-3</v>
      </c>
      <c r="O290">
        <f>'2000 250 200 1'!F924</f>
        <v>5.6195366300000001E-2</v>
      </c>
      <c r="P290">
        <f>'2000 250 200 15'!F924</f>
        <v>5.9460629500000001E-2</v>
      </c>
      <c r="Q290" s="12">
        <f t="shared" si="44"/>
        <v>3.2652632000000001E-3</v>
      </c>
      <c r="R290">
        <f>'2000 250 200 1'!G924</f>
        <v>0.236718821</v>
      </c>
      <c r="S290">
        <f>'2000 250 200 15'!G924</f>
        <v>0.234656424</v>
      </c>
      <c r="T290" s="12">
        <f t="shared" si="45"/>
        <v>-2.0623969999999936E-3</v>
      </c>
    </row>
    <row r="291" spans="1:20">
      <c r="A291">
        <f t="shared" si="37"/>
        <v>36</v>
      </c>
      <c r="B291" s="12">
        <f t="shared" si="40"/>
        <v>-360</v>
      </c>
      <c r="C291">
        <f t="shared" si="39"/>
        <v>4.6079999999999997</v>
      </c>
      <c r="D291">
        <f t="shared" si="38"/>
        <v>0.6635124704151556</v>
      </c>
      <c r="E291" s="12">
        <f t="shared" si="46"/>
        <v>1000</v>
      </c>
      <c r="F291">
        <f>'2000 250 200 1'!C925</f>
        <v>6.3460205699999998E-6</v>
      </c>
      <c r="G291">
        <f>'2000 250 200 15'!C925</f>
        <v>6.4203945799999998E-6</v>
      </c>
      <c r="H291" s="15">
        <f t="shared" si="41"/>
        <v>-1.1651510486873058</v>
      </c>
      <c r="I291">
        <f>'2000 250 200 1'!D925</f>
        <v>8.8014350199999999E-7</v>
      </c>
      <c r="J291">
        <f>'2000 250 200 15'!D925</f>
        <v>9.0249431699999997E-7</v>
      </c>
      <c r="K291" s="15">
        <f t="shared" si="42"/>
        <v>-2.5076114465627164</v>
      </c>
      <c r="L291">
        <f>'2000 250 200 1'!E925</f>
        <v>0.13869219199999999</v>
      </c>
      <c r="M291">
        <f>'2000 250 200 15'!E925</f>
        <v>0.14056679999999999</v>
      </c>
      <c r="N291" s="12">
        <f t="shared" si="43"/>
        <v>1.8746079999999998E-3</v>
      </c>
      <c r="O291">
        <f>'2000 250 200 1'!F925</f>
        <v>2.4500963800000001E-2</v>
      </c>
      <c r="P291">
        <f>'2000 250 200 15'!F925</f>
        <v>2.7965851999999999E-2</v>
      </c>
      <c r="Q291" s="12">
        <f t="shared" si="44"/>
        <v>3.4648881999999985E-3</v>
      </c>
      <c r="R291">
        <f>'2000 250 200 1'!G925</f>
        <v>0.24699355000000001</v>
      </c>
      <c r="S291">
        <f>'2000 250 200 15'!G925</f>
        <v>0.24578808799999999</v>
      </c>
      <c r="T291" s="12">
        <f t="shared" si="45"/>
        <v>-1.2054620000000182E-3</v>
      </c>
    </row>
    <row r="292" spans="1:20">
      <c r="A292">
        <f t="shared" si="37"/>
        <v>37</v>
      </c>
      <c r="B292" s="12">
        <f t="shared" si="40"/>
        <v>-370</v>
      </c>
      <c r="C292">
        <f t="shared" si="39"/>
        <v>5.806</v>
      </c>
      <c r="D292">
        <f t="shared" si="38"/>
        <v>0.76387703149565489</v>
      </c>
      <c r="E292" s="12">
        <f t="shared" si="46"/>
        <v>1000</v>
      </c>
      <c r="F292">
        <f>'2000 250 200 1'!C926</f>
        <v>5.6443162599999996E-6</v>
      </c>
      <c r="G292">
        <f>'2000 250 200 15'!C926</f>
        <v>5.72279916E-6</v>
      </c>
      <c r="H292" s="15">
        <f t="shared" si="41"/>
        <v>-1.3808762751174812</v>
      </c>
      <c r="I292">
        <f>'2000 250 200 1'!D926</f>
        <v>6.9413472300000002E-7</v>
      </c>
      <c r="J292">
        <f>'2000 250 200 15'!D926</f>
        <v>7.1539603899999999E-7</v>
      </c>
      <c r="K292" s="15">
        <f t="shared" si="42"/>
        <v>-3.0167934710175524</v>
      </c>
      <c r="L292">
        <f>'2000 250 200 1'!E926</f>
        <v>0.12297941699999999</v>
      </c>
      <c r="M292">
        <f>'2000 250 200 15'!E926</f>
        <v>0.125008063</v>
      </c>
      <c r="N292" s="12">
        <f t="shared" si="43"/>
        <v>2.0286460000000089E-3</v>
      </c>
      <c r="O292">
        <f>'2000 250 200 1'!F926</f>
        <v>-9.3113988800000002E-3</v>
      </c>
      <c r="P292">
        <f>'2000 250 200 15'!F926</f>
        <v>-6.4323318900000002E-3</v>
      </c>
      <c r="Q292" s="12">
        <f t="shared" si="44"/>
        <v>2.87906699E-3</v>
      </c>
      <c r="R292">
        <f>'2000 250 200 1'!G926</f>
        <v>0.25010563899999999</v>
      </c>
      <c r="S292">
        <f>'2000 250 200 15'!G926</f>
        <v>0.249697586</v>
      </c>
      <c r="T292" s="12">
        <f t="shared" si="45"/>
        <v>-4.0805299999999156E-4</v>
      </c>
    </row>
    <row r="293" spans="1:20">
      <c r="A293">
        <f t="shared" si="37"/>
        <v>38</v>
      </c>
      <c r="B293" s="12">
        <f t="shared" si="40"/>
        <v>-380</v>
      </c>
      <c r="C293">
        <f t="shared" si="39"/>
        <v>7.3140000000000001</v>
      </c>
      <c r="D293">
        <f t="shared" si="38"/>
        <v>0.86415495600202552</v>
      </c>
      <c r="E293" s="12">
        <f t="shared" si="46"/>
        <v>1000</v>
      </c>
      <c r="F293">
        <f>'2000 250 200 1'!C927</f>
        <v>4.8587503499999996E-6</v>
      </c>
      <c r="G293">
        <f>'2000 250 200 15'!C927</f>
        <v>4.93495232E-6</v>
      </c>
      <c r="H293" s="15">
        <f t="shared" si="41"/>
        <v>-1.5561421980559347</v>
      </c>
      <c r="I293">
        <f>'2000 250 200 1'!D927</f>
        <v>5.1598024500000003E-7</v>
      </c>
      <c r="J293">
        <f>'2000 250 200 15'!D927</f>
        <v>5.3451326399999997E-7</v>
      </c>
      <c r="K293" s="15">
        <f t="shared" si="42"/>
        <v>-3.528440459882924</v>
      </c>
      <c r="L293">
        <f>'2000 250 200 1'!E927</f>
        <v>0.106196081</v>
      </c>
      <c r="M293">
        <f>'2000 250 200 15'!E927</f>
        <v>0.108311738</v>
      </c>
      <c r="N293" s="12">
        <f t="shared" si="43"/>
        <v>2.1156570000000069E-3</v>
      </c>
      <c r="O293">
        <f>'2000 250 200 1'!F927</f>
        <v>-3.9444500799999997E-2</v>
      </c>
      <c r="P293">
        <f>'2000 250 200 15'!F927</f>
        <v>-3.7230546500000003E-2</v>
      </c>
      <c r="Q293" s="12">
        <f t="shared" si="44"/>
        <v>2.2139542999999942E-3</v>
      </c>
      <c r="R293">
        <f>'2000 250 200 1'!G927</f>
        <v>0.246339167</v>
      </c>
      <c r="S293">
        <f>'2000 250 200 15'!G927</f>
        <v>0.24638900399999999</v>
      </c>
      <c r="T293" s="12">
        <f t="shared" si="45"/>
        <v>4.9836999999997023E-5</v>
      </c>
    </row>
    <row r="294" spans="1:20">
      <c r="A294">
        <f t="shared" si="37"/>
        <v>39</v>
      </c>
      <c r="B294" s="12">
        <f t="shared" si="40"/>
        <v>-390</v>
      </c>
      <c r="C294">
        <f t="shared" si="39"/>
        <v>9.2159999999999993</v>
      </c>
      <c r="D294">
        <f t="shared" si="38"/>
        <v>0.96454246607913674</v>
      </c>
      <c r="E294" s="12">
        <f t="shared" si="46"/>
        <v>1000</v>
      </c>
      <c r="F294">
        <f>'2000 250 200 1'!C928</f>
        <v>4.0797515799999996E-6</v>
      </c>
      <c r="G294">
        <f>'2000 250 200 15'!C928</f>
        <v>4.1493570500000003E-6</v>
      </c>
      <c r="H294" s="15">
        <f t="shared" si="41"/>
        <v>-1.6916891763039157</v>
      </c>
      <c r="I294">
        <f>'2000 250 200 1'!D928</f>
        <v>3.6493614999999999E-7</v>
      </c>
      <c r="J294">
        <f>'2000 250 200 15'!D928</f>
        <v>3.8040231000000001E-7</v>
      </c>
      <c r="K294" s="15">
        <f t="shared" si="42"/>
        <v>-4.1501038333645122</v>
      </c>
      <c r="L294">
        <f>'2000 250 200 1'!E928</f>
        <v>8.9450581299999998E-2</v>
      </c>
      <c r="M294">
        <f>'2000 250 200 15'!E928</f>
        <v>9.1677410599999995E-2</v>
      </c>
      <c r="N294" s="12">
        <f t="shared" si="43"/>
        <v>2.2268292999999967E-3</v>
      </c>
      <c r="O294">
        <f>'2000 250 200 1'!F928</f>
        <v>-7.5954196799999998E-2</v>
      </c>
      <c r="P294">
        <f>'2000 250 200 15'!F928</f>
        <v>-7.4239895700000003E-2</v>
      </c>
      <c r="Q294" s="12">
        <f t="shared" si="44"/>
        <v>1.7143010999999958E-3</v>
      </c>
      <c r="R294">
        <f>'2000 250 200 1'!G928</f>
        <v>0.239099387</v>
      </c>
      <c r="S294">
        <f>'2000 250 200 15'!G928</f>
        <v>0.23931048299999999</v>
      </c>
      <c r="T294" s="12">
        <f t="shared" si="45"/>
        <v>2.1109599999999396E-4</v>
      </c>
    </row>
    <row r="295" spans="1:20">
      <c r="A295">
        <f t="shared" si="37"/>
        <v>40</v>
      </c>
      <c r="B295" s="12">
        <f t="shared" si="40"/>
        <v>-400</v>
      </c>
      <c r="C295">
        <f t="shared" si="39"/>
        <v>11.61</v>
      </c>
      <c r="D295">
        <f t="shared" si="38"/>
        <v>1.0648322197385738</v>
      </c>
      <c r="E295" s="12">
        <f t="shared" si="46"/>
        <v>1000</v>
      </c>
      <c r="F295">
        <f>'2000 250 200 1'!C929</f>
        <v>3.1921225500000002E-6</v>
      </c>
      <c r="G295">
        <f>'2000 250 200 15'!C929</f>
        <v>3.2504189199999999E-6</v>
      </c>
      <c r="H295" s="15">
        <f t="shared" si="41"/>
        <v>-1.8097320838820981</v>
      </c>
      <c r="I295">
        <f>'2000 250 200 1'!D929</f>
        <v>2.39074018E-7</v>
      </c>
      <c r="J295">
        <f>'2000 250 200 15'!D929</f>
        <v>2.51300633E-7</v>
      </c>
      <c r="K295" s="15">
        <f t="shared" si="42"/>
        <v>-4.9866423458336548</v>
      </c>
      <c r="L295">
        <f>'2000 250 200 1'!E929</f>
        <v>7.4895000000000003E-2</v>
      </c>
      <c r="M295">
        <f>'2000 250 200 15'!E929</f>
        <v>7.7313306100000007E-2</v>
      </c>
      <c r="N295" s="12">
        <f t="shared" si="43"/>
        <v>2.4183061000000033E-3</v>
      </c>
      <c r="O295">
        <f>'2000 250 200 1'!F929</f>
        <v>-0.103657238</v>
      </c>
      <c r="P295">
        <f>'2000 250 200 15'!F929</f>
        <v>-0.102001154</v>
      </c>
      <c r="Q295" s="12">
        <f t="shared" si="44"/>
        <v>1.6560840000000021E-3</v>
      </c>
      <c r="R295">
        <f>'2000 250 200 1'!G929</f>
        <v>0.225874028</v>
      </c>
      <c r="S295">
        <f>'2000 250 200 15'!G929</f>
        <v>0.226019414</v>
      </c>
      <c r="T295" s="12">
        <f t="shared" si="45"/>
        <v>1.4538599999999735E-4</v>
      </c>
    </row>
    <row r="296" spans="1:20">
      <c r="A296">
        <f t="shared" si="37"/>
        <v>41</v>
      </c>
      <c r="B296" s="12">
        <f t="shared" si="40"/>
        <v>-410</v>
      </c>
      <c r="C296">
        <f t="shared" si="39"/>
        <v>13</v>
      </c>
      <c r="D296">
        <f t="shared" si="38"/>
        <v>1.1139433523068367</v>
      </c>
      <c r="E296" s="12">
        <f t="shared" si="46"/>
        <v>1000</v>
      </c>
      <c r="F296">
        <f>'2000 250 200 1'!C930</f>
        <v>2.22771001E-6</v>
      </c>
      <c r="G296">
        <f>'2000 250 200 15'!C930</f>
        <v>2.2701391299999999E-6</v>
      </c>
      <c r="H296" s="15">
        <f t="shared" si="41"/>
        <v>-1.8866404220929462</v>
      </c>
      <c r="I296">
        <f>'2000 250 200 1'!D930</f>
        <v>1.3858557499999999E-7</v>
      </c>
      <c r="J296">
        <f>'2000 250 200 15'!D930</f>
        <v>1.4734497400000001E-7</v>
      </c>
      <c r="K296" s="15">
        <f t="shared" si="42"/>
        <v>-6.1269416861085553</v>
      </c>
      <c r="L296">
        <f>'2000 250 200 1'!E930</f>
        <v>6.2209881100000003E-2</v>
      </c>
      <c r="M296">
        <f>'2000 250 200 15'!E930</f>
        <v>6.4905702199999998E-2</v>
      </c>
      <c r="N296" s="12">
        <f t="shared" si="43"/>
        <v>2.6958210999999954E-3</v>
      </c>
      <c r="O296">
        <f>'2000 250 200 1'!F930</f>
        <v>-0.122661227</v>
      </c>
      <c r="P296">
        <f>'2000 250 200 15'!F930</f>
        <v>-0.12073132</v>
      </c>
      <c r="Q296" s="12">
        <f t="shared" si="44"/>
        <v>1.9299069999999946E-3</v>
      </c>
      <c r="R296">
        <f>'2000 250 200 1'!G930</f>
        <v>0.210217293</v>
      </c>
      <c r="S296">
        <f>'2000 250 200 15'!G930</f>
        <v>0.21023873400000001</v>
      </c>
      <c r="T296" s="12">
        <f t="shared" si="45"/>
        <v>2.1441000000010924E-5</v>
      </c>
    </row>
    <row r="297" spans="1:20">
      <c r="A297">
        <f t="shared" si="37"/>
        <v>0</v>
      </c>
      <c r="B297" s="12">
        <f t="shared" si="40"/>
        <v>0</v>
      </c>
      <c r="C297">
        <f t="shared" si="39"/>
        <v>1.1249999999999999E-3</v>
      </c>
      <c r="D297">
        <f t="shared" si="38"/>
        <v>-2.9488474775526186</v>
      </c>
      <c r="E297" s="12">
        <f t="shared" si="46"/>
        <v>1125</v>
      </c>
      <c r="F297">
        <f>'2000 250 200 1'!C1022</f>
        <v>6.9094747700000003E-6</v>
      </c>
      <c r="G297">
        <f>'2000 250 200 15'!C1022</f>
        <v>6.9060115100000001E-6</v>
      </c>
      <c r="H297" s="15">
        <f t="shared" si="41"/>
        <v>5.0135911683597788E-2</v>
      </c>
      <c r="I297">
        <f>'2000 250 200 1'!D1022</f>
        <v>1.09191299E-6</v>
      </c>
      <c r="J297">
        <f>'2000 250 200 15'!D1022</f>
        <v>1.0911705999999999E-6</v>
      </c>
      <c r="K297" s="15">
        <f t="shared" si="42"/>
        <v>6.8012970589008515E-2</v>
      </c>
      <c r="L297">
        <f>'2000 250 200 1'!E1022</f>
        <v>0.15803125800000001</v>
      </c>
      <c r="M297">
        <f>'2000 250 200 15'!E1022</f>
        <v>0.158003009</v>
      </c>
      <c r="N297" s="12">
        <f t="shared" si="43"/>
        <v>-2.8249000000007962E-5</v>
      </c>
      <c r="O297">
        <f>'2000 250 200 1'!F1022</f>
        <v>5.3941251799999998E-3</v>
      </c>
      <c r="P297">
        <f>'2000 250 200 15'!F1022</f>
        <v>-1.70967694E-2</v>
      </c>
      <c r="Q297" s="12">
        <f t="shared" si="44"/>
        <v>-2.249089458E-2</v>
      </c>
      <c r="R297">
        <f>'2000 250 200 1'!G1022</f>
        <v>8.9377529499999997E-2</v>
      </c>
      <c r="S297">
        <f>'2000 250 200 15'!G1022</f>
        <v>0.132465791</v>
      </c>
      <c r="T297" s="12">
        <f t="shared" si="45"/>
        <v>4.3088261500000002E-2</v>
      </c>
    </row>
    <row r="298" spans="1:20">
      <c r="A298">
        <f t="shared" si="37"/>
        <v>1</v>
      </c>
      <c r="B298" s="12">
        <f t="shared" si="40"/>
        <v>-10</v>
      </c>
      <c r="C298">
        <f t="shared" si="39"/>
        <v>1.4170000000000001E-3</v>
      </c>
      <c r="D298">
        <f t="shared" si="38"/>
        <v>-2.8486301497525397</v>
      </c>
      <c r="E298" s="12">
        <f t="shared" si="46"/>
        <v>1125</v>
      </c>
      <c r="F298">
        <f>'2000 250 200 1'!C1023</f>
        <v>6.9094956099999996E-6</v>
      </c>
      <c r="G298">
        <f>'2000 250 200 15'!C1023</f>
        <v>6.9060325000000002E-6</v>
      </c>
      <c r="H298" s="15">
        <f t="shared" si="41"/>
        <v>5.013358841480333E-2</v>
      </c>
      <c r="I298">
        <f>'2000 250 200 1'!D1023</f>
        <v>1.09191498E-6</v>
      </c>
      <c r="J298">
        <f>'2000 250 200 15'!D1023</f>
        <v>1.0911730400000001E-6</v>
      </c>
      <c r="K298" s="15">
        <f t="shared" si="42"/>
        <v>6.7971606568564796E-2</v>
      </c>
      <c r="L298">
        <f>'2000 250 200 1'!E1023</f>
        <v>0.158031069</v>
      </c>
      <c r="M298">
        <f>'2000 250 200 15'!E1023</f>
        <v>0.15800288200000001</v>
      </c>
      <c r="N298" s="12">
        <f t="shared" si="43"/>
        <v>-2.8186999999985085E-5</v>
      </c>
      <c r="O298">
        <f>'2000 250 200 1'!F1023</f>
        <v>7.2802958000000003E-3</v>
      </c>
      <c r="P298">
        <f>'2000 250 200 15'!F1023</f>
        <v>-1.44178708E-2</v>
      </c>
      <c r="Q298" s="12">
        <f t="shared" si="44"/>
        <v>-2.1698166599999999E-2</v>
      </c>
      <c r="R298">
        <f>'2000 250 200 1'!G1023</f>
        <v>8.9358308999999997E-2</v>
      </c>
      <c r="S298">
        <f>'2000 250 200 15'!G1023</f>
        <v>0.13249965</v>
      </c>
      <c r="T298" s="12">
        <f t="shared" si="45"/>
        <v>4.3141341E-2</v>
      </c>
    </row>
    <row r="299" spans="1:20">
      <c r="A299">
        <f t="shared" si="37"/>
        <v>2</v>
      </c>
      <c r="B299" s="12">
        <f t="shared" si="40"/>
        <v>-20</v>
      </c>
      <c r="C299">
        <f t="shared" si="39"/>
        <v>1.786E-3</v>
      </c>
      <c r="D299">
        <f t="shared" si="38"/>
        <v>-2.7481185454474724</v>
      </c>
      <c r="E299" s="12">
        <f t="shared" si="46"/>
        <v>1125</v>
      </c>
      <c r="F299">
        <f>'2000 250 200 1'!C1024</f>
        <v>6.9095038200000004E-6</v>
      </c>
      <c r="G299">
        <f>'2000 250 200 15'!C1024</f>
        <v>6.9060407799999997E-6</v>
      </c>
      <c r="H299" s="15">
        <f t="shared" si="41"/>
        <v>5.0132515224925081E-2</v>
      </c>
      <c r="I299">
        <f>'2000 250 200 1'!D1024</f>
        <v>1.0919158E-6</v>
      </c>
      <c r="J299">
        <f>'2000 250 200 15'!D1024</f>
        <v>1.09117406E-6</v>
      </c>
      <c r="K299" s="15">
        <f t="shared" si="42"/>
        <v>6.7953226625316929E-2</v>
      </c>
      <c r="L299">
        <f>'2000 250 200 1'!E1024</f>
        <v>0.158031</v>
      </c>
      <c r="M299">
        <f>'2000 250 200 15'!E1024</f>
        <v>0.15800284000000001</v>
      </c>
      <c r="N299" s="12">
        <f t="shared" si="43"/>
        <v>-2.8159999999999297E-5</v>
      </c>
      <c r="O299">
        <f>'2000 250 200 1'!F1024</f>
        <v>3.4032547699999999E-2</v>
      </c>
      <c r="P299">
        <f>'2000 250 200 15'!F1024</f>
        <v>2.4231277999999998E-2</v>
      </c>
      <c r="Q299" s="12">
        <f t="shared" si="44"/>
        <v>-9.8012697000000003E-3</v>
      </c>
      <c r="R299">
        <f>'2000 250 200 1'!G1024</f>
        <v>8.9345304700000003E-2</v>
      </c>
      <c r="S299">
        <f>'2000 250 200 15'!G1024</f>
        <v>0.132507869</v>
      </c>
      <c r="T299" s="12">
        <f t="shared" si="45"/>
        <v>4.3162564299999998E-2</v>
      </c>
    </row>
    <row r="300" spans="1:20">
      <c r="A300">
        <f t="shared" si="37"/>
        <v>3</v>
      </c>
      <c r="B300" s="12">
        <f t="shared" si="40"/>
        <v>-30</v>
      </c>
      <c r="C300">
        <f t="shared" si="39"/>
        <v>2.2499999999999998E-3</v>
      </c>
      <c r="D300">
        <f t="shared" si="38"/>
        <v>-2.6478174818886377</v>
      </c>
      <c r="E300" s="12">
        <f t="shared" si="46"/>
        <v>1125</v>
      </c>
      <c r="F300">
        <f>'2000 250 200 1'!C1025</f>
        <v>6.9094968300000002E-6</v>
      </c>
      <c r="G300">
        <f>'2000 250 200 15'!C1025</f>
        <v>6.9060338100000001E-6</v>
      </c>
      <c r="H300" s="15">
        <f t="shared" si="41"/>
        <v>5.0132276352436375E-2</v>
      </c>
      <c r="I300">
        <f>'2000 250 200 1'!D1025</f>
        <v>1.09191561E-6</v>
      </c>
      <c r="J300">
        <f>'2000 250 200 15'!D1025</f>
        <v>1.09117395E-6</v>
      </c>
      <c r="K300" s="15">
        <f t="shared" si="42"/>
        <v>6.7945906900858319E-2</v>
      </c>
      <c r="L300">
        <f>'2000 250 200 1'!E1025</f>
        <v>0.15803113299999999</v>
      </c>
      <c r="M300">
        <f>'2000 250 200 15'!E1025</f>
        <v>0.15800298400000001</v>
      </c>
      <c r="N300" s="12">
        <f t="shared" si="43"/>
        <v>-2.8148999999977331E-5</v>
      </c>
      <c r="O300">
        <f>'2000 250 200 1'!F1025</f>
        <v>-2.2003954900000001E-2</v>
      </c>
      <c r="P300">
        <f>'2000 250 200 15'!F1025</f>
        <v>-5.7272553699999999E-2</v>
      </c>
      <c r="Q300" s="12">
        <f t="shared" si="44"/>
        <v>-3.5268598799999995E-2</v>
      </c>
      <c r="R300">
        <f>'2000 250 200 1'!G1025</f>
        <v>8.9278659900000001E-2</v>
      </c>
      <c r="S300">
        <f>'2000 250 200 15'!G1025</f>
        <v>0.13242638600000001</v>
      </c>
      <c r="T300" s="12">
        <f t="shared" si="45"/>
        <v>4.3147726100000006E-2</v>
      </c>
    </row>
    <row r="301" spans="1:20">
      <c r="A301">
        <f t="shared" ref="A301:A364" si="47">A259</f>
        <v>4</v>
      </c>
      <c r="B301" s="12">
        <f t="shared" si="40"/>
        <v>-40</v>
      </c>
      <c r="C301">
        <f t="shared" si="39"/>
        <v>2.8349999999999998E-3</v>
      </c>
      <c r="D301">
        <f t="shared" ref="D301:D364" si="48">LOG10(C301)</f>
        <v>-2.5474469367710748</v>
      </c>
      <c r="E301" s="12">
        <f t="shared" si="46"/>
        <v>1125</v>
      </c>
      <c r="F301">
        <f>'2000 250 200 1'!C1026</f>
        <v>6.9094843700000003E-6</v>
      </c>
      <c r="G301">
        <f>'2000 250 200 15'!C1026</f>
        <v>6.9060212000000003E-6</v>
      </c>
      <c r="H301" s="15">
        <f t="shared" si="41"/>
        <v>5.0134538797049169E-2</v>
      </c>
      <c r="I301">
        <f>'2000 250 200 1'!D1026</f>
        <v>1.0919140299999999E-6</v>
      </c>
      <c r="J301">
        <f>'2000 250 200 15'!D1026</f>
        <v>1.0911719E-6</v>
      </c>
      <c r="K301" s="15">
        <f t="shared" si="42"/>
        <v>6.7989078194461136E-2</v>
      </c>
      <c r="L301">
        <f>'2000 250 200 1'!E1026</f>
        <v>0.15803118899999999</v>
      </c>
      <c r="M301">
        <f>'2000 250 200 15'!E1026</f>
        <v>0.15800297599999999</v>
      </c>
      <c r="N301" s="12">
        <f t="shared" si="43"/>
        <v>-2.8212999999999155E-5</v>
      </c>
      <c r="O301">
        <f>'2000 250 200 1'!F1026</f>
        <v>1.00856273</v>
      </c>
      <c r="P301">
        <f>'2000 250 200 15'!F1026</f>
        <v>1.2403282899999999</v>
      </c>
      <c r="Q301" s="12">
        <f t="shared" si="44"/>
        <v>0.23176555999999993</v>
      </c>
      <c r="R301">
        <f>'2000 250 200 1'!G1026</f>
        <v>8.9350073200000005E-2</v>
      </c>
      <c r="S301">
        <f>'2000 250 200 15'!G1026</f>
        <v>0.132463632</v>
      </c>
      <c r="T301" s="12">
        <f t="shared" si="45"/>
        <v>4.3113558799999993E-2</v>
      </c>
    </row>
    <row r="302" spans="1:20">
      <c r="A302">
        <f t="shared" si="47"/>
        <v>5</v>
      </c>
      <c r="B302" s="12">
        <f t="shared" si="40"/>
        <v>-50</v>
      </c>
      <c r="C302">
        <f t="shared" ref="C302:C365" si="49">C260</f>
        <v>3.5720000000000001E-3</v>
      </c>
      <c r="D302">
        <f t="shared" si="48"/>
        <v>-2.4470885497834911</v>
      </c>
      <c r="E302" s="12">
        <f t="shared" si="46"/>
        <v>1125</v>
      </c>
      <c r="F302">
        <f>'2000 250 200 1'!C1027</f>
        <v>6.9094872499999998E-6</v>
      </c>
      <c r="G302">
        <f>'2000 250 200 15'!C1027</f>
        <v>6.9060240400000004E-6</v>
      </c>
      <c r="H302" s="15">
        <f t="shared" si="41"/>
        <v>5.013509709924558E-2</v>
      </c>
      <c r="I302">
        <f>'2000 250 200 1'!D1027</f>
        <v>1.0919138999999999E-6</v>
      </c>
      <c r="J302">
        <f>'2000 250 200 15'!D1027</f>
        <v>1.0911716400000001E-6</v>
      </c>
      <c r="K302" s="15">
        <f t="shared" si="42"/>
        <v>6.8001000089059793E-2</v>
      </c>
      <c r="L302">
        <f>'2000 250 200 1'!E1027</f>
        <v>0.15803110400000001</v>
      </c>
      <c r="M302">
        <f>'2000 250 200 15'!E1027</f>
        <v>0.15800287299999999</v>
      </c>
      <c r="N302" s="12">
        <f t="shared" si="43"/>
        <v>-2.8231000000017437E-5</v>
      </c>
      <c r="O302">
        <f>'2000 250 200 1'!F1027</f>
        <v>-5.89510694E-2</v>
      </c>
      <c r="P302">
        <f>'2000 250 200 15'!F1027</f>
        <v>-0.111431435</v>
      </c>
      <c r="Q302" s="12">
        <f t="shared" si="44"/>
        <v>-5.2480365599999995E-2</v>
      </c>
      <c r="R302">
        <f>'2000 250 200 1'!G1027</f>
        <v>8.9409182899999995E-2</v>
      </c>
      <c r="S302">
        <f>'2000 250 200 15'!G1027</f>
        <v>0.132527371</v>
      </c>
      <c r="T302" s="12">
        <f t="shared" si="45"/>
        <v>4.311818810000001E-2</v>
      </c>
    </row>
    <row r="303" spans="1:20">
      <c r="A303">
        <f t="shared" si="47"/>
        <v>6</v>
      </c>
      <c r="B303" s="12">
        <f t="shared" si="40"/>
        <v>-60</v>
      </c>
      <c r="C303">
        <f t="shared" si="49"/>
        <v>4.4999999999999997E-3</v>
      </c>
      <c r="D303">
        <f t="shared" si="48"/>
        <v>-2.3467874862246565</v>
      </c>
      <c r="E303" s="12">
        <f t="shared" si="46"/>
        <v>1125</v>
      </c>
      <c r="F303">
        <f>'2000 250 200 1'!C1028</f>
        <v>6.9095050900000001E-6</v>
      </c>
      <c r="G303">
        <f>'2000 250 200 15'!C1028</f>
        <v>6.9060419399999997E-6</v>
      </c>
      <c r="H303" s="15">
        <f t="shared" si="41"/>
        <v>5.0134098816070137E-2</v>
      </c>
      <c r="I303">
        <f>'2000 250 200 1'!D1028</f>
        <v>1.09191522E-6</v>
      </c>
      <c r="J303">
        <f>'2000 250 200 15'!D1028</f>
        <v>1.0911731600000001E-6</v>
      </c>
      <c r="K303" s="15">
        <f t="shared" si="42"/>
        <v>6.7982588959586449E-2</v>
      </c>
      <c r="L303">
        <f>'2000 250 200 1'!E1028</f>
        <v>0.15803088700000001</v>
      </c>
      <c r="M303">
        <f>'2000 250 200 15'!E1028</f>
        <v>0.158002684</v>
      </c>
      <c r="N303" s="12">
        <f t="shared" si="43"/>
        <v>-2.8203000000004419E-5</v>
      </c>
      <c r="O303">
        <f>'2000 250 200 1'!F1028</f>
        <v>8.2860590900000003E-2</v>
      </c>
      <c r="P303">
        <f>'2000 250 200 15'!F1028</f>
        <v>9.4040675000000004E-2</v>
      </c>
      <c r="Q303" s="12">
        <f t="shared" si="44"/>
        <v>1.1180084100000001E-2</v>
      </c>
      <c r="R303">
        <f>'2000 250 200 1'!G1028</f>
        <v>8.9451614099999993E-2</v>
      </c>
      <c r="S303">
        <f>'2000 250 200 15'!G1028</f>
        <v>0.13261240799999999</v>
      </c>
      <c r="T303" s="12">
        <f t="shared" si="45"/>
        <v>4.3160793899999994E-2</v>
      </c>
    </row>
    <row r="304" spans="1:20">
      <c r="A304">
        <f t="shared" si="47"/>
        <v>7</v>
      </c>
      <c r="B304" s="12">
        <f t="shared" si="40"/>
        <v>-70</v>
      </c>
      <c r="C304">
        <f t="shared" si="49"/>
        <v>5.6690000000000004E-3</v>
      </c>
      <c r="D304">
        <f t="shared" si="48"/>
        <v>-2.2464935430090298</v>
      </c>
      <c r="E304" s="12">
        <f t="shared" si="46"/>
        <v>1125</v>
      </c>
      <c r="F304">
        <f>'2000 250 200 1'!C1029</f>
        <v>6.90950505E-6</v>
      </c>
      <c r="G304">
        <f>'2000 250 200 15'!C1029</f>
        <v>6.9060419899999997E-6</v>
      </c>
      <c r="H304" s="15">
        <f t="shared" si="41"/>
        <v>5.0132795899775047E-2</v>
      </c>
      <c r="I304">
        <f>'2000 250 200 1'!D1029</f>
        <v>1.09191568E-6</v>
      </c>
      <c r="J304">
        <f>'2000 250 200 15'!D1029</f>
        <v>1.09117385E-6</v>
      </c>
      <c r="K304" s="15">
        <f t="shared" si="42"/>
        <v>6.7961482092762357E-2</v>
      </c>
      <c r="L304">
        <f>'2000 250 200 1'!E1029</f>
        <v>0.158030954</v>
      </c>
      <c r="M304">
        <f>'2000 250 200 15'!E1029</f>
        <v>0.15800278300000001</v>
      </c>
      <c r="N304" s="12">
        <f t="shared" si="43"/>
        <v>-2.8170999999993507E-5</v>
      </c>
      <c r="O304">
        <f>'2000 250 200 1'!F1029</f>
        <v>-0.156440206</v>
      </c>
      <c r="P304">
        <f>'2000 250 200 15'!F1029</f>
        <v>-0.25890500700000002</v>
      </c>
      <c r="Q304" s="12">
        <f t="shared" si="44"/>
        <v>-0.10246480100000002</v>
      </c>
      <c r="R304">
        <f>'2000 250 200 1'!G1029</f>
        <v>8.9380470200000006E-2</v>
      </c>
      <c r="S304">
        <f>'2000 250 200 15'!G1029</f>
        <v>0.132544353</v>
      </c>
      <c r="T304" s="12">
        <f t="shared" si="45"/>
        <v>4.3163882799999997E-2</v>
      </c>
    </row>
    <row r="305" spans="1:20">
      <c r="A305">
        <f t="shared" si="47"/>
        <v>8</v>
      </c>
      <c r="B305" s="12">
        <f t="shared" si="40"/>
        <v>-80</v>
      </c>
      <c r="C305">
        <f t="shared" si="49"/>
        <v>7.143E-3</v>
      </c>
      <c r="D305">
        <f t="shared" si="48"/>
        <v>-2.1461193498754576</v>
      </c>
      <c r="E305" s="12">
        <f t="shared" si="46"/>
        <v>1125</v>
      </c>
      <c r="F305">
        <f>'2000 250 200 1'!C1030</f>
        <v>6.9094870199999996E-6</v>
      </c>
      <c r="G305">
        <f>'2000 250 200 15'!C1030</f>
        <v>6.9060240400000004E-6</v>
      </c>
      <c r="H305" s="15">
        <f t="shared" si="41"/>
        <v>5.0131768342982587E-2</v>
      </c>
      <c r="I305">
        <f>'2000 250 200 1'!D1030</f>
        <v>1.0919151200000001E-6</v>
      </c>
      <c r="J305">
        <f>'2000 250 200 15'!D1030</f>
        <v>1.0911734099999999E-6</v>
      </c>
      <c r="K305" s="15">
        <f t="shared" si="42"/>
        <v>6.7950519624612751E-2</v>
      </c>
      <c r="L305">
        <f>'2000 250 200 1'!E1030</f>
        <v>0.15803128499999999</v>
      </c>
      <c r="M305">
        <f>'2000 250 200 15'!E1030</f>
        <v>0.15800312899999999</v>
      </c>
      <c r="N305" s="12">
        <f t="shared" si="43"/>
        <v>-2.8156000000001402E-5</v>
      </c>
      <c r="O305">
        <f>'2000 250 200 1'!F1030</f>
        <v>-3.3106406499999998E-2</v>
      </c>
      <c r="P305">
        <f>'2000 250 200 15'!F1030</f>
        <v>-9.8663125199999993E-2</v>
      </c>
      <c r="Q305" s="12">
        <f t="shared" si="44"/>
        <v>-6.5556718699999988E-2</v>
      </c>
      <c r="R305">
        <f>'2000 250 200 1'!G1030</f>
        <v>8.9220602900000001E-2</v>
      </c>
      <c r="S305">
        <f>'2000 250 200 15'!G1030</f>
        <v>0.13235116499999999</v>
      </c>
      <c r="T305" s="12">
        <f t="shared" si="45"/>
        <v>4.3130562099999992E-2</v>
      </c>
    </row>
    <row r="306" spans="1:20">
      <c r="A306">
        <f t="shared" si="47"/>
        <v>9</v>
      </c>
      <c r="B306" s="12">
        <f t="shared" si="40"/>
        <v>-90</v>
      </c>
      <c r="C306">
        <f t="shared" si="49"/>
        <v>8.9999999999999993E-3</v>
      </c>
      <c r="D306">
        <f t="shared" si="48"/>
        <v>-2.0457574905606752</v>
      </c>
      <c r="E306" s="12">
        <f t="shared" si="46"/>
        <v>1125</v>
      </c>
      <c r="F306">
        <f>'2000 250 200 1'!C1031</f>
        <v>6.9094847100000003E-6</v>
      </c>
      <c r="G306">
        <f>'2000 250 200 15'!C1031</f>
        <v>6.9060216300000004E-6</v>
      </c>
      <c r="H306" s="15">
        <f t="shared" si="41"/>
        <v>5.0133233118981803E-2</v>
      </c>
      <c r="I306">
        <f>'2000 250 200 1'!D1031</f>
        <v>1.09191498E-6</v>
      </c>
      <c r="J306">
        <f>'2000 250 200 15'!D1031</f>
        <v>1.09117348E-6</v>
      </c>
      <c r="K306" s="15">
        <f t="shared" si="42"/>
        <v>6.7931283004448978E-2</v>
      </c>
      <c r="L306">
        <f>'2000 250 200 1'!E1031</f>
        <v>0.158031318</v>
      </c>
      <c r="M306">
        <f>'2000 250 200 15'!E1031</f>
        <v>0.15800319500000001</v>
      </c>
      <c r="N306" s="12">
        <f t="shared" si="43"/>
        <v>-2.8122999999991016E-5</v>
      </c>
      <c r="O306">
        <f>'2000 250 200 1'!F1031</f>
        <v>-0.65992004100000001</v>
      </c>
      <c r="P306">
        <f>'2000 250 200 15'!F1031</f>
        <v>-1.0405475099999999</v>
      </c>
      <c r="Q306" s="12">
        <f t="shared" si="44"/>
        <v>-0.38062746899999989</v>
      </c>
      <c r="R306">
        <f>'2000 250 200 1'!G1031</f>
        <v>8.9210105400000003E-2</v>
      </c>
      <c r="S306">
        <f>'2000 250 200 15'!G1031</f>
        <v>0.13231196200000001</v>
      </c>
      <c r="T306" s="12">
        <f t="shared" si="45"/>
        <v>4.3101856600000002E-2</v>
      </c>
    </row>
    <row r="307" spans="1:20">
      <c r="A307">
        <f t="shared" si="47"/>
        <v>10</v>
      </c>
      <c r="B307" s="12">
        <f t="shared" si="40"/>
        <v>-100</v>
      </c>
      <c r="C307">
        <f t="shared" si="49"/>
        <v>1.1339999999999999E-2</v>
      </c>
      <c r="D307">
        <f t="shared" si="48"/>
        <v>-1.9453869454431123</v>
      </c>
      <c r="E307" s="12">
        <f t="shared" si="46"/>
        <v>1125</v>
      </c>
      <c r="F307">
        <f>'2000 250 200 1'!C1032</f>
        <v>6.9095001100000003E-6</v>
      </c>
      <c r="G307">
        <f>'2000 250 200 15'!C1032</f>
        <v>6.9060367699999998E-6</v>
      </c>
      <c r="H307" s="15">
        <f t="shared" si="41"/>
        <v>5.0136886175073857E-2</v>
      </c>
      <c r="I307">
        <f>'2000 250 200 1'!D1032</f>
        <v>1.09191452E-6</v>
      </c>
      <c r="J307">
        <f>'2000 250 200 15'!D1032</f>
        <v>1.0911725800000001E-6</v>
      </c>
      <c r="K307" s="15">
        <f t="shared" si="42"/>
        <v>6.7971635213266157E-2</v>
      </c>
      <c r="L307">
        <f>'2000 250 200 1'!E1032</f>
        <v>0.1580309</v>
      </c>
      <c r="M307">
        <f>'2000 250 200 15'!E1032</f>
        <v>0.15800271699999999</v>
      </c>
      <c r="N307" s="12">
        <f t="shared" si="43"/>
        <v>-2.8183000000014946E-5</v>
      </c>
      <c r="O307">
        <f>'2000 250 200 1'!F1032</f>
        <v>-0.78864157199999996</v>
      </c>
      <c r="P307">
        <f>'2000 250 200 15'!F1032</f>
        <v>-1.36014434</v>
      </c>
      <c r="Q307" s="12">
        <f t="shared" si="44"/>
        <v>-0.57150276799999999</v>
      </c>
      <c r="R307">
        <f>'2000 250 200 1'!G1032</f>
        <v>8.9489602799999998E-2</v>
      </c>
      <c r="S307">
        <f>'2000 250 200 15'!G1032</f>
        <v>0.13260270499999999</v>
      </c>
      <c r="T307" s="12">
        <f t="shared" si="45"/>
        <v>4.3113102199999989E-2</v>
      </c>
    </row>
    <row r="308" spans="1:20">
      <c r="A308">
        <f t="shared" si="47"/>
        <v>11</v>
      </c>
      <c r="B308" s="12">
        <f t="shared" si="40"/>
        <v>-110</v>
      </c>
      <c r="C308">
        <f t="shared" si="49"/>
        <v>1.4290000000000001E-2</v>
      </c>
      <c r="D308">
        <f t="shared" si="48"/>
        <v>-1.8449677712090298</v>
      </c>
      <c r="E308" s="12">
        <f t="shared" si="46"/>
        <v>1125</v>
      </c>
      <c r="F308">
        <f>'2000 250 200 1'!C1033</f>
        <v>6.9094976900000004E-6</v>
      </c>
      <c r="G308">
        <f>'2000 250 200 15'!C1033</f>
        <v>6.9060345200000003E-6</v>
      </c>
      <c r="H308" s="15">
        <f t="shared" si="41"/>
        <v>5.0134442124398916E-2</v>
      </c>
      <c r="I308">
        <f>'2000 250 200 1'!D1033</f>
        <v>1.09191399E-6</v>
      </c>
      <c r="J308">
        <f>'2000 250 200 15'!D1033</f>
        <v>1.0911714700000001E-6</v>
      </c>
      <c r="K308" s="15">
        <f t="shared" si="42"/>
        <v>6.8024822079106498E-2</v>
      </c>
      <c r="L308">
        <f>'2000 250 200 1'!E1033</f>
        <v>0.15803087900000001</v>
      </c>
      <c r="M308">
        <f>'2000 250 200 15'!E1033</f>
        <v>0.15800260899999999</v>
      </c>
      <c r="N308" s="12">
        <f t="shared" si="43"/>
        <v>-2.8270000000024664E-5</v>
      </c>
      <c r="O308">
        <f>'2000 250 200 1'!F1033</f>
        <v>0.109625917</v>
      </c>
      <c r="P308">
        <f>'2000 250 200 15'!F1033</f>
        <v>0.15611481799999999</v>
      </c>
      <c r="Q308" s="12">
        <f t="shared" si="44"/>
        <v>4.6488900999999985E-2</v>
      </c>
      <c r="R308">
        <f>'2000 250 200 1'!G1033</f>
        <v>8.9537346399999995E-2</v>
      </c>
      <c r="S308">
        <f>'2000 250 200 15'!G1033</f>
        <v>0.132682991</v>
      </c>
      <c r="T308" s="12">
        <f t="shared" si="45"/>
        <v>4.3145644600000005E-2</v>
      </c>
    </row>
    <row r="309" spans="1:20">
      <c r="A309">
        <f t="shared" si="47"/>
        <v>12</v>
      </c>
      <c r="B309" s="12">
        <f t="shared" si="40"/>
        <v>-120</v>
      </c>
      <c r="C309">
        <f t="shared" si="49"/>
        <v>1.7999999999999999E-2</v>
      </c>
      <c r="D309">
        <f t="shared" si="48"/>
        <v>-1.744727494896694</v>
      </c>
      <c r="E309" s="12">
        <f t="shared" si="46"/>
        <v>1125</v>
      </c>
      <c r="F309">
        <f>'2000 250 200 1'!C1034</f>
        <v>6.9094891799999998E-6</v>
      </c>
      <c r="G309">
        <f>'2000 250 200 15'!C1034</f>
        <v>6.90602604E-6</v>
      </c>
      <c r="H309" s="15">
        <f t="shared" si="41"/>
        <v>5.0134069484232373E-2</v>
      </c>
      <c r="I309">
        <f>'2000 250 200 1'!D1034</f>
        <v>1.09191392E-6</v>
      </c>
      <c r="J309">
        <f>'2000 250 200 15'!D1034</f>
        <v>1.09117068E-6</v>
      </c>
      <c r="K309" s="15">
        <f t="shared" si="42"/>
        <v>6.8090810589749251E-2</v>
      </c>
      <c r="L309">
        <f>'2000 250 200 1'!E1034</f>
        <v>0.158031064</v>
      </c>
      <c r="M309">
        <f>'2000 250 200 15'!E1034</f>
        <v>0.158002689</v>
      </c>
      <c r="N309" s="12">
        <f t="shared" si="43"/>
        <v>-2.8374999999997152E-5</v>
      </c>
      <c r="O309">
        <f>'2000 250 200 1'!F1034</f>
        <v>5.5304064100000001E-2</v>
      </c>
      <c r="P309">
        <f>'2000 250 200 15'!F1034</f>
        <v>9.8549961499999998E-3</v>
      </c>
      <c r="Q309" s="12">
        <f t="shared" si="44"/>
        <v>-4.5449067950000005E-2</v>
      </c>
      <c r="R309">
        <f>'2000 250 200 1'!G1034</f>
        <v>8.9431662100000003E-2</v>
      </c>
      <c r="S309">
        <f>'2000 250 200 15'!G1034</f>
        <v>0.13264957799999999</v>
      </c>
      <c r="T309" s="12">
        <f t="shared" si="45"/>
        <v>4.3217915899999987E-2</v>
      </c>
    </row>
    <row r="310" spans="1:20">
      <c r="A310">
        <f t="shared" si="47"/>
        <v>13</v>
      </c>
      <c r="B310" s="12">
        <f t="shared" si="40"/>
        <v>-130</v>
      </c>
      <c r="C310">
        <f t="shared" si="49"/>
        <v>2.2679999999999999E-2</v>
      </c>
      <c r="D310">
        <f t="shared" si="48"/>
        <v>-1.644356949779131</v>
      </c>
      <c r="E310" s="12">
        <f t="shared" si="46"/>
        <v>1125</v>
      </c>
      <c r="F310">
        <f>'2000 250 200 1'!C1035</f>
        <v>6.9094875899999997E-6</v>
      </c>
      <c r="G310">
        <f>'2000 250 200 15'!C1035</f>
        <v>6.9060245800000003E-6</v>
      </c>
      <c r="H310" s="15">
        <f t="shared" si="41"/>
        <v>5.013219860960811E-2</v>
      </c>
      <c r="I310">
        <f>'2000 250 200 1'!D1035</f>
        <v>1.0919151E-6</v>
      </c>
      <c r="J310">
        <f>'2000 250 200 15'!D1035</f>
        <v>1.09117279E-6</v>
      </c>
      <c r="K310" s="15">
        <f t="shared" si="42"/>
        <v>6.8005507556547065E-2</v>
      </c>
      <c r="L310">
        <f>'2000 250 200 1'!E1035</f>
        <v>0.15803127</v>
      </c>
      <c r="M310">
        <f>'2000 250 200 15'!E1035</f>
        <v>0.15800302799999999</v>
      </c>
      <c r="N310" s="12">
        <f t="shared" si="43"/>
        <v>-2.8242000000011647E-5</v>
      </c>
      <c r="O310">
        <f>'2000 250 200 1'!F1035</f>
        <v>8.2471609400000007E-2</v>
      </c>
      <c r="P310">
        <f>'2000 250 200 15'!F1035</f>
        <v>3.9906403999999999E-2</v>
      </c>
      <c r="Q310" s="12">
        <f t="shared" si="44"/>
        <v>-4.2565205400000007E-2</v>
      </c>
      <c r="R310">
        <f>'2000 250 200 1'!G1035</f>
        <v>8.9231258999999993E-2</v>
      </c>
      <c r="S310">
        <f>'2000 250 200 15'!G1035</f>
        <v>0.13241948000000001</v>
      </c>
      <c r="T310" s="12">
        <f t="shared" si="45"/>
        <v>4.3188221000000013E-2</v>
      </c>
    </row>
    <row r="311" spans="1:20">
      <c r="A311">
        <f t="shared" si="47"/>
        <v>14</v>
      </c>
      <c r="B311" s="12">
        <f t="shared" si="40"/>
        <v>-140</v>
      </c>
      <c r="C311">
        <f t="shared" si="49"/>
        <v>2.8570000000000002E-2</v>
      </c>
      <c r="D311">
        <f t="shared" si="48"/>
        <v>-1.5440897596172569</v>
      </c>
      <c r="E311" s="12">
        <f t="shared" si="46"/>
        <v>1125</v>
      </c>
      <c r="F311">
        <f>'2000 250 200 1'!C1036</f>
        <v>6.9094048499999999E-6</v>
      </c>
      <c r="G311">
        <f>'2000 250 200 15'!C1036</f>
        <v>6.9059414700000001E-6</v>
      </c>
      <c r="H311" s="15">
        <f t="shared" si="41"/>
        <v>5.0138156797212646E-2</v>
      </c>
      <c r="I311">
        <f>'2000 250 200 1'!D1036</f>
        <v>1.09189841E-6</v>
      </c>
      <c r="J311">
        <f>'2000 250 200 15'!D1036</f>
        <v>1.0911557700000001E-6</v>
      </c>
      <c r="K311" s="15">
        <f t="shared" si="42"/>
        <v>6.803679054817903E-2</v>
      </c>
      <c r="L311">
        <f>'2000 250 200 1'!E1036</f>
        <v>0.158030748</v>
      </c>
      <c r="M311">
        <f>'2000 250 200 15'!E1036</f>
        <v>0.15800246400000001</v>
      </c>
      <c r="N311" s="12">
        <f t="shared" si="43"/>
        <v>-2.828399999998954E-5</v>
      </c>
      <c r="O311">
        <f>'2000 250 200 1'!F1036</f>
        <v>8.0112335100000001E-2</v>
      </c>
      <c r="P311">
        <f>'2000 250 200 15'!F1036</f>
        <v>3.7611761399999999E-2</v>
      </c>
      <c r="Q311" s="12">
        <f t="shared" si="44"/>
        <v>-4.2500573700000002E-2</v>
      </c>
      <c r="R311">
        <f>'2000 250 200 1'!G1036</f>
        <v>9.0630885300000005E-2</v>
      </c>
      <c r="S311">
        <f>'2000 250 200 15'!G1036</f>
        <v>0.133015565</v>
      </c>
      <c r="T311" s="12">
        <f t="shared" si="45"/>
        <v>4.2384679699999997E-2</v>
      </c>
    </row>
    <row r="312" spans="1:20">
      <c r="A312">
        <f t="shared" si="47"/>
        <v>15</v>
      </c>
      <c r="B312" s="12">
        <f t="shared" si="40"/>
        <v>-150</v>
      </c>
      <c r="C312">
        <f t="shared" si="49"/>
        <v>3.5999999999999997E-2</v>
      </c>
      <c r="D312">
        <f t="shared" si="48"/>
        <v>-1.4436974992327127</v>
      </c>
      <c r="E312" s="12">
        <f t="shared" si="46"/>
        <v>1125</v>
      </c>
      <c r="F312">
        <f>'2000 250 200 1'!C1037</f>
        <v>6.9089490400000001E-6</v>
      </c>
      <c r="G312">
        <f>'2000 250 200 15'!C1037</f>
        <v>6.9054858000000004E-6</v>
      </c>
      <c r="H312" s="15">
        <f t="shared" si="41"/>
        <v>5.0139438060423598E-2</v>
      </c>
      <c r="I312">
        <f>'2000 250 200 1'!D1037</f>
        <v>1.09182041E-6</v>
      </c>
      <c r="J312">
        <f>'2000 250 200 15'!D1037</f>
        <v>1.09107745E-6</v>
      </c>
      <c r="K312" s="15">
        <f t="shared" si="42"/>
        <v>6.8070981571261929E-2</v>
      </c>
      <c r="L312">
        <f>'2000 250 200 1'!E1037</f>
        <v>0.15802988400000001</v>
      </c>
      <c r="M312">
        <f>'2000 250 200 15'!E1037</f>
        <v>0.15800154799999999</v>
      </c>
      <c r="N312" s="12">
        <f t="shared" si="43"/>
        <v>-2.833600000001768E-5</v>
      </c>
      <c r="O312">
        <f>'2000 250 200 1'!F1037</f>
        <v>7.2441225999999997E-2</v>
      </c>
      <c r="P312">
        <f>'2000 250 200 15'!F1037</f>
        <v>3.3032320400000002E-2</v>
      </c>
      <c r="Q312" s="12">
        <f t="shared" si="44"/>
        <v>-3.9408905599999995E-2</v>
      </c>
      <c r="R312">
        <f>'2000 250 200 1'!G1037</f>
        <v>9.5798549100000005E-2</v>
      </c>
      <c r="S312">
        <f>'2000 250 200 15'!G1037</f>
        <v>0.13469260299999999</v>
      </c>
      <c r="T312" s="12">
        <f t="shared" si="45"/>
        <v>3.8894053899999989E-2</v>
      </c>
    </row>
    <row r="313" spans="1:20">
      <c r="A313">
        <f t="shared" si="47"/>
        <v>16</v>
      </c>
      <c r="B313" s="12">
        <f t="shared" si="40"/>
        <v>-160</v>
      </c>
      <c r="C313">
        <f t="shared" si="49"/>
        <v>4.5359999999999998E-2</v>
      </c>
      <c r="D313">
        <f t="shared" si="48"/>
        <v>-1.3433269541151498</v>
      </c>
      <c r="E313" s="12">
        <f t="shared" si="46"/>
        <v>1125</v>
      </c>
      <c r="F313">
        <f>'2000 250 200 1'!C1038</f>
        <v>6.9074611299999998E-6</v>
      </c>
      <c r="G313">
        <f>'2000 250 200 15'!C1038</f>
        <v>6.9039983700000001E-6</v>
      </c>
      <c r="H313" s="15">
        <f t="shared" si="41"/>
        <v>5.0143288622026383E-2</v>
      </c>
      <c r="I313">
        <f>'2000 250 200 1'!D1038</f>
        <v>1.0915714000000001E-6</v>
      </c>
      <c r="J313">
        <f>'2000 250 200 15'!D1038</f>
        <v>1.0908296399999999E-6</v>
      </c>
      <c r="K313" s="15">
        <f t="shared" si="42"/>
        <v>6.7976507195957867E-2</v>
      </c>
      <c r="L313">
        <f>'2000 250 200 1'!E1038</f>
        <v>0.15802787400000001</v>
      </c>
      <c r="M313">
        <f>'2000 250 200 15'!E1038</f>
        <v>0.157999696</v>
      </c>
      <c r="N313" s="12">
        <f t="shared" si="43"/>
        <v>-2.8178000000017578E-5</v>
      </c>
      <c r="O313">
        <f>'2000 250 200 1'!F1038</f>
        <v>6.04488491E-2</v>
      </c>
      <c r="P313">
        <f>'2000 250 200 15'!F1038</f>
        <v>2.9970414300000001E-2</v>
      </c>
      <c r="Q313" s="12">
        <f t="shared" si="44"/>
        <v>-3.0478434799999999E-2</v>
      </c>
      <c r="R313">
        <f>'2000 250 200 1'!G1038</f>
        <v>0.108196891</v>
      </c>
      <c r="S313">
        <f>'2000 250 200 15'!G1038</f>
        <v>0.13863250899999999</v>
      </c>
      <c r="T313" s="12">
        <f t="shared" si="45"/>
        <v>3.0435617999999984E-2</v>
      </c>
    </row>
    <row r="314" spans="1:20">
      <c r="A314">
        <f t="shared" si="47"/>
        <v>17</v>
      </c>
      <c r="B314" s="12">
        <f t="shared" si="40"/>
        <v>-170</v>
      </c>
      <c r="C314">
        <f t="shared" si="49"/>
        <v>5.7140000000000003E-2</v>
      </c>
      <c r="D314">
        <f t="shared" si="48"/>
        <v>-1.2430597639532759</v>
      </c>
      <c r="E314" s="12">
        <f t="shared" si="46"/>
        <v>1125</v>
      </c>
      <c r="F314">
        <f>'2000 250 200 1'!C1039</f>
        <v>6.9036708299999999E-6</v>
      </c>
      <c r="G314">
        <f>'2000 250 200 15'!C1039</f>
        <v>6.9002109300000001E-6</v>
      </c>
      <c r="H314" s="15">
        <f t="shared" si="41"/>
        <v>5.0129377520832297E-2</v>
      </c>
      <c r="I314">
        <f>'2000 250 200 1'!D1039</f>
        <v>1.0909340600000001E-6</v>
      </c>
      <c r="J314">
        <f>'2000 250 200 15'!D1039</f>
        <v>1.09019411E-6</v>
      </c>
      <c r="K314" s="15">
        <f t="shared" si="42"/>
        <v>6.78502079958124E-2</v>
      </c>
      <c r="L314">
        <f>'2000 250 200 1'!E1039</f>
        <v>0.158022317</v>
      </c>
      <c r="M314">
        <f>'2000 250 200 15'!E1039</f>
        <v>0.157994316</v>
      </c>
      <c r="N314" s="12">
        <f t="shared" si="43"/>
        <v>-2.8000999999999721E-5</v>
      </c>
      <c r="O314">
        <f>'2000 250 200 1'!F1039</f>
        <v>4.2268524199999997E-2</v>
      </c>
      <c r="P314">
        <f>'2000 250 200 15'!F1039</f>
        <v>2.3267342399999998E-2</v>
      </c>
      <c r="Q314" s="12">
        <f t="shared" si="44"/>
        <v>-1.9001181799999999E-2</v>
      </c>
      <c r="R314">
        <f>'2000 250 200 1'!G1039</f>
        <v>0.12655493600000001</v>
      </c>
      <c r="S314">
        <f>'2000 250 200 15'!G1039</f>
        <v>0.145609349</v>
      </c>
      <c r="T314" s="12">
        <f t="shared" si="45"/>
        <v>1.9054412999999992E-2</v>
      </c>
    </row>
    <row r="315" spans="1:20">
      <c r="A315">
        <f t="shared" si="47"/>
        <v>18</v>
      </c>
      <c r="B315" s="12">
        <f t="shared" si="40"/>
        <v>-180</v>
      </c>
      <c r="C315">
        <f t="shared" si="49"/>
        <v>7.1999999999999995E-2</v>
      </c>
      <c r="D315">
        <f t="shared" si="48"/>
        <v>-1.1426675035687315</v>
      </c>
      <c r="E315" s="12">
        <f t="shared" si="46"/>
        <v>1125</v>
      </c>
      <c r="F315">
        <f>'2000 250 200 1'!C1040</f>
        <v>6.8956937799999998E-6</v>
      </c>
      <c r="G315">
        <f>'2000 250 200 15'!C1040</f>
        <v>6.8922515200000004E-6</v>
      </c>
      <c r="H315" s="15">
        <f t="shared" si="41"/>
        <v>4.9931442649390166E-2</v>
      </c>
      <c r="I315">
        <f>'2000 250 200 1'!D1040</f>
        <v>1.0895845E-6</v>
      </c>
      <c r="J315">
        <f>'2000 250 200 15'!D1040</f>
        <v>1.0888451300000001E-6</v>
      </c>
      <c r="K315" s="15">
        <f t="shared" si="42"/>
        <v>6.788100839409994E-2</v>
      </c>
      <c r="L315">
        <f>'2000 250 200 1'!E1040</f>
        <v>0.15800940999999999</v>
      </c>
      <c r="M315">
        <f>'2000 250 200 15'!E1040</f>
        <v>0.15798105000000001</v>
      </c>
      <c r="N315" s="12">
        <f t="shared" si="43"/>
        <v>-2.8359999999977292E-5</v>
      </c>
      <c r="O315">
        <f>'2000 250 200 1'!F1040</f>
        <v>2.5573849999999999E-2</v>
      </c>
      <c r="P315">
        <f>'2000 250 200 15'!F1040</f>
        <v>1.5243289E-2</v>
      </c>
      <c r="Q315" s="12">
        <f t="shared" si="44"/>
        <v>-1.0330560999999999E-2</v>
      </c>
      <c r="R315">
        <f>'2000 250 200 1'!G1040</f>
        <v>0.14325923099999999</v>
      </c>
      <c r="S315">
        <f>'2000 250 200 15'!G1040</f>
        <v>0.15359537300000001</v>
      </c>
      <c r="T315" s="12">
        <f t="shared" si="45"/>
        <v>1.033614200000002E-2</v>
      </c>
    </row>
    <row r="316" spans="1:20">
      <c r="A316">
        <f t="shared" si="47"/>
        <v>19</v>
      </c>
      <c r="B316" s="12">
        <f t="shared" si="40"/>
        <v>-190</v>
      </c>
      <c r="C316">
        <f t="shared" si="49"/>
        <v>9.0709999999999999E-2</v>
      </c>
      <c r="D316">
        <f t="shared" si="48"/>
        <v>-1.0423448330565088</v>
      </c>
      <c r="E316" s="12">
        <f t="shared" si="46"/>
        <v>1125</v>
      </c>
      <c r="F316">
        <f>'2000 250 200 1'!C1041</f>
        <v>6.8813430899999999E-6</v>
      </c>
      <c r="G316">
        <f>'2000 250 200 15'!C1041</f>
        <v>6.8779675000000003E-6</v>
      </c>
      <c r="H316" s="15">
        <f t="shared" si="41"/>
        <v>4.9066266480718899E-2</v>
      </c>
      <c r="I316">
        <f>'2000 250 200 1'!D1041</f>
        <v>1.0871607699999999E-6</v>
      </c>
      <c r="J316">
        <f>'2000 250 200 15'!D1041</f>
        <v>1.0864318E-6</v>
      </c>
      <c r="K316" s="15">
        <f t="shared" si="42"/>
        <v>6.7075128067805023E-2</v>
      </c>
      <c r="L316">
        <f>'2000 250 200 1'!E1041</f>
        <v>0.157986711</v>
      </c>
      <c r="M316">
        <f>'2000 250 200 15'!E1041</f>
        <v>0.15795826299999999</v>
      </c>
      <c r="N316" s="12">
        <f t="shared" si="43"/>
        <v>-2.844800000001424E-5</v>
      </c>
      <c r="O316">
        <f>'2000 250 200 1'!F1041</f>
        <v>1.49990913E-2</v>
      </c>
      <c r="P316">
        <f>'2000 250 200 15'!F1041</f>
        <v>9.4652318900000001E-3</v>
      </c>
      <c r="Q316" s="12">
        <f t="shared" si="44"/>
        <v>-5.5338594099999996E-3</v>
      </c>
      <c r="R316">
        <f>'2000 250 200 1'!G1041</f>
        <v>0.15385887300000001</v>
      </c>
      <c r="S316">
        <f>'2000 250 200 15'!G1041</f>
        <v>0.15935658699999999</v>
      </c>
      <c r="T316" s="12">
        <f t="shared" si="45"/>
        <v>5.4977139999999869E-3</v>
      </c>
    </row>
    <row r="317" spans="1:20">
      <c r="A317">
        <f t="shared" si="47"/>
        <v>20</v>
      </c>
      <c r="B317" s="12">
        <f t="shared" si="40"/>
        <v>-200</v>
      </c>
      <c r="C317">
        <f t="shared" si="49"/>
        <v>0.1143</v>
      </c>
      <c r="D317">
        <f t="shared" si="48"/>
        <v>-0.94195376960471822</v>
      </c>
      <c r="E317" s="12">
        <f t="shared" si="46"/>
        <v>1125</v>
      </c>
      <c r="F317">
        <f>'2000 250 200 1'!C1042</f>
        <v>6.8585395900000003E-6</v>
      </c>
      <c r="G317">
        <f>'2000 250 200 15'!C1042</f>
        <v>6.8553323400000002E-6</v>
      </c>
      <c r="H317" s="15">
        <f t="shared" si="41"/>
        <v>4.6773807081922629E-2</v>
      </c>
      <c r="I317">
        <f>'2000 250 200 1'!D1042</f>
        <v>1.0833139500000001E-6</v>
      </c>
      <c r="J317">
        <f>'2000 250 200 15'!D1042</f>
        <v>1.0826172499999999E-6</v>
      </c>
      <c r="K317" s="15">
        <f t="shared" si="42"/>
        <v>6.4332606686689969E-2</v>
      </c>
      <c r="L317">
        <f>'2000 250 200 1'!E1042</f>
        <v>0.15795111100000001</v>
      </c>
      <c r="M317">
        <f>'2000 250 200 15'!E1042</f>
        <v>0.157923379</v>
      </c>
      <c r="N317" s="12">
        <f t="shared" si="43"/>
        <v>-2.7732000000002532E-5</v>
      </c>
      <c r="O317">
        <f>'2000 250 200 1'!F1042</f>
        <v>9.1977599500000003E-3</v>
      </c>
      <c r="P317">
        <f>'2000 250 200 15'!F1042</f>
        <v>6.1601473499999998E-3</v>
      </c>
      <c r="Q317" s="12">
        <f t="shared" si="44"/>
        <v>-3.0376126000000005E-3</v>
      </c>
      <c r="R317">
        <f>'2000 250 200 1'!G1042</f>
        <v>0.159741299</v>
      </c>
      <c r="S317">
        <f>'2000 250 200 15'!G1042</f>
        <v>0.16277418599999999</v>
      </c>
      <c r="T317" s="12">
        <f t="shared" si="45"/>
        <v>3.0328869999999841E-3</v>
      </c>
    </row>
    <row r="318" spans="1:20">
      <c r="A318">
        <f t="shared" si="47"/>
        <v>21</v>
      </c>
      <c r="B318" s="12">
        <f t="shared" si="40"/>
        <v>-210</v>
      </c>
      <c r="C318">
        <f t="shared" si="49"/>
        <v>0.14399999999999999</v>
      </c>
      <c r="D318">
        <f t="shared" si="48"/>
        <v>-0.84163750790475034</v>
      </c>
      <c r="E318" s="12">
        <f t="shared" si="46"/>
        <v>1125</v>
      </c>
      <c r="F318">
        <f>'2000 250 200 1'!C1043</f>
        <v>6.8257252600000003E-6</v>
      </c>
      <c r="G318">
        <f>'2000 250 200 15'!C1043</f>
        <v>6.8228561599999997E-6</v>
      </c>
      <c r="H318" s="15">
        <f t="shared" si="41"/>
        <v>4.2042464512778231E-2</v>
      </c>
      <c r="I318">
        <f>'2000 250 200 1'!D1043</f>
        <v>1.0777689400000001E-6</v>
      </c>
      <c r="J318">
        <f>'2000 250 200 15'!D1043</f>
        <v>1.07712965E-6</v>
      </c>
      <c r="K318" s="15">
        <f t="shared" si="42"/>
        <v>5.9333650591887575E-2</v>
      </c>
      <c r="L318">
        <f>'2000 250 200 1'!E1043</f>
        <v>0.15789808399999999</v>
      </c>
      <c r="M318">
        <f>'2000 250 200 15'!E1043</f>
        <v>0.15787078500000001</v>
      </c>
      <c r="N318" s="12">
        <f t="shared" si="43"/>
        <v>-2.7298999999980644E-5</v>
      </c>
      <c r="O318">
        <f>'2000 250 200 1'!F1043</f>
        <v>5.8658445399999998E-3</v>
      </c>
      <c r="P318">
        <f>'2000 250 200 15'!F1043</f>
        <v>4.05648919E-3</v>
      </c>
      <c r="Q318" s="12">
        <f t="shared" si="44"/>
        <v>-1.8093553499999998E-3</v>
      </c>
      <c r="R318">
        <f>'2000 250 200 1'!G1043</f>
        <v>0.163098146</v>
      </c>
      <c r="S318">
        <f>'2000 250 200 15'!G1043</f>
        <v>0.16493443999999999</v>
      </c>
      <c r="T318" s="12">
        <f t="shared" si="45"/>
        <v>1.8362939999999883E-3</v>
      </c>
    </row>
    <row r="319" spans="1:20">
      <c r="A319">
        <f t="shared" si="47"/>
        <v>22</v>
      </c>
      <c r="B319" s="12">
        <f t="shared" si="40"/>
        <v>-220</v>
      </c>
      <c r="C319">
        <f t="shared" si="49"/>
        <v>0.18140000000000001</v>
      </c>
      <c r="D319">
        <f t="shared" si="48"/>
        <v>-0.74136271727592351</v>
      </c>
      <c r="E319" s="12">
        <f t="shared" si="46"/>
        <v>1125</v>
      </c>
      <c r="F319">
        <f>'2000 250 200 1'!C1044</f>
        <v>6.7821723199999996E-6</v>
      </c>
      <c r="G319">
        <f>'2000 250 200 15'!C1044</f>
        <v>6.7798980700000001E-6</v>
      </c>
      <c r="H319" s="15">
        <f t="shared" si="41"/>
        <v>3.3538389561470414E-2</v>
      </c>
      <c r="I319">
        <f>'2000 250 200 1'!D1044</f>
        <v>1.0704053500000001E-6</v>
      </c>
      <c r="J319">
        <f>'2000 250 200 15'!D1044</f>
        <v>1.06986102E-6</v>
      </c>
      <c r="K319" s="15">
        <f t="shared" si="42"/>
        <v>5.0865631271879465E-2</v>
      </c>
      <c r="L319">
        <f>'2000 250 200 1'!E1044</f>
        <v>0.15782632699999999</v>
      </c>
      <c r="M319">
        <f>'2000 250 200 15'!E1044</f>
        <v>0.157798983</v>
      </c>
      <c r="N319" s="12">
        <f t="shared" si="43"/>
        <v>-2.7343999999984714E-5</v>
      </c>
      <c r="O319">
        <f>'2000 250 200 1'!F1044</f>
        <v>3.9287183299999999E-3</v>
      </c>
      <c r="P319">
        <f>'2000 250 200 15'!F1044</f>
        <v>2.68883968E-3</v>
      </c>
      <c r="Q319" s="12">
        <f t="shared" si="44"/>
        <v>-1.2398786499999998E-3</v>
      </c>
      <c r="R319">
        <f>'2000 250 200 1'!G1044</f>
        <v>0.16504165100000001</v>
      </c>
      <c r="S319">
        <f>'2000 250 200 15'!G1044</f>
        <v>0.16628127200000001</v>
      </c>
      <c r="T319" s="12">
        <f t="shared" si="45"/>
        <v>1.2396209999999963E-3</v>
      </c>
    </row>
    <row r="320" spans="1:20">
      <c r="A320">
        <f t="shared" si="47"/>
        <v>23</v>
      </c>
      <c r="B320" s="12">
        <f t="shared" si="40"/>
        <v>-230</v>
      </c>
      <c r="C320">
        <f t="shared" si="49"/>
        <v>0.2286</v>
      </c>
      <c r="D320">
        <f t="shared" si="48"/>
        <v>-0.64092377394073707</v>
      </c>
      <c r="E320" s="12">
        <f t="shared" si="46"/>
        <v>1125</v>
      </c>
      <c r="F320">
        <f>'2000 250 200 1'!C1045</f>
        <v>6.7278493200000004E-6</v>
      </c>
      <c r="G320">
        <f>'2000 250 200 15'!C1045</f>
        <v>6.7265085800000001E-6</v>
      </c>
      <c r="H320" s="15">
        <f t="shared" si="41"/>
        <v>1.99301967431725E-2</v>
      </c>
      <c r="I320">
        <f>'2000 250 200 1'!D1045</f>
        <v>1.06123197E-6</v>
      </c>
      <c r="J320">
        <f>'2000 250 200 15'!D1045</f>
        <v>1.0608457299999999E-6</v>
      </c>
      <c r="K320" s="15">
        <f t="shared" si="42"/>
        <v>3.6402060113076035E-2</v>
      </c>
      <c r="L320">
        <f>'2000 250 200 1'!E1045</f>
        <v>0.15773717800000001</v>
      </c>
      <c r="M320">
        <f>'2000 250 200 15'!E1045</f>
        <v>0.157711199</v>
      </c>
      <c r="N320" s="12">
        <f t="shared" si="43"/>
        <v>-2.59790000000093E-5</v>
      </c>
      <c r="O320">
        <f>'2000 250 200 1'!F1045</f>
        <v>2.9622132299999999E-3</v>
      </c>
      <c r="P320">
        <f>'2000 250 200 15'!F1045</f>
        <v>2.0557576899999999E-3</v>
      </c>
      <c r="Q320" s="12">
        <f t="shared" si="44"/>
        <v>-9.0645554000000003E-4</v>
      </c>
      <c r="R320">
        <f>'2000 250 200 1'!G1045</f>
        <v>0.166145925</v>
      </c>
      <c r="S320">
        <f>'2000 250 200 15'!G1045</f>
        <v>0.16700732300000001</v>
      </c>
      <c r="T320" s="12">
        <f t="shared" si="45"/>
        <v>8.6139800000001321E-4</v>
      </c>
    </row>
    <row r="321" spans="1:20">
      <c r="A321">
        <f t="shared" si="47"/>
        <v>24</v>
      </c>
      <c r="B321" s="12">
        <f t="shared" si="40"/>
        <v>-240</v>
      </c>
      <c r="C321">
        <f t="shared" si="49"/>
        <v>0.28799999999999998</v>
      </c>
      <c r="D321">
        <f t="shared" si="48"/>
        <v>-0.54060751224076919</v>
      </c>
      <c r="E321" s="12">
        <f t="shared" si="46"/>
        <v>1125</v>
      </c>
      <c r="F321">
        <f>'2000 250 200 1'!C1046</f>
        <v>6.66288394E-6</v>
      </c>
      <c r="G321">
        <f>'2000 250 200 15'!C1046</f>
        <v>6.6628525199999999E-6</v>
      </c>
      <c r="H321" s="15">
        <f t="shared" si="41"/>
        <v>4.71568683567526E-4</v>
      </c>
      <c r="I321">
        <f>'2000 250 200 1'!D1046</f>
        <v>1.0502505599999999E-6</v>
      </c>
      <c r="J321">
        <f>'2000 250 200 15'!D1046</f>
        <v>1.0500947300000001E-6</v>
      </c>
      <c r="K321" s="15">
        <f t="shared" si="42"/>
        <v>1.4838512576175307E-2</v>
      </c>
      <c r="L321">
        <f>'2000 250 200 1'!E1046</f>
        <v>0.157627023</v>
      </c>
      <c r="M321">
        <f>'2000 250 200 15'!E1046</f>
        <v>0.15760437899999999</v>
      </c>
      <c r="N321" s="12">
        <f t="shared" si="43"/>
        <v>-2.2644000000016096E-5</v>
      </c>
      <c r="O321">
        <f>'2000 250 200 1'!F1046</f>
        <v>2.4562968E-3</v>
      </c>
      <c r="P321">
        <f>'2000 250 200 15'!F1046</f>
        <v>1.82442732E-3</v>
      </c>
      <c r="Q321" s="12">
        <f t="shared" si="44"/>
        <v>-6.3186948E-4</v>
      </c>
      <c r="R321">
        <f>'2000 250 200 1'!G1046</f>
        <v>0.166887222</v>
      </c>
      <c r="S321">
        <f>'2000 250 200 15'!G1046</f>
        <v>0.16748117300000001</v>
      </c>
      <c r="T321" s="12">
        <f t="shared" si="45"/>
        <v>5.9395100000000922E-4</v>
      </c>
    </row>
    <row r="322" spans="1:20">
      <c r="A322">
        <f t="shared" si="47"/>
        <v>25</v>
      </c>
      <c r="B322" s="12">
        <f t="shared" si="40"/>
        <v>-250</v>
      </c>
      <c r="C322">
        <f t="shared" si="49"/>
        <v>0.36280000000000001</v>
      </c>
      <c r="D322">
        <f t="shared" si="48"/>
        <v>-0.44033272161194231</v>
      </c>
      <c r="E322" s="12">
        <f t="shared" si="46"/>
        <v>1125</v>
      </c>
      <c r="F322">
        <f>'2000 250 200 1'!C1047</f>
        <v>6.5872674300000002E-6</v>
      </c>
      <c r="G322">
        <f>'2000 250 200 15'!C1047</f>
        <v>6.5889310000000004E-6</v>
      </c>
      <c r="H322" s="15">
        <f t="shared" si="41"/>
        <v>-2.5251137630296221E-2</v>
      </c>
      <c r="I322">
        <f>'2000 250 200 1'!D1047</f>
        <v>1.0374296100000001E-6</v>
      </c>
      <c r="J322">
        <f>'2000 250 200 15'!D1047</f>
        <v>1.0375638999999999E-6</v>
      </c>
      <c r="K322" s="15">
        <f t="shared" si="42"/>
        <v>-1.2943654941829716E-2</v>
      </c>
      <c r="L322">
        <f>'2000 250 200 1'!E1047</f>
        <v>0.157490132</v>
      </c>
      <c r="M322">
        <f>'2000 250 200 15'!E1047</f>
        <v>0.15747074899999999</v>
      </c>
      <c r="N322" s="12">
        <f t="shared" si="43"/>
        <v>-1.9383000000011696E-5</v>
      </c>
      <c r="O322">
        <f>'2000 250 200 1'!F1047</f>
        <v>2.0094284899999999E-3</v>
      </c>
      <c r="P322">
        <f>'2000 250 200 15'!F1047</f>
        <v>1.57491503E-3</v>
      </c>
      <c r="Q322" s="12">
        <f t="shared" si="44"/>
        <v>-4.3451345999999998E-4</v>
      </c>
      <c r="R322">
        <f>'2000 250 200 1'!G1047</f>
        <v>0.16750014799999999</v>
      </c>
      <c r="S322">
        <f>'2000 250 200 15'!G1047</f>
        <v>0.167940855</v>
      </c>
      <c r="T322" s="12">
        <f t="shared" si="45"/>
        <v>4.4070700000001239E-4</v>
      </c>
    </row>
    <row r="323" spans="1:20">
      <c r="A323">
        <f t="shared" si="47"/>
        <v>26</v>
      </c>
      <c r="B323" s="12">
        <f t="shared" si="40"/>
        <v>-260</v>
      </c>
      <c r="C323">
        <f t="shared" si="49"/>
        <v>0.4572</v>
      </c>
      <c r="D323">
        <f t="shared" si="48"/>
        <v>-0.33989377827675588</v>
      </c>
      <c r="E323" s="12">
        <f t="shared" si="46"/>
        <v>1125</v>
      </c>
      <c r="F323">
        <f>'2000 250 200 1'!C1048</f>
        <v>6.5009171999999996E-6</v>
      </c>
      <c r="G323">
        <f>'2000 250 200 15'!C1048</f>
        <v>6.5046849700000001E-6</v>
      </c>
      <c r="H323" s="15">
        <f t="shared" si="41"/>
        <v>-5.7940723555139684E-2</v>
      </c>
      <c r="I323">
        <f>'2000 250 200 1'!D1048</f>
        <v>1.0227802599999999E-6</v>
      </c>
      <c r="J323">
        <f>'2000 250 200 15'!D1048</f>
        <v>1.02326309E-6</v>
      </c>
      <c r="K323" s="15">
        <f t="shared" si="42"/>
        <v>-4.7196458471909744E-2</v>
      </c>
      <c r="L323">
        <f>'2000 250 200 1'!E1048</f>
        <v>0.15732860900000001</v>
      </c>
      <c r="M323">
        <f>'2000 250 200 15'!E1048</f>
        <v>0.157311707</v>
      </c>
      <c r="N323" s="12">
        <f t="shared" si="43"/>
        <v>-1.6902000000013073E-5</v>
      </c>
      <c r="O323">
        <f>'2000 250 200 1'!F1048</f>
        <v>1.71644404E-3</v>
      </c>
      <c r="P323">
        <f>'2000 250 200 15'!F1048</f>
        <v>1.3512027599999999E-3</v>
      </c>
      <c r="Q323" s="12">
        <f t="shared" si="44"/>
        <v>-3.6524128000000006E-4</v>
      </c>
      <c r="R323">
        <f>'2000 250 200 1'!G1048</f>
        <v>0.16794741899999999</v>
      </c>
      <c r="S323">
        <f>'2000 250 200 15'!G1048</f>
        <v>0.16831146899999999</v>
      </c>
      <c r="T323" s="12">
        <f t="shared" si="45"/>
        <v>3.6405000000000465E-4</v>
      </c>
    </row>
    <row r="324" spans="1:20">
      <c r="A324">
        <f t="shared" si="47"/>
        <v>27</v>
      </c>
      <c r="B324" s="12">
        <f t="shared" ref="B324:B387" si="50">A324*10*-1</f>
        <v>-270</v>
      </c>
      <c r="C324">
        <f t="shared" si="49"/>
        <v>0.57599999999999996</v>
      </c>
      <c r="D324">
        <f t="shared" si="48"/>
        <v>-0.239577516576788</v>
      </c>
      <c r="E324" s="12">
        <f t="shared" si="46"/>
        <v>1125</v>
      </c>
      <c r="F324">
        <f>'2000 250 200 1'!C1049</f>
        <v>6.4036600800000002E-6</v>
      </c>
      <c r="G324">
        <f>'2000 250 200 15'!C1049</f>
        <v>6.4099266299999996E-6</v>
      </c>
      <c r="H324" s="15">
        <f t="shared" ref="H324:H387" si="51">2*(F324-G324)/(F324+G324)*100</f>
        <v>-9.7811021095426179E-2</v>
      </c>
      <c r="I324">
        <f>'2000 250 200 1'!D1049</f>
        <v>1.0062965399999999E-6</v>
      </c>
      <c r="J324">
        <f>'2000 250 200 15'!D1049</f>
        <v>1.00720103E-6</v>
      </c>
      <c r="K324" s="15">
        <f t="shared" ref="K324:K387" si="52">2*(I324-J324)/(I324+J324)*100</f>
        <v>-8.9842671128731469E-2</v>
      </c>
      <c r="L324">
        <f>'2000 250 200 1'!E1049</f>
        <v>0.157143965</v>
      </c>
      <c r="M324">
        <f>'2000 250 200 15'!E1049</f>
        <v>0.15713144400000001</v>
      </c>
      <c r="N324" s="12">
        <f t="shared" ref="N324:N387" si="53">M324-L324</f>
        <v>-1.252099999998757E-5</v>
      </c>
      <c r="O324">
        <f>'2000 250 200 1'!F1049</f>
        <v>1.8276943899999999E-3</v>
      </c>
      <c r="P324">
        <f>'2000 250 200 15'!F1049</f>
        <v>1.44989628E-3</v>
      </c>
      <c r="Q324" s="12">
        <f t="shared" ref="Q324:Q387" si="54">P324-O324</f>
        <v>-3.7779810999999993E-4</v>
      </c>
      <c r="R324">
        <f>'2000 250 200 1'!G1049</f>
        <v>0.168239468</v>
      </c>
      <c r="S324">
        <f>'2000 250 200 15'!G1049</f>
        <v>0.16853503</v>
      </c>
      <c r="T324" s="12">
        <f t="shared" ref="T324:T387" si="55">S324-R324</f>
        <v>2.9556199999999921E-4</v>
      </c>
    </row>
    <row r="325" spans="1:20">
      <c r="A325">
        <f t="shared" si="47"/>
        <v>28</v>
      </c>
      <c r="B325" s="12">
        <f t="shared" si="50"/>
        <v>-280</v>
      </c>
      <c r="C325">
        <f t="shared" si="49"/>
        <v>0.72570000000000001</v>
      </c>
      <c r="D325">
        <f t="shared" si="48"/>
        <v>-0.13924287691845788</v>
      </c>
      <c r="E325" s="12">
        <f t="shared" si="46"/>
        <v>1125</v>
      </c>
      <c r="F325">
        <f>'2000 250 200 1'!C1050</f>
        <v>6.2951563300000001E-6</v>
      </c>
      <c r="G325">
        <f>'2000 250 200 15'!C1050</f>
        <v>6.3041872800000002E-6</v>
      </c>
      <c r="H325" s="15">
        <f t="shared" si="51"/>
        <v>-0.14335588074337913</v>
      </c>
      <c r="I325">
        <f>'2000 250 200 1'!D1050</f>
        <v>9.8784895899999992E-7</v>
      </c>
      <c r="J325">
        <f>'2000 250 200 15'!D1050</f>
        <v>9.8924086100000009E-7</v>
      </c>
      <c r="K325" s="15">
        <f t="shared" si="52"/>
        <v>-0.14080311232396758</v>
      </c>
      <c r="L325">
        <f>'2000 250 200 1'!E1050</f>
        <v>0.15692207</v>
      </c>
      <c r="M325">
        <f>'2000 250 200 15'!E1050</f>
        <v>0.156918064</v>
      </c>
      <c r="N325" s="12">
        <f t="shared" si="53"/>
        <v>-4.0060000000008422E-6</v>
      </c>
      <c r="O325">
        <f>'2000 250 200 1'!F1050</f>
        <v>2.2808230700000001E-3</v>
      </c>
      <c r="P325">
        <f>'2000 250 200 15'!F1050</f>
        <v>1.90571751E-3</v>
      </c>
      <c r="Q325" s="12">
        <f t="shared" si="54"/>
        <v>-3.7510556000000007E-4</v>
      </c>
      <c r="R325">
        <f>'2000 250 200 1'!G1050</f>
        <v>0.16855025500000001</v>
      </c>
      <c r="S325">
        <f>'2000 250 200 15'!G1050</f>
        <v>0.168762835</v>
      </c>
      <c r="T325" s="12">
        <f t="shared" si="55"/>
        <v>2.1257999999999E-4</v>
      </c>
    </row>
    <row r="326" spans="1:20">
      <c r="A326">
        <f t="shared" si="47"/>
        <v>29</v>
      </c>
      <c r="B326" s="12">
        <f t="shared" si="50"/>
        <v>-290</v>
      </c>
      <c r="C326">
        <f t="shared" si="49"/>
        <v>0.9143</v>
      </c>
      <c r="D326">
        <f t="shared" si="48"/>
        <v>-3.8911280232103829E-2</v>
      </c>
      <c r="E326" s="12">
        <f t="shared" si="46"/>
        <v>1125</v>
      </c>
      <c r="F326">
        <f>'2000 250 200 1'!C1051</f>
        <v>6.1752636599999999E-6</v>
      </c>
      <c r="G326">
        <f>'2000 250 200 15'!C1051</f>
        <v>6.1871389100000003E-6</v>
      </c>
      <c r="H326" s="15">
        <f t="shared" si="51"/>
        <v>-0.19211880429809486</v>
      </c>
      <c r="I326">
        <f>'2000 250 200 1'!D1051</f>
        <v>9.6733287000000005E-7</v>
      </c>
      <c r="J326">
        <f>'2000 250 200 15'!D1051</f>
        <v>9.6923322600000001E-7</v>
      </c>
      <c r="K326" s="15">
        <f t="shared" si="52"/>
        <v>-0.19626038108641469</v>
      </c>
      <c r="L326">
        <f>'2000 250 200 1'!E1051</f>
        <v>0.15664640799999999</v>
      </c>
      <c r="M326">
        <f>'2000 250 200 15'!E1051</f>
        <v>0.15665289600000001</v>
      </c>
      <c r="N326" s="12">
        <f t="shared" si="53"/>
        <v>6.4880000000266946E-6</v>
      </c>
      <c r="O326">
        <f>'2000 250 200 1'!F1051</f>
        <v>3.1076350900000002E-3</v>
      </c>
      <c r="P326">
        <f>'2000 250 200 15'!F1051</f>
        <v>2.6732093400000001E-3</v>
      </c>
      <c r="Q326" s="12">
        <f t="shared" si="54"/>
        <v>-4.3442575000000004E-4</v>
      </c>
      <c r="R326">
        <f>'2000 250 200 1'!G1051</f>
        <v>0.16896623099999999</v>
      </c>
      <c r="S326">
        <f>'2000 250 200 15'!G1051</f>
        <v>0.169111606</v>
      </c>
      <c r="T326" s="12">
        <f t="shared" si="55"/>
        <v>1.4537500000000314E-4</v>
      </c>
    </row>
    <row r="327" spans="1:20">
      <c r="A327">
        <f t="shared" si="47"/>
        <v>30</v>
      </c>
      <c r="B327" s="12">
        <f t="shared" si="50"/>
        <v>-300</v>
      </c>
      <c r="C327">
        <f t="shared" si="49"/>
        <v>1.1519999999999999</v>
      </c>
      <c r="D327">
        <f t="shared" si="48"/>
        <v>6.1452479087193208E-2</v>
      </c>
      <c r="E327" s="12">
        <f t="shared" si="46"/>
        <v>1125</v>
      </c>
      <c r="F327">
        <f>'2000 250 200 1'!C1052</f>
        <v>6.0442726299999999E-6</v>
      </c>
      <c r="G327">
        <f>'2000 250 200 15'!C1052</f>
        <v>6.0589292100000004E-6</v>
      </c>
      <c r="H327" s="15">
        <f t="shared" si="51"/>
        <v>-0.24219343267600191</v>
      </c>
      <c r="I327">
        <f>'2000 250 200 1'!D1052</f>
        <v>9.4480767400000003E-7</v>
      </c>
      <c r="J327">
        <f>'2000 250 200 15'!D1052</f>
        <v>9.4720454799999999E-7</v>
      </c>
      <c r="K327" s="15">
        <f t="shared" si="52"/>
        <v>-0.25336770789633495</v>
      </c>
      <c r="L327">
        <f>'2000 250 200 1'!E1052</f>
        <v>0.156314536</v>
      </c>
      <c r="M327">
        <f>'2000 250 200 15'!E1052</f>
        <v>0.156332004</v>
      </c>
      <c r="N327" s="12">
        <f t="shared" si="53"/>
        <v>1.7467999999992712E-5</v>
      </c>
      <c r="O327">
        <f>'2000 250 200 1'!F1052</f>
        <v>5.5348059699999999E-3</v>
      </c>
      <c r="P327">
        <f>'2000 250 200 15'!F1052</f>
        <v>4.6519702499999999E-3</v>
      </c>
      <c r="Q327" s="12">
        <f t="shared" si="54"/>
        <v>-8.8283571999999994E-4</v>
      </c>
      <c r="R327">
        <f>'2000 250 200 1'!G1052</f>
        <v>0.16941604399999999</v>
      </c>
      <c r="S327">
        <f>'2000 250 200 15'!G1052</f>
        <v>0.16951637</v>
      </c>
      <c r="T327" s="12">
        <f t="shared" si="55"/>
        <v>1.0032600000001168E-4</v>
      </c>
    </row>
    <row r="328" spans="1:20">
      <c r="A328">
        <f t="shared" si="47"/>
        <v>31</v>
      </c>
      <c r="B328" s="12">
        <f t="shared" si="50"/>
        <v>-310</v>
      </c>
      <c r="C328">
        <f t="shared" si="49"/>
        <v>1.4510000000000001</v>
      </c>
      <c r="D328">
        <f t="shared" si="48"/>
        <v>0.16166741243773589</v>
      </c>
      <c r="E328" s="12">
        <f t="shared" si="46"/>
        <v>1125</v>
      </c>
      <c r="F328">
        <f>'2000 250 200 1'!C1053</f>
        <v>5.9023091300000001E-6</v>
      </c>
      <c r="G328">
        <f>'2000 250 200 15'!C1053</f>
        <v>5.9196125900000002E-6</v>
      </c>
      <c r="H328" s="15">
        <f t="shared" si="51"/>
        <v>-0.29273514763215813</v>
      </c>
      <c r="I328">
        <f>'2000 250 200 1'!D1053</f>
        <v>9.2012643000000004E-7</v>
      </c>
      <c r="J328">
        <f>'2000 250 200 15'!D1053</f>
        <v>9.2307848199999998E-7</v>
      </c>
      <c r="K328" s="15">
        <f t="shared" si="52"/>
        <v>-0.32031728873777393</v>
      </c>
      <c r="L328">
        <f>'2000 250 200 1'!E1053</f>
        <v>0.15589261900000001</v>
      </c>
      <c r="M328">
        <f>'2000 250 200 15'!E1053</f>
        <v>0.15593562399999999</v>
      </c>
      <c r="N328" s="12">
        <f t="shared" si="53"/>
        <v>4.3004999999984861E-5</v>
      </c>
      <c r="O328">
        <f>'2000 250 200 1'!F1053</f>
        <v>1.27175238E-2</v>
      </c>
      <c r="P328">
        <f>'2000 250 200 15'!F1053</f>
        <v>1.0758856900000001E-2</v>
      </c>
      <c r="Q328" s="12">
        <f t="shared" si="54"/>
        <v>-1.9586668999999994E-3</v>
      </c>
      <c r="R328">
        <f>'2000 250 200 1'!G1053</f>
        <v>0.17003784799999999</v>
      </c>
      <c r="S328">
        <f>'2000 250 200 15'!G1053</f>
        <v>0.170027813</v>
      </c>
      <c r="T328" s="12">
        <f t="shared" si="55"/>
        <v>-1.0034999999991578E-5</v>
      </c>
    </row>
    <row r="329" spans="1:20">
      <c r="A329">
        <f t="shared" si="47"/>
        <v>32</v>
      </c>
      <c r="B329" s="12">
        <f t="shared" si="50"/>
        <v>-320</v>
      </c>
      <c r="C329">
        <f t="shared" si="49"/>
        <v>1.829</v>
      </c>
      <c r="D329">
        <f t="shared" si="48"/>
        <v>0.26221370547641687</v>
      </c>
      <c r="E329" s="12">
        <f t="shared" si="46"/>
        <v>1125</v>
      </c>
      <c r="F329">
        <f>'2000 250 200 1'!C1054</f>
        <v>5.7481212800000002E-6</v>
      </c>
      <c r="G329">
        <f>'2000 250 200 15'!C1054</f>
        <v>5.7680840600000001E-6</v>
      </c>
      <c r="H329" s="15">
        <f t="shared" si="51"/>
        <v>-0.34669024058926501</v>
      </c>
      <c r="I329">
        <f>'2000 250 200 1'!D1054</f>
        <v>8.9205759500000002E-7</v>
      </c>
      <c r="J329">
        <f>'2000 250 200 15'!D1054</f>
        <v>8.95860314E-7</v>
      </c>
      <c r="K329" s="15">
        <f t="shared" si="52"/>
        <v>-0.42537959722400032</v>
      </c>
      <c r="L329">
        <f>'2000 250 200 1'!E1054</f>
        <v>0.155191158</v>
      </c>
      <c r="M329">
        <f>'2000 250 200 15'!E1054</f>
        <v>0.155313325</v>
      </c>
      <c r="N329" s="12">
        <f t="shared" si="53"/>
        <v>1.2216700000000635E-4</v>
      </c>
      <c r="O329">
        <f>'2000 250 200 1'!F1054</f>
        <v>2.8210640799999999E-2</v>
      </c>
      <c r="P329">
        <f>'2000 250 200 15'!F1054</f>
        <v>2.49840328E-2</v>
      </c>
      <c r="Q329" s="12">
        <f t="shared" si="54"/>
        <v>-3.2266079999999989E-3</v>
      </c>
      <c r="R329">
        <f>'2000 250 200 1'!G1054</f>
        <v>0.17162276300000001</v>
      </c>
      <c r="S329">
        <f>'2000 250 200 15'!G1054</f>
        <v>0.17129449699999999</v>
      </c>
      <c r="T329" s="12">
        <f t="shared" si="55"/>
        <v>-3.2826600000002149E-4</v>
      </c>
    </row>
    <row r="330" spans="1:20">
      <c r="A330">
        <f t="shared" si="47"/>
        <v>33</v>
      </c>
      <c r="B330" s="12">
        <f t="shared" si="50"/>
        <v>-330</v>
      </c>
      <c r="C330">
        <f t="shared" si="49"/>
        <v>2.3039999999999998</v>
      </c>
      <c r="D330">
        <f t="shared" si="48"/>
        <v>0.3624824747511744</v>
      </c>
      <c r="E330" s="12">
        <f t="shared" si="46"/>
        <v>1125</v>
      </c>
      <c r="F330">
        <f>'2000 250 200 1'!C1055</f>
        <v>5.57713511E-6</v>
      </c>
      <c r="G330">
        <f>'2000 250 200 15'!C1055</f>
        <v>5.6003629699999999E-6</v>
      </c>
      <c r="H330" s="15">
        <f t="shared" si="51"/>
        <v>-0.41561823287738636</v>
      </c>
      <c r="I330">
        <f>'2000 250 200 1'!D1055</f>
        <v>8.57309885E-7</v>
      </c>
      <c r="J330">
        <f>'2000 250 200 15'!D1055</f>
        <v>8.6257339799999997E-7</v>
      </c>
      <c r="K330" s="15">
        <f t="shared" si="52"/>
        <v>-0.61207793017428469</v>
      </c>
      <c r="L330">
        <f>'2000 250 200 1'!E1055</f>
        <v>0.15371868699999999</v>
      </c>
      <c r="M330">
        <f>'2000 250 200 15'!E1055</f>
        <v>0.154020981</v>
      </c>
      <c r="N330" s="12">
        <f t="shared" si="53"/>
        <v>3.022940000000085E-4</v>
      </c>
      <c r="O330">
        <f>'2000 250 200 1'!F1055</f>
        <v>5.0740985199999998E-2</v>
      </c>
      <c r="P330">
        <f>'2000 250 200 15'!F1055</f>
        <v>4.7349035800000001E-2</v>
      </c>
      <c r="Q330" s="12">
        <f t="shared" si="54"/>
        <v>-3.3919493999999967E-3</v>
      </c>
      <c r="R330">
        <f>'2000 250 200 1'!G1055</f>
        <v>0.17565781799999999</v>
      </c>
      <c r="S330">
        <f>'2000 250 200 15'!G1055</f>
        <v>0.174758265</v>
      </c>
      <c r="T330" s="12">
        <f t="shared" si="55"/>
        <v>-8.9955299999999738E-4</v>
      </c>
    </row>
    <row r="331" spans="1:20">
      <c r="A331">
        <f t="shared" si="47"/>
        <v>34</v>
      </c>
      <c r="B331" s="12">
        <f t="shared" si="50"/>
        <v>-340</v>
      </c>
      <c r="C331">
        <f t="shared" si="49"/>
        <v>2.903</v>
      </c>
      <c r="D331">
        <f t="shared" si="48"/>
        <v>0.46284703583167375</v>
      </c>
      <c r="E331" s="12">
        <f t="shared" si="46"/>
        <v>1125</v>
      </c>
      <c r="F331">
        <f>'2000 250 200 1'!C1056</f>
        <v>5.3780695599999999E-6</v>
      </c>
      <c r="G331">
        <f>'2000 250 200 15'!C1056</f>
        <v>5.4059443000000004E-6</v>
      </c>
      <c r="H331" s="15">
        <f t="shared" si="51"/>
        <v>-0.51696409818969691</v>
      </c>
      <c r="I331">
        <f>'2000 250 200 1'!D1056</f>
        <v>8.1012439899999997E-7</v>
      </c>
      <c r="J331">
        <f>'2000 250 200 15'!D1056</f>
        <v>8.1753718700000001E-7</v>
      </c>
      <c r="K331" s="15">
        <f t="shared" si="52"/>
        <v>-0.91085125603007755</v>
      </c>
      <c r="L331">
        <f>'2000 250 200 1'!E1056</f>
        <v>0.15063479399999999</v>
      </c>
      <c r="M331">
        <f>'2000 250 200 15'!E1056</f>
        <v>0.15122930300000001</v>
      </c>
      <c r="N331" s="12">
        <f t="shared" si="53"/>
        <v>5.9450900000002083E-4</v>
      </c>
      <c r="O331">
        <f>'2000 250 200 1'!F1056</f>
        <v>6.9837444900000004E-2</v>
      </c>
      <c r="P331">
        <f>'2000 250 200 15'!F1056</f>
        <v>6.8191969000000005E-2</v>
      </c>
      <c r="Q331" s="12">
        <f t="shared" si="54"/>
        <v>-1.6454758999999985E-3</v>
      </c>
      <c r="R331">
        <f>'2000 250 200 1'!G1056</f>
        <v>0.18360204999999999</v>
      </c>
      <c r="S331">
        <f>'2000 250 200 15'!G1056</f>
        <v>0.182082243</v>
      </c>
      <c r="T331" s="12">
        <f t="shared" si="55"/>
        <v>-1.5198069999999841E-3</v>
      </c>
    </row>
    <row r="332" spans="1:20">
      <c r="A332">
        <f t="shared" si="47"/>
        <v>35</v>
      </c>
      <c r="B332" s="12">
        <f t="shared" si="50"/>
        <v>-350</v>
      </c>
      <c r="C332">
        <f t="shared" si="49"/>
        <v>3.657</v>
      </c>
      <c r="D332">
        <f t="shared" si="48"/>
        <v>0.56312496033804438</v>
      </c>
      <c r="E332" s="12">
        <f t="shared" si="46"/>
        <v>1125</v>
      </c>
      <c r="F332">
        <f>'2000 250 200 1'!C1057</f>
        <v>5.1308275299999998E-6</v>
      </c>
      <c r="G332">
        <f>'2000 250 200 15'!C1057</f>
        <v>5.1648364400000001E-6</v>
      </c>
      <c r="H332" s="15">
        <f t="shared" si="51"/>
        <v>-0.66064529881894274</v>
      </c>
      <c r="I332">
        <f>'2000 250 200 1'!D1057</f>
        <v>7.4371457900000002E-7</v>
      </c>
      <c r="J332">
        <f>'2000 250 200 15'!D1057</f>
        <v>7.5350877500000003E-7</v>
      </c>
      <c r="K332" s="15">
        <f t="shared" si="52"/>
        <v>-1.3083146176999869</v>
      </c>
      <c r="L332">
        <f>'2000 250 200 1'!E1057</f>
        <v>0.14495021999999999</v>
      </c>
      <c r="M332">
        <f>'2000 250 200 15'!E1057</f>
        <v>0.145892088</v>
      </c>
      <c r="N332" s="12">
        <f t="shared" si="53"/>
        <v>9.4186800000001236E-4</v>
      </c>
      <c r="O332">
        <f>'2000 250 200 1'!F1057</f>
        <v>7.2312655300000001E-2</v>
      </c>
      <c r="P332">
        <f>'2000 250 200 15'!F1057</f>
        <v>7.3129086499999996E-2</v>
      </c>
      <c r="Q332" s="12">
        <f t="shared" si="54"/>
        <v>8.1643119999999514E-4</v>
      </c>
      <c r="R332">
        <f>'2000 250 200 1'!G1057</f>
        <v>0.19537407700000001</v>
      </c>
      <c r="S332">
        <f>'2000 250 200 15'!G1057</f>
        <v>0.193575423</v>
      </c>
      <c r="T332" s="12">
        <f t="shared" si="55"/>
        <v>-1.7986540000000106E-3</v>
      </c>
    </row>
    <row r="333" spans="1:20">
      <c r="A333">
        <f t="shared" si="47"/>
        <v>36</v>
      </c>
      <c r="B333" s="12">
        <f t="shared" si="50"/>
        <v>-360</v>
      </c>
      <c r="C333">
        <f t="shared" si="49"/>
        <v>4.6079999999999997</v>
      </c>
      <c r="D333">
        <f t="shared" si="48"/>
        <v>0.6635124704151556</v>
      </c>
      <c r="E333" s="12">
        <f t="shared" si="46"/>
        <v>1125</v>
      </c>
      <c r="F333">
        <f>'2000 250 200 1'!C1058</f>
        <v>4.8114738900000004E-6</v>
      </c>
      <c r="G333">
        <f>'2000 250 200 15'!C1058</f>
        <v>4.8519301200000001E-6</v>
      </c>
      <c r="H333" s="15">
        <f t="shared" si="51"/>
        <v>-0.83730805331401426</v>
      </c>
      <c r="I333">
        <f>'2000 250 200 1'!D1058</f>
        <v>6.5440317700000002E-7</v>
      </c>
      <c r="J333">
        <f>'2000 250 200 15'!D1058</f>
        <v>6.6597013999999995E-7</v>
      </c>
      <c r="K333" s="15">
        <f t="shared" si="52"/>
        <v>-1.7520746369339018</v>
      </c>
      <c r="L333">
        <f>'2000 250 200 1'!E1058</f>
        <v>0.13600888</v>
      </c>
      <c r="M333">
        <f>'2000 250 200 15'!E1058</f>
        <v>0.13725880700000001</v>
      </c>
      <c r="N333" s="12">
        <f t="shared" si="53"/>
        <v>1.2499270000000118E-3</v>
      </c>
      <c r="O333">
        <f>'2000 250 200 1'!F1058</f>
        <v>5.5078015500000001E-2</v>
      </c>
      <c r="P333">
        <f>'2000 250 200 15'!F1058</f>
        <v>5.7387071200000001E-2</v>
      </c>
      <c r="Q333" s="12">
        <f t="shared" si="54"/>
        <v>2.3090556999999998E-3</v>
      </c>
      <c r="R333">
        <f>'2000 250 200 1'!G1058</f>
        <v>0.208164297</v>
      </c>
      <c r="S333">
        <f>'2000 250 200 15'!G1058</f>
        <v>0.20664042499999999</v>
      </c>
      <c r="T333" s="12">
        <f t="shared" si="55"/>
        <v>-1.5238720000000094E-3</v>
      </c>
    </row>
    <row r="334" spans="1:20">
      <c r="A334">
        <f t="shared" si="47"/>
        <v>37</v>
      </c>
      <c r="B334" s="12">
        <f t="shared" si="50"/>
        <v>-370</v>
      </c>
      <c r="C334">
        <f t="shared" si="49"/>
        <v>5.806</v>
      </c>
      <c r="D334">
        <f t="shared" si="48"/>
        <v>0.76387703149565489</v>
      </c>
      <c r="E334" s="12">
        <f t="shared" si="46"/>
        <v>1125</v>
      </c>
      <c r="F334">
        <f>'2000 250 200 1'!C1059</f>
        <v>4.40430301E-6</v>
      </c>
      <c r="G334">
        <f>'2000 250 200 15'!C1059</f>
        <v>4.4494603499999999E-6</v>
      </c>
      <c r="H334" s="15">
        <f t="shared" si="51"/>
        <v>-1.0200710853423995</v>
      </c>
      <c r="I334">
        <f>'2000 250 200 1'!D1059</f>
        <v>5.4587852999999998E-7</v>
      </c>
      <c r="J334">
        <f>'2000 250 200 15'!D1059</f>
        <v>5.5794277800000005E-7</v>
      </c>
      <c r="K334" s="15">
        <f t="shared" si="52"/>
        <v>-2.1859059818040896</v>
      </c>
      <c r="L334">
        <f>'2000 250 200 1'!E1059</f>
        <v>0.123942092</v>
      </c>
      <c r="M334">
        <f>'2000 250 200 15'!E1059</f>
        <v>0.12539560599999999</v>
      </c>
      <c r="N334" s="12">
        <f t="shared" si="53"/>
        <v>1.4535139999999891E-3</v>
      </c>
      <c r="O334">
        <f>'2000 250 200 1'!F1059</f>
        <v>2.6060162800000002E-2</v>
      </c>
      <c r="P334">
        <f>'2000 250 200 15'!F1059</f>
        <v>2.86101572E-2</v>
      </c>
      <c r="Q334" s="12">
        <f t="shared" si="54"/>
        <v>2.5499943999999983E-3</v>
      </c>
      <c r="R334">
        <f>'2000 250 200 1'!G1059</f>
        <v>0.21762632300000001</v>
      </c>
      <c r="S334">
        <f>'2000 250 200 15'!G1059</f>
        <v>0.21671947999999999</v>
      </c>
      <c r="T334" s="12">
        <f t="shared" si="55"/>
        <v>-9.0684300000001827E-4</v>
      </c>
    </row>
    <row r="335" spans="1:20">
      <c r="A335">
        <f t="shared" si="47"/>
        <v>38</v>
      </c>
      <c r="B335" s="12">
        <f t="shared" si="50"/>
        <v>-380</v>
      </c>
      <c r="C335">
        <f t="shared" si="49"/>
        <v>7.3140000000000001</v>
      </c>
      <c r="D335">
        <f t="shared" si="48"/>
        <v>0.86415495600202552</v>
      </c>
      <c r="E335" s="12">
        <f t="shared" si="46"/>
        <v>1125</v>
      </c>
      <c r="F335">
        <f>'2000 250 200 1'!C1060</f>
        <v>3.91354136E-6</v>
      </c>
      <c r="G335">
        <f>'2000 250 200 15'!C1060</f>
        <v>3.9599712599999997E-6</v>
      </c>
      <c r="H335" s="15">
        <f t="shared" si="51"/>
        <v>-1.1793948200974551</v>
      </c>
      <c r="I335">
        <f>'2000 250 200 1'!D1060</f>
        <v>4.2922874599999999E-7</v>
      </c>
      <c r="J335">
        <f>'2000 250 200 15'!D1060</f>
        <v>4.4046779100000001E-7</v>
      </c>
      <c r="K335" s="15">
        <f t="shared" si="52"/>
        <v>-2.5845900315456856</v>
      </c>
      <c r="L335">
        <f>'2000 250 200 1'!E1060</f>
        <v>0.109677836</v>
      </c>
      <c r="M335">
        <f>'2000 250 200 15'!E1060</f>
        <v>0.111230047</v>
      </c>
      <c r="N335" s="12">
        <f t="shared" si="53"/>
        <v>1.5522109999999978E-3</v>
      </c>
      <c r="O335">
        <f>'2000 250 200 1'!F1060</f>
        <v>-5.2548735299999998E-3</v>
      </c>
      <c r="P335">
        <f>'2000 250 200 15'!F1060</f>
        <v>-3.1011012899999999E-3</v>
      </c>
      <c r="Q335" s="12">
        <f t="shared" si="54"/>
        <v>2.1537722399999999E-3</v>
      </c>
      <c r="R335">
        <f>'2000 250 200 1'!G1060</f>
        <v>0.22090595900000001</v>
      </c>
      <c r="S335">
        <f>'2000 250 200 15'!G1060</f>
        <v>0.22057363499999999</v>
      </c>
      <c r="T335" s="12">
        <f t="shared" si="55"/>
        <v>-3.3232400000002271E-4</v>
      </c>
    </row>
    <row r="336" spans="1:20">
      <c r="A336">
        <f t="shared" si="47"/>
        <v>39</v>
      </c>
      <c r="B336" s="12">
        <f t="shared" si="50"/>
        <v>-390</v>
      </c>
      <c r="C336">
        <f t="shared" si="49"/>
        <v>9.2159999999999993</v>
      </c>
      <c r="D336">
        <f t="shared" si="48"/>
        <v>0.96454246607913674</v>
      </c>
      <c r="E336" s="12">
        <f t="shared" si="46"/>
        <v>1125</v>
      </c>
      <c r="F336">
        <f>'2000 250 200 1'!C1061</f>
        <v>3.3948007399999998E-6</v>
      </c>
      <c r="G336">
        <f>'2000 250 200 15'!C1061</f>
        <v>3.4392452399999998E-6</v>
      </c>
      <c r="H336" s="15">
        <f t="shared" si="51"/>
        <v>-1.3006789866520627</v>
      </c>
      <c r="I336">
        <f>'2000 250 200 1'!D1061</f>
        <v>3.2001468699999997E-7</v>
      </c>
      <c r="J336">
        <f>'2000 250 200 15'!D1061</f>
        <v>3.2970949400000002E-7</v>
      </c>
      <c r="K336" s="15">
        <f t="shared" si="52"/>
        <v>-2.9842838803009082</v>
      </c>
      <c r="L336">
        <f>'2000 250 200 1'!E1061</f>
        <v>9.4266117900000002E-2</v>
      </c>
      <c r="M336">
        <f>'2000 250 200 15'!E1061</f>
        <v>9.5866816999999993E-2</v>
      </c>
      <c r="N336" s="12">
        <f t="shared" si="53"/>
        <v>1.6006990999999915E-3</v>
      </c>
      <c r="O336">
        <f>'2000 250 200 1'!F1061</f>
        <v>-4.8411892599999999E-2</v>
      </c>
      <c r="P336">
        <f>'2000 250 200 15'!F1061</f>
        <v>-4.6841662200000002E-2</v>
      </c>
      <c r="Q336" s="12">
        <f t="shared" si="54"/>
        <v>1.5702303999999973E-3</v>
      </c>
      <c r="R336">
        <f>'2000 250 200 1'!G1061</f>
        <v>0.21937842299999999</v>
      </c>
      <c r="S336">
        <f>'2000 250 200 15'!G1061</f>
        <v>0.21939435099999999</v>
      </c>
      <c r="T336" s="12">
        <f t="shared" si="55"/>
        <v>1.5927999999998388E-5</v>
      </c>
    </row>
    <row r="337" spans="1:20">
      <c r="A337">
        <f t="shared" si="47"/>
        <v>40</v>
      </c>
      <c r="B337" s="12">
        <f t="shared" si="50"/>
        <v>-400</v>
      </c>
      <c r="C337">
        <f t="shared" si="49"/>
        <v>11.61</v>
      </c>
      <c r="D337">
        <f t="shared" si="48"/>
        <v>1.0648322197385738</v>
      </c>
      <c r="E337" s="12">
        <f t="shared" si="46"/>
        <v>1125</v>
      </c>
      <c r="F337">
        <f>'2000 250 200 1'!C1062</f>
        <v>2.7321844299999999E-6</v>
      </c>
      <c r="G337">
        <f>'2000 250 200 15'!C1062</f>
        <v>2.7704814699999999E-6</v>
      </c>
      <c r="H337" s="15">
        <f t="shared" si="51"/>
        <v>-1.3919449479932982</v>
      </c>
      <c r="I337">
        <f>'2000 250 200 1'!D1062</f>
        <v>2.20864098E-7</v>
      </c>
      <c r="J337">
        <f>'2000 250 200 15'!D1062</f>
        <v>2.2863681700000001E-7</v>
      </c>
      <c r="K337" s="15">
        <f t="shared" si="52"/>
        <v>-3.4583773872851902</v>
      </c>
      <c r="L337">
        <f>'2000 250 200 1'!E1062</f>
        <v>8.0837916900000001E-2</v>
      </c>
      <c r="M337">
        <f>'2000 250 200 15'!E1062</f>
        <v>8.2526022800000001E-2</v>
      </c>
      <c r="N337" s="12">
        <f t="shared" si="53"/>
        <v>1.6881059000000004E-3</v>
      </c>
      <c r="O337">
        <f>'2000 250 200 1'!F1062</f>
        <v>-7.6721651000000002E-2</v>
      </c>
      <c r="P337">
        <f>'2000 250 200 15'!F1062</f>
        <v>-7.5269610000000001E-2</v>
      </c>
      <c r="Q337" s="12">
        <f t="shared" si="54"/>
        <v>1.4520410000000011E-3</v>
      </c>
      <c r="R337">
        <f>'2000 250 200 1'!G1062</f>
        <v>0.20833286200000001</v>
      </c>
      <c r="S337">
        <f>'2000 250 200 15'!G1062</f>
        <v>0.208382502</v>
      </c>
      <c r="T337" s="12">
        <f t="shared" si="55"/>
        <v>4.9639999999989692E-5</v>
      </c>
    </row>
    <row r="338" spans="1:20">
      <c r="A338">
        <f t="shared" si="47"/>
        <v>41</v>
      </c>
      <c r="B338" s="12">
        <f t="shared" si="50"/>
        <v>-410</v>
      </c>
      <c r="C338">
        <f t="shared" si="49"/>
        <v>13</v>
      </c>
      <c r="D338">
        <f t="shared" si="48"/>
        <v>1.1139433523068367</v>
      </c>
      <c r="E338" s="12">
        <f t="shared" si="46"/>
        <v>1125</v>
      </c>
      <c r="F338">
        <f>'2000 250 200 1'!C1063</f>
        <v>1.95818454E-6</v>
      </c>
      <c r="G338">
        <f>'2000 250 200 15'!C1063</f>
        <v>1.9864680400000001E-6</v>
      </c>
      <c r="H338" s="15">
        <f t="shared" si="51"/>
        <v>-1.4340172892995349</v>
      </c>
      <c r="I338">
        <f>'2000 250 200 1'!D1063</f>
        <v>1.3093989E-7</v>
      </c>
      <c r="J338">
        <f>'2000 250 200 15'!D1063</f>
        <v>1.3632611900000001E-7</v>
      </c>
      <c r="K338" s="15">
        <f t="shared" si="52"/>
        <v>-4.0306128116725857</v>
      </c>
      <c r="L338">
        <f>'2000 250 200 1'!E1063</f>
        <v>6.6868002999999995E-2</v>
      </c>
      <c r="M338">
        <f>'2000 250 200 15'!E1063</f>
        <v>6.8627391199999999E-2</v>
      </c>
      <c r="N338" s="12">
        <f t="shared" si="53"/>
        <v>1.7593882000000033E-3</v>
      </c>
      <c r="O338">
        <f>'2000 250 200 1'!F1063</f>
        <v>-9.1123991400000007E-2</v>
      </c>
      <c r="P338">
        <f>'2000 250 200 15'!F1063</f>
        <v>-8.9492197199999998E-2</v>
      </c>
      <c r="Q338" s="12">
        <f t="shared" si="54"/>
        <v>1.6317942000000085E-3</v>
      </c>
      <c r="R338">
        <f>'2000 250 200 1'!G1063</f>
        <v>0.193946546</v>
      </c>
      <c r="S338">
        <f>'2000 250 200 15'!G1063</f>
        <v>0.19396666300000001</v>
      </c>
      <c r="T338" s="12">
        <f t="shared" si="55"/>
        <v>2.0117000000013929E-5</v>
      </c>
    </row>
    <row r="339" spans="1:20">
      <c r="A339">
        <f t="shared" si="47"/>
        <v>0</v>
      </c>
      <c r="B339" s="12">
        <f t="shared" si="50"/>
        <v>0</v>
      </c>
      <c r="C339">
        <f t="shared" si="49"/>
        <v>1.1249999999999999E-3</v>
      </c>
      <c r="D339">
        <f t="shared" si="48"/>
        <v>-2.9488474775526186</v>
      </c>
      <c r="E339" s="12">
        <f t="shared" si="46"/>
        <v>1250</v>
      </c>
      <c r="F339">
        <f>'2000 250 200 1'!C1155</f>
        <v>5.0887191100000002E-6</v>
      </c>
      <c r="G339">
        <f>'2000 250 200 15'!C1155</f>
        <v>5.0864496200000001E-6</v>
      </c>
      <c r="H339" s="15">
        <f t="shared" si="51"/>
        <v>4.4608400316916139E-2</v>
      </c>
      <c r="I339">
        <f>'2000 250 200 1'!D1155</f>
        <v>7.2884266699999999E-7</v>
      </c>
      <c r="J339">
        <f>'2000 250 200 15'!D1155</f>
        <v>7.2839123499999995E-7</v>
      </c>
      <c r="K339" s="15">
        <f t="shared" si="52"/>
        <v>6.1957383695296471E-2</v>
      </c>
      <c r="L339">
        <f>'2000 250 200 1'!E1155</f>
        <v>0.143227137</v>
      </c>
      <c r="M339">
        <f>'2000 250 200 15'!E1155</f>
        <v>0.14320229000000001</v>
      </c>
      <c r="N339" s="12">
        <f t="shared" si="53"/>
        <v>-2.4846999999994512E-5</v>
      </c>
      <c r="O339">
        <f>'2000 250 200 1'!F1155</f>
        <v>1.9787887500000001</v>
      </c>
      <c r="P339">
        <f>'2000 250 200 15'!F1155</f>
        <v>1.9291230800000001</v>
      </c>
      <c r="Q339" s="12">
        <f t="shared" si="54"/>
        <v>-4.9665669999999995E-2</v>
      </c>
      <c r="R339">
        <f>'2000 250 200 1'!G1155</f>
        <v>-4.03051091E-2</v>
      </c>
      <c r="S339">
        <f>'2000 250 200 15'!G1155</f>
        <v>2.3450408200000002E-2</v>
      </c>
      <c r="T339" s="12">
        <f t="shared" si="55"/>
        <v>6.3755517300000009E-2</v>
      </c>
    </row>
    <row r="340" spans="1:20">
      <c r="A340">
        <f t="shared" si="47"/>
        <v>1</v>
      </c>
      <c r="B340" s="12">
        <f t="shared" si="50"/>
        <v>-10</v>
      </c>
      <c r="C340">
        <f t="shared" si="49"/>
        <v>1.4170000000000001E-3</v>
      </c>
      <c r="D340">
        <f t="shared" si="48"/>
        <v>-2.8486301497525397</v>
      </c>
      <c r="E340" s="12">
        <f t="shared" si="46"/>
        <v>1250</v>
      </c>
      <c r="F340">
        <f>'2000 250 200 1'!C1156</f>
        <v>5.0887255200000003E-6</v>
      </c>
      <c r="G340">
        <f>'2000 250 200 15'!C1156</f>
        <v>5.0864559800000003E-6</v>
      </c>
      <c r="H340" s="15">
        <f t="shared" si="51"/>
        <v>4.4609327116179806E-2</v>
      </c>
      <c r="I340">
        <f>'2000 250 200 1'!D1156</f>
        <v>7.2885510900000002E-7</v>
      </c>
      <c r="J340">
        <f>'2000 250 200 15'!D1156</f>
        <v>7.2840368700000002E-7</v>
      </c>
      <c r="K340" s="15">
        <f t="shared" si="52"/>
        <v>6.1954952852451894E-2</v>
      </c>
      <c r="L340">
        <f>'2000 250 200 1'!E1156</f>
        <v>0.14322940100000001</v>
      </c>
      <c r="M340">
        <f>'2000 250 200 15'!E1156</f>
        <v>0.14320455900000001</v>
      </c>
      <c r="N340" s="12">
        <f t="shared" si="53"/>
        <v>-2.4841999999997144E-5</v>
      </c>
      <c r="O340">
        <f>'2000 250 200 1'!F1156</f>
        <v>1.9901324899999999</v>
      </c>
      <c r="P340">
        <f>'2000 250 200 15'!F1156</f>
        <v>1.94932291</v>
      </c>
      <c r="Q340" s="12">
        <f t="shared" si="54"/>
        <v>-4.0809579999999901E-2</v>
      </c>
      <c r="R340">
        <f>'2000 250 200 1'!G1156</f>
        <v>-4.2343107499999998E-2</v>
      </c>
      <c r="S340">
        <f>'2000 250 200 15'!G1156</f>
        <v>2.2002799699999999E-2</v>
      </c>
      <c r="T340" s="12">
        <f t="shared" si="55"/>
        <v>6.4345907199999997E-2</v>
      </c>
    </row>
    <row r="341" spans="1:20">
      <c r="A341">
        <f t="shared" si="47"/>
        <v>2</v>
      </c>
      <c r="B341" s="12">
        <f t="shared" si="50"/>
        <v>-20</v>
      </c>
      <c r="C341">
        <f t="shared" si="49"/>
        <v>1.786E-3</v>
      </c>
      <c r="D341">
        <f t="shared" si="48"/>
        <v>-2.7481185454474724</v>
      </c>
      <c r="E341" s="12">
        <f t="shared" si="46"/>
        <v>1250</v>
      </c>
      <c r="F341">
        <f>'2000 250 200 1'!C1157</f>
        <v>5.0887280199999997E-6</v>
      </c>
      <c r="G341">
        <f>'2000 250 200 15'!C1157</f>
        <v>5.0864584299999997E-6</v>
      </c>
      <c r="H341" s="15">
        <f t="shared" si="51"/>
        <v>4.4610288197716029E-2</v>
      </c>
      <c r="I341">
        <f>'2000 250 200 1'!D1157</f>
        <v>7.28860006E-7</v>
      </c>
      <c r="J341">
        <f>'2000 250 200 15'!D1157</f>
        <v>7.2840858800000001E-7</v>
      </c>
      <c r="K341" s="15">
        <f t="shared" si="52"/>
        <v>6.1953987323765725E-2</v>
      </c>
      <c r="L341">
        <f>'2000 250 200 1'!E1157</f>
        <v>0.14323029300000001</v>
      </c>
      <c r="M341">
        <f>'2000 250 200 15'!E1157</f>
        <v>0.14320545400000001</v>
      </c>
      <c r="N341" s="12">
        <f t="shared" si="53"/>
        <v>-2.4838999999998723E-5</v>
      </c>
      <c r="O341">
        <f>'2000 250 200 1'!F1157</f>
        <v>2.1357858300000001</v>
      </c>
      <c r="P341">
        <f>'2000 250 200 15'!F1157</f>
        <v>2.2665310399999998</v>
      </c>
      <c r="Q341" s="12">
        <f t="shared" si="54"/>
        <v>0.13074520999999972</v>
      </c>
      <c r="R341">
        <f>'2000 250 200 1'!G1157</f>
        <v>-4.3146194899999997E-2</v>
      </c>
      <c r="S341">
        <f>'2000 250 200 15'!G1157</f>
        <v>2.1432253700000001E-2</v>
      </c>
      <c r="T341" s="12">
        <f t="shared" si="55"/>
        <v>6.4578448600000005E-2</v>
      </c>
    </row>
    <row r="342" spans="1:20">
      <c r="A342">
        <f t="shared" si="47"/>
        <v>3</v>
      </c>
      <c r="B342" s="12">
        <f t="shared" si="50"/>
        <v>-30</v>
      </c>
      <c r="C342">
        <f t="shared" si="49"/>
        <v>2.2499999999999998E-3</v>
      </c>
      <c r="D342">
        <f t="shared" si="48"/>
        <v>-2.6478174818886377</v>
      </c>
      <c r="E342" s="12">
        <f t="shared" si="46"/>
        <v>1250</v>
      </c>
      <c r="F342">
        <f>'2000 250 200 1'!C1158</f>
        <v>5.0887254300000002E-6</v>
      </c>
      <c r="G342">
        <f>'2000 250 200 15'!C1158</f>
        <v>5.0864557000000002E-6</v>
      </c>
      <c r="H342" s="15">
        <f t="shared" si="51"/>
        <v>4.4613063315563001E-2</v>
      </c>
      <c r="I342">
        <f>'2000 250 200 1'!D1158</f>
        <v>7.2885578999999995E-7</v>
      </c>
      <c r="J342">
        <f>'2000 250 200 15'!D1158</f>
        <v>7.2840437299999997E-7</v>
      </c>
      <c r="K342" s="15">
        <f t="shared" si="52"/>
        <v>6.1954208515612307E-2</v>
      </c>
      <c r="L342">
        <f>'2000 250 200 1'!E1158</f>
        <v>0.14322953699999999</v>
      </c>
      <c r="M342">
        <f>'2000 250 200 15'!E1158</f>
        <v>0.14320470199999999</v>
      </c>
      <c r="N342" s="12">
        <f t="shared" si="53"/>
        <v>-2.4835000000000829E-5</v>
      </c>
      <c r="O342">
        <f>'2000 250 200 1'!F1158</f>
        <v>1.8461620999999999</v>
      </c>
      <c r="P342">
        <f>'2000 250 200 15'!F1158</f>
        <v>1.7477365</v>
      </c>
      <c r="Q342" s="12">
        <f t="shared" si="54"/>
        <v>-9.8425599999999891E-2</v>
      </c>
      <c r="R342">
        <f>'2000 250 200 1'!G1158</f>
        <v>-4.2451627999999998E-2</v>
      </c>
      <c r="S342">
        <f>'2000 250 200 15'!G1158</f>
        <v>2.19213293E-2</v>
      </c>
      <c r="T342" s="12">
        <f t="shared" si="55"/>
        <v>6.4372957300000005E-2</v>
      </c>
    </row>
    <row r="343" spans="1:20">
      <c r="A343">
        <f t="shared" si="47"/>
        <v>4</v>
      </c>
      <c r="B343" s="12">
        <f t="shared" si="50"/>
        <v>-40</v>
      </c>
      <c r="C343">
        <f t="shared" si="49"/>
        <v>2.8349999999999998E-3</v>
      </c>
      <c r="D343">
        <f t="shared" si="48"/>
        <v>-2.5474469367710748</v>
      </c>
      <c r="E343" s="12">
        <f t="shared" si="46"/>
        <v>1250</v>
      </c>
      <c r="F343">
        <f>'2000 250 200 1'!C1159</f>
        <v>5.0887219600000001E-6</v>
      </c>
      <c r="G343">
        <f>'2000 250 200 15'!C1159</f>
        <v>5.0864522899999999E-6</v>
      </c>
      <c r="H343" s="15">
        <f t="shared" si="51"/>
        <v>4.4611914139952247E-2</v>
      </c>
      <c r="I343">
        <f>'2000 250 200 1'!D1159</f>
        <v>7.2884837500000005E-7</v>
      </c>
      <c r="J343">
        <f>'2000 250 200 15'!D1159</f>
        <v>7.2839695000000004E-7</v>
      </c>
      <c r="K343" s="15">
        <f t="shared" si="52"/>
        <v>6.1955937309322279E-2</v>
      </c>
      <c r="L343">
        <f>'2000 250 200 1'!E1159</f>
        <v>0.14322817800000001</v>
      </c>
      <c r="M343">
        <f>'2000 250 200 15'!E1159</f>
        <v>0.14320333900000001</v>
      </c>
      <c r="N343" s="12">
        <f t="shared" si="53"/>
        <v>-2.4838999999998723E-5</v>
      </c>
      <c r="O343">
        <f>'2000 250 200 1'!F1159</f>
        <v>-0.80387333900000002</v>
      </c>
      <c r="P343">
        <f>'2000 250 200 15'!F1159</f>
        <v>-0.97252912700000005</v>
      </c>
      <c r="Q343" s="12">
        <f t="shared" si="54"/>
        <v>-0.16865578800000003</v>
      </c>
      <c r="R343">
        <f>'2000 250 200 1'!G1159</f>
        <v>-4.1238943600000001E-2</v>
      </c>
      <c r="S343">
        <f>'2000 250 200 15'!G1159</f>
        <v>2.2785661200000001E-2</v>
      </c>
      <c r="T343" s="12">
        <f t="shared" si="55"/>
        <v>6.4024604799999996E-2</v>
      </c>
    </row>
    <row r="344" spans="1:20">
      <c r="A344">
        <f t="shared" si="47"/>
        <v>5</v>
      </c>
      <c r="B344" s="12">
        <f t="shared" si="50"/>
        <v>-50</v>
      </c>
      <c r="C344">
        <f t="shared" si="49"/>
        <v>3.5720000000000001E-3</v>
      </c>
      <c r="D344">
        <f t="shared" si="48"/>
        <v>-2.4470885497834911</v>
      </c>
      <c r="E344" s="12">
        <f t="shared" ref="E344:E407" si="56">E302+$E$1</f>
        <v>1250</v>
      </c>
      <c r="F344">
        <f>'2000 250 200 1'!C1160</f>
        <v>5.0887232299999999E-6</v>
      </c>
      <c r="G344">
        <f>'2000 250 200 15'!C1160</f>
        <v>5.0864536999999997E-6</v>
      </c>
      <c r="H344" s="15">
        <f t="shared" si="51"/>
        <v>4.4609150594891546E-2</v>
      </c>
      <c r="I344">
        <f>'2000 250 200 1'!D1160</f>
        <v>7.2885012400000004E-7</v>
      </c>
      <c r="J344">
        <f>'2000 250 200 15'!D1160</f>
        <v>7.2839869400000001E-7</v>
      </c>
      <c r="K344" s="15">
        <f t="shared" si="52"/>
        <v>6.1956475026632415E-2</v>
      </c>
      <c r="L344">
        <f>'2000 250 200 1'!E1160</f>
        <v>0.14322848599999999</v>
      </c>
      <c r="M344">
        <f>'2000 250 200 15'!E1160</f>
        <v>0.14320364199999999</v>
      </c>
      <c r="N344" s="12">
        <f t="shared" si="53"/>
        <v>-2.4843999999996091E-5</v>
      </c>
      <c r="O344">
        <f>'2000 250 200 1'!F1160</f>
        <v>1.6733640000000001</v>
      </c>
      <c r="P344">
        <f>'2000 250 200 15'!F1160</f>
        <v>1.57944716</v>
      </c>
      <c r="Q344" s="12">
        <f t="shared" si="54"/>
        <v>-9.3916840000000112E-2</v>
      </c>
      <c r="R344">
        <f>'2000 250 200 1'!G1160</f>
        <v>-4.1527818500000001E-2</v>
      </c>
      <c r="S344">
        <f>'2000 250 200 15'!G1160</f>
        <v>2.25841892E-2</v>
      </c>
      <c r="T344" s="12">
        <f t="shared" si="55"/>
        <v>6.4112007700000001E-2</v>
      </c>
    </row>
    <row r="345" spans="1:20">
      <c r="A345">
        <f t="shared" si="47"/>
        <v>6</v>
      </c>
      <c r="B345" s="12">
        <f t="shared" si="50"/>
        <v>-60</v>
      </c>
      <c r="C345">
        <f t="shared" si="49"/>
        <v>4.4999999999999997E-3</v>
      </c>
      <c r="D345">
        <f t="shared" si="48"/>
        <v>-2.3467874862246565</v>
      </c>
      <c r="E345" s="12">
        <f t="shared" si="56"/>
        <v>1250</v>
      </c>
      <c r="F345">
        <f>'2000 250 200 1'!C1161</f>
        <v>5.0887290699999999E-6</v>
      </c>
      <c r="G345">
        <f>'2000 250 200 15'!C1161</f>
        <v>5.0864593999999996E-6</v>
      </c>
      <c r="H345" s="15">
        <f t="shared" si="51"/>
        <v>4.4611851794038863E-2</v>
      </c>
      <c r="I345">
        <f>'2000 250 200 1'!D1161</f>
        <v>7.2886080400000003E-7</v>
      </c>
      <c r="J345">
        <f>'2000 250 200 15'!D1161</f>
        <v>7.2840937600000001E-7</v>
      </c>
      <c r="K345" s="15">
        <f t="shared" si="52"/>
        <v>6.1955292326097797E-2</v>
      </c>
      <c r="L345">
        <f>'2000 250 200 1'!E1161</f>
        <v>0.14323042</v>
      </c>
      <c r="M345">
        <f>'2000 250 200 15'!E1161</f>
        <v>0.143205581</v>
      </c>
      <c r="N345" s="12">
        <f t="shared" si="53"/>
        <v>-2.4838999999998723E-5</v>
      </c>
      <c r="O345">
        <f>'2000 250 200 1'!F1161</f>
        <v>2.4940664400000001</v>
      </c>
      <c r="P345">
        <f>'2000 250 200 15'!F1161</f>
        <v>2.9251959799999998</v>
      </c>
      <c r="Q345" s="12">
        <f t="shared" si="54"/>
        <v>0.4311295399999997</v>
      </c>
      <c r="R345">
        <f>'2000 250 200 1'!G1161</f>
        <v>-4.3281611599999999E-2</v>
      </c>
      <c r="S345">
        <f>'2000 250 200 15'!G1161</f>
        <v>2.1341901E-2</v>
      </c>
      <c r="T345" s="12">
        <f t="shared" si="55"/>
        <v>6.4623512600000002E-2</v>
      </c>
    </row>
    <row r="346" spans="1:20">
      <c r="A346">
        <f t="shared" si="47"/>
        <v>7</v>
      </c>
      <c r="B346" s="12">
        <f t="shared" si="50"/>
        <v>-70</v>
      </c>
      <c r="C346">
        <f t="shared" si="49"/>
        <v>5.6690000000000004E-3</v>
      </c>
      <c r="D346">
        <f t="shared" si="48"/>
        <v>-2.2464935430090298</v>
      </c>
      <c r="E346" s="12">
        <f t="shared" si="56"/>
        <v>1250</v>
      </c>
      <c r="F346">
        <f>'2000 250 200 1'!C1162</f>
        <v>5.0887286399999998E-6</v>
      </c>
      <c r="G346">
        <f>'2000 250 200 15'!C1162</f>
        <v>5.0864588300000003E-6</v>
      </c>
      <c r="H346" s="15">
        <f t="shared" si="51"/>
        <v>4.4614607970451525E-2</v>
      </c>
      <c r="I346">
        <f>'2000 250 200 1'!D1162</f>
        <v>7.2886073199999998E-7</v>
      </c>
      <c r="J346">
        <f>'2000 250 200 15'!D1162</f>
        <v>7.2840931199999999E-7</v>
      </c>
      <c r="K346" s="15">
        <f t="shared" si="52"/>
        <v>6.1954200164701496E-2</v>
      </c>
      <c r="L346">
        <f>'2000 250 200 1'!E1162</f>
        <v>0.143230418</v>
      </c>
      <c r="M346">
        <f>'2000 250 200 15'!E1162</f>
        <v>0.143205585</v>
      </c>
      <c r="N346" s="12">
        <f t="shared" si="53"/>
        <v>-2.4833000000001881E-5</v>
      </c>
      <c r="O346">
        <f>'2000 250 200 1'!F1162</f>
        <v>1.39736635</v>
      </c>
      <c r="P346">
        <f>'2000 250 200 15'!F1162</f>
        <v>1.22437018</v>
      </c>
      <c r="Q346" s="12">
        <f t="shared" si="54"/>
        <v>-0.17299617</v>
      </c>
      <c r="R346">
        <f>'2000 250 200 1'!G1162</f>
        <v>-4.3267066299999997E-2</v>
      </c>
      <c r="S346">
        <f>'2000 250 200 15'!G1162</f>
        <v>2.13480752E-2</v>
      </c>
      <c r="T346" s="12">
        <f t="shared" si="55"/>
        <v>6.4615141500000001E-2</v>
      </c>
    </row>
    <row r="347" spans="1:20">
      <c r="A347">
        <f t="shared" si="47"/>
        <v>8</v>
      </c>
      <c r="B347" s="12">
        <f t="shared" si="50"/>
        <v>-80</v>
      </c>
      <c r="C347">
        <f t="shared" si="49"/>
        <v>7.143E-3</v>
      </c>
      <c r="D347">
        <f t="shared" si="48"/>
        <v>-2.1461193498754576</v>
      </c>
      <c r="E347" s="12">
        <f t="shared" si="56"/>
        <v>1250</v>
      </c>
      <c r="F347">
        <f>'2000 250 200 1'!C1163</f>
        <v>5.0887219299999998E-6</v>
      </c>
      <c r="G347">
        <f>'2000 250 200 15'!C1163</f>
        <v>5.0864519599999997E-6</v>
      </c>
      <c r="H347" s="15">
        <f t="shared" si="51"/>
        <v>4.4617812423451038E-2</v>
      </c>
      <c r="I347">
        <f>'2000 250 200 1'!D1163</f>
        <v>7.2884984499999999E-7</v>
      </c>
      <c r="J347">
        <f>'2000 250 200 15'!D1163</f>
        <v>7.2839843500000002E-7</v>
      </c>
      <c r="K347" s="15">
        <f t="shared" si="52"/>
        <v>6.1953753000821586E-2</v>
      </c>
      <c r="L347">
        <f>'2000 250 200 1'!E1163</f>
        <v>0.143228468</v>
      </c>
      <c r="M347">
        <f>'2000 250 200 15'!E1163</f>
        <v>0.14320363999999999</v>
      </c>
      <c r="N347" s="12">
        <f t="shared" si="53"/>
        <v>-2.4828000000004513E-5</v>
      </c>
      <c r="O347">
        <f>'2000 250 200 1'!F1163</f>
        <v>2.1882949100000002</v>
      </c>
      <c r="P347">
        <f>'2000 250 200 15'!F1163</f>
        <v>2.3527674300000001</v>
      </c>
      <c r="Q347" s="12">
        <f t="shared" si="54"/>
        <v>0.1644725199999999</v>
      </c>
      <c r="R347">
        <f>'2000 250 200 1'!G1163</f>
        <v>-4.1474412099999997E-2</v>
      </c>
      <c r="S347">
        <f>'2000 250 200 15'!G1163</f>
        <v>2.2610108199999999E-2</v>
      </c>
      <c r="T347" s="12">
        <f t="shared" si="55"/>
        <v>6.4084520300000003E-2</v>
      </c>
    </row>
    <row r="348" spans="1:20">
      <c r="A348">
        <f t="shared" si="47"/>
        <v>9</v>
      </c>
      <c r="B348" s="12">
        <f t="shared" si="50"/>
        <v>-90</v>
      </c>
      <c r="C348">
        <f t="shared" si="49"/>
        <v>8.9999999999999993E-3</v>
      </c>
      <c r="D348">
        <f t="shared" si="48"/>
        <v>-2.0457574905606752</v>
      </c>
      <c r="E348" s="12">
        <f t="shared" si="56"/>
        <v>1250</v>
      </c>
      <c r="F348">
        <f>'2000 250 200 1'!C1164</f>
        <v>5.0887217399999997E-6</v>
      </c>
      <c r="G348">
        <f>'2000 250 200 15'!C1164</f>
        <v>5.08645199E-6</v>
      </c>
      <c r="H348" s="15">
        <f t="shared" si="51"/>
        <v>4.4613488874547372E-2</v>
      </c>
      <c r="I348">
        <f>'2000 250 200 1'!D1164</f>
        <v>7.2884851500000003E-7</v>
      </c>
      <c r="J348">
        <f>'2000 250 200 15'!D1164</f>
        <v>7.2839710299999996E-7</v>
      </c>
      <c r="K348" s="15">
        <f t="shared" si="52"/>
        <v>6.1954140664305456E-2</v>
      </c>
      <c r="L348">
        <f>'2000 250 200 1'!E1164</f>
        <v>0.14322821199999999</v>
      </c>
      <c r="M348">
        <f>'2000 250 200 15'!E1164</f>
        <v>0.14320337699999999</v>
      </c>
      <c r="N348" s="12">
        <f t="shared" si="53"/>
        <v>-2.4835000000000829E-5</v>
      </c>
      <c r="O348">
        <f>'2000 250 200 1'!F1164</f>
        <v>0.66510882900000001</v>
      </c>
      <c r="P348">
        <f>'2000 250 200 15'!F1164</f>
        <v>0.47357768500000003</v>
      </c>
      <c r="Q348" s="12">
        <f t="shared" si="54"/>
        <v>-0.19153114399999999</v>
      </c>
      <c r="R348">
        <f>'2000 250 200 1'!G1164</f>
        <v>-4.1259878799999997E-2</v>
      </c>
      <c r="S348">
        <f>'2000 250 200 15'!G1164</f>
        <v>2.2766855900000001E-2</v>
      </c>
      <c r="T348" s="12">
        <f t="shared" si="55"/>
        <v>6.4026734700000004E-2</v>
      </c>
    </row>
    <row r="349" spans="1:20">
      <c r="A349">
        <f t="shared" si="47"/>
        <v>10</v>
      </c>
      <c r="B349" s="12">
        <f t="shared" si="50"/>
        <v>-100</v>
      </c>
      <c r="C349">
        <f t="shared" si="49"/>
        <v>1.1339999999999999E-2</v>
      </c>
      <c r="D349">
        <f t="shared" si="48"/>
        <v>-1.9453869454431123</v>
      </c>
      <c r="E349" s="12">
        <f t="shared" si="56"/>
        <v>1250</v>
      </c>
      <c r="F349">
        <f>'2000 250 200 1'!C1165</f>
        <v>5.0887283499999998E-6</v>
      </c>
      <c r="G349">
        <f>'2000 250 200 15'!C1165</f>
        <v>5.0864590200000003E-6</v>
      </c>
      <c r="H349" s="15">
        <f t="shared" si="51"/>
        <v>4.4605173693218293E-2</v>
      </c>
      <c r="I349">
        <f>'2000 250 200 1'!D1165</f>
        <v>7.2885716000000005E-7</v>
      </c>
      <c r="J349">
        <f>'2000 250 200 15'!D1165</f>
        <v>7.2840573600000004E-7</v>
      </c>
      <c r="K349" s="15">
        <f t="shared" si="52"/>
        <v>6.1955053029774144E-2</v>
      </c>
      <c r="L349">
        <f>'2000 250 200 1'!E1165</f>
        <v>0.143229725</v>
      </c>
      <c r="M349">
        <f>'2000 250 200 15'!E1165</f>
        <v>0.14320487600000001</v>
      </c>
      <c r="N349" s="12">
        <f t="shared" si="53"/>
        <v>-2.484899999999346E-5</v>
      </c>
      <c r="O349">
        <f>'2000 250 200 1'!F1165</f>
        <v>2.6754950800000001</v>
      </c>
      <c r="P349">
        <f>'2000 250 200 15'!F1165</f>
        <v>1.90396257</v>
      </c>
      <c r="Q349" s="12">
        <f t="shared" si="54"/>
        <v>-0.77153251000000012</v>
      </c>
      <c r="R349">
        <f>'2000 250 200 1'!G1165</f>
        <v>-4.2691527200000003E-2</v>
      </c>
      <c r="S349">
        <f>'2000 250 200 15'!G1165</f>
        <v>2.17695127E-2</v>
      </c>
      <c r="T349" s="12">
        <f t="shared" si="55"/>
        <v>6.4461039900000003E-2</v>
      </c>
    </row>
    <row r="350" spans="1:20">
      <c r="A350">
        <f t="shared" si="47"/>
        <v>11</v>
      </c>
      <c r="B350" s="12">
        <f t="shared" si="50"/>
        <v>-110</v>
      </c>
      <c r="C350">
        <f t="shared" si="49"/>
        <v>1.4290000000000001E-2</v>
      </c>
      <c r="D350">
        <f t="shared" si="48"/>
        <v>-1.8449677712090298</v>
      </c>
      <c r="E350" s="12">
        <f t="shared" si="56"/>
        <v>1250</v>
      </c>
      <c r="F350">
        <f>'2000 250 200 1'!C1166</f>
        <v>5.0887290299999997E-6</v>
      </c>
      <c r="G350">
        <f>'2000 250 200 15'!C1166</f>
        <v>5.0864602400000001E-6</v>
      </c>
      <c r="H350" s="15">
        <f t="shared" si="51"/>
        <v>4.4594551310977518E-2</v>
      </c>
      <c r="I350">
        <f>'2000 250 200 1'!D1166</f>
        <v>7.28858985E-7</v>
      </c>
      <c r="J350">
        <f>'2000 250 200 15'!D1166</f>
        <v>7.2840754600000004E-7</v>
      </c>
      <c r="K350" s="15">
        <f t="shared" si="52"/>
        <v>6.195695713812558E-2</v>
      </c>
      <c r="L350">
        <f>'2000 250 200 1'!E1166</f>
        <v>0.14323006399999999</v>
      </c>
      <c r="M350">
        <f>'2000 250 200 15'!E1166</f>
        <v>0.14320519800000001</v>
      </c>
      <c r="N350" s="12">
        <f t="shared" si="53"/>
        <v>-2.4865999999984512E-5</v>
      </c>
      <c r="O350">
        <f>'2000 250 200 1'!F1166</f>
        <v>0.26099838600000003</v>
      </c>
      <c r="P350">
        <f>'2000 250 200 15'!F1166</f>
        <v>0.18946589999999999</v>
      </c>
      <c r="Q350" s="12">
        <f t="shared" si="54"/>
        <v>-7.1532486000000034E-2</v>
      </c>
      <c r="R350">
        <f>'2000 250 200 1'!G1166</f>
        <v>-4.2989328700000003E-2</v>
      </c>
      <c r="S350">
        <f>'2000 250 200 15'!G1166</f>
        <v>2.15595022E-2</v>
      </c>
      <c r="T350" s="12">
        <f t="shared" si="55"/>
        <v>6.4548830900000007E-2</v>
      </c>
    </row>
    <row r="351" spans="1:20">
      <c r="A351">
        <f t="shared" si="47"/>
        <v>12</v>
      </c>
      <c r="B351" s="12">
        <f t="shared" si="50"/>
        <v>-120</v>
      </c>
      <c r="C351">
        <f t="shared" si="49"/>
        <v>1.7999999999999999E-2</v>
      </c>
      <c r="D351">
        <f t="shared" si="48"/>
        <v>-1.744727494896694</v>
      </c>
      <c r="E351" s="12">
        <f t="shared" si="56"/>
        <v>1250</v>
      </c>
      <c r="F351">
        <f>'2000 250 200 1'!C1167</f>
        <v>5.0887255200000003E-6</v>
      </c>
      <c r="G351">
        <f>'2000 250 200 15'!C1167</f>
        <v>5.0864560599999998E-6</v>
      </c>
      <c r="H351" s="15">
        <f t="shared" si="51"/>
        <v>4.4607754311949334E-2</v>
      </c>
      <c r="I351">
        <f>'2000 250 200 1'!D1167</f>
        <v>7.2885229099999996E-7</v>
      </c>
      <c r="J351">
        <f>'2000 250 200 15'!D1167</f>
        <v>7.2840085E-7</v>
      </c>
      <c r="K351" s="15">
        <f t="shared" si="52"/>
        <v>6.1957800919911293E-2</v>
      </c>
      <c r="L351">
        <f>'2000 250 200 1'!E1167</f>
        <v>0.14322884799999999</v>
      </c>
      <c r="M351">
        <f>'2000 250 200 15'!E1167</f>
        <v>0.143203999</v>
      </c>
      <c r="N351" s="12">
        <f t="shared" si="53"/>
        <v>-2.484899999999346E-5</v>
      </c>
      <c r="O351">
        <f>'2000 250 200 1'!F1167</f>
        <v>0.219571449</v>
      </c>
      <c r="P351">
        <f>'2000 250 200 15'!F1167</f>
        <v>0.15194739600000001</v>
      </c>
      <c r="Q351" s="12">
        <f t="shared" si="54"/>
        <v>-6.762405299999999E-2</v>
      </c>
      <c r="R351">
        <f>'2000 250 200 1'!G1167</f>
        <v>-4.1890819500000002E-2</v>
      </c>
      <c r="S351">
        <f>'2000 250 200 15'!G1167</f>
        <v>2.23367449E-2</v>
      </c>
      <c r="T351" s="12">
        <f t="shared" si="55"/>
        <v>6.4227564400000006E-2</v>
      </c>
    </row>
    <row r="352" spans="1:20">
      <c r="A352">
        <f t="shared" si="47"/>
        <v>13</v>
      </c>
      <c r="B352" s="12">
        <f t="shared" si="50"/>
        <v>-130</v>
      </c>
      <c r="C352">
        <f t="shared" si="49"/>
        <v>2.2679999999999999E-2</v>
      </c>
      <c r="D352">
        <f t="shared" si="48"/>
        <v>-1.644356949779131</v>
      </c>
      <c r="E352" s="12">
        <f t="shared" si="56"/>
        <v>1250</v>
      </c>
      <c r="F352">
        <f>'2000 250 200 1'!C1168</f>
        <v>5.0887203299999999E-6</v>
      </c>
      <c r="G352">
        <f>'2000 250 200 15'!C1168</f>
        <v>5.0864499699999999E-6</v>
      </c>
      <c r="H352" s="15">
        <f t="shared" si="51"/>
        <v>4.4625493884854497E-2</v>
      </c>
      <c r="I352">
        <f>'2000 250 200 1'!D1168</f>
        <v>7.2885264599999998E-7</v>
      </c>
      <c r="J352">
        <f>'2000 250 200 15'!D1168</f>
        <v>7.2840119399999997E-7</v>
      </c>
      <c r="K352" s="15">
        <f t="shared" si="52"/>
        <v>6.195928088959532E-2</v>
      </c>
      <c r="L352">
        <f>'2000 250 200 1'!E1168</f>
        <v>0.14322906299999999</v>
      </c>
      <c r="M352">
        <f>'2000 250 200 15'!E1168</f>
        <v>0.14320423800000001</v>
      </c>
      <c r="N352" s="12">
        <f t="shared" si="53"/>
        <v>-2.4824999999978337E-5</v>
      </c>
      <c r="O352">
        <f>'2000 250 200 1'!F1168</f>
        <v>0.199512622</v>
      </c>
      <c r="P352">
        <f>'2000 250 200 15'!F1168</f>
        <v>0.135120459</v>
      </c>
      <c r="Q352" s="12">
        <f t="shared" si="54"/>
        <v>-6.4392163000000002E-2</v>
      </c>
      <c r="R352">
        <f>'2000 250 200 1'!G1168</f>
        <v>-4.1912814999999999E-2</v>
      </c>
      <c r="S352">
        <f>'2000 250 200 15'!G1168</f>
        <v>2.22804076E-2</v>
      </c>
      <c r="T352" s="12">
        <f t="shared" si="55"/>
        <v>6.4193222600000002E-2</v>
      </c>
    </row>
    <row r="353" spans="1:20">
      <c r="A353">
        <f t="shared" si="47"/>
        <v>14</v>
      </c>
      <c r="B353" s="12">
        <f t="shared" si="50"/>
        <v>-140</v>
      </c>
      <c r="C353">
        <f t="shared" si="49"/>
        <v>2.8570000000000002E-2</v>
      </c>
      <c r="D353">
        <f t="shared" si="48"/>
        <v>-1.5440897596172569</v>
      </c>
      <c r="E353" s="12">
        <f t="shared" si="56"/>
        <v>1250</v>
      </c>
      <c r="F353">
        <f>'2000 250 200 1'!C1169</f>
        <v>5.08865835E-6</v>
      </c>
      <c r="G353">
        <f>'2000 250 200 15'!C1169</f>
        <v>5.08638842E-6</v>
      </c>
      <c r="H353" s="15">
        <f t="shared" si="51"/>
        <v>4.4617583610378583E-2</v>
      </c>
      <c r="I353">
        <f>'2000 250 200 1'!D1169</f>
        <v>7.2884527200000002E-7</v>
      </c>
      <c r="J353">
        <f>'2000 250 200 15'!D1169</f>
        <v>7.2839385700000004E-7</v>
      </c>
      <c r="K353" s="15">
        <f t="shared" si="52"/>
        <v>6.1954828279934086E-2</v>
      </c>
      <c r="L353">
        <f>'2000 250 200 1'!E1169</f>
        <v>0.143229359</v>
      </c>
      <c r="M353">
        <f>'2000 250 200 15'!E1169</f>
        <v>0.143204529</v>
      </c>
      <c r="N353" s="12">
        <f t="shared" si="53"/>
        <v>-2.483000000000346E-5</v>
      </c>
      <c r="O353">
        <f>'2000 250 200 1'!F1169</f>
        <v>0.190645126</v>
      </c>
      <c r="P353">
        <f>'2000 250 200 15'!F1169</f>
        <v>0.127180922</v>
      </c>
      <c r="Q353" s="12">
        <f t="shared" si="54"/>
        <v>-6.3464203999999996E-2</v>
      </c>
      <c r="R353">
        <f>'2000 250 200 1'!G1169</f>
        <v>-4.0329776099999999E-2</v>
      </c>
      <c r="S353">
        <f>'2000 250 200 15'!G1169</f>
        <v>2.2976793400000001E-2</v>
      </c>
      <c r="T353" s="12">
        <f t="shared" si="55"/>
        <v>6.3306569499999993E-2</v>
      </c>
    </row>
    <row r="354" spans="1:20">
      <c r="A354">
        <f t="shared" si="47"/>
        <v>15</v>
      </c>
      <c r="B354" s="12">
        <f t="shared" si="50"/>
        <v>-150</v>
      </c>
      <c r="C354">
        <f t="shared" si="49"/>
        <v>3.5999999999999997E-2</v>
      </c>
      <c r="D354">
        <f t="shared" si="48"/>
        <v>-1.4436974992327127</v>
      </c>
      <c r="E354" s="12">
        <f t="shared" si="56"/>
        <v>1250</v>
      </c>
      <c r="F354">
        <f>'2000 250 200 1'!C1170</f>
        <v>5.0883337700000004E-6</v>
      </c>
      <c r="G354">
        <f>'2000 250 200 15'!C1170</f>
        <v>5.0860649200000001E-6</v>
      </c>
      <c r="H354" s="15">
        <f t="shared" si="51"/>
        <v>4.4599195866586491E-2</v>
      </c>
      <c r="I354">
        <f>'2000 250 200 1'!D1170</f>
        <v>7.2879534999999998E-7</v>
      </c>
      <c r="J354">
        <f>'2000 250 200 15'!D1170</f>
        <v>7.2834409100000004E-7</v>
      </c>
      <c r="K354" s="15">
        <f t="shared" si="52"/>
        <v>6.1937655011280714E-2</v>
      </c>
      <c r="L354">
        <f>'2000 250 200 1'!E1170</f>
        <v>0.143228684</v>
      </c>
      <c r="M354">
        <f>'2000 250 200 15'!E1170</f>
        <v>0.14320385199999999</v>
      </c>
      <c r="N354" s="12">
        <f t="shared" si="53"/>
        <v>-2.4832000000002408E-5</v>
      </c>
      <c r="O354">
        <f>'2000 250 200 1'!F1170</f>
        <v>0.18087710100000001</v>
      </c>
      <c r="P354">
        <f>'2000 250 200 15'!F1170</f>
        <v>0.122314717</v>
      </c>
      <c r="Q354" s="12">
        <f t="shared" si="54"/>
        <v>-5.8562384000000009E-2</v>
      </c>
      <c r="R354">
        <f>'2000 250 200 1'!G1170</f>
        <v>-3.0816314800000001E-2</v>
      </c>
      <c r="S354">
        <f>'2000 250 200 15'!G1170</f>
        <v>2.77390099E-2</v>
      </c>
      <c r="T354" s="12">
        <f t="shared" si="55"/>
        <v>5.8555324700000001E-2</v>
      </c>
    </row>
    <row r="355" spans="1:20">
      <c r="A355">
        <f t="shared" si="47"/>
        <v>16</v>
      </c>
      <c r="B355" s="12">
        <f t="shared" si="50"/>
        <v>-160</v>
      </c>
      <c r="C355">
        <f t="shared" si="49"/>
        <v>4.5359999999999998E-2</v>
      </c>
      <c r="D355">
        <f t="shared" si="48"/>
        <v>-1.3433269541151498</v>
      </c>
      <c r="E355" s="12">
        <f t="shared" si="56"/>
        <v>1250</v>
      </c>
      <c r="F355">
        <f>'2000 250 200 1'!C1171</f>
        <v>5.0872574E-6</v>
      </c>
      <c r="G355">
        <f>'2000 250 200 15'!C1171</f>
        <v>5.08498762E-6</v>
      </c>
      <c r="H355" s="15">
        <f t="shared" si="51"/>
        <v>4.4626923467481108E-2</v>
      </c>
      <c r="I355">
        <f>'2000 250 200 1'!D1171</f>
        <v>7.2863234E-7</v>
      </c>
      <c r="J355">
        <f>'2000 250 200 15'!D1171</f>
        <v>7.2818110200000003E-7</v>
      </c>
      <c r="K355" s="15">
        <f t="shared" si="52"/>
        <v>6.1948632129654922E-2</v>
      </c>
      <c r="L355">
        <f>'2000 250 200 1'!E1171</f>
        <v>0.14322694599999999</v>
      </c>
      <c r="M355">
        <f>'2000 250 200 15'!E1171</f>
        <v>0.14320213800000001</v>
      </c>
      <c r="N355" s="12">
        <f t="shared" si="53"/>
        <v>-2.4807999999987285E-5</v>
      </c>
      <c r="O355">
        <f>'2000 250 200 1'!F1171</f>
        <v>0.15728347100000001</v>
      </c>
      <c r="P355">
        <f>'2000 250 200 15'!F1171</f>
        <v>0.110937379</v>
      </c>
      <c r="Q355" s="12">
        <f t="shared" si="54"/>
        <v>-4.6346092000000005E-2</v>
      </c>
      <c r="R355">
        <f>'2000 250 200 1'!G1171</f>
        <v>-5.3377070299999996E-3</v>
      </c>
      <c r="S355">
        <f>'2000 250 200 15'!G1171</f>
        <v>4.1094011600000001E-2</v>
      </c>
      <c r="T355" s="12">
        <f t="shared" si="55"/>
        <v>4.643171863E-2</v>
      </c>
    </row>
    <row r="356" spans="1:20">
      <c r="A356">
        <f t="shared" si="47"/>
        <v>17</v>
      </c>
      <c r="B356" s="12">
        <f t="shared" si="50"/>
        <v>-170</v>
      </c>
      <c r="C356">
        <f t="shared" si="49"/>
        <v>5.7140000000000003E-2</v>
      </c>
      <c r="D356">
        <f t="shared" si="48"/>
        <v>-1.2430597639532759</v>
      </c>
      <c r="E356" s="12">
        <f t="shared" si="56"/>
        <v>1250</v>
      </c>
      <c r="F356">
        <f>'2000 250 200 1'!C1172</f>
        <v>5.0845172400000001E-6</v>
      </c>
      <c r="G356">
        <f>'2000 250 200 15'!C1172</f>
        <v>5.0822487299999998E-6</v>
      </c>
      <c r="H356" s="15">
        <f t="shared" si="51"/>
        <v>4.4625990343324339E-2</v>
      </c>
      <c r="I356">
        <f>'2000 250 200 1'!D1172</f>
        <v>7.28219536E-7</v>
      </c>
      <c r="J356">
        <f>'2000 250 200 15'!D1172</f>
        <v>7.2776809200000003E-7</v>
      </c>
      <c r="K356" s="15">
        <f t="shared" si="52"/>
        <v>6.2012065393728458E-2</v>
      </c>
      <c r="L356">
        <f>'2000 250 200 1'!E1172</f>
        <v>0.14322294599999999</v>
      </c>
      <c r="M356">
        <f>'2000 250 200 15'!E1172</f>
        <v>0.14319804699999999</v>
      </c>
      <c r="N356" s="12">
        <f t="shared" si="53"/>
        <v>-2.4898999999994897E-5</v>
      </c>
      <c r="O356">
        <f>'2000 250 200 1'!F1172</f>
        <v>0.116250004</v>
      </c>
      <c r="P356">
        <f>'2000 250 200 15'!F1172</f>
        <v>8.7137398000000005E-2</v>
      </c>
      <c r="Q356" s="12">
        <f t="shared" si="54"/>
        <v>-2.9112605999999999E-2</v>
      </c>
      <c r="R356">
        <f>'2000 250 200 1'!G1172</f>
        <v>3.5604035399999998E-2</v>
      </c>
      <c r="S356">
        <f>'2000 250 200 15'!G1172</f>
        <v>6.4741627199999999E-2</v>
      </c>
      <c r="T356" s="12">
        <f t="shared" si="55"/>
        <v>2.9137591800000001E-2</v>
      </c>
    </row>
    <row r="357" spans="1:20">
      <c r="A357">
        <f t="shared" si="47"/>
        <v>18</v>
      </c>
      <c r="B357" s="12">
        <f t="shared" si="50"/>
        <v>-180</v>
      </c>
      <c r="C357">
        <f t="shared" si="49"/>
        <v>7.1999999999999995E-2</v>
      </c>
      <c r="D357">
        <f t="shared" si="48"/>
        <v>-1.1426675035687315</v>
      </c>
      <c r="E357" s="12">
        <f t="shared" si="56"/>
        <v>1250</v>
      </c>
      <c r="F357">
        <f>'2000 250 200 1'!C1173</f>
        <v>5.0787667900000004E-6</v>
      </c>
      <c r="G357">
        <f>'2000 250 200 15'!C1173</f>
        <v>5.0765135599999997E-6</v>
      </c>
      <c r="H357" s="15">
        <f t="shared" si="51"/>
        <v>4.4375535137260259E-2</v>
      </c>
      <c r="I357">
        <f>'2000 250 200 1'!D1173</f>
        <v>7.2734248399999996E-7</v>
      </c>
      <c r="J357">
        <f>'2000 250 200 15'!D1173</f>
        <v>7.2689283000000001E-7</v>
      </c>
      <c r="K357" s="15">
        <f t="shared" si="52"/>
        <v>6.18406107555085E-2</v>
      </c>
      <c r="L357">
        <f>'2000 250 200 1'!E1173</f>
        <v>0.14321242000000001</v>
      </c>
      <c r="M357">
        <f>'2000 250 200 15'!E1173</f>
        <v>0.14318740999999999</v>
      </c>
      <c r="N357" s="12">
        <f t="shared" si="53"/>
        <v>-2.5010000000019739E-5</v>
      </c>
      <c r="O357">
        <f>'2000 250 200 1'!F1173</f>
        <v>7.4422559299999996E-2</v>
      </c>
      <c r="P357">
        <f>'2000 250 200 15'!F1173</f>
        <v>5.9429966399999999E-2</v>
      </c>
      <c r="Q357" s="12">
        <f t="shared" si="54"/>
        <v>-1.4992592899999997E-2</v>
      </c>
      <c r="R357">
        <f>'2000 250 200 1'!G1173</f>
        <v>7.7129354100000005E-2</v>
      </c>
      <c r="S357">
        <f>'2000 250 200 15'!G1173</f>
        <v>9.2070011399999999E-2</v>
      </c>
      <c r="T357" s="12">
        <f t="shared" si="55"/>
        <v>1.4940657299999993E-2</v>
      </c>
    </row>
    <row r="358" spans="1:20">
      <c r="A358">
        <f t="shared" si="47"/>
        <v>19</v>
      </c>
      <c r="B358" s="12">
        <f t="shared" si="50"/>
        <v>-190</v>
      </c>
      <c r="C358">
        <f t="shared" si="49"/>
        <v>9.0709999999999999E-2</v>
      </c>
      <c r="D358">
        <f t="shared" si="48"/>
        <v>-1.0423448330565088</v>
      </c>
      <c r="E358" s="12">
        <f t="shared" si="56"/>
        <v>1250</v>
      </c>
      <c r="F358">
        <f>'2000 250 200 1'!C1174</f>
        <v>5.0684109300000001E-6</v>
      </c>
      <c r="G358">
        <f>'2000 250 200 15'!C1174</f>
        <v>5.0662054999999999E-6</v>
      </c>
      <c r="H358" s="15">
        <f t="shared" si="51"/>
        <v>4.3522712778191829E-2</v>
      </c>
      <c r="I358">
        <f>'2000 250 200 1'!D1174</f>
        <v>7.2577140000000002E-7</v>
      </c>
      <c r="J358">
        <f>'2000 250 200 15'!D1174</f>
        <v>7.2533019700000002E-7</v>
      </c>
      <c r="K358" s="15">
        <f t="shared" si="52"/>
        <v>6.0809387972852236E-2</v>
      </c>
      <c r="L358">
        <f>'2000 250 200 1'!E1174</f>
        <v>0.14319505900000001</v>
      </c>
      <c r="M358">
        <f>'2000 250 200 15'!E1174</f>
        <v>0.143170307</v>
      </c>
      <c r="N358" s="12">
        <f t="shared" si="53"/>
        <v>-2.4752000000016761E-5</v>
      </c>
      <c r="O358">
        <f>'2000 250 200 1'!F1174</f>
        <v>4.5261511099999999E-2</v>
      </c>
      <c r="P358">
        <f>'2000 250 200 15'!F1174</f>
        <v>3.8045451100000002E-2</v>
      </c>
      <c r="Q358" s="12">
        <f t="shared" si="54"/>
        <v>-7.2160599999999964E-3</v>
      </c>
      <c r="R358">
        <f>'2000 250 200 1'!G1174</f>
        <v>0.106223559</v>
      </c>
      <c r="S358">
        <f>'2000 250 200 15'!G1174</f>
        <v>0.11341243400000001</v>
      </c>
      <c r="T358" s="12">
        <f t="shared" si="55"/>
        <v>7.1888750000000112E-3</v>
      </c>
    </row>
    <row r="359" spans="1:20">
      <c r="A359">
        <f t="shared" si="47"/>
        <v>20</v>
      </c>
      <c r="B359" s="12">
        <f t="shared" si="50"/>
        <v>-200</v>
      </c>
      <c r="C359">
        <f t="shared" si="49"/>
        <v>0.1143</v>
      </c>
      <c r="D359">
        <f t="shared" si="48"/>
        <v>-0.94195376960471822</v>
      </c>
      <c r="E359" s="12">
        <f t="shared" si="56"/>
        <v>1250</v>
      </c>
      <c r="F359">
        <f>'2000 250 200 1'!C1175</f>
        <v>5.0519415699999997E-6</v>
      </c>
      <c r="G359">
        <f>'2000 250 200 15'!C1175</f>
        <v>5.0498532000000002E-6</v>
      </c>
      <c r="H359" s="15">
        <f t="shared" si="51"/>
        <v>4.1346514110570762E-2</v>
      </c>
      <c r="I359">
        <f>'2000 250 200 1'!D1175</f>
        <v>7.2328406800000004E-7</v>
      </c>
      <c r="J359">
        <f>'2000 250 200 15'!D1175</f>
        <v>7.2286189600000005E-7</v>
      </c>
      <c r="K359" s="15">
        <f t="shared" si="52"/>
        <v>5.8385807589197224E-2</v>
      </c>
      <c r="L359">
        <f>'2000 250 200 1'!E1175</f>
        <v>0.14316952399999999</v>
      </c>
      <c r="M359">
        <f>'2000 250 200 15'!E1175</f>
        <v>0.14314513100000001</v>
      </c>
      <c r="N359" s="12">
        <f t="shared" si="53"/>
        <v>-2.4392999999983678E-5</v>
      </c>
      <c r="O359">
        <f>'2000 250 200 1'!F1175</f>
        <v>2.8267384999999999E-2</v>
      </c>
      <c r="P359">
        <f>'2000 250 200 15'!F1175</f>
        <v>2.4661144999999999E-2</v>
      </c>
      <c r="Q359" s="12">
        <f t="shared" si="54"/>
        <v>-3.6062400000000001E-3</v>
      </c>
      <c r="R359">
        <f>'2000 250 200 1'!G1175</f>
        <v>0.123377748</v>
      </c>
      <c r="S359">
        <f>'2000 250 200 15'!G1175</f>
        <v>0.12702065000000001</v>
      </c>
      <c r="T359" s="12">
        <f t="shared" si="55"/>
        <v>3.6429020000000173E-3</v>
      </c>
    </row>
    <row r="360" spans="1:20">
      <c r="A360">
        <f t="shared" si="47"/>
        <v>21</v>
      </c>
      <c r="B360" s="12">
        <f t="shared" si="50"/>
        <v>-210</v>
      </c>
      <c r="C360">
        <f t="shared" si="49"/>
        <v>0.14399999999999999</v>
      </c>
      <c r="D360">
        <f t="shared" si="48"/>
        <v>-0.84163750790475034</v>
      </c>
      <c r="E360" s="12">
        <f t="shared" si="56"/>
        <v>1250</v>
      </c>
      <c r="F360">
        <f>'2000 250 200 1'!C1176</f>
        <v>5.0282639100000004E-6</v>
      </c>
      <c r="G360">
        <f>'2000 250 200 15'!C1176</f>
        <v>5.0264214899999997E-6</v>
      </c>
      <c r="H360" s="15">
        <f t="shared" si="51"/>
        <v>3.6647989006213973E-2</v>
      </c>
      <c r="I360">
        <f>'2000 250 200 1'!D1176</f>
        <v>7.1969240100000004E-7</v>
      </c>
      <c r="J360">
        <f>'2000 250 200 15'!D1176</f>
        <v>7.1930501600000003E-7</v>
      </c>
      <c r="K360" s="15">
        <f t="shared" si="52"/>
        <v>5.3840958353854919E-2</v>
      </c>
      <c r="L360">
        <f>'2000 250 200 1'!E1176</f>
        <v>0.14312940099999999</v>
      </c>
      <c r="M360">
        <f>'2000 250 200 15'!E1176</f>
        <v>0.14310479500000001</v>
      </c>
      <c r="N360" s="12">
        <f t="shared" si="53"/>
        <v>-2.4605999999982586E-5</v>
      </c>
      <c r="O360">
        <f>'2000 250 200 1'!F1176</f>
        <v>1.82945157E-2</v>
      </c>
      <c r="P360">
        <f>'2000 250 200 15'!F1176</f>
        <v>1.6256190699999999E-2</v>
      </c>
      <c r="Q360" s="12">
        <f t="shared" si="54"/>
        <v>-2.0383250000000006E-3</v>
      </c>
      <c r="R360">
        <f>'2000 250 200 1'!G1176</f>
        <v>0.13342931599999999</v>
      </c>
      <c r="S360">
        <f>'2000 250 200 15'!G1176</f>
        <v>0.135492051</v>
      </c>
      <c r="T360" s="12">
        <f t="shared" si="55"/>
        <v>2.06273500000001E-3</v>
      </c>
    </row>
    <row r="361" spans="1:20">
      <c r="A361">
        <f t="shared" si="47"/>
        <v>22</v>
      </c>
      <c r="B361" s="12">
        <f t="shared" si="50"/>
        <v>-220</v>
      </c>
      <c r="C361">
        <f t="shared" si="49"/>
        <v>0.18140000000000001</v>
      </c>
      <c r="D361">
        <f t="shared" si="48"/>
        <v>-0.74136271727592351</v>
      </c>
      <c r="E361" s="12">
        <f t="shared" si="56"/>
        <v>1250</v>
      </c>
      <c r="F361">
        <f>'2000 250 200 1'!C1177</f>
        <v>4.99685098E-6</v>
      </c>
      <c r="G361">
        <f>'2000 250 200 15'!C1177</f>
        <v>4.9954447100000003E-6</v>
      </c>
      <c r="H361" s="15">
        <f t="shared" si="51"/>
        <v>2.8147085387137255E-2</v>
      </c>
      <c r="I361">
        <f>'2000 250 200 1'!D1177</f>
        <v>7.1491599100000001E-7</v>
      </c>
      <c r="J361">
        <f>'2000 250 200 15'!D1177</f>
        <v>7.1459234399999997E-7</v>
      </c>
      <c r="K361" s="15">
        <f t="shared" si="52"/>
        <v>4.5280883234589862E-2</v>
      </c>
      <c r="L361">
        <f>'2000 250 200 1'!E1177</f>
        <v>0.14307330600000001</v>
      </c>
      <c r="M361">
        <f>'2000 250 200 15'!E1177</f>
        <v>0.14304879500000001</v>
      </c>
      <c r="N361" s="12">
        <f t="shared" si="53"/>
        <v>-2.4511000000004834E-5</v>
      </c>
      <c r="O361">
        <f>'2000 250 200 1'!F1177</f>
        <v>1.22826551E-2</v>
      </c>
      <c r="P361">
        <f>'2000 250 200 15'!F1177</f>
        <v>1.09634382E-2</v>
      </c>
      <c r="Q361" s="12">
        <f t="shared" si="54"/>
        <v>-1.3192168999999997E-3</v>
      </c>
      <c r="R361">
        <f>'2000 250 200 1'!G1177</f>
        <v>0.13939226900000001</v>
      </c>
      <c r="S361">
        <f>'2000 250 200 15'!G1177</f>
        <v>0.14067310099999999</v>
      </c>
      <c r="T361" s="12">
        <f t="shared" si="55"/>
        <v>1.2808319999999818E-3</v>
      </c>
    </row>
    <row r="362" spans="1:20">
      <c r="A362">
        <f t="shared" si="47"/>
        <v>23</v>
      </c>
      <c r="B362" s="12">
        <f t="shared" si="50"/>
        <v>-230</v>
      </c>
      <c r="C362">
        <f t="shared" si="49"/>
        <v>0.2286</v>
      </c>
      <c r="D362">
        <f t="shared" si="48"/>
        <v>-0.64092377394073707</v>
      </c>
      <c r="E362" s="12">
        <f t="shared" si="56"/>
        <v>1250</v>
      </c>
      <c r="F362">
        <f>'2000 250 200 1'!C1178</f>
        <v>4.9576427400000002E-6</v>
      </c>
      <c r="G362">
        <f>'2000 250 200 15'!C1178</f>
        <v>4.95690569E-6</v>
      </c>
      <c r="H362" s="15">
        <f t="shared" si="51"/>
        <v>1.4868049819999649E-2</v>
      </c>
      <c r="I362">
        <f>'2000 250 200 1'!D1178</f>
        <v>7.0897461500000004E-7</v>
      </c>
      <c r="J362">
        <f>'2000 250 200 15'!D1178</f>
        <v>7.0875715099999999E-7</v>
      </c>
      <c r="K362" s="15">
        <f t="shared" si="52"/>
        <v>3.0677735410218614E-2</v>
      </c>
      <c r="L362">
        <f>'2000 250 200 1'!E1178</f>
        <v>0.14300639500000001</v>
      </c>
      <c r="M362">
        <f>'2000 250 200 15'!E1178</f>
        <v>0.142983788</v>
      </c>
      <c r="N362" s="12">
        <f t="shared" si="53"/>
        <v>-2.2607000000007815E-5</v>
      </c>
      <c r="O362">
        <f>'2000 250 200 1'!F1178</f>
        <v>8.8831065799999994E-3</v>
      </c>
      <c r="P362">
        <f>'2000 250 200 15'!F1178</f>
        <v>8.0331093299999996E-3</v>
      </c>
      <c r="Q362" s="12">
        <f t="shared" si="54"/>
        <v>-8.4999724999999977E-4</v>
      </c>
      <c r="R362">
        <f>'2000 250 200 1'!G1178</f>
        <v>0.142859131</v>
      </c>
      <c r="S362">
        <f>'2000 250 200 15'!G1178</f>
        <v>0.14367052399999999</v>
      </c>
      <c r="T362" s="12">
        <f t="shared" si="55"/>
        <v>8.1139299999999359E-4</v>
      </c>
    </row>
    <row r="363" spans="1:20">
      <c r="A363">
        <f t="shared" si="47"/>
        <v>24</v>
      </c>
      <c r="B363" s="12">
        <f t="shared" si="50"/>
        <v>-240</v>
      </c>
      <c r="C363">
        <f t="shared" si="49"/>
        <v>0.28799999999999998</v>
      </c>
      <c r="D363">
        <f t="shared" si="48"/>
        <v>-0.54060751224076919</v>
      </c>
      <c r="E363" s="12">
        <f t="shared" si="56"/>
        <v>1250</v>
      </c>
      <c r="F363">
        <f>'2000 250 200 1'!C1179</f>
        <v>4.9107613199999999E-6</v>
      </c>
      <c r="G363">
        <f>'2000 250 200 15'!C1179</f>
        <v>4.9109570499999999E-6</v>
      </c>
      <c r="H363" s="15">
        <f t="shared" si="51"/>
        <v>-3.9856569416169066E-3</v>
      </c>
      <c r="I363">
        <f>'2000 250 200 1'!D1179</f>
        <v>7.0187205299999995E-7</v>
      </c>
      <c r="J363">
        <f>'2000 250 200 15'!D1179</f>
        <v>7.0180073600000002E-7</v>
      </c>
      <c r="K363" s="15">
        <f t="shared" si="52"/>
        <v>1.0161485006878393E-2</v>
      </c>
      <c r="L363">
        <f>'2000 250 200 1'!E1179</f>
        <v>0.142925304</v>
      </c>
      <c r="M363">
        <f>'2000 250 200 15'!E1179</f>
        <v>0.14290508499999999</v>
      </c>
      <c r="N363" s="12">
        <f t="shared" si="53"/>
        <v>-2.0219000000015752E-5</v>
      </c>
      <c r="O363">
        <f>'2000 250 200 1'!F1179</f>
        <v>6.8865889299999997E-3</v>
      </c>
      <c r="P363">
        <f>'2000 250 200 15'!F1179</f>
        <v>6.3613607700000003E-3</v>
      </c>
      <c r="Q363" s="12">
        <f t="shared" si="54"/>
        <v>-5.2522815999999934E-4</v>
      </c>
      <c r="R363">
        <f>'2000 250 200 1'!G1179</f>
        <v>0.14505854800000001</v>
      </c>
      <c r="S363">
        <f>'2000 250 200 15'!G1179</f>
        <v>0.14559962500000001</v>
      </c>
      <c r="T363" s="12">
        <f t="shared" si="55"/>
        <v>5.4107700000000092E-4</v>
      </c>
    </row>
    <row r="364" spans="1:20">
      <c r="A364">
        <f t="shared" si="47"/>
        <v>25</v>
      </c>
      <c r="B364" s="12">
        <f t="shared" si="50"/>
        <v>-250</v>
      </c>
      <c r="C364">
        <f t="shared" si="49"/>
        <v>0.36280000000000001</v>
      </c>
      <c r="D364">
        <f t="shared" si="48"/>
        <v>-0.44033272161194231</v>
      </c>
      <c r="E364" s="12">
        <f t="shared" si="56"/>
        <v>1250</v>
      </c>
      <c r="F364">
        <f>'2000 250 200 1'!C1180</f>
        <v>4.85626102E-6</v>
      </c>
      <c r="G364">
        <f>'2000 250 200 15'!C1180</f>
        <v>4.8576815600000001E-6</v>
      </c>
      <c r="H364" s="15">
        <f t="shared" si="51"/>
        <v>-2.9247444861879655E-2</v>
      </c>
      <c r="I364">
        <f>'2000 250 200 1'!D1180</f>
        <v>6.9357678899999999E-7</v>
      </c>
      <c r="J364">
        <f>'2000 250 200 15'!D1180</f>
        <v>6.9368553999999998E-7</v>
      </c>
      <c r="K364" s="15">
        <f t="shared" si="52"/>
        <v>-1.5678505460229791E-2</v>
      </c>
      <c r="L364">
        <f>'2000 250 200 1'!E1180</f>
        <v>0.14282115100000001</v>
      </c>
      <c r="M364">
        <f>'2000 250 200 15'!E1180</f>
        <v>0.14280177299999999</v>
      </c>
      <c r="N364" s="12">
        <f t="shared" si="53"/>
        <v>-1.9378000000014328E-5</v>
      </c>
      <c r="O364">
        <f>'2000 250 200 1'!F1180</f>
        <v>5.3721561199999998E-3</v>
      </c>
      <c r="P364">
        <f>'2000 250 200 15'!F1180</f>
        <v>4.9658738999999999E-3</v>
      </c>
      <c r="Q364" s="12">
        <f t="shared" si="54"/>
        <v>-4.0628221999999999E-4</v>
      </c>
      <c r="R364">
        <f>'2000 250 200 1'!G1180</f>
        <v>0.146690458</v>
      </c>
      <c r="S364">
        <f>'2000 250 200 15'!G1180</f>
        <v>0.147109723</v>
      </c>
      <c r="T364" s="12">
        <f t="shared" si="55"/>
        <v>4.19265000000002E-4</v>
      </c>
    </row>
    <row r="365" spans="1:20">
      <c r="A365">
        <f t="shared" ref="A365:A422" si="57">A323</f>
        <v>26</v>
      </c>
      <c r="B365" s="12">
        <f t="shared" si="50"/>
        <v>-260</v>
      </c>
      <c r="C365">
        <f t="shared" si="49"/>
        <v>0.4572</v>
      </c>
      <c r="D365">
        <f t="shared" ref="D365:D422" si="58">LOG10(C365)</f>
        <v>-0.33989377827675588</v>
      </c>
      <c r="E365" s="12">
        <f t="shared" si="56"/>
        <v>1250</v>
      </c>
      <c r="F365">
        <f>'2000 250 200 1'!C1181</f>
        <v>4.7940360299999998E-6</v>
      </c>
      <c r="G365">
        <f>'2000 250 200 15'!C1181</f>
        <v>4.7969845400000002E-6</v>
      </c>
      <c r="H365" s="15">
        <f t="shared" si="51"/>
        <v>-6.1484801924482337E-2</v>
      </c>
      <c r="I365">
        <f>'2000 250 200 1'!D1181</f>
        <v>6.8410090200000003E-7</v>
      </c>
      <c r="J365">
        <f>'2000 250 200 15'!D1181</f>
        <v>6.8443733199999996E-7</v>
      </c>
      <c r="K365" s="15">
        <f t="shared" si="52"/>
        <v>-4.9166328224035438E-2</v>
      </c>
      <c r="L365">
        <f>'2000 250 200 1'!E1181</f>
        <v>0.14269832299999999</v>
      </c>
      <c r="M365">
        <f>'2000 250 200 15'!E1181</f>
        <v>0.142680746</v>
      </c>
      <c r="N365" s="12">
        <f t="shared" si="53"/>
        <v>-1.757699999999085E-5</v>
      </c>
      <c r="O365">
        <f>'2000 250 200 1'!F1181</f>
        <v>4.3044639500000002E-3</v>
      </c>
      <c r="P365">
        <f>'2000 250 200 15'!F1181</f>
        <v>3.92128632E-3</v>
      </c>
      <c r="Q365" s="12">
        <f t="shared" si="54"/>
        <v>-3.8317763000000025E-4</v>
      </c>
      <c r="R365">
        <f>'2000 250 200 1'!G1181</f>
        <v>0.14784715400000001</v>
      </c>
      <c r="S365">
        <f>'2000 250 200 15'!G1181</f>
        <v>0.148180591</v>
      </c>
      <c r="T365" s="12">
        <f t="shared" si="55"/>
        <v>3.3343699999999199E-4</v>
      </c>
    </row>
    <row r="366" spans="1:20">
      <c r="A366">
        <f t="shared" si="57"/>
        <v>27</v>
      </c>
      <c r="B366" s="12">
        <f t="shared" si="50"/>
        <v>-270</v>
      </c>
      <c r="C366">
        <f t="shared" ref="C366:C422" si="59">C324</f>
        <v>0.57599999999999996</v>
      </c>
      <c r="D366">
        <f t="shared" si="58"/>
        <v>-0.239577516576788</v>
      </c>
      <c r="E366" s="12">
        <f t="shared" si="56"/>
        <v>1250</v>
      </c>
      <c r="F366">
        <f>'2000 250 200 1'!C1182</f>
        <v>4.7239122999999999E-6</v>
      </c>
      <c r="G366">
        <f>'2000 250 200 15'!C1182</f>
        <v>4.7286540000000001E-6</v>
      </c>
      <c r="H366" s="15">
        <f t="shared" si="51"/>
        <v>-0.10032619395645419</v>
      </c>
      <c r="I366">
        <f>'2000 250 200 1'!D1182</f>
        <v>6.7345124300000005E-7</v>
      </c>
      <c r="J366">
        <f>'2000 250 200 15'!D1182</f>
        <v>6.7407160200000004E-7</v>
      </c>
      <c r="K366" s="15">
        <f t="shared" si="52"/>
        <v>-9.2073986322657647E-2</v>
      </c>
      <c r="L366">
        <f>'2000 250 200 1'!E1182</f>
        <v>0.14256218200000001</v>
      </c>
      <c r="M366">
        <f>'2000 250 200 15'!E1182</f>
        <v>0.14255041800000001</v>
      </c>
      <c r="N366" s="12">
        <f t="shared" si="53"/>
        <v>-1.1763999999997443E-5</v>
      </c>
      <c r="O366">
        <f>'2000 250 200 1'!F1182</f>
        <v>3.8734939999999999E-3</v>
      </c>
      <c r="P366">
        <f>'2000 250 200 15'!F1182</f>
        <v>3.5731503099999998E-3</v>
      </c>
      <c r="Q366" s="12">
        <f t="shared" si="54"/>
        <v>-3.0034369000000007E-4</v>
      </c>
      <c r="R366">
        <f>'2000 250 200 1'!G1182</f>
        <v>0.148607342</v>
      </c>
      <c r="S366">
        <f>'2000 250 200 15'!G1182</f>
        <v>0.14883707199999999</v>
      </c>
      <c r="T366" s="12">
        <f t="shared" si="55"/>
        <v>2.2972999999998356E-4</v>
      </c>
    </row>
    <row r="367" spans="1:20">
      <c r="A367">
        <f t="shared" si="57"/>
        <v>28</v>
      </c>
      <c r="B367" s="12">
        <f t="shared" si="50"/>
        <v>-280</v>
      </c>
      <c r="C367">
        <f t="shared" si="59"/>
        <v>0.72570000000000001</v>
      </c>
      <c r="D367">
        <f t="shared" si="58"/>
        <v>-0.13924287691845788</v>
      </c>
      <c r="E367" s="12">
        <f t="shared" si="56"/>
        <v>1250</v>
      </c>
      <c r="F367">
        <f>'2000 250 200 1'!C1183</f>
        <v>4.6457681799999998E-6</v>
      </c>
      <c r="G367">
        <f>'2000 250 200 15'!C1183</f>
        <v>4.65247644E-6</v>
      </c>
      <c r="H367" s="15">
        <f t="shared" si="51"/>
        <v>-0.14429089089721508</v>
      </c>
      <c r="I367">
        <f>'2000 250 200 1'!D1183</f>
        <v>6.6153919500000002E-7</v>
      </c>
      <c r="J367">
        <f>'2000 250 200 15'!D1183</f>
        <v>6.6246997000000003E-7</v>
      </c>
      <c r="K367" s="15">
        <f t="shared" si="52"/>
        <v>-0.14059947991372118</v>
      </c>
      <c r="L367">
        <f>'2000 250 200 1'!E1183</f>
        <v>0.14239608400000001</v>
      </c>
      <c r="M367">
        <f>'2000 250 200 15'!E1183</f>
        <v>0.142390827</v>
      </c>
      <c r="N367" s="12">
        <f t="shared" si="53"/>
        <v>-5.2570000000085049E-6</v>
      </c>
      <c r="O367">
        <f>'2000 250 200 1'!F1183</f>
        <v>3.7152732099999999E-3</v>
      </c>
      <c r="P367">
        <f>'2000 250 200 15'!F1183</f>
        <v>3.5122339600000001E-3</v>
      </c>
      <c r="Q367" s="12">
        <f t="shared" si="54"/>
        <v>-2.0303924999999978E-4</v>
      </c>
      <c r="R367">
        <f>'2000 250 200 1'!G1183</f>
        <v>0.14927356</v>
      </c>
      <c r="S367">
        <f>'2000 250 200 15'!G1183</f>
        <v>0.14943277999999999</v>
      </c>
      <c r="T367" s="12">
        <f t="shared" si="55"/>
        <v>1.592199999999877E-4</v>
      </c>
    </row>
    <row r="368" spans="1:20">
      <c r="A368">
        <f t="shared" si="57"/>
        <v>29</v>
      </c>
      <c r="B368" s="12">
        <f t="shared" si="50"/>
        <v>-290</v>
      </c>
      <c r="C368">
        <f t="shared" si="59"/>
        <v>0.9143</v>
      </c>
      <c r="D368">
        <f t="shared" si="58"/>
        <v>-3.8911280232103829E-2</v>
      </c>
      <c r="E368" s="12">
        <f t="shared" si="56"/>
        <v>1250</v>
      </c>
      <c r="F368">
        <f>'2000 250 200 1'!C1184</f>
        <v>4.55961556E-6</v>
      </c>
      <c r="G368">
        <f>'2000 250 200 15'!C1184</f>
        <v>4.5683544999999999E-6</v>
      </c>
      <c r="H368" s="15">
        <f t="shared" si="51"/>
        <v>-0.19147608816762088</v>
      </c>
      <c r="I368">
        <f>'2000 250 200 1'!D1184</f>
        <v>6.4831523099999998E-7</v>
      </c>
      <c r="J368">
        <f>'2000 250 200 15'!D1184</f>
        <v>6.4955118699999995E-7</v>
      </c>
      <c r="K368" s="15">
        <f t="shared" si="52"/>
        <v>-0.19045966254440394</v>
      </c>
      <c r="L368">
        <f>'2000 250 200 1'!E1184</f>
        <v>0.14218638</v>
      </c>
      <c r="M368">
        <f>'2000 250 200 15'!E1184</f>
        <v>0.14218493500000001</v>
      </c>
      <c r="N368" s="12">
        <f t="shared" si="53"/>
        <v>-1.4449999999888163E-6</v>
      </c>
      <c r="O368">
        <f>'2000 250 200 1'!F1184</f>
        <v>3.5374702000000001E-3</v>
      </c>
      <c r="P368">
        <f>'2000 250 200 15'!F1184</f>
        <v>3.3271624099999999E-3</v>
      </c>
      <c r="Q368" s="12">
        <f t="shared" si="54"/>
        <v>-2.1030779000000017E-4</v>
      </c>
      <c r="R368">
        <f>'2000 250 200 1'!G1184</f>
        <v>0.14995285699999999</v>
      </c>
      <c r="S368">
        <f>'2000 250 200 15'!G1184</f>
        <v>0.150094016</v>
      </c>
      <c r="T368" s="12">
        <f t="shared" si="55"/>
        <v>1.4115900000000181E-4</v>
      </c>
    </row>
    <row r="369" spans="1:20">
      <c r="A369">
        <f t="shared" si="57"/>
        <v>30</v>
      </c>
      <c r="B369" s="12">
        <f t="shared" si="50"/>
        <v>-300</v>
      </c>
      <c r="C369">
        <f t="shared" si="59"/>
        <v>1.1519999999999999</v>
      </c>
      <c r="D369">
        <f t="shared" si="58"/>
        <v>6.1452479087193208E-2</v>
      </c>
      <c r="E369" s="12">
        <f t="shared" si="56"/>
        <v>1250</v>
      </c>
      <c r="F369">
        <f>'2000 250 200 1'!C1185</f>
        <v>4.4655877300000002E-6</v>
      </c>
      <c r="G369">
        <f>'2000 250 200 15'!C1185</f>
        <v>4.4763081800000003E-6</v>
      </c>
      <c r="H369" s="15">
        <f t="shared" si="51"/>
        <v>-0.23978024588747474</v>
      </c>
      <c r="I369">
        <f>'2000 250 200 1'!D1185</f>
        <v>6.3387722799999996E-7</v>
      </c>
      <c r="J369">
        <f>'2000 250 200 15'!D1185</f>
        <v>6.3541648399999996E-7</v>
      </c>
      <c r="K369" s="15">
        <f t="shared" si="52"/>
        <v>-0.24253740256455322</v>
      </c>
      <c r="L369">
        <f>'2000 250 200 1'!E1185</f>
        <v>0.14194709999999999</v>
      </c>
      <c r="M369">
        <f>'2000 250 200 15'!E1185</f>
        <v>0.14195101399999999</v>
      </c>
      <c r="N369" s="12">
        <f t="shared" si="53"/>
        <v>3.9139999999937558E-6</v>
      </c>
      <c r="O369">
        <f>'2000 250 200 1'!F1185</f>
        <v>3.9684708300000001E-3</v>
      </c>
      <c r="P369">
        <f>'2000 250 200 15'!F1185</f>
        <v>3.60542908E-3</v>
      </c>
      <c r="Q369" s="12">
        <f t="shared" si="54"/>
        <v>-3.6304175000000018E-4</v>
      </c>
      <c r="R369">
        <f>'2000 250 200 1'!G1185</f>
        <v>0.15049031900000001</v>
      </c>
      <c r="S369">
        <f>'2000 250 200 15'!G1185</f>
        <v>0.150609822</v>
      </c>
      <c r="T369" s="12">
        <f t="shared" si="55"/>
        <v>1.1950299999999303E-4</v>
      </c>
    </row>
    <row r="370" spans="1:20">
      <c r="A370">
        <f t="shared" si="57"/>
        <v>31</v>
      </c>
      <c r="B370" s="12">
        <f t="shared" si="50"/>
        <v>-310</v>
      </c>
      <c r="C370">
        <f t="shared" si="59"/>
        <v>1.4510000000000001</v>
      </c>
      <c r="D370">
        <f t="shared" si="58"/>
        <v>0.16166741243773589</v>
      </c>
      <c r="E370" s="12">
        <f t="shared" si="56"/>
        <v>1250</v>
      </c>
      <c r="F370">
        <f>'2000 250 200 1'!C1186</f>
        <v>4.3639287699999998E-6</v>
      </c>
      <c r="G370">
        <f>'2000 250 200 15'!C1186</f>
        <v>4.3764379999999999E-6</v>
      </c>
      <c r="H370" s="15">
        <f t="shared" si="51"/>
        <v>-0.28624039080227565</v>
      </c>
      <c r="I370">
        <f>'2000 250 200 1'!D1186</f>
        <v>6.1825393200000004E-7</v>
      </c>
      <c r="J370">
        <f>'2000 250 200 15'!D1186</f>
        <v>6.2009610399999995E-7</v>
      </c>
      <c r="K370" s="15">
        <f t="shared" si="52"/>
        <v>-0.29752040157406789</v>
      </c>
      <c r="L370">
        <f>'2000 250 200 1'!E1186</f>
        <v>0.14167369899999999</v>
      </c>
      <c r="M370">
        <f>'2000 250 200 15'!E1186</f>
        <v>0.14168968100000001</v>
      </c>
      <c r="N370" s="12">
        <f t="shared" si="53"/>
        <v>1.5982000000025476E-5</v>
      </c>
      <c r="O370">
        <f>'2000 250 200 1'!F1186</f>
        <v>6.4815317000000002E-3</v>
      </c>
      <c r="P370">
        <f>'2000 250 200 15'!F1186</f>
        <v>5.6949039000000002E-3</v>
      </c>
      <c r="Q370" s="12">
        <f t="shared" si="54"/>
        <v>-7.8662780000000009E-4</v>
      </c>
      <c r="R370">
        <f>'2000 250 200 1'!G1186</f>
        <v>0.15093435899999999</v>
      </c>
      <c r="S370">
        <f>'2000 250 200 15'!G1186</f>
        <v>0.15099805299999999</v>
      </c>
      <c r="T370" s="12">
        <f t="shared" si="55"/>
        <v>6.3694000000003026E-5</v>
      </c>
    </row>
    <row r="371" spans="1:20">
      <c r="A371">
        <f t="shared" si="57"/>
        <v>32</v>
      </c>
      <c r="B371" s="12">
        <f t="shared" si="50"/>
        <v>-320</v>
      </c>
      <c r="C371">
        <f t="shared" si="59"/>
        <v>1.829</v>
      </c>
      <c r="D371">
        <f t="shared" si="58"/>
        <v>0.26221370547641687</v>
      </c>
      <c r="E371" s="12">
        <f t="shared" si="56"/>
        <v>1250</v>
      </c>
      <c r="F371">
        <f>'2000 250 200 1'!C1187</f>
        <v>4.2548936199999998E-6</v>
      </c>
      <c r="G371">
        <f>'2000 250 200 15'!C1187</f>
        <v>4.2688964899999997E-6</v>
      </c>
      <c r="H371" s="15">
        <f t="shared" si="51"/>
        <v>-0.32855970922070998</v>
      </c>
      <c r="I371">
        <f>'2000 250 200 1'!D1187</f>
        <v>6.01170065E-7</v>
      </c>
      <c r="J371">
        <f>'2000 250 200 15'!D1187</f>
        <v>6.0332725399999998E-7</v>
      </c>
      <c r="K371" s="15">
        <f t="shared" si="52"/>
        <v>-0.35818909116226627</v>
      </c>
      <c r="L371">
        <f>'2000 250 200 1'!E1187</f>
        <v>0.141289094</v>
      </c>
      <c r="M371">
        <f>'2000 250 200 15'!E1187</f>
        <v>0.141330963</v>
      </c>
      <c r="N371" s="12">
        <f t="shared" si="53"/>
        <v>4.1868999999999934E-5</v>
      </c>
      <c r="O371">
        <f>'2000 250 200 1'!F1187</f>
        <v>1.3515806599999999E-2</v>
      </c>
      <c r="P371">
        <f>'2000 250 200 15'!F1187</f>
        <v>1.1851980099999999E-2</v>
      </c>
      <c r="Q371" s="12">
        <f t="shared" si="54"/>
        <v>-1.6638264999999999E-3</v>
      </c>
      <c r="R371">
        <f>'2000 250 200 1'!G1187</f>
        <v>0.151680395</v>
      </c>
      <c r="S371">
        <f>'2000 250 200 15'!G1187</f>
        <v>0.15164000799999999</v>
      </c>
      <c r="T371" s="12">
        <f t="shared" si="55"/>
        <v>-4.0387000000002837E-5</v>
      </c>
    </row>
    <row r="372" spans="1:20">
      <c r="A372">
        <f t="shared" si="57"/>
        <v>33</v>
      </c>
      <c r="B372" s="12">
        <f t="shared" si="50"/>
        <v>-330</v>
      </c>
      <c r="C372">
        <f t="shared" si="59"/>
        <v>2.3039999999999998</v>
      </c>
      <c r="D372">
        <f t="shared" si="58"/>
        <v>0.3624824747511744</v>
      </c>
      <c r="E372" s="12">
        <f t="shared" si="56"/>
        <v>1250</v>
      </c>
      <c r="F372">
        <f>'2000 250 200 1'!C1188</f>
        <v>4.1379928699999998E-6</v>
      </c>
      <c r="G372">
        <f>'2000 250 200 15'!C1188</f>
        <v>4.1533428499999999E-6</v>
      </c>
      <c r="H372" s="15">
        <f t="shared" si="51"/>
        <v>-0.37026555233974118</v>
      </c>
      <c r="I372">
        <f>'2000 250 200 1'!D1188</f>
        <v>5.8183235900000005E-7</v>
      </c>
      <c r="J372">
        <f>'2000 250 200 15'!D1188</f>
        <v>5.8444672699999995E-7</v>
      </c>
      <c r="K372" s="15">
        <f t="shared" si="52"/>
        <v>-0.44832631080892166</v>
      </c>
      <c r="L372">
        <f>'2000 250 200 1'!E1188</f>
        <v>0.140607386</v>
      </c>
      <c r="M372">
        <f>'2000 250 200 15'!E1188</f>
        <v>0.14071718799999999</v>
      </c>
      <c r="N372" s="12">
        <f t="shared" si="53"/>
        <v>1.0980199999999218E-4</v>
      </c>
      <c r="O372">
        <f>'2000 250 200 1'!F1188</f>
        <v>2.8149745399999999E-2</v>
      </c>
      <c r="P372">
        <f>'2000 250 200 15'!F1188</f>
        <v>2.5463612900000002E-2</v>
      </c>
      <c r="Q372" s="12">
        <f t="shared" si="54"/>
        <v>-2.6861324999999971E-3</v>
      </c>
      <c r="R372">
        <f>'2000 250 200 1'!G1188</f>
        <v>0.153358778</v>
      </c>
      <c r="S372">
        <f>'2000 250 200 15'!G1188</f>
        <v>0.15308218500000001</v>
      </c>
      <c r="T372" s="12">
        <f t="shared" si="55"/>
        <v>-2.7659299999999165E-4</v>
      </c>
    </row>
    <row r="373" spans="1:20">
      <c r="A373">
        <f t="shared" si="57"/>
        <v>34</v>
      </c>
      <c r="B373" s="12">
        <f t="shared" si="50"/>
        <v>-340</v>
      </c>
      <c r="C373">
        <f t="shared" si="59"/>
        <v>2.903</v>
      </c>
      <c r="D373">
        <f t="shared" si="58"/>
        <v>0.46284703583167375</v>
      </c>
      <c r="E373" s="12">
        <f t="shared" si="56"/>
        <v>1250</v>
      </c>
      <c r="F373">
        <f>'2000 250 200 1'!C1189</f>
        <v>4.0098150799999998E-6</v>
      </c>
      <c r="G373">
        <f>'2000 250 200 15'!C1189</f>
        <v>4.0268523100000004E-6</v>
      </c>
      <c r="H373" s="15">
        <f t="shared" si="51"/>
        <v>-0.42398743591653332</v>
      </c>
      <c r="I373">
        <f>'2000 250 200 1'!D1189</f>
        <v>5.5813008399999997E-7</v>
      </c>
      <c r="J373">
        <f>'2000 250 200 15'!D1189</f>
        <v>5.6155480700000002E-7</v>
      </c>
      <c r="K373" s="15">
        <f t="shared" si="52"/>
        <v>-0.61172978710847792</v>
      </c>
      <c r="L373">
        <f>'2000 250 200 1'!E1189</f>
        <v>0.13919097899999999</v>
      </c>
      <c r="M373">
        <f>'2000 250 200 15'!E1189</f>
        <v>0.13945254600000001</v>
      </c>
      <c r="N373" s="12">
        <f t="shared" si="53"/>
        <v>2.6156700000001809E-4</v>
      </c>
      <c r="O373">
        <f>'2000 250 200 1'!F1189</f>
        <v>4.94683172E-2</v>
      </c>
      <c r="P373">
        <f>'2000 250 200 15'!F1189</f>
        <v>4.6659920600000002E-2</v>
      </c>
      <c r="Q373" s="12">
        <f t="shared" si="54"/>
        <v>-2.8083965999999988E-3</v>
      </c>
      <c r="R373">
        <f>'2000 250 200 1'!G1189</f>
        <v>0.157086479</v>
      </c>
      <c r="S373">
        <f>'2000 250 200 15'!G1189</f>
        <v>0.156385682</v>
      </c>
      <c r="T373" s="12">
        <f t="shared" si="55"/>
        <v>-7.00797000000003E-4</v>
      </c>
    </row>
    <row r="374" spans="1:20">
      <c r="A374">
        <f t="shared" si="57"/>
        <v>35</v>
      </c>
      <c r="B374" s="12">
        <f t="shared" si="50"/>
        <v>-350</v>
      </c>
      <c r="C374">
        <f t="shared" si="59"/>
        <v>3.657</v>
      </c>
      <c r="D374">
        <f t="shared" si="58"/>
        <v>0.56312496033804438</v>
      </c>
      <c r="E374" s="12">
        <f t="shared" si="56"/>
        <v>1250</v>
      </c>
      <c r="F374">
        <f>'2000 250 200 1'!C1190</f>
        <v>3.8611844399999999E-6</v>
      </c>
      <c r="G374">
        <f>'2000 250 200 15'!C1190</f>
        <v>3.88077573E-6</v>
      </c>
      <c r="H374" s="15">
        <f t="shared" si="51"/>
        <v>-0.50610671121549211</v>
      </c>
      <c r="I374">
        <f>'2000 250 200 1'!D1190</f>
        <v>5.2592850799999999E-7</v>
      </c>
      <c r="J374">
        <f>'2000 250 200 15'!D1190</f>
        <v>5.3055193499999997E-7</v>
      </c>
      <c r="K374" s="15">
        <f t="shared" si="52"/>
        <v>-0.87525084456295776</v>
      </c>
      <c r="L374">
        <f>'2000 250 200 1'!E1190</f>
        <v>0.13620911299999999</v>
      </c>
      <c r="M374">
        <f>'2000 250 200 15'!E1190</f>
        <v>0.13671285599999999</v>
      </c>
      <c r="N374" s="12">
        <f t="shared" si="53"/>
        <v>5.0374300000000094E-4</v>
      </c>
      <c r="O374">
        <f>'2000 250 200 1'!F1190</f>
        <v>6.7223933E-2</v>
      </c>
      <c r="P374">
        <f>'2000 250 200 15'!F1190</f>
        <v>6.5822926899999995E-2</v>
      </c>
      <c r="Q374" s="12">
        <f t="shared" si="54"/>
        <v>-1.4010061000000046E-3</v>
      </c>
      <c r="R374">
        <f>'2000 250 200 1'!G1190</f>
        <v>0.164262608</v>
      </c>
      <c r="S374">
        <f>'2000 250 200 15'!G1190</f>
        <v>0.163105111</v>
      </c>
      <c r="T374" s="12">
        <f t="shared" si="55"/>
        <v>-1.1574970000000073E-3</v>
      </c>
    </row>
    <row r="375" spans="1:20">
      <c r="A375">
        <f t="shared" si="57"/>
        <v>36</v>
      </c>
      <c r="B375" s="12">
        <f t="shared" si="50"/>
        <v>-360</v>
      </c>
      <c r="C375">
        <f t="shared" si="59"/>
        <v>4.6079999999999997</v>
      </c>
      <c r="D375">
        <f t="shared" si="58"/>
        <v>0.6635124704151556</v>
      </c>
      <c r="E375" s="12">
        <f t="shared" si="56"/>
        <v>1250</v>
      </c>
      <c r="F375">
        <f>'2000 250 200 1'!C1191</f>
        <v>3.6765791399999998E-6</v>
      </c>
      <c r="G375">
        <f>'2000 250 200 15'!C1191</f>
        <v>3.6995739699999999E-6</v>
      </c>
      <c r="H375" s="15">
        <f t="shared" si="51"/>
        <v>-0.623491124901558</v>
      </c>
      <c r="I375">
        <f>'2000 250 200 1'!D1191</f>
        <v>4.8049157300000002E-7</v>
      </c>
      <c r="J375">
        <f>'2000 250 200 15'!D1191</f>
        <v>4.8638600999999998E-7</v>
      </c>
      <c r="K375" s="15">
        <f t="shared" si="52"/>
        <v>-1.2192726573949242</v>
      </c>
      <c r="L375">
        <f>'2000 250 200 1'!E1191</f>
        <v>0.130689849</v>
      </c>
      <c r="M375">
        <f>'2000 250 200 15'!E1191</f>
        <v>0.13147081599999999</v>
      </c>
      <c r="N375" s="12">
        <f t="shared" si="53"/>
        <v>7.8096699999999353E-4</v>
      </c>
      <c r="O375">
        <f>'2000 250 200 1'!F1191</f>
        <v>6.8750100800000005E-2</v>
      </c>
      <c r="P375">
        <f>'2000 250 200 15'!F1191</f>
        <v>6.9305506000000003E-2</v>
      </c>
      <c r="Q375" s="12">
        <f t="shared" si="54"/>
        <v>5.554051999999976E-4</v>
      </c>
      <c r="R375">
        <f>'2000 250 200 1'!G1191</f>
        <v>0.174917868</v>
      </c>
      <c r="S375">
        <f>'2000 250 200 15'!G1191</f>
        <v>0.17357608499999999</v>
      </c>
      <c r="T375" s="12">
        <f t="shared" si="55"/>
        <v>-1.341783000000013E-3</v>
      </c>
    </row>
    <row r="376" spans="1:20">
      <c r="A376">
        <f t="shared" si="57"/>
        <v>37</v>
      </c>
      <c r="B376" s="12">
        <f t="shared" si="50"/>
        <v>-370</v>
      </c>
      <c r="C376">
        <f t="shared" si="59"/>
        <v>5.806</v>
      </c>
      <c r="D376">
        <f t="shared" si="58"/>
        <v>0.76387703149565489</v>
      </c>
      <c r="E376" s="12">
        <f t="shared" si="56"/>
        <v>1250</v>
      </c>
      <c r="F376">
        <f>'2000 250 200 1'!C1192</f>
        <v>3.4385573399999998E-6</v>
      </c>
      <c r="G376">
        <f>'2000 250 200 15'!C1192</f>
        <v>3.4649273900000001E-6</v>
      </c>
      <c r="H376" s="15">
        <f t="shared" si="51"/>
        <v>-0.76396344835545915</v>
      </c>
      <c r="I376">
        <f>'2000 250 200 1'!D1192</f>
        <v>4.1986713900000001E-7</v>
      </c>
      <c r="J376">
        <f>'2000 250 200 15'!D1192</f>
        <v>4.2659017999999997E-7</v>
      </c>
      <c r="K376" s="15">
        <f t="shared" si="52"/>
        <v>-1.5885126985357105</v>
      </c>
      <c r="L376">
        <f>'2000 250 200 1'!E1192</f>
        <v>0.122105609</v>
      </c>
      <c r="M376">
        <f>'2000 250 200 15'!E1192</f>
        <v>0.12311662900000001</v>
      </c>
      <c r="N376" s="12">
        <f t="shared" si="53"/>
        <v>1.0110200000000014E-3</v>
      </c>
      <c r="O376">
        <f>'2000 250 200 1'!F1192</f>
        <v>5.1774186399999998E-2</v>
      </c>
      <c r="P376">
        <f>'2000 250 200 15'!F1192</f>
        <v>5.3495639800000001E-2</v>
      </c>
      <c r="Q376" s="12">
        <f t="shared" si="54"/>
        <v>1.7214534000000031E-3</v>
      </c>
      <c r="R376">
        <f>'2000 250 200 1'!G1192</f>
        <v>0.18638259300000001</v>
      </c>
      <c r="S376">
        <f>'2000 250 200 15'!G1192</f>
        <v>0.185273312</v>
      </c>
      <c r="T376" s="12">
        <f t="shared" si="55"/>
        <v>-1.1092810000000175E-3</v>
      </c>
    </row>
    <row r="377" spans="1:20">
      <c r="A377">
        <f t="shared" si="57"/>
        <v>38</v>
      </c>
      <c r="B377" s="12">
        <f t="shared" si="50"/>
        <v>-380</v>
      </c>
      <c r="C377">
        <f t="shared" si="59"/>
        <v>7.3140000000000001</v>
      </c>
      <c r="D377">
        <f t="shared" si="58"/>
        <v>0.86415495600202552</v>
      </c>
      <c r="E377" s="12">
        <f t="shared" si="56"/>
        <v>1250</v>
      </c>
      <c r="F377">
        <f>'2000 250 200 1'!C1193</f>
        <v>3.13692235E-6</v>
      </c>
      <c r="G377">
        <f>'2000 250 200 15'!C1193</f>
        <v>3.1653421899999999E-6</v>
      </c>
      <c r="H377" s="15">
        <f t="shared" si="51"/>
        <v>-0.90189295671806224</v>
      </c>
      <c r="I377">
        <f>'2000 250 200 1'!D1193</f>
        <v>3.4739026800000001E-7</v>
      </c>
      <c r="J377">
        <f>'2000 250 200 15'!D1193</f>
        <v>3.5416127800000002E-7</v>
      </c>
      <c r="K377" s="15">
        <f t="shared" si="52"/>
        <v>-1.9302957961124676</v>
      </c>
      <c r="L377">
        <f>'2000 250 200 1'!E1193</f>
        <v>0.110742387</v>
      </c>
      <c r="M377">
        <f>'2000 250 200 15'!E1193</f>
        <v>0.11188720100000001</v>
      </c>
      <c r="N377" s="12">
        <f t="shared" si="53"/>
        <v>1.1448140000000079E-3</v>
      </c>
      <c r="O377">
        <f>'2000 250 200 1'!F1193</f>
        <v>2.4130096699999999E-2</v>
      </c>
      <c r="P377">
        <f>'2000 250 200 15'!F1193</f>
        <v>2.6024126200000001E-2</v>
      </c>
      <c r="Q377" s="12">
        <f t="shared" si="54"/>
        <v>1.8940295000000017E-3</v>
      </c>
      <c r="R377">
        <f>'2000 250 200 1'!G1193</f>
        <v>0.19468548799999999</v>
      </c>
      <c r="S377">
        <f>'2000 250 200 15'!G1193</f>
        <v>0.19404386200000001</v>
      </c>
      <c r="T377" s="12">
        <f t="shared" si="55"/>
        <v>-6.4162599999997849E-4</v>
      </c>
    </row>
    <row r="378" spans="1:20">
      <c r="A378">
        <f t="shared" si="57"/>
        <v>39</v>
      </c>
      <c r="B378" s="12">
        <f t="shared" si="50"/>
        <v>-390</v>
      </c>
      <c r="C378">
        <f t="shared" si="59"/>
        <v>9.2159999999999993</v>
      </c>
      <c r="D378">
        <f t="shared" si="58"/>
        <v>0.96454246607913674</v>
      </c>
      <c r="E378" s="12">
        <f t="shared" si="56"/>
        <v>1250</v>
      </c>
      <c r="F378">
        <f>'2000 250 200 1'!C1194</f>
        <v>2.80217418E-6</v>
      </c>
      <c r="G378">
        <f>'2000 250 200 15'!C1194</f>
        <v>2.8307585300000002E-6</v>
      </c>
      <c r="H378" s="15">
        <f t="shared" si="51"/>
        <v>-1.014901170370992</v>
      </c>
      <c r="I378">
        <f>'2000 250 200 1'!D1194</f>
        <v>2.7261187499999998E-7</v>
      </c>
      <c r="J378">
        <f>'2000 250 200 15'!D1194</f>
        <v>2.7877721400000002E-7</v>
      </c>
      <c r="K378" s="15">
        <f t="shared" si="52"/>
        <v>-2.2362934352515058</v>
      </c>
      <c r="L378">
        <f>'2000 250 200 1'!E1194</f>
        <v>9.7285842400000003E-2</v>
      </c>
      <c r="M378">
        <f>'2000 250 200 15'!E1194</f>
        <v>9.8481453199999999E-2</v>
      </c>
      <c r="N378" s="12">
        <f t="shared" si="53"/>
        <v>1.1956107999999965E-3</v>
      </c>
      <c r="O378">
        <f>'2000 250 200 1'!F1194</f>
        <v>-2.4240901499999998E-2</v>
      </c>
      <c r="P378">
        <f>'2000 250 200 15'!F1194</f>
        <v>-2.2807743599999999E-2</v>
      </c>
      <c r="Q378" s="12">
        <f t="shared" si="54"/>
        <v>1.433157899999999E-3</v>
      </c>
      <c r="R378">
        <f>'2000 250 200 1'!G1194</f>
        <v>0.198875934</v>
      </c>
      <c r="S378">
        <f>'2000 250 200 15'!G1194</f>
        <v>0.19866367400000001</v>
      </c>
      <c r="T378" s="12">
        <f t="shared" si="55"/>
        <v>-2.122599999999919E-4</v>
      </c>
    </row>
    <row r="379" spans="1:20">
      <c r="A379">
        <f t="shared" si="57"/>
        <v>40</v>
      </c>
      <c r="B379" s="12">
        <f t="shared" si="50"/>
        <v>-400</v>
      </c>
      <c r="C379">
        <f t="shared" si="59"/>
        <v>11.61</v>
      </c>
      <c r="D379">
        <f t="shared" si="58"/>
        <v>1.0648322197385738</v>
      </c>
      <c r="E379" s="12">
        <f t="shared" si="56"/>
        <v>1250</v>
      </c>
      <c r="F379">
        <f>'2000 250 200 1'!C1195</f>
        <v>2.3140096499999998E-6</v>
      </c>
      <c r="G379">
        <f>'2000 250 200 15'!C1195</f>
        <v>2.3394468799999998E-6</v>
      </c>
      <c r="H379" s="15">
        <f t="shared" si="51"/>
        <v>-1.0932617436527319</v>
      </c>
      <c r="I379">
        <f>'2000 250 200 1'!D1195</f>
        <v>1.97310683E-7</v>
      </c>
      <c r="J379">
        <f>'2000 250 200 15'!D1195</f>
        <v>2.0239778000000001E-7</v>
      </c>
      <c r="K379" s="15">
        <f t="shared" si="52"/>
        <v>-2.5454036983950505</v>
      </c>
      <c r="L379">
        <f>'2000 250 200 1'!E1195</f>
        <v>8.5267873800000005E-2</v>
      </c>
      <c r="M379">
        <f>'2000 250 200 15'!E1195</f>
        <v>8.6515227900000005E-2</v>
      </c>
      <c r="N379" s="12">
        <f t="shared" si="53"/>
        <v>1.2473541000000005E-3</v>
      </c>
      <c r="O379">
        <f>'2000 250 200 1'!F1195</f>
        <v>-5.27214908E-2</v>
      </c>
      <c r="P379">
        <f>'2000 250 200 15'!F1195</f>
        <v>-5.1373947199999999E-2</v>
      </c>
      <c r="Q379" s="12">
        <f t="shared" si="54"/>
        <v>1.3475436000000007E-3</v>
      </c>
      <c r="R379">
        <f>'2000 250 200 1'!G1195</f>
        <v>0.19104299799999999</v>
      </c>
      <c r="S379">
        <f>'2000 250 200 15'!G1195</f>
        <v>0.19096043100000001</v>
      </c>
      <c r="T379" s="12">
        <f t="shared" si="55"/>
        <v>-8.2566999999977853E-5</v>
      </c>
    </row>
    <row r="380" spans="1:20">
      <c r="A380">
        <f t="shared" si="57"/>
        <v>41</v>
      </c>
      <c r="B380" s="12">
        <f t="shared" si="50"/>
        <v>-410</v>
      </c>
      <c r="C380">
        <f t="shared" si="59"/>
        <v>13</v>
      </c>
      <c r="D380">
        <f t="shared" si="58"/>
        <v>1.1139433523068367</v>
      </c>
      <c r="E380" s="12">
        <f t="shared" si="56"/>
        <v>1250</v>
      </c>
      <c r="F380">
        <f>'2000 250 200 1'!C1196</f>
        <v>1.7062259800000001E-6</v>
      </c>
      <c r="G380">
        <f>'2000 250 200 15'!C1196</f>
        <v>1.7256262399999999E-6</v>
      </c>
      <c r="H380" s="15">
        <f t="shared" si="51"/>
        <v>-1.1305999650532657</v>
      </c>
      <c r="I380">
        <f>'2000 250 200 1'!D1196</f>
        <v>1.21018669E-7</v>
      </c>
      <c r="J380">
        <f>'2000 250 200 15'!D1196</f>
        <v>1.2451568299999999E-7</v>
      </c>
      <c r="K380" s="15">
        <f t="shared" si="52"/>
        <v>-2.8484926622405915</v>
      </c>
      <c r="L380">
        <f>'2000 250 200 1'!E1196</f>
        <v>7.0927691000000001E-2</v>
      </c>
      <c r="M380">
        <f>'2000 250 200 15'!E1196</f>
        <v>7.2156809099999997E-2</v>
      </c>
      <c r="N380" s="12">
        <f t="shared" si="53"/>
        <v>1.2291180999999957E-3</v>
      </c>
      <c r="O380">
        <f>'2000 250 200 1'!F1196</f>
        <v>-6.4270777799999998E-2</v>
      </c>
      <c r="P380">
        <f>'2000 250 200 15'!F1196</f>
        <v>-6.2805481400000002E-2</v>
      </c>
      <c r="Q380" s="12">
        <f t="shared" si="54"/>
        <v>1.4652963999999963E-3</v>
      </c>
      <c r="R380">
        <f>'2000 250 200 1'!G1196</f>
        <v>0.17929205100000001</v>
      </c>
      <c r="S380">
        <f>'2000 250 200 15'!G1196</f>
        <v>0.179286484</v>
      </c>
      <c r="T380" s="12">
        <f t="shared" si="55"/>
        <v>-5.567000000011868E-6</v>
      </c>
    </row>
    <row r="381" spans="1:20">
      <c r="A381">
        <f t="shared" si="57"/>
        <v>0</v>
      </c>
      <c r="B381" s="12">
        <f t="shared" si="50"/>
        <v>0</v>
      </c>
      <c r="C381">
        <f t="shared" si="59"/>
        <v>1.1249999999999999E-3</v>
      </c>
      <c r="D381">
        <f t="shared" si="58"/>
        <v>-2.9488474775526186</v>
      </c>
      <c r="E381" s="12">
        <f t="shared" si="56"/>
        <v>1375</v>
      </c>
      <c r="F381">
        <f>'2000 250 200 1'!C1288</f>
        <v>3.8549058599999998E-6</v>
      </c>
      <c r="G381">
        <f>'2000 250 200 15'!C1288</f>
        <v>3.8533723400000003E-6</v>
      </c>
      <c r="H381" s="15">
        <f t="shared" si="51"/>
        <v>3.9788911614516503E-2</v>
      </c>
      <c r="I381">
        <f>'2000 250 200 1'!D1288</f>
        <v>5.0497058699999996E-7</v>
      </c>
      <c r="J381">
        <f>'2000 250 200 15'!D1288</f>
        <v>5.0468609999999999E-7</v>
      </c>
      <c r="K381" s="15">
        <f t="shared" si="52"/>
        <v>5.6353214644726271E-2</v>
      </c>
      <c r="L381">
        <f>'2000 250 200 1'!E1288</f>
        <v>0.13099427199999999</v>
      </c>
      <c r="M381">
        <f>'2000 250 200 15'!E1288</f>
        <v>0.13097257600000001</v>
      </c>
      <c r="N381" s="12">
        <f t="shared" si="53"/>
        <v>-2.1695999999987725E-5</v>
      </c>
      <c r="O381">
        <f>'2000 250 200 1'!F1288</f>
        <v>-0.36222976699999998</v>
      </c>
      <c r="P381">
        <f>'2000 250 200 15'!F1288</f>
        <v>-0.38747544299999997</v>
      </c>
      <c r="Q381" s="12">
        <f t="shared" si="54"/>
        <v>-2.5245675999999995E-2</v>
      </c>
      <c r="R381">
        <f>'2000 250 200 1'!G1288</f>
        <v>-5.8419288299999997E-2</v>
      </c>
      <c r="S381">
        <f>'2000 250 200 15'!G1288</f>
        <v>-1.4067860099999999E-2</v>
      </c>
      <c r="T381" s="12">
        <f t="shared" si="55"/>
        <v>4.4351428200000001E-2</v>
      </c>
    </row>
    <row r="382" spans="1:20">
      <c r="A382">
        <f t="shared" si="57"/>
        <v>1</v>
      </c>
      <c r="B382" s="12">
        <f t="shared" si="50"/>
        <v>-10</v>
      </c>
      <c r="C382">
        <f t="shared" si="59"/>
        <v>1.4170000000000001E-3</v>
      </c>
      <c r="D382">
        <f t="shared" si="58"/>
        <v>-2.8486301497525397</v>
      </c>
      <c r="E382" s="12">
        <f t="shared" si="56"/>
        <v>1375</v>
      </c>
      <c r="F382">
        <f>'2000 250 200 1'!C1289</f>
        <v>3.8548954500000004E-6</v>
      </c>
      <c r="G382">
        <f>'2000 250 200 15'!C1289</f>
        <v>3.8533617399999999E-6</v>
      </c>
      <c r="H382" s="15">
        <f t="shared" si="51"/>
        <v>3.9793949843555297E-2</v>
      </c>
      <c r="I382">
        <f>'2000 250 200 1'!D1289</f>
        <v>5.0497495700000004E-7</v>
      </c>
      <c r="J382">
        <f>'2000 250 200 15'!D1289</f>
        <v>5.0469034800000005E-7</v>
      </c>
      <c r="K382" s="15">
        <f t="shared" si="52"/>
        <v>5.6376900065906503E-2</v>
      </c>
      <c r="L382">
        <f>'2000 250 200 1'!E1289</f>
        <v>0.13099575899999999</v>
      </c>
      <c r="M382">
        <f>'2000 250 200 15'!E1289</f>
        <v>0.13097403799999999</v>
      </c>
      <c r="N382" s="12">
        <f t="shared" si="53"/>
        <v>-2.1721000000002322E-5</v>
      </c>
      <c r="O382">
        <f>'2000 250 200 1'!F1289</f>
        <v>-0.35986579099999999</v>
      </c>
      <c r="P382">
        <f>'2000 250 200 15'!F1289</f>
        <v>-0.38446655000000002</v>
      </c>
      <c r="Q382" s="12">
        <f t="shared" si="54"/>
        <v>-2.4600759000000028E-2</v>
      </c>
      <c r="R382">
        <f>'2000 250 200 1'!G1289</f>
        <v>-5.8964313300000001E-2</v>
      </c>
      <c r="S382">
        <f>'2000 250 200 15'!G1289</f>
        <v>-1.4553864E-2</v>
      </c>
      <c r="T382" s="12">
        <f t="shared" si="55"/>
        <v>4.4410449300000002E-2</v>
      </c>
    </row>
    <row r="383" spans="1:20">
      <c r="A383">
        <f t="shared" si="57"/>
        <v>2</v>
      </c>
      <c r="B383" s="12">
        <f t="shared" si="50"/>
        <v>-20</v>
      </c>
      <c r="C383">
        <f t="shared" si="59"/>
        <v>1.786E-3</v>
      </c>
      <c r="D383">
        <f t="shared" si="58"/>
        <v>-2.7481185454474724</v>
      </c>
      <c r="E383" s="12">
        <f t="shared" si="56"/>
        <v>1375</v>
      </c>
      <c r="F383">
        <f>'2000 250 200 1'!C1290</f>
        <v>3.8548913399999996E-6</v>
      </c>
      <c r="G383">
        <f>'2000 250 200 15'!C1290</f>
        <v>3.85335754E-6</v>
      </c>
      <c r="H383" s="15">
        <f t="shared" si="51"/>
        <v>3.9796327904754694E-2</v>
      </c>
      <c r="I383">
        <f>'2000 250 200 1'!D1290</f>
        <v>5.0497666699999999E-7</v>
      </c>
      <c r="J383">
        <f>'2000 250 200 15'!D1290</f>
        <v>5.0469200600000003E-7</v>
      </c>
      <c r="K383" s="15">
        <f t="shared" si="52"/>
        <v>5.6387012415500967E-2</v>
      </c>
      <c r="L383">
        <f>'2000 250 200 1'!E1290</f>
        <v>0.13099634299999999</v>
      </c>
      <c r="M383">
        <f>'2000 250 200 15'!E1290</f>
        <v>0.13097461099999999</v>
      </c>
      <c r="N383" s="12">
        <f t="shared" si="53"/>
        <v>-2.1731999999996532E-5</v>
      </c>
      <c r="O383">
        <f>'2000 250 200 1'!F1290</f>
        <v>-0.33418941200000002</v>
      </c>
      <c r="P383">
        <f>'2000 250 200 15'!F1290</f>
        <v>-0.34933628</v>
      </c>
      <c r="Q383" s="12">
        <f t="shared" si="54"/>
        <v>-1.514686799999998E-2</v>
      </c>
      <c r="R383">
        <f>'2000 250 200 1'!G1290</f>
        <v>-5.91768477E-2</v>
      </c>
      <c r="S383">
        <f>'2000 250 200 15'!G1290</f>
        <v>-1.47431062E-2</v>
      </c>
      <c r="T383" s="12">
        <f t="shared" si="55"/>
        <v>4.4433741499999999E-2</v>
      </c>
    </row>
    <row r="384" spans="1:20">
      <c r="A384">
        <f t="shared" si="57"/>
        <v>3</v>
      </c>
      <c r="B384" s="12">
        <f t="shared" si="50"/>
        <v>-30</v>
      </c>
      <c r="C384">
        <f t="shared" si="59"/>
        <v>2.2499999999999998E-3</v>
      </c>
      <c r="D384">
        <f t="shared" si="58"/>
        <v>-2.6478174818886377</v>
      </c>
      <c r="E384" s="12">
        <f t="shared" si="56"/>
        <v>1375</v>
      </c>
      <c r="F384">
        <f>'2000 250 200 1'!C1291</f>
        <v>3.8548945800000004E-6</v>
      </c>
      <c r="G384">
        <f>'2000 250 200 15'!C1291</f>
        <v>3.8533607399999997E-6</v>
      </c>
      <c r="H384" s="15">
        <f t="shared" si="51"/>
        <v>3.9797332504566872E-2</v>
      </c>
      <c r="I384">
        <f>'2000 250 200 1'!D1291</f>
        <v>5.0497505899999998E-7</v>
      </c>
      <c r="J384">
        <f>'2000 250 200 15'!D1291</f>
        <v>5.0469037600000004E-7</v>
      </c>
      <c r="K384" s="15">
        <f t="shared" si="52"/>
        <v>5.6391551128011211E-2</v>
      </c>
      <c r="L384">
        <f>'2000 250 200 1'!E1291</f>
        <v>0.13099581499999999</v>
      </c>
      <c r="M384">
        <f>'2000 250 200 15'!E1291</f>
        <v>0.13097407999999999</v>
      </c>
      <c r="N384" s="12">
        <f t="shared" si="53"/>
        <v>-2.1734999999994953E-5</v>
      </c>
      <c r="O384">
        <f>'2000 250 200 1'!F1291</f>
        <v>-0.39045465800000001</v>
      </c>
      <c r="P384">
        <f>'2000 250 200 15'!F1291</f>
        <v>-0.42702785999999998</v>
      </c>
      <c r="Q384" s="12">
        <f t="shared" si="54"/>
        <v>-3.6573201999999971E-2</v>
      </c>
      <c r="R384">
        <f>'2000 250 200 1'!G1291</f>
        <v>-5.89716318E-2</v>
      </c>
      <c r="S384">
        <f>'2000 250 200 15'!G1291</f>
        <v>-1.4555479600000001E-2</v>
      </c>
      <c r="T384" s="12">
        <f t="shared" si="55"/>
        <v>4.4416152200000003E-2</v>
      </c>
    </row>
    <row r="385" spans="1:20">
      <c r="A385">
        <f t="shared" si="57"/>
        <v>4</v>
      </c>
      <c r="B385" s="12">
        <f t="shared" si="50"/>
        <v>-40</v>
      </c>
      <c r="C385">
        <f t="shared" si="59"/>
        <v>2.8349999999999998E-3</v>
      </c>
      <c r="D385">
        <f t="shared" si="58"/>
        <v>-2.5474469367710748</v>
      </c>
      <c r="E385" s="12">
        <f t="shared" si="56"/>
        <v>1375</v>
      </c>
      <c r="F385">
        <f>'2000 250 200 1'!C1292</f>
        <v>3.8549010299999999E-6</v>
      </c>
      <c r="G385">
        <f>'2000 250 200 15'!C1292</f>
        <v>3.8533673899999999E-6</v>
      </c>
      <c r="H385" s="15">
        <f t="shared" si="51"/>
        <v>3.9792075637136597E-2</v>
      </c>
      <c r="I385">
        <f>'2000 250 200 1'!D1292</f>
        <v>5.0497255900000002E-7</v>
      </c>
      <c r="J385">
        <f>'2000 250 200 15'!D1292</f>
        <v>5.04688001E-7</v>
      </c>
      <c r="K385" s="15">
        <f t="shared" si="52"/>
        <v>5.6367062609639189E-2</v>
      </c>
      <c r="L385">
        <f>'2000 250 200 1'!E1292</f>
        <v>0.130994948</v>
      </c>
      <c r="M385">
        <f>'2000 250 200 15'!E1292</f>
        <v>0.13097323699999999</v>
      </c>
      <c r="N385" s="12">
        <f t="shared" si="53"/>
        <v>-2.1711000000007585E-5</v>
      </c>
      <c r="O385">
        <f>'2000 250 200 1'!F1292</f>
        <v>0.13030050600000001</v>
      </c>
      <c r="P385">
        <f>'2000 250 200 15'!F1292</f>
        <v>0.17649474400000001</v>
      </c>
      <c r="Q385" s="12">
        <f t="shared" si="54"/>
        <v>4.6194237999999999E-2</v>
      </c>
      <c r="R385">
        <f>'2000 250 200 1'!G1292</f>
        <v>-5.8664240800000003E-2</v>
      </c>
      <c r="S385">
        <f>'2000 250 200 15'!G1292</f>
        <v>-1.4285093699999999E-2</v>
      </c>
      <c r="T385" s="12">
        <f t="shared" si="55"/>
        <v>4.4379147100000002E-2</v>
      </c>
    </row>
    <row r="386" spans="1:20">
      <c r="A386">
        <f t="shared" si="57"/>
        <v>5</v>
      </c>
      <c r="B386" s="12">
        <f t="shared" si="50"/>
        <v>-50</v>
      </c>
      <c r="C386">
        <f t="shared" si="59"/>
        <v>3.5720000000000001E-3</v>
      </c>
      <c r="D386">
        <f t="shared" si="58"/>
        <v>-2.4470885497834911</v>
      </c>
      <c r="E386" s="12">
        <f t="shared" si="56"/>
        <v>1375</v>
      </c>
      <c r="F386">
        <f>'2000 250 200 1'!C1293</f>
        <v>3.8548998199999999E-6</v>
      </c>
      <c r="G386">
        <f>'2000 250 200 15'!C1293</f>
        <v>3.8533662500000004E-6</v>
      </c>
      <c r="H386" s="15">
        <f t="shared" si="51"/>
        <v>3.9790271536371373E-2</v>
      </c>
      <c r="I386">
        <f>'2000 250 200 1'!D1293</f>
        <v>5.0497327999999999E-7</v>
      </c>
      <c r="J386">
        <f>'2000 250 200 15'!D1293</f>
        <v>5.0468875699999999E-7</v>
      </c>
      <c r="K386" s="15">
        <f t="shared" si="52"/>
        <v>5.6360047139218272E-2</v>
      </c>
      <c r="L386">
        <f>'2000 250 200 1'!E1293</f>
        <v>0.13099517599999999</v>
      </c>
      <c r="M386">
        <f>'2000 250 200 15'!E1293</f>
        <v>0.13097347200000001</v>
      </c>
      <c r="N386" s="12">
        <f t="shared" si="53"/>
        <v>-2.1703999999983514E-5</v>
      </c>
      <c r="O386">
        <f>'2000 250 200 1'!F1293</f>
        <v>-0.43647902500000002</v>
      </c>
      <c r="P386">
        <f>'2000 250 200 15'!F1293</f>
        <v>-0.49120506200000003</v>
      </c>
      <c r="Q386" s="12">
        <f t="shared" si="54"/>
        <v>-5.4726037000000005E-2</v>
      </c>
      <c r="R386">
        <f>'2000 250 200 1'!G1293</f>
        <v>-5.8758620099999999E-2</v>
      </c>
      <c r="S386">
        <f>'2000 250 200 15'!G1293</f>
        <v>-1.43729463E-2</v>
      </c>
      <c r="T386" s="12">
        <f t="shared" si="55"/>
        <v>4.4385673799999997E-2</v>
      </c>
    </row>
    <row r="387" spans="1:20">
      <c r="A387">
        <f t="shared" si="57"/>
        <v>6</v>
      </c>
      <c r="B387" s="12">
        <f t="shared" si="50"/>
        <v>-60</v>
      </c>
      <c r="C387">
        <f t="shared" si="59"/>
        <v>4.4999999999999997E-3</v>
      </c>
      <c r="D387">
        <f t="shared" si="58"/>
        <v>-2.3467874862246565</v>
      </c>
      <c r="E387" s="12">
        <f t="shared" si="56"/>
        <v>1375</v>
      </c>
      <c r="F387">
        <f>'2000 250 200 1'!C1294</f>
        <v>3.8548911299999999E-6</v>
      </c>
      <c r="G387">
        <f>'2000 250 200 15'!C1294</f>
        <v>3.8533574700000003E-6</v>
      </c>
      <c r="H387" s="15">
        <f t="shared" si="51"/>
        <v>3.9792696877980982E-2</v>
      </c>
      <c r="I387">
        <f>'2000 250 200 1'!D1294</f>
        <v>5.0497713399999999E-7</v>
      </c>
      <c r="J387">
        <f>'2000 250 200 15'!D1294</f>
        <v>5.0469255500000001E-7</v>
      </c>
      <c r="K387" s="15">
        <f t="shared" si="52"/>
        <v>5.6370712739101984E-2</v>
      </c>
      <c r="L387">
        <f>'2000 250 200 1'!E1294</f>
        <v>0.130996471</v>
      </c>
      <c r="M387">
        <f>'2000 250 200 15'!E1294</f>
        <v>0.130974756</v>
      </c>
      <c r="N387" s="12">
        <f t="shared" si="53"/>
        <v>-2.171500000000548E-5</v>
      </c>
      <c r="O387">
        <f>'2000 250 200 1'!F1294</f>
        <v>-0.28910650999999998</v>
      </c>
      <c r="P387">
        <f>'2000 250 200 15'!F1294</f>
        <v>-0.289561605</v>
      </c>
      <c r="Q387" s="12">
        <f t="shared" si="54"/>
        <v>-4.5509500000001646E-4</v>
      </c>
      <c r="R387">
        <f>'2000 250 200 1'!G1294</f>
        <v>-5.92426006E-2</v>
      </c>
      <c r="S387">
        <f>'2000 250 200 15'!G1294</f>
        <v>-1.48080208E-2</v>
      </c>
      <c r="T387" s="12">
        <f t="shared" si="55"/>
        <v>4.4434579799999999E-2</v>
      </c>
    </row>
    <row r="388" spans="1:20">
      <c r="A388">
        <f t="shared" si="57"/>
        <v>7</v>
      </c>
      <c r="B388" s="12">
        <f t="shared" ref="B388:B422" si="60">A388*10*-1</f>
        <v>-70</v>
      </c>
      <c r="C388">
        <f t="shared" si="59"/>
        <v>5.6690000000000004E-3</v>
      </c>
      <c r="D388">
        <f t="shared" si="58"/>
        <v>-2.2464935430090298</v>
      </c>
      <c r="E388" s="12">
        <f t="shared" si="56"/>
        <v>1375</v>
      </c>
      <c r="F388">
        <f>'2000 250 200 1'!C1295</f>
        <v>3.8548909300000001E-6</v>
      </c>
      <c r="G388">
        <f>'2000 250 200 15'!C1295</f>
        <v>3.8533571699999997E-6</v>
      </c>
      <c r="H388" s="15">
        <f t="shared" ref="H388:H422" si="61">2*(F388-G388)/(F388+G388)*100</f>
        <v>3.9795294082461942E-2</v>
      </c>
      <c r="I388">
        <f>'2000 250 200 1'!D1295</f>
        <v>5.0497698499999998E-7</v>
      </c>
      <c r="J388">
        <f>'2000 250 200 15'!D1295</f>
        <v>5.0469234699999999E-7</v>
      </c>
      <c r="K388" s="15">
        <f t="shared" ref="K388:K422" si="62">2*(I388-J388)/(I388+J388)*100</f>
        <v>5.638241966529086E-2</v>
      </c>
      <c r="L388">
        <f>'2000 250 200 1'!E1295</f>
        <v>0.13099643899999999</v>
      </c>
      <c r="M388">
        <f>'2000 250 200 15'!E1295</f>
        <v>0.13097471199999999</v>
      </c>
      <c r="N388" s="12">
        <f t="shared" ref="N388:N422" si="63">M388-L388</f>
        <v>-2.1726999999999164E-5</v>
      </c>
      <c r="O388">
        <f>'2000 250 200 1'!F1295</f>
        <v>-0.55797030000000003</v>
      </c>
      <c r="P388">
        <f>'2000 250 200 15'!F1295</f>
        <v>-0.67913888499999997</v>
      </c>
      <c r="Q388" s="12">
        <f t="shared" ref="Q388:Q422" si="64">P388-O388</f>
        <v>-0.12116858499999994</v>
      </c>
      <c r="R388">
        <f>'2000 250 200 1'!G1295</f>
        <v>-5.9219242700000001E-2</v>
      </c>
      <c r="S388">
        <f>'2000 250 200 15'!G1295</f>
        <v>-1.47828318E-2</v>
      </c>
      <c r="T388" s="12">
        <f t="shared" ref="T388:T422" si="65">S388-R388</f>
        <v>4.4436410900000001E-2</v>
      </c>
    </row>
    <row r="389" spans="1:20">
      <c r="A389">
        <f t="shared" si="57"/>
        <v>8</v>
      </c>
      <c r="B389" s="12">
        <f t="shared" si="60"/>
        <v>-80</v>
      </c>
      <c r="C389">
        <f t="shared" si="59"/>
        <v>7.143E-3</v>
      </c>
      <c r="D389">
        <f t="shared" si="58"/>
        <v>-2.1461193498754576</v>
      </c>
      <c r="E389" s="12">
        <f t="shared" si="56"/>
        <v>1375</v>
      </c>
      <c r="F389">
        <f>'2000 250 200 1'!C1296</f>
        <v>3.8548992700000002E-6</v>
      </c>
      <c r="G389">
        <f>'2000 250 200 15'!C1296</f>
        <v>3.8533654000000001E-6</v>
      </c>
      <c r="H389" s="15">
        <f t="shared" si="61"/>
        <v>3.9798062616346462E-2</v>
      </c>
      <c r="I389">
        <f>'2000 250 200 1'!D1296</f>
        <v>5.0497281900000001E-7</v>
      </c>
      <c r="J389">
        <f>'2000 250 200 15'!D1296</f>
        <v>5.0468812300000002E-7</v>
      </c>
      <c r="K389" s="15">
        <f t="shared" si="62"/>
        <v>5.6394377192811727E-2</v>
      </c>
      <c r="L389">
        <f>'2000 250 200 1'!E1296</f>
        <v>0.13099507499999999</v>
      </c>
      <c r="M389">
        <f>'2000 250 200 15'!E1296</f>
        <v>0.130973336</v>
      </c>
      <c r="N389" s="12">
        <f t="shared" si="63"/>
        <v>-2.1738999999992847E-5</v>
      </c>
      <c r="O389">
        <f>'2000 250 200 1'!F1296</f>
        <v>-0.32813389599999998</v>
      </c>
      <c r="P389">
        <f>'2000 250 200 15'!F1296</f>
        <v>-0.34136123800000001</v>
      </c>
      <c r="Q389" s="12">
        <f t="shared" si="64"/>
        <v>-1.3227342000000031E-2</v>
      </c>
      <c r="R389">
        <f>'2000 250 200 1'!G1296</f>
        <v>-5.8687004199999997E-2</v>
      </c>
      <c r="S389">
        <f>'2000 250 200 15'!G1296</f>
        <v>-1.4296267499999999E-2</v>
      </c>
      <c r="T389" s="12">
        <f t="shared" si="65"/>
        <v>4.4390736699999996E-2</v>
      </c>
    </row>
    <row r="390" spans="1:20">
      <c r="A390">
        <f t="shared" si="57"/>
        <v>9</v>
      </c>
      <c r="B390" s="12">
        <f t="shared" si="60"/>
        <v>-90</v>
      </c>
      <c r="C390">
        <f t="shared" si="59"/>
        <v>8.9999999999999993E-3</v>
      </c>
      <c r="D390">
        <f t="shared" si="58"/>
        <v>-2.0457574905606752</v>
      </c>
      <c r="E390" s="12">
        <f t="shared" si="56"/>
        <v>1375</v>
      </c>
      <c r="F390">
        <f>'2000 250 200 1'!C1297</f>
        <v>3.8549007200000002E-6</v>
      </c>
      <c r="G390">
        <f>'2000 250 200 15'!C1297</f>
        <v>3.853367E-6</v>
      </c>
      <c r="H390" s="15">
        <f t="shared" si="61"/>
        <v>3.9794154944069522E-2</v>
      </c>
      <c r="I390">
        <f>'2000 250 200 1'!D1297</f>
        <v>5.0497250000000002E-7</v>
      </c>
      <c r="J390">
        <f>'2000 250 200 15'!D1297</f>
        <v>5.0468789200000003E-7</v>
      </c>
      <c r="K390" s="15">
        <f t="shared" si="62"/>
        <v>5.6376976309076884E-2</v>
      </c>
      <c r="L390">
        <f>'2000 250 200 1'!E1297</f>
        <v>0.130994943</v>
      </c>
      <c r="M390">
        <f>'2000 250 200 15'!E1297</f>
        <v>0.130973222</v>
      </c>
      <c r="N390" s="12">
        <f t="shared" si="63"/>
        <v>-2.1721000000002322E-5</v>
      </c>
      <c r="O390">
        <f>'2000 250 200 1'!F1297</f>
        <v>-8.5751412400000007</v>
      </c>
      <c r="P390">
        <f>'2000 250 200 15'!F1297</f>
        <v>4.8994134100000002</v>
      </c>
      <c r="Q390" s="12">
        <f t="shared" si="64"/>
        <v>13.474554650000002</v>
      </c>
      <c r="R390">
        <f>'2000 250 200 1'!G1297</f>
        <v>-5.8653164000000001E-2</v>
      </c>
      <c r="S390">
        <f>'2000 250 200 15'!G1297</f>
        <v>-1.4271551800000001E-2</v>
      </c>
      <c r="T390" s="12">
        <f t="shared" si="65"/>
        <v>4.4381612200000004E-2</v>
      </c>
    </row>
    <row r="391" spans="1:20">
      <c r="A391">
        <f t="shared" si="57"/>
        <v>10</v>
      </c>
      <c r="B391" s="12">
        <f t="shared" si="60"/>
        <v>-100</v>
      </c>
      <c r="C391">
        <f t="shared" si="59"/>
        <v>1.1339999999999999E-2</v>
      </c>
      <c r="D391">
        <f t="shared" si="58"/>
        <v>-1.9453869454431123</v>
      </c>
      <c r="E391" s="12">
        <f t="shared" si="56"/>
        <v>1375</v>
      </c>
      <c r="F391">
        <f>'2000 250 200 1'!C1298</f>
        <v>3.8548952600000003E-6</v>
      </c>
      <c r="G391">
        <f>'2000 250 200 15'!C1298</f>
        <v>3.8533618200000002E-6</v>
      </c>
      <c r="H391" s="15">
        <f t="shared" si="61"/>
        <v>3.9786944936716577E-2</v>
      </c>
      <c r="I391">
        <f>'2000 250 200 1'!D1298</f>
        <v>5.0497622099999996E-7</v>
      </c>
      <c r="J391">
        <f>'2000 250 200 15'!D1298</f>
        <v>5.0469183999999995E-7</v>
      </c>
      <c r="K391" s="15">
        <f t="shared" si="62"/>
        <v>5.6331582821061432E-2</v>
      </c>
      <c r="L391">
        <f>'2000 250 200 1'!E1298</f>
        <v>0.13099609400000001</v>
      </c>
      <c r="M391">
        <f>'2000 250 200 15'!E1298</f>
        <v>0.13097442300000001</v>
      </c>
      <c r="N391" s="12">
        <f t="shared" si="63"/>
        <v>-2.1671000000000884E-5</v>
      </c>
      <c r="O391">
        <f>'2000 250 200 1'!F1298</f>
        <v>-0.175921772</v>
      </c>
      <c r="P391">
        <f>'2000 250 200 15'!F1298</f>
        <v>-0.22179866400000001</v>
      </c>
      <c r="Q391" s="12">
        <f t="shared" si="64"/>
        <v>-4.5876892000000002E-2</v>
      </c>
      <c r="R391">
        <f>'2000 250 200 1'!G1298</f>
        <v>-5.9145829599999998E-2</v>
      </c>
      <c r="S391">
        <f>'2000 250 200 15'!G1298</f>
        <v>-1.4730818E-2</v>
      </c>
      <c r="T391" s="12">
        <f t="shared" si="65"/>
        <v>4.4415011599999998E-2</v>
      </c>
    </row>
    <row r="392" spans="1:20">
      <c r="A392">
        <f t="shared" si="57"/>
        <v>11</v>
      </c>
      <c r="B392" s="12">
        <f t="shared" si="60"/>
        <v>-110</v>
      </c>
      <c r="C392">
        <f t="shared" si="59"/>
        <v>1.4290000000000001E-2</v>
      </c>
      <c r="D392">
        <f t="shared" si="58"/>
        <v>-1.8449677712090298</v>
      </c>
      <c r="E392" s="12">
        <f t="shared" si="56"/>
        <v>1375</v>
      </c>
      <c r="F392">
        <f>'2000 250 200 1'!C1299</f>
        <v>3.8548928500000003E-6</v>
      </c>
      <c r="G392">
        <f>'2000 250 200 15'!C1299</f>
        <v>3.8533596900000003E-6</v>
      </c>
      <c r="H392" s="15">
        <f t="shared" si="61"/>
        <v>3.9779703429382182E-2</v>
      </c>
      <c r="I392">
        <f>'2000 250 200 1'!D1299</f>
        <v>5.0497644600000004E-7</v>
      </c>
      <c r="J392">
        <f>'2000 250 200 15'!D1299</f>
        <v>5.04691882E-7</v>
      </c>
      <c r="K392" s="15">
        <f t="shared" si="62"/>
        <v>5.6367817452235375E-2</v>
      </c>
      <c r="L392">
        <f>'2000 250 200 1'!E1299</f>
        <v>0.13099623399999999</v>
      </c>
      <c r="M392">
        <f>'2000 250 200 15'!E1299</f>
        <v>0.13097450599999999</v>
      </c>
      <c r="N392" s="12">
        <f t="shared" si="63"/>
        <v>-2.1727999999998637E-5</v>
      </c>
      <c r="O392">
        <f>'2000 250 200 1'!F1299</f>
        <v>0.26957736799999998</v>
      </c>
      <c r="P392">
        <f>'2000 250 200 15'!F1299</f>
        <v>0.214998667</v>
      </c>
      <c r="Q392" s="12">
        <f t="shared" si="64"/>
        <v>-5.4578700999999979E-2</v>
      </c>
      <c r="R392">
        <f>'2000 250 200 1'!G1299</f>
        <v>-5.9157796999999998E-2</v>
      </c>
      <c r="S392">
        <f>'2000 250 200 15'!G1299</f>
        <v>-1.4732175300000001E-2</v>
      </c>
      <c r="T392" s="12">
        <f t="shared" si="65"/>
        <v>4.4425621700000001E-2</v>
      </c>
    </row>
    <row r="393" spans="1:20">
      <c r="A393">
        <f t="shared" si="57"/>
        <v>12</v>
      </c>
      <c r="B393" s="12">
        <f t="shared" si="60"/>
        <v>-120</v>
      </c>
      <c r="C393">
        <f t="shared" si="59"/>
        <v>1.7999999999999999E-2</v>
      </c>
      <c r="D393">
        <f t="shared" si="58"/>
        <v>-1.744727494896694</v>
      </c>
      <c r="E393" s="12">
        <f t="shared" si="56"/>
        <v>1375</v>
      </c>
      <c r="F393">
        <f>'2000 250 200 1'!C1300</f>
        <v>3.8548965700000002E-6</v>
      </c>
      <c r="G393">
        <f>'2000 250 200 15'!C1300</f>
        <v>3.8533629800000002E-6</v>
      </c>
      <c r="H393" s="15">
        <f t="shared" si="61"/>
        <v>3.9790824116709644E-2</v>
      </c>
      <c r="I393">
        <f>'2000 250 200 1'!D1300</f>
        <v>5.0497330999999999E-7</v>
      </c>
      <c r="J393">
        <f>'2000 250 200 15'!D1300</f>
        <v>5.0468869799999999E-7</v>
      </c>
      <c r="K393" s="15">
        <f t="shared" si="62"/>
        <v>5.6377678420083913E-2</v>
      </c>
      <c r="L393">
        <f>'2000 250 200 1'!E1300</f>
        <v>0.13099529400000001</v>
      </c>
      <c r="M393">
        <f>'2000 250 200 15'!E1300</f>
        <v>0.13097356800000001</v>
      </c>
      <c r="N393" s="12">
        <f t="shared" si="63"/>
        <v>-2.172599999999969E-5</v>
      </c>
      <c r="O393">
        <f>'2000 250 200 1'!F1300</f>
        <v>0.23175020499999999</v>
      </c>
      <c r="P393">
        <f>'2000 250 200 15'!F1300</f>
        <v>0.190389693</v>
      </c>
      <c r="Q393" s="12">
        <f t="shared" si="64"/>
        <v>-4.1360511999999988E-2</v>
      </c>
      <c r="R393">
        <f>'2000 250 200 1'!G1300</f>
        <v>-5.8735241700000003E-2</v>
      </c>
      <c r="S393">
        <f>'2000 250 200 15'!G1300</f>
        <v>-1.43603137E-2</v>
      </c>
      <c r="T393" s="12">
        <f t="shared" si="65"/>
        <v>4.4374928000000001E-2</v>
      </c>
    </row>
    <row r="394" spans="1:20">
      <c r="A394">
        <f t="shared" si="57"/>
        <v>13</v>
      </c>
      <c r="B394" s="12">
        <f t="shared" si="60"/>
        <v>-130</v>
      </c>
      <c r="C394">
        <f t="shared" si="59"/>
        <v>2.2679999999999999E-2</v>
      </c>
      <c r="D394">
        <f t="shared" si="58"/>
        <v>-1.644356949779131</v>
      </c>
      <c r="E394" s="12">
        <f t="shared" si="56"/>
        <v>1375</v>
      </c>
      <c r="F394">
        <f>'2000 250 200 1'!C1301</f>
        <v>3.8548912799999998E-6</v>
      </c>
      <c r="G394">
        <f>'2000 250 200 15'!C1301</f>
        <v>3.8533571900000002E-6</v>
      </c>
      <c r="H394" s="15">
        <f t="shared" si="61"/>
        <v>3.9803854428674991E-2</v>
      </c>
      <c r="I394">
        <f>'2000 250 200 1'!D1301</f>
        <v>5.0497283299999995E-7</v>
      </c>
      <c r="J394">
        <f>'2000 250 200 15'!D1301</f>
        <v>5.0468808199999998E-7</v>
      </c>
      <c r="K394" s="15">
        <f t="shared" si="62"/>
        <v>5.6405273447665508E-2</v>
      </c>
      <c r="L394">
        <f>'2000 250 200 1'!E1301</f>
        <v>0.13099535000000001</v>
      </c>
      <c r="M394">
        <f>'2000 250 200 15'!E1301</f>
        <v>0.13097360499999999</v>
      </c>
      <c r="N394" s="12">
        <f t="shared" si="63"/>
        <v>-2.1745000000017445E-5</v>
      </c>
      <c r="O394">
        <f>'2000 250 200 1'!F1301</f>
        <v>0.19790434100000001</v>
      </c>
      <c r="P394">
        <f>'2000 250 200 15'!F1301</f>
        <v>0.15211330200000001</v>
      </c>
      <c r="Q394" s="12">
        <f t="shared" si="64"/>
        <v>-4.5791039000000006E-2</v>
      </c>
      <c r="R394">
        <f>'2000 250 200 1'!G1301</f>
        <v>-5.8621226399999997E-2</v>
      </c>
      <c r="S394">
        <f>'2000 250 200 15'!G1301</f>
        <v>-1.42774606E-2</v>
      </c>
      <c r="T394" s="12">
        <f t="shared" si="65"/>
        <v>4.4343765799999997E-2</v>
      </c>
    </row>
    <row r="395" spans="1:20">
      <c r="A395">
        <f t="shared" si="57"/>
        <v>14</v>
      </c>
      <c r="B395" s="12">
        <f t="shared" si="60"/>
        <v>-140</v>
      </c>
      <c r="C395">
        <f t="shared" si="59"/>
        <v>2.8570000000000002E-2</v>
      </c>
      <c r="D395">
        <f t="shared" si="58"/>
        <v>-1.5440897596172569</v>
      </c>
      <c r="E395" s="12">
        <f t="shared" si="56"/>
        <v>1375</v>
      </c>
      <c r="F395">
        <f>'2000 250 200 1'!C1302</f>
        <v>3.8548434899999999E-6</v>
      </c>
      <c r="G395">
        <f>'2000 250 200 15'!C1302</f>
        <v>3.8533096800000004E-6</v>
      </c>
      <c r="H395" s="15">
        <f t="shared" si="61"/>
        <v>3.9797081510239758E-2</v>
      </c>
      <c r="I395">
        <f>'2000 250 200 1'!D1302</f>
        <v>5.0496818600000004E-7</v>
      </c>
      <c r="J395">
        <f>'2000 250 200 15'!D1302</f>
        <v>5.0468383300000002E-7</v>
      </c>
      <c r="K395" s="15">
        <f t="shared" si="62"/>
        <v>5.6326931388033873E-2</v>
      </c>
      <c r="L395">
        <f>'2000 250 200 1'!E1302</f>
        <v>0.13099576900000001</v>
      </c>
      <c r="M395">
        <f>'2000 250 200 15'!E1302</f>
        <v>0.130974117</v>
      </c>
      <c r="N395" s="12">
        <f t="shared" si="63"/>
        <v>-2.1652000000010885E-5</v>
      </c>
      <c r="O395">
        <f>'2000 250 200 1'!F1302</f>
        <v>0.19281124899999999</v>
      </c>
      <c r="P395">
        <f>'2000 250 200 15'!F1302</f>
        <v>0.14839372000000001</v>
      </c>
      <c r="Q395" s="12">
        <f t="shared" si="64"/>
        <v>-4.4417528999999983E-2</v>
      </c>
      <c r="R395">
        <f>'2000 250 200 1'!G1302</f>
        <v>-5.7550157099999999E-2</v>
      </c>
      <c r="S395">
        <f>'2000 250 200 15'!G1302</f>
        <v>-1.3696890999999999E-2</v>
      </c>
      <c r="T395" s="12">
        <f t="shared" si="65"/>
        <v>4.3853266099999996E-2</v>
      </c>
    </row>
    <row r="396" spans="1:20">
      <c r="A396">
        <f t="shared" si="57"/>
        <v>15</v>
      </c>
      <c r="B396" s="12">
        <f t="shared" si="60"/>
        <v>-150</v>
      </c>
      <c r="C396">
        <f t="shared" si="59"/>
        <v>3.5999999999999997E-2</v>
      </c>
      <c r="D396">
        <f t="shared" si="58"/>
        <v>-1.4436974992327127</v>
      </c>
      <c r="E396" s="12">
        <f t="shared" si="56"/>
        <v>1375</v>
      </c>
      <c r="F396">
        <f>'2000 250 200 1'!C1303</f>
        <v>3.85460364E-6</v>
      </c>
      <c r="G396">
        <f>'2000 250 200 15'!C1303</f>
        <v>3.8530702599999997E-6</v>
      </c>
      <c r="H396" s="15">
        <f t="shared" si="61"/>
        <v>3.9788398416811185E-2</v>
      </c>
      <c r="I396">
        <f>'2000 250 200 1'!D1303</f>
        <v>5.0493520200000003E-7</v>
      </c>
      <c r="J396">
        <f>'2000 250 200 15'!D1303</f>
        <v>5.04650932E-7</v>
      </c>
      <c r="K396" s="15">
        <f t="shared" si="62"/>
        <v>5.6314164869469364E-2</v>
      </c>
      <c r="L396">
        <f>'2000 250 200 1'!E1303</f>
        <v>0.130995363</v>
      </c>
      <c r="M396">
        <f>'2000 250 200 15'!E1303</f>
        <v>0.13097371699999999</v>
      </c>
      <c r="N396" s="12">
        <f t="shared" si="63"/>
        <v>-2.1646000000014043E-5</v>
      </c>
      <c r="O396">
        <f>'2000 250 200 1'!F1303</f>
        <v>0.18779163900000001</v>
      </c>
      <c r="P396">
        <f>'2000 250 200 15'!F1303</f>
        <v>0.14656513700000001</v>
      </c>
      <c r="Q396" s="12">
        <f t="shared" si="64"/>
        <v>-4.1226501999999998E-2</v>
      </c>
      <c r="R396">
        <f>'2000 250 200 1'!G1303</f>
        <v>-5.1046834100000001E-2</v>
      </c>
      <c r="S396">
        <f>'2000 250 200 15'!G1303</f>
        <v>-9.5505309599999994E-3</v>
      </c>
      <c r="T396" s="12">
        <f t="shared" si="65"/>
        <v>4.1496303140000003E-2</v>
      </c>
    </row>
    <row r="397" spans="1:20">
      <c r="A397">
        <f t="shared" si="57"/>
        <v>16</v>
      </c>
      <c r="B397" s="12">
        <f t="shared" si="60"/>
        <v>-160</v>
      </c>
      <c r="C397">
        <f t="shared" si="59"/>
        <v>4.5359999999999998E-2</v>
      </c>
      <c r="D397">
        <f t="shared" si="58"/>
        <v>-1.3433269541151498</v>
      </c>
      <c r="E397" s="12">
        <f t="shared" si="56"/>
        <v>1375</v>
      </c>
      <c r="F397">
        <f>'2000 250 200 1'!C1304</f>
        <v>3.8538007599999996E-6</v>
      </c>
      <c r="G397">
        <f>'2000 250 200 15'!C1304</f>
        <v>3.8522668199999999E-6</v>
      </c>
      <c r="H397" s="15">
        <f t="shared" si="61"/>
        <v>3.9811226259704686E-2</v>
      </c>
      <c r="I397">
        <f>'2000 250 200 1'!D1304</f>
        <v>5.0482429399999995E-7</v>
      </c>
      <c r="J397">
        <f>'2000 250 200 15'!D1304</f>
        <v>5.0453969900000001E-7</v>
      </c>
      <c r="K397" s="15">
        <f t="shared" si="62"/>
        <v>5.6390955487539231E-2</v>
      </c>
      <c r="L397">
        <f>'2000 250 200 1'!E1304</f>
        <v>0.13099387500000001</v>
      </c>
      <c r="M397">
        <f>'2000 250 200 15'!E1304</f>
        <v>0.13097215800000001</v>
      </c>
      <c r="N397" s="12">
        <f t="shared" si="63"/>
        <v>-2.1717000000004427E-5</v>
      </c>
      <c r="O397">
        <f>'2000 250 200 1'!F1304</f>
        <v>0.169904166</v>
      </c>
      <c r="P397">
        <f>'2000 250 200 15'!F1304</f>
        <v>0.13499557300000001</v>
      </c>
      <c r="Q397" s="12">
        <f t="shared" si="64"/>
        <v>-3.4908592999999988E-2</v>
      </c>
      <c r="R397">
        <f>'2000 250 200 1'!G1304</f>
        <v>-3.2053669799999997E-2</v>
      </c>
      <c r="S397">
        <f>'2000 250 200 15'!G1304</f>
        <v>2.9274961600000001E-3</v>
      </c>
      <c r="T397" s="12">
        <f t="shared" si="65"/>
        <v>3.4981165959999998E-2</v>
      </c>
    </row>
    <row r="398" spans="1:20">
      <c r="A398">
        <f t="shared" si="57"/>
        <v>17</v>
      </c>
      <c r="B398" s="12">
        <f t="shared" si="60"/>
        <v>-170</v>
      </c>
      <c r="C398">
        <f t="shared" si="59"/>
        <v>5.7140000000000003E-2</v>
      </c>
      <c r="D398">
        <f t="shared" si="58"/>
        <v>-1.2430597639532759</v>
      </c>
      <c r="E398" s="12">
        <f t="shared" si="56"/>
        <v>1375</v>
      </c>
      <c r="F398">
        <f>'2000 250 200 1'!C1305</f>
        <v>3.8517542800000003E-6</v>
      </c>
      <c r="G398">
        <f>'2000 250 200 15'!C1305</f>
        <v>3.8502221099999999E-6</v>
      </c>
      <c r="H398" s="15">
        <f t="shared" si="61"/>
        <v>3.9786411238280681E-2</v>
      </c>
      <c r="I398">
        <f>'2000 250 200 1'!D1305</f>
        <v>5.0454342499999997E-7</v>
      </c>
      <c r="J398">
        <f>'2000 250 200 15'!D1305</f>
        <v>5.0425853100000001E-7</v>
      </c>
      <c r="K398" s="15">
        <f t="shared" si="62"/>
        <v>5.648165099314402E-2</v>
      </c>
      <c r="L398">
        <f>'2000 250 200 1'!E1305</f>
        <v>0.13099055400000001</v>
      </c>
      <c r="M398">
        <f>'2000 250 200 15'!E1305</f>
        <v>0.130968686</v>
      </c>
      <c r="N398" s="12">
        <f t="shared" si="63"/>
        <v>-2.1868000000008214E-5</v>
      </c>
      <c r="O398">
        <f>'2000 250 200 1'!F1305</f>
        <v>0.13528398</v>
      </c>
      <c r="P398">
        <f>'2000 250 200 15'!F1305</f>
        <v>0.111008014</v>
      </c>
      <c r="Q398" s="12">
        <f t="shared" si="64"/>
        <v>-2.4275965999999996E-2</v>
      </c>
      <c r="R398">
        <f>'2000 250 200 1'!G1305</f>
        <v>2.4420336700000001E-3</v>
      </c>
      <c r="S398">
        <f>'2000 250 200 15'!G1305</f>
        <v>2.6703436099999998E-2</v>
      </c>
      <c r="T398" s="12">
        <f t="shared" si="65"/>
        <v>2.4261402429999999E-2</v>
      </c>
    </row>
    <row r="399" spans="1:20">
      <c r="A399">
        <f t="shared" si="57"/>
        <v>18</v>
      </c>
      <c r="B399" s="12">
        <f t="shared" si="60"/>
        <v>-180</v>
      </c>
      <c r="C399">
        <f t="shared" si="59"/>
        <v>7.1999999999999995E-2</v>
      </c>
      <c r="D399">
        <f t="shared" si="58"/>
        <v>-1.1426675035687315</v>
      </c>
      <c r="E399" s="12">
        <f t="shared" si="56"/>
        <v>1375</v>
      </c>
      <c r="F399">
        <f>'2000 250 200 1'!C1306</f>
        <v>3.8474717900000004E-6</v>
      </c>
      <c r="G399">
        <f>'2000 250 200 15'!C1306</f>
        <v>3.8459510799999997E-6</v>
      </c>
      <c r="H399" s="15">
        <f t="shared" si="61"/>
        <v>3.9532728817770008E-2</v>
      </c>
      <c r="I399">
        <f>'2000 250 200 1'!D1306</f>
        <v>5.0395250899999995E-7</v>
      </c>
      <c r="J399">
        <f>'2000 250 200 15'!D1306</f>
        <v>5.0366964400000004E-7</v>
      </c>
      <c r="K399" s="15">
        <f t="shared" si="62"/>
        <v>5.6145053809651714E-2</v>
      </c>
      <c r="L399">
        <f>'2000 250 200 1'!E1306</f>
        <v>0.130982769</v>
      </c>
      <c r="M399">
        <f>'2000 250 200 15'!E1306</f>
        <v>0.13096101199999999</v>
      </c>
      <c r="N399" s="12">
        <f t="shared" si="63"/>
        <v>-2.1757000000011129E-5</v>
      </c>
      <c r="O399">
        <f>'2000 250 200 1'!F1306</f>
        <v>9.4581301899999998E-2</v>
      </c>
      <c r="P399">
        <f>'2000 250 200 15'!F1306</f>
        <v>8.0835242599999996E-2</v>
      </c>
      <c r="Q399" s="12">
        <f t="shared" si="64"/>
        <v>-1.3746059300000002E-2</v>
      </c>
      <c r="R399">
        <f>'2000 250 200 1'!G1306</f>
        <v>4.2959242699999997E-2</v>
      </c>
      <c r="S399">
        <f>'2000 250 200 15'!G1306</f>
        <v>5.6670949200000001E-2</v>
      </c>
      <c r="T399" s="12">
        <f t="shared" si="65"/>
        <v>1.3711706500000004E-2</v>
      </c>
    </row>
    <row r="400" spans="1:20">
      <c r="A400">
        <f t="shared" si="57"/>
        <v>19</v>
      </c>
      <c r="B400" s="12">
        <f t="shared" si="60"/>
        <v>-190</v>
      </c>
      <c r="C400">
        <f t="shared" si="59"/>
        <v>9.0709999999999999E-2</v>
      </c>
      <c r="D400">
        <f t="shared" si="58"/>
        <v>-1.0423448330565088</v>
      </c>
      <c r="E400" s="12">
        <f t="shared" si="56"/>
        <v>1375</v>
      </c>
      <c r="F400">
        <f>'2000 250 200 1'!C1307</f>
        <v>3.83974971E-6</v>
      </c>
      <c r="G400">
        <f>'2000 250 200 15'!C1307</f>
        <v>3.8382629200000003E-6</v>
      </c>
      <c r="H400" s="15">
        <f t="shared" si="61"/>
        <v>3.8728511442931227E-2</v>
      </c>
      <c r="I400">
        <f>'2000 250 200 1'!D1307</f>
        <v>5.0288981499999999E-7</v>
      </c>
      <c r="J400">
        <f>'2000 250 200 15'!D1307</f>
        <v>5.0261239100000002E-7</v>
      </c>
      <c r="K400" s="15">
        <f t="shared" si="62"/>
        <v>5.518118177056943E-2</v>
      </c>
      <c r="L400">
        <f>'2000 250 200 1'!E1307</f>
        <v>0.130969426</v>
      </c>
      <c r="M400">
        <f>'2000 250 200 15'!E1307</f>
        <v>0.13094787999999999</v>
      </c>
      <c r="N400" s="12">
        <f t="shared" si="63"/>
        <v>-2.1546000000011167E-5</v>
      </c>
      <c r="O400">
        <f>'2000 250 200 1'!F1307</f>
        <v>6.1379705499999999E-2</v>
      </c>
      <c r="P400">
        <f>'2000 250 200 15'!F1307</f>
        <v>5.4411567600000002E-2</v>
      </c>
      <c r="Q400" s="12">
        <f t="shared" si="64"/>
        <v>-6.9681378999999974E-3</v>
      </c>
      <c r="R400">
        <f>'2000 250 200 1'!G1307</f>
        <v>7.6111867799999997E-2</v>
      </c>
      <c r="S400">
        <f>'2000 250 200 15'!G1307</f>
        <v>8.3082949599999997E-2</v>
      </c>
      <c r="T400" s="12">
        <f t="shared" si="65"/>
        <v>6.9710818000000008E-3</v>
      </c>
    </row>
    <row r="401" spans="1:20">
      <c r="A401">
        <f t="shared" si="57"/>
        <v>20</v>
      </c>
      <c r="B401" s="12">
        <f t="shared" si="60"/>
        <v>-200</v>
      </c>
      <c r="C401">
        <f t="shared" si="59"/>
        <v>0.1143</v>
      </c>
      <c r="D401">
        <f t="shared" si="58"/>
        <v>-0.94195376960471822</v>
      </c>
      <c r="E401" s="12">
        <f t="shared" si="56"/>
        <v>1375</v>
      </c>
      <c r="F401">
        <f>'2000 250 200 1'!C1308</f>
        <v>3.8274553600000001E-6</v>
      </c>
      <c r="G401">
        <f>'2000 250 200 15'!C1308</f>
        <v>3.8260551999999998E-6</v>
      </c>
      <c r="H401" s="15">
        <f t="shared" si="61"/>
        <v>3.6588699761335719E-2</v>
      </c>
      <c r="I401">
        <f>'2000 250 200 1'!D1308</f>
        <v>5.0120213899999999E-7</v>
      </c>
      <c r="J401">
        <f>'2000 250 200 15'!D1308</f>
        <v>5.0093610100000003E-7</v>
      </c>
      <c r="K401" s="15">
        <f t="shared" si="62"/>
        <v>5.3094072131198794E-2</v>
      </c>
      <c r="L401">
        <f>'2000 250 200 1'!E1308</f>
        <v>0.130949179</v>
      </c>
      <c r="M401">
        <f>'2000 250 200 15'!E1308</f>
        <v>0.13092756799999999</v>
      </c>
      <c r="N401" s="12">
        <f t="shared" si="63"/>
        <v>-2.161100000000471E-5</v>
      </c>
      <c r="O401">
        <f>'2000 250 200 1'!F1308</f>
        <v>3.9563538099999997E-2</v>
      </c>
      <c r="P401">
        <f>'2000 250 200 15'!F1308</f>
        <v>3.5987340600000001E-2</v>
      </c>
      <c r="Q401" s="12">
        <f t="shared" si="64"/>
        <v>-3.576197499999996E-3</v>
      </c>
      <c r="R401">
        <f>'2000 250 200 1'!G1308</f>
        <v>9.8006821600000002E-2</v>
      </c>
      <c r="S401">
        <f>'2000 250 200 15'!G1308</f>
        <v>0.101606187</v>
      </c>
      <c r="T401" s="12">
        <f t="shared" si="65"/>
        <v>3.5993653999999986E-3</v>
      </c>
    </row>
    <row r="402" spans="1:20">
      <c r="A402">
        <f t="shared" si="57"/>
        <v>21</v>
      </c>
      <c r="B402" s="12">
        <f t="shared" si="60"/>
        <v>-210</v>
      </c>
      <c r="C402">
        <f t="shared" si="59"/>
        <v>0.14399999999999999</v>
      </c>
      <c r="D402">
        <f t="shared" si="58"/>
        <v>-0.84163750790475034</v>
      </c>
      <c r="E402" s="12">
        <f t="shared" si="56"/>
        <v>1375</v>
      </c>
      <c r="F402">
        <f>'2000 250 200 1'!C1309</f>
        <v>3.8097984099999999E-6</v>
      </c>
      <c r="G402">
        <f>'2000 250 200 15'!C1309</f>
        <v>3.8085849200000002E-6</v>
      </c>
      <c r="H402" s="15">
        <f t="shared" si="61"/>
        <v>3.1856890036529188E-2</v>
      </c>
      <c r="I402">
        <f>'2000 250 200 1'!D1309</f>
        <v>4.9877310500000005E-7</v>
      </c>
      <c r="J402">
        <f>'2000 250 200 15'!D1309</f>
        <v>4.9853155599999998E-7</v>
      </c>
      <c r="K402" s="15">
        <f t="shared" si="62"/>
        <v>4.8440363200121003E-2</v>
      </c>
      <c r="L402">
        <f>'2000 250 200 1'!E1309</f>
        <v>0.13091850299999999</v>
      </c>
      <c r="M402">
        <f>'2000 250 200 15'!E1309</f>
        <v>0.13089679400000001</v>
      </c>
      <c r="N402" s="12">
        <f t="shared" si="63"/>
        <v>-2.1708999999980882E-5</v>
      </c>
      <c r="O402">
        <f>'2000 250 200 1'!F1309</f>
        <v>2.6204352600000001E-2</v>
      </c>
      <c r="P402">
        <f>'2000 250 200 15'!F1309</f>
        <v>2.4205254999999998E-2</v>
      </c>
      <c r="Q402" s="12">
        <f t="shared" si="64"/>
        <v>-1.9990976000000028E-3</v>
      </c>
      <c r="R402">
        <f>'2000 250 200 1'!G1309</f>
        <v>0.11144023</v>
      </c>
      <c r="S402">
        <f>'2000 250 200 15'!G1309</f>
        <v>0.113435587</v>
      </c>
      <c r="T402" s="12">
        <f t="shared" si="65"/>
        <v>1.9953570000000032E-3</v>
      </c>
    </row>
    <row r="403" spans="1:20">
      <c r="A403">
        <f t="shared" si="57"/>
        <v>22</v>
      </c>
      <c r="B403" s="12">
        <f t="shared" si="60"/>
        <v>-220</v>
      </c>
      <c r="C403">
        <f t="shared" si="59"/>
        <v>0.18140000000000001</v>
      </c>
      <c r="D403">
        <f t="shared" si="58"/>
        <v>-0.74136271727592351</v>
      </c>
      <c r="E403" s="12">
        <f t="shared" si="56"/>
        <v>1375</v>
      </c>
      <c r="F403">
        <f>'2000 250 200 1'!C1310</f>
        <v>3.7863879799999999E-6</v>
      </c>
      <c r="G403">
        <f>'2000 250 200 15'!C1310</f>
        <v>3.7855013000000001E-6</v>
      </c>
      <c r="H403" s="15">
        <f t="shared" si="61"/>
        <v>2.3420310762912226E-2</v>
      </c>
      <c r="I403">
        <f>'2000 250 200 1'!D1310</f>
        <v>4.9554701400000003E-7</v>
      </c>
      <c r="J403">
        <f>'2000 250 200 15'!D1310</f>
        <v>4.9535106399999999E-7</v>
      </c>
      <c r="K403" s="15">
        <f t="shared" si="62"/>
        <v>3.9549980840721914E-2</v>
      </c>
      <c r="L403">
        <f>'2000 250 200 1'!E1310</f>
        <v>0.13087592100000001</v>
      </c>
      <c r="M403">
        <f>'2000 250 200 15'!E1310</f>
        <v>0.13085481299999999</v>
      </c>
      <c r="N403" s="12">
        <f t="shared" si="63"/>
        <v>-2.1108000000019667E-5</v>
      </c>
      <c r="O403">
        <f>'2000 250 200 1'!F1310</f>
        <v>1.8032428199999999E-2</v>
      </c>
      <c r="P403">
        <f>'2000 250 200 15'!F1310</f>
        <v>1.6827458399999998E-2</v>
      </c>
      <c r="Q403" s="12">
        <f t="shared" si="64"/>
        <v>-1.2049698000000005E-3</v>
      </c>
      <c r="R403">
        <f>'2000 250 200 1'!G1310</f>
        <v>0.11962517</v>
      </c>
      <c r="S403">
        <f>'2000 250 200 15'!G1310</f>
        <v>0.120801591</v>
      </c>
      <c r="T403" s="12">
        <f t="shared" si="65"/>
        <v>1.1764209999999969E-3</v>
      </c>
    </row>
    <row r="404" spans="1:20">
      <c r="A404">
        <f t="shared" si="57"/>
        <v>23</v>
      </c>
      <c r="B404" s="12">
        <f t="shared" si="60"/>
        <v>-230</v>
      </c>
      <c r="C404">
        <f t="shared" si="59"/>
        <v>0.2286</v>
      </c>
      <c r="D404">
        <f t="shared" si="58"/>
        <v>-0.64092377394073707</v>
      </c>
      <c r="E404" s="12">
        <f t="shared" si="56"/>
        <v>1375</v>
      </c>
      <c r="F404">
        <f>'2000 250 200 1'!C1311</f>
        <v>3.7571458700000002E-6</v>
      </c>
      <c r="G404">
        <f>'2000 250 200 15'!C1311</f>
        <v>3.7567521700000001E-6</v>
      </c>
      <c r="H404" s="15">
        <f t="shared" si="61"/>
        <v>1.0479247865866615E-2</v>
      </c>
      <c r="I404">
        <f>'2000 250 200 1'!D1311</f>
        <v>4.9152225300000002E-7</v>
      </c>
      <c r="J404">
        <f>'2000 250 200 15'!D1311</f>
        <v>4.9139637100000004E-7</v>
      </c>
      <c r="K404" s="15">
        <f t="shared" si="62"/>
        <v>2.5613921015699363E-2</v>
      </c>
      <c r="L404">
        <f>'2000 250 200 1'!E1311</f>
        <v>0.130823308</v>
      </c>
      <c r="M404">
        <f>'2000 250 200 15'!E1311</f>
        <v>0.13080351000000001</v>
      </c>
      <c r="N404" s="12">
        <f t="shared" si="63"/>
        <v>-1.9797999999987548E-5</v>
      </c>
      <c r="O404">
        <f>'2000 250 200 1'!F1311</f>
        <v>1.3025480399999999E-2</v>
      </c>
      <c r="P404">
        <f>'2000 250 200 15'!F1311</f>
        <v>1.2290680300000001E-2</v>
      </c>
      <c r="Q404" s="12">
        <f t="shared" si="64"/>
        <v>-7.348000999999986E-4</v>
      </c>
      <c r="R404">
        <f>'2000 250 200 1'!G1311</f>
        <v>0.124657743</v>
      </c>
      <c r="S404">
        <f>'2000 250 200 15'!G1311</f>
        <v>0.125387793</v>
      </c>
      <c r="T404" s="12">
        <f t="shared" si="65"/>
        <v>7.3004999999999598E-4</v>
      </c>
    </row>
    <row r="405" spans="1:20">
      <c r="A405">
        <f t="shared" si="57"/>
        <v>24</v>
      </c>
      <c r="B405" s="12">
        <f t="shared" si="60"/>
        <v>-240</v>
      </c>
      <c r="C405">
        <f t="shared" si="59"/>
        <v>0.28799999999999998</v>
      </c>
      <c r="D405">
        <f t="shared" si="58"/>
        <v>-0.54060751224076919</v>
      </c>
      <c r="E405" s="12">
        <f t="shared" si="56"/>
        <v>1375</v>
      </c>
      <c r="F405">
        <f>'2000 250 200 1'!C1312</f>
        <v>3.7221777099999999E-6</v>
      </c>
      <c r="G405">
        <f>'2000 250 200 15'!C1312</f>
        <v>3.72247579E-6</v>
      </c>
      <c r="H405" s="15">
        <f t="shared" si="61"/>
        <v>-8.0078945245751418E-3</v>
      </c>
      <c r="I405">
        <f>'2000 250 200 1'!D1312</f>
        <v>4.8671155500000002E-7</v>
      </c>
      <c r="J405">
        <f>'2000 250 200 15'!D1312</f>
        <v>4.8668053100000003E-7</v>
      </c>
      <c r="K405" s="15">
        <f t="shared" si="62"/>
        <v>6.374409746329056E-3</v>
      </c>
      <c r="L405">
        <f>'2000 250 200 1'!E1312</f>
        <v>0.13075989199999999</v>
      </c>
      <c r="M405">
        <f>'2000 250 200 15'!E1312</f>
        <v>0.13074108700000001</v>
      </c>
      <c r="N405" s="12">
        <f t="shared" si="63"/>
        <v>-1.8804999999982863E-5</v>
      </c>
      <c r="O405">
        <f>'2000 250 200 1'!F1312</f>
        <v>9.8753547000000001E-3</v>
      </c>
      <c r="P405">
        <f>'2000 250 200 15'!F1312</f>
        <v>9.4004498099999993E-3</v>
      </c>
      <c r="Q405" s="12">
        <f t="shared" si="64"/>
        <v>-4.7490489000000073E-4</v>
      </c>
      <c r="R405">
        <f>'2000 250 200 1'!G1312</f>
        <v>0.12789256299999999</v>
      </c>
      <c r="S405">
        <f>'2000 250 200 15'!G1312</f>
        <v>0.12838807299999999</v>
      </c>
      <c r="T405" s="12">
        <f t="shared" si="65"/>
        <v>4.9551000000000456E-4</v>
      </c>
    </row>
    <row r="406" spans="1:20">
      <c r="A406">
        <f t="shared" si="57"/>
        <v>25</v>
      </c>
      <c r="B406" s="12">
        <f t="shared" si="60"/>
        <v>-250</v>
      </c>
      <c r="C406">
        <f t="shared" si="59"/>
        <v>0.36280000000000001</v>
      </c>
      <c r="D406">
        <f t="shared" si="58"/>
        <v>-0.44033272161194231</v>
      </c>
      <c r="E406" s="12">
        <f t="shared" si="56"/>
        <v>1375</v>
      </c>
      <c r="F406">
        <f>'2000 250 200 1'!C1313</f>
        <v>3.6815696600000001E-6</v>
      </c>
      <c r="G406">
        <f>'2000 250 200 15'!C1313</f>
        <v>3.6827889099999999E-6</v>
      </c>
      <c r="H406" s="15">
        <f t="shared" si="61"/>
        <v>-3.311218454154731E-2</v>
      </c>
      <c r="I406">
        <f>'2000 250 200 1'!D1313</f>
        <v>4.8111457799999998E-7</v>
      </c>
      <c r="J406">
        <f>'2000 250 200 15'!D1313</f>
        <v>4.8120710699999999E-7</v>
      </c>
      <c r="K406" s="15">
        <f t="shared" si="62"/>
        <v>-1.9230367857711025E-2</v>
      </c>
      <c r="L406">
        <f>'2000 250 200 1'!E1313</f>
        <v>0.13068191600000001</v>
      </c>
      <c r="M406">
        <f>'2000 250 200 15'!E1313</f>
        <v>0.13066377600000001</v>
      </c>
      <c r="N406" s="12">
        <f t="shared" si="63"/>
        <v>-1.8139999999999823E-5</v>
      </c>
      <c r="O406">
        <f>'2000 250 200 1'!F1313</f>
        <v>7.7501681900000001E-3</v>
      </c>
      <c r="P406">
        <f>'2000 250 200 15'!F1313</f>
        <v>7.3661143800000002E-3</v>
      </c>
      <c r="Q406" s="12">
        <f t="shared" si="64"/>
        <v>-3.8405380999999988E-4</v>
      </c>
      <c r="R406">
        <f>'2000 250 200 1'!G1313</f>
        <v>0.13013143799999999</v>
      </c>
      <c r="S406">
        <f>'2000 250 200 15'!G1313</f>
        <v>0.13050029799999999</v>
      </c>
      <c r="T406" s="12">
        <f t="shared" si="65"/>
        <v>3.6885999999999863E-4</v>
      </c>
    </row>
    <row r="407" spans="1:20">
      <c r="A407">
        <f t="shared" si="57"/>
        <v>26</v>
      </c>
      <c r="B407" s="12">
        <f t="shared" si="60"/>
        <v>-260</v>
      </c>
      <c r="C407">
        <f t="shared" si="59"/>
        <v>0.4572</v>
      </c>
      <c r="D407">
        <f t="shared" si="58"/>
        <v>-0.33989377827675588</v>
      </c>
      <c r="E407" s="12">
        <f t="shared" si="56"/>
        <v>1375</v>
      </c>
      <c r="F407">
        <f>'2000 250 200 1'!C1314</f>
        <v>3.6352162800000001E-6</v>
      </c>
      <c r="G407">
        <f>'2000 250 200 15'!C1314</f>
        <v>3.6375770399999998E-6</v>
      </c>
      <c r="H407" s="15">
        <f t="shared" si="61"/>
        <v>-6.4920310426193048E-2</v>
      </c>
      <c r="I407">
        <f>'2000 250 200 1'!D1314</f>
        <v>4.74718847E-7</v>
      </c>
      <c r="J407">
        <f>'2000 250 200 15'!D1314</f>
        <v>4.7497017100000001E-7</v>
      </c>
      <c r="K407" s="15">
        <f t="shared" si="62"/>
        <v>-5.2927641625103869E-2</v>
      </c>
      <c r="L407">
        <f>'2000 250 200 1'!E1314</f>
        <v>0.13058888599999999</v>
      </c>
      <c r="M407">
        <f>'2000 250 200 15'!E1314</f>
        <v>0.13057322699999999</v>
      </c>
      <c r="N407" s="12">
        <f t="shared" si="63"/>
        <v>-1.56590000000012E-5</v>
      </c>
      <c r="O407">
        <f>'2000 250 200 1'!F1314</f>
        <v>6.2991740100000002E-3</v>
      </c>
      <c r="P407">
        <f>'2000 250 200 15'!F1314</f>
        <v>5.9749826900000001E-3</v>
      </c>
      <c r="Q407" s="12">
        <f t="shared" si="64"/>
        <v>-3.2419132000000017E-4</v>
      </c>
      <c r="R407">
        <f>'2000 250 200 1'!G1314</f>
        <v>0.13173659800000001</v>
      </c>
      <c r="S407">
        <f>'2000 250 200 15'!G1314</f>
        <v>0.132002278</v>
      </c>
      <c r="T407" s="12">
        <f t="shared" si="65"/>
        <v>2.6567999999999037E-4</v>
      </c>
    </row>
    <row r="408" spans="1:20">
      <c r="A408">
        <f t="shared" si="57"/>
        <v>27</v>
      </c>
      <c r="B408" s="12">
        <f t="shared" si="60"/>
        <v>-270</v>
      </c>
      <c r="C408">
        <f t="shared" si="59"/>
        <v>0.57599999999999996</v>
      </c>
      <c r="D408">
        <f t="shared" si="58"/>
        <v>-0.239577516576788</v>
      </c>
      <c r="E408" s="12">
        <f t="shared" ref="E408:E422" si="66">E366+$E$1</f>
        <v>1375</v>
      </c>
      <c r="F408">
        <f>'2000 250 200 1'!C1315</f>
        <v>3.5829548000000002E-6</v>
      </c>
      <c r="G408">
        <f>'2000 250 200 15'!C1315</f>
        <v>3.5866349900000002E-6</v>
      </c>
      <c r="H408" s="15">
        <f t="shared" si="61"/>
        <v>-0.10266110357200761</v>
      </c>
      <c r="I408">
        <f>'2000 250 200 1'!D1315</f>
        <v>4.6750625199999999E-7</v>
      </c>
      <c r="J408">
        <f>'2000 250 200 15'!D1315</f>
        <v>4.6794740999999998E-7</v>
      </c>
      <c r="K408" s="15">
        <f t="shared" si="62"/>
        <v>-9.4319583731553747E-2</v>
      </c>
      <c r="L408">
        <f>'2000 250 200 1'!E1315</f>
        <v>0.13048064500000001</v>
      </c>
      <c r="M408">
        <f>'2000 250 200 15'!E1315</f>
        <v>0.13046976099999999</v>
      </c>
      <c r="N408" s="12">
        <f t="shared" si="63"/>
        <v>-1.0884000000016547E-5</v>
      </c>
      <c r="O408">
        <f>'2000 250 200 1'!F1315</f>
        <v>5.3488523499999998E-3</v>
      </c>
      <c r="P408">
        <f>'2000 250 200 15'!F1315</f>
        <v>5.1436366200000002E-3</v>
      </c>
      <c r="Q408" s="12">
        <f t="shared" si="64"/>
        <v>-2.052157299999996E-4</v>
      </c>
      <c r="R408">
        <f>'2000 250 200 1'!G1315</f>
        <v>0.13291233</v>
      </c>
      <c r="S408">
        <f>'2000 250 200 15'!G1315</f>
        <v>0.13308634599999999</v>
      </c>
      <c r="T408" s="12">
        <f t="shared" si="65"/>
        <v>1.7401599999999906E-4</v>
      </c>
    </row>
    <row r="409" spans="1:20">
      <c r="A409">
        <f t="shared" si="57"/>
        <v>28</v>
      </c>
      <c r="B409" s="12">
        <f t="shared" si="60"/>
        <v>-280</v>
      </c>
      <c r="C409">
        <f t="shared" si="59"/>
        <v>0.72570000000000001</v>
      </c>
      <c r="D409">
        <f t="shared" si="58"/>
        <v>-0.13924287691845788</v>
      </c>
      <c r="E409" s="12">
        <f t="shared" si="66"/>
        <v>1375</v>
      </c>
      <c r="F409">
        <f>'2000 250 200 1'!C1316</f>
        <v>3.5247705300000002E-6</v>
      </c>
      <c r="G409">
        <f>'2000 250 200 15'!C1316</f>
        <v>3.5299046E-6</v>
      </c>
      <c r="H409" s="15">
        <f t="shared" si="61"/>
        <v>-0.14555085543676571</v>
      </c>
      <c r="I409">
        <f>'2000 250 200 1'!D1316</f>
        <v>4.5945845100000001E-7</v>
      </c>
      <c r="J409">
        <f>'2000 250 200 15'!D1316</f>
        <v>4.6010187899999998E-7</v>
      </c>
      <c r="K409" s="15">
        <f t="shared" si="62"/>
        <v>-0.1399425310137028</v>
      </c>
      <c r="L409">
        <f>'2000 250 200 1'!E1316</f>
        <v>0.130351309</v>
      </c>
      <c r="M409">
        <f>'2000 250 200 15'!E1316</f>
        <v>0.13034399799999999</v>
      </c>
      <c r="N409" s="12">
        <f t="shared" si="63"/>
        <v>-7.3110000000098374E-6</v>
      </c>
      <c r="O409">
        <f>'2000 250 200 1'!F1316</f>
        <v>4.6620745599999999E-3</v>
      </c>
      <c r="P409">
        <f>'2000 250 200 15'!F1316</f>
        <v>4.5371495800000002E-3</v>
      </c>
      <c r="Q409" s="12">
        <f t="shared" si="64"/>
        <v>-1.2492497999999977E-4</v>
      </c>
      <c r="R409">
        <f>'2000 250 200 1'!G1316</f>
        <v>0.13384517200000001</v>
      </c>
      <c r="S409">
        <f>'2000 250 200 15'!G1316</f>
        <v>0.13397667199999999</v>
      </c>
      <c r="T409" s="12">
        <f t="shared" si="65"/>
        <v>1.3149999999997886E-4</v>
      </c>
    </row>
    <row r="410" spans="1:20">
      <c r="A410">
        <f t="shared" si="57"/>
        <v>29</v>
      </c>
      <c r="B410" s="12">
        <f t="shared" si="60"/>
        <v>-290</v>
      </c>
      <c r="C410">
        <f t="shared" si="59"/>
        <v>0.9143</v>
      </c>
      <c r="D410">
        <f t="shared" si="58"/>
        <v>-3.8911280232103829E-2</v>
      </c>
      <c r="E410" s="12">
        <f t="shared" si="66"/>
        <v>1375</v>
      </c>
      <c r="F410">
        <f>'2000 250 200 1'!C1317</f>
        <v>3.4607232599999998E-6</v>
      </c>
      <c r="G410">
        <f>'2000 250 200 15'!C1317</f>
        <v>3.4673794999999998E-6</v>
      </c>
      <c r="H410" s="15">
        <f t="shared" si="61"/>
        <v>-0.19215188430605634</v>
      </c>
      <c r="I410">
        <f>'2000 250 200 1'!D1317</f>
        <v>4.50577065E-7</v>
      </c>
      <c r="J410">
        <f>'2000 250 200 15'!D1317</f>
        <v>4.5142380699999999E-7</v>
      </c>
      <c r="K410" s="15">
        <f t="shared" si="62"/>
        <v>-0.18774749033723728</v>
      </c>
      <c r="L410">
        <f>'2000 250 200 1'!E1317</f>
        <v>0.13019736900000001</v>
      </c>
      <c r="M410">
        <f>'2000 250 200 15'!E1317</f>
        <v>0.130191635</v>
      </c>
      <c r="N410" s="12">
        <f t="shared" si="63"/>
        <v>-5.7340000000072333E-6</v>
      </c>
      <c r="O410">
        <f>'2000 250 200 1'!F1317</f>
        <v>4.1944846000000003E-3</v>
      </c>
      <c r="P410">
        <f>'2000 250 200 15'!F1317</f>
        <v>4.0303004900000003E-3</v>
      </c>
      <c r="Q410" s="12">
        <f t="shared" si="64"/>
        <v>-1.6418410999999994E-4</v>
      </c>
      <c r="R410">
        <f>'2000 250 200 1'!G1317</f>
        <v>0.13461552399999999</v>
      </c>
      <c r="S410">
        <f>'2000 250 200 15'!G1317</f>
        <v>0.13474025000000001</v>
      </c>
      <c r="T410" s="12">
        <f t="shared" si="65"/>
        <v>1.2472600000001943E-4</v>
      </c>
    </row>
    <row r="411" spans="1:20">
      <c r="A411">
        <f t="shared" si="57"/>
        <v>30</v>
      </c>
      <c r="B411" s="12">
        <f t="shared" si="60"/>
        <v>-300</v>
      </c>
      <c r="C411">
        <f t="shared" si="59"/>
        <v>1.1519999999999999</v>
      </c>
      <c r="D411">
        <f t="shared" si="58"/>
        <v>6.1452479087193208E-2</v>
      </c>
      <c r="E411" s="12">
        <f t="shared" si="66"/>
        <v>1375</v>
      </c>
      <c r="F411">
        <f>'2000 250 200 1'!C1318</f>
        <v>3.3908331799999999E-6</v>
      </c>
      <c r="G411">
        <f>'2000 250 200 15'!C1318</f>
        <v>3.3989602200000001E-6</v>
      </c>
      <c r="H411" s="15">
        <f t="shared" si="61"/>
        <v>-0.23938990544249045</v>
      </c>
      <c r="I411">
        <f>'2000 250 200 1'!D1318</f>
        <v>4.4087732800000001E-7</v>
      </c>
      <c r="J411">
        <f>'2000 250 200 15'!D1318</f>
        <v>4.4193146800000002E-7</v>
      </c>
      <c r="K411" s="15">
        <f t="shared" si="62"/>
        <v>-0.23881501969085706</v>
      </c>
      <c r="L411">
        <f>'2000 250 200 1'!E1318</f>
        <v>0.13002035300000001</v>
      </c>
      <c r="M411">
        <f>'2000 250 200 15'!E1318</f>
        <v>0.13001960600000001</v>
      </c>
      <c r="N411" s="12">
        <f t="shared" si="63"/>
        <v>-7.4699999999539024E-7</v>
      </c>
      <c r="O411">
        <f>'2000 250 200 1'!F1318</f>
        <v>4.2088127099999999E-3</v>
      </c>
      <c r="P411">
        <f>'2000 250 200 15'!F1318</f>
        <v>3.9743331400000003E-3</v>
      </c>
      <c r="Q411" s="12">
        <f t="shared" si="64"/>
        <v>-2.3447956999999957E-4</v>
      </c>
      <c r="R411">
        <f>'2000 250 200 1'!G1318</f>
        <v>0.135234353</v>
      </c>
      <c r="S411">
        <f>'2000 250 200 15'!G1318</f>
        <v>0.13533118999999999</v>
      </c>
      <c r="T411" s="12">
        <f t="shared" si="65"/>
        <v>9.6836999999988516E-5</v>
      </c>
    </row>
    <row r="412" spans="1:20">
      <c r="A412">
        <f t="shared" si="57"/>
        <v>31</v>
      </c>
      <c r="B412" s="12">
        <f t="shared" si="60"/>
        <v>-310</v>
      </c>
      <c r="C412">
        <f t="shared" si="59"/>
        <v>1.4510000000000001</v>
      </c>
      <c r="D412">
        <f t="shared" si="58"/>
        <v>0.16166741243773589</v>
      </c>
      <c r="E412" s="12">
        <f t="shared" si="66"/>
        <v>1375</v>
      </c>
      <c r="F412">
        <f>'2000 250 200 1'!C1319</f>
        <v>3.3153186799999998E-6</v>
      </c>
      <c r="G412">
        <f>'2000 250 200 15'!C1319</f>
        <v>3.3247334199999998E-6</v>
      </c>
      <c r="H412" s="15">
        <f t="shared" si="61"/>
        <v>-0.28357428099095688</v>
      </c>
      <c r="I412">
        <f>'2000 250 200 1'!D1319</f>
        <v>4.3035615699999998E-7</v>
      </c>
      <c r="J412">
        <f>'2000 250 200 15'!D1319</f>
        <v>4.3160847400000001E-7</v>
      </c>
      <c r="K412" s="15">
        <f t="shared" si="62"/>
        <v>-0.29057271144575036</v>
      </c>
      <c r="L412">
        <f>'2000 250 200 1'!E1319</f>
        <v>0.129808383</v>
      </c>
      <c r="M412">
        <f>'2000 250 200 15'!E1319</f>
        <v>0.12981746799999999</v>
      </c>
      <c r="N412" s="12">
        <f t="shared" si="63"/>
        <v>9.0849999999920161E-6</v>
      </c>
      <c r="O412">
        <f>'2000 250 200 1'!F1319</f>
        <v>4.9827769300000001E-3</v>
      </c>
      <c r="P412">
        <f>'2000 250 200 15'!F1319</f>
        <v>4.6614351800000004E-3</v>
      </c>
      <c r="Q412" s="12">
        <f t="shared" si="64"/>
        <v>-3.2134174999999977E-4</v>
      </c>
      <c r="R412">
        <f>'2000 250 200 1'!G1319</f>
        <v>0.13579982099999999</v>
      </c>
      <c r="S412">
        <f>'2000 250 200 15'!G1319</f>
        <v>0.13584843399999999</v>
      </c>
      <c r="T412" s="12">
        <f t="shared" si="65"/>
        <v>4.8613000000002904E-5</v>
      </c>
    </row>
    <row r="413" spans="1:20">
      <c r="A413">
        <f t="shared" si="57"/>
        <v>32</v>
      </c>
      <c r="B413" s="12">
        <f t="shared" si="60"/>
        <v>-320</v>
      </c>
      <c r="C413">
        <f t="shared" si="59"/>
        <v>1.829</v>
      </c>
      <c r="D413">
        <f t="shared" si="58"/>
        <v>0.26221370547641687</v>
      </c>
      <c r="E413" s="12">
        <f t="shared" si="66"/>
        <v>1375</v>
      </c>
      <c r="F413">
        <f>'2000 250 200 1'!C1320</f>
        <v>3.2347128900000001E-6</v>
      </c>
      <c r="G413">
        <f>'2000 250 200 15'!C1320</f>
        <v>3.2451453900000002E-6</v>
      </c>
      <c r="H413" s="15">
        <f t="shared" si="61"/>
        <v>-0.3219977829515151</v>
      </c>
      <c r="I413">
        <f>'2000 250 200 1'!D1320</f>
        <v>4.1901066100000001E-7</v>
      </c>
      <c r="J413">
        <f>'2000 250 200 15'!D1320</f>
        <v>4.20423853E-7</v>
      </c>
      <c r="K413" s="15">
        <f t="shared" si="62"/>
        <v>-0.33670095199349781</v>
      </c>
      <c r="L413">
        <f>'2000 250 200 1'!E1320</f>
        <v>0.129535657</v>
      </c>
      <c r="M413">
        <f>'2000 250 200 15'!E1320</f>
        <v>0.12955470499999999</v>
      </c>
      <c r="N413" s="12">
        <f t="shared" si="63"/>
        <v>1.9047999999993737E-5</v>
      </c>
      <c r="O413">
        <f>'2000 250 200 1'!F1320</f>
        <v>7.4125035600000003E-3</v>
      </c>
      <c r="P413">
        <f>'2000 250 200 15'!F1320</f>
        <v>6.7483566900000003E-3</v>
      </c>
      <c r="Q413" s="12">
        <f t="shared" si="64"/>
        <v>-6.6414687E-4</v>
      </c>
      <c r="R413">
        <f>'2000 250 200 1'!G1320</f>
        <v>0.13643648899999999</v>
      </c>
      <c r="S413">
        <f>'2000 250 200 15'!G1320</f>
        <v>0.13645284499999999</v>
      </c>
      <c r="T413" s="12">
        <f t="shared" si="65"/>
        <v>1.6355999999995152E-5</v>
      </c>
    </row>
    <row r="414" spans="1:20">
      <c r="A414">
        <f t="shared" si="57"/>
        <v>33</v>
      </c>
      <c r="B414" s="12">
        <f t="shared" si="60"/>
        <v>-330</v>
      </c>
      <c r="C414">
        <f t="shared" si="59"/>
        <v>2.3039999999999998</v>
      </c>
      <c r="D414">
        <f t="shared" si="58"/>
        <v>0.3624824747511744</v>
      </c>
      <c r="E414" s="12">
        <f t="shared" si="66"/>
        <v>1375</v>
      </c>
      <c r="F414">
        <f>'2000 250 200 1'!C1321</f>
        <v>3.14938228E-6</v>
      </c>
      <c r="G414">
        <f>'2000 250 200 15'!C1321</f>
        <v>3.16055286E-6</v>
      </c>
      <c r="H414" s="15">
        <f t="shared" si="61"/>
        <v>-0.35406322734404522</v>
      </c>
      <c r="I414">
        <f>'2000 250 200 1'!D1321</f>
        <v>4.0677823199999999E-7</v>
      </c>
      <c r="J414">
        <f>'2000 250 200 15'!D1321</f>
        <v>4.0834326299999999E-7</v>
      </c>
      <c r="K414" s="15">
        <f t="shared" si="62"/>
        <v>-0.38399944292967214</v>
      </c>
      <c r="L414">
        <f>'2000 250 200 1'!E1321</f>
        <v>0.12916127599999999</v>
      </c>
      <c r="M414">
        <f>'2000 250 200 15'!E1321</f>
        <v>0.12919994800000001</v>
      </c>
      <c r="N414" s="12">
        <f t="shared" si="63"/>
        <v>3.8672000000017359E-5</v>
      </c>
      <c r="O414">
        <f>'2000 250 200 1'!F1321</f>
        <v>1.44250431E-2</v>
      </c>
      <c r="P414">
        <f>'2000 250 200 15'!F1321</f>
        <v>1.29560779E-2</v>
      </c>
      <c r="Q414" s="12">
        <f t="shared" si="64"/>
        <v>-1.4689652000000001E-3</v>
      </c>
      <c r="R414">
        <f>'2000 250 200 1'!G1321</f>
        <v>0.13726496399999999</v>
      </c>
      <c r="S414">
        <f>'2000 250 200 15'!G1321</f>
        <v>0.13721962400000001</v>
      </c>
      <c r="T414" s="12">
        <f t="shared" si="65"/>
        <v>-4.5339999999977065E-5</v>
      </c>
    </row>
    <row r="415" spans="1:20">
      <c r="A415">
        <f t="shared" si="57"/>
        <v>34</v>
      </c>
      <c r="B415" s="12">
        <f t="shared" si="60"/>
        <v>-340</v>
      </c>
      <c r="C415">
        <f t="shared" si="59"/>
        <v>2.903</v>
      </c>
      <c r="D415">
        <f t="shared" si="58"/>
        <v>0.46284703583167375</v>
      </c>
      <c r="E415" s="12">
        <f t="shared" si="66"/>
        <v>1375</v>
      </c>
      <c r="F415">
        <f>'2000 250 200 1'!C1322</f>
        <v>3.0586395299999999E-6</v>
      </c>
      <c r="G415">
        <f>'2000 250 200 15'!C1322</f>
        <v>3.0704224199999999E-6</v>
      </c>
      <c r="H415" s="15">
        <f t="shared" si="61"/>
        <v>-0.38449244259963855</v>
      </c>
      <c r="I415">
        <f>'2000 250 200 1'!D1322</f>
        <v>3.9304545699999997E-7</v>
      </c>
      <c r="J415">
        <f>'2000 250 200 15'!D1322</f>
        <v>3.9487507799999999E-7</v>
      </c>
      <c r="K415" s="15">
        <f t="shared" si="62"/>
        <v>-0.46441764587339057</v>
      </c>
      <c r="L415">
        <f>'2000 250 200 1'!E1322</f>
        <v>0.12850336000000001</v>
      </c>
      <c r="M415">
        <f>'2000 250 200 15'!E1322</f>
        <v>0.128606108</v>
      </c>
      <c r="N415" s="12">
        <f t="shared" si="63"/>
        <v>1.0274799999998585E-4</v>
      </c>
      <c r="O415">
        <f>'2000 250 200 1'!F1322</f>
        <v>2.95334724E-2</v>
      </c>
      <c r="P415">
        <f>'2000 250 200 15'!F1322</f>
        <v>2.71597157E-2</v>
      </c>
      <c r="Q415" s="12">
        <f t="shared" si="64"/>
        <v>-2.3737567000000001E-3</v>
      </c>
      <c r="R415">
        <f>'2000 250 200 1'!G1322</f>
        <v>0.138854907</v>
      </c>
      <c r="S415">
        <f>'2000 250 200 15'!G1322</f>
        <v>0.13861027000000001</v>
      </c>
      <c r="T415" s="12">
        <f t="shared" si="65"/>
        <v>-2.44636999999992E-4</v>
      </c>
    </row>
    <row r="416" spans="1:20">
      <c r="A416">
        <f t="shared" si="57"/>
        <v>35</v>
      </c>
      <c r="B416" s="12">
        <f t="shared" si="60"/>
        <v>-350</v>
      </c>
      <c r="C416">
        <f t="shared" si="59"/>
        <v>3.657</v>
      </c>
      <c r="D416">
        <f t="shared" si="58"/>
        <v>0.56312496033804438</v>
      </c>
      <c r="E416" s="12">
        <f t="shared" si="66"/>
        <v>1375</v>
      </c>
      <c r="F416">
        <f>'2000 250 200 1'!C1323</f>
        <v>2.9593276400000001E-6</v>
      </c>
      <c r="G416">
        <f>'2000 250 200 15'!C1323</f>
        <v>2.9719641699999999E-6</v>
      </c>
      <c r="H416" s="15">
        <f t="shared" si="61"/>
        <v>-0.42609705962181749</v>
      </c>
      <c r="I416">
        <f>'2000 250 200 1'!D1323</f>
        <v>3.75928291E-7</v>
      </c>
      <c r="J416">
        <f>'2000 250 200 15'!D1323</f>
        <v>3.7825962300000001E-7</v>
      </c>
      <c r="K416" s="15">
        <f t="shared" si="62"/>
        <v>-0.61823637232139717</v>
      </c>
      <c r="L416">
        <f>'2000 250 200 1'!E1323</f>
        <v>0.12703165599999999</v>
      </c>
      <c r="M416">
        <f>'2000 250 200 15'!E1323</f>
        <v>0.12727596999999999</v>
      </c>
      <c r="N416" s="12">
        <f t="shared" si="63"/>
        <v>2.4431399999999548E-4</v>
      </c>
      <c r="O416">
        <f>'2000 250 200 1'!F1323</f>
        <v>5.0543895300000002E-2</v>
      </c>
      <c r="P416">
        <f>'2000 250 200 15'!F1323</f>
        <v>4.81780006E-2</v>
      </c>
      <c r="Q416" s="12">
        <f t="shared" si="64"/>
        <v>-2.3658947000000027E-3</v>
      </c>
      <c r="R416">
        <f>'2000 250 200 1'!G1323</f>
        <v>0.14254170099999999</v>
      </c>
      <c r="S416">
        <f>'2000 250 200 15'!G1323</f>
        <v>0.141945878</v>
      </c>
      <c r="T416" s="12">
        <f t="shared" si="65"/>
        <v>-5.9582299999999533E-4</v>
      </c>
    </row>
    <row r="417" spans="1:20">
      <c r="A417">
        <f t="shared" si="57"/>
        <v>36</v>
      </c>
      <c r="B417" s="12">
        <f t="shared" si="60"/>
        <v>-360</v>
      </c>
      <c r="C417">
        <f t="shared" si="59"/>
        <v>4.6079999999999997</v>
      </c>
      <c r="D417">
        <f t="shared" si="58"/>
        <v>0.6635124704151556</v>
      </c>
      <c r="E417" s="12">
        <f t="shared" si="66"/>
        <v>1375</v>
      </c>
      <c r="F417">
        <f>'2000 250 200 1'!C1324</f>
        <v>2.8437966199999998E-6</v>
      </c>
      <c r="G417">
        <f>'2000 250 200 15'!C1324</f>
        <v>2.8578600799999998E-6</v>
      </c>
      <c r="H417" s="15">
        <f t="shared" si="61"/>
        <v>-0.49331135632911793</v>
      </c>
      <c r="I417">
        <f>'2000 250 200 1'!D1324</f>
        <v>3.5229094499999997E-7</v>
      </c>
      <c r="J417">
        <f>'2000 250 200 15'!D1324</f>
        <v>3.5532787400000001E-7</v>
      </c>
      <c r="K417" s="15">
        <f t="shared" si="62"/>
        <v>-0.85835167704889326</v>
      </c>
      <c r="L417">
        <f>'2000 250 200 1'!E1324</f>
        <v>0.12388049900000001</v>
      </c>
      <c r="M417">
        <f>'2000 250 200 15'!E1324</f>
        <v>0.124333544</v>
      </c>
      <c r="N417" s="12">
        <f t="shared" si="63"/>
        <v>4.5304499999999914E-4</v>
      </c>
      <c r="O417">
        <f>'2000 250 200 1'!F1324</f>
        <v>6.5996497099999996E-2</v>
      </c>
      <c r="P417">
        <f>'2000 250 200 15'!F1324</f>
        <v>6.4958138999999998E-2</v>
      </c>
      <c r="Q417" s="12">
        <f t="shared" si="64"/>
        <v>-1.0383580999999975E-3</v>
      </c>
      <c r="R417">
        <f>'2000 250 200 1'!G1324</f>
        <v>0.14958428300000001</v>
      </c>
      <c r="S417">
        <f>'2000 250 200 15'!G1324</f>
        <v>0.14865461699999999</v>
      </c>
      <c r="T417" s="12">
        <f t="shared" si="65"/>
        <v>-9.2966600000002342E-4</v>
      </c>
    </row>
    <row r="418" spans="1:20">
      <c r="A418">
        <f t="shared" si="57"/>
        <v>37</v>
      </c>
      <c r="B418" s="12">
        <f t="shared" si="60"/>
        <v>-370</v>
      </c>
      <c r="C418">
        <f t="shared" si="59"/>
        <v>5.806</v>
      </c>
      <c r="D418">
        <f t="shared" si="58"/>
        <v>0.76387703149565489</v>
      </c>
      <c r="E418" s="12">
        <f t="shared" si="66"/>
        <v>1375</v>
      </c>
      <c r="F418">
        <f>'2000 250 200 1'!C1325</f>
        <v>2.6995502399999999E-6</v>
      </c>
      <c r="G418">
        <f>'2000 250 200 15'!C1325</f>
        <v>2.7154959E-6</v>
      </c>
      <c r="H418" s="15">
        <f t="shared" si="61"/>
        <v>-0.58893902610403881</v>
      </c>
      <c r="I418">
        <f>'2000 250 200 1'!D1325</f>
        <v>3.1913996E-7</v>
      </c>
      <c r="J418">
        <f>'2000 250 200 15'!D1325</f>
        <v>3.2284130999999999E-7</v>
      </c>
      <c r="K418" s="15">
        <f t="shared" si="62"/>
        <v>-1.1531021769529155</v>
      </c>
      <c r="L418">
        <f>'2000 250 200 1'!E1325</f>
        <v>0.11821967799999999</v>
      </c>
      <c r="M418">
        <f>'2000 250 200 15'!E1325</f>
        <v>0.11888852799999999</v>
      </c>
      <c r="N418" s="12">
        <f t="shared" si="63"/>
        <v>6.6884999999999861E-4</v>
      </c>
      <c r="O418">
        <f>'2000 250 200 1'!F1325</f>
        <v>6.4487025899999995E-2</v>
      </c>
      <c r="P418">
        <f>'2000 250 200 15'!F1325</f>
        <v>6.5024050200000003E-2</v>
      </c>
      <c r="Q418" s="12">
        <f t="shared" si="64"/>
        <v>5.37024300000008E-4</v>
      </c>
      <c r="R418">
        <f>'2000 250 200 1'!G1325</f>
        <v>0.159542567</v>
      </c>
      <c r="S418">
        <f>'2000 250 200 15'!G1325</f>
        <v>0.15853289400000001</v>
      </c>
      <c r="T418" s="12">
        <f t="shared" si="65"/>
        <v>-1.0096729999999887E-3</v>
      </c>
    </row>
    <row r="419" spans="1:20">
      <c r="A419">
        <f t="shared" si="57"/>
        <v>38</v>
      </c>
      <c r="B419" s="12">
        <f t="shared" si="60"/>
        <v>-380</v>
      </c>
      <c r="C419">
        <f t="shared" si="59"/>
        <v>7.3140000000000001</v>
      </c>
      <c r="D419">
        <f t="shared" si="58"/>
        <v>0.86415495600202552</v>
      </c>
      <c r="E419" s="12">
        <f t="shared" si="66"/>
        <v>1375</v>
      </c>
      <c r="F419">
        <f>'2000 250 200 1'!C1326</f>
        <v>2.51367498E-6</v>
      </c>
      <c r="G419">
        <f>'2000 250 200 15'!C1326</f>
        <v>2.5312975200000001E-6</v>
      </c>
      <c r="H419" s="15">
        <f t="shared" si="61"/>
        <v>-0.69861788146516468</v>
      </c>
      <c r="I419">
        <f>'2000 250 200 1'!D1326</f>
        <v>2.7585709799999999E-7</v>
      </c>
      <c r="J419">
        <f>'2000 250 200 15'!D1326</f>
        <v>2.7988339799999998E-7</v>
      </c>
      <c r="K419" s="15">
        <f t="shared" si="62"/>
        <v>-1.4489856431121007</v>
      </c>
      <c r="L419">
        <f>'2000 250 200 1'!E1326</f>
        <v>0.10974254899999999</v>
      </c>
      <c r="M419">
        <f>'2000 250 200 15'!E1326</f>
        <v>0.11056914299999999</v>
      </c>
      <c r="N419" s="12">
        <f t="shared" si="63"/>
        <v>8.2659399999999994E-4</v>
      </c>
      <c r="O419">
        <f>'2000 250 200 1'!F1326</f>
        <v>4.61281251E-2</v>
      </c>
      <c r="P419">
        <f>'2000 250 200 15'!F1326</f>
        <v>4.7468298899999997E-2</v>
      </c>
      <c r="Q419" s="12">
        <f t="shared" si="64"/>
        <v>1.3401737999999969E-3</v>
      </c>
      <c r="R419">
        <f>'2000 250 200 1'!G1326</f>
        <v>0.16965132199999999</v>
      </c>
      <c r="S419">
        <f>'2000 250 200 15'!G1326</f>
        <v>0.16887218300000001</v>
      </c>
      <c r="T419" s="12">
        <f t="shared" si="65"/>
        <v>-7.7913899999998426E-4</v>
      </c>
    </row>
    <row r="420" spans="1:20">
      <c r="A420">
        <f t="shared" si="57"/>
        <v>39</v>
      </c>
      <c r="B420" s="12">
        <f t="shared" si="60"/>
        <v>-390</v>
      </c>
      <c r="C420">
        <f t="shared" si="59"/>
        <v>9.2159999999999993</v>
      </c>
      <c r="D420">
        <f t="shared" si="58"/>
        <v>0.96454246607913674</v>
      </c>
      <c r="E420" s="12">
        <f t="shared" si="66"/>
        <v>1375</v>
      </c>
      <c r="F420">
        <f>'2000 250 200 1'!C1327</f>
        <v>2.3025621799999998E-6</v>
      </c>
      <c r="G420">
        <f>'2000 250 200 15'!C1327</f>
        <v>2.3210594800000001E-6</v>
      </c>
      <c r="H420" s="15">
        <f t="shared" si="61"/>
        <v>-0.8001216950783242</v>
      </c>
      <c r="I420">
        <f>'2000 250 200 1'!D1327</f>
        <v>2.27000123E-7</v>
      </c>
      <c r="J420">
        <f>'2000 250 200 15'!D1327</f>
        <v>2.3092184199999999E-7</v>
      </c>
      <c r="K420" s="15">
        <f t="shared" si="62"/>
        <v>-1.7128328840919378</v>
      </c>
      <c r="L420">
        <f>'2000 250 200 1'!E1327</f>
        <v>9.8585881900000005E-2</v>
      </c>
      <c r="M420">
        <f>'2000 250 200 15'!E1327</f>
        <v>9.9489842699999997E-2</v>
      </c>
      <c r="N420" s="12">
        <f t="shared" si="63"/>
        <v>9.0396079999999213E-4</v>
      </c>
      <c r="O420">
        <f>'2000 250 200 1'!F1327</f>
        <v>-4.0841723899999998E-3</v>
      </c>
      <c r="P420">
        <f>'2000 250 200 15'!F1327</f>
        <v>-2.8671493400000002E-3</v>
      </c>
      <c r="Q420" s="12">
        <f t="shared" si="64"/>
        <v>1.2170230499999996E-3</v>
      </c>
      <c r="R420">
        <f>'2000 250 200 1'!G1327</f>
        <v>0.17801529699999999</v>
      </c>
      <c r="S420">
        <f>'2000 250 200 15'!G1327</f>
        <v>0.17760709499999999</v>
      </c>
      <c r="T420" s="12">
        <f t="shared" si="65"/>
        <v>-4.082019999999964E-4</v>
      </c>
    </row>
    <row r="421" spans="1:20">
      <c r="A421">
        <f t="shared" si="57"/>
        <v>40</v>
      </c>
      <c r="B421" s="12">
        <f t="shared" si="60"/>
        <v>-400</v>
      </c>
      <c r="C421">
        <f t="shared" si="59"/>
        <v>11.61</v>
      </c>
      <c r="D421">
        <f t="shared" si="58"/>
        <v>1.0648322197385738</v>
      </c>
      <c r="E421" s="12">
        <f t="shared" si="66"/>
        <v>1375</v>
      </c>
      <c r="F421">
        <f>'2000 250 200 1'!C1328</f>
        <v>1.94523263E-6</v>
      </c>
      <c r="G421">
        <f>'2000 250 200 15'!C1328</f>
        <v>1.96221914E-6</v>
      </c>
      <c r="H421" s="15">
        <f t="shared" si="61"/>
        <v>-0.86944182550972271</v>
      </c>
      <c r="I421">
        <f>'2000 250 200 1'!D1328</f>
        <v>1.71466342E-7</v>
      </c>
      <c r="J421">
        <f>'2000 250 200 15'!D1328</f>
        <v>1.7482995500000001E-7</v>
      </c>
      <c r="K421" s="15">
        <f t="shared" si="62"/>
        <v>-1.9426214078171342</v>
      </c>
      <c r="L421">
        <f>'2000 250 200 1'!E1328</f>
        <v>8.8146959499999997E-2</v>
      </c>
      <c r="M421">
        <f>'2000 250 200 15'!E1328</f>
        <v>8.9098078600000005E-2</v>
      </c>
      <c r="N421" s="12">
        <f t="shared" si="63"/>
        <v>9.5111910000000854E-4</v>
      </c>
      <c r="O421">
        <f>'2000 250 200 1'!F1328</f>
        <v>-3.1875399499999998E-2</v>
      </c>
      <c r="P421">
        <f>'2000 250 200 15'!F1328</f>
        <v>-3.0634719299999998E-2</v>
      </c>
      <c r="Q421" s="12">
        <f t="shared" si="64"/>
        <v>1.2406802000000001E-3</v>
      </c>
      <c r="R421">
        <f>'2000 250 200 1'!G1328</f>
        <v>0.173801329</v>
      </c>
      <c r="S421">
        <f>'2000 250 200 15'!G1328</f>
        <v>0.173584777</v>
      </c>
      <c r="T421" s="12">
        <f t="shared" si="65"/>
        <v>-2.1655200000000874E-4</v>
      </c>
    </row>
    <row r="422" spans="1:20">
      <c r="A422">
        <f t="shared" si="57"/>
        <v>41</v>
      </c>
      <c r="B422" s="12">
        <f t="shared" si="60"/>
        <v>-410</v>
      </c>
      <c r="C422">
        <f t="shared" si="59"/>
        <v>13</v>
      </c>
      <c r="D422">
        <f t="shared" si="58"/>
        <v>1.1139433523068367</v>
      </c>
      <c r="E422" s="12">
        <f t="shared" si="66"/>
        <v>1375</v>
      </c>
      <c r="F422">
        <f>'2000 250 200 1'!C1329</f>
        <v>1.47557773E-6</v>
      </c>
      <c r="G422">
        <f>'2000 250 200 15'!C1329</f>
        <v>1.4891151899999999E-6</v>
      </c>
      <c r="H422" s="15">
        <f t="shared" si="61"/>
        <v>-0.91324534211792119</v>
      </c>
      <c r="I422">
        <f>'2000 250 200 1'!D1329</f>
        <v>1.09629586E-7</v>
      </c>
      <c r="J422">
        <f>'2000 250 200 15'!D1329</f>
        <v>1.11995359E-7</v>
      </c>
      <c r="K422" s="15">
        <f t="shared" si="62"/>
        <v>-2.1349338631533499</v>
      </c>
      <c r="L422">
        <f>'2000 250 200 1'!E1329</f>
        <v>7.4296042899999998E-2</v>
      </c>
      <c r="M422">
        <f>'2000 250 200 15'!E1329</f>
        <v>7.5209331899999995E-2</v>
      </c>
      <c r="N422" s="12">
        <f t="shared" si="63"/>
        <v>9.1328899999999769E-4</v>
      </c>
      <c r="O422">
        <f>'2000 250 200 1'!F1329</f>
        <v>-4.1913266900000003E-2</v>
      </c>
      <c r="P422">
        <f>'2000 250 200 15'!F1329</f>
        <v>-4.0593786499999999E-2</v>
      </c>
      <c r="Q422" s="12">
        <f t="shared" si="64"/>
        <v>1.3194804000000032E-3</v>
      </c>
      <c r="R422">
        <f>'2000 250 200 1'!G1329</f>
        <v>0.165507924</v>
      </c>
      <c r="S422">
        <f>'2000 250 200 15'!G1329</f>
        <v>0.165455135</v>
      </c>
      <c r="T422" s="12">
        <f t="shared" si="65"/>
        <v>-5.2788999999997532E-5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70C0"/>
  </sheetPr>
  <dimension ref="A1:DT93"/>
  <sheetViews>
    <sheetView topLeftCell="B58" workbookViewId="0">
      <selection activeCell="E1" sqref="E1:M1"/>
    </sheetView>
  </sheetViews>
  <sheetFormatPr defaultColWidth="8.85546875" defaultRowHeight="15"/>
  <cols>
    <col min="5" max="5" width="14.140625"/>
    <col min="6" max="13" width="12.85546875"/>
    <col min="14" max="21" width="10.28515625" customWidth="1"/>
    <col min="22" max="28" width="11.42578125" customWidth="1"/>
    <col min="29" max="34" width="12.5703125" customWidth="1"/>
    <col min="35" max="39" width="13.7109375" customWidth="1"/>
    <col min="40" max="43" width="14.7109375" customWidth="1"/>
    <col min="44" max="46" width="15.85546875" customWidth="1"/>
    <col min="47" max="48" width="17" customWidth="1"/>
    <col min="49" max="49" width="18.140625" customWidth="1"/>
    <col min="50" max="57" width="10.42578125" customWidth="1"/>
    <col min="58" max="58" width="11.7109375" customWidth="1"/>
    <col min="59" max="60" width="12.85546875" customWidth="1"/>
    <col min="61" max="61" width="11.7109375" customWidth="1"/>
    <col min="62" max="63" width="12.85546875" customWidth="1"/>
    <col min="64" max="64" width="11.7109375" customWidth="1"/>
    <col min="65" max="70" width="12.85546875" customWidth="1"/>
    <col min="71" max="75" width="14" customWidth="1"/>
    <col min="76" max="79" width="15.140625" customWidth="1"/>
    <col min="80" max="82" width="16.28515625" customWidth="1"/>
    <col min="83" max="84" width="17.42578125" customWidth="1"/>
    <col min="85" max="85" width="18.5703125" customWidth="1"/>
    <col min="108" max="108" width="11.42578125" customWidth="1"/>
    <col min="117" max="124" width="12.85546875"/>
  </cols>
  <sheetData>
    <row r="1" spans="1:124" s="1" customFormat="1">
      <c r="A1" s="1" t="s">
        <v>1</v>
      </c>
      <c r="B1" s="1" t="s">
        <v>46</v>
      </c>
      <c r="C1" s="1" t="s">
        <v>47</v>
      </c>
      <c r="D1" s="1" t="s">
        <v>48</v>
      </c>
      <c r="E1" s="1">
        <v>2500</v>
      </c>
      <c r="F1" s="1">
        <v>3500</v>
      </c>
      <c r="G1" s="1">
        <v>4500</v>
      </c>
      <c r="H1" s="1">
        <v>5500</v>
      </c>
      <c r="I1" s="1">
        <v>6500</v>
      </c>
      <c r="J1" s="1">
        <v>7500</v>
      </c>
      <c r="K1" s="1">
        <v>8500</v>
      </c>
      <c r="L1" s="1">
        <v>9500</v>
      </c>
      <c r="M1" s="1">
        <v>10500</v>
      </c>
      <c r="N1" s="1">
        <f>(F1+E1)/2</f>
        <v>3000</v>
      </c>
      <c r="O1" s="1">
        <f t="shared" ref="O1:U1" si="0">(G1+F1)/2</f>
        <v>4000</v>
      </c>
      <c r="P1" s="1">
        <f t="shared" si="0"/>
        <v>5000</v>
      </c>
      <c r="Q1" s="1">
        <f t="shared" si="0"/>
        <v>6000</v>
      </c>
      <c r="R1" s="1">
        <f t="shared" si="0"/>
        <v>7000</v>
      </c>
      <c r="S1" s="1">
        <f t="shared" si="0"/>
        <v>8000</v>
      </c>
      <c r="T1" s="1">
        <f t="shared" si="0"/>
        <v>9000</v>
      </c>
      <c r="U1" s="1">
        <f t="shared" si="0"/>
        <v>10000</v>
      </c>
      <c r="V1" s="1">
        <f>(E1+F1+G1)/3</f>
        <v>3500</v>
      </c>
      <c r="W1" s="1">
        <f t="shared" ref="W1:AB1" si="1">(F1+G1+H1)/3</f>
        <v>4500</v>
      </c>
      <c r="X1" s="1">
        <f t="shared" si="1"/>
        <v>5500</v>
      </c>
      <c r="Y1" s="1">
        <f t="shared" si="1"/>
        <v>6500</v>
      </c>
      <c r="Z1" s="1">
        <f t="shared" si="1"/>
        <v>7500</v>
      </c>
      <c r="AA1" s="1">
        <f t="shared" si="1"/>
        <v>8500</v>
      </c>
      <c r="AB1" s="1">
        <f t="shared" si="1"/>
        <v>9500</v>
      </c>
      <c r="AC1" s="1">
        <f t="shared" ref="AC1:AH1" si="2">(E1+F1+G1+H1)/4</f>
        <v>4000</v>
      </c>
      <c r="AD1" s="1">
        <f t="shared" si="2"/>
        <v>5000</v>
      </c>
      <c r="AE1" s="1">
        <f t="shared" si="2"/>
        <v>6000</v>
      </c>
      <c r="AF1" s="1">
        <f t="shared" si="2"/>
        <v>7000</v>
      </c>
      <c r="AG1" s="1">
        <f t="shared" si="2"/>
        <v>8000</v>
      </c>
      <c r="AH1" s="1">
        <f t="shared" si="2"/>
        <v>9000</v>
      </c>
      <c r="AI1" s="1">
        <f>(E1+F1+G1+H1+I1)/5</f>
        <v>4500</v>
      </c>
      <c r="AJ1" s="1">
        <f>(F1+G1+H1+I1+J1)/5</f>
        <v>5500</v>
      </c>
      <c r="AK1" s="1">
        <f>(G1+H1+I1+J1+K1)/5</f>
        <v>6500</v>
      </c>
      <c r="AL1" s="1">
        <f>(H1+I1+J1+K1+L1)/5</f>
        <v>7500</v>
      </c>
      <c r="AM1" s="1">
        <f>(I1+J1+K1+L1+M1)/5</f>
        <v>8500</v>
      </c>
      <c r="AN1" s="1">
        <f>(E1+F1+G1+H1+I1+J1)/6</f>
        <v>5000</v>
      </c>
      <c r="AO1" s="1">
        <f>(F1+G1+H1+I1+J1+K1)/6</f>
        <v>6000</v>
      </c>
      <c r="AP1" s="1">
        <f>(G1+H1+I1+J1+K1+L1)/6</f>
        <v>7000</v>
      </c>
      <c r="AQ1" s="1">
        <f>(H1+I1+J1+K1+L1+M1)/6</f>
        <v>8000</v>
      </c>
      <c r="AR1" s="1">
        <f>(E1+F1+G1+H1+I1+J1+K1)/7</f>
        <v>5500</v>
      </c>
      <c r="AS1" s="1">
        <f>(F1+G1+H1+I1+J1+K1+L1)/7</f>
        <v>6500</v>
      </c>
      <c r="AT1" s="1">
        <f>(G1+H1+I1+J1+K1+L1+M1)/7</f>
        <v>7500</v>
      </c>
      <c r="AU1" s="1">
        <f>(E1+F1+G1+H1+I1+J1+K1+L1)/8</f>
        <v>6000</v>
      </c>
      <c r="AV1" s="1">
        <f>(F1+G1+H1+I1+J1+K1+L1+M1)/8</f>
        <v>7000</v>
      </c>
      <c r="AW1" s="1">
        <f>(E1+F1+G1+H1+I1+J1+K1+L1+M1)/9</f>
        <v>6500</v>
      </c>
      <c r="AX1" s="1">
        <f>(E1+F1)/2</f>
        <v>3000</v>
      </c>
      <c r="AY1" s="1">
        <f t="shared" ref="AY1:BE1" si="3">(F1+G1)/2</f>
        <v>4000</v>
      </c>
      <c r="AZ1" s="1">
        <f t="shared" si="3"/>
        <v>5000</v>
      </c>
      <c r="BA1" s="1">
        <f t="shared" si="3"/>
        <v>6000</v>
      </c>
      <c r="BB1" s="1">
        <f t="shared" si="3"/>
        <v>7000</v>
      </c>
      <c r="BC1" s="1">
        <f t="shared" si="3"/>
        <v>8000</v>
      </c>
      <c r="BD1" s="1">
        <f t="shared" si="3"/>
        <v>9000</v>
      </c>
      <c r="BE1" s="1">
        <f t="shared" si="3"/>
        <v>10000</v>
      </c>
      <c r="BF1" s="1">
        <f>(E1+F1+G1)/3</f>
        <v>3500</v>
      </c>
      <c r="BG1" s="1">
        <f t="shared" ref="BG1:BL1" si="4">(F1+G1+H1)/3</f>
        <v>4500</v>
      </c>
      <c r="BH1" s="1">
        <f t="shared" si="4"/>
        <v>5500</v>
      </c>
      <c r="BI1" s="1">
        <f t="shared" si="4"/>
        <v>6500</v>
      </c>
      <c r="BJ1" s="1">
        <f t="shared" si="4"/>
        <v>7500</v>
      </c>
      <c r="BK1" s="1">
        <f t="shared" si="4"/>
        <v>8500</v>
      </c>
      <c r="BL1" s="1">
        <f t="shared" si="4"/>
        <v>9500</v>
      </c>
      <c r="BM1" s="1">
        <f t="shared" ref="BM1:BR1" si="5">(E1+F1+G1+H1)/4</f>
        <v>4000</v>
      </c>
      <c r="BN1" s="1">
        <f t="shared" si="5"/>
        <v>5000</v>
      </c>
      <c r="BO1" s="1">
        <f t="shared" si="5"/>
        <v>6000</v>
      </c>
      <c r="BP1" s="1">
        <f t="shared" si="5"/>
        <v>7000</v>
      </c>
      <c r="BQ1" s="1">
        <f t="shared" si="5"/>
        <v>8000</v>
      </c>
      <c r="BR1" s="1">
        <f t="shared" si="5"/>
        <v>9000</v>
      </c>
      <c r="BS1" s="1">
        <f>(E1+F1+G1+H1+I1)/5</f>
        <v>4500</v>
      </c>
      <c r="BT1" s="1">
        <f>(F1+G1+H1+I1+J1)/5</f>
        <v>5500</v>
      </c>
      <c r="BU1" s="1">
        <f>(G1+H1+I1+J1+K1)/5</f>
        <v>6500</v>
      </c>
      <c r="BV1" s="1">
        <f>(H1+I1+J1+K1+L1)/5</f>
        <v>7500</v>
      </c>
      <c r="BW1" s="1">
        <f>(I1+J1+K1+L1+M1)/5</f>
        <v>8500</v>
      </c>
      <c r="BX1" s="1">
        <f>(E1+F1+G1+H1+I1+J1)/6</f>
        <v>5000</v>
      </c>
      <c r="BY1" s="1">
        <f>(F1+G1+H1+I1+J1+K1)/6</f>
        <v>6000</v>
      </c>
      <c r="BZ1" s="1">
        <f>(G1+H1+I1+J1+K1+L1)/6</f>
        <v>7000</v>
      </c>
      <c r="CA1" s="1">
        <f>(H1+I1+J1+K1+L1+M1)/6</f>
        <v>8000</v>
      </c>
      <c r="CB1" s="1">
        <f>(E1+F1+G1+H1+I1+J1+K1)/7</f>
        <v>5500</v>
      </c>
      <c r="CC1" s="1">
        <f>(F1+G1+H1+I1+J1+K1+L1)/7</f>
        <v>6500</v>
      </c>
      <c r="CD1" s="1">
        <f>(G1+H1+I1+J1+K1+L1+M1)/7</f>
        <v>7500</v>
      </c>
      <c r="CE1" s="1">
        <f>(E1+F1+G1+H1+I1+J1+K1+L1)/8</f>
        <v>6000</v>
      </c>
      <c r="CF1" s="1">
        <f>(F1+G1+H1+I1+J1+K1+L1+M1)/8</f>
        <v>7000</v>
      </c>
      <c r="CG1" s="1">
        <f>(E1+F1+G1+H1+I1+J1+K1+L1+M1)/9</f>
        <v>6500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90</v>
      </c>
      <c r="DA1" s="1" t="s">
        <v>91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>
        <f t="shared" ref="DM1:DT1" si="6">(F1+E1)/2</f>
        <v>3000</v>
      </c>
      <c r="DN1" s="1">
        <f t="shared" si="6"/>
        <v>4000</v>
      </c>
      <c r="DO1" s="1">
        <f t="shared" si="6"/>
        <v>5000</v>
      </c>
      <c r="DP1" s="1">
        <f t="shared" si="6"/>
        <v>6000</v>
      </c>
      <c r="DQ1" s="1">
        <f t="shared" si="6"/>
        <v>7000</v>
      </c>
      <c r="DR1" s="1">
        <f t="shared" si="6"/>
        <v>8000</v>
      </c>
      <c r="DS1" s="1">
        <f t="shared" si="6"/>
        <v>9000</v>
      </c>
      <c r="DT1" s="1">
        <f t="shared" si="6"/>
        <v>10000</v>
      </c>
    </row>
    <row r="2" spans="1:124" ht="18">
      <c r="A2" s="2" t="s">
        <v>1</v>
      </c>
      <c r="B2" s="2" t="s">
        <v>46</v>
      </c>
      <c r="C2" s="2" t="s">
        <v>47</v>
      </c>
      <c r="D2" s="2" t="s">
        <v>48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148</v>
      </c>
      <c r="AY2" s="3" t="s">
        <v>149</v>
      </c>
      <c r="AZ2" s="3" t="s">
        <v>150</v>
      </c>
      <c r="BA2" s="3" t="s">
        <v>151</v>
      </c>
      <c r="BB2" s="3" t="s">
        <v>152</v>
      </c>
      <c r="BC2" s="3" t="s">
        <v>153</v>
      </c>
      <c r="BD2" s="3" t="s">
        <v>154</v>
      </c>
      <c r="BE2" s="3" t="s">
        <v>155</v>
      </c>
      <c r="BF2" s="4" t="s">
        <v>156</v>
      </c>
      <c r="BG2" s="4" t="s">
        <v>157</v>
      </c>
      <c r="BH2" s="4" t="s">
        <v>158</v>
      </c>
      <c r="BI2" s="4" t="s">
        <v>159</v>
      </c>
      <c r="BJ2" s="4" t="s">
        <v>160</v>
      </c>
      <c r="BK2" s="4" t="s">
        <v>161</v>
      </c>
      <c r="BL2" s="4" t="s">
        <v>162</v>
      </c>
      <c r="BM2" s="4" t="s">
        <v>163</v>
      </c>
      <c r="BN2" s="4" t="s">
        <v>164</v>
      </c>
      <c r="BO2" s="4" t="s">
        <v>165</v>
      </c>
      <c r="BP2" s="4" t="s">
        <v>166</v>
      </c>
      <c r="BQ2" s="4" t="s">
        <v>167</v>
      </c>
      <c r="BR2" s="4" t="s">
        <v>168</v>
      </c>
      <c r="BS2" s="4" t="s">
        <v>169</v>
      </c>
      <c r="BT2" s="4" t="s">
        <v>170</v>
      </c>
      <c r="BU2" s="4" t="s">
        <v>171</v>
      </c>
      <c r="BV2" s="4" t="s">
        <v>172</v>
      </c>
      <c r="BW2" s="4" t="s">
        <v>173</v>
      </c>
      <c r="BX2" s="4" t="s">
        <v>174</v>
      </c>
      <c r="BY2" s="4" t="s">
        <v>175</v>
      </c>
      <c r="BZ2" s="4" t="s">
        <v>176</v>
      </c>
      <c r="CA2" s="4" t="s">
        <v>177</v>
      </c>
      <c r="CB2" s="4" t="s">
        <v>178</v>
      </c>
      <c r="CC2" s="4" t="s">
        <v>179</v>
      </c>
      <c r="CD2" s="4" t="s">
        <v>180</v>
      </c>
      <c r="CE2" s="4" t="s">
        <v>181</v>
      </c>
      <c r="CF2" s="4" t="s">
        <v>182</v>
      </c>
      <c r="CG2" s="4" t="s">
        <v>183</v>
      </c>
      <c r="CH2" s="5" t="s">
        <v>72</v>
      </c>
      <c r="CI2" s="6" t="s">
        <v>184</v>
      </c>
      <c r="CJ2" s="6" t="s">
        <v>185</v>
      </c>
      <c r="CK2" s="9" t="s">
        <v>186</v>
      </c>
      <c r="CL2" s="9" t="s">
        <v>187</v>
      </c>
      <c r="CM2" s="9" t="s">
        <v>188</v>
      </c>
      <c r="CN2" s="10" t="s">
        <v>189</v>
      </c>
      <c r="CO2" s="10" t="s">
        <v>190</v>
      </c>
      <c r="CP2" s="10" t="s">
        <v>191</v>
      </c>
      <c r="CQ2" s="10" t="s">
        <v>192</v>
      </c>
      <c r="CR2" s="10" t="s">
        <v>193</v>
      </c>
      <c r="CS2" s="10" t="s">
        <v>194</v>
      </c>
      <c r="CT2" s="10" t="s">
        <v>195</v>
      </c>
      <c r="CU2" s="10" t="s">
        <v>196</v>
      </c>
      <c r="CV2" s="10" t="s">
        <v>197</v>
      </c>
      <c r="CW2" s="10" t="s">
        <v>198</v>
      </c>
      <c r="CX2" s="10" t="s">
        <v>199</v>
      </c>
      <c r="CY2" s="10" t="s">
        <v>200</v>
      </c>
      <c r="CZ2" s="10" t="s">
        <v>201</v>
      </c>
      <c r="DA2" s="10" t="s">
        <v>202</v>
      </c>
      <c r="DB2" s="10" t="s">
        <v>203</v>
      </c>
      <c r="DC2" s="10" t="s">
        <v>204</v>
      </c>
      <c r="DD2" s="10" t="s">
        <v>205</v>
      </c>
      <c r="DE2" s="10" t="s">
        <v>206</v>
      </c>
      <c r="DF2" s="10" t="s">
        <v>207</v>
      </c>
      <c r="DG2" s="10" t="s">
        <v>208</v>
      </c>
      <c r="DH2" s="10" t="s">
        <v>209</v>
      </c>
      <c r="DI2" s="10" t="s">
        <v>210</v>
      </c>
      <c r="DJ2" s="10" t="s">
        <v>211</v>
      </c>
      <c r="DK2" s="10" t="s">
        <v>212</v>
      </c>
      <c r="DL2" s="10" t="s">
        <v>213</v>
      </c>
      <c r="DM2" s="3" t="s">
        <v>214</v>
      </c>
      <c r="DN2" s="3" t="s">
        <v>215</v>
      </c>
      <c r="DO2" s="3" t="s">
        <v>216</v>
      </c>
      <c r="DP2" s="3" t="s">
        <v>217</v>
      </c>
      <c r="DQ2" s="3" t="s">
        <v>218</v>
      </c>
      <c r="DR2" s="3" t="s">
        <v>219</v>
      </c>
      <c r="DS2" s="3" t="s">
        <v>220</v>
      </c>
      <c r="DT2" s="3" t="s">
        <v>221</v>
      </c>
    </row>
    <row r="3" spans="1:124">
      <c r="A3">
        <f>'2000 250 200 1'!A4</f>
        <v>0</v>
      </c>
      <c r="B3">
        <f t="shared" ref="B3:B66" si="7">A3*10*-1</f>
        <v>0</v>
      </c>
      <c r="C3">
        <f>'2000 250 200 1'!B4</f>
        <v>1E-3</v>
      </c>
      <c r="D3">
        <f t="shared" ref="D3:D66" si="8">LOG10(C3)</f>
        <v>-3</v>
      </c>
      <c r="E3">
        <f>'2000 250 200 1'!C137</f>
        <v>4.5345418100000002E-5</v>
      </c>
      <c r="F3">
        <f>'2000 250 200 1'!C270</f>
        <v>1.7021706700000001E-5</v>
      </c>
      <c r="G3">
        <f>'2000 250 200 1'!C403</f>
        <v>8.4176763600000005E-6</v>
      </c>
      <c r="H3">
        <f>'2000 250 200 1'!C536</f>
        <v>4.8057247099999996E-6</v>
      </c>
      <c r="I3">
        <f>'2000 250 200 1'!C669</f>
        <v>3.00645636E-6</v>
      </c>
      <c r="J3">
        <f>'2000 250 200 1'!C802</f>
        <v>2.0059881499999999E-6</v>
      </c>
      <c r="K3">
        <f>'2000 250 200 1'!C935</f>
        <v>1.40458807E-6</v>
      </c>
      <c r="L3">
        <f>'2000 250 200 1'!C1068</f>
        <v>1.0212321700000001E-6</v>
      </c>
      <c r="M3">
        <f>'2000 250 200 1'!C1201</f>
        <v>7.6534574200000002E-7</v>
      </c>
      <c r="N3">
        <f>E3-F3</f>
        <v>2.8323711400000001E-5</v>
      </c>
      <c r="O3">
        <f t="shared" ref="O3:U3" si="9">F3-G3</f>
        <v>8.6040303400000005E-6</v>
      </c>
      <c r="P3">
        <f t="shared" si="9"/>
        <v>3.6119516500000009E-6</v>
      </c>
      <c r="Q3">
        <f t="shared" si="9"/>
        <v>1.7992683499999996E-6</v>
      </c>
      <c r="R3">
        <f t="shared" si="9"/>
        <v>1.0004682100000001E-6</v>
      </c>
      <c r="S3">
        <f t="shared" si="9"/>
        <v>6.0140007999999994E-7</v>
      </c>
      <c r="T3">
        <f t="shared" si="9"/>
        <v>3.8335589999999991E-7</v>
      </c>
      <c r="U3">
        <f t="shared" si="9"/>
        <v>2.5588642800000006E-7</v>
      </c>
      <c r="V3">
        <f>E3-2*F3+G3</f>
        <v>1.9719681060000001E-5</v>
      </c>
      <c r="W3">
        <f t="shared" ref="W3:AB3" si="10">F3-2*G3+H3</f>
        <v>4.9920786899999996E-6</v>
      </c>
      <c r="X3">
        <f t="shared" si="10"/>
        <v>1.8126833000000013E-6</v>
      </c>
      <c r="Y3">
        <f t="shared" si="10"/>
        <v>7.9880013999999953E-7</v>
      </c>
      <c r="Z3">
        <f t="shared" si="10"/>
        <v>3.9906813000000014E-7</v>
      </c>
      <c r="AA3">
        <f t="shared" si="10"/>
        <v>2.1804418000000003E-7</v>
      </c>
      <c r="AB3">
        <f t="shared" si="10"/>
        <v>1.2746947199999985E-7</v>
      </c>
      <c r="AC3">
        <f t="shared" ref="AC3:AH3" si="11">E3-3*F3+3*G3-H3</f>
        <v>1.4727602370000004E-5</v>
      </c>
      <c r="AD3">
        <f t="shared" si="11"/>
        <v>3.1793953899999975E-6</v>
      </c>
      <c r="AE3">
        <f t="shared" si="11"/>
        <v>1.0138831600000034E-6</v>
      </c>
      <c r="AF3">
        <f t="shared" si="11"/>
        <v>3.9973200999999813E-7</v>
      </c>
      <c r="AG3">
        <f t="shared" si="11"/>
        <v>1.8102395000000032E-7</v>
      </c>
      <c r="AH3">
        <f t="shared" si="11"/>
        <v>9.0574708000000399E-8</v>
      </c>
      <c r="AI3">
        <f>E3-4*F3+6*G3-4*H3+I3</f>
        <v>1.1548206980000002E-5</v>
      </c>
      <c r="AJ3">
        <f>F3-4*G3+6*H3-4*I3+J3</f>
        <v>2.1655122299999949E-6</v>
      </c>
      <c r="AK3">
        <f>G3-4*H3+6*I3-4*J3+K3</f>
        <v>6.1415115000000404E-7</v>
      </c>
      <c r="AL3">
        <f>H3-4*I3+6*J3-4*K3+L3</f>
        <v>2.1870805999999845E-7</v>
      </c>
      <c r="AM3">
        <f>I3-4*J3+6*K3-4*L3+M3</f>
        <v>9.0449241999999493E-8</v>
      </c>
      <c r="AN3">
        <f>E3-5*F3+10*G3-10*H3+5*I3-J3</f>
        <v>9.3826947499999998E-6</v>
      </c>
      <c r="AO3">
        <f>F3-5*G3+10*H3-10*I3+5*J3-K3</f>
        <v>1.551361079999998E-6</v>
      </c>
      <c r="AP3">
        <f>G3-5*H3+10*I3-10*J3+5*K3-L3</f>
        <v>3.9544308999999988E-7</v>
      </c>
      <c r="AQ3">
        <f>H3-5*I3+10*J3-10*K3+5*L3-M3</f>
        <v>1.2825881800000149E-7</v>
      </c>
      <c r="AR3">
        <f>E3-6*F3+15*G3-20*H3+15*I3-6*J3+K3</f>
        <v>7.8313336700000231E-6</v>
      </c>
      <c r="AS3">
        <f>F3-6*G3+15*H3-20*I3+15*J3-6*K3+L3</f>
        <v>1.1559179900000022E-6</v>
      </c>
      <c r="AT3">
        <f>G3-6*H3+15*I3-20*J3+15*K3-6*L3+M3</f>
        <v>2.6718427200000516E-7</v>
      </c>
      <c r="AU3">
        <f>E3-7*F3+21*G3-35*H3+35*I3-21*J3+7*K3-L3</f>
        <v>6.6754156800000328E-6</v>
      </c>
      <c r="AV3">
        <f>F3-7*G3+21*H3-35*I3+35*J3-21*K3+7*L3-M3</f>
        <v>8.8873371799998685E-7</v>
      </c>
      <c r="AW3">
        <f>E3-8*F3+28*G3-56*H3+70*I3-56*J3+28*K3-8*L3+M3</f>
        <v>5.7866819620000343E-6</v>
      </c>
      <c r="AX3">
        <f>N3/(E3+F3)</f>
        <v>0.45414489590195123</v>
      </c>
      <c r="AY3">
        <f t="shared" ref="AY3:BE3" si="12">O3/(F3+G3)</f>
        <v>0.33821694180660683</v>
      </c>
      <c r="AZ3">
        <f t="shared" si="12"/>
        <v>0.27314846088987305</v>
      </c>
      <c r="BA3">
        <f t="shared" si="12"/>
        <v>0.23031575098911522</v>
      </c>
      <c r="BB3">
        <f t="shared" si="12"/>
        <v>0.19959686496359841</v>
      </c>
      <c r="BC3">
        <f t="shared" si="12"/>
        <v>0.17633386302095311</v>
      </c>
      <c r="BD3">
        <f t="shared" si="12"/>
        <v>0.15803145413610692</v>
      </c>
      <c r="BE3">
        <f t="shared" si="12"/>
        <v>0.14322713063968523</v>
      </c>
      <c r="BF3">
        <f>V3/(E3+F3+G3)</f>
        <v>0.27858637358359151</v>
      </c>
      <c r="BG3">
        <f t="shared" ref="BG3:BL3" si="13">W3/(F3+G3+H3)</f>
        <v>0.16505408834917831</v>
      </c>
      <c r="BH3">
        <f t="shared" si="13"/>
        <v>0.11168818381912313</v>
      </c>
      <c r="BI3">
        <f t="shared" si="13"/>
        <v>8.1359377914653572E-2</v>
      </c>
      <c r="BJ3">
        <f t="shared" si="13"/>
        <v>6.2188889494464772E-2</v>
      </c>
      <c r="BK3">
        <f t="shared" si="13"/>
        <v>4.9199821114107339E-2</v>
      </c>
      <c r="BL3">
        <f t="shared" si="13"/>
        <v>3.9944481960199028E-2</v>
      </c>
      <c r="BM3">
        <f t="shared" ref="BM3:BR3" si="14">AC3/(E3+F3+G3+H3)</f>
        <v>0.19483397159226568</v>
      </c>
      <c r="BN3">
        <f t="shared" si="14"/>
        <v>9.5616416044967484E-2</v>
      </c>
      <c r="BO3">
        <f t="shared" si="14"/>
        <v>5.5598362881070389E-2</v>
      </c>
      <c r="BP3">
        <f t="shared" si="14"/>
        <v>3.5617985818527681E-2</v>
      </c>
      <c r="BQ3">
        <f t="shared" si="14"/>
        <v>2.4336852220808666E-2</v>
      </c>
      <c r="BR3">
        <f t="shared" si="14"/>
        <v>1.7427750976695567E-2</v>
      </c>
      <c r="BS3">
        <f>AI3/(E3+F3+G3+H3+I3)</f>
        <v>0.14692939413635808</v>
      </c>
      <c r="BT3">
        <f>AJ3/(F3+G3+H3+I3+J3)</f>
        <v>6.1419811925752736E-2</v>
      </c>
      <c r="BU3">
        <f>AK3/(G3+H3+I3+J3+K3)</f>
        <v>3.1269734718917683E-2</v>
      </c>
      <c r="BV3">
        <f>AL3/(H3+I3+J3+K3+L3)</f>
        <v>1.7862483524222053E-2</v>
      </c>
      <c r="BW3">
        <f>AM3/(I3+J3+K3+L3+M3)</f>
        <v>1.1025540777222885E-2</v>
      </c>
      <c r="BX3">
        <f>AN3/(E3+F3+G3+H3+I3+J3)</f>
        <v>0.11640631487605978</v>
      </c>
      <c r="BY3">
        <f>AO3/(F3+G3+H3+I3+J3+K3)</f>
        <v>4.2315071220330375E-2</v>
      </c>
      <c r="BZ3">
        <f>AP3/(G3+H3+I3+J3+K3+L3)</f>
        <v>1.9138974245591581E-2</v>
      </c>
      <c r="CA3">
        <f>AQ3/(H3+I3+J3+K3+L3+M3)</f>
        <v>9.8589832615185082E-3</v>
      </c>
      <c r="CB3">
        <f>AR3/(E3+F3+G3+H3+I3+J3+K3)</f>
        <v>9.5495266753671079E-2</v>
      </c>
      <c r="CC3">
        <f>AS3/(F3+G3+H3+I3+J3+K3+L3)</f>
        <v>3.067448353744115E-2</v>
      </c>
      <c r="CD3">
        <f>AT3/(G3+H3+I3+J3+K3+L3+M3)</f>
        <v>1.2469507062470925E-2</v>
      </c>
      <c r="CE3">
        <f>AU3/(E3+F3+G3+H3+I3+J3+K3+L3)</f>
        <v>8.0398806608560386E-2</v>
      </c>
      <c r="CF3">
        <f>AV3/(F3+G3+H3+I3+J3+K3+L3+M3)</f>
        <v>2.3114781406857677E-2</v>
      </c>
      <c r="CG3">
        <f>AW3/(E3+F3+G3+H3+I3+J3+K3+L3+M3)</f>
        <v>6.9058316169056555E-2</v>
      </c>
      <c r="CH3" s="7">
        <v>50</v>
      </c>
      <c r="CI3" s="8">
        <v>150</v>
      </c>
      <c r="CJ3" s="8">
        <v>145</v>
      </c>
      <c r="CK3" s="8">
        <f t="shared" ref="CK3:CK66" si="15">CI3/CH3</f>
        <v>3</v>
      </c>
      <c r="CL3" s="8">
        <f t="shared" ref="CL3:CL66" si="16">CH3/CI3</f>
        <v>0.33333333333333331</v>
      </c>
      <c r="CM3">
        <f t="shared" ref="CM3:CM66" si="17">(CI3-CJ3)/CH3</f>
        <v>0.1</v>
      </c>
      <c r="CN3">
        <f>500-125</f>
        <v>375</v>
      </c>
      <c r="CO3">
        <f>CN3+125</f>
        <v>500</v>
      </c>
      <c r="CP3">
        <f t="shared" ref="CP3:CU3" si="18">CO3+125</f>
        <v>625</v>
      </c>
      <c r="CQ3">
        <f t="shared" si="18"/>
        <v>750</v>
      </c>
      <c r="CR3">
        <f t="shared" si="18"/>
        <v>875</v>
      </c>
      <c r="CS3">
        <f t="shared" si="18"/>
        <v>1000</v>
      </c>
      <c r="CT3">
        <f t="shared" si="18"/>
        <v>1125</v>
      </c>
      <c r="CU3">
        <f t="shared" si="18"/>
        <v>1250</v>
      </c>
      <c r="CV3">
        <f>CN3/$CH3</f>
        <v>7.5</v>
      </c>
      <c r="CW3">
        <f t="shared" ref="CW3:DC18" si="19">CO3/$CH3</f>
        <v>10</v>
      </c>
      <c r="CX3">
        <f t="shared" si="19"/>
        <v>12.5</v>
      </c>
      <c r="CY3">
        <f t="shared" si="19"/>
        <v>15</v>
      </c>
      <c r="CZ3">
        <f t="shared" si="19"/>
        <v>17.5</v>
      </c>
      <c r="DA3">
        <f t="shared" si="19"/>
        <v>20</v>
      </c>
      <c r="DB3">
        <f t="shared" si="19"/>
        <v>22.5</v>
      </c>
      <c r="DC3">
        <f t="shared" si="19"/>
        <v>25</v>
      </c>
      <c r="DD3" s="11">
        <f>($CI3-$CJ3)/CN3</f>
        <v>1.3333333333333334E-2</v>
      </c>
      <c r="DE3" s="11">
        <f t="shared" ref="DE3:DK18" si="20">($CI3-$CJ3)/CO3</f>
        <v>0.01</v>
      </c>
      <c r="DF3" s="11">
        <f t="shared" si="20"/>
        <v>8.0000000000000002E-3</v>
      </c>
      <c r="DG3" s="11">
        <f t="shared" si="20"/>
        <v>6.6666666666666671E-3</v>
      </c>
      <c r="DH3" s="11">
        <f t="shared" si="20"/>
        <v>5.7142857142857143E-3</v>
      </c>
      <c r="DI3" s="11">
        <f t="shared" si="20"/>
        <v>5.0000000000000001E-3</v>
      </c>
      <c r="DJ3" s="11">
        <f t="shared" si="20"/>
        <v>4.4444444444444444E-3</v>
      </c>
      <c r="DK3" s="11">
        <f t="shared" si="20"/>
        <v>4.0000000000000001E-3</v>
      </c>
      <c r="DL3">
        <f t="shared" ref="DL3:DL66" si="21">CI3-CJ3</f>
        <v>5</v>
      </c>
      <c r="DM3">
        <f t="shared" ref="DM3:DT3" si="22">E3+F3</f>
        <v>6.23671248E-5</v>
      </c>
      <c r="DN3">
        <f t="shared" si="22"/>
        <v>2.5439383060000002E-5</v>
      </c>
      <c r="DO3">
        <f t="shared" si="22"/>
        <v>1.3223401070000001E-5</v>
      </c>
      <c r="DP3">
        <f t="shared" si="22"/>
        <v>7.8121810699999997E-6</v>
      </c>
      <c r="DQ3">
        <f t="shared" si="22"/>
        <v>5.0124445099999995E-6</v>
      </c>
      <c r="DR3">
        <f t="shared" si="22"/>
        <v>3.4105762199999997E-6</v>
      </c>
      <c r="DS3">
        <f t="shared" si="22"/>
        <v>2.4258202400000003E-6</v>
      </c>
      <c r="DT3">
        <f t="shared" si="22"/>
        <v>1.7865779120000001E-6</v>
      </c>
    </row>
    <row r="4" spans="1:124">
      <c r="A4">
        <f>'2000 250 200 1'!A5</f>
        <v>1</v>
      </c>
      <c r="B4">
        <f t="shared" si="7"/>
        <v>-10</v>
      </c>
      <c r="C4">
        <f>'2000 250 200 1'!B5</f>
        <v>1.122E-3</v>
      </c>
      <c r="D4">
        <f t="shared" si="8"/>
        <v>-2.9500071430798576</v>
      </c>
      <c r="E4">
        <f>'2000 250 200 1'!C138</f>
        <v>4.5345447400000003E-5</v>
      </c>
      <c r="F4">
        <f>'2000 250 200 1'!C271</f>
        <v>1.7021709899999999E-5</v>
      </c>
      <c r="G4">
        <f>'2000 250 200 1'!C404</f>
        <v>8.4176748499999999E-6</v>
      </c>
      <c r="H4">
        <f>'2000 250 200 1'!C537</f>
        <v>4.8057253000000003E-6</v>
      </c>
      <c r="I4">
        <f>'2000 250 200 1'!C670</f>
        <v>3.00645735E-6</v>
      </c>
      <c r="J4">
        <f>'2000 250 200 1'!C803</f>
        <v>2.0059879900000002E-6</v>
      </c>
      <c r="K4">
        <f>'2000 250 200 1'!C936</f>
        <v>1.4045876399999999E-6</v>
      </c>
      <c r="L4">
        <f>'2000 250 200 1'!C1069</f>
        <v>1.02123208E-6</v>
      </c>
      <c r="M4">
        <f>'2000 250 200 1'!C1202</f>
        <v>7.6534594600000002E-7</v>
      </c>
      <c r="N4">
        <f t="shared" ref="N4:N35" si="23">E4-F4</f>
        <v>2.8323737500000004E-5</v>
      </c>
      <c r="O4">
        <f t="shared" ref="O4:O35" si="24">F4-G4</f>
        <v>8.6040350499999992E-6</v>
      </c>
      <c r="P4">
        <f t="shared" ref="P4:P35" si="25">G4-H4</f>
        <v>3.6119495499999996E-6</v>
      </c>
      <c r="Q4">
        <f t="shared" ref="Q4:Q35" si="26">H4-I4</f>
        <v>1.7992679500000003E-6</v>
      </c>
      <c r="R4">
        <f t="shared" ref="R4:R35" si="27">I4-J4</f>
        <v>1.0004693599999998E-6</v>
      </c>
      <c r="S4">
        <f t="shared" ref="S4:S35" si="28">J4-K4</f>
        <v>6.0140035000000029E-7</v>
      </c>
      <c r="T4">
        <f t="shared" ref="T4:T35" si="29">K4-L4</f>
        <v>3.8335555999999995E-7</v>
      </c>
      <c r="U4">
        <f t="shared" ref="U4:U35" si="30">L4-M4</f>
        <v>2.5588613399999995E-7</v>
      </c>
      <c r="V4">
        <f t="shared" ref="V4:V35" si="31">E4-2*F4+G4</f>
        <v>1.9719702450000005E-5</v>
      </c>
      <c r="W4">
        <f t="shared" ref="W4:W35" si="32">F4-2*G4+H4</f>
        <v>4.9920854999999995E-6</v>
      </c>
      <c r="X4">
        <f t="shared" ref="X4:X35" si="33">G4-2*H4+I4</f>
        <v>1.8126815999999993E-6</v>
      </c>
      <c r="Y4">
        <f t="shared" ref="Y4:Y35" si="34">H4-2*I4+J4</f>
        <v>7.9879859000000048E-7</v>
      </c>
      <c r="Z4">
        <f t="shared" ref="Z4:Z35" si="35">I4-2*J4+K4</f>
        <v>3.9906900999999952E-7</v>
      </c>
      <c r="AA4">
        <f t="shared" ref="AA4:AA35" si="36">J4-2*K4+L4</f>
        <v>2.1804479000000034E-7</v>
      </c>
      <c r="AB4">
        <f t="shared" ref="AB4:AB35" si="37">K4-2*L4+M4</f>
        <v>1.27469426E-7</v>
      </c>
      <c r="AC4">
        <f t="shared" ref="AC4:AC35" si="38">E4-3*F4+3*G4-H4</f>
        <v>1.4727616950000009E-5</v>
      </c>
      <c r="AD4">
        <f t="shared" ref="AD4:AD35" si="39">F4-3*G4+3*H4-I4</f>
        <v>3.1794039000000002E-6</v>
      </c>
      <c r="AE4">
        <f t="shared" ref="AE4:AE35" si="40">G4-3*H4+3*I4-J4</f>
        <v>1.0138830099999984E-6</v>
      </c>
      <c r="AF4">
        <f t="shared" ref="AF4:AF35" si="41">H4-3*I4+3*J4-K4</f>
        <v>3.9972958000000181E-7</v>
      </c>
      <c r="AG4">
        <f t="shared" ref="AG4:AG35" si="42">I4-3*J4+3*K4-L4</f>
        <v>1.8102421999999854E-7</v>
      </c>
      <c r="AH4">
        <f t="shared" ref="AH4:AH35" si="43">J4-3*K4+3*L4-M4</f>
        <v>9.0575364000000555E-8</v>
      </c>
      <c r="AI4">
        <f t="shared" ref="AI4:AI35" si="44">E4-4*F4+6*G4-4*H4+I4</f>
        <v>1.1548213050000005E-5</v>
      </c>
      <c r="AJ4">
        <f t="shared" ref="AJ4:AJ35" si="45">F4-4*G4+6*H4-4*I4+J4</f>
        <v>2.1655208900000013E-6</v>
      </c>
      <c r="AK4">
        <f t="shared" ref="AK4:AK35" si="46">G4-4*H4+6*I4-4*J4+K4</f>
        <v>6.1415342999999707E-7</v>
      </c>
      <c r="AL4">
        <f t="shared" ref="AL4:AL35" si="47">H4-4*I4+6*J4-4*K4+L4</f>
        <v>2.1870536000000263E-7</v>
      </c>
      <c r="AM4">
        <f t="shared" ref="AM4:AM35" si="48">I4-4*J4+6*K4-4*L4+M4</f>
        <v>9.0448855999998834E-8</v>
      </c>
      <c r="AN4">
        <f t="shared" ref="AN4:AN35" si="49">E4-5*F4+10*G4-10*H4+5*I4-J4</f>
        <v>9.382692160000008E-6</v>
      </c>
      <c r="AO4">
        <f t="shared" ref="AO4:AO35" si="50">F4-5*G4+10*H4-10*I4+5*J4-K4</f>
        <v>1.5513674599999987E-6</v>
      </c>
      <c r="AP4">
        <f t="shared" ref="AP4:AP35" si="51">G4-5*H4+10*I4-10*J4+5*K4-L4</f>
        <v>3.9544806999999804E-7</v>
      </c>
      <c r="AQ4">
        <f t="shared" ref="AQ4:AQ35" si="52">H4-5*I4+10*J4-10*K4+5*L4-M4</f>
        <v>1.2825650400000125E-7</v>
      </c>
      <c r="AR4">
        <f t="shared" ref="AR4:AR35" si="53">E4-6*F4+15*G4-20*H4+15*I4-6*J4+K4</f>
        <v>7.8313247000000044E-6</v>
      </c>
      <c r="AS4">
        <f t="shared" ref="AS4:AS35" si="54">F4-6*G4+15*H4-20*I4+15*J4-6*K4+L4</f>
        <v>1.1559193900000047E-6</v>
      </c>
      <c r="AT4">
        <f t="shared" ref="AT4:AT35" si="55">G4-6*H4+15*I4-20*J4+15*K4-6*L4+M4</f>
        <v>2.6719156599999594E-7</v>
      </c>
      <c r="AU4">
        <f t="shared" ref="AU4:AU35" si="56">E4-7*F4+21*G4-35*H4+35*I4-21*J4+7*K4-L4</f>
        <v>6.6754053099999895E-6</v>
      </c>
      <c r="AV4">
        <f t="shared" ref="AV4:AV35" si="57">F4-7*G4+21*H4-35*I4+35*J4-21*K4+7*L4-M4</f>
        <v>8.8872782400001386E-7</v>
      </c>
      <c r="AW4">
        <f t="shared" ref="AW4:AW35" si="58">E4-8*F4+28*G4-56*H4+70*I4-56*J4+28*K4-8*L4+M4</f>
        <v>5.7866774859999397E-6</v>
      </c>
      <c r="AX4">
        <f t="shared" ref="AX4:AX35" si="59">N4/(E4+F4)</f>
        <v>0.45414507773308438</v>
      </c>
      <c r="AY4">
        <f t="shared" ref="AY4:AY35" si="60">O4/(F4+G4)</f>
        <v>0.33821710448402253</v>
      </c>
      <c r="AZ4">
        <f t="shared" ref="AZ4:AZ35" si="61">P4/(G4+H4)</f>
        <v>0.27314832108442244</v>
      </c>
      <c r="BA4">
        <f t="shared" ref="BA4:BA35" si="62">Q4/(H4+I4)</f>
        <v>0.23031565320608577</v>
      </c>
      <c r="BB4">
        <f t="shared" ref="BB4:BB35" si="63">R4/(I4+J4)</f>
        <v>0.19959706134172023</v>
      </c>
      <c r="BC4">
        <f t="shared" ref="BC4:BC35" si="64">S4/(J4+K4)</f>
        <v>0.17633397269070392</v>
      </c>
      <c r="BD4">
        <f t="shared" ref="BD4:BD35" si="65">T4/(K4+L4)</f>
        <v>0.15803134785300529</v>
      </c>
      <c r="BE4">
        <f t="shared" ref="BE4:BE35" si="66">U4/(L4+M4)</f>
        <v>0.14322695694008269</v>
      </c>
      <c r="BF4">
        <f t="shared" ref="BF4:BF35" si="67">V4/(E4+F4+G4)</f>
        <v>0.27858655380028335</v>
      </c>
      <c r="BG4">
        <f t="shared" ref="BG4:BG35" si="68">W4/(F4+G4+H4)</f>
        <v>0.16505430106709099</v>
      </c>
      <c r="BH4">
        <f t="shared" ref="BH4:BH35" si="69">X4/(G4+H4+I4)</f>
        <v>0.11168807859218724</v>
      </c>
      <c r="BI4">
        <f t="shared" ref="BI4:BI35" si="70">Y4/(H4+I4+J4)</f>
        <v>8.1359208277113473E-2</v>
      </c>
      <c r="BJ4">
        <f t="shared" ref="BJ4:BJ35" si="71">Z4/(I4+J4+K4)</f>
        <v>6.2189022753004378E-2</v>
      </c>
      <c r="BK4">
        <f t="shared" ref="BK4:BK35" si="72">AA4/(J4+K4+L4)</f>
        <v>4.9199966304494816E-2</v>
      </c>
      <c r="BL4">
        <f t="shared" ref="BL4:BL35" si="73">AB4/(K4+L4+M4)</f>
        <v>3.9944471500841218E-2</v>
      </c>
      <c r="BM4">
        <f t="shared" ref="BM4:BM35" si="74">AC4/(E4+F4+G4+H4)</f>
        <v>0.19483408307633809</v>
      </c>
      <c r="BN4">
        <f t="shared" ref="BN4:BN35" si="75">AD4/(F4+G4+H4+I4)</f>
        <v>9.5616662569716945E-2</v>
      </c>
      <c r="BO4">
        <f t="shared" ref="BO4:BO35" si="76">AE4/(G4+H4+I4+J4)</f>
        <v>5.5598354929908896E-2</v>
      </c>
      <c r="BP4">
        <f t="shared" ref="BP4:BP35" si="77">AF4/(H4+I4+J4+K4)</f>
        <v>3.5617766152226331E-2</v>
      </c>
      <c r="BQ4">
        <f t="shared" ref="BQ4:BQ35" si="78">AG4/(I4+J4+K4+L4)</f>
        <v>2.4336887505323524E-2</v>
      </c>
      <c r="BR4">
        <f t="shared" ref="BR4:BR35" si="79">AH4/(J4+K4+L4+M4)</f>
        <v>1.7427878795816108E-2</v>
      </c>
      <c r="BS4">
        <f t="shared" ref="BS4:BS35" si="80">AI4/(E4+F4+G4+H4+I4)</f>
        <v>0.14692941047934055</v>
      </c>
      <c r="BT4">
        <f t="shared" ref="BT4:BT35" si="81">AJ4/(F4+G4+H4+I4+J4)</f>
        <v>6.1420052129144545E-2</v>
      </c>
      <c r="BU4">
        <f t="shared" ref="BU4:BU35" si="82">AK4/(G4+H4+I4+J4+K4)</f>
        <v>3.1269851633867557E-2</v>
      </c>
      <c r="BV4">
        <f t="shared" ref="BV4:BV35" si="83">AL4/(H4+I4+J4+K4+L4)</f>
        <v>1.7862261694887731E-2</v>
      </c>
      <c r="BW4">
        <f t="shared" ref="BW4:BW35" si="84">AM4/(I4+J4+K4+L4+M4)</f>
        <v>1.1025493033963442E-2</v>
      </c>
      <c r="BX4">
        <f t="shared" ref="BX4:BX35" si="85">AN4/(E4+F4+G4+H4+I4+J4)</f>
        <v>0.1164062359369578</v>
      </c>
      <c r="BY4">
        <f t="shared" ref="BY4:BY35" si="86">AO4/(F4+G4+H4+I4+J4+K4)</f>
        <v>4.2315242148571117E-2</v>
      </c>
      <c r="BZ4">
        <f t="shared" ref="BZ4:BZ35" si="87">AP4/(G4+H4+I4+J4+K4+L4)</f>
        <v>1.9139215836708353E-2</v>
      </c>
      <c r="CA4">
        <f t="shared" ref="CA4:CA35" si="88">AQ4/(H4+I4+J4+K4+L4+M4)</f>
        <v>9.8588045526079929E-3</v>
      </c>
      <c r="CB4">
        <f t="shared" ref="CB4:CB35" si="89">AR4/(E4+F4+G4+H4+I4+J4+K4)</f>
        <v>9.5495120133844952E-2</v>
      </c>
      <c r="CC4">
        <f t="shared" ref="CC4:CC35" si="90">AS4/(F4+G4+H4+I4+J4+K4+L4)</f>
        <v>3.0674518580827956E-2</v>
      </c>
      <c r="CD4">
        <f t="shared" ref="CD4:CD35" si="91">AT4/(G4+H4+I4+J4+K4+L4+M4)</f>
        <v>1.2469847710196243E-2</v>
      </c>
      <c r="CE4">
        <f t="shared" ref="CE4:CE35" si="92">AU4/(E4+F4+G4+H4+I4+J4+K4+L4)</f>
        <v>8.0398650832317925E-2</v>
      </c>
      <c r="CF4">
        <f t="shared" ref="CF4:CF35" si="93">AV4/(F4+G4+H4+I4+J4+K4+L4+M4)</f>
        <v>2.3114626432062454E-2</v>
      </c>
      <c r="CG4">
        <f t="shared" ref="CG4:CG35" si="94">AW4/(E4+F4+G4+H4+I4+J4+K4+L4+M4)</f>
        <v>6.9058236302428397E-2</v>
      </c>
      <c r="CH4" s="7">
        <v>50</v>
      </c>
      <c r="CI4" s="8">
        <v>150</v>
      </c>
      <c r="CJ4" s="8">
        <v>145</v>
      </c>
      <c r="CK4" s="8">
        <f t="shared" si="15"/>
        <v>3</v>
      </c>
      <c r="CL4" s="8">
        <f t="shared" si="16"/>
        <v>0.33333333333333331</v>
      </c>
      <c r="CM4">
        <f t="shared" si="17"/>
        <v>0.1</v>
      </c>
      <c r="CN4">
        <f t="shared" ref="CN4:CN67" si="95">500-125</f>
        <v>375</v>
      </c>
      <c r="CO4">
        <f t="shared" ref="CO4:CU4" si="96">CN4+125</f>
        <v>500</v>
      </c>
      <c r="CP4">
        <f t="shared" si="96"/>
        <v>625</v>
      </c>
      <c r="CQ4">
        <f t="shared" si="96"/>
        <v>750</v>
      </c>
      <c r="CR4">
        <f t="shared" si="96"/>
        <v>875</v>
      </c>
      <c r="CS4">
        <f t="shared" si="96"/>
        <v>1000</v>
      </c>
      <c r="CT4">
        <f t="shared" si="96"/>
        <v>1125</v>
      </c>
      <c r="CU4">
        <f t="shared" si="96"/>
        <v>1250</v>
      </c>
      <c r="CV4">
        <f t="shared" ref="CV4:DC48" si="97">CN4/$CH4</f>
        <v>7.5</v>
      </c>
      <c r="CW4">
        <f t="shared" si="19"/>
        <v>10</v>
      </c>
      <c r="CX4">
        <f t="shared" si="19"/>
        <v>12.5</v>
      </c>
      <c r="CY4">
        <f t="shared" si="19"/>
        <v>15</v>
      </c>
      <c r="CZ4">
        <f t="shared" si="19"/>
        <v>17.5</v>
      </c>
      <c r="DA4">
        <f t="shared" si="19"/>
        <v>20</v>
      </c>
      <c r="DB4">
        <f t="shared" si="19"/>
        <v>22.5</v>
      </c>
      <c r="DC4">
        <f t="shared" si="19"/>
        <v>25</v>
      </c>
      <c r="DD4" s="11">
        <f t="shared" ref="DD4:DK48" si="98">($CI4-$CJ4)/CN4</f>
        <v>1.3333333333333334E-2</v>
      </c>
      <c r="DE4" s="11">
        <f t="shared" si="20"/>
        <v>0.01</v>
      </c>
      <c r="DF4" s="11">
        <f t="shared" si="20"/>
        <v>8.0000000000000002E-3</v>
      </c>
      <c r="DG4" s="11">
        <f t="shared" si="20"/>
        <v>6.6666666666666671E-3</v>
      </c>
      <c r="DH4" s="11">
        <f t="shared" si="20"/>
        <v>5.7142857142857143E-3</v>
      </c>
      <c r="DI4" s="11">
        <f t="shared" si="20"/>
        <v>5.0000000000000001E-3</v>
      </c>
      <c r="DJ4" s="11">
        <f t="shared" si="20"/>
        <v>4.4444444444444444E-3</v>
      </c>
      <c r="DK4" s="11">
        <f t="shared" si="20"/>
        <v>4.0000000000000001E-3</v>
      </c>
      <c r="DL4">
        <f t="shared" si="21"/>
        <v>5</v>
      </c>
      <c r="DM4">
        <f t="shared" ref="DM4:DT4" si="99">E4+F4</f>
        <v>6.2367157300000005E-5</v>
      </c>
      <c r="DN4">
        <f t="shared" si="99"/>
        <v>2.5439384749999999E-5</v>
      </c>
      <c r="DO4">
        <f t="shared" si="99"/>
        <v>1.322340015E-5</v>
      </c>
      <c r="DP4">
        <f t="shared" si="99"/>
        <v>7.8121826500000007E-6</v>
      </c>
      <c r="DQ4">
        <f t="shared" si="99"/>
        <v>5.0124453400000002E-6</v>
      </c>
      <c r="DR4">
        <f t="shared" si="99"/>
        <v>3.4105756299999999E-6</v>
      </c>
      <c r="DS4">
        <f t="shared" si="99"/>
        <v>2.4258197200000001E-6</v>
      </c>
      <c r="DT4">
        <f t="shared" si="99"/>
        <v>1.7865780260000001E-6</v>
      </c>
    </row>
    <row r="5" spans="1:124">
      <c r="A5">
        <f>'2000 250 200 1'!A6</f>
        <v>2</v>
      </c>
      <c r="B5">
        <f t="shared" si="7"/>
        <v>-20</v>
      </c>
      <c r="C5">
        <f>'2000 250 200 1'!B6</f>
        <v>1.2600000000000001E-3</v>
      </c>
      <c r="D5">
        <f t="shared" si="8"/>
        <v>-2.8996294548824371</v>
      </c>
      <c r="E5">
        <f>'2000 250 200 1'!C139</f>
        <v>4.5345440100000002E-5</v>
      </c>
      <c r="F5">
        <f>'2000 250 200 1'!C272</f>
        <v>1.70217048E-5</v>
      </c>
      <c r="G5">
        <f>'2000 250 200 1'!C405</f>
        <v>8.4176708500000007E-6</v>
      </c>
      <c r="H5">
        <f>'2000 250 200 1'!C538</f>
        <v>4.8057300599999998E-6</v>
      </c>
      <c r="I5">
        <f>'2000 250 200 1'!C671</f>
        <v>3.0064563500000002E-6</v>
      </c>
      <c r="J5">
        <f>'2000 250 200 1'!C804</f>
        <v>2.0059855800000001E-6</v>
      </c>
      <c r="K5">
        <f>'2000 250 200 1'!C937</f>
        <v>1.4045889899999999E-6</v>
      </c>
      <c r="L5">
        <f>'2000 250 200 1'!C1070</f>
        <v>1.02123355E-6</v>
      </c>
      <c r="M5">
        <f>'2000 250 200 1'!C1203</f>
        <v>7.6534569799999997E-7</v>
      </c>
      <c r="N5">
        <f t="shared" si="23"/>
        <v>2.8323735300000002E-5</v>
      </c>
      <c r="O5">
        <f t="shared" si="24"/>
        <v>8.6040339499999998E-6</v>
      </c>
      <c r="P5">
        <f t="shared" si="25"/>
        <v>3.6119407900000009E-6</v>
      </c>
      <c r="Q5">
        <f t="shared" si="26"/>
        <v>1.7992737099999996E-6</v>
      </c>
      <c r="R5">
        <f t="shared" si="27"/>
        <v>1.0004707700000001E-6</v>
      </c>
      <c r="S5">
        <f t="shared" si="28"/>
        <v>6.013965900000002E-7</v>
      </c>
      <c r="T5">
        <f t="shared" si="29"/>
        <v>3.8335543999999994E-7</v>
      </c>
      <c r="U5">
        <f t="shared" si="30"/>
        <v>2.5588785200000004E-7</v>
      </c>
      <c r="V5">
        <f t="shared" si="31"/>
        <v>1.971970135E-5</v>
      </c>
      <c r="W5">
        <f t="shared" si="32"/>
        <v>4.9920931599999989E-6</v>
      </c>
      <c r="X5">
        <f t="shared" si="33"/>
        <v>1.8126670800000013E-6</v>
      </c>
      <c r="Y5">
        <f t="shared" si="34"/>
        <v>7.9880293999999953E-7</v>
      </c>
      <c r="Z5">
        <f t="shared" si="35"/>
        <v>3.9907417999999985E-7</v>
      </c>
      <c r="AA5">
        <f t="shared" si="36"/>
        <v>2.1804115000000027E-7</v>
      </c>
      <c r="AB5">
        <f t="shared" si="37"/>
        <v>1.274675879999999E-7</v>
      </c>
      <c r="AC5">
        <f t="shared" si="38"/>
        <v>1.4727608190000008E-5</v>
      </c>
      <c r="AD5">
        <f t="shared" si="39"/>
        <v>3.1794260799999959E-6</v>
      </c>
      <c r="AE5">
        <f t="shared" si="40"/>
        <v>1.0138641400000026E-6</v>
      </c>
      <c r="AF5">
        <f t="shared" si="41"/>
        <v>3.9972875999999925E-7</v>
      </c>
      <c r="AG5">
        <f t="shared" si="42"/>
        <v>1.8103302999999895E-7</v>
      </c>
      <c r="AH5">
        <f t="shared" si="43"/>
        <v>9.0573562000000583E-8</v>
      </c>
      <c r="AI5">
        <f t="shared" si="44"/>
        <v>1.1548182110000008E-5</v>
      </c>
      <c r="AJ5">
        <f t="shared" si="45"/>
        <v>2.1655619399999958E-6</v>
      </c>
      <c r="AK5">
        <f t="shared" si="46"/>
        <v>6.141353800000038E-7</v>
      </c>
      <c r="AL5">
        <f t="shared" si="47"/>
        <v>2.1869573000000094E-7</v>
      </c>
      <c r="AM5">
        <f t="shared" si="48"/>
        <v>9.0459467999998789E-8</v>
      </c>
      <c r="AN5">
        <f t="shared" si="49"/>
        <v>9.382620169999999E-6</v>
      </c>
      <c r="AO5">
        <f t="shared" si="50"/>
        <v>1.5514265600000001E-6</v>
      </c>
      <c r="AP5">
        <f t="shared" si="51"/>
        <v>3.9543964999999799E-7</v>
      </c>
      <c r="AQ5">
        <f t="shared" si="52"/>
        <v>1.2823626200000088E-7</v>
      </c>
      <c r="AR5">
        <f t="shared" si="53"/>
        <v>7.8311936100000212E-6</v>
      </c>
      <c r="AS5">
        <f t="shared" si="54"/>
        <v>1.155986910000001E-6</v>
      </c>
      <c r="AT5">
        <f t="shared" si="55"/>
        <v>2.6720338800000177E-7</v>
      </c>
      <c r="AU5">
        <f t="shared" si="56"/>
        <v>6.6752067000000333E-6</v>
      </c>
      <c r="AV5">
        <f t="shared" si="57"/>
        <v>8.8878352199999377E-7</v>
      </c>
      <c r="AW5">
        <f t="shared" si="58"/>
        <v>5.7864231780000375E-6</v>
      </c>
      <c r="AX5">
        <f t="shared" si="59"/>
        <v>0.45414513275242135</v>
      </c>
      <c r="AY5">
        <f t="shared" si="60"/>
        <v>0.33821718222868408</v>
      </c>
      <c r="AZ5">
        <f t="shared" si="61"/>
        <v>0.27314764292357835</v>
      </c>
      <c r="BA5">
        <f t="shared" si="62"/>
        <v>0.23031627966491386</v>
      </c>
      <c r="BB5">
        <f t="shared" si="63"/>
        <v>0.19959747842904185</v>
      </c>
      <c r="BC5">
        <f t="shared" si="64"/>
        <v>0.17633292504142498</v>
      </c>
      <c r="BD5">
        <f t="shared" si="65"/>
        <v>0.15803111467502481</v>
      </c>
      <c r="BE5">
        <f t="shared" si="66"/>
        <v>0.14322782058867845</v>
      </c>
      <c r="BF5">
        <f t="shared" si="67"/>
        <v>0.27858660280541869</v>
      </c>
      <c r="BG5">
        <f t="shared" si="68"/>
        <v>0.16505457801555815</v>
      </c>
      <c r="BH5">
        <f t="shared" si="69"/>
        <v>0.11168718559635696</v>
      </c>
      <c r="BI5">
        <f t="shared" si="70"/>
        <v>8.1359640146210097E-2</v>
      </c>
      <c r="BJ5">
        <f t="shared" si="71"/>
        <v>6.2189848385520913E-2</v>
      </c>
      <c r="BK5">
        <f t="shared" si="72"/>
        <v>4.919914041765875E-2</v>
      </c>
      <c r="BL5">
        <f t="shared" si="73"/>
        <v>3.994386334199905E-2</v>
      </c>
      <c r="BM5">
        <f t="shared" si="74"/>
        <v>0.19483399719084535</v>
      </c>
      <c r="BN5">
        <f t="shared" si="75"/>
        <v>9.5617344961507506E-2</v>
      </c>
      <c r="BO5">
        <f t="shared" si="76"/>
        <v>5.559732823404847E-2</v>
      </c>
      <c r="BP5">
        <f t="shared" si="77"/>
        <v>3.5617684517415357E-2</v>
      </c>
      <c r="BQ5">
        <f t="shared" si="78"/>
        <v>2.4338073851789099E-2</v>
      </c>
      <c r="BR5">
        <f t="shared" si="79"/>
        <v>1.7427531524332612E-2</v>
      </c>
      <c r="BS5">
        <f t="shared" si="80"/>
        <v>0.14692904045489369</v>
      </c>
      <c r="BT5">
        <f t="shared" si="81"/>
        <v>6.1421229919665372E-2</v>
      </c>
      <c r="BU5">
        <f t="shared" si="82"/>
        <v>3.1268934681056036E-2</v>
      </c>
      <c r="BV5">
        <f t="shared" si="83"/>
        <v>1.7861469103416933E-2</v>
      </c>
      <c r="BW5">
        <f t="shared" si="84"/>
        <v>1.1026787737044842E-2</v>
      </c>
      <c r="BX5">
        <f t="shared" si="85"/>
        <v>0.11640536452898487</v>
      </c>
      <c r="BY5">
        <f t="shared" si="86"/>
        <v>4.2316861552757781E-2</v>
      </c>
      <c r="BZ5">
        <f t="shared" si="87"/>
        <v>1.913880816126149E-2</v>
      </c>
      <c r="CA5">
        <f t="shared" si="88"/>
        <v>9.8572456214188319E-3</v>
      </c>
      <c r="CB5">
        <f t="shared" si="89"/>
        <v>9.5493537576208057E-2</v>
      </c>
      <c r="CC5">
        <f t="shared" si="90"/>
        <v>3.0676314365680784E-2</v>
      </c>
      <c r="CD5">
        <f t="shared" si="91"/>
        <v>1.2470399489098623E-2</v>
      </c>
      <c r="CE5">
        <f t="shared" si="92"/>
        <v>8.0396270613646958E-2</v>
      </c>
      <c r="CF5">
        <f t="shared" si="93"/>
        <v>2.3116078175930636E-2</v>
      </c>
      <c r="CG5">
        <f t="shared" si="94"/>
        <v>6.9055211672747821E-2</v>
      </c>
      <c r="CH5" s="7">
        <v>50</v>
      </c>
      <c r="CI5" s="8">
        <v>150</v>
      </c>
      <c r="CJ5" s="8">
        <v>145</v>
      </c>
      <c r="CK5" s="8">
        <f t="shared" si="15"/>
        <v>3</v>
      </c>
      <c r="CL5" s="8">
        <f t="shared" si="16"/>
        <v>0.33333333333333331</v>
      </c>
      <c r="CM5">
        <f t="shared" si="17"/>
        <v>0.1</v>
      </c>
      <c r="CN5">
        <f t="shared" si="95"/>
        <v>375</v>
      </c>
      <c r="CO5">
        <f t="shared" ref="CO5:CU5" si="100">CN5+125</f>
        <v>500</v>
      </c>
      <c r="CP5">
        <f t="shared" si="100"/>
        <v>625</v>
      </c>
      <c r="CQ5">
        <f t="shared" si="100"/>
        <v>750</v>
      </c>
      <c r="CR5">
        <f t="shared" si="100"/>
        <v>875</v>
      </c>
      <c r="CS5">
        <f t="shared" si="100"/>
        <v>1000</v>
      </c>
      <c r="CT5">
        <f t="shared" si="100"/>
        <v>1125</v>
      </c>
      <c r="CU5">
        <f t="shared" si="100"/>
        <v>1250</v>
      </c>
      <c r="CV5">
        <f t="shared" si="97"/>
        <v>7.5</v>
      </c>
      <c r="CW5">
        <f t="shared" si="19"/>
        <v>10</v>
      </c>
      <c r="CX5">
        <f t="shared" si="19"/>
        <v>12.5</v>
      </c>
      <c r="CY5">
        <f t="shared" si="19"/>
        <v>15</v>
      </c>
      <c r="CZ5">
        <f t="shared" si="19"/>
        <v>17.5</v>
      </c>
      <c r="DA5">
        <f t="shared" si="19"/>
        <v>20</v>
      </c>
      <c r="DB5">
        <f t="shared" si="19"/>
        <v>22.5</v>
      </c>
      <c r="DC5">
        <f t="shared" si="19"/>
        <v>25</v>
      </c>
      <c r="DD5" s="11">
        <f t="shared" si="98"/>
        <v>1.3333333333333334E-2</v>
      </c>
      <c r="DE5" s="11">
        <f t="shared" si="20"/>
        <v>0.01</v>
      </c>
      <c r="DF5" s="11">
        <f t="shared" si="20"/>
        <v>8.0000000000000002E-3</v>
      </c>
      <c r="DG5" s="11">
        <f t="shared" si="20"/>
        <v>6.6666666666666671E-3</v>
      </c>
      <c r="DH5" s="11">
        <f t="shared" si="20"/>
        <v>5.7142857142857143E-3</v>
      </c>
      <c r="DI5" s="11">
        <f t="shared" si="20"/>
        <v>5.0000000000000001E-3</v>
      </c>
      <c r="DJ5" s="11">
        <f t="shared" si="20"/>
        <v>4.4444444444444444E-3</v>
      </c>
      <c r="DK5" s="11">
        <f t="shared" si="20"/>
        <v>4.0000000000000001E-3</v>
      </c>
      <c r="DL5">
        <f t="shared" si="21"/>
        <v>5</v>
      </c>
      <c r="DM5">
        <f t="shared" ref="DM5:DT5" si="101">E5+F5</f>
        <v>6.2367144900000006E-5</v>
      </c>
      <c r="DN5">
        <f t="shared" si="101"/>
        <v>2.5439375650000003E-5</v>
      </c>
      <c r="DO5">
        <f t="shared" si="101"/>
        <v>1.322340091E-5</v>
      </c>
      <c r="DP5">
        <f t="shared" si="101"/>
        <v>7.8121864100000008E-6</v>
      </c>
      <c r="DQ5">
        <f t="shared" si="101"/>
        <v>5.0124419300000008E-6</v>
      </c>
      <c r="DR5">
        <f t="shared" si="101"/>
        <v>3.4105745699999999E-6</v>
      </c>
      <c r="DS5">
        <f t="shared" si="101"/>
        <v>2.4258225399999997E-6</v>
      </c>
      <c r="DT5">
        <f t="shared" si="101"/>
        <v>1.7865792480000001E-6</v>
      </c>
    </row>
    <row r="6" spans="1:124">
      <c r="A6">
        <f>'2000 250 200 1'!A7</f>
        <v>3</v>
      </c>
      <c r="B6">
        <f t="shared" si="7"/>
        <v>-30</v>
      </c>
      <c r="C6">
        <f>'2000 250 200 1'!B7</f>
        <v>1.4139999999999999E-3</v>
      </c>
      <c r="D6">
        <f t="shared" si="8"/>
        <v>-2.8495505905391196</v>
      </c>
      <c r="E6">
        <f>'2000 250 200 1'!C140</f>
        <v>4.53453889E-5</v>
      </c>
      <c r="F6">
        <f>'2000 250 200 1'!C273</f>
        <v>1.70216923E-5</v>
      </c>
      <c r="G6">
        <f>'2000 250 200 1'!C406</f>
        <v>8.4176662500000001E-6</v>
      </c>
      <c r="H6">
        <f>'2000 250 200 1'!C539</f>
        <v>4.80573714E-6</v>
      </c>
      <c r="I6">
        <f>'2000 250 200 1'!C672</f>
        <v>3.00645339E-6</v>
      </c>
      <c r="J6">
        <f>'2000 250 200 1'!C805</f>
        <v>2.0059818099999998E-6</v>
      </c>
      <c r="K6">
        <f>'2000 250 200 1'!C938</f>
        <v>1.40459181E-6</v>
      </c>
      <c r="L6">
        <f>'2000 250 200 1'!C1071</f>
        <v>1.0212360800000001E-6</v>
      </c>
      <c r="M6">
        <f>'2000 250 200 1'!C1204</f>
        <v>7.6534501600000003E-7</v>
      </c>
      <c r="N6">
        <f t="shared" si="23"/>
        <v>2.83236966E-5</v>
      </c>
      <c r="O6">
        <f t="shared" si="24"/>
        <v>8.6040260499999995E-6</v>
      </c>
      <c r="P6">
        <f t="shared" si="25"/>
        <v>3.61192911E-6</v>
      </c>
      <c r="Q6">
        <f t="shared" si="26"/>
        <v>1.79928375E-6</v>
      </c>
      <c r="R6">
        <f t="shared" si="27"/>
        <v>1.0004715800000002E-6</v>
      </c>
      <c r="S6">
        <f t="shared" si="28"/>
        <v>6.013899999999998E-7</v>
      </c>
      <c r="T6">
        <f t="shared" si="29"/>
        <v>3.8335572999999993E-7</v>
      </c>
      <c r="U6">
        <f t="shared" si="30"/>
        <v>2.5589106400000005E-7</v>
      </c>
      <c r="V6">
        <f t="shared" si="31"/>
        <v>1.9719670549999999E-5</v>
      </c>
      <c r="W6">
        <f t="shared" si="32"/>
        <v>4.9920969399999995E-6</v>
      </c>
      <c r="X6">
        <f t="shared" si="33"/>
        <v>1.81264536E-6</v>
      </c>
      <c r="Y6">
        <f t="shared" si="34"/>
        <v>7.9881216999999976E-7</v>
      </c>
      <c r="Z6">
        <f t="shared" si="35"/>
        <v>3.9908158000000043E-7</v>
      </c>
      <c r="AA6">
        <f t="shared" si="36"/>
        <v>2.1803426999999987E-7</v>
      </c>
      <c r="AB6">
        <f t="shared" si="37"/>
        <v>1.2746466599999988E-7</v>
      </c>
      <c r="AC6">
        <f t="shared" si="38"/>
        <v>1.4727573610000003E-5</v>
      </c>
      <c r="AD6">
        <f t="shared" si="39"/>
        <v>3.1794515799999986E-6</v>
      </c>
      <c r="AE6">
        <f t="shared" si="40"/>
        <v>1.013833189999999E-6</v>
      </c>
      <c r="AF6">
        <f t="shared" si="41"/>
        <v>3.9973058999999975E-7</v>
      </c>
      <c r="AG6">
        <f t="shared" si="42"/>
        <v>1.8104731000000077E-7</v>
      </c>
      <c r="AH6">
        <f t="shared" si="43"/>
        <v>9.0569603999999778E-8</v>
      </c>
      <c r="AI6">
        <f t="shared" si="44"/>
        <v>1.1548122030000005E-5</v>
      </c>
      <c r="AJ6">
        <f t="shared" si="45"/>
        <v>2.1656183900000009E-6</v>
      </c>
      <c r="AK6">
        <f t="shared" si="46"/>
        <v>6.1410260000000009E-7</v>
      </c>
      <c r="AL6">
        <f t="shared" si="47"/>
        <v>2.1868327999999877E-7</v>
      </c>
      <c r="AM6">
        <f t="shared" si="48"/>
        <v>9.047770600000142E-8</v>
      </c>
      <c r="AN6">
        <f t="shared" si="49"/>
        <v>9.3825036400000009E-6</v>
      </c>
      <c r="AO6">
        <f t="shared" si="50"/>
        <v>1.5515157899999974E-6</v>
      </c>
      <c r="AP6">
        <f t="shared" si="51"/>
        <v>3.9541932000000534E-7</v>
      </c>
      <c r="AQ6">
        <f t="shared" si="52"/>
        <v>1.2820557399999904E-7</v>
      </c>
      <c r="AR6">
        <f t="shared" si="53"/>
        <v>7.8309878500000083E-6</v>
      </c>
      <c r="AS6">
        <f t="shared" si="54"/>
        <v>1.1560964699999864E-6</v>
      </c>
      <c r="AT6">
        <f t="shared" si="55"/>
        <v>2.6721374599999868E-7</v>
      </c>
      <c r="AU6">
        <f t="shared" si="56"/>
        <v>6.6748913800000253E-6</v>
      </c>
      <c r="AV6">
        <f t="shared" si="57"/>
        <v>8.8888272399999278E-7</v>
      </c>
      <c r="AW6">
        <f t="shared" si="58"/>
        <v>5.7860086560000256E-6</v>
      </c>
      <c r="AX6">
        <f t="shared" si="59"/>
        <v>0.45414497608395366</v>
      </c>
      <c r="AY6">
        <f t="shared" si="60"/>
        <v>0.33821709903137476</v>
      </c>
      <c r="AZ6">
        <f t="shared" si="61"/>
        <v>0.27314670841331717</v>
      </c>
      <c r="BA6">
        <f t="shared" si="62"/>
        <v>0.23031744337141763</v>
      </c>
      <c r="BB6">
        <f t="shared" si="63"/>
        <v>0.19959790801884086</v>
      </c>
      <c r="BC6">
        <f t="shared" si="64"/>
        <v>0.17633104193188473</v>
      </c>
      <c r="BD6">
        <f t="shared" si="65"/>
        <v>0.1580308856948627</v>
      </c>
      <c r="BE6">
        <f t="shared" si="66"/>
        <v>0.14322947028428651</v>
      </c>
      <c r="BF6">
        <f t="shared" si="67"/>
        <v>0.27858643649084597</v>
      </c>
      <c r="BG6">
        <f t="shared" si="68"/>
        <v>0.16505475767598737</v>
      </c>
      <c r="BH6">
        <f t="shared" si="69"/>
        <v>0.11168585062523267</v>
      </c>
      <c r="BI6">
        <f t="shared" si="70"/>
        <v>8.1360577339386952E-2</v>
      </c>
      <c r="BJ6">
        <f t="shared" si="71"/>
        <v>6.2191039460811066E-2</v>
      </c>
      <c r="BK6">
        <f t="shared" si="72"/>
        <v>4.9197570464273296E-2</v>
      </c>
      <c r="BL6">
        <f t="shared" si="73"/>
        <v>3.9942889261920765E-2</v>
      </c>
      <c r="BM6">
        <f t="shared" si="74"/>
        <v>0.19483369752002275</v>
      </c>
      <c r="BN6">
        <f t="shared" si="75"/>
        <v>9.5618149168044675E-2</v>
      </c>
      <c r="BO6">
        <f t="shared" si="76"/>
        <v>5.5595643984036755E-2</v>
      </c>
      <c r="BP6">
        <f t="shared" si="77"/>
        <v>3.5617837518219592E-2</v>
      </c>
      <c r="BQ6">
        <f t="shared" si="78"/>
        <v>2.4339998170191203E-2</v>
      </c>
      <c r="BR6">
        <f t="shared" si="79"/>
        <v>1.742676694252944E-2</v>
      </c>
      <c r="BS6">
        <f t="shared" si="80"/>
        <v>0.14692839602655475</v>
      </c>
      <c r="BT6">
        <f t="shared" si="81"/>
        <v>6.1422860175788137E-2</v>
      </c>
      <c r="BU6">
        <f t="shared" si="82"/>
        <v>3.1267267951521058E-2</v>
      </c>
      <c r="BV6">
        <f t="shared" si="83"/>
        <v>1.7860443963745237E-2</v>
      </c>
      <c r="BW6">
        <f t="shared" si="84"/>
        <v>1.1029013676778067E-2</v>
      </c>
      <c r="BX6">
        <f t="shared" si="85"/>
        <v>0.11640401693195286</v>
      </c>
      <c r="BY6">
        <f t="shared" si="86"/>
        <v>4.2319311478383047E-2</v>
      </c>
      <c r="BZ6">
        <f t="shared" si="87"/>
        <v>1.9137823194598641E-2</v>
      </c>
      <c r="CA6">
        <f t="shared" si="88"/>
        <v>9.8548828996154574E-3</v>
      </c>
      <c r="CB6">
        <f t="shared" si="89"/>
        <v>9.5491104378297054E-2</v>
      </c>
      <c r="CC6">
        <f t="shared" si="90"/>
        <v>3.0679231030052743E-2</v>
      </c>
      <c r="CD6">
        <f t="shared" si="91"/>
        <v>1.2470882654348795E-2</v>
      </c>
      <c r="CE6">
        <f t="shared" si="92"/>
        <v>8.0392533508100522E-2</v>
      </c>
      <c r="CF6">
        <f t="shared" si="93"/>
        <v>2.3118665552841536E-2</v>
      </c>
      <c r="CG6">
        <f t="shared" si="94"/>
        <v>6.905031691185344E-2</v>
      </c>
      <c r="CH6" s="7">
        <v>50</v>
      </c>
      <c r="CI6" s="8">
        <v>150</v>
      </c>
      <c r="CJ6" s="8">
        <v>145</v>
      </c>
      <c r="CK6" s="8">
        <f t="shared" si="15"/>
        <v>3</v>
      </c>
      <c r="CL6" s="8">
        <f t="shared" si="16"/>
        <v>0.33333333333333331</v>
      </c>
      <c r="CM6">
        <f t="shared" si="17"/>
        <v>0.1</v>
      </c>
      <c r="CN6">
        <f t="shared" si="95"/>
        <v>375</v>
      </c>
      <c r="CO6">
        <f t="shared" ref="CO6:CU6" si="102">CN6+125</f>
        <v>500</v>
      </c>
      <c r="CP6">
        <f t="shared" si="102"/>
        <v>625</v>
      </c>
      <c r="CQ6">
        <f t="shared" si="102"/>
        <v>750</v>
      </c>
      <c r="CR6">
        <f t="shared" si="102"/>
        <v>875</v>
      </c>
      <c r="CS6">
        <f t="shared" si="102"/>
        <v>1000</v>
      </c>
      <c r="CT6">
        <f t="shared" si="102"/>
        <v>1125</v>
      </c>
      <c r="CU6">
        <f t="shared" si="102"/>
        <v>1250</v>
      </c>
      <c r="CV6">
        <f t="shared" si="97"/>
        <v>7.5</v>
      </c>
      <c r="CW6">
        <f t="shared" si="19"/>
        <v>10</v>
      </c>
      <c r="CX6">
        <f t="shared" si="19"/>
        <v>12.5</v>
      </c>
      <c r="CY6">
        <f t="shared" si="19"/>
        <v>15</v>
      </c>
      <c r="CZ6">
        <f t="shared" si="19"/>
        <v>17.5</v>
      </c>
      <c r="DA6">
        <f t="shared" si="19"/>
        <v>20</v>
      </c>
      <c r="DB6">
        <f t="shared" si="19"/>
        <v>22.5</v>
      </c>
      <c r="DC6">
        <f t="shared" si="19"/>
        <v>25</v>
      </c>
      <c r="DD6" s="11">
        <f t="shared" si="98"/>
        <v>1.3333333333333334E-2</v>
      </c>
      <c r="DE6" s="11">
        <f t="shared" si="20"/>
        <v>0.01</v>
      </c>
      <c r="DF6" s="11">
        <f t="shared" si="20"/>
        <v>8.0000000000000002E-3</v>
      </c>
      <c r="DG6" s="11">
        <f t="shared" si="20"/>
        <v>6.6666666666666671E-3</v>
      </c>
      <c r="DH6" s="11">
        <f t="shared" si="20"/>
        <v>5.7142857142857143E-3</v>
      </c>
      <c r="DI6" s="11">
        <f t="shared" si="20"/>
        <v>5.0000000000000001E-3</v>
      </c>
      <c r="DJ6" s="11">
        <f t="shared" si="20"/>
        <v>4.4444444444444444E-3</v>
      </c>
      <c r="DK6" s="11">
        <f t="shared" si="20"/>
        <v>4.0000000000000001E-3</v>
      </c>
      <c r="DL6">
        <f t="shared" si="21"/>
        <v>5</v>
      </c>
      <c r="DM6">
        <f t="shared" ref="DM6:DT6" si="103">E6+F6</f>
        <v>6.2367081200000006E-5</v>
      </c>
      <c r="DN6">
        <f t="shared" si="103"/>
        <v>2.5439358549999998E-5</v>
      </c>
      <c r="DO6">
        <f t="shared" si="103"/>
        <v>1.3223403390000001E-5</v>
      </c>
      <c r="DP6">
        <f t="shared" si="103"/>
        <v>7.8121905299999997E-6</v>
      </c>
      <c r="DQ6">
        <f t="shared" si="103"/>
        <v>5.0124352000000003E-6</v>
      </c>
      <c r="DR6">
        <f t="shared" si="103"/>
        <v>3.4105736199999996E-6</v>
      </c>
      <c r="DS6">
        <f t="shared" si="103"/>
        <v>2.4258278899999999E-6</v>
      </c>
      <c r="DT6">
        <f t="shared" si="103"/>
        <v>1.786581096E-6</v>
      </c>
    </row>
    <row r="7" spans="1:124">
      <c r="A7">
        <f>'2000 250 200 1'!A8</f>
        <v>4</v>
      </c>
      <c r="B7">
        <f t="shared" si="7"/>
        <v>-40</v>
      </c>
      <c r="C7">
        <f>'2000 250 200 1'!B8</f>
        <v>1.5870000000000001E-3</v>
      </c>
      <c r="D7">
        <f t="shared" si="8"/>
        <v>-2.7994230732451517</v>
      </c>
      <c r="E7">
        <f>'2000 250 200 1'!C141</f>
        <v>4.5345311799999997E-5</v>
      </c>
      <c r="F7">
        <f>'2000 250 200 1'!C274</f>
        <v>1.7021677E-5</v>
      </c>
      <c r="G7">
        <f>'2000 250 200 1'!C407</f>
        <v>8.41766297E-6</v>
      </c>
      <c r="H7">
        <f>'2000 250 200 1'!C540</f>
        <v>4.80574371E-6</v>
      </c>
      <c r="I7">
        <f>'2000 250 200 1'!C673</f>
        <v>3.0064495500000001E-6</v>
      </c>
      <c r="J7">
        <f>'2000 250 200 1'!C806</f>
        <v>2.0059781899999998E-6</v>
      </c>
      <c r="K7">
        <f>'2000 250 200 1'!C939</f>
        <v>1.40459503E-6</v>
      </c>
      <c r="L7">
        <f>'2000 250 200 1'!C1072</f>
        <v>1.0212387000000001E-6</v>
      </c>
      <c r="M7">
        <f>'2000 250 200 1'!C1205</f>
        <v>7.6534415399999998E-7</v>
      </c>
      <c r="N7">
        <f t="shared" si="23"/>
        <v>2.8323634799999997E-5</v>
      </c>
      <c r="O7">
        <f t="shared" si="24"/>
        <v>8.6040140300000004E-6</v>
      </c>
      <c r="P7">
        <f t="shared" si="25"/>
        <v>3.6119192600000001E-6</v>
      </c>
      <c r="Q7">
        <f t="shared" si="26"/>
        <v>1.7992941599999999E-6</v>
      </c>
      <c r="R7">
        <f t="shared" si="27"/>
        <v>1.0004713600000003E-6</v>
      </c>
      <c r="S7">
        <f t="shared" si="28"/>
        <v>6.0138315999999977E-7</v>
      </c>
      <c r="T7">
        <f t="shared" si="29"/>
        <v>3.8335632999999999E-7</v>
      </c>
      <c r="U7">
        <f t="shared" si="30"/>
        <v>2.5589454600000008E-7</v>
      </c>
      <c r="V7">
        <f t="shared" si="31"/>
        <v>1.9719620769999998E-5</v>
      </c>
      <c r="W7">
        <f t="shared" si="32"/>
        <v>4.9920947700000003E-6</v>
      </c>
      <c r="X7">
        <f t="shared" si="33"/>
        <v>1.8126251000000002E-6</v>
      </c>
      <c r="Y7">
        <f t="shared" si="34"/>
        <v>7.9882279999999957E-7</v>
      </c>
      <c r="Z7">
        <f t="shared" si="35"/>
        <v>3.9908820000000052E-7</v>
      </c>
      <c r="AA7">
        <f t="shared" si="36"/>
        <v>2.1802682999999978E-7</v>
      </c>
      <c r="AB7">
        <f t="shared" si="37"/>
        <v>1.2746178399999991E-7</v>
      </c>
      <c r="AC7">
        <f t="shared" si="38"/>
        <v>1.4727525999999999E-5</v>
      </c>
      <c r="AD7">
        <f t="shared" si="39"/>
        <v>3.1794696700000026E-6</v>
      </c>
      <c r="AE7">
        <f t="shared" si="40"/>
        <v>1.0138022999999998E-6</v>
      </c>
      <c r="AF7">
        <f t="shared" si="41"/>
        <v>3.9973459999999905E-7</v>
      </c>
      <c r="AG7">
        <f t="shared" si="42"/>
        <v>1.8106137000000074E-7</v>
      </c>
      <c r="AH7">
        <f t="shared" si="43"/>
        <v>9.0565046000000078E-8</v>
      </c>
      <c r="AI7">
        <f t="shared" si="44"/>
        <v>1.1548056329999993E-5</v>
      </c>
      <c r="AJ7">
        <f t="shared" si="45"/>
        <v>2.1656673700000011E-6</v>
      </c>
      <c r="AK7">
        <f t="shared" si="46"/>
        <v>6.140677000000016E-7</v>
      </c>
      <c r="AL7">
        <f t="shared" si="47"/>
        <v>2.1867322999999831E-7</v>
      </c>
      <c r="AM7">
        <f t="shared" si="48"/>
        <v>9.0496324000000876E-8</v>
      </c>
      <c r="AN7">
        <f t="shared" si="49"/>
        <v>9.3823889599999974E-6</v>
      </c>
      <c r="AO7">
        <f t="shared" si="50"/>
        <v>1.5515996699999953E-6</v>
      </c>
      <c r="AP7">
        <f t="shared" si="51"/>
        <v>3.9539447000000414E-7</v>
      </c>
      <c r="AQ7">
        <f t="shared" si="52"/>
        <v>1.2817690599999807E-7</v>
      </c>
      <c r="AR7">
        <f t="shared" si="53"/>
        <v>7.8307892900000012E-6</v>
      </c>
      <c r="AS7">
        <f t="shared" si="54"/>
        <v>1.1562051999999979E-6</v>
      </c>
      <c r="AT7">
        <f t="shared" si="55"/>
        <v>2.672175640000029E-7</v>
      </c>
      <c r="AU7">
        <f t="shared" si="56"/>
        <v>6.6745840899999916E-6</v>
      </c>
      <c r="AV7">
        <f t="shared" si="57"/>
        <v>8.8898763599998298E-7</v>
      </c>
      <c r="AW7">
        <f t="shared" si="58"/>
        <v>5.7855964540000527E-6</v>
      </c>
      <c r="AX7">
        <f t="shared" si="59"/>
        <v>0.45414465801497855</v>
      </c>
      <c r="AY7">
        <f t="shared" si="60"/>
        <v>0.33821687355672386</v>
      </c>
      <c r="AZ7">
        <f t="shared" si="61"/>
        <v>0.27314589556282176</v>
      </c>
      <c r="BA7">
        <f t="shared" si="62"/>
        <v>0.23031869541844899</v>
      </c>
      <c r="BB7">
        <f t="shared" si="63"/>
        <v>0.19959816118965146</v>
      </c>
      <c r="BC7">
        <f t="shared" si="64"/>
        <v>0.17632905708442753</v>
      </c>
      <c r="BD7">
        <f t="shared" si="65"/>
        <v>0.15803075258583366</v>
      </c>
      <c r="BE7">
        <f t="shared" si="66"/>
        <v>0.14323127831831306</v>
      </c>
      <c r="BF7">
        <f t="shared" si="67"/>
        <v>0.27858610979785287</v>
      </c>
      <c r="BG7">
        <f t="shared" si="68"/>
        <v>0.16505475147027268</v>
      </c>
      <c r="BH7">
        <f t="shared" si="69"/>
        <v>0.11168460609339606</v>
      </c>
      <c r="BI7">
        <f t="shared" si="70"/>
        <v>8.1361667400908916E-2</v>
      </c>
      <c r="BJ7">
        <f t="shared" si="71"/>
        <v>6.2192112184136839E-2</v>
      </c>
      <c r="BK7">
        <f t="shared" si="72"/>
        <v>4.9195867048437335E-2</v>
      </c>
      <c r="BL7">
        <f t="shared" si="73"/>
        <v>3.9941923839178849E-2</v>
      </c>
      <c r="BM7">
        <f t="shared" si="74"/>
        <v>0.19483329735848073</v>
      </c>
      <c r="BN7">
        <f t="shared" si="75"/>
        <v>9.5618738781387685E-2</v>
      </c>
      <c r="BO7">
        <f t="shared" si="76"/>
        <v>5.5593962779576483E-2</v>
      </c>
      <c r="BP7">
        <f t="shared" si="77"/>
        <v>3.5618187432872532E-2</v>
      </c>
      <c r="BQ7">
        <f t="shared" si="78"/>
        <v>2.4341893697910132E-2</v>
      </c>
      <c r="BR7">
        <f t="shared" si="79"/>
        <v>1.7425885370861403E-2</v>
      </c>
      <c r="BS7">
        <f t="shared" si="80"/>
        <v>0.14692773387522312</v>
      </c>
      <c r="BT7">
        <f t="shared" si="81"/>
        <v>6.1424283302409011E-2</v>
      </c>
      <c r="BU7">
        <f t="shared" si="82"/>
        <v>3.1265492517018337E-2</v>
      </c>
      <c r="BV7">
        <f t="shared" si="83"/>
        <v>1.7859615933288778E-2</v>
      </c>
      <c r="BW7">
        <f t="shared" si="84"/>
        <v>1.1031286503491831E-2</v>
      </c>
      <c r="BX7">
        <f t="shared" si="85"/>
        <v>0.11640273361630767</v>
      </c>
      <c r="BY7">
        <f t="shared" si="86"/>
        <v>4.2321618156776569E-2</v>
      </c>
      <c r="BZ7">
        <f t="shared" si="87"/>
        <v>1.9136618937518078E-2</v>
      </c>
      <c r="CA7">
        <f t="shared" si="88"/>
        <v>9.8526761569087164E-3</v>
      </c>
      <c r="CB7">
        <f t="shared" si="89"/>
        <v>9.5488791832560843E-2</v>
      </c>
      <c r="CC7">
        <f t="shared" si="90"/>
        <v>3.0682127486232412E-2</v>
      </c>
      <c r="CD7">
        <f t="shared" si="91"/>
        <v>1.2471060370377377E-2</v>
      </c>
      <c r="CE7">
        <f t="shared" si="92"/>
        <v>8.0388920346133486E-2</v>
      </c>
      <c r="CF7">
        <f t="shared" si="93"/>
        <v>2.3121402890253981E-2</v>
      </c>
      <c r="CG7">
        <f t="shared" si="94"/>
        <v>6.9045473157670609E-2</v>
      </c>
      <c r="CH7" s="7">
        <v>50</v>
      </c>
      <c r="CI7" s="8">
        <v>150</v>
      </c>
      <c r="CJ7" s="8">
        <v>145</v>
      </c>
      <c r="CK7" s="8">
        <f t="shared" si="15"/>
        <v>3</v>
      </c>
      <c r="CL7" s="8">
        <f t="shared" si="16"/>
        <v>0.33333333333333331</v>
      </c>
      <c r="CM7">
        <f t="shared" si="17"/>
        <v>0.1</v>
      </c>
      <c r="CN7">
        <f t="shared" si="95"/>
        <v>375</v>
      </c>
      <c r="CO7">
        <f t="shared" ref="CO7:CU7" si="104">CN7+125</f>
        <v>500</v>
      </c>
      <c r="CP7">
        <f t="shared" si="104"/>
        <v>625</v>
      </c>
      <c r="CQ7">
        <f t="shared" si="104"/>
        <v>750</v>
      </c>
      <c r="CR7">
        <f t="shared" si="104"/>
        <v>875</v>
      </c>
      <c r="CS7">
        <f t="shared" si="104"/>
        <v>1000</v>
      </c>
      <c r="CT7">
        <f t="shared" si="104"/>
        <v>1125</v>
      </c>
      <c r="CU7">
        <f t="shared" si="104"/>
        <v>1250</v>
      </c>
      <c r="CV7">
        <f t="shared" si="97"/>
        <v>7.5</v>
      </c>
      <c r="CW7">
        <f t="shared" si="19"/>
        <v>10</v>
      </c>
      <c r="CX7">
        <f t="shared" si="19"/>
        <v>12.5</v>
      </c>
      <c r="CY7">
        <f t="shared" si="19"/>
        <v>15</v>
      </c>
      <c r="CZ7">
        <f t="shared" si="19"/>
        <v>17.5</v>
      </c>
      <c r="DA7">
        <f t="shared" si="19"/>
        <v>20</v>
      </c>
      <c r="DB7">
        <f t="shared" si="19"/>
        <v>22.5</v>
      </c>
      <c r="DC7">
        <f t="shared" si="19"/>
        <v>25</v>
      </c>
      <c r="DD7" s="11">
        <f t="shared" si="98"/>
        <v>1.3333333333333334E-2</v>
      </c>
      <c r="DE7" s="11">
        <f t="shared" si="20"/>
        <v>0.01</v>
      </c>
      <c r="DF7" s="11">
        <f t="shared" si="20"/>
        <v>8.0000000000000002E-3</v>
      </c>
      <c r="DG7" s="11">
        <f t="shared" si="20"/>
        <v>6.6666666666666671E-3</v>
      </c>
      <c r="DH7" s="11">
        <f t="shared" si="20"/>
        <v>5.7142857142857143E-3</v>
      </c>
      <c r="DI7" s="11">
        <f t="shared" si="20"/>
        <v>5.0000000000000001E-3</v>
      </c>
      <c r="DJ7" s="11">
        <f t="shared" si="20"/>
        <v>4.4444444444444444E-3</v>
      </c>
      <c r="DK7" s="11">
        <f t="shared" si="20"/>
        <v>4.0000000000000001E-3</v>
      </c>
      <c r="DL7">
        <f t="shared" si="21"/>
        <v>5</v>
      </c>
      <c r="DM7">
        <f t="shared" ref="DM7:DT7" si="105">E7+F7</f>
        <v>6.2366988800000001E-5</v>
      </c>
      <c r="DN7">
        <f t="shared" si="105"/>
        <v>2.5439339969999999E-5</v>
      </c>
      <c r="DO7">
        <f t="shared" si="105"/>
        <v>1.3223406680000001E-5</v>
      </c>
      <c r="DP7">
        <f t="shared" si="105"/>
        <v>7.8121932599999992E-6</v>
      </c>
      <c r="DQ7">
        <f t="shared" si="105"/>
        <v>5.0124277399999999E-6</v>
      </c>
      <c r="DR7">
        <f t="shared" si="105"/>
        <v>3.4105732199999998E-6</v>
      </c>
      <c r="DS7">
        <f t="shared" si="105"/>
        <v>2.4258337299999999E-6</v>
      </c>
      <c r="DT7">
        <f t="shared" si="105"/>
        <v>1.786582854E-6</v>
      </c>
    </row>
    <row r="8" spans="1:124">
      <c r="A8">
        <f>'2000 250 200 1'!A9</f>
        <v>5</v>
      </c>
      <c r="B8">
        <f t="shared" si="7"/>
        <v>-50</v>
      </c>
      <c r="C8">
        <f>'2000 250 200 1'!B9</f>
        <v>1.7819999999999999E-3</v>
      </c>
      <c r="D8">
        <f t="shared" si="8"/>
        <v>-2.7490923002991439</v>
      </c>
      <c r="E8">
        <f>'2000 250 200 1'!C142</f>
        <v>4.5345249300000003E-5</v>
      </c>
      <c r="F8">
        <f>'2000 250 200 1'!C275</f>
        <v>1.7021666499999998E-5</v>
      </c>
      <c r="G8">
        <f>'2000 250 200 1'!C408</f>
        <v>8.4176622700000005E-6</v>
      </c>
      <c r="H8">
        <f>'2000 250 200 1'!C541</f>
        <v>4.8057468400000001E-6</v>
      </c>
      <c r="I8">
        <f>'2000 250 200 1'!C674</f>
        <v>3.00644678E-6</v>
      </c>
      <c r="J8">
        <f>'2000 250 200 1'!C807</f>
        <v>2.0059763499999999E-6</v>
      </c>
      <c r="K8">
        <f>'2000 250 200 1'!C940</f>
        <v>1.40459707E-6</v>
      </c>
      <c r="L8">
        <f>'2000 250 200 1'!C1073</f>
        <v>1.0212401600000001E-6</v>
      </c>
      <c r="M8">
        <f>'2000 250 200 1'!C1206</f>
        <v>7.6534354399999999E-7</v>
      </c>
      <c r="N8">
        <f t="shared" si="23"/>
        <v>2.8323582800000005E-5</v>
      </c>
      <c r="O8">
        <f t="shared" si="24"/>
        <v>8.6040042299999979E-6</v>
      </c>
      <c r="P8">
        <f t="shared" si="25"/>
        <v>3.6119154300000004E-6</v>
      </c>
      <c r="Q8">
        <f t="shared" si="26"/>
        <v>1.7993000600000001E-6</v>
      </c>
      <c r="R8">
        <f t="shared" si="27"/>
        <v>1.0004704300000001E-6</v>
      </c>
      <c r="S8">
        <f t="shared" si="28"/>
        <v>6.0137927999999988E-7</v>
      </c>
      <c r="T8">
        <f t="shared" si="29"/>
        <v>3.8335690999999997E-7</v>
      </c>
      <c r="U8">
        <f t="shared" si="30"/>
        <v>2.5589661600000007E-7</v>
      </c>
      <c r="V8">
        <f t="shared" si="31"/>
        <v>1.9719578570000007E-5</v>
      </c>
      <c r="W8">
        <f t="shared" si="32"/>
        <v>4.9920887999999975E-6</v>
      </c>
      <c r="X8">
        <f t="shared" si="33"/>
        <v>1.8126153700000003E-6</v>
      </c>
      <c r="Y8">
        <f t="shared" si="34"/>
        <v>7.9882962999999999E-7</v>
      </c>
      <c r="Z8">
        <f t="shared" si="35"/>
        <v>3.9909115000000021E-7</v>
      </c>
      <c r="AA8">
        <f t="shared" si="36"/>
        <v>2.180223699999999E-7</v>
      </c>
      <c r="AB8">
        <f t="shared" si="37"/>
        <v>1.2746029399999991E-7</v>
      </c>
      <c r="AC8">
        <f t="shared" si="38"/>
        <v>1.4727489770000009E-5</v>
      </c>
      <c r="AD8">
        <f t="shared" si="39"/>
        <v>3.1794734299999972E-6</v>
      </c>
      <c r="AE8">
        <f t="shared" si="40"/>
        <v>1.0137857400000007E-6</v>
      </c>
      <c r="AF8">
        <f t="shared" si="41"/>
        <v>3.9973847999999936E-7</v>
      </c>
      <c r="AG8">
        <f t="shared" si="42"/>
        <v>1.8106878000000052E-7</v>
      </c>
      <c r="AH8">
        <f t="shared" si="43"/>
        <v>9.0562075999999787E-8</v>
      </c>
      <c r="AI8">
        <f t="shared" si="44"/>
        <v>1.1548016340000012E-5</v>
      </c>
      <c r="AJ8">
        <f t="shared" si="45"/>
        <v>2.1656876899999969E-6</v>
      </c>
      <c r="AK8">
        <f t="shared" si="46"/>
        <v>6.1404726000000136E-7</v>
      </c>
      <c r="AL8">
        <f t="shared" si="47"/>
        <v>2.1866969999999948E-7</v>
      </c>
      <c r="AM8">
        <f t="shared" si="48"/>
        <v>9.0506704000000307E-8</v>
      </c>
      <c r="AN8">
        <f t="shared" si="49"/>
        <v>9.3823286500000122E-6</v>
      </c>
      <c r="AO8">
        <f t="shared" si="50"/>
        <v>1.551640429999993E-6</v>
      </c>
      <c r="AP8">
        <f t="shared" si="51"/>
        <v>3.9537756000000336E-7</v>
      </c>
      <c r="AQ8">
        <f t="shared" si="52"/>
        <v>1.281629959999979E-7</v>
      </c>
      <c r="AR8">
        <f t="shared" si="53"/>
        <v>7.8306882200000283E-6</v>
      </c>
      <c r="AS8">
        <f t="shared" si="54"/>
        <v>1.1562628699999924E-6</v>
      </c>
      <c r="AT8">
        <f t="shared" si="55"/>
        <v>2.6721456400000673E-7</v>
      </c>
      <c r="AU8">
        <f t="shared" si="56"/>
        <v>6.6744253500000396E-6</v>
      </c>
      <c r="AV8">
        <f t="shared" si="57"/>
        <v>8.890483059999895E-7</v>
      </c>
      <c r="AW8">
        <f t="shared" si="58"/>
        <v>5.7853770439999939E-6</v>
      </c>
      <c r="AX8">
        <f t="shared" si="59"/>
        <v>0.45414435581244517</v>
      </c>
      <c r="AY8">
        <f t="shared" si="60"/>
        <v>0.33821663723087292</v>
      </c>
      <c r="AZ8">
        <f t="shared" si="61"/>
        <v>0.27314555573029536</v>
      </c>
      <c r="BA8">
        <f t="shared" si="62"/>
        <v>0.23031944003456487</v>
      </c>
      <c r="BB8">
        <f t="shared" si="63"/>
        <v>0.19959815922403981</v>
      </c>
      <c r="BC8">
        <f t="shared" si="64"/>
        <v>0.17632790910567758</v>
      </c>
      <c r="BD8">
        <f t="shared" si="65"/>
        <v>0.15803076367164171</v>
      </c>
      <c r="BE8">
        <f t="shared" si="66"/>
        <v>0.1432323688092926</v>
      </c>
      <c r="BF8">
        <f t="shared" si="67"/>
        <v>0.27858580368309893</v>
      </c>
      <c r="BG8">
        <f t="shared" si="68"/>
        <v>0.16505459812272555</v>
      </c>
      <c r="BH8">
        <f t="shared" si="69"/>
        <v>0.11168400892067319</v>
      </c>
      <c r="BI8">
        <f t="shared" si="70"/>
        <v>8.13623753144294E-2</v>
      </c>
      <c r="BJ8">
        <f t="shared" si="71"/>
        <v>6.2192596806848167E-2</v>
      </c>
      <c r="BK8">
        <f t="shared" si="72"/>
        <v>4.9194842261393118E-2</v>
      </c>
      <c r="BL8">
        <f t="shared" si="73"/>
        <v>3.9941420755125134E-2</v>
      </c>
      <c r="BM8">
        <f t="shared" si="74"/>
        <v>0.19483299995779857</v>
      </c>
      <c r="BN8">
        <f t="shared" si="75"/>
        <v>9.5618883030636412E-2</v>
      </c>
      <c r="BO8">
        <f t="shared" si="76"/>
        <v>5.5593061323314784E-2</v>
      </c>
      <c r="BP8">
        <f t="shared" si="77"/>
        <v>3.5618531381365941E-2</v>
      </c>
      <c r="BQ8">
        <f t="shared" si="78"/>
        <v>2.4342893531089104E-2</v>
      </c>
      <c r="BR8">
        <f t="shared" si="79"/>
        <v>1.7425310383977492E-2</v>
      </c>
      <c r="BS8">
        <f t="shared" si="80"/>
        <v>0.14692736217649616</v>
      </c>
      <c r="BT8">
        <f t="shared" si="81"/>
        <v>6.1424881724323852E-2</v>
      </c>
      <c r="BU8">
        <f t="shared" si="82"/>
        <v>3.1264452029434855E-2</v>
      </c>
      <c r="BV8">
        <f t="shared" si="83"/>
        <v>1.7859324682527097E-2</v>
      </c>
      <c r="BW8">
        <f t="shared" si="84"/>
        <v>1.1032554113914505E-2</v>
      </c>
      <c r="BX8">
        <f t="shared" si="85"/>
        <v>0.11640209395024508</v>
      </c>
      <c r="BY8">
        <f t="shared" si="86"/>
        <v>4.2322742214228951E-2</v>
      </c>
      <c r="BZ8">
        <f t="shared" si="87"/>
        <v>1.9135799291246883E-2</v>
      </c>
      <c r="CA8">
        <f t="shared" si="88"/>
        <v>9.8516058581253601E-3</v>
      </c>
      <c r="CB8">
        <f t="shared" si="89"/>
        <v>9.5487644545697553E-2</v>
      </c>
      <c r="CC8">
        <f t="shared" si="90"/>
        <v>3.0683665345353248E-2</v>
      </c>
      <c r="CD8">
        <f t="shared" si="91"/>
        <v>1.2470919946957322E-2</v>
      </c>
      <c r="CE8">
        <f t="shared" si="92"/>
        <v>8.0387077875595833E-2</v>
      </c>
      <c r="CF8">
        <f t="shared" si="93"/>
        <v>2.3122986725103725E-2</v>
      </c>
      <c r="CG8">
        <f t="shared" si="94"/>
        <v>6.9042914276545936E-2</v>
      </c>
      <c r="CH8" s="7">
        <v>50</v>
      </c>
      <c r="CI8" s="8">
        <v>150</v>
      </c>
      <c r="CJ8" s="8">
        <v>145</v>
      </c>
      <c r="CK8" s="8">
        <f t="shared" si="15"/>
        <v>3</v>
      </c>
      <c r="CL8" s="8">
        <f t="shared" si="16"/>
        <v>0.33333333333333331</v>
      </c>
      <c r="CM8">
        <f t="shared" si="17"/>
        <v>0.1</v>
      </c>
      <c r="CN8">
        <f t="shared" si="95"/>
        <v>375</v>
      </c>
      <c r="CO8">
        <f t="shared" ref="CO8:CU8" si="106">CN8+125</f>
        <v>500</v>
      </c>
      <c r="CP8">
        <f t="shared" si="106"/>
        <v>625</v>
      </c>
      <c r="CQ8">
        <f t="shared" si="106"/>
        <v>750</v>
      </c>
      <c r="CR8">
        <f t="shared" si="106"/>
        <v>875</v>
      </c>
      <c r="CS8">
        <f t="shared" si="106"/>
        <v>1000</v>
      </c>
      <c r="CT8">
        <f t="shared" si="106"/>
        <v>1125</v>
      </c>
      <c r="CU8">
        <f t="shared" si="106"/>
        <v>1250</v>
      </c>
      <c r="CV8">
        <f t="shared" si="97"/>
        <v>7.5</v>
      </c>
      <c r="CW8">
        <f t="shared" si="19"/>
        <v>10</v>
      </c>
      <c r="CX8">
        <f t="shared" si="19"/>
        <v>12.5</v>
      </c>
      <c r="CY8">
        <f t="shared" si="19"/>
        <v>15</v>
      </c>
      <c r="CZ8">
        <f t="shared" si="19"/>
        <v>17.5</v>
      </c>
      <c r="DA8">
        <f t="shared" si="19"/>
        <v>20</v>
      </c>
      <c r="DB8">
        <f t="shared" si="19"/>
        <v>22.5</v>
      </c>
      <c r="DC8">
        <f t="shared" si="19"/>
        <v>25</v>
      </c>
      <c r="DD8" s="11">
        <f t="shared" si="98"/>
        <v>1.3333333333333334E-2</v>
      </c>
      <c r="DE8" s="11">
        <f t="shared" si="20"/>
        <v>0.01</v>
      </c>
      <c r="DF8" s="11">
        <f t="shared" si="20"/>
        <v>8.0000000000000002E-3</v>
      </c>
      <c r="DG8" s="11">
        <f t="shared" si="20"/>
        <v>6.6666666666666671E-3</v>
      </c>
      <c r="DH8" s="11">
        <f t="shared" si="20"/>
        <v>5.7142857142857143E-3</v>
      </c>
      <c r="DI8" s="11">
        <f t="shared" si="20"/>
        <v>5.0000000000000001E-3</v>
      </c>
      <c r="DJ8" s="11">
        <f t="shared" si="20"/>
        <v>4.4444444444444444E-3</v>
      </c>
      <c r="DK8" s="11">
        <f t="shared" si="20"/>
        <v>4.0000000000000001E-3</v>
      </c>
      <c r="DL8">
        <f t="shared" si="21"/>
        <v>5</v>
      </c>
      <c r="DM8">
        <f t="shared" ref="DM8:DT8" si="107">E8+F8</f>
        <v>6.2366915799999995E-5</v>
      </c>
      <c r="DN8">
        <f t="shared" si="107"/>
        <v>2.5439328769999999E-5</v>
      </c>
      <c r="DO8">
        <f t="shared" si="107"/>
        <v>1.3223409110000001E-5</v>
      </c>
      <c r="DP8">
        <f t="shared" si="107"/>
        <v>7.8121936199999997E-6</v>
      </c>
      <c r="DQ8">
        <f t="shared" si="107"/>
        <v>5.0124231300000003E-6</v>
      </c>
      <c r="DR8">
        <f t="shared" si="107"/>
        <v>3.4105734199999997E-6</v>
      </c>
      <c r="DS8">
        <f t="shared" si="107"/>
        <v>2.4258372300000003E-6</v>
      </c>
      <c r="DT8">
        <f t="shared" si="107"/>
        <v>1.7865837040000001E-6</v>
      </c>
    </row>
    <row r="9" spans="1:124">
      <c r="A9">
        <f>'2000 250 200 1'!A10</f>
        <v>6</v>
      </c>
      <c r="B9">
        <f t="shared" si="7"/>
        <v>-60</v>
      </c>
      <c r="C9">
        <f>'2000 250 200 1'!B10</f>
        <v>2E-3</v>
      </c>
      <c r="D9">
        <f t="shared" si="8"/>
        <v>-2.6989700043360187</v>
      </c>
      <c r="E9">
        <f>'2000 250 200 1'!C143</f>
        <v>4.5345244300000003E-5</v>
      </c>
      <c r="F9">
        <f>'2000 250 200 1'!C276</f>
        <v>1.7021667799999999E-5</v>
      </c>
      <c r="G9">
        <f>'2000 250 200 1'!C409</f>
        <v>8.4176644599999993E-6</v>
      </c>
      <c r="H9">
        <f>'2000 250 200 1'!C542</f>
        <v>4.8057445700000001E-6</v>
      </c>
      <c r="I9">
        <f>'2000 250 200 1'!C675</f>
        <v>3.0064469400000002E-6</v>
      </c>
      <c r="J9">
        <f>'2000 250 200 1'!C808</f>
        <v>2.0059774599999999E-6</v>
      </c>
      <c r="K9">
        <f>'2000 250 200 1'!C941</f>
        <v>1.4045966E-6</v>
      </c>
      <c r="L9">
        <f>'2000 250 200 1'!C1074</f>
        <v>1.0212395399999999E-6</v>
      </c>
      <c r="M9">
        <f>'2000 250 200 1'!C1207</f>
        <v>7.6534359699999997E-7</v>
      </c>
      <c r="N9">
        <f t="shared" si="23"/>
        <v>2.8323576500000003E-5</v>
      </c>
      <c r="O9">
        <f t="shared" si="24"/>
        <v>8.60400334E-6</v>
      </c>
      <c r="P9">
        <f t="shared" si="25"/>
        <v>3.6119198899999992E-6</v>
      </c>
      <c r="Q9">
        <f t="shared" si="26"/>
        <v>1.79929763E-6</v>
      </c>
      <c r="R9">
        <f t="shared" si="27"/>
        <v>1.0004694800000002E-6</v>
      </c>
      <c r="S9">
        <f t="shared" si="28"/>
        <v>6.0138085999999989E-7</v>
      </c>
      <c r="T9">
        <f t="shared" si="29"/>
        <v>3.8335706000000009E-7</v>
      </c>
      <c r="U9">
        <f t="shared" si="30"/>
        <v>2.5589594299999996E-7</v>
      </c>
      <c r="V9">
        <f t="shared" si="31"/>
        <v>1.9719573160000003E-5</v>
      </c>
      <c r="W9">
        <f t="shared" si="32"/>
        <v>4.9920834500000008E-6</v>
      </c>
      <c r="X9">
        <f t="shared" si="33"/>
        <v>1.8126222599999992E-6</v>
      </c>
      <c r="Y9">
        <f t="shared" si="34"/>
        <v>7.9882814999999971E-7</v>
      </c>
      <c r="Z9">
        <f t="shared" si="35"/>
        <v>3.9908862000000035E-7</v>
      </c>
      <c r="AA9">
        <f t="shared" si="36"/>
        <v>2.180237999999998E-7</v>
      </c>
      <c r="AB9">
        <f t="shared" si="37"/>
        <v>1.2746111700000014E-7</v>
      </c>
      <c r="AC9">
        <f t="shared" si="38"/>
        <v>1.4727489710000005E-5</v>
      </c>
      <c r="AD9">
        <f t="shared" si="39"/>
        <v>3.1794611900000007E-6</v>
      </c>
      <c r="AE9">
        <f t="shared" si="40"/>
        <v>1.0137941100000004E-6</v>
      </c>
      <c r="AF9">
        <f t="shared" si="41"/>
        <v>3.9973952999999936E-7</v>
      </c>
      <c r="AG9">
        <f t="shared" si="42"/>
        <v>1.8106482000000013E-7</v>
      </c>
      <c r="AH9">
        <f t="shared" si="43"/>
        <v>9.0562683000000083E-8</v>
      </c>
      <c r="AI9">
        <f t="shared" si="44"/>
        <v>1.1548028520000001E-5</v>
      </c>
      <c r="AJ9">
        <f t="shared" si="45"/>
        <v>2.1656670800000003E-6</v>
      </c>
      <c r="AK9">
        <f t="shared" si="46"/>
        <v>6.1405458000000017E-7</v>
      </c>
      <c r="AL9">
        <f t="shared" si="47"/>
        <v>2.1867470999999881E-7</v>
      </c>
      <c r="AM9">
        <f t="shared" si="48"/>
        <v>9.0502137000000046E-8</v>
      </c>
      <c r="AN9">
        <f t="shared" si="49"/>
        <v>9.3823614399999941E-6</v>
      </c>
      <c r="AO9">
        <f t="shared" si="50"/>
        <v>1.5516125000000035E-6</v>
      </c>
      <c r="AP9">
        <f t="shared" si="51"/>
        <v>3.9537987000000094E-7</v>
      </c>
      <c r="AQ9">
        <f t="shared" si="52"/>
        <v>1.2817257299999664E-7</v>
      </c>
      <c r="AR9">
        <f t="shared" si="53"/>
        <v>7.8307489400000063E-6</v>
      </c>
      <c r="AS9">
        <f t="shared" si="54"/>
        <v>1.1562326300000106E-6</v>
      </c>
      <c r="AT9">
        <f t="shared" si="55"/>
        <v>2.6720729700000472E-7</v>
      </c>
      <c r="AU9">
        <f t="shared" si="56"/>
        <v>6.6745163099999986E-6</v>
      </c>
      <c r="AV9">
        <f t="shared" si="57"/>
        <v>8.8902533299998854E-7</v>
      </c>
      <c r="AW9">
        <f t="shared" si="58"/>
        <v>5.7854909770000217E-6</v>
      </c>
      <c r="AX9">
        <f t="shared" si="59"/>
        <v>0.45414428174006077</v>
      </c>
      <c r="AY9">
        <f t="shared" si="60"/>
        <v>0.33821655584602994</v>
      </c>
      <c r="AZ9">
        <f t="shared" si="61"/>
        <v>0.27314589466344286</v>
      </c>
      <c r="BA9">
        <f t="shared" si="62"/>
        <v>0.23031919118941313</v>
      </c>
      <c r="BB9">
        <f t="shared" si="63"/>
        <v>0.19959791912273037</v>
      </c>
      <c r="BC9">
        <f t="shared" si="64"/>
        <v>0.17632833928256639</v>
      </c>
      <c r="BD9">
        <f t="shared" si="65"/>
        <v>0.15803089651389235</v>
      </c>
      <c r="BE9">
        <f t="shared" si="66"/>
        <v>0.14323203756960121</v>
      </c>
      <c r="BF9">
        <f t="shared" si="67"/>
        <v>0.27858573319690427</v>
      </c>
      <c r="BG9">
        <f t="shared" si="68"/>
        <v>0.16505441457660205</v>
      </c>
      <c r="BH9">
        <f t="shared" si="69"/>
        <v>0.1116844328964183</v>
      </c>
      <c r="BI9">
        <f t="shared" si="70"/>
        <v>8.1362232860410805E-2</v>
      </c>
      <c r="BJ9">
        <f t="shared" si="71"/>
        <v>6.2192194789451413E-2</v>
      </c>
      <c r="BK9">
        <f t="shared" si="72"/>
        <v>4.9195164706385623E-2</v>
      </c>
      <c r="BL9">
        <f t="shared" si="73"/>
        <v>3.994169163277065E-2</v>
      </c>
      <c r="BM9">
        <f t="shared" si="74"/>
        <v>0.19483300890694347</v>
      </c>
      <c r="BN9">
        <f t="shared" si="75"/>
        <v>9.5618510958843828E-2</v>
      </c>
      <c r="BO9">
        <f t="shared" si="76"/>
        <v>5.5593516681951852E-2</v>
      </c>
      <c r="BP9">
        <f t="shared" si="77"/>
        <v>3.5618629606641541E-2</v>
      </c>
      <c r="BQ9">
        <f t="shared" si="78"/>
        <v>2.4342360559475657E-2</v>
      </c>
      <c r="BR9">
        <f t="shared" si="79"/>
        <v>1.7425426933839208E-2</v>
      </c>
      <c r="BS9">
        <f t="shared" si="80"/>
        <v>0.14692752391186206</v>
      </c>
      <c r="BT9">
        <f t="shared" si="81"/>
        <v>6.1424292829841028E-2</v>
      </c>
      <c r="BU9">
        <f t="shared" si="82"/>
        <v>3.1264823583906025E-2</v>
      </c>
      <c r="BV9">
        <f t="shared" si="83"/>
        <v>1.7859736910874158E-2</v>
      </c>
      <c r="BW9">
        <f t="shared" si="84"/>
        <v>1.1031997094035307E-2</v>
      </c>
      <c r="BX9">
        <f t="shared" si="85"/>
        <v>0.11640250438501402</v>
      </c>
      <c r="BY9">
        <f t="shared" si="86"/>
        <v>4.2321978060141013E-2</v>
      </c>
      <c r="BZ9">
        <f t="shared" si="87"/>
        <v>1.913591099985832E-2</v>
      </c>
      <c r="CA9">
        <f t="shared" si="88"/>
        <v>9.8523435635967105E-3</v>
      </c>
      <c r="CB9">
        <f t="shared" si="89"/>
        <v>9.5488388437056246E-2</v>
      </c>
      <c r="CC9">
        <f t="shared" si="90"/>
        <v>3.068286172870921E-2</v>
      </c>
      <c r="CD9">
        <f t="shared" si="91"/>
        <v>1.2470580706579014E-2</v>
      </c>
      <c r="CE9">
        <f t="shared" si="92"/>
        <v>8.0388176887425319E-2</v>
      </c>
      <c r="CF9">
        <f t="shared" si="93"/>
        <v>2.3122388353530966E-2</v>
      </c>
      <c r="CG9">
        <f t="shared" si="94"/>
        <v>6.9044276880038752E-2</v>
      </c>
      <c r="CH9" s="7">
        <v>50</v>
      </c>
      <c r="CI9" s="8">
        <v>150</v>
      </c>
      <c r="CJ9" s="8">
        <v>145</v>
      </c>
      <c r="CK9" s="8">
        <f t="shared" si="15"/>
        <v>3</v>
      </c>
      <c r="CL9" s="8">
        <f t="shared" si="16"/>
        <v>0.33333333333333331</v>
      </c>
      <c r="CM9">
        <f t="shared" si="17"/>
        <v>0.1</v>
      </c>
      <c r="CN9">
        <f t="shared" si="95"/>
        <v>375</v>
      </c>
      <c r="CO9">
        <f t="shared" ref="CO9:CU9" si="108">CN9+125</f>
        <v>500</v>
      </c>
      <c r="CP9">
        <f t="shared" si="108"/>
        <v>625</v>
      </c>
      <c r="CQ9">
        <f t="shared" si="108"/>
        <v>750</v>
      </c>
      <c r="CR9">
        <f t="shared" si="108"/>
        <v>875</v>
      </c>
      <c r="CS9">
        <f t="shared" si="108"/>
        <v>1000</v>
      </c>
      <c r="CT9">
        <f t="shared" si="108"/>
        <v>1125</v>
      </c>
      <c r="CU9">
        <f t="shared" si="108"/>
        <v>1250</v>
      </c>
      <c r="CV9">
        <f t="shared" si="97"/>
        <v>7.5</v>
      </c>
      <c r="CW9">
        <f t="shared" si="19"/>
        <v>10</v>
      </c>
      <c r="CX9">
        <f t="shared" si="19"/>
        <v>12.5</v>
      </c>
      <c r="CY9">
        <f t="shared" si="19"/>
        <v>15</v>
      </c>
      <c r="CZ9">
        <f t="shared" si="19"/>
        <v>17.5</v>
      </c>
      <c r="DA9">
        <f t="shared" si="19"/>
        <v>20</v>
      </c>
      <c r="DB9">
        <f t="shared" si="19"/>
        <v>22.5</v>
      </c>
      <c r="DC9">
        <f t="shared" si="19"/>
        <v>25</v>
      </c>
      <c r="DD9" s="11">
        <f t="shared" si="98"/>
        <v>1.3333333333333334E-2</v>
      </c>
      <c r="DE9" s="11">
        <f t="shared" si="20"/>
        <v>0.01</v>
      </c>
      <c r="DF9" s="11">
        <f t="shared" si="20"/>
        <v>8.0000000000000002E-3</v>
      </c>
      <c r="DG9" s="11">
        <f t="shared" si="20"/>
        <v>6.6666666666666671E-3</v>
      </c>
      <c r="DH9" s="11">
        <f t="shared" si="20"/>
        <v>5.7142857142857143E-3</v>
      </c>
      <c r="DI9" s="11">
        <f t="shared" si="20"/>
        <v>5.0000000000000001E-3</v>
      </c>
      <c r="DJ9" s="11">
        <f t="shared" si="20"/>
        <v>4.4444444444444444E-3</v>
      </c>
      <c r="DK9" s="11">
        <f t="shared" si="20"/>
        <v>4.0000000000000001E-3</v>
      </c>
      <c r="DL9">
        <f t="shared" si="21"/>
        <v>5</v>
      </c>
      <c r="DM9">
        <f t="shared" ref="DM9:DT9" si="109">E9+F9</f>
        <v>6.2366912099999999E-5</v>
      </c>
      <c r="DN9">
        <f t="shared" si="109"/>
        <v>2.5439332259999999E-5</v>
      </c>
      <c r="DO9">
        <f t="shared" si="109"/>
        <v>1.322340903E-5</v>
      </c>
      <c r="DP9">
        <f t="shared" si="109"/>
        <v>7.8121915099999994E-6</v>
      </c>
      <c r="DQ9">
        <f t="shared" si="109"/>
        <v>5.0124244000000001E-6</v>
      </c>
      <c r="DR9">
        <f t="shared" si="109"/>
        <v>3.4105740599999999E-6</v>
      </c>
      <c r="DS9">
        <f t="shared" si="109"/>
        <v>2.4258361399999999E-6</v>
      </c>
      <c r="DT9">
        <f t="shared" si="109"/>
        <v>1.7865831369999999E-6</v>
      </c>
    </row>
    <row r="10" spans="1:124">
      <c r="A10">
        <f>'2000 250 200 1'!A11</f>
        <v>7</v>
      </c>
      <c r="B10">
        <f t="shared" si="7"/>
        <v>-70</v>
      </c>
      <c r="C10">
        <f>'2000 250 200 1'!B11</f>
        <v>2.245E-3</v>
      </c>
      <c r="D10">
        <f t="shared" si="8"/>
        <v>-2.648783654660658</v>
      </c>
      <c r="E10">
        <f>'2000 250 200 1'!C144</f>
        <v>4.5345312599999997E-5</v>
      </c>
      <c r="F10">
        <f>'2000 250 200 1'!C277</f>
        <v>1.70216828E-5</v>
      </c>
      <c r="G10">
        <f>'2000 250 200 1'!C410</f>
        <v>8.4176687799999997E-6</v>
      </c>
      <c r="H10">
        <f>'2000 250 200 1'!C543</f>
        <v>4.8057371599999997E-6</v>
      </c>
      <c r="I10">
        <f>'2000 250 200 1'!C676</f>
        <v>3.0064505900000001E-6</v>
      </c>
      <c r="J10">
        <f>'2000 250 200 1'!C809</f>
        <v>2.0059814699999998E-6</v>
      </c>
      <c r="K10">
        <f>'2000 250 200 1'!C942</f>
        <v>1.4045933400000001E-6</v>
      </c>
      <c r="L10">
        <f>'2000 250 200 1'!C1075</f>
        <v>1.02123676E-6</v>
      </c>
      <c r="M10">
        <f>'2000 250 200 1'!C1208</f>
        <v>7.6534442700000001E-7</v>
      </c>
      <c r="N10">
        <f t="shared" si="23"/>
        <v>2.8323629799999996E-5</v>
      </c>
      <c r="O10">
        <f t="shared" si="24"/>
        <v>8.6040140200000006E-6</v>
      </c>
      <c r="P10">
        <f t="shared" si="25"/>
        <v>3.61193162E-6</v>
      </c>
      <c r="Q10">
        <f t="shared" si="26"/>
        <v>1.7992865699999996E-6</v>
      </c>
      <c r="R10">
        <f t="shared" si="27"/>
        <v>1.0004691200000002E-6</v>
      </c>
      <c r="S10">
        <f t="shared" si="28"/>
        <v>6.0138812999999979E-7</v>
      </c>
      <c r="T10">
        <f t="shared" si="29"/>
        <v>3.8335658000000005E-7</v>
      </c>
      <c r="U10">
        <f t="shared" si="30"/>
        <v>2.5589233299999999E-7</v>
      </c>
      <c r="V10">
        <f t="shared" si="31"/>
        <v>1.9719615779999994E-5</v>
      </c>
      <c r="W10">
        <f t="shared" si="32"/>
        <v>4.9920824000000006E-6</v>
      </c>
      <c r="X10">
        <f t="shared" si="33"/>
        <v>1.8126450500000004E-6</v>
      </c>
      <c r="Y10">
        <f t="shared" si="34"/>
        <v>7.9881744999999943E-7</v>
      </c>
      <c r="Z10">
        <f t="shared" si="35"/>
        <v>3.9908099000000041E-7</v>
      </c>
      <c r="AA10">
        <f t="shared" si="36"/>
        <v>2.1803154999999975E-7</v>
      </c>
      <c r="AB10">
        <f t="shared" si="37"/>
        <v>1.2746424700000006E-7</v>
      </c>
      <c r="AC10">
        <f t="shared" si="38"/>
        <v>1.4727533379999994E-5</v>
      </c>
      <c r="AD10">
        <f t="shared" si="39"/>
        <v>3.1794373499999993E-6</v>
      </c>
      <c r="AE10">
        <f t="shared" si="40"/>
        <v>1.0138275999999997E-6</v>
      </c>
      <c r="AF10">
        <f t="shared" si="41"/>
        <v>3.9973645999999945E-7</v>
      </c>
      <c r="AG10">
        <f t="shared" si="42"/>
        <v>1.8104944000000067E-7</v>
      </c>
      <c r="AH10">
        <f t="shared" si="43"/>
        <v>9.0567302999999689E-8</v>
      </c>
      <c r="AI10">
        <f t="shared" si="44"/>
        <v>1.1548096029999999E-5</v>
      </c>
      <c r="AJ10">
        <f t="shared" si="45"/>
        <v>2.1656097500000009E-6</v>
      </c>
      <c r="AK10">
        <f t="shared" si="46"/>
        <v>6.1409114000000108E-7</v>
      </c>
      <c r="AL10">
        <f t="shared" si="47"/>
        <v>2.1868701999999836E-7</v>
      </c>
      <c r="AM10">
        <f t="shared" si="48"/>
        <v>9.0482137000001399E-8</v>
      </c>
      <c r="AN10">
        <f t="shared" si="49"/>
        <v>9.3824862799999972E-6</v>
      </c>
      <c r="AO10">
        <f t="shared" si="50"/>
        <v>1.5515186099999973E-6</v>
      </c>
      <c r="AP10">
        <f t="shared" si="51"/>
        <v>3.9540412000000526E-7</v>
      </c>
      <c r="AQ10">
        <f t="shared" si="52"/>
        <v>1.282048829999978E-7</v>
      </c>
      <c r="AR10">
        <f t="shared" si="53"/>
        <v>7.830967669999988E-6</v>
      </c>
      <c r="AS10">
        <f t="shared" si="54"/>
        <v>1.1561144899999853E-6</v>
      </c>
      <c r="AT10">
        <f t="shared" si="55"/>
        <v>2.6719923699999899E-7</v>
      </c>
      <c r="AU10">
        <f t="shared" si="56"/>
        <v>6.6748531799999875E-6</v>
      </c>
      <c r="AV10">
        <f t="shared" si="57"/>
        <v>8.8891525299998627E-7</v>
      </c>
      <c r="AW10">
        <f t="shared" si="58"/>
        <v>5.7859379270000229E-6</v>
      </c>
      <c r="AX10">
        <f t="shared" si="59"/>
        <v>0.4541445297844186</v>
      </c>
      <c r="AY10">
        <f t="shared" si="60"/>
        <v>0.33821671880836518</v>
      </c>
      <c r="AZ10">
        <f t="shared" si="61"/>
        <v>0.27314684555467861</v>
      </c>
      <c r="BA10">
        <f t="shared" si="62"/>
        <v>0.23031788630527983</v>
      </c>
      <c r="BB10">
        <f t="shared" si="63"/>
        <v>0.19959754227571522</v>
      </c>
      <c r="BC10">
        <f t="shared" si="64"/>
        <v>0.17633043211270297</v>
      </c>
      <c r="BD10">
        <f t="shared" si="65"/>
        <v>0.15803109211976554</v>
      </c>
      <c r="BE10">
        <f t="shared" si="66"/>
        <v>0.14323017328403112</v>
      </c>
      <c r="BF10">
        <f t="shared" si="67"/>
        <v>0.27858599046051158</v>
      </c>
      <c r="BG10">
        <f t="shared" si="68"/>
        <v>0.165054314864609</v>
      </c>
      <c r="BH10">
        <f t="shared" si="69"/>
        <v>0.11168583324500901</v>
      </c>
      <c r="BI10">
        <f t="shared" si="70"/>
        <v>8.1361140972471394E-2</v>
      </c>
      <c r="BJ10">
        <f t="shared" si="71"/>
        <v>6.2190963121324161E-2</v>
      </c>
      <c r="BK10">
        <f t="shared" si="72"/>
        <v>4.9196935960885126E-2</v>
      </c>
      <c r="BL10">
        <f t="shared" si="73"/>
        <v>3.9942737672774127E-2</v>
      </c>
      <c r="BM10">
        <f t="shared" si="74"/>
        <v>0.19483337988584881</v>
      </c>
      <c r="BN10">
        <f t="shared" si="75"/>
        <v>9.5617749255038742E-2</v>
      </c>
      <c r="BO10">
        <f t="shared" si="76"/>
        <v>5.5595339243526935E-2</v>
      </c>
      <c r="BP10">
        <f t="shared" si="77"/>
        <v>3.5618365608547586E-2</v>
      </c>
      <c r="BQ10">
        <f t="shared" si="78"/>
        <v>2.4340287570611879E-2</v>
      </c>
      <c r="BR10">
        <f t="shared" si="79"/>
        <v>1.7426319905017022E-2</v>
      </c>
      <c r="BS10">
        <f t="shared" si="80"/>
        <v>0.14692822608575945</v>
      </c>
      <c r="BT10">
        <f t="shared" si="81"/>
        <v>6.142263269968775E-2</v>
      </c>
      <c r="BU10">
        <f t="shared" si="82"/>
        <v>3.1266682964815225E-2</v>
      </c>
      <c r="BV10">
        <f t="shared" si="83"/>
        <v>1.7860750746921669E-2</v>
      </c>
      <c r="BW10">
        <f t="shared" si="84"/>
        <v>1.1029555847227685E-2</v>
      </c>
      <c r="BX10">
        <f t="shared" si="85"/>
        <v>0.11640392631656542</v>
      </c>
      <c r="BY10">
        <f t="shared" si="86"/>
        <v>4.2319398277886583E-2</v>
      </c>
      <c r="BZ10">
        <f t="shared" si="87"/>
        <v>1.9137086032274674E-2</v>
      </c>
      <c r="CA10">
        <f t="shared" si="88"/>
        <v>9.85483091947373E-3</v>
      </c>
      <c r="CB10">
        <f t="shared" si="89"/>
        <v>9.5490957115721198E-2</v>
      </c>
      <c r="CC10">
        <f t="shared" si="90"/>
        <v>3.0679715640680599E-2</v>
      </c>
      <c r="CD10">
        <f t="shared" si="91"/>
        <v>1.247020491836197E-2</v>
      </c>
      <c r="CE10">
        <f t="shared" si="92"/>
        <v>8.0392154933338025E-2</v>
      </c>
      <c r="CF10">
        <f t="shared" si="93"/>
        <v>2.3119516681643013E-2</v>
      </c>
      <c r="CG10">
        <f t="shared" si="94"/>
        <v>6.9049542683775667E-2</v>
      </c>
      <c r="CH10" s="7">
        <v>50</v>
      </c>
      <c r="CI10" s="8">
        <v>150</v>
      </c>
      <c r="CJ10" s="8">
        <v>145</v>
      </c>
      <c r="CK10" s="8">
        <f t="shared" si="15"/>
        <v>3</v>
      </c>
      <c r="CL10" s="8">
        <f t="shared" si="16"/>
        <v>0.33333333333333331</v>
      </c>
      <c r="CM10">
        <f t="shared" si="17"/>
        <v>0.1</v>
      </c>
      <c r="CN10">
        <f t="shared" si="95"/>
        <v>375</v>
      </c>
      <c r="CO10">
        <f t="shared" ref="CO10:CU10" si="110">CN10+125</f>
        <v>500</v>
      </c>
      <c r="CP10">
        <f t="shared" si="110"/>
        <v>625</v>
      </c>
      <c r="CQ10">
        <f t="shared" si="110"/>
        <v>750</v>
      </c>
      <c r="CR10">
        <f t="shared" si="110"/>
        <v>875</v>
      </c>
      <c r="CS10">
        <f t="shared" si="110"/>
        <v>1000</v>
      </c>
      <c r="CT10">
        <f t="shared" si="110"/>
        <v>1125</v>
      </c>
      <c r="CU10">
        <f t="shared" si="110"/>
        <v>1250</v>
      </c>
      <c r="CV10">
        <f t="shared" si="97"/>
        <v>7.5</v>
      </c>
      <c r="CW10">
        <f t="shared" si="19"/>
        <v>10</v>
      </c>
      <c r="CX10">
        <f t="shared" si="19"/>
        <v>12.5</v>
      </c>
      <c r="CY10">
        <f t="shared" si="19"/>
        <v>15</v>
      </c>
      <c r="CZ10">
        <f t="shared" si="19"/>
        <v>17.5</v>
      </c>
      <c r="DA10">
        <f t="shared" si="19"/>
        <v>20</v>
      </c>
      <c r="DB10">
        <f t="shared" si="19"/>
        <v>22.5</v>
      </c>
      <c r="DC10">
        <f t="shared" si="19"/>
        <v>25</v>
      </c>
      <c r="DD10" s="11">
        <f t="shared" si="98"/>
        <v>1.3333333333333334E-2</v>
      </c>
      <c r="DE10" s="11">
        <f t="shared" si="20"/>
        <v>0.01</v>
      </c>
      <c r="DF10" s="11">
        <f t="shared" si="20"/>
        <v>8.0000000000000002E-3</v>
      </c>
      <c r="DG10" s="11">
        <f t="shared" si="20"/>
        <v>6.6666666666666671E-3</v>
      </c>
      <c r="DH10" s="11">
        <f t="shared" si="20"/>
        <v>5.7142857142857143E-3</v>
      </c>
      <c r="DI10" s="11">
        <f t="shared" si="20"/>
        <v>5.0000000000000001E-3</v>
      </c>
      <c r="DJ10" s="11">
        <f t="shared" si="20"/>
        <v>4.4444444444444444E-3</v>
      </c>
      <c r="DK10" s="11">
        <f t="shared" si="20"/>
        <v>4.0000000000000001E-3</v>
      </c>
      <c r="DL10">
        <f t="shared" si="21"/>
        <v>5</v>
      </c>
      <c r="DM10">
        <f t="shared" ref="DM10:DT10" si="111">E10+F10</f>
        <v>6.2366995399999994E-5</v>
      </c>
      <c r="DN10">
        <f t="shared" si="111"/>
        <v>2.5439351580000002E-5</v>
      </c>
      <c r="DO10">
        <f t="shared" si="111"/>
        <v>1.322340594E-5</v>
      </c>
      <c r="DP10">
        <f t="shared" si="111"/>
        <v>7.8121877499999993E-6</v>
      </c>
      <c r="DQ10">
        <f t="shared" si="111"/>
        <v>5.0124320599999995E-6</v>
      </c>
      <c r="DR10">
        <f t="shared" si="111"/>
        <v>3.4105748099999999E-6</v>
      </c>
      <c r="DS10">
        <f t="shared" si="111"/>
        <v>2.4258301000000001E-6</v>
      </c>
      <c r="DT10">
        <f t="shared" si="111"/>
        <v>1.786581187E-6</v>
      </c>
    </row>
    <row r="11" spans="1:124">
      <c r="A11">
        <f>'2000 250 200 1'!A12</f>
        <v>8</v>
      </c>
      <c r="B11">
        <f t="shared" si="7"/>
        <v>-80</v>
      </c>
      <c r="C11">
        <f>'2000 250 200 1'!B12</f>
        <v>2.5200000000000001E-3</v>
      </c>
      <c r="D11">
        <f t="shared" si="8"/>
        <v>-2.5985994592184558</v>
      </c>
      <c r="E11">
        <f>'2000 250 200 1'!C145</f>
        <v>4.53454248E-5</v>
      </c>
      <c r="F11">
        <f>'2000 250 200 1'!C278</f>
        <v>1.7021705099999999E-5</v>
      </c>
      <c r="G11">
        <f>'2000 250 200 1'!C411</f>
        <v>8.4176734999999999E-6</v>
      </c>
      <c r="H11">
        <f>'2000 250 200 1'!C544</f>
        <v>4.8057276499999997E-6</v>
      </c>
      <c r="I11">
        <f>'2000 250 200 1'!C677</f>
        <v>3.00645617E-6</v>
      </c>
      <c r="J11">
        <f>'2000 250 200 1'!C810</f>
        <v>2.0059867299999999E-6</v>
      </c>
      <c r="K11">
        <f>'2000 250 200 1'!C943</f>
        <v>1.4045886800000001E-6</v>
      </c>
      <c r="L11">
        <f>'2000 250 200 1'!C1076</f>
        <v>1.02123297E-6</v>
      </c>
      <c r="M11">
        <f>'2000 250 200 1'!C1209</f>
        <v>7.6534568200000001E-7</v>
      </c>
      <c r="N11">
        <f t="shared" si="23"/>
        <v>2.8323719700000001E-5</v>
      </c>
      <c r="O11">
        <f t="shared" si="24"/>
        <v>8.6040315999999987E-6</v>
      </c>
      <c r="P11">
        <f t="shared" si="25"/>
        <v>3.6119458500000002E-6</v>
      </c>
      <c r="Q11">
        <f t="shared" si="26"/>
        <v>1.7992714799999997E-6</v>
      </c>
      <c r="R11">
        <f t="shared" si="27"/>
        <v>1.0004694400000001E-6</v>
      </c>
      <c r="S11">
        <f t="shared" si="28"/>
        <v>6.0139804999999978E-7</v>
      </c>
      <c r="T11">
        <f t="shared" si="29"/>
        <v>3.8335571000000007E-7</v>
      </c>
      <c r="U11">
        <f t="shared" si="30"/>
        <v>2.5588728800000001E-7</v>
      </c>
      <c r="V11">
        <f t="shared" si="31"/>
        <v>1.9719688100000002E-5</v>
      </c>
      <c r="W11">
        <f t="shared" si="32"/>
        <v>4.9920857499999985E-6</v>
      </c>
      <c r="X11">
        <f t="shared" si="33"/>
        <v>1.8126743700000004E-6</v>
      </c>
      <c r="Y11">
        <f t="shared" si="34"/>
        <v>7.9880203999999965E-7</v>
      </c>
      <c r="Z11">
        <f t="shared" si="35"/>
        <v>3.9907139000000032E-7</v>
      </c>
      <c r="AA11">
        <f t="shared" si="36"/>
        <v>2.1804233999999971E-7</v>
      </c>
      <c r="AB11">
        <f t="shared" si="37"/>
        <v>1.2746842200000006E-7</v>
      </c>
      <c r="AC11">
        <f t="shared" si="38"/>
        <v>1.4727602350000004E-5</v>
      </c>
      <c r="AD11">
        <f t="shared" si="39"/>
        <v>3.1794113799999981E-6</v>
      </c>
      <c r="AE11">
        <f t="shared" si="40"/>
        <v>1.0138723300000016E-6</v>
      </c>
      <c r="AF11">
        <f t="shared" si="41"/>
        <v>3.9973064999999849E-7</v>
      </c>
      <c r="AG11">
        <f t="shared" si="42"/>
        <v>1.8102905000000018E-7</v>
      </c>
      <c r="AH11">
        <f t="shared" si="43"/>
        <v>9.0573918000000074E-8</v>
      </c>
      <c r="AI11">
        <f t="shared" si="44"/>
        <v>1.1548190970000005E-5</v>
      </c>
      <c r="AJ11">
        <f t="shared" si="45"/>
        <v>2.1655390499999973E-6</v>
      </c>
      <c r="AK11">
        <f t="shared" si="46"/>
        <v>6.1414168000000315E-7</v>
      </c>
      <c r="AL11">
        <f t="shared" si="47"/>
        <v>2.1870159999999873E-7</v>
      </c>
      <c r="AM11">
        <f t="shared" si="48"/>
        <v>9.0455132000000107E-8</v>
      </c>
      <c r="AN11">
        <f t="shared" si="49"/>
        <v>9.3826519200000212E-6</v>
      </c>
      <c r="AO11">
        <f t="shared" si="50"/>
        <v>1.5513973699999941E-6</v>
      </c>
      <c r="AP11">
        <f t="shared" si="51"/>
        <v>3.9544008000000145E-7</v>
      </c>
      <c r="AQ11">
        <f t="shared" si="52"/>
        <v>1.282464679999982E-7</v>
      </c>
      <c r="AR11">
        <f t="shared" si="53"/>
        <v>7.8312545500000173E-6</v>
      </c>
      <c r="AS11">
        <f t="shared" si="54"/>
        <v>1.1559572900000041E-6</v>
      </c>
      <c r="AT11">
        <f t="shared" si="55"/>
        <v>2.6719361200000707E-7</v>
      </c>
      <c r="AU11">
        <f t="shared" si="56"/>
        <v>6.6752972599999857E-6</v>
      </c>
      <c r="AV11">
        <f t="shared" si="57"/>
        <v>8.8876367799998647E-7</v>
      </c>
      <c r="AW11">
        <f t="shared" si="58"/>
        <v>5.7865335820000039E-6</v>
      </c>
      <c r="AX11">
        <f t="shared" si="59"/>
        <v>0.45414499184770091</v>
      </c>
      <c r="AY11">
        <f t="shared" si="60"/>
        <v>0.33821705063188923</v>
      </c>
      <c r="AZ11">
        <f t="shared" si="61"/>
        <v>0.27314802062100341</v>
      </c>
      <c r="BA11">
        <f t="shared" si="62"/>
        <v>0.23031607057090472</v>
      </c>
      <c r="BB11">
        <f t="shared" si="63"/>
        <v>0.19959717446357347</v>
      </c>
      <c r="BC11">
        <f t="shared" si="64"/>
        <v>0.17633330969216124</v>
      </c>
      <c r="BD11">
        <f t="shared" si="65"/>
        <v>0.1580312839569224</v>
      </c>
      <c r="BE11">
        <f t="shared" si="66"/>
        <v>0.14322755268207471</v>
      </c>
      <c r="BF11">
        <f t="shared" si="67"/>
        <v>0.27858646422404276</v>
      </c>
      <c r="BG11">
        <f t="shared" si="68"/>
        <v>0.16505433007033984</v>
      </c>
      <c r="BH11">
        <f t="shared" si="69"/>
        <v>0.1116876343556174</v>
      </c>
      <c r="BI11">
        <f t="shared" si="70"/>
        <v>8.1359560412199175E-2</v>
      </c>
      <c r="BJ11">
        <f t="shared" si="71"/>
        <v>6.2189407208745627E-2</v>
      </c>
      <c r="BK11">
        <f t="shared" si="72"/>
        <v>4.9199406044717058E-2</v>
      </c>
      <c r="BL11">
        <f t="shared" si="73"/>
        <v>3.9944136028777839E-2</v>
      </c>
      <c r="BM11">
        <f t="shared" si="74"/>
        <v>0.1948339579762749</v>
      </c>
      <c r="BN11">
        <f t="shared" si="75"/>
        <v>9.5616901841811194E-2</v>
      </c>
      <c r="BO11">
        <f t="shared" si="76"/>
        <v>5.5597773660495946E-2</v>
      </c>
      <c r="BP11">
        <f t="shared" si="77"/>
        <v>3.5617858479175313E-2</v>
      </c>
      <c r="BQ11">
        <f t="shared" si="78"/>
        <v>2.4337538518981579E-2</v>
      </c>
      <c r="BR11">
        <f t="shared" si="79"/>
        <v>1.7427599205158999E-2</v>
      </c>
      <c r="BS11">
        <f t="shared" si="80"/>
        <v>0.14692918111066502</v>
      </c>
      <c r="BT11">
        <f t="shared" si="81"/>
        <v>6.1420578066470548E-2</v>
      </c>
      <c r="BU11">
        <f t="shared" si="82"/>
        <v>3.1269254015056688E-2</v>
      </c>
      <c r="BV11">
        <f t="shared" si="83"/>
        <v>1.7861951921204159E-2</v>
      </c>
      <c r="BW11">
        <f t="shared" si="84"/>
        <v>1.1026259103237233E-2</v>
      </c>
      <c r="BX11">
        <f t="shared" si="85"/>
        <v>0.11640577835031632</v>
      </c>
      <c r="BY11">
        <f t="shared" si="86"/>
        <v>4.2316063978421692E-2</v>
      </c>
      <c r="BZ11">
        <f t="shared" si="87"/>
        <v>1.9138828676334721E-2</v>
      </c>
      <c r="CA11">
        <f t="shared" si="88"/>
        <v>9.8580319124036888E-3</v>
      </c>
      <c r="CB11">
        <f t="shared" si="89"/>
        <v>9.5494297097121483E-2</v>
      </c>
      <c r="CC11">
        <f t="shared" si="90"/>
        <v>3.0675527837865403E-2</v>
      </c>
      <c r="CD11">
        <f t="shared" si="91"/>
        <v>1.2469943065623518E-2</v>
      </c>
      <c r="CE11">
        <f t="shared" si="92"/>
        <v>8.0397375534133189E-2</v>
      </c>
      <c r="CF11">
        <f t="shared" si="93"/>
        <v>2.3115561696736134E-2</v>
      </c>
      <c r="CG11">
        <f t="shared" si="94"/>
        <v>6.9056541346083591E-2</v>
      </c>
      <c r="CH11" s="7">
        <v>50</v>
      </c>
      <c r="CI11" s="8">
        <v>150</v>
      </c>
      <c r="CJ11" s="8">
        <v>145</v>
      </c>
      <c r="CK11" s="8">
        <f t="shared" si="15"/>
        <v>3</v>
      </c>
      <c r="CL11" s="8">
        <f t="shared" si="16"/>
        <v>0.33333333333333331</v>
      </c>
      <c r="CM11">
        <f t="shared" si="17"/>
        <v>0.1</v>
      </c>
      <c r="CN11">
        <f t="shared" si="95"/>
        <v>375</v>
      </c>
      <c r="CO11">
        <f t="shared" ref="CO11:CU11" si="112">CN11+125</f>
        <v>500</v>
      </c>
      <c r="CP11">
        <f t="shared" si="112"/>
        <v>625</v>
      </c>
      <c r="CQ11">
        <f t="shared" si="112"/>
        <v>750</v>
      </c>
      <c r="CR11">
        <f t="shared" si="112"/>
        <v>875</v>
      </c>
      <c r="CS11">
        <f t="shared" si="112"/>
        <v>1000</v>
      </c>
      <c r="CT11">
        <f t="shared" si="112"/>
        <v>1125</v>
      </c>
      <c r="CU11">
        <f t="shared" si="112"/>
        <v>1250</v>
      </c>
      <c r="CV11">
        <f t="shared" si="97"/>
        <v>7.5</v>
      </c>
      <c r="CW11">
        <f t="shared" si="19"/>
        <v>10</v>
      </c>
      <c r="CX11">
        <f t="shared" si="19"/>
        <v>12.5</v>
      </c>
      <c r="CY11">
        <f t="shared" si="19"/>
        <v>15</v>
      </c>
      <c r="CZ11">
        <f t="shared" si="19"/>
        <v>17.5</v>
      </c>
      <c r="DA11">
        <f t="shared" si="19"/>
        <v>20</v>
      </c>
      <c r="DB11">
        <f t="shared" si="19"/>
        <v>22.5</v>
      </c>
      <c r="DC11">
        <f t="shared" si="19"/>
        <v>25</v>
      </c>
      <c r="DD11" s="11">
        <f t="shared" si="98"/>
        <v>1.3333333333333334E-2</v>
      </c>
      <c r="DE11" s="11">
        <f t="shared" si="20"/>
        <v>0.01</v>
      </c>
      <c r="DF11" s="11">
        <f t="shared" si="20"/>
        <v>8.0000000000000002E-3</v>
      </c>
      <c r="DG11" s="11">
        <f t="shared" si="20"/>
        <v>6.6666666666666671E-3</v>
      </c>
      <c r="DH11" s="11">
        <f t="shared" si="20"/>
        <v>5.7142857142857143E-3</v>
      </c>
      <c r="DI11" s="11">
        <f t="shared" si="20"/>
        <v>5.0000000000000001E-3</v>
      </c>
      <c r="DJ11" s="11">
        <f t="shared" si="20"/>
        <v>4.4444444444444444E-3</v>
      </c>
      <c r="DK11" s="11">
        <f t="shared" si="20"/>
        <v>4.0000000000000001E-3</v>
      </c>
      <c r="DL11">
        <f t="shared" si="21"/>
        <v>5</v>
      </c>
      <c r="DM11">
        <f t="shared" ref="DM11:DT11" si="113">E11+F11</f>
        <v>6.2367129899999998E-5</v>
      </c>
      <c r="DN11">
        <f t="shared" si="113"/>
        <v>2.5439378599999999E-5</v>
      </c>
      <c r="DO11">
        <f t="shared" si="113"/>
        <v>1.322340115E-5</v>
      </c>
      <c r="DP11">
        <f t="shared" si="113"/>
        <v>7.8121838199999988E-6</v>
      </c>
      <c r="DQ11">
        <f t="shared" si="113"/>
        <v>5.0124428999999998E-6</v>
      </c>
      <c r="DR11">
        <f t="shared" si="113"/>
        <v>3.41057541E-6</v>
      </c>
      <c r="DS11">
        <f t="shared" si="113"/>
        <v>2.4258216500000001E-6</v>
      </c>
      <c r="DT11">
        <f t="shared" si="113"/>
        <v>1.786578652E-6</v>
      </c>
    </row>
    <row r="12" spans="1:124">
      <c r="A12">
        <f>'2000 250 200 1'!A13</f>
        <v>9</v>
      </c>
      <c r="B12">
        <f t="shared" si="7"/>
        <v>-90</v>
      </c>
      <c r="C12">
        <f>'2000 250 200 1'!B13</f>
        <v>2.8279999999999998E-3</v>
      </c>
      <c r="D12">
        <f t="shared" si="8"/>
        <v>-2.5485205948751384</v>
      </c>
      <c r="E12">
        <f>'2000 250 200 1'!C146</f>
        <v>4.5345516200000002E-5</v>
      </c>
      <c r="F12">
        <f>'2000 250 200 1'!C279</f>
        <v>1.70217224E-5</v>
      </c>
      <c r="G12">
        <f>'2000 250 200 1'!C412</f>
        <v>8.4176764700000003E-6</v>
      </c>
      <c r="H12">
        <f>'2000 250 200 1'!C545</f>
        <v>4.8057208799999999E-6</v>
      </c>
      <c r="I12">
        <f>'2000 250 200 1'!C678</f>
        <v>3.0064605699999998E-6</v>
      </c>
      <c r="J12">
        <f>'2000 250 200 1'!C811</f>
        <v>2.0059905199999999E-6</v>
      </c>
      <c r="K12">
        <f>'2000 250 200 1'!C944</f>
        <v>1.4045851299999999E-6</v>
      </c>
      <c r="L12">
        <f>'2000 250 200 1'!C1077</f>
        <v>1.02123017E-6</v>
      </c>
      <c r="M12">
        <f>'2000 250 200 1'!C1210</f>
        <v>7.6534666499999998E-7</v>
      </c>
      <c r="N12">
        <f t="shared" si="23"/>
        <v>2.8323793800000002E-5</v>
      </c>
      <c r="O12">
        <f t="shared" si="24"/>
        <v>8.6040459299999997E-6</v>
      </c>
      <c r="P12">
        <f t="shared" si="25"/>
        <v>3.6119555900000004E-6</v>
      </c>
      <c r="Q12">
        <f t="shared" si="26"/>
        <v>1.7992603100000001E-6</v>
      </c>
      <c r="R12">
        <f t="shared" si="27"/>
        <v>1.00047005E-6</v>
      </c>
      <c r="S12">
        <f t="shared" si="28"/>
        <v>6.0140538999999994E-7</v>
      </c>
      <c r="T12">
        <f t="shared" si="29"/>
        <v>3.8335495999999989E-7</v>
      </c>
      <c r="U12">
        <f t="shared" si="30"/>
        <v>2.5588350500000005E-7</v>
      </c>
      <c r="V12">
        <f t="shared" si="31"/>
        <v>1.9719747870000004E-5</v>
      </c>
      <c r="W12">
        <f t="shared" si="32"/>
        <v>4.9920903399999993E-6</v>
      </c>
      <c r="X12">
        <f t="shared" si="33"/>
        <v>1.8126952800000003E-6</v>
      </c>
      <c r="Y12">
        <f t="shared" si="34"/>
        <v>7.9879026000000012E-7</v>
      </c>
      <c r="Z12">
        <f t="shared" si="35"/>
        <v>3.9906466000000004E-7</v>
      </c>
      <c r="AA12">
        <f t="shared" si="36"/>
        <v>2.1805043000000005E-7</v>
      </c>
      <c r="AB12">
        <f t="shared" si="37"/>
        <v>1.2747145499999984E-7</v>
      </c>
      <c r="AC12">
        <f t="shared" si="38"/>
        <v>1.4727657530000001E-5</v>
      </c>
      <c r="AD12">
        <f t="shared" si="39"/>
        <v>3.1793950600000007E-6</v>
      </c>
      <c r="AE12">
        <f t="shared" si="40"/>
        <v>1.0139050200000002E-6</v>
      </c>
      <c r="AF12">
        <f t="shared" si="41"/>
        <v>3.997256000000005E-7</v>
      </c>
      <c r="AG12">
        <f t="shared" si="42"/>
        <v>1.8101422999999936E-7</v>
      </c>
      <c r="AH12">
        <f t="shared" si="43"/>
        <v>9.0578975000000419E-8</v>
      </c>
      <c r="AI12">
        <f t="shared" si="44"/>
        <v>1.154826247E-5</v>
      </c>
      <c r="AJ12">
        <f t="shared" si="45"/>
        <v>2.1654900399999989E-6</v>
      </c>
      <c r="AK12">
        <f t="shared" si="46"/>
        <v>6.1417942000000008E-7</v>
      </c>
      <c r="AL12">
        <f t="shared" si="47"/>
        <v>2.1871137000000092E-7</v>
      </c>
      <c r="AM12">
        <f t="shared" si="48"/>
        <v>9.0435254999999365E-8</v>
      </c>
      <c r="AN12">
        <f t="shared" si="49"/>
        <v>9.3827724300000156E-6</v>
      </c>
      <c r="AO12">
        <f t="shared" si="50"/>
        <v>1.5513106199999967E-6</v>
      </c>
      <c r="AP12">
        <f t="shared" si="51"/>
        <v>3.9546805000000275E-7</v>
      </c>
      <c r="AQ12">
        <f t="shared" si="52"/>
        <v>1.2827611499999944E-7</v>
      </c>
      <c r="AR12">
        <f t="shared" si="53"/>
        <v>7.8314618099999937E-6</v>
      </c>
      <c r="AS12">
        <f t="shared" si="54"/>
        <v>1.1558425700000013E-6</v>
      </c>
      <c r="AT12">
        <f t="shared" si="55"/>
        <v>2.671919349999995E-7</v>
      </c>
      <c r="AU12">
        <f t="shared" si="56"/>
        <v>6.6756192399999682E-6</v>
      </c>
      <c r="AV12">
        <f t="shared" si="57"/>
        <v>8.8865063499999633E-7</v>
      </c>
      <c r="AW12">
        <f t="shared" si="58"/>
        <v>5.7869686049999909E-6</v>
      </c>
      <c r="AX12">
        <f t="shared" si="59"/>
        <v>0.45414538844116797</v>
      </c>
      <c r="AY12">
        <f t="shared" si="60"/>
        <v>0.3382173444415198</v>
      </c>
      <c r="AZ12">
        <f t="shared" si="61"/>
        <v>0.2731488356885835</v>
      </c>
      <c r="BA12">
        <f t="shared" si="62"/>
        <v>0.23031471062413689</v>
      </c>
      <c r="BB12">
        <f t="shared" si="63"/>
        <v>0.19959697003247967</v>
      </c>
      <c r="BC12">
        <f t="shared" si="64"/>
        <v>0.17633544941306317</v>
      </c>
      <c r="BD12">
        <f t="shared" si="65"/>
        <v>0.15803138845731574</v>
      </c>
      <c r="BE12">
        <f t="shared" si="66"/>
        <v>0.14322558089140344</v>
      </c>
      <c r="BF12">
        <f t="shared" si="67"/>
        <v>0.2785868691160952</v>
      </c>
      <c r="BG12">
        <f t="shared" si="68"/>
        <v>0.16505440815786485</v>
      </c>
      <c r="BH12">
        <f t="shared" si="69"/>
        <v>0.11168891859282527</v>
      </c>
      <c r="BI12">
        <f t="shared" si="70"/>
        <v>8.1358348829166025E-2</v>
      </c>
      <c r="BJ12">
        <f t="shared" si="71"/>
        <v>6.2188313470357831E-2</v>
      </c>
      <c r="BK12">
        <f t="shared" si="72"/>
        <v>4.9201259905380976E-2</v>
      </c>
      <c r="BL12">
        <f t="shared" si="73"/>
        <v>3.9945153645625085E-2</v>
      </c>
      <c r="BM12">
        <f t="shared" si="74"/>
        <v>0.19483441758238049</v>
      </c>
      <c r="BN12">
        <f t="shared" si="75"/>
        <v>9.5616359565553435E-2</v>
      </c>
      <c r="BO12">
        <f t="shared" si="76"/>
        <v>5.5599552899113711E-2</v>
      </c>
      <c r="BP12">
        <f t="shared" si="77"/>
        <v>3.5617415260640412E-2</v>
      </c>
      <c r="BQ12">
        <f t="shared" si="78"/>
        <v>2.43355400988804E-2</v>
      </c>
      <c r="BR12">
        <f t="shared" si="79"/>
        <v>1.7428577526141301E-2</v>
      </c>
      <c r="BS12">
        <f t="shared" si="80"/>
        <v>0.14692988648838196</v>
      </c>
      <c r="BT12">
        <f t="shared" si="81"/>
        <v>6.1419150225268289E-2</v>
      </c>
      <c r="BU12">
        <f t="shared" si="82"/>
        <v>3.1271174223879421E-2</v>
      </c>
      <c r="BV12">
        <f t="shared" si="83"/>
        <v>1.7862757055937459E-2</v>
      </c>
      <c r="BW12">
        <f t="shared" si="84"/>
        <v>1.1023832352121996E-2</v>
      </c>
      <c r="BX12">
        <f t="shared" si="85"/>
        <v>0.1164071101314486</v>
      </c>
      <c r="BY12">
        <f t="shared" si="86"/>
        <v>4.2313676840756639E-2</v>
      </c>
      <c r="BZ12">
        <f t="shared" si="87"/>
        <v>1.9140184206676222E-2</v>
      </c>
      <c r="CA12">
        <f t="shared" si="88"/>
        <v>9.8603138055276193E-3</v>
      </c>
      <c r="CB12">
        <f t="shared" si="89"/>
        <v>9.5496696867160877E-2</v>
      </c>
      <c r="CC12">
        <f t="shared" si="90"/>
        <v>3.0672471038187901E-2</v>
      </c>
      <c r="CD12">
        <f t="shared" si="91"/>
        <v>1.2469865368509374E-2</v>
      </c>
      <c r="CE12">
        <f t="shared" si="92"/>
        <v>8.0401150103894883E-2</v>
      </c>
      <c r="CF12">
        <f t="shared" si="93"/>
        <v>2.3112611786374228E-2</v>
      </c>
      <c r="CG12">
        <f t="shared" si="94"/>
        <v>6.9061644130907887E-2</v>
      </c>
      <c r="CH12" s="7">
        <v>50</v>
      </c>
      <c r="CI12" s="8">
        <v>150</v>
      </c>
      <c r="CJ12" s="8">
        <v>145</v>
      </c>
      <c r="CK12" s="8">
        <f t="shared" si="15"/>
        <v>3</v>
      </c>
      <c r="CL12" s="8">
        <f t="shared" si="16"/>
        <v>0.33333333333333331</v>
      </c>
      <c r="CM12">
        <f t="shared" si="17"/>
        <v>0.1</v>
      </c>
      <c r="CN12">
        <f t="shared" si="95"/>
        <v>375</v>
      </c>
      <c r="CO12">
        <f t="shared" ref="CO12:CU12" si="114">CN12+125</f>
        <v>500</v>
      </c>
      <c r="CP12">
        <f t="shared" si="114"/>
        <v>625</v>
      </c>
      <c r="CQ12">
        <f t="shared" si="114"/>
        <v>750</v>
      </c>
      <c r="CR12">
        <f t="shared" si="114"/>
        <v>875</v>
      </c>
      <c r="CS12">
        <f t="shared" si="114"/>
        <v>1000</v>
      </c>
      <c r="CT12">
        <f t="shared" si="114"/>
        <v>1125</v>
      </c>
      <c r="CU12">
        <f t="shared" si="114"/>
        <v>1250</v>
      </c>
      <c r="CV12">
        <f t="shared" si="97"/>
        <v>7.5</v>
      </c>
      <c r="CW12">
        <f t="shared" si="19"/>
        <v>10</v>
      </c>
      <c r="CX12">
        <f t="shared" si="19"/>
        <v>12.5</v>
      </c>
      <c r="CY12">
        <f t="shared" si="19"/>
        <v>15</v>
      </c>
      <c r="CZ12">
        <f t="shared" si="19"/>
        <v>17.5</v>
      </c>
      <c r="DA12">
        <f t="shared" si="19"/>
        <v>20</v>
      </c>
      <c r="DB12">
        <f t="shared" si="19"/>
        <v>22.5</v>
      </c>
      <c r="DC12">
        <f t="shared" si="19"/>
        <v>25</v>
      </c>
      <c r="DD12" s="11">
        <f t="shared" si="98"/>
        <v>1.3333333333333334E-2</v>
      </c>
      <c r="DE12" s="11">
        <f t="shared" si="20"/>
        <v>0.01</v>
      </c>
      <c r="DF12" s="11">
        <f t="shared" si="20"/>
        <v>8.0000000000000002E-3</v>
      </c>
      <c r="DG12" s="11">
        <f t="shared" si="20"/>
        <v>6.6666666666666671E-3</v>
      </c>
      <c r="DH12" s="11">
        <f t="shared" si="20"/>
        <v>5.7142857142857143E-3</v>
      </c>
      <c r="DI12" s="11">
        <f t="shared" si="20"/>
        <v>5.0000000000000001E-3</v>
      </c>
      <c r="DJ12" s="11">
        <f t="shared" si="20"/>
        <v>4.4444444444444444E-3</v>
      </c>
      <c r="DK12" s="11">
        <f t="shared" si="20"/>
        <v>4.0000000000000001E-3</v>
      </c>
      <c r="DL12">
        <f t="shared" si="21"/>
        <v>5</v>
      </c>
      <c r="DM12">
        <f t="shared" ref="DM12:DT12" si="115">E12+F12</f>
        <v>6.2367238599999995E-5</v>
      </c>
      <c r="DN12">
        <f t="shared" si="115"/>
        <v>2.5439398870000002E-5</v>
      </c>
      <c r="DO12">
        <f t="shared" si="115"/>
        <v>1.322339735E-5</v>
      </c>
      <c r="DP12">
        <f t="shared" si="115"/>
        <v>7.8121814499999998E-6</v>
      </c>
      <c r="DQ12">
        <f t="shared" si="115"/>
        <v>5.0124510899999993E-6</v>
      </c>
      <c r="DR12">
        <f t="shared" si="115"/>
        <v>3.4105756499999996E-6</v>
      </c>
      <c r="DS12">
        <f t="shared" si="115"/>
        <v>2.4258152999999997E-6</v>
      </c>
      <c r="DT12">
        <f t="shared" si="115"/>
        <v>1.7865768349999999E-6</v>
      </c>
    </row>
    <row r="13" spans="1:124">
      <c r="A13">
        <f>'2000 250 200 1'!A14</f>
        <v>10</v>
      </c>
      <c r="B13">
        <f t="shared" si="7"/>
        <v>-100</v>
      </c>
      <c r="C13">
        <f>'2000 250 200 1'!B14</f>
        <v>3.1749999999999999E-3</v>
      </c>
      <c r="D13">
        <f t="shared" si="8"/>
        <v>-2.4982562703720057</v>
      </c>
      <c r="E13">
        <f>'2000 250 200 1'!C147</f>
        <v>4.5345524099999999E-5</v>
      </c>
      <c r="F13">
        <f>'2000 250 200 1'!C280</f>
        <v>1.7021723199999999E-5</v>
      </c>
      <c r="G13">
        <f>'2000 250 200 1'!C413</f>
        <v>8.4176760499999992E-6</v>
      </c>
      <c r="H13">
        <f>'2000 250 200 1'!C546</f>
        <v>4.8057210600000002E-6</v>
      </c>
      <c r="I13">
        <f>'2000 250 200 1'!C679</f>
        <v>3.0064608299999999E-6</v>
      </c>
      <c r="J13">
        <f>'2000 250 200 1'!C812</f>
        <v>2.0059904600000001E-6</v>
      </c>
      <c r="K13">
        <f>'2000 250 200 1'!C945</f>
        <v>1.4045850099999999E-6</v>
      </c>
      <c r="L13">
        <f>'2000 250 200 1'!C1078</f>
        <v>1.02123016E-6</v>
      </c>
      <c r="M13">
        <f>'2000 250 200 1'!C1211</f>
        <v>7.6534671999999997E-7</v>
      </c>
      <c r="N13">
        <f t="shared" si="23"/>
        <v>2.8323800899999999E-5</v>
      </c>
      <c r="O13">
        <f t="shared" si="24"/>
        <v>8.6040471500000003E-6</v>
      </c>
      <c r="P13">
        <f t="shared" si="25"/>
        <v>3.611954989999999E-6</v>
      </c>
      <c r="Q13">
        <f t="shared" si="26"/>
        <v>1.7992602300000002E-6</v>
      </c>
      <c r="R13">
        <f t="shared" si="27"/>
        <v>1.0004703699999999E-6</v>
      </c>
      <c r="S13">
        <f t="shared" si="28"/>
        <v>6.0140545000000015E-7</v>
      </c>
      <c r="T13">
        <f t="shared" si="29"/>
        <v>3.8335484999999991E-7</v>
      </c>
      <c r="U13">
        <f t="shared" si="30"/>
        <v>2.5588344000000002E-7</v>
      </c>
      <c r="V13">
        <f t="shared" si="31"/>
        <v>1.9719753749999999E-5</v>
      </c>
      <c r="W13">
        <f t="shared" si="32"/>
        <v>4.9920921600000012E-6</v>
      </c>
      <c r="X13">
        <f t="shared" si="33"/>
        <v>1.8126947599999988E-6</v>
      </c>
      <c r="Y13">
        <f t="shared" si="34"/>
        <v>7.9878986000000036E-7</v>
      </c>
      <c r="Z13">
        <f t="shared" si="35"/>
        <v>3.9906491999999972E-7</v>
      </c>
      <c r="AA13">
        <f t="shared" si="36"/>
        <v>2.1805060000000024E-7</v>
      </c>
      <c r="AB13">
        <f t="shared" si="37"/>
        <v>1.2747140999999989E-7</v>
      </c>
      <c r="AC13">
        <f t="shared" si="38"/>
        <v>1.4727661589999998E-5</v>
      </c>
      <c r="AD13">
        <f t="shared" si="39"/>
        <v>3.1793974000000024E-6</v>
      </c>
      <c r="AE13">
        <f t="shared" si="40"/>
        <v>1.013904899999998E-6</v>
      </c>
      <c r="AF13">
        <f t="shared" si="41"/>
        <v>3.9972494000000064E-7</v>
      </c>
      <c r="AG13">
        <f t="shared" si="42"/>
        <v>1.8101432000000011E-7</v>
      </c>
      <c r="AH13">
        <f t="shared" si="43"/>
        <v>9.0579190000000352E-8</v>
      </c>
      <c r="AI13">
        <f t="shared" si="44"/>
        <v>1.1548264189999996E-5</v>
      </c>
      <c r="AJ13">
        <f t="shared" si="45"/>
        <v>2.165492500000004E-6</v>
      </c>
      <c r="AK13">
        <f t="shared" si="46"/>
        <v>6.1417995999999695E-7</v>
      </c>
      <c r="AL13">
        <f t="shared" si="47"/>
        <v>2.1871062000000032E-7</v>
      </c>
      <c r="AM13">
        <f t="shared" si="48"/>
        <v>9.0435129999999971E-8</v>
      </c>
      <c r="AN13">
        <f t="shared" si="49"/>
        <v>9.3827716899999778E-6</v>
      </c>
      <c r="AO13">
        <f t="shared" si="50"/>
        <v>1.5513125400000091E-6</v>
      </c>
      <c r="AP13">
        <f t="shared" si="51"/>
        <v>3.9546933999999642E-7</v>
      </c>
      <c r="AQ13">
        <f t="shared" si="52"/>
        <v>1.2827549000000268E-7</v>
      </c>
      <c r="AR13">
        <f t="shared" si="53"/>
        <v>7.8314591499999845E-6</v>
      </c>
      <c r="AS13">
        <f t="shared" si="54"/>
        <v>1.1558432000000053E-6</v>
      </c>
      <c r="AT13">
        <f t="shared" si="55"/>
        <v>2.671938499999948E-7</v>
      </c>
      <c r="AU13">
        <f t="shared" si="56"/>
        <v>6.6756159499999777E-6</v>
      </c>
      <c r="AV13">
        <f t="shared" si="57"/>
        <v>8.8864935000001369E-7</v>
      </c>
      <c r="AW13">
        <f t="shared" si="58"/>
        <v>5.7869666000000015E-6</v>
      </c>
      <c r="AX13">
        <f t="shared" si="59"/>
        <v>0.45414543893137321</v>
      </c>
      <c r="AY13">
        <f t="shared" si="60"/>
        <v>0.33821738734651924</v>
      </c>
      <c r="AZ13">
        <f t="shared" si="61"/>
        <v>0.27314879527201913</v>
      </c>
      <c r="BA13">
        <f t="shared" si="62"/>
        <v>0.23031468741186722</v>
      </c>
      <c r="BB13">
        <f t="shared" si="63"/>
        <v>0.19959702590945275</v>
      </c>
      <c r="BC13">
        <f t="shared" si="64"/>
        <v>0.17633547631186128</v>
      </c>
      <c r="BD13">
        <f t="shared" si="65"/>
        <v>0.15803135158067294</v>
      </c>
      <c r="BE13">
        <f t="shared" si="66"/>
        <v>0.14322554090143608</v>
      </c>
      <c r="BF13">
        <f t="shared" si="67"/>
        <v>0.27858691959719417</v>
      </c>
      <c r="BG13">
        <f t="shared" si="68"/>
        <v>0.16505446527681547</v>
      </c>
      <c r="BH13">
        <f t="shared" si="69"/>
        <v>0.11168888641547771</v>
      </c>
      <c r="BI13">
        <f t="shared" si="70"/>
        <v>8.1358304939513543E-2</v>
      </c>
      <c r="BJ13">
        <f t="shared" si="71"/>
        <v>6.2188353212214137E-2</v>
      </c>
      <c r="BK13">
        <f t="shared" si="72"/>
        <v>4.9201300373816315E-2</v>
      </c>
      <c r="BL13">
        <f t="shared" si="73"/>
        <v>3.9945140482985621E-2</v>
      </c>
      <c r="BM13">
        <f t="shared" si="74"/>
        <v>0.19483444948713327</v>
      </c>
      <c r="BN13">
        <f t="shared" si="75"/>
        <v>9.561642758020146E-2</v>
      </c>
      <c r="BO13">
        <f t="shared" si="76"/>
        <v>5.5599546440625057E-2</v>
      </c>
      <c r="BP13">
        <f t="shared" si="77"/>
        <v>3.561735562640736E-2</v>
      </c>
      <c r="BQ13">
        <f t="shared" si="78"/>
        <v>2.4335551969457157E-2</v>
      </c>
      <c r="BR13">
        <f t="shared" si="79"/>
        <v>1.7428619347670336E-2</v>
      </c>
      <c r="BS13">
        <f t="shared" si="80"/>
        <v>0.14692989207092069</v>
      </c>
      <c r="BT13">
        <f t="shared" si="81"/>
        <v>6.1419218673585685E-2</v>
      </c>
      <c r="BU13">
        <f t="shared" si="82"/>
        <v>3.1271201972930242E-2</v>
      </c>
      <c r="BV13">
        <f t="shared" si="83"/>
        <v>1.7862695436657899E-2</v>
      </c>
      <c r="BW13">
        <f t="shared" si="84"/>
        <v>1.1023816946961409E-2</v>
      </c>
      <c r="BX13">
        <f t="shared" si="85"/>
        <v>0.11640708844387446</v>
      </c>
      <c r="BY13">
        <f t="shared" si="86"/>
        <v>4.2313728472178097E-2</v>
      </c>
      <c r="BZ13">
        <f t="shared" si="87"/>
        <v>1.9140246798626803E-2</v>
      </c>
      <c r="CA13">
        <f t="shared" si="88"/>
        <v>9.8602655319279947E-3</v>
      </c>
      <c r="CB13">
        <f t="shared" si="89"/>
        <v>9.549665448647443E-2</v>
      </c>
      <c r="CC13">
        <f t="shared" si="90"/>
        <v>3.0672487243640745E-2</v>
      </c>
      <c r="CD13">
        <f t="shared" si="91"/>
        <v>1.2469954808613426E-2</v>
      </c>
      <c r="CE13">
        <f t="shared" si="92"/>
        <v>8.040110221910679E-2</v>
      </c>
      <c r="CF13">
        <f t="shared" si="93"/>
        <v>2.3112577953475103E-2</v>
      </c>
      <c r="CG13">
        <f t="shared" si="94"/>
        <v>6.906161312765921E-2</v>
      </c>
      <c r="CH13" s="7">
        <v>50</v>
      </c>
      <c r="CI13" s="8">
        <v>150</v>
      </c>
      <c r="CJ13" s="8">
        <v>145</v>
      </c>
      <c r="CK13" s="8">
        <f t="shared" si="15"/>
        <v>3</v>
      </c>
      <c r="CL13" s="8">
        <f t="shared" si="16"/>
        <v>0.33333333333333331</v>
      </c>
      <c r="CM13">
        <f t="shared" si="17"/>
        <v>0.1</v>
      </c>
      <c r="CN13">
        <f t="shared" si="95"/>
        <v>375</v>
      </c>
      <c r="CO13">
        <f t="shared" ref="CO13:CU13" si="116">CN13+125</f>
        <v>500</v>
      </c>
      <c r="CP13">
        <f t="shared" si="116"/>
        <v>625</v>
      </c>
      <c r="CQ13">
        <f t="shared" si="116"/>
        <v>750</v>
      </c>
      <c r="CR13">
        <f t="shared" si="116"/>
        <v>875</v>
      </c>
      <c r="CS13">
        <f t="shared" si="116"/>
        <v>1000</v>
      </c>
      <c r="CT13">
        <f t="shared" si="116"/>
        <v>1125</v>
      </c>
      <c r="CU13">
        <f t="shared" si="116"/>
        <v>1250</v>
      </c>
      <c r="CV13">
        <f t="shared" si="97"/>
        <v>7.5</v>
      </c>
      <c r="CW13">
        <f t="shared" si="19"/>
        <v>10</v>
      </c>
      <c r="CX13">
        <f t="shared" si="19"/>
        <v>12.5</v>
      </c>
      <c r="CY13">
        <f t="shared" si="19"/>
        <v>15</v>
      </c>
      <c r="CZ13">
        <f t="shared" si="19"/>
        <v>17.5</v>
      </c>
      <c r="DA13">
        <f t="shared" si="19"/>
        <v>20</v>
      </c>
      <c r="DB13">
        <f t="shared" si="19"/>
        <v>22.5</v>
      </c>
      <c r="DC13">
        <f t="shared" si="19"/>
        <v>25</v>
      </c>
      <c r="DD13" s="11">
        <f t="shared" si="98"/>
        <v>1.3333333333333334E-2</v>
      </c>
      <c r="DE13" s="11">
        <f t="shared" si="20"/>
        <v>0.01</v>
      </c>
      <c r="DF13" s="11">
        <f t="shared" si="20"/>
        <v>8.0000000000000002E-3</v>
      </c>
      <c r="DG13" s="11">
        <f t="shared" si="20"/>
        <v>6.6666666666666671E-3</v>
      </c>
      <c r="DH13" s="11">
        <f t="shared" si="20"/>
        <v>5.7142857142857143E-3</v>
      </c>
      <c r="DI13" s="11">
        <f t="shared" si="20"/>
        <v>5.0000000000000001E-3</v>
      </c>
      <c r="DJ13" s="11">
        <f t="shared" si="20"/>
        <v>4.4444444444444444E-3</v>
      </c>
      <c r="DK13" s="11">
        <f t="shared" si="20"/>
        <v>4.0000000000000001E-3</v>
      </c>
      <c r="DL13">
        <f t="shared" si="21"/>
        <v>5</v>
      </c>
      <c r="DM13">
        <f t="shared" ref="DM13:DT13" si="117">E13+F13</f>
        <v>6.2367247299999998E-5</v>
      </c>
      <c r="DN13">
        <f t="shared" si="117"/>
        <v>2.5439399249999999E-5</v>
      </c>
      <c r="DO13">
        <f t="shared" si="117"/>
        <v>1.3223397109999999E-5</v>
      </c>
      <c r="DP13">
        <f t="shared" si="117"/>
        <v>7.8121818900000005E-6</v>
      </c>
      <c r="DQ13">
        <f t="shared" si="117"/>
        <v>5.01245129E-6</v>
      </c>
      <c r="DR13">
        <f t="shared" si="117"/>
        <v>3.4105754700000002E-6</v>
      </c>
      <c r="DS13">
        <f t="shared" si="117"/>
        <v>2.4258151699999999E-6</v>
      </c>
      <c r="DT13">
        <f t="shared" si="117"/>
        <v>1.78657688E-6</v>
      </c>
    </row>
    <row r="14" spans="1:124">
      <c r="A14">
        <f>'2000 250 200 1'!A15</f>
        <v>11</v>
      </c>
      <c r="B14">
        <f t="shared" si="7"/>
        <v>-110</v>
      </c>
      <c r="C14">
        <f>'2000 250 200 1'!B15</f>
        <v>3.5639999999999999E-3</v>
      </c>
      <c r="D14">
        <f t="shared" si="8"/>
        <v>-2.4480623046351626</v>
      </c>
      <c r="E14">
        <f>'2000 250 200 1'!C148</f>
        <v>4.5345432699999997E-5</v>
      </c>
      <c r="F14">
        <f>'2000 250 200 1'!C281</f>
        <v>1.7021704899999999E-5</v>
      </c>
      <c r="G14">
        <f>'2000 250 200 1'!C414</f>
        <v>8.4176720799999994E-6</v>
      </c>
      <c r="H14">
        <f>'2000 250 200 1'!C547</f>
        <v>4.8057289599999996E-6</v>
      </c>
      <c r="I14">
        <f>'2000 250 200 1'!C680</f>
        <v>3.0064562600000001E-6</v>
      </c>
      <c r="J14">
        <f>'2000 250 200 1'!C813</f>
        <v>2.0059861100000002E-6</v>
      </c>
      <c r="K14">
        <f>'2000 250 200 1'!C946</f>
        <v>1.4045888599999999E-6</v>
      </c>
      <c r="L14">
        <f>'2000 250 200 1'!C1079</f>
        <v>1.0212332899999999E-6</v>
      </c>
      <c r="M14">
        <f>'2000 250 200 1'!C1212</f>
        <v>7.6534569200000005E-7</v>
      </c>
      <c r="N14">
        <f t="shared" si="23"/>
        <v>2.8323727799999998E-5</v>
      </c>
      <c r="O14">
        <f t="shared" si="24"/>
        <v>8.6040328199999993E-6</v>
      </c>
      <c r="P14">
        <f t="shared" si="25"/>
        <v>3.6119431199999998E-6</v>
      </c>
      <c r="Q14">
        <f t="shared" si="26"/>
        <v>1.7992726999999995E-6</v>
      </c>
      <c r="R14">
        <f t="shared" si="27"/>
        <v>1.0004701499999999E-6</v>
      </c>
      <c r="S14">
        <f t="shared" si="28"/>
        <v>6.0139725000000027E-7</v>
      </c>
      <c r="T14">
        <f t="shared" si="29"/>
        <v>3.8335556999999998E-7</v>
      </c>
      <c r="U14">
        <f t="shared" si="30"/>
        <v>2.5588759799999986E-7</v>
      </c>
      <c r="V14">
        <f t="shared" si="31"/>
        <v>1.971969498E-5</v>
      </c>
      <c r="W14">
        <f t="shared" si="32"/>
        <v>4.9920896999999995E-6</v>
      </c>
      <c r="X14">
        <f t="shared" si="33"/>
        <v>1.8126704200000003E-6</v>
      </c>
      <c r="Y14">
        <f t="shared" si="34"/>
        <v>7.9880254999999959E-7</v>
      </c>
      <c r="Z14">
        <f t="shared" si="35"/>
        <v>3.9907289999999965E-7</v>
      </c>
      <c r="AA14">
        <f t="shared" si="36"/>
        <v>2.1804168000000028E-7</v>
      </c>
      <c r="AB14">
        <f t="shared" si="37"/>
        <v>1.2746797200000012E-7</v>
      </c>
      <c r="AC14">
        <f t="shared" si="38"/>
        <v>1.4727605279999993E-5</v>
      </c>
      <c r="AD14">
        <f t="shared" si="39"/>
        <v>3.1794192800000001E-6</v>
      </c>
      <c r="AE14">
        <f t="shared" si="40"/>
        <v>1.0138678700000007E-6</v>
      </c>
      <c r="AF14">
        <f t="shared" si="41"/>
        <v>3.9972965000000036E-7</v>
      </c>
      <c r="AG14">
        <f t="shared" si="42"/>
        <v>1.8103121999999979E-7</v>
      </c>
      <c r="AH14">
        <f t="shared" si="43"/>
        <v>9.0573708000000159E-8</v>
      </c>
      <c r="AI14">
        <f t="shared" si="44"/>
        <v>1.1548185999999997E-5</v>
      </c>
      <c r="AJ14">
        <f t="shared" si="45"/>
        <v>2.1655514099999968E-6</v>
      </c>
      <c r="AK14">
        <f t="shared" si="46"/>
        <v>6.1413821999999907E-7</v>
      </c>
      <c r="AL14">
        <f t="shared" si="47"/>
        <v>2.1869842999999972E-7</v>
      </c>
      <c r="AM14">
        <f t="shared" si="48"/>
        <v>9.0457511999999211E-8</v>
      </c>
      <c r="AN14">
        <f t="shared" si="49"/>
        <v>9.3826345900000069E-6</v>
      </c>
      <c r="AO14">
        <f t="shared" si="50"/>
        <v>1.5514131899999965E-6</v>
      </c>
      <c r="AP14">
        <f t="shared" si="51"/>
        <v>3.954397899999985E-7</v>
      </c>
      <c r="AQ14">
        <f t="shared" si="52"/>
        <v>1.2824091800000221E-7</v>
      </c>
      <c r="AR14">
        <f t="shared" si="53"/>
        <v>7.8312213999999841E-6</v>
      </c>
      <c r="AS14">
        <f t="shared" si="54"/>
        <v>1.1559733999999997E-6</v>
      </c>
      <c r="AT14">
        <f t="shared" si="55"/>
        <v>2.6719887200000052E-7</v>
      </c>
      <c r="AU14">
        <f t="shared" si="56"/>
        <v>6.6752479999999997E-6</v>
      </c>
      <c r="AV14">
        <f t="shared" si="57"/>
        <v>8.8877452799999746E-7</v>
      </c>
      <c r="AW14">
        <f t="shared" si="58"/>
        <v>5.7864734720000058E-6</v>
      </c>
      <c r="AX14">
        <f t="shared" si="59"/>
        <v>0.45414506565393503</v>
      </c>
      <c r="AY14">
        <f t="shared" si="60"/>
        <v>0.33821712012697258</v>
      </c>
      <c r="AZ14">
        <f t="shared" si="61"/>
        <v>0.27314781644102659</v>
      </c>
      <c r="BA14">
        <f t="shared" si="62"/>
        <v>0.23031618546289404</v>
      </c>
      <c r="BB14">
        <f t="shared" si="63"/>
        <v>0.19959733721586906</v>
      </c>
      <c r="BC14">
        <f t="shared" si="64"/>
        <v>0.17633309787645579</v>
      </c>
      <c r="BD14">
        <f t="shared" si="65"/>
        <v>0.15803119367180318</v>
      </c>
      <c r="BE14">
        <f t="shared" si="66"/>
        <v>0.14322769974241187</v>
      </c>
      <c r="BF14">
        <f t="shared" si="67"/>
        <v>0.27858653670395805</v>
      </c>
      <c r="BG14">
        <f t="shared" si="68"/>
        <v>0.16505446236172119</v>
      </c>
      <c r="BH14">
        <f t="shared" si="69"/>
        <v>0.11168739111464648</v>
      </c>
      <c r="BI14">
        <f t="shared" si="70"/>
        <v>8.1359605893127102E-2</v>
      </c>
      <c r="BJ14">
        <f t="shared" si="71"/>
        <v>6.2189645912008387E-2</v>
      </c>
      <c r="BK14">
        <f t="shared" si="72"/>
        <v>4.9199258453478376E-2</v>
      </c>
      <c r="BL14">
        <f t="shared" si="73"/>
        <v>3.9943988630855638E-2</v>
      </c>
      <c r="BM14">
        <f t="shared" si="74"/>
        <v>0.1948339771745804</v>
      </c>
      <c r="BN14">
        <f t="shared" si="75"/>
        <v>9.561714005725723E-2</v>
      </c>
      <c r="BO14">
        <f t="shared" si="76"/>
        <v>5.5597531038461614E-2</v>
      </c>
      <c r="BP14">
        <f t="shared" si="77"/>
        <v>3.561776632776828E-2</v>
      </c>
      <c r="BQ14">
        <f t="shared" si="78"/>
        <v>2.4337830351857371E-2</v>
      </c>
      <c r="BR14">
        <f t="shared" si="79"/>
        <v>1.7427559167290982E-2</v>
      </c>
      <c r="BS14">
        <f t="shared" si="80"/>
        <v>0.14692910351970723</v>
      </c>
      <c r="BT14">
        <f t="shared" si="81"/>
        <v>6.1420930093026002E-2</v>
      </c>
      <c r="BU14">
        <f t="shared" si="82"/>
        <v>3.126907858021391E-2</v>
      </c>
      <c r="BV14">
        <f t="shared" si="83"/>
        <v>1.7861691151439565E-2</v>
      </c>
      <c r="BW14">
        <f t="shared" si="84"/>
        <v>1.1026549246291666E-2</v>
      </c>
      <c r="BX14">
        <f t="shared" si="85"/>
        <v>0.11640555314990091</v>
      </c>
      <c r="BY14">
        <f t="shared" si="86"/>
        <v>4.2316496248055377E-2</v>
      </c>
      <c r="BZ14">
        <f t="shared" si="87"/>
        <v>1.9138814770361546E-2</v>
      </c>
      <c r="CA14">
        <f t="shared" si="88"/>
        <v>9.8576043182896731E-3</v>
      </c>
      <c r="CB14">
        <f t="shared" si="89"/>
        <v>9.5493884435475782E-2</v>
      </c>
      <c r="CC14">
        <f t="shared" si="90"/>
        <v>3.0675955624166848E-2</v>
      </c>
      <c r="CD14">
        <f t="shared" si="91"/>
        <v>1.2470188625819672E-2</v>
      </c>
      <c r="CE14">
        <f t="shared" si="92"/>
        <v>8.0396774925642567E-2</v>
      </c>
      <c r="CF14">
        <f t="shared" si="93"/>
        <v>2.3115844089211957E-2</v>
      </c>
      <c r="CG14">
        <f t="shared" si="94"/>
        <v>6.9055817754295312E-2</v>
      </c>
      <c r="CH14" s="7">
        <v>50</v>
      </c>
      <c r="CI14" s="8">
        <v>150</v>
      </c>
      <c r="CJ14" s="8">
        <v>145</v>
      </c>
      <c r="CK14" s="8">
        <f t="shared" si="15"/>
        <v>3</v>
      </c>
      <c r="CL14" s="8">
        <f t="shared" si="16"/>
        <v>0.33333333333333331</v>
      </c>
      <c r="CM14">
        <f t="shared" si="17"/>
        <v>0.1</v>
      </c>
      <c r="CN14">
        <f t="shared" si="95"/>
        <v>375</v>
      </c>
      <c r="CO14">
        <f t="shared" ref="CO14:CU14" si="118">CN14+125</f>
        <v>500</v>
      </c>
      <c r="CP14">
        <f t="shared" si="118"/>
        <v>625</v>
      </c>
      <c r="CQ14">
        <f t="shared" si="118"/>
        <v>750</v>
      </c>
      <c r="CR14">
        <f t="shared" si="118"/>
        <v>875</v>
      </c>
      <c r="CS14">
        <f t="shared" si="118"/>
        <v>1000</v>
      </c>
      <c r="CT14">
        <f t="shared" si="118"/>
        <v>1125</v>
      </c>
      <c r="CU14">
        <f t="shared" si="118"/>
        <v>1250</v>
      </c>
      <c r="CV14">
        <f t="shared" si="97"/>
        <v>7.5</v>
      </c>
      <c r="CW14">
        <f t="shared" si="19"/>
        <v>10</v>
      </c>
      <c r="CX14">
        <f t="shared" si="19"/>
        <v>12.5</v>
      </c>
      <c r="CY14">
        <f t="shared" si="19"/>
        <v>15</v>
      </c>
      <c r="CZ14">
        <f t="shared" si="19"/>
        <v>17.5</v>
      </c>
      <c r="DA14">
        <f t="shared" si="19"/>
        <v>20</v>
      </c>
      <c r="DB14">
        <f t="shared" si="19"/>
        <v>22.5</v>
      </c>
      <c r="DC14">
        <f t="shared" si="19"/>
        <v>25</v>
      </c>
      <c r="DD14" s="11">
        <f t="shared" si="98"/>
        <v>1.3333333333333334E-2</v>
      </c>
      <c r="DE14" s="11">
        <f t="shared" si="20"/>
        <v>0.01</v>
      </c>
      <c r="DF14" s="11">
        <f t="shared" si="20"/>
        <v>8.0000000000000002E-3</v>
      </c>
      <c r="DG14" s="11">
        <f t="shared" si="20"/>
        <v>6.6666666666666671E-3</v>
      </c>
      <c r="DH14" s="11">
        <f t="shared" si="20"/>
        <v>5.7142857142857143E-3</v>
      </c>
      <c r="DI14" s="11">
        <f t="shared" si="20"/>
        <v>5.0000000000000001E-3</v>
      </c>
      <c r="DJ14" s="11">
        <f t="shared" si="20"/>
        <v>4.4444444444444444E-3</v>
      </c>
      <c r="DK14" s="11">
        <f t="shared" si="20"/>
        <v>4.0000000000000001E-3</v>
      </c>
      <c r="DL14">
        <f t="shared" si="21"/>
        <v>5</v>
      </c>
      <c r="DM14">
        <f t="shared" ref="DM14:DT14" si="119">E14+F14</f>
        <v>6.2367137599999992E-5</v>
      </c>
      <c r="DN14">
        <f t="shared" si="119"/>
        <v>2.5439376979999996E-5</v>
      </c>
      <c r="DO14">
        <f t="shared" si="119"/>
        <v>1.3223401039999998E-5</v>
      </c>
      <c r="DP14">
        <f t="shared" si="119"/>
        <v>7.8121852199999997E-6</v>
      </c>
      <c r="DQ14">
        <f t="shared" si="119"/>
        <v>5.0124423699999998E-6</v>
      </c>
      <c r="DR14">
        <f t="shared" si="119"/>
        <v>3.4105749700000001E-6</v>
      </c>
      <c r="DS14">
        <f t="shared" si="119"/>
        <v>2.4258221499999998E-6</v>
      </c>
      <c r="DT14">
        <f t="shared" si="119"/>
        <v>1.786578982E-6</v>
      </c>
    </row>
    <row r="15" spans="1:124">
      <c r="A15">
        <f>'2000 250 200 1'!A16</f>
        <v>12</v>
      </c>
      <c r="B15">
        <f t="shared" si="7"/>
        <v>-120</v>
      </c>
      <c r="C15">
        <f>'2000 250 200 1'!B16</f>
        <v>4.0000000000000001E-3</v>
      </c>
      <c r="D15">
        <f t="shared" si="8"/>
        <v>-2.3979400086720375</v>
      </c>
      <c r="E15">
        <f>'2000 250 200 1'!C149</f>
        <v>4.5345290700000002E-5</v>
      </c>
      <c r="F15">
        <f>'2000 250 200 1'!C282</f>
        <v>1.7021676899999999E-5</v>
      </c>
      <c r="G15">
        <f>'2000 250 200 1'!C415</f>
        <v>8.4176663300000004E-6</v>
      </c>
      <c r="H15">
        <f>'2000 250 200 1'!C548</f>
        <v>4.8057407400000004E-6</v>
      </c>
      <c r="I15">
        <f>'2000 250 200 1'!C681</f>
        <v>3.0064492300000002E-6</v>
      </c>
      <c r="J15">
        <f>'2000 250 200 1'!C814</f>
        <v>2.00597958E-6</v>
      </c>
      <c r="K15">
        <f>'2000 250 200 1'!C947</f>
        <v>1.4045946999999999E-6</v>
      </c>
      <c r="L15">
        <f>'2000 250 200 1'!C1080</f>
        <v>1.0212380100000001E-6</v>
      </c>
      <c r="M15">
        <f>'2000 250 200 1'!C1213</f>
        <v>7.6534411300000004E-7</v>
      </c>
      <c r="N15">
        <f t="shared" si="23"/>
        <v>2.8323613800000003E-5</v>
      </c>
      <c r="O15">
        <f t="shared" si="24"/>
        <v>8.6040105699999984E-6</v>
      </c>
      <c r="P15">
        <f t="shared" si="25"/>
        <v>3.61192559E-6</v>
      </c>
      <c r="Q15">
        <f t="shared" si="26"/>
        <v>1.7992915100000002E-6</v>
      </c>
      <c r="R15">
        <f t="shared" si="27"/>
        <v>1.0004696500000002E-6</v>
      </c>
      <c r="S15">
        <f t="shared" si="28"/>
        <v>6.0138488000000008E-7</v>
      </c>
      <c r="T15">
        <f t="shared" si="29"/>
        <v>3.8335668999999981E-7</v>
      </c>
      <c r="U15">
        <f t="shared" si="30"/>
        <v>2.5589389700000005E-7</v>
      </c>
      <c r="V15">
        <f t="shared" si="31"/>
        <v>1.9719603230000004E-5</v>
      </c>
      <c r="W15">
        <f t="shared" si="32"/>
        <v>4.9920849799999985E-6</v>
      </c>
      <c r="X15">
        <f t="shared" si="33"/>
        <v>1.8126340799999998E-6</v>
      </c>
      <c r="Y15">
        <f t="shared" si="34"/>
        <v>7.9882185999999997E-7</v>
      </c>
      <c r="Z15">
        <f t="shared" si="35"/>
        <v>3.9908477000000015E-7</v>
      </c>
      <c r="AA15">
        <f t="shared" si="36"/>
        <v>2.1802819000000026E-7</v>
      </c>
      <c r="AB15">
        <f t="shared" si="37"/>
        <v>1.2746279299999976E-7</v>
      </c>
      <c r="AC15">
        <f t="shared" si="38"/>
        <v>1.4727518250000006E-5</v>
      </c>
      <c r="AD15">
        <f t="shared" si="39"/>
        <v>3.1794508999999987E-6</v>
      </c>
      <c r="AE15">
        <f t="shared" si="40"/>
        <v>1.0138122199999994E-6</v>
      </c>
      <c r="AF15">
        <f t="shared" si="41"/>
        <v>3.9973709000000025E-7</v>
      </c>
      <c r="AG15">
        <f t="shared" si="42"/>
        <v>1.8105657999999988E-7</v>
      </c>
      <c r="AH15">
        <f t="shared" si="43"/>
        <v>9.0565397000000504E-8</v>
      </c>
      <c r="AI15">
        <f t="shared" si="44"/>
        <v>1.1548067350000008E-5</v>
      </c>
      <c r="AJ15">
        <f t="shared" si="45"/>
        <v>2.1656386799999989E-6</v>
      </c>
      <c r="AK15">
        <f t="shared" si="46"/>
        <v>6.1407512999999912E-7</v>
      </c>
      <c r="AL15">
        <f t="shared" si="47"/>
        <v>2.1868050999999994E-7</v>
      </c>
      <c r="AM15">
        <f t="shared" si="48"/>
        <v>9.0491182999999803E-8</v>
      </c>
      <c r="AN15">
        <f t="shared" si="49"/>
        <v>9.3824286700000154E-6</v>
      </c>
      <c r="AO15">
        <f t="shared" si="50"/>
        <v>1.5515635499999947E-6</v>
      </c>
      <c r="AP15">
        <f t="shared" si="51"/>
        <v>3.9539462000000087E-7</v>
      </c>
      <c r="AQ15">
        <f t="shared" si="52"/>
        <v>1.2818932700000014E-7</v>
      </c>
      <c r="AR15">
        <f t="shared" si="53"/>
        <v>7.8308651200000139E-6</v>
      </c>
      <c r="AS15">
        <f t="shared" si="54"/>
        <v>1.1561689300000006E-6</v>
      </c>
      <c r="AT15">
        <f t="shared" si="55"/>
        <v>2.6720529299999904E-7</v>
      </c>
      <c r="AU15">
        <f t="shared" si="56"/>
        <v>6.6746961900000065E-6</v>
      </c>
      <c r="AV15">
        <f t="shared" si="57"/>
        <v>8.8896363699998803E-7</v>
      </c>
      <c r="AW15">
        <f t="shared" si="58"/>
        <v>5.7857325529999832E-6</v>
      </c>
      <c r="AX15">
        <f t="shared" si="59"/>
        <v>0.45414447567272787</v>
      </c>
      <c r="AY15">
        <f t="shared" si="60"/>
        <v>0.33821669420511996</v>
      </c>
      <c r="AZ15">
        <f t="shared" si="61"/>
        <v>0.27314636620348703</v>
      </c>
      <c r="BA15">
        <f t="shared" si="62"/>
        <v>0.23031845320064587</v>
      </c>
      <c r="BB15">
        <f t="shared" si="63"/>
        <v>0.1995977774295811</v>
      </c>
      <c r="BC15">
        <f t="shared" si="64"/>
        <v>0.17632950659558722</v>
      </c>
      <c r="BD15">
        <f t="shared" si="65"/>
        <v>0.15803096743633233</v>
      </c>
      <c r="BE15">
        <f t="shared" si="66"/>
        <v>0.14323097365952991</v>
      </c>
      <c r="BF15">
        <f t="shared" si="67"/>
        <v>0.27858593221660255</v>
      </c>
      <c r="BG15">
        <f t="shared" si="68"/>
        <v>0.16505442619870492</v>
      </c>
      <c r="BH15">
        <f t="shared" si="69"/>
        <v>0.11168515891295967</v>
      </c>
      <c r="BI15">
        <f t="shared" si="70"/>
        <v>8.1361587405057584E-2</v>
      </c>
      <c r="BJ15">
        <f t="shared" si="71"/>
        <v>6.2191570496521388E-2</v>
      </c>
      <c r="BK15">
        <f t="shared" si="72"/>
        <v>4.9196169813410635E-2</v>
      </c>
      <c r="BL15">
        <f t="shared" si="73"/>
        <v>3.9942253303335604E-2</v>
      </c>
      <c r="BM15">
        <f t="shared" si="74"/>
        <v>0.19483324846972883</v>
      </c>
      <c r="BN15">
        <f t="shared" si="75"/>
        <v>9.5618174382407092E-2</v>
      </c>
      <c r="BO15">
        <f t="shared" si="76"/>
        <v>5.5594502312443457E-2</v>
      </c>
      <c r="BP15">
        <f t="shared" si="77"/>
        <v>3.5618416380794972E-2</v>
      </c>
      <c r="BQ15">
        <f t="shared" si="78"/>
        <v>2.4341249566605702E-2</v>
      </c>
      <c r="BR15">
        <f t="shared" si="79"/>
        <v>1.7425951804668154E-2</v>
      </c>
      <c r="BS15">
        <f t="shared" si="80"/>
        <v>0.14692791358455909</v>
      </c>
      <c r="BT15">
        <f t="shared" si="81"/>
        <v>6.14234672057885E-2</v>
      </c>
      <c r="BU15">
        <f t="shared" si="82"/>
        <v>3.1265869019456043E-2</v>
      </c>
      <c r="BV15">
        <f t="shared" si="83"/>
        <v>1.7860214769349441E-2</v>
      </c>
      <c r="BW15">
        <f t="shared" si="84"/>
        <v>1.1030659815726394E-2</v>
      </c>
      <c r="BX15">
        <f t="shared" si="85"/>
        <v>0.11640325478664128</v>
      </c>
      <c r="BY15">
        <f t="shared" si="86"/>
        <v>4.232063175436402E-2</v>
      </c>
      <c r="BZ15">
        <f t="shared" si="87"/>
        <v>1.9136625789814822E-2</v>
      </c>
      <c r="CA15">
        <f t="shared" si="88"/>
        <v>9.8536331745342886E-3</v>
      </c>
      <c r="CB15">
        <f t="shared" si="89"/>
        <v>9.5489739874588656E-2</v>
      </c>
      <c r="CC15">
        <f t="shared" si="90"/>
        <v>3.0681164715240381E-2</v>
      </c>
      <c r="CD15">
        <f t="shared" si="91"/>
        <v>1.2470487449824845E-2</v>
      </c>
      <c r="CE15">
        <f t="shared" si="92"/>
        <v>8.0390290582707538E-2</v>
      </c>
      <c r="CF15">
        <f t="shared" si="93"/>
        <v>2.3120778527927405E-2</v>
      </c>
      <c r="CG15">
        <f t="shared" si="94"/>
        <v>6.9047114507255869E-2</v>
      </c>
      <c r="CH15" s="7">
        <v>50</v>
      </c>
      <c r="CI15" s="8">
        <v>150</v>
      </c>
      <c r="CJ15" s="8">
        <v>145</v>
      </c>
      <c r="CK15" s="8">
        <f t="shared" si="15"/>
        <v>3</v>
      </c>
      <c r="CL15" s="8">
        <f t="shared" si="16"/>
        <v>0.33333333333333331</v>
      </c>
      <c r="CM15">
        <f t="shared" si="17"/>
        <v>0.1</v>
      </c>
      <c r="CN15">
        <f t="shared" si="95"/>
        <v>375</v>
      </c>
      <c r="CO15">
        <f t="shared" ref="CO15:CU15" si="120">CN15+125</f>
        <v>500</v>
      </c>
      <c r="CP15">
        <f t="shared" si="120"/>
        <v>625</v>
      </c>
      <c r="CQ15">
        <f t="shared" si="120"/>
        <v>750</v>
      </c>
      <c r="CR15">
        <f t="shared" si="120"/>
        <v>875</v>
      </c>
      <c r="CS15">
        <f t="shared" si="120"/>
        <v>1000</v>
      </c>
      <c r="CT15">
        <f t="shared" si="120"/>
        <v>1125</v>
      </c>
      <c r="CU15">
        <f t="shared" si="120"/>
        <v>1250</v>
      </c>
      <c r="CV15">
        <f t="shared" si="97"/>
        <v>7.5</v>
      </c>
      <c r="CW15">
        <f t="shared" si="19"/>
        <v>10</v>
      </c>
      <c r="CX15">
        <f t="shared" si="19"/>
        <v>12.5</v>
      </c>
      <c r="CY15">
        <f t="shared" si="19"/>
        <v>15</v>
      </c>
      <c r="CZ15">
        <f t="shared" si="19"/>
        <v>17.5</v>
      </c>
      <c r="DA15">
        <f t="shared" si="19"/>
        <v>20</v>
      </c>
      <c r="DB15">
        <f t="shared" si="19"/>
        <v>22.5</v>
      </c>
      <c r="DC15">
        <f t="shared" si="19"/>
        <v>25</v>
      </c>
      <c r="DD15" s="11">
        <f t="shared" si="98"/>
        <v>1.3333333333333334E-2</v>
      </c>
      <c r="DE15" s="11">
        <f t="shared" si="20"/>
        <v>0.01</v>
      </c>
      <c r="DF15" s="11">
        <f t="shared" si="20"/>
        <v>8.0000000000000002E-3</v>
      </c>
      <c r="DG15" s="11">
        <f t="shared" si="20"/>
        <v>6.6666666666666671E-3</v>
      </c>
      <c r="DH15" s="11">
        <f t="shared" si="20"/>
        <v>5.7142857142857143E-3</v>
      </c>
      <c r="DI15" s="11">
        <f t="shared" si="20"/>
        <v>5.0000000000000001E-3</v>
      </c>
      <c r="DJ15" s="11">
        <f t="shared" si="20"/>
        <v>4.4444444444444444E-3</v>
      </c>
      <c r="DK15" s="11">
        <f t="shared" si="20"/>
        <v>4.0000000000000001E-3</v>
      </c>
      <c r="DL15">
        <f t="shared" si="21"/>
        <v>5</v>
      </c>
      <c r="DM15">
        <f t="shared" ref="DM15:DT15" si="121">E15+F15</f>
        <v>6.2366967599999994E-5</v>
      </c>
      <c r="DN15">
        <f t="shared" si="121"/>
        <v>2.5439343229999999E-5</v>
      </c>
      <c r="DO15">
        <f t="shared" si="121"/>
        <v>1.3223407070000001E-5</v>
      </c>
      <c r="DP15">
        <f t="shared" si="121"/>
        <v>7.812189970000001E-6</v>
      </c>
      <c r="DQ15">
        <f t="shared" si="121"/>
        <v>5.0124288100000006E-6</v>
      </c>
      <c r="DR15">
        <f t="shared" si="121"/>
        <v>3.4105742799999999E-6</v>
      </c>
      <c r="DS15">
        <f t="shared" si="121"/>
        <v>2.42583271E-6</v>
      </c>
      <c r="DT15">
        <f t="shared" si="121"/>
        <v>1.786582123E-6</v>
      </c>
    </row>
    <row r="16" spans="1:124">
      <c r="A16">
        <f>'2000 250 200 1'!A17</f>
        <v>13</v>
      </c>
      <c r="B16">
        <f t="shared" si="7"/>
        <v>-130</v>
      </c>
      <c r="C16">
        <f>'2000 250 200 1'!B17</f>
        <v>4.4900000000000001E-3</v>
      </c>
      <c r="D16">
        <f t="shared" si="8"/>
        <v>-2.3477536589966768</v>
      </c>
      <c r="E16">
        <f>'2000 250 200 1'!C150</f>
        <v>4.5345186400000002E-5</v>
      </c>
      <c r="F16">
        <f>'2000 250 200 1'!C283</f>
        <v>1.7021656E-5</v>
      </c>
      <c r="G16">
        <f>'2000 250 200 1'!C416</f>
        <v>8.4176617599999992E-6</v>
      </c>
      <c r="H16">
        <f>'2000 250 200 1'!C549</f>
        <v>4.8057498099999996E-6</v>
      </c>
      <c r="I16">
        <f>'2000 250 200 1'!C682</f>
        <v>3.0064440099999999E-6</v>
      </c>
      <c r="J16">
        <f>'2000 250 200 1'!C815</f>
        <v>2.0059745899999999E-6</v>
      </c>
      <c r="K16">
        <f>'2000 250 200 1'!C948</f>
        <v>1.4045991E-6</v>
      </c>
      <c r="L16">
        <f>'2000 250 200 1'!C1081</f>
        <v>1.0212416E-6</v>
      </c>
      <c r="M16">
        <f>'2000 250 200 1'!C1214</f>
        <v>7.6534293700000001E-7</v>
      </c>
      <c r="N16">
        <f t="shared" si="23"/>
        <v>2.8323530400000003E-5</v>
      </c>
      <c r="O16">
        <f t="shared" si="24"/>
        <v>8.6039942400000004E-6</v>
      </c>
      <c r="P16">
        <f t="shared" si="25"/>
        <v>3.6119119499999996E-6</v>
      </c>
      <c r="Q16">
        <f t="shared" si="26"/>
        <v>1.7993057999999997E-6</v>
      </c>
      <c r="R16">
        <f t="shared" si="27"/>
        <v>1.00046942E-6</v>
      </c>
      <c r="S16">
        <f t="shared" si="28"/>
        <v>6.0137548999999989E-7</v>
      </c>
      <c r="T16">
        <f t="shared" si="29"/>
        <v>3.833575E-7</v>
      </c>
      <c r="U16">
        <f t="shared" si="30"/>
        <v>2.5589866299999998E-7</v>
      </c>
      <c r="V16">
        <f t="shared" si="31"/>
        <v>1.9719536160000002E-5</v>
      </c>
      <c r="W16">
        <f t="shared" si="32"/>
        <v>4.9920822900000008E-6</v>
      </c>
      <c r="X16">
        <f t="shared" si="33"/>
        <v>1.8126061499999999E-6</v>
      </c>
      <c r="Y16">
        <f t="shared" si="34"/>
        <v>7.988363799999997E-7</v>
      </c>
      <c r="Z16">
        <f t="shared" si="35"/>
        <v>3.9909393000000013E-7</v>
      </c>
      <c r="AA16">
        <f t="shared" si="36"/>
        <v>2.180179899999999E-7</v>
      </c>
      <c r="AB16">
        <f t="shared" si="37"/>
        <v>1.2745883700000002E-7</v>
      </c>
      <c r="AC16">
        <f t="shared" si="38"/>
        <v>1.4727453870000001E-5</v>
      </c>
      <c r="AD16">
        <f t="shared" si="39"/>
        <v>3.1794761400000001E-6</v>
      </c>
      <c r="AE16">
        <f t="shared" si="40"/>
        <v>1.0137697700000019E-6</v>
      </c>
      <c r="AF16">
        <f t="shared" si="41"/>
        <v>3.9974244999999915E-7</v>
      </c>
      <c r="AG16">
        <f t="shared" si="42"/>
        <v>1.8107594000000002E-7</v>
      </c>
      <c r="AH16">
        <f t="shared" si="43"/>
        <v>9.0559152999999877E-8</v>
      </c>
      <c r="AI16">
        <f t="shared" si="44"/>
        <v>1.154797773E-5</v>
      </c>
      <c r="AJ16">
        <f t="shared" si="45"/>
        <v>2.165706369999999E-6</v>
      </c>
      <c r="AK16">
        <f t="shared" si="46"/>
        <v>6.140273200000023E-7</v>
      </c>
      <c r="AL16">
        <f t="shared" si="47"/>
        <v>2.1866651000000019E-7</v>
      </c>
      <c r="AM16">
        <f t="shared" si="48"/>
        <v>9.0516787000000778E-8</v>
      </c>
      <c r="AN16">
        <f t="shared" si="49"/>
        <v>9.3822713600000045E-6</v>
      </c>
      <c r="AO16">
        <f t="shared" si="50"/>
        <v>1.5516790500000031E-6</v>
      </c>
      <c r="AP16">
        <f t="shared" si="51"/>
        <v>3.9536080999999935E-7</v>
      </c>
      <c r="AQ16">
        <f t="shared" si="52"/>
        <v>1.2814972300000005E-7</v>
      </c>
      <c r="AR16">
        <f t="shared" si="53"/>
        <v>7.8305923099999935E-6</v>
      </c>
      <c r="AS16">
        <f t="shared" si="54"/>
        <v>1.1563182400000048E-6</v>
      </c>
      <c r="AT16">
        <f t="shared" si="55"/>
        <v>2.6721108700000375E-7</v>
      </c>
      <c r="AU16">
        <f t="shared" si="56"/>
        <v>6.6742740699999872E-6</v>
      </c>
      <c r="AV16">
        <f t="shared" si="57"/>
        <v>8.8910715299999068E-7</v>
      </c>
      <c r="AW16">
        <f t="shared" si="58"/>
        <v>5.7851669169999799E-6</v>
      </c>
      <c r="AX16">
        <f t="shared" si="59"/>
        <v>0.45414405010826725</v>
      </c>
      <c r="AY16">
        <f t="shared" si="60"/>
        <v>0.33821639091000533</v>
      </c>
      <c r="AZ16">
        <f t="shared" si="61"/>
        <v>0.27314524174641563</v>
      </c>
      <c r="BA16">
        <f t="shared" si="62"/>
        <v>0.23032016888695164</v>
      </c>
      <c r="BB16">
        <f t="shared" si="63"/>
        <v>0.19959813811240745</v>
      </c>
      <c r="BC16">
        <f t="shared" si="64"/>
        <v>0.17632678389658249</v>
      </c>
      <c r="BD16">
        <f t="shared" si="65"/>
        <v>0.1580307808340424</v>
      </c>
      <c r="BE16">
        <f t="shared" si="66"/>
        <v>0.14323344778842667</v>
      </c>
      <c r="BF16">
        <f t="shared" si="67"/>
        <v>0.27858549542745009</v>
      </c>
      <c r="BG16">
        <f t="shared" si="68"/>
        <v>0.16505442675722878</v>
      </c>
      <c r="BH16">
        <f t="shared" si="69"/>
        <v>0.11168344296505441</v>
      </c>
      <c r="BI16">
        <f t="shared" si="70"/>
        <v>8.1363075742963323E-2</v>
      </c>
      <c r="BJ16">
        <f t="shared" si="71"/>
        <v>6.2193054259457647E-2</v>
      </c>
      <c r="BK16">
        <f t="shared" si="72"/>
        <v>4.919383497140286E-2</v>
      </c>
      <c r="BL16">
        <f t="shared" si="73"/>
        <v>3.9940928350905812E-2</v>
      </c>
      <c r="BM16">
        <f t="shared" si="74"/>
        <v>0.19483270787587226</v>
      </c>
      <c r="BN16">
        <f t="shared" si="75"/>
        <v>9.5618995616198701E-2</v>
      </c>
      <c r="BO16">
        <f t="shared" si="76"/>
        <v>5.5592191885388782E-2</v>
      </c>
      <c r="BP16">
        <f t="shared" si="77"/>
        <v>3.561888363487975E-2</v>
      </c>
      <c r="BQ16">
        <f t="shared" si="78"/>
        <v>2.4343859590912623E-2</v>
      </c>
      <c r="BR16">
        <f t="shared" si="79"/>
        <v>1.7424744263034322E-2</v>
      </c>
      <c r="BS16">
        <f t="shared" si="80"/>
        <v>0.14692700872673484</v>
      </c>
      <c r="BT16">
        <f t="shared" si="81"/>
        <v>6.1425433440083485E-2</v>
      </c>
      <c r="BU16">
        <f t="shared" si="82"/>
        <v>3.1263436840349795E-2</v>
      </c>
      <c r="BV16">
        <f t="shared" si="83"/>
        <v>1.7859061360989154E-2</v>
      </c>
      <c r="BW16">
        <f t="shared" si="84"/>
        <v>1.1033785449975953E-2</v>
      </c>
      <c r="BX16">
        <f t="shared" si="85"/>
        <v>0.11640149216952951</v>
      </c>
      <c r="BY16">
        <f t="shared" si="86"/>
        <v>4.2323807785961301E-2</v>
      </c>
      <c r="BZ16">
        <f t="shared" si="87"/>
        <v>1.9134987314798874E-2</v>
      </c>
      <c r="CA16">
        <f t="shared" si="88"/>
        <v>9.8505846053687056E-3</v>
      </c>
      <c r="CB16">
        <f t="shared" si="89"/>
        <v>9.5486560527346401E-2</v>
      </c>
      <c r="CC16">
        <f t="shared" si="90"/>
        <v>3.0685142105129765E-2</v>
      </c>
      <c r="CD16">
        <f t="shared" si="91"/>
        <v>1.2470757213621083E-2</v>
      </c>
      <c r="CE16">
        <f t="shared" si="92"/>
        <v>8.0385325560340337E-2</v>
      </c>
      <c r="CF16">
        <f t="shared" si="93"/>
        <v>2.31245230969764E-2</v>
      </c>
      <c r="CG16">
        <f t="shared" si="94"/>
        <v>6.9040466435971198E-2</v>
      </c>
      <c r="CH16" s="7">
        <v>50</v>
      </c>
      <c r="CI16" s="8">
        <v>150</v>
      </c>
      <c r="CJ16" s="8">
        <v>145</v>
      </c>
      <c r="CK16" s="8">
        <f t="shared" si="15"/>
        <v>3</v>
      </c>
      <c r="CL16" s="8">
        <f t="shared" si="16"/>
        <v>0.33333333333333331</v>
      </c>
      <c r="CM16">
        <f t="shared" si="17"/>
        <v>0.1</v>
      </c>
      <c r="CN16">
        <f t="shared" si="95"/>
        <v>375</v>
      </c>
      <c r="CO16">
        <f t="shared" ref="CO16:CU16" si="122">CN16+125</f>
        <v>500</v>
      </c>
      <c r="CP16">
        <f t="shared" si="122"/>
        <v>625</v>
      </c>
      <c r="CQ16">
        <f t="shared" si="122"/>
        <v>750</v>
      </c>
      <c r="CR16">
        <f t="shared" si="122"/>
        <v>875</v>
      </c>
      <c r="CS16">
        <f t="shared" si="122"/>
        <v>1000</v>
      </c>
      <c r="CT16">
        <f t="shared" si="122"/>
        <v>1125</v>
      </c>
      <c r="CU16">
        <f t="shared" si="122"/>
        <v>1250</v>
      </c>
      <c r="CV16">
        <f t="shared" si="97"/>
        <v>7.5</v>
      </c>
      <c r="CW16">
        <f t="shared" si="19"/>
        <v>10</v>
      </c>
      <c r="CX16">
        <f t="shared" si="19"/>
        <v>12.5</v>
      </c>
      <c r="CY16">
        <f t="shared" si="19"/>
        <v>15</v>
      </c>
      <c r="CZ16">
        <f t="shared" si="19"/>
        <v>17.5</v>
      </c>
      <c r="DA16">
        <f t="shared" si="19"/>
        <v>20</v>
      </c>
      <c r="DB16">
        <f t="shared" si="19"/>
        <v>22.5</v>
      </c>
      <c r="DC16">
        <f t="shared" si="19"/>
        <v>25</v>
      </c>
      <c r="DD16" s="11">
        <f t="shared" si="98"/>
        <v>1.3333333333333334E-2</v>
      </c>
      <c r="DE16" s="11">
        <f t="shared" si="20"/>
        <v>0.01</v>
      </c>
      <c r="DF16" s="11">
        <f t="shared" si="20"/>
        <v>8.0000000000000002E-3</v>
      </c>
      <c r="DG16" s="11">
        <f t="shared" si="20"/>
        <v>6.6666666666666671E-3</v>
      </c>
      <c r="DH16" s="11">
        <f t="shared" si="20"/>
        <v>5.7142857142857143E-3</v>
      </c>
      <c r="DI16" s="11">
        <f t="shared" si="20"/>
        <v>5.0000000000000001E-3</v>
      </c>
      <c r="DJ16" s="11">
        <f t="shared" si="20"/>
        <v>4.4444444444444444E-3</v>
      </c>
      <c r="DK16" s="11">
        <f t="shared" si="20"/>
        <v>4.0000000000000001E-3</v>
      </c>
      <c r="DL16">
        <f t="shared" si="21"/>
        <v>5</v>
      </c>
      <c r="DM16">
        <f t="shared" ref="DM16:DT16" si="123">E16+F16</f>
        <v>6.2366842399999995E-5</v>
      </c>
      <c r="DN16">
        <f t="shared" si="123"/>
        <v>2.5439317759999999E-5</v>
      </c>
      <c r="DO16">
        <f t="shared" si="123"/>
        <v>1.322341157E-5</v>
      </c>
      <c r="DP16">
        <f t="shared" si="123"/>
        <v>7.8121938199999995E-6</v>
      </c>
      <c r="DQ16">
        <f t="shared" si="123"/>
        <v>5.0124186000000002E-6</v>
      </c>
      <c r="DR16">
        <f t="shared" si="123"/>
        <v>3.4105736900000001E-6</v>
      </c>
      <c r="DS16">
        <f t="shared" si="123"/>
        <v>2.4258407E-6</v>
      </c>
      <c r="DT16">
        <f t="shared" si="123"/>
        <v>1.7865845370000001E-6</v>
      </c>
    </row>
    <row r="17" spans="1:124">
      <c r="A17">
        <f>'2000 250 200 1'!A18</f>
        <v>14</v>
      </c>
      <c r="B17">
        <f t="shared" si="7"/>
        <v>-140</v>
      </c>
      <c r="C17">
        <f>'2000 250 200 1'!B18</f>
        <v>5.0400000000000002E-3</v>
      </c>
      <c r="D17">
        <f t="shared" si="8"/>
        <v>-2.2975694635544746</v>
      </c>
      <c r="E17">
        <f>'2000 250 200 1'!C151</f>
        <v>4.5345191000000003E-5</v>
      </c>
      <c r="F17">
        <f>'2000 250 200 1'!C284</f>
        <v>1.7021655700000002E-5</v>
      </c>
      <c r="G17">
        <f>'2000 250 200 1'!C417</f>
        <v>8.4176608599999998E-6</v>
      </c>
      <c r="H17">
        <f>'2000 250 200 1'!C550</f>
        <v>4.80575066E-6</v>
      </c>
      <c r="I17">
        <f>'2000 250 200 1'!C683</f>
        <v>3.0064440399999998E-6</v>
      </c>
      <c r="J17">
        <f>'2000 250 200 1'!C816</f>
        <v>2.0059741799999999E-6</v>
      </c>
      <c r="K17">
        <f>'2000 250 200 1'!C949</f>
        <v>1.40459923E-6</v>
      </c>
      <c r="L17">
        <f>'2000 250 200 1'!C1082</f>
        <v>1.0212418199999999E-6</v>
      </c>
      <c r="M17">
        <f>'2000 250 200 1'!C1215</f>
        <v>7.6534293800000001E-7</v>
      </c>
      <c r="N17">
        <f t="shared" si="23"/>
        <v>2.8323535300000001E-5</v>
      </c>
      <c r="O17">
        <f t="shared" si="24"/>
        <v>8.6039948400000017E-6</v>
      </c>
      <c r="P17">
        <f t="shared" si="25"/>
        <v>3.6119101999999998E-6</v>
      </c>
      <c r="Q17">
        <f t="shared" si="26"/>
        <v>1.7993066200000002E-6</v>
      </c>
      <c r="R17">
        <f t="shared" si="27"/>
        <v>1.0004698599999999E-6</v>
      </c>
      <c r="S17">
        <f t="shared" si="28"/>
        <v>6.0137494999999984E-7</v>
      </c>
      <c r="T17">
        <f t="shared" si="29"/>
        <v>3.8335741000000009E-7</v>
      </c>
      <c r="U17">
        <f t="shared" si="30"/>
        <v>2.5589888199999992E-7</v>
      </c>
      <c r="V17">
        <f t="shared" si="31"/>
        <v>1.9719540460000001E-5</v>
      </c>
      <c r="W17">
        <f t="shared" si="32"/>
        <v>4.9920846400000019E-6</v>
      </c>
      <c r="X17">
        <f t="shared" si="33"/>
        <v>1.8126035799999997E-6</v>
      </c>
      <c r="Y17">
        <f t="shared" si="34"/>
        <v>7.9883676000000024E-7</v>
      </c>
      <c r="Z17">
        <f t="shared" si="35"/>
        <v>3.9909491000000009E-7</v>
      </c>
      <c r="AA17">
        <f t="shared" si="36"/>
        <v>2.1801753999999975E-7</v>
      </c>
      <c r="AB17">
        <f t="shared" si="37"/>
        <v>1.2745852800000017E-7</v>
      </c>
      <c r="AC17">
        <f t="shared" si="38"/>
        <v>1.472745582E-5</v>
      </c>
      <c r="AD17">
        <f t="shared" si="39"/>
        <v>3.1794810600000048E-6</v>
      </c>
      <c r="AE17">
        <f t="shared" si="40"/>
        <v>1.0137668199999982E-6</v>
      </c>
      <c r="AF17">
        <f t="shared" si="41"/>
        <v>3.9974185000000057E-7</v>
      </c>
      <c r="AG17">
        <f t="shared" si="42"/>
        <v>1.8107737000000034E-7</v>
      </c>
      <c r="AH17">
        <f t="shared" si="43"/>
        <v>9.0559011999999366E-8</v>
      </c>
      <c r="AI17">
        <f t="shared" si="44"/>
        <v>1.1547974759999993E-5</v>
      </c>
      <c r="AJ17">
        <f t="shared" si="45"/>
        <v>2.1657142400000045E-6</v>
      </c>
      <c r="AK17">
        <f t="shared" si="46"/>
        <v>6.1402496999999843E-7</v>
      </c>
      <c r="AL17">
        <f t="shared" si="47"/>
        <v>2.1866447999999981E-7</v>
      </c>
      <c r="AM17">
        <f t="shared" si="48"/>
        <v>9.0518358000001183E-8</v>
      </c>
      <c r="AN17">
        <f t="shared" si="49"/>
        <v>9.3822605199999948E-6</v>
      </c>
      <c r="AO17">
        <f t="shared" si="50"/>
        <v>1.5516892699999993E-6</v>
      </c>
      <c r="AP17">
        <f t="shared" si="51"/>
        <v>3.9536048999999946E-7</v>
      </c>
      <c r="AQ17">
        <f t="shared" si="52"/>
        <v>1.28146121999998E-7</v>
      </c>
      <c r="AR17">
        <f t="shared" si="53"/>
        <v>7.8305712499999921E-6</v>
      </c>
      <c r="AS17">
        <f t="shared" si="54"/>
        <v>1.15632878000001E-6</v>
      </c>
      <c r="AT17">
        <f t="shared" si="55"/>
        <v>2.672143680000021E-7</v>
      </c>
      <c r="AU17">
        <f t="shared" si="56"/>
        <v>6.6742424699999683E-6</v>
      </c>
      <c r="AV17">
        <f t="shared" si="57"/>
        <v>8.8911441199998779E-7</v>
      </c>
      <c r="AW17">
        <f t="shared" si="58"/>
        <v>5.7851280579999871E-6</v>
      </c>
      <c r="AX17">
        <f t="shared" si="59"/>
        <v>0.45414409736383221</v>
      </c>
      <c r="AY17">
        <f t="shared" si="60"/>
        <v>0.33821643044957661</v>
      </c>
      <c r="AZ17">
        <f t="shared" si="61"/>
        <v>0.2731451104381874</v>
      </c>
      <c r="BA17">
        <f t="shared" si="62"/>
        <v>0.23032024790677583</v>
      </c>
      <c r="BB17">
        <f t="shared" si="63"/>
        <v>0.19959824102626456</v>
      </c>
      <c r="BC17">
        <f t="shared" si="64"/>
        <v>0.17632664004144682</v>
      </c>
      <c r="BD17">
        <f t="shared" si="65"/>
        <v>0.15803072093284928</v>
      </c>
      <c r="BE17">
        <f t="shared" si="66"/>
        <v>0.1432335526507385</v>
      </c>
      <c r="BF17">
        <f t="shared" si="67"/>
        <v>0.27858554279387854</v>
      </c>
      <c r="BG17">
        <f t="shared" si="68"/>
        <v>0.16505450636588145</v>
      </c>
      <c r="BH17">
        <f t="shared" si="69"/>
        <v>0.11168328475253539</v>
      </c>
      <c r="BI17">
        <f t="shared" si="70"/>
        <v>8.1363110551832374E-2</v>
      </c>
      <c r="BJ17">
        <f t="shared" si="71"/>
        <v>6.2193209401355157E-2</v>
      </c>
      <c r="BK17">
        <f t="shared" si="72"/>
        <v>4.9193734098882939E-2</v>
      </c>
      <c r="BL17">
        <f t="shared" si="73"/>
        <v>3.9940827128517223E-2</v>
      </c>
      <c r="BM17">
        <f t="shared" si="74"/>
        <v>0.19483272271853869</v>
      </c>
      <c r="BN17">
        <f t="shared" si="75"/>
        <v>9.5619144499599656E-2</v>
      </c>
      <c r="BO17">
        <f t="shared" si="76"/>
        <v>5.5592031426807902E-2</v>
      </c>
      <c r="BP17">
        <f t="shared" si="77"/>
        <v>3.5618828267850629E-2</v>
      </c>
      <c r="BQ17">
        <f t="shared" si="78"/>
        <v>2.4344051938377825E-2</v>
      </c>
      <c r="BR17">
        <f t="shared" si="79"/>
        <v>1.7424717330634717E-2</v>
      </c>
      <c r="BS17">
        <f t="shared" si="80"/>
        <v>0.14692696293794849</v>
      </c>
      <c r="BT17">
        <f t="shared" si="81"/>
        <v>6.1425657926897373E-2</v>
      </c>
      <c r="BU17">
        <f t="shared" si="82"/>
        <v>3.1263317666732127E-2</v>
      </c>
      <c r="BV17">
        <f t="shared" si="83"/>
        <v>1.7858894369583368E-2</v>
      </c>
      <c r="BW17">
        <f t="shared" si="84"/>
        <v>1.1033976990221364E-2</v>
      </c>
      <c r="BX17">
        <f t="shared" si="85"/>
        <v>0.116401352093861</v>
      </c>
      <c r="BY17">
        <f t="shared" si="86"/>
        <v>4.2324087240726983E-2</v>
      </c>
      <c r="BZ17">
        <f t="shared" si="87"/>
        <v>1.9134971901272824E-2</v>
      </c>
      <c r="CA17">
        <f t="shared" si="88"/>
        <v>9.850307182858252E-3</v>
      </c>
      <c r="CB17">
        <f t="shared" si="89"/>
        <v>9.548629906339616E-2</v>
      </c>
      <c r="CC17">
        <f t="shared" si="90"/>
        <v>3.0685422113858878E-2</v>
      </c>
      <c r="CD17">
        <f t="shared" si="91"/>
        <v>1.2470910384064235E-2</v>
      </c>
      <c r="CE17">
        <f t="shared" si="92"/>
        <v>8.0384940882556627E-2</v>
      </c>
      <c r="CF17">
        <f t="shared" si="93"/>
        <v>2.312471212209221E-2</v>
      </c>
      <c r="CG17">
        <f t="shared" si="94"/>
        <v>6.9039999212959849E-2</v>
      </c>
      <c r="CH17" s="7">
        <v>50</v>
      </c>
      <c r="CI17" s="8">
        <v>150</v>
      </c>
      <c r="CJ17" s="8">
        <v>145</v>
      </c>
      <c r="CK17" s="8">
        <f t="shared" si="15"/>
        <v>3</v>
      </c>
      <c r="CL17" s="8">
        <f t="shared" si="16"/>
        <v>0.33333333333333331</v>
      </c>
      <c r="CM17">
        <f t="shared" si="17"/>
        <v>0.1</v>
      </c>
      <c r="CN17">
        <f t="shared" si="95"/>
        <v>375</v>
      </c>
      <c r="CO17">
        <f t="shared" ref="CO17:CU17" si="124">CN17+125</f>
        <v>500</v>
      </c>
      <c r="CP17">
        <f t="shared" si="124"/>
        <v>625</v>
      </c>
      <c r="CQ17">
        <f t="shared" si="124"/>
        <v>750</v>
      </c>
      <c r="CR17">
        <f t="shared" si="124"/>
        <v>875</v>
      </c>
      <c r="CS17">
        <f t="shared" si="124"/>
        <v>1000</v>
      </c>
      <c r="CT17">
        <f t="shared" si="124"/>
        <v>1125</v>
      </c>
      <c r="CU17">
        <f t="shared" si="124"/>
        <v>1250</v>
      </c>
      <c r="CV17">
        <f t="shared" si="97"/>
        <v>7.5</v>
      </c>
      <c r="CW17">
        <f t="shared" si="19"/>
        <v>10</v>
      </c>
      <c r="CX17">
        <f t="shared" si="19"/>
        <v>12.5</v>
      </c>
      <c r="CY17">
        <f t="shared" si="19"/>
        <v>15</v>
      </c>
      <c r="CZ17">
        <f t="shared" si="19"/>
        <v>17.5</v>
      </c>
      <c r="DA17">
        <f t="shared" si="19"/>
        <v>20</v>
      </c>
      <c r="DB17">
        <f t="shared" si="19"/>
        <v>22.5</v>
      </c>
      <c r="DC17">
        <f t="shared" si="19"/>
        <v>25</v>
      </c>
      <c r="DD17" s="11">
        <f t="shared" si="98"/>
        <v>1.3333333333333334E-2</v>
      </c>
      <c r="DE17" s="11">
        <f t="shared" si="20"/>
        <v>0.01</v>
      </c>
      <c r="DF17" s="11">
        <f t="shared" si="20"/>
        <v>8.0000000000000002E-3</v>
      </c>
      <c r="DG17" s="11">
        <f t="shared" si="20"/>
        <v>6.6666666666666671E-3</v>
      </c>
      <c r="DH17" s="11">
        <f t="shared" si="20"/>
        <v>5.7142857142857143E-3</v>
      </c>
      <c r="DI17" s="11">
        <f t="shared" si="20"/>
        <v>5.0000000000000001E-3</v>
      </c>
      <c r="DJ17" s="11">
        <f t="shared" si="20"/>
        <v>4.4444444444444444E-3</v>
      </c>
      <c r="DK17" s="11">
        <f t="shared" si="20"/>
        <v>4.0000000000000001E-3</v>
      </c>
      <c r="DL17">
        <f t="shared" si="21"/>
        <v>5</v>
      </c>
      <c r="DM17">
        <f t="shared" ref="DM17:DT17" si="125">E17+F17</f>
        <v>6.2366846700000008E-5</v>
      </c>
      <c r="DN17">
        <f t="shared" si="125"/>
        <v>2.543931656E-5</v>
      </c>
      <c r="DO17">
        <f t="shared" si="125"/>
        <v>1.3223411520000001E-5</v>
      </c>
      <c r="DP17">
        <f t="shared" si="125"/>
        <v>7.8121946999999993E-6</v>
      </c>
      <c r="DQ17">
        <f t="shared" si="125"/>
        <v>5.0124182200000001E-6</v>
      </c>
      <c r="DR17">
        <f t="shared" si="125"/>
        <v>3.4105734099999999E-6</v>
      </c>
      <c r="DS17">
        <f t="shared" si="125"/>
        <v>2.4258410500000002E-6</v>
      </c>
      <c r="DT17">
        <f t="shared" si="125"/>
        <v>1.7865847579999999E-6</v>
      </c>
    </row>
    <row r="18" spans="1:124">
      <c r="A18">
        <f>'2000 250 200 1'!A19</f>
        <v>15</v>
      </c>
      <c r="B18">
        <f t="shared" si="7"/>
        <v>-150</v>
      </c>
      <c r="C18">
        <f>'2000 250 200 1'!B19</f>
        <v>5.6569999999999997E-3</v>
      </c>
      <c r="D18">
        <f t="shared" si="8"/>
        <v>-2.2474138212595909</v>
      </c>
      <c r="E18">
        <f>'2000 250 200 1'!C152</f>
        <v>4.5345307600000003E-5</v>
      </c>
      <c r="F18">
        <f>'2000 250 200 1'!C285</f>
        <v>1.7021677299999999E-5</v>
      </c>
      <c r="G18">
        <f>'2000 250 200 1'!C418</f>
        <v>8.4176641900000006E-6</v>
      </c>
      <c r="H18">
        <f>'2000 250 200 1'!C551</f>
        <v>4.80574255E-6</v>
      </c>
      <c r="I18">
        <f>'2000 250 200 1'!C684</f>
        <v>3.0064495599999999E-6</v>
      </c>
      <c r="J18">
        <f>'2000 250 200 1'!C817</f>
        <v>2.00597876E-6</v>
      </c>
      <c r="K18">
        <f>'2000 250 200 1'!C950</f>
        <v>1.40459483E-6</v>
      </c>
      <c r="L18">
        <f>'2000 250 200 1'!C1083</f>
        <v>1.0212384E-6</v>
      </c>
      <c r="M18">
        <f>'2000 250 200 1'!C1216</f>
        <v>7.6534417000000004E-7</v>
      </c>
      <c r="N18">
        <f t="shared" si="23"/>
        <v>2.8323630300000005E-5</v>
      </c>
      <c r="O18">
        <f t="shared" si="24"/>
        <v>8.6040131099999979E-6</v>
      </c>
      <c r="P18">
        <f t="shared" si="25"/>
        <v>3.6119216400000007E-6</v>
      </c>
      <c r="Q18">
        <f t="shared" si="26"/>
        <v>1.7992929900000001E-6</v>
      </c>
      <c r="R18">
        <f t="shared" si="27"/>
        <v>1.0004707999999999E-6</v>
      </c>
      <c r="S18">
        <f t="shared" si="28"/>
        <v>6.0138393000000002E-7</v>
      </c>
      <c r="T18">
        <f t="shared" si="29"/>
        <v>3.8335642999999993E-7</v>
      </c>
      <c r="U18">
        <f t="shared" si="30"/>
        <v>2.5589422999999999E-7</v>
      </c>
      <c r="V18">
        <f t="shared" si="31"/>
        <v>1.9719617190000007E-5</v>
      </c>
      <c r="W18">
        <f t="shared" si="32"/>
        <v>4.9920914699999972E-6</v>
      </c>
      <c r="X18">
        <f t="shared" si="33"/>
        <v>1.8126286500000006E-6</v>
      </c>
      <c r="Y18">
        <f t="shared" si="34"/>
        <v>7.9882219000000011E-7</v>
      </c>
      <c r="Z18">
        <f t="shared" si="35"/>
        <v>3.9908686999999993E-7</v>
      </c>
      <c r="AA18">
        <f t="shared" si="36"/>
        <v>2.1802750000000009E-7</v>
      </c>
      <c r="AB18">
        <f t="shared" si="37"/>
        <v>1.2746219999999994E-7</v>
      </c>
      <c r="AC18">
        <f t="shared" si="38"/>
        <v>1.472752572000001E-5</v>
      </c>
      <c r="AD18">
        <f t="shared" si="39"/>
        <v>3.1794628199999975E-6</v>
      </c>
      <c r="AE18">
        <f t="shared" si="40"/>
        <v>1.0138064599999996E-6</v>
      </c>
      <c r="AF18">
        <f t="shared" si="41"/>
        <v>3.9973532000000018E-7</v>
      </c>
      <c r="AG18">
        <f t="shared" si="42"/>
        <v>1.8105936999999963E-7</v>
      </c>
      <c r="AH18">
        <f t="shared" si="43"/>
        <v>9.0565300000000364E-8</v>
      </c>
      <c r="AI18">
        <f t="shared" si="44"/>
        <v>1.1548062900000013E-5</v>
      </c>
      <c r="AJ18">
        <f t="shared" si="45"/>
        <v>2.1656563599999978E-6</v>
      </c>
      <c r="AK18">
        <f t="shared" si="46"/>
        <v>6.1407114000000032E-7</v>
      </c>
      <c r="AL18">
        <f t="shared" si="47"/>
        <v>2.1867595000000034E-7</v>
      </c>
      <c r="AM18">
        <f t="shared" si="48"/>
        <v>9.0494069999999264E-8</v>
      </c>
      <c r="AN18">
        <f t="shared" si="49"/>
        <v>9.3824065400000108E-6</v>
      </c>
      <c r="AO18">
        <f t="shared" si="50"/>
        <v>1.551585219999995E-6</v>
      </c>
      <c r="AP18">
        <f t="shared" si="51"/>
        <v>3.9539518999999934E-7</v>
      </c>
      <c r="AQ18">
        <f t="shared" si="52"/>
        <v>1.2818188000000108E-7</v>
      </c>
      <c r="AR18">
        <f t="shared" si="53"/>
        <v>7.830821320000027E-6</v>
      </c>
      <c r="AS18">
        <f t="shared" si="54"/>
        <v>1.1561900299999997E-6</v>
      </c>
      <c r="AT18">
        <f t="shared" si="55"/>
        <v>2.6721330999999149E-7</v>
      </c>
      <c r="AU18">
        <f t="shared" si="56"/>
        <v>6.6746312900000239E-6</v>
      </c>
      <c r="AV18">
        <f t="shared" si="57"/>
        <v>8.8897672000000818E-7</v>
      </c>
      <c r="AW18">
        <f t="shared" si="58"/>
        <v>5.7856545700000378E-6</v>
      </c>
      <c r="AX18">
        <f t="shared" si="59"/>
        <v>0.45414461426048525</v>
      </c>
      <c r="AY18">
        <f t="shared" si="60"/>
        <v>0.33821681718381613</v>
      </c>
      <c r="AZ18">
        <f t="shared" si="61"/>
        <v>0.27314607430732335</v>
      </c>
      <c r="BA18">
        <f t="shared" si="62"/>
        <v>0.23031857955679488</v>
      </c>
      <c r="BB18">
        <f t="shared" si="63"/>
        <v>0.19959802637137761</v>
      </c>
      <c r="BC18">
        <f t="shared" si="64"/>
        <v>0.17632926372364244</v>
      </c>
      <c r="BD18">
        <f t="shared" si="65"/>
        <v>0.15803082638125124</v>
      </c>
      <c r="BE18">
        <f t="shared" si="66"/>
        <v>0.1432311242127477</v>
      </c>
      <c r="BF18">
        <f t="shared" si="67"/>
        <v>0.27858606976955219</v>
      </c>
      <c r="BG18">
        <f t="shared" si="68"/>
        <v>0.16505464039702492</v>
      </c>
      <c r="BH18">
        <f t="shared" si="69"/>
        <v>0.11168482434437825</v>
      </c>
      <c r="BI18">
        <f t="shared" si="70"/>
        <v>8.1361610077580582E-2</v>
      </c>
      <c r="BJ18">
        <f t="shared" si="71"/>
        <v>6.2191901240063303E-2</v>
      </c>
      <c r="BK18">
        <f t="shared" si="72"/>
        <v>4.9196017451092297E-2</v>
      </c>
      <c r="BL18">
        <f t="shared" si="73"/>
        <v>3.9942060256505929E-2</v>
      </c>
      <c r="BM18">
        <f t="shared" si="74"/>
        <v>0.19483330355185885</v>
      </c>
      <c r="BN18">
        <f t="shared" si="75"/>
        <v>9.5618531711872609E-2</v>
      </c>
      <c r="BO18">
        <f t="shared" si="76"/>
        <v>5.5594188950730705E-2</v>
      </c>
      <c r="BP18">
        <f t="shared" si="77"/>
        <v>3.5618254063701983E-2</v>
      </c>
      <c r="BQ18">
        <f t="shared" si="78"/>
        <v>2.4341624556076497E-2</v>
      </c>
      <c r="BR18">
        <f t="shared" si="79"/>
        <v>1.7425933955388471E-2</v>
      </c>
      <c r="BS18">
        <f t="shared" si="80"/>
        <v>0.14692782462611251</v>
      </c>
      <c r="BT18">
        <f t="shared" si="81"/>
        <v>6.1423969390902257E-2</v>
      </c>
      <c r="BU18">
        <f t="shared" si="82"/>
        <v>3.1265666965500434E-2</v>
      </c>
      <c r="BV18">
        <f t="shared" si="83"/>
        <v>1.7859839658171981E-2</v>
      </c>
      <c r="BW18">
        <f t="shared" si="84"/>
        <v>1.1031011617169635E-2</v>
      </c>
      <c r="BX18">
        <f t="shared" si="85"/>
        <v>0.11640295643075677</v>
      </c>
      <c r="BY18">
        <f t="shared" si="86"/>
        <v>4.232122316262299E-2</v>
      </c>
      <c r="BZ18">
        <f t="shared" si="87"/>
        <v>1.9136653654989025E-2</v>
      </c>
      <c r="CA18">
        <f t="shared" si="88"/>
        <v>9.8530593031776123E-3</v>
      </c>
      <c r="CB18">
        <f t="shared" si="89"/>
        <v>9.5489186435796777E-2</v>
      </c>
      <c r="CC18">
        <f t="shared" si="90"/>
        <v>3.0681724562874716E-2</v>
      </c>
      <c r="CD18">
        <f t="shared" si="91"/>
        <v>1.2470861745137169E-2</v>
      </c>
      <c r="CE18">
        <f t="shared" si="92"/>
        <v>8.0389492465041207E-2</v>
      </c>
      <c r="CF18">
        <f t="shared" si="93"/>
        <v>2.3121118705190648E-2</v>
      </c>
      <c r="CG18">
        <f t="shared" si="94"/>
        <v>6.9046169800724713E-2</v>
      </c>
      <c r="CH18" s="7">
        <v>50</v>
      </c>
      <c r="CI18" s="8">
        <v>150</v>
      </c>
      <c r="CJ18" s="8">
        <v>145</v>
      </c>
      <c r="CK18" s="8">
        <f t="shared" si="15"/>
        <v>3</v>
      </c>
      <c r="CL18" s="8">
        <f t="shared" si="16"/>
        <v>0.33333333333333331</v>
      </c>
      <c r="CM18">
        <f t="shared" si="17"/>
        <v>0.1</v>
      </c>
      <c r="CN18">
        <f t="shared" si="95"/>
        <v>375</v>
      </c>
      <c r="CO18">
        <f t="shared" ref="CO18:CU18" si="126">CN18+125</f>
        <v>500</v>
      </c>
      <c r="CP18">
        <f t="shared" si="126"/>
        <v>625</v>
      </c>
      <c r="CQ18">
        <f t="shared" si="126"/>
        <v>750</v>
      </c>
      <c r="CR18">
        <f t="shared" si="126"/>
        <v>875</v>
      </c>
      <c r="CS18">
        <f t="shared" si="126"/>
        <v>1000</v>
      </c>
      <c r="CT18">
        <f t="shared" si="126"/>
        <v>1125</v>
      </c>
      <c r="CU18">
        <f t="shared" si="126"/>
        <v>1250</v>
      </c>
      <c r="CV18">
        <f t="shared" si="97"/>
        <v>7.5</v>
      </c>
      <c r="CW18">
        <f t="shared" si="19"/>
        <v>10</v>
      </c>
      <c r="CX18">
        <f t="shared" si="19"/>
        <v>12.5</v>
      </c>
      <c r="CY18">
        <f t="shared" si="19"/>
        <v>15</v>
      </c>
      <c r="CZ18">
        <f t="shared" si="19"/>
        <v>17.5</v>
      </c>
      <c r="DA18">
        <f t="shared" si="19"/>
        <v>20</v>
      </c>
      <c r="DB18">
        <f t="shared" si="19"/>
        <v>22.5</v>
      </c>
      <c r="DC18">
        <f t="shared" si="19"/>
        <v>25</v>
      </c>
      <c r="DD18" s="11">
        <f t="shared" si="98"/>
        <v>1.3333333333333334E-2</v>
      </c>
      <c r="DE18" s="11">
        <f t="shared" si="20"/>
        <v>0.01</v>
      </c>
      <c r="DF18" s="11">
        <f t="shared" si="20"/>
        <v>8.0000000000000002E-3</v>
      </c>
      <c r="DG18" s="11">
        <f t="shared" si="20"/>
        <v>6.6666666666666671E-3</v>
      </c>
      <c r="DH18" s="11">
        <f t="shared" si="20"/>
        <v>5.7142857142857143E-3</v>
      </c>
      <c r="DI18" s="11">
        <f t="shared" si="20"/>
        <v>5.0000000000000001E-3</v>
      </c>
      <c r="DJ18" s="11">
        <f t="shared" si="20"/>
        <v>4.4444444444444444E-3</v>
      </c>
      <c r="DK18" s="11">
        <f t="shared" si="20"/>
        <v>4.0000000000000001E-3</v>
      </c>
      <c r="DL18">
        <f t="shared" si="21"/>
        <v>5</v>
      </c>
      <c r="DM18">
        <f t="shared" ref="DM18:DT18" si="127">E18+F18</f>
        <v>6.2366984899999995E-5</v>
      </c>
      <c r="DN18">
        <f t="shared" si="127"/>
        <v>2.5439341489999999E-5</v>
      </c>
      <c r="DO18">
        <f t="shared" si="127"/>
        <v>1.322340674E-5</v>
      </c>
      <c r="DP18">
        <f t="shared" si="127"/>
        <v>7.812192109999999E-6</v>
      </c>
      <c r="DQ18">
        <f t="shared" si="127"/>
        <v>5.0124283199999999E-6</v>
      </c>
      <c r="DR18">
        <f t="shared" si="127"/>
        <v>3.4105735900000001E-6</v>
      </c>
      <c r="DS18">
        <f t="shared" si="127"/>
        <v>2.4258332300000002E-6</v>
      </c>
      <c r="DT18">
        <f t="shared" si="127"/>
        <v>1.7865825700000001E-6</v>
      </c>
    </row>
    <row r="19" spans="1:124">
      <c r="A19">
        <f>'2000 250 200 1'!A20</f>
        <v>16</v>
      </c>
      <c r="B19">
        <f t="shared" si="7"/>
        <v>-160</v>
      </c>
      <c r="C19">
        <f>'2000 250 200 1'!B20</f>
        <v>6.3499999999999997E-3</v>
      </c>
      <c r="D19">
        <f t="shared" si="8"/>
        <v>-2.1972262747080245</v>
      </c>
      <c r="E19">
        <f>'2000 250 200 1'!C153</f>
        <v>4.5345464100000001E-5</v>
      </c>
      <c r="F19">
        <f>'2000 250 200 1'!C286</f>
        <v>1.70217077E-5</v>
      </c>
      <c r="G19">
        <f>'2000 250 200 1'!C419</f>
        <v>8.4176699900000005E-6</v>
      </c>
      <c r="H19">
        <f>'2000 250 200 1'!C552</f>
        <v>4.8057301599999997E-6</v>
      </c>
      <c r="I19">
        <f>'2000 250 200 1'!C685</f>
        <v>3.0064572200000002E-6</v>
      </c>
      <c r="J19">
        <f>'2000 250 200 1'!C818</f>
        <v>2.0059856500000002E-6</v>
      </c>
      <c r="K19">
        <f>'2000 250 200 1'!C951</f>
        <v>1.40458855E-6</v>
      </c>
      <c r="L19">
        <f>'2000 250 200 1'!C1084</f>
        <v>1.02123338E-6</v>
      </c>
      <c r="M19">
        <f>'2000 250 200 1'!C1217</f>
        <v>7.6534588800000002E-7</v>
      </c>
      <c r="N19">
        <f t="shared" si="23"/>
        <v>2.8323756400000001E-5</v>
      </c>
      <c r="O19">
        <f t="shared" si="24"/>
        <v>8.6040377099999999E-6</v>
      </c>
      <c r="P19">
        <f t="shared" si="25"/>
        <v>3.6119398300000008E-6</v>
      </c>
      <c r="Q19">
        <f t="shared" si="26"/>
        <v>1.7992729399999995E-6</v>
      </c>
      <c r="R19">
        <f t="shared" si="27"/>
        <v>1.00047157E-6</v>
      </c>
      <c r="S19">
        <f t="shared" si="28"/>
        <v>6.0139710000000015E-7</v>
      </c>
      <c r="T19">
        <f t="shared" si="29"/>
        <v>3.8335517000000002E-7</v>
      </c>
      <c r="U19">
        <f t="shared" si="30"/>
        <v>2.55887492E-7</v>
      </c>
      <c r="V19">
        <f t="shared" si="31"/>
        <v>1.9719718690000001E-5</v>
      </c>
      <c r="W19">
        <f t="shared" si="32"/>
        <v>4.9920978799999991E-6</v>
      </c>
      <c r="X19">
        <f t="shared" si="33"/>
        <v>1.8126668900000013E-6</v>
      </c>
      <c r="Y19">
        <f t="shared" si="34"/>
        <v>7.9880136999999955E-7</v>
      </c>
      <c r="Z19">
        <f t="shared" si="35"/>
        <v>3.9907446999999984E-7</v>
      </c>
      <c r="AA19">
        <f t="shared" si="36"/>
        <v>2.1804193000000013E-7</v>
      </c>
      <c r="AB19">
        <f t="shared" si="37"/>
        <v>1.2746767800000001E-7</v>
      </c>
      <c r="AC19">
        <f t="shared" si="38"/>
        <v>1.4727620810000002E-5</v>
      </c>
      <c r="AD19">
        <f t="shared" si="39"/>
        <v>3.1794309899999979E-6</v>
      </c>
      <c r="AE19">
        <f t="shared" si="40"/>
        <v>1.0138655200000009E-6</v>
      </c>
      <c r="AF19">
        <f t="shared" si="41"/>
        <v>3.9972690000000055E-7</v>
      </c>
      <c r="AG19">
        <f t="shared" si="42"/>
        <v>1.810325399999995E-7</v>
      </c>
      <c r="AH19">
        <f t="shared" si="43"/>
        <v>9.0574252000000333E-8</v>
      </c>
      <c r="AI19">
        <f t="shared" si="44"/>
        <v>1.1548189820000005E-5</v>
      </c>
      <c r="AJ19">
        <f t="shared" si="45"/>
        <v>2.1655654699999961E-6</v>
      </c>
      <c r="AK19">
        <f t="shared" si="46"/>
        <v>6.1413862000000031E-7</v>
      </c>
      <c r="AL19">
        <f t="shared" si="47"/>
        <v>2.1869436E-7</v>
      </c>
      <c r="AM19">
        <f t="shared" si="48"/>
        <v>9.0458287999999167E-8</v>
      </c>
      <c r="AN19">
        <f t="shared" si="49"/>
        <v>9.3826243500000087E-6</v>
      </c>
      <c r="AO19">
        <f t="shared" si="50"/>
        <v>1.5514268499999925E-6</v>
      </c>
      <c r="AP19">
        <f t="shared" si="51"/>
        <v>3.9544426000000391E-7</v>
      </c>
      <c r="AQ19">
        <f t="shared" si="52"/>
        <v>1.2823607199999913E-7</v>
      </c>
      <c r="AR19">
        <f t="shared" si="53"/>
        <v>7.8311975000000291E-6</v>
      </c>
      <c r="AS19">
        <f t="shared" si="54"/>
        <v>1.1559825899999909E-6</v>
      </c>
      <c r="AT19">
        <f t="shared" si="55"/>
        <v>2.6720818800000308E-7</v>
      </c>
      <c r="AU19">
        <f t="shared" si="56"/>
        <v>6.6752149100000027E-6</v>
      </c>
      <c r="AV19">
        <f t="shared" si="57"/>
        <v>8.8877440199998779E-7</v>
      </c>
      <c r="AW19">
        <f t="shared" si="58"/>
        <v>5.7864405080000315E-6</v>
      </c>
      <c r="AX19">
        <f t="shared" si="59"/>
        <v>0.45414527519107417</v>
      </c>
      <c r="AY19">
        <f t="shared" si="60"/>
        <v>0.33821730290918917</v>
      </c>
      <c r="AZ19">
        <f t="shared" si="61"/>
        <v>0.27314758602385641</v>
      </c>
      <c r="BA19">
        <f t="shared" si="62"/>
        <v>0.23031615250375617</v>
      </c>
      <c r="BB19">
        <f t="shared" si="63"/>
        <v>0.19959760060068274</v>
      </c>
      <c r="BC19">
        <f t="shared" si="64"/>
        <v>0.17633309370603931</v>
      </c>
      <c r="BD19">
        <f t="shared" si="65"/>
        <v>0.15803104311123115</v>
      </c>
      <c r="BE19">
        <f t="shared" si="66"/>
        <v>0.14322761748290924</v>
      </c>
      <c r="BF19">
        <f t="shared" si="67"/>
        <v>0.27858674528797023</v>
      </c>
      <c r="BG19">
        <f t="shared" si="68"/>
        <v>0.16505472239537738</v>
      </c>
      <c r="BH19">
        <f t="shared" si="69"/>
        <v>0.11168717313256346</v>
      </c>
      <c r="BI19">
        <f t="shared" si="70"/>
        <v>8.1359471620556623E-2</v>
      </c>
      <c r="BJ19">
        <f t="shared" si="71"/>
        <v>6.218988873207041E-2</v>
      </c>
      <c r="BK19">
        <f t="shared" si="72"/>
        <v>4.9199322412820122E-2</v>
      </c>
      <c r="BL19">
        <f t="shared" si="73"/>
        <v>3.9943896801982598E-2</v>
      </c>
      <c r="BM19">
        <f t="shared" si="74"/>
        <v>0.19483409676727551</v>
      </c>
      <c r="BN19">
        <f t="shared" si="75"/>
        <v>9.5617483968251538E-2</v>
      </c>
      <c r="BO19">
        <f t="shared" si="76"/>
        <v>5.5597403360406895E-2</v>
      </c>
      <c r="BP19">
        <f t="shared" si="77"/>
        <v>3.5617516878586358E-2</v>
      </c>
      <c r="BQ19">
        <f t="shared" si="78"/>
        <v>2.4338006896447068E-2</v>
      </c>
      <c r="BR19">
        <f t="shared" si="79"/>
        <v>1.7427665462966532E-2</v>
      </c>
      <c r="BS19">
        <f t="shared" si="80"/>
        <v>0.14692908805779489</v>
      </c>
      <c r="BT19">
        <f t="shared" si="81"/>
        <v>6.1421324674478021E-2</v>
      </c>
      <c r="BU19">
        <f t="shared" si="82"/>
        <v>3.1269100060819087E-2</v>
      </c>
      <c r="BV19">
        <f t="shared" si="83"/>
        <v>1.786135658455057E-2</v>
      </c>
      <c r="BW19">
        <f t="shared" si="84"/>
        <v>1.1026643198990278E-2</v>
      </c>
      <c r="BX19">
        <f t="shared" si="85"/>
        <v>0.11640537727965854</v>
      </c>
      <c r="BY19">
        <f t="shared" si="86"/>
        <v>4.231686641563491E-2</v>
      </c>
      <c r="BZ19">
        <f t="shared" si="87"/>
        <v>1.9139031678083805E-2</v>
      </c>
      <c r="CA19">
        <f t="shared" si="88"/>
        <v>9.8572305467508441E-3</v>
      </c>
      <c r="CB19">
        <f t="shared" si="89"/>
        <v>9.5493553989956445E-2</v>
      </c>
      <c r="CC19">
        <f t="shared" si="90"/>
        <v>3.0676197715545798E-2</v>
      </c>
      <c r="CD19">
        <f t="shared" si="91"/>
        <v>1.2470623645091891E-2</v>
      </c>
      <c r="CE19">
        <f t="shared" si="92"/>
        <v>8.0396343864229822E-2</v>
      </c>
      <c r="CF19">
        <f t="shared" si="93"/>
        <v>2.3115839377626748E-2</v>
      </c>
      <c r="CG19">
        <f t="shared" si="94"/>
        <v>6.9055396518372697E-2</v>
      </c>
      <c r="CH19" s="7">
        <v>50</v>
      </c>
      <c r="CI19" s="8">
        <v>150</v>
      </c>
      <c r="CJ19" s="8">
        <v>145</v>
      </c>
      <c r="CK19" s="8">
        <f t="shared" si="15"/>
        <v>3</v>
      </c>
      <c r="CL19" s="8">
        <f t="shared" si="16"/>
        <v>0.33333333333333331</v>
      </c>
      <c r="CM19">
        <f t="shared" si="17"/>
        <v>0.1</v>
      </c>
      <c r="CN19">
        <f t="shared" si="95"/>
        <v>375</v>
      </c>
      <c r="CO19">
        <f t="shared" ref="CO19:CU19" si="128">CN19+125</f>
        <v>500</v>
      </c>
      <c r="CP19">
        <f t="shared" si="128"/>
        <v>625</v>
      </c>
      <c r="CQ19">
        <f t="shared" si="128"/>
        <v>750</v>
      </c>
      <c r="CR19">
        <f t="shared" si="128"/>
        <v>875</v>
      </c>
      <c r="CS19">
        <f t="shared" si="128"/>
        <v>1000</v>
      </c>
      <c r="CT19">
        <f t="shared" si="128"/>
        <v>1125</v>
      </c>
      <c r="CU19">
        <f t="shared" si="128"/>
        <v>1250</v>
      </c>
      <c r="CV19">
        <f t="shared" si="97"/>
        <v>7.5</v>
      </c>
      <c r="CW19">
        <f t="shared" si="97"/>
        <v>10</v>
      </c>
      <c r="CX19">
        <f t="shared" si="97"/>
        <v>12.5</v>
      </c>
      <c r="CY19">
        <f t="shared" si="97"/>
        <v>15</v>
      </c>
      <c r="CZ19">
        <f t="shared" si="97"/>
        <v>17.5</v>
      </c>
      <c r="DA19">
        <f t="shared" si="97"/>
        <v>20</v>
      </c>
      <c r="DB19">
        <f t="shared" si="97"/>
        <v>22.5</v>
      </c>
      <c r="DC19">
        <f t="shared" si="97"/>
        <v>25</v>
      </c>
      <c r="DD19" s="11">
        <f t="shared" si="98"/>
        <v>1.3333333333333334E-2</v>
      </c>
      <c r="DE19" s="11">
        <f t="shared" si="98"/>
        <v>0.01</v>
      </c>
      <c r="DF19" s="11">
        <f t="shared" si="98"/>
        <v>8.0000000000000002E-3</v>
      </c>
      <c r="DG19" s="11">
        <f t="shared" si="98"/>
        <v>6.6666666666666671E-3</v>
      </c>
      <c r="DH19" s="11">
        <f t="shared" si="98"/>
        <v>5.7142857142857143E-3</v>
      </c>
      <c r="DI19" s="11">
        <f t="shared" si="98"/>
        <v>5.0000000000000001E-3</v>
      </c>
      <c r="DJ19" s="11">
        <f t="shared" si="98"/>
        <v>4.4444444444444444E-3</v>
      </c>
      <c r="DK19" s="11">
        <f t="shared" si="98"/>
        <v>4.0000000000000001E-3</v>
      </c>
      <c r="DL19">
        <f t="shared" si="21"/>
        <v>5</v>
      </c>
      <c r="DM19">
        <f t="shared" ref="DM19:DT19" si="129">E19+F19</f>
        <v>6.2367171800000002E-5</v>
      </c>
      <c r="DN19">
        <f t="shared" si="129"/>
        <v>2.5439377690000001E-5</v>
      </c>
      <c r="DO19">
        <f t="shared" si="129"/>
        <v>1.322340015E-5</v>
      </c>
      <c r="DP19">
        <f t="shared" si="129"/>
        <v>7.8121873800000007E-6</v>
      </c>
      <c r="DQ19">
        <f t="shared" si="129"/>
        <v>5.0124428700000004E-6</v>
      </c>
      <c r="DR19">
        <f t="shared" si="129"/>
        <v>3.4105742000000004E-6</v>
      </c>
      <c r="DS19">
        <f t="shared" si="129"/>
        <v>2.4258219300000003E-6</v>
      </c>
      <c r="DT19">
        <f t="shared" si="129"/>
        <v>1.7865792680000002E-6</v>
      </c>
    </row>
    <row r="20" spans="1:124">
      <c r="A20">
        <f>'2000 250 200 1'!A21</f>
        <v>17</v>
      </c>
      <c r="B20">
        <f t="shared" si="7"/>
        <v>-170</v>
      </c>
      <c r="C20">
        <f>'2000 250 200 1'!B21</f>
        <v>7.1269999999999997E-3</v>
      </c>
      <c r="D20">
        <f t="shared" si="8"/>
        <v>-2.1470932412030463</v>
      </c>
      <c r="E20">
        <f>'2000 250 200 1'!C154</f>
        <v>4.5345558300000002E-5</v>
      </c>
      <c r="F20">
        <f>'2000 250 200 1'!C287</f>
        <v>1.7021727699999998E-5</v>
      </c>
      <c r="G20">
        <f>'2000 250 200 1'!C420</f>
        <v>8.4176751699999994E-6</v>
      </c>
      <c r="H20">
        <f>'2000 250 200 1'!C553</f>
        <v>4.8057207899999998E-6</v>
      </c>
      <c r="I20">
        <f>'2000 250 200 1'!C686</f>
        <v>3.0064621399999998E-6</v>
      </c>
      <c r="J20">
        <f>'2000 250 200 1'!C819</f>
        <v>2.0059907599999999E-6</v>
      </c>
      <c r="K20">
        <f>'2000 250 200 1'!C952</f>
        <v>1.40458427E-6</v>
      </c>
      <c r="L20">
        <f>'2000 250 200 1'!C1085</f>
        <v>1.0212297800000001E-6</v>
      </c>
      <c r="M20">
        <f>'2000 250 200 1'!C1218</f>
        <v>7.6534700300000004E-7</v>
      </c>
      <c r="N20">
        <f t="shared" si="23"/>
        <v>2.8323830600000003E-5</v>
      </c>
      <c r="O20">
        <f t="shared" si="24"/>
        <v>8.604052529999999E-6</v>
      </c>
      <c r="P20">
        <f t="shared" si="25"/>
        <v>3.6119543799999996E-6</v>
      </c>
      <c r="Q20">
        <f t="shared" si="26"/>
        <v>1.79925865E-6</v>
      </c>
      <c r="R20">
        <f t="shared" si="27"/>
        <v>1.0004713799999999E-6</v>
      </c>
      <c r="S20">
        <f t="shared" si="28"/>
        <v>6.014064899999999E-7</v>
      </c>
      <c r="T20">
        <f t="shared" si="29"/>
        <v>3.8335448999999988E-7</v>
      </c>
      <c r="U20">
        <f t="shared" si="30"/>
        <v>2.5588277700000005E-7</v>
      </c>
      <c r="V20">
        <f t="shared" si="31"/>
        <v>1.9719778070000002E-5</v>
      </c>
      <c r="W20">
        <f t="shared" si="32"/>
        <v>4.9920981499999995E-6</v>
      </c>
      <c r="X20">
        <f t="shared" si="33"/>
        <v>1.8126957299999996E-6</v>
      </c>
      <c r="Y20">
        <f t="shared" si="34"/>
        <v>7.9878727000000007E-7</v>
      </c>
      <c r="Z20">
        <f t="shared" si="35"/>
        <v>3.9906489000000003E-7</v>
      </c>
      <c r="AA20">
        <f t="shared" si="36"/>
        <v>2.1805200000000003E-7</v>
      </c>
      <c r="AB20">
        <f t="shared" si="37"/>
        <v>1.2747171299999982E-7</v>
      </c>
      <c r="AC20">
        <f t="shared" si="38"/>
        <v>1.472767992000001E-5</v>
      </c>
      <c r="AD20">
        <f t="shared" si="39"/>
        <v>3.1794024199999982E-6</v>
      </c>
      <c r="AE20">
        <f t="shared" si="40"/>
        <v>1.0139084599999999E-6</v>
      </c>
      <c r="AF20">
        <f t="shared" si="41"/>
        <v>3.9972237999999919E-7</v>
      </c>
      <c r="AG20">
        <f t="shared" si="42"/>
        <v>1.8101289000000043E-7</v>
      </c>
      <c r="AH20">
        <f t="shared" si="43"/>
        <v>9.0580287000000202E-8</v>
      </c>
      <c r="AI20">
        <f t="shared" si="44"/>
        <v>1.1548277500000008E-5</v>
      </c>
      <c r="AJ20">
        <f t="shared" si="45"/>
        <v>2.1654939600000004E-6</v>
      </c>
      <c r="AK20">
        <f t="shared" si="46"/>
        <v>6.1418608000000031E-7</v>
      </c>
      <c r="AL20">
        <f t="shared" si="47"/>
        <v>2.1870948999999919E-7</v>
      </c>
      <c r="AM20">
        <f t="shared" si="48"/>
        <v>9.043260299999938E-8</v>
      </c>
      <c r="AN20">
        <f t="shared" si="49"/>
        <v>9.3827835400000002E-6</v>
      </c>
      <c r="AO20">
        <f t="shared" si="50"/>
        <v>1.5513078800000005E-6</v>
      </c>
      <c r="AP20">
        <f t="shared" si="51"/>
        <v>3.9547658999999773E-7</v>
      </c>
      <c r="AQ20">
        <f t="shared" si="52"/>
        <v>1.2827688700000192E-7</v>
      </c>
      <c r="AR20">
        <f t="shared" si="53"/>
        <v>7.83147566000002E-6</v>
      </c>
      <c r="AS20">
        <f t="shared" si="54"/>
        <v>1.1558312900000045E-6</v>
      </c>
      <c r="AT20">
        <f t="shared" si="55"/>
        <v>2.6719970300000132E-7</v>
      </c>
      <c r="AU20">
        <f t="shared" si="56"/>
        <v>6.6756443699999914E-6</v>
      </c>
      <c r="AV20">
        <f t="shared" si="57"/>
        <v>8.8863158699999934E-7</v>
      </c>
      <c r="AW20">
        <f t="shared" si="58"/>
        <v>5.7870127830000078E-6</v>
      </c>
      <c r="AX20">
        <f t="shared" si="59"/>
        <v>0.45414563333732372</v>
      </c>
      <c r="AY20">
        <f t="shared" si="60"/>
        <v>0.33821755070149567</v>
      </c>
      <c r="AZ20">
        <f t="shared" si="61"/>
        <v>0.27314877289661071</v>
      </c>
      <c r="BA20">
        <f t="shared" si="62"/>
        <v>0.23031445450292345</v>
      </c>
      <c r="BB20">
        <f t="shared" si="63"/>
        <v>0.19959716329703567</v>
      </c>
      <c r="BC20">
        <f t="shared" si="64"/>
        <v>0.17633580399490578</v>
      </c>
      <c r="BD20">
        <f t="shared" si="65"/>
        <v>0.15803127614006518</v>
      </c>
      <c r="BE20">
        <f t="shared" si="66"/>
        <v>0.14322517757693262</v>
      </c>
      <c r="BF20">
        <f t="shared" si="67"/>
        <v>0.27858711432560079</v>
      </c>
      <c r="BG20">
        <f t="shared" si="68"/>
        <v>0.16505464504356401</v>
      </c>
      <c r="BH20">
        <f t="shared" si="69"/>
        <v>0.11168894508079524</v>
      </c>
      <c r="BI20">
        <f t="shared" si="70"/>
        <v>8.1358030039087662E-2</v>
      </c>
      <c r="BJ20">
        <f t="shared" si="71"/>
        <v>6.2188340105874755E-2</v>
      </c>
      <c r="BK20">
        <f t="shared" si="72"/>
        <v>4.9201625375734907E-2</v>
      </c>
      <c r="BL20">
        <f t="shared" si="73"/>
        <v>3.9945245909843406E-2</v>
      </c>
      <c r="BM20">
        <f t="shared" si="74"/>
        <v>0.19483459519247881</v>
      </c>
      <c r="BN20">
        <f t="shared" si="75"/>
        <v>9.5616565150405508E-2</v>
      </c>
      <c r="BO20">
        <f t="shared" si="76"/>
        <v>5.5599740257992025E-2</v>
      </c>
      <c r="BP20">
        <f t="shared" si="77"/>
        <v>3.5617125614281646E-2</v>
      </c>
      <c r="BQ20">
        <f t="shared" si="78"/>
        <v>2.4335358117256119E-2</v>
      </c>
      <c r="BR20">
        <f t="shared" si="79"/>
        <v>1.7428832225648169E-2</v>
      </c>
      <c r="BS20">
        <f t="shared" si="80"/>
        <v>0.14692998877041905</v>
      </c>
      <c r="BT20">
        <f t="shared" si="81"/>
        <v>6.1419251442731623E-2</v>
      </c>
      <c r="BU20">
        <f t="shared" si="82"/>
        <v>3.1271514020831594E-2</v>
      </c>
      <c r="BV20">
        <f t="shared" si="83"/>
        <v>1.7862602825507175E-2</v>
      </c>
      <c r="BW20">
        <f t="shared" si="84"/>
        <v>1.1023507873250038E-2</v>
      </c>
      <c r="BX20">
        <f t="shared" si="85"/>
        <v>0.11640717890559722</v>
      </c>
      <c r="BY20">
        <f t="shared" si="86"/>
        <v>4.2313596495125096E-2</v>
      </c>
      <c r="BZ20">
        <f t="shared" si="87"/>
        <v>1.9140598301436412E-2</v>
      </c>
      <c r="CA20">
        <f t="shared" si="88"/>
        <v>9.8603725351155656E-3</v>
      </c>
      <c r="CB20">
        <f t="shared" si="89"/>
        <v>9.5496811069521806E-2</v>
      </c>
      <c r="CC20">
        <f t="shared" si="90"/>
        <v>3.0672168063700798E-2</v>
      </c>
      <c r="CD20">
        <f t="shared" si="91"/>
        <v>1.2470228187923147E-2</v>
      </c>
      <c r="CE20">
        <f t="shared" si="92"/>
        <v>8.0401407673317868E-2</v>
      </c>
      <c r="CF20">
        <f t="shared" si="93"/>
        <v>2.3112113483266663E-2</v>
      </c>
      <c r="CG20">
        <f t="shared" si="94"/>
        <v>6.9062132689895903E-2</v>
      </c>
      <c r="CH20" s="7">
        <v>50</v>
      </c>
      <c r="CI20" s="8">
        <v>150</v>
      </c>
      <c r="CJ20" s="8">
        <v>145</v>
      </c>
      <c r="CK20" s="8">
        <f t="shared" si="15"/>
        <v>3</v>
      </c>
      <c r="CL20" s="8">
        <f t="shared" si="16"/>
        <v>0.33333333333333331</v>
      </c>
      <c r="CM20">
        <f t="shared" si="17"/>
        <v>0.1</v>
      </c>
      <c r="CN20">
        <f t="shared" si="95"/>
        <v>375</v>
      </c>
      <c r="CO20">
        <f t="shared" ref="CO20:CU20" si="130">CN20+125</f>
        <v>500</v>
      </c>
      <c r="CP20">
        <f t="shared" si="130"/>
        <v>625</v>
      </c>
      <c r="CQ20">
        <f t="shared" si="130"/>
        <v>750</v>
      </c>
      <c r="CR20">
        <f t="shared" si="130"/>
        <v>875</v>
      </c>
      <c r="CS20">
        <f t="shared" si="130"/>
        <v>1000</v>
      </c>
      <c r="CT20">
        <f t="shared" si="130"/>
        <v>1125</v>
      </c>
      <c r="CU20">
        <f t="shared" si="130"/>
        <v>1250</v>
      </c>
      <c r="CV20">
        <f t="shared" si="97"/>
        <v>7.5</v>
      </c>
      <c r="CW20">
        <f t="shared" si="97"/>
        <v>10</v>
      </c>
      <c r="CX20">
        <f t="shared" si="97"/>
        <v>12.5</v>
      </c>
      <c r="CY20">
        <f t="shared" si="97"/>
        <v>15</v>
      </c>
      <c r="CZ20">
        <f t="shared" si="97"/>
        <v>17.5</v>
      </c>
      <c r="DA20">
        <f t="shared" si="97"/>
        <v>20</v>
      </c>
      <c r="DB20">
        <f t="shared" si="97"/>
        <v>22.5</v>
      </c>
      <c r="DC20">
        <f t="shared" si="97"/>
        <v>25</v>
      </c>
      <c r="DD20" s="11">
        <f t="shared" si="98"/>
        <v>1.3333333333333334E-2</v>
      </c>
      <c r="DE20" s="11">
        <f t="shared" si="98"/>
        <v>0.01</v>
      </c>
      <c r="DF20" s="11">
        <f t="shared" si="98"/>
        <v>8.0000000000000002E-3</v>
      </c>
      <c r="DG20" s="11">
        <f t="shared" si="98"/>
        <v>6.6666666666666671E-3</v>
      </c>
      <c r="DH20" s="11">
        <f t="shared" si="98"/>
        <v>5.7142857142857143E-3</v>
      </c>
      <c r="DI20" s="11">
        <f t="shared" si="98"/>
        <v>5.0000000000000001E-3</v>
      </c>
      <c r="DJ20" s="11">
        <f t="shared" si="98"/>
        <v>4.4444444444444444E-3</v>
      </c>
      <c r="DK20" s="11">
        <f t="shared" si="98"/>
        <v>4.0000000000000001E-3</v>
      </c>
      <c r="DL20">
        <f t="shared" si="21"/>
        <v>5</v>
      </c>
      <c r="DM20">
        <f t="shared" ref="DM20:DT20" si="131">E20+F20</f>
        <v>6.2367286000000003E-5</v>
      </c>
      <c r="DN20">
        <f t="shared" si="131"/>
        <v>2.543940287E-5</v>
      </c>
      <c r="DO20">
        <f t="shared" si="131"/>
        <v>1.3223395959999999E-5</v>
      </c>
      <c r="DP20">
        <f t="shared" si="131"/>
        <v>7.8121829299999992E-6</v>
      </c>
      <c r="DQ20">
        <f t="shared" si="131"/>
        <v>5.0124528999999997E-6</v>
      </c>
      <c r="DR20">
        <f t="shared" si="131"/>
        <v>3.4105750299999998E-6</v>
      </c>
      <c r="DS20">
        <f t="shared" si="131"/>
        <v>2.4258140500000001E-6</v>
      </c>
      <c r="DT20">
        <f t="shared" si="131"/>
        <v>1.7865767830000001E-6</v>
      </c>
    </row>
    <row r="21" spans="1:124">
      <c r="A21">
        <f>'2000 250 200 1'!A22</f>
        <v>18</v>
      </c>
      <c r="B21">
        <f t="shared" si="7"/>
        <v>-180</v>
      </c>
      <c r="C21">
        <f>'2000 250 200 1'!B22</f>
        <v>8.0000000000000002E-3</v>
      </c>
      <c r="D21">
        <f t="shared" si="8"/>
        <v>-2.0969100130080562</v>
      </c>
      <c r="E21">
        <f>'2000 250 200 1'!C155</f>
        <v>4.5345527000000002E-5</v>
      </c>
      <c r="F21">
        <f>'2000 250 200 1'!C288</f>
        <v>1.70217249E-5</v>
      </c>
      <c r="G21">
        <f>'2000 250 200 1'!C421</f>
        <v>8.4176771500000002E-6</v>
      </c>
      <c r="H21">
        <f>'2000 250 200 1'!C554</f>
        <v>4.8057197399999996E-6</v>
      </c>
      <c r="I21">
        <f>'2000 250 200 1'!C687</f>
        <v>3.0064611699999999E-6</v>
      </c>
      <c r="J21">
        <f>'2000 250 200 1'!C820</f>
        <v>2.0059911600000001E-6</v>
      </c>
      <c r="K21">
        <f>'2000 250 200 1'!C953</f>
        <v>1.40458462E-6</v>
      </c>
      <c r="L21">
        <f>'2000 250 200 1'!C1086</f>
        <v>1.02122974E-6</v>
      </c>
      <c r="M21">
        <f>'2000 250 200 1'!C1219</f>
        <v>7.6534680899999997E-7</v>
      </c>
      <c r="N21">
        <f t="shared" si="23"/>
        <v>2.8323802100000002E-5</v>
      </c>
      <c r="O21">
        <f t="shared" si="24"/>
        <v>8.6040477499999999E-6</v>
      </c>
      <c r="P21">
        <f t="shared" si="25"/>
        <v>3.6119574100000006E-6</v>
      </c>
      <c r="Q21">
        <f t="shared" si="26"/>
        <v>1.7992585699999997E-6</v>
      </c>
      <c r="R21">
        <f t="shared" si="27"/>
        <v>1.0004700099999998E-6</v>
      </c>
      <c r="S21">
        <f t="shared" si="28"/>
        <v>6.0140654000000008E-7</v>
      </c>
      <c r="T21">
        <f t="shared" si="29"/>
        <v>3.8335488000000002E-7</v>
      </c>
      <c r="U21">
        <f t="shared" si="30"/>
        <v>2.5588293099999998E-7</v>
      </c>
      <c r="V21">
        <f t="shared" si="31"/>
        <v>1.9719754350000002E-5</v>
      </c>
      <c r="W21">
        <f t="shared" si="32"/>
        <v>4.9920903399999993E-6</v>
      </c>
      <c r="X21">
        <f t="shared" si="33"/>
        <v>1.8126988400000009E-6</v>
      </c>
      <c r="Y21">
        <f t="shared" si="34"/>
        <v>7.9878855999999988E-7</v>
      </c>
      <c r="Z21">
        <f t="shared" si="35"/>
        <v>3.9906346999999975E-7</v>
      </c>
      <c r="AA21">
        <f t="shared" si="36"/>
        <v>2.1805166000000006E-7</v>
      </c>
      <c r="AB21">
        <f t="shared" si="37"/>
        <v>1.2747194900000004E-7</v>
      </c>
      <c r="AC21">
        <f t="shared" si="38"/>
        <v>1.4727664009999999E-5</v>
      </c>
      <c r="AD21">
        <f t="shared" si="39"/>
        <v>3.1793914999999984E-6</v>
      </c>
      <c r="AE21">
        <f t="shared" si="40"/>
        <v>1.0139102800000014E-6</v>
      </c>
      <c r="AF21">
        <f t="shared" si="41"/>
        <v>3.9972508999999971E-7</v>
      </c>
      <c r="AG21">
        <f t="shared" si="42"/>
        <v>1.810118099999999E-7</v>
      </c>
      <c r="AH21">
        <f t="shared" si="43"/>
        <v>9.0579710999999806E-8</v>
      </c>
      <c r="AI21">
        <f t="shared" si="44"/>
        <v>1.1548272510000004E-5</v>
      </c>
      <c r="AJ21">
        <f t="shared" si="45"/>
        <v>2.1654812199999974E-6</v>
      </c>
      <c r="AK21">
        <f t="shared" si="46"/>
        <v>6.1418519000000174E-7</v>
      </c>
      <c r="AL21">
        <f t="shared" si="47"/>
        <v>2.1871328000000044E-7</v>
      </c>
      <c r="AM21">
        <f t="shared" si="48"/>
        <v>9.043209899999967E-8</v>
      </c>
      <c r="AN21">
        <f t="shared" si="49"/>
        <v>9.3827912900000031E-6</v>
      </c>
      <c r="AO21">
        <f t="shared" si="50"/>
        <v>1.5512960300000007E-6</v>
      </c>
      <c r="AP21">
        <f t="shared" si="51"/>
        <v>3.9547190999999939E-7</v>
      </c>
      <c r="AQ21">
        <f t="shared" si="52"/>
        <v>1.2828118100000119E-7</v>
      </c>
      <c r="AR21">
        <f t="shared" si="53"/>
        <v>7.8314952599999946E-6</v>
      </c>
      <c r="AS21">
        <f t="shared" si="54"/>
        <v>1.1558241200000007E-6</v>
      </c>
      <c r="AT21">
        <f t="shared" si="55"/>
        <v>2.6719072900000116E-7</v>
      </c>
      <c r="AU21">
        <f t="shared" si="56"/>
        <v>6.6756711400000129E-6</v>
      </c>
      <c r="AV21">
        <f t="shared" si="57"/>
        <v>8.8863339099998301E-7</v>
      </c>
      <c r="AW21">
        <f t="shared" si="58"/>
        <v>5.7870377490000401E-6</v>
      </c>
      <c r="AX21">
        <f t="shared" si="59"/>
        <v>0.45414542467599095</v>
      </c>
      <c r="AY21">
        <f t="shared" si="60"/>
        <v>0.33821737370592009</v>
      </c>
      <c r="AZ21">
        <f t="shared" si="61"/>
        <v>0.27314898282539568</v>
      </c>
      <c r="BA21">
        <f t="shared" si="62"/>
        <v>0.23031450381504284</v>
      </c>
      <c r="BB21">
        <f t="shared" si="63"/>
        <v>0.19959691267527724</v>
      </c>
      <c r="BC21">
        <f t="shared" si="64"/>
        <v>0.17633577987819996</v>
      </c>
      <c r="BD21">
        <f t="shared" si="65"/>
        <v>0.15803141671566326</v>
      </c>
      <c r="BE21">
        <f t="shared" si="66"/>
        <v>0.1432252825344793</v>
      </c>
      <c r="BF21">
        <f t="shared" si="67"/>
        <v>0.27858690564019156</v>
      </c>
      <c r="BG21">
        <f t="shared" si="68"/>
        <v>0.16505439702512764</v>
      </c>
      <c r="BH21">
        <f t="shared" si="69"/>
        <v>0.11168913697819492</v>
      </c>
      <c r="BI21">
        <f t="shared" si="70"/>
        <v>8.1358174852195264E-2</v>
      </c>
      <c r="BJ21">
        <f t="shared" si="71"/>
        <v>6.2188120951991679E-2</v>
      </c>
      <c r="BK21">
        <f t="shared" si="72"/>
        <v>4.9201540775191788E-2</v>
      </c>
      <c r="BL21">
        <f t="shared" si="73"/>
        <v>3.994531841208928E-2</v>
      </c>
      <c r="BM21">
        <f t="shared" si="74"/>
        <v>0.19483447021225123</v>
      </c>
      <c r="BN21">
        <f t="shared" si="75"/>
        <v>9.5616244911547466E-2</v>
      </c>
      <c r="BO21">
        <f t="shared" si="76"/>
        <v>5.5599838963792524E-2</v>
      </c>
      <c r="BP21">
        <f t="shared" si="77"/>
        <v>3.5617371118468015E-2</v>
      </c>
      <c r="BQ21">
        <f t="shared" si="78"/>
        <v>2.4335213772766717E-2</v>
      </c>
      <c r="BR21">
        <f t="shared" si="79"/>
        <v>1.7428719665299578E-2</v>
      </c>
      <c r="BS21">
        <f t="shared" si="80"/>
        <v>0.14692998910363503</v>
      </c>
      <c r="BT21">
        <f t="shared" si="81"/>
        <v>6.1418894352451195E-2</v>
      </c>
      <c r="BU21">
        <f t="shared" si="82"/>
        <v>3.1271467575687821E-2</v>
      </c>
      <c r="BV21">
        <f t="shared" si="83"/>
        <v>1.786291427635962E-2</v>
      </c>
      <c r="BW21">
        <f t="shared" si="84"/>
        <v>1.102344704696572E-2</v>
      </c>
      <c r="BX21">
        <f t="shared" si="85"/>
        <v>0.11640732378312744</v>
      </c>
      <c r="BY21">
        <f t="shared" si="86"/>
        <v>4.2313275685740503E-2</v>
      </c>
      <c r="BZ21">
        <f t="shared" si="87"/>
        <v>1.9140371174313713E-2</v>
      </c>
      <c r="CA21">
        <f t="shared" si="88"/>
        <v>9.8607037457871978E-3</v>
      </c>
      <c r="CB21">
        <f t="shared" si="89"/>
        <v>9.5497088953701709E-2</v>
      </c>
      <c r="CC21">
        <f t="shared" si="90"/>
        <v>3.0671979527887736E-2</v>
      </c>
      <c r="CD21">
        <f t="shared" si="91"/>
        <v>1.246980909372075E-2</v>
      </c>
      <c r="CE21">
        <f t="shared" si="92"/>
        <v>8.0401762463199314E-2</v>
      </c>
      <c r="CF21">
        <f t="shared" si="93"/>
        <v>2.3112161799876334E-2</v>
      </c>
      <c r="CG21">
        <f t="shared" si="94"/>
        <v>6.9062458346384026E-2</v>
      </c>
      <c r="CH21" s="7">
        <v>50</v>
      </c>
      <c r="CI21" s="8">
        <v>150</v>
      </c>
      <c r="CJ21" s="8">
        <v>145</v>
      </c>
      <c r="CK21" s="8">
        <f t="shared" si="15"/>
        <v>3</v>
      </c>
      <c r="CL21" s="8">
        <f t="shared" si="16"/>
        <v>0.33333333333333331</v>
      </c>
      <c r="CM21">
        <f t="shared" si="17"/>
        <v>0.1</v>
      </c>
      <c r="CN21">
        <f t="shared" si="95"/>
        <v>375</v>
      </c>
      <c r="CO21">
        <f t="shared" ref="CO21:CU21" si="132">CN21+125</f>
        <v>500</v>
      </c>
      <c r="CP21">
        <f t="shared" si="132"/>
        <v>625</v>
      </c>
      <c r="CQ21">
        <f t="shared" si="132"/>
        <v>750</v>
      </c>
      <c r="CR21">
        <f t="shared" si="132"/>
        <v>875</v>
      </c>
      <c r="CS21">
        <f t="shared" si="132"/>
        <v>1000</v>
      </c>
      <c r="CT21">
        <f t="shared" si="132"/>
        <v>1125</v>
      </c>
      <c r="CU21">
        <f t="shared" si="132"/>
        <v>1250</v>
      </c>
      <c r="CV21">
        <f t="shared" si="97"/>
        <v>7.5</v>
      </c>
      <c r="CW21">
        <f t="shared" si="97"/>
        <v>10</v>
      </c>
      <c r="CX21">
        <f t="shared" si="97"/>
        <v>12.5</v>
      </c>
      <c r="CY21">
        <f t="shared" si="97"/>
        <v>15</v>
      </c>
      <c r="CZ21">
        <f t="shared" si="97"/>
        <v>17.5</v>
      </c>
      <c r="DA21">
        <f t="shared" si="97"/>
        <v>20</v>
      </c>
      <c r="DB21">
        <f t="shared" si="97"/>
        <v>22.5</v>
      </c>
      <c r="DC21">
        <f t="shared" si="97"/>
        <v>25</v>
      </c>
      <c r="DD21" s="11">
        <f t="shared" si="98"/>
        <v>1.3333333333333334E-2</v>
      </c>
      <c r="DE21" s="11">
        <f t="shared" si="98"/>
        <v>0.01</v>
      </c>
      <c r="DF21" s="11">
        <f t="shared" si="98"/>
        <v>8.0000000000000002E-3</v>
      </c>
      <c r="DG21" s="11">
        <f t="shared" si="98"/>
        <v>6.6666666666666671E-3</v>
      </c>
      <c r="DH21" s="11">
        <f t="shared" si="98"/>
        <v>5.7142857142857143E-3</v>
      </c>
      <c r="DI21" s="11">
        <f t="shared" si="98"/>
        <v>5.0000000000000001E-3</v>
      </c>
      <c r="DJ21" s="11">
        <f t="shared" si="98"/>
        <v>4.4444444444444444E-3</v>
      </c>
      <c r="DK21" s="11">
        <f t="shared" si="98"/>
        <v>4.0000000000000001E-3</v>
      </c>
      <c r="DL21">
        <f t="shared" si="21"/>
        <v>5</v>
      </c>
      <c r="DM21">
        <f t="shared" ref="DM21:DT21" si="133">E21+F21</f>
        <v>6.2367251899999999E-5</v>
      </c>
      <c r="DN21">
        <f t="shared" si="133"/>
        <v>2.543940205E-5</v>
      </c>
      <c r="DO21">
        <f t="shared" si="133"/>
        <v>1.322339689E-5</v>
      </c>
      <c r="DP21">
        <f t="shared" si="133"/>
        <v>7.8121809099999991E-6</v>
      </c>
      <c r="DQ21">
        <f t="shared" si="133"/>
        <v>5.0124523299999995E-6</v>
      </c>
      <c r="DR21">
        <f t="shared" si="133"/>
        <v>3.4105757799999998E-6</v>
      </c>
      <c r="DS21">
        <f t="shared" si="133"/>
        <v>2.4258143600000001E-6</v>
      </c>
      <c r="DT21">
        <f t="shared" si="133"/>
        <v>1.7865765489999999E-6</v>
      </c>
    </row>
    <row r="22" spans="1:124">
      <c r="A22">
        <f>'2000 250 200 1'!A23</f>
        <v>19</v>
      </c>
      <c r="B22">
        <f t="shared" si="7"/>
        <v>-190</v>
      </c>
      <c r="C22">
        <f>'2000 250 200 1'!B23</f>
        <v>8.9800000000000001E-3</v>
      </c>
      <c r="D22">
        <f t="shared" si="8"/>
        <v>-2.0467236633326955</v>
      </c>
      <c r="E22">
        <f>'2000 250 200 1'!C156</f>
        <v>4.5345390700000002E-5</v>
      </c>
      <c r="F22">
        <f>'2000 250 200 1'!C289</f>
        <v>1.7021701599999999E-5</v>
      </c>
      <c r="G22">
        <f>'2000 250 200 1'!C422</f>
        <v>8.4176751399999999E-6</v>
      </c>
      <c r="H22">
        <f>'2000 250 200 1'!C555</f>
        <v>4.8057271099999999E-6</v>
      </c>
      <c r="I22">
        <f>'2000 250 200 1'!C688</f>
        <v>3.00645506E-6</v>
      </c>
      <c r="J22">
        <f>'2000 250 200 1'!C821</f>
        <v>2.0059868800000002E-6</v>
      </c>
      <c r="K22">
        <f>'2000 250 200 1'!C954</f>
        <v>1.4045892100000001E-6</v>
      </c>
      <c r="L22">
        <f>'2000 250 200 1'!C1087</f>
        <v>1.0212331000000001E-6</v>
      </c>
      <c r="M22">
        <f>'2000 250 200 1'!C1220</f>
        <v>7.6534545999999995E-7</v>
      </c>
      <c r="N22">
        <f t="shared" si="23"/>
        <v>2.8323689100000003E-5</v>
      </c>
      <c r="O22">
        <f t="shared" si="24"/>
        <v>8.6040264599999991E-6</v>
      </c>
      <c r="P22">
        <f t="shared" si="25"/>
        <v>3.61194803E-6</v>
      </c>
      <c r="Q22">
        <f t="shared" si="26"/>
        <v>1.7992720499999999E-6</v>
      </c>
      <c r="R22">
        <f t="shared" si="27"/>
        <v>1.0004681799999998E-6</v>
      </c>
      <c r="S22">
        <f t="shared" si="28"/>
        <v>6.013976700000001E-7</v>
      </c>
      <c r="T22">
        <f t="shared" si="29"/>
        <v>3.8335611000000004E-7</v>
      </c>
      <c r="U22">
        <f t="shared" si="30"/>
        <v>2.5588764000000012E-7</v>
      </c>
      <c r="V22">
        <f t="shared" si="31"/>
        <v>1.9719662640000005E-5</v>
      </c>
      <c r="W22">
        <f t="shared" si="32"/>
        <v>4.9920784299999991E-6</v>
      </c>
      <c r="X22">
        <f t="shared" si="33"/>
        <v>1.8126759800000001E-6</v>
      </c>
      <c r="Y22">
        <f t="shared" si="34"/>
        <v>7.9880387000000015E-7</v>
      </c>
      <c r="Z22">
        <f t="shared" si="35"/>
        <v>3.9907050999999967E-7</v>
      </c>
      <c r="AA22">
        <f t="shared" si="36"/>
        <v>2.1804156000000006E-7</v>
      </c>
      <c r="AB22">
        <f t="shared" si="37"/>
        <v>1.2746846999999992E-7</v>
      </c>
      <c r="AC22">
        <f t="shared" si="38"/>
        <v>1.4727584210000004E-5</v>
      </c>
      <c r="AD22">
        <f t="shared" si="39"/>
        <v>3.1794024500000015E-6</v>
      </c>
      <c r="AE22">
        <f t="shared" si="40"/>
        <v>1.0138721099999991E-6</v>
      </c>
      <c r="AF22">
        <f t="shared" si="41"/>
        <v>3.9973336000000006E-7</v>
      </c>
      <c r="AG22">
        <f t="shared" si="42"/>
        <v>1.8102895000000045E-7</v>
      </c>
      <c r="AH22">
        <f t="shared" si="43"/>
        <v>9.0573089999999929E-8</v>
      </c>
      <c r="AI22">
        <f t="shared" si="44"/>
        <v>1.1548181760000002E-5</v>
      </c>
      <c r="AJ22">
        <f t="shared" si="45"/>
        <v>2.1655303400000006E-6</v>
      </c>
      <c r="AK22">
        <f t="shared" si="46"/>
        <v>6.1413874999999951E-7</v>
      </c>
      <c r="AL22">
        <f t="shared" si="47"/>
        <v>2.1870441000000003E-7</v>
      </c>
      <c r="AM22">
        <f t="shared" si="48"/>
        <v>9.0455860000000312E-8</v>
      </c>
      <c r="AN22">
        <f t="shared" si="49"/>
        <v>9.3826514200000046E-6</v>
      </c>
      <c r="AO22">
        <f t="shared" si="50"/>
        <v>1.5513915899999965E-6</v>
      </c>
      <c r="AP22">
        <f t="shared" si="51"/>
        <v>3.954343399999999E-7</v>
      </c>
      <c r="AQ22">
        <f t="shared" si="52"/>
        <v>1.2824855000000374E-7</v>
      </c>
      <c r="AR22">
        <f t="shared" si="53"/>
        <v>7.8312598300000212E-6</v>
      </c>
      <c r="AS22">
        <f t="shared" si="54"/>
        <v>1.1559572500000072E-6</v>
      </c>
      <c r="AT22">
        <f t="shared" si="55"/>
        <v>2.6718578999999383E-7</v>
      </c>
      <c r="AU22">
        <f t="shared" si="56"/>
        <v>6.6753025800000041E-6</v>
      </c>
      <c r="AV22">
        <f t="shared" si="57"/>
        <v>8.8877146000000634E-7</v>
      </c>
      <c r="AW22">
        <f t="shared" si="58"/>
        <v>5.7865311200000049E-6</v>
      </c>
      <c r="AX22">
        <f t="shared" si="59"/>
        <v>0.45414477500019679</v>
      </c>
      <c r="AY22">
        <f t="shared" si="60"/>
        <v>0.33821687331165329</v>
      </c>
      <c r="AZ22">
        <f t="shared" si="61"/>
        <v>0.27314816275818882</v>
      </c>
      <c r="BA22">
        <f t="shared" si="62"/>
        <v>0.23031619217860608</v>
      </c>
      <c r="BB22">
        <f t="shared" si="63"/>
        <v>0.19959696131662319</v>
      </c>
      <c r="BC22">
        <f t="shared" si="64"/>
        <v>0.17633316311673317</v>
      </c>
      <c r="BD22">
        <f t="shared" si="65"/>
        <v>0.15803140585346501</v>
      </c>
      <c r="BE22">
        <f t="shared" si="66"/>
        <v>0.1432277570822299</v>
      </c>
      <c r="BF22">
        <f t="shared" si="67"/>
        <v>0.27858624606932814</v>
      </c>
      <c r="BG22">
        <f t="shared" si="68"/>
        <v>0.16505410114503538</v>
      </c>
      <c r="BH22">
        <f t="shared" si="69"/>
        <v>0.11168773362431984</v>
      </c>
      <c r="BI22">
        <f t="shared" si="70"/>
        <v>8.1359759231279485E-2</v>
      </c>
      <c r="BJ22">
        <f t="shared" si="71"/>
        <v>6.218927424093923E-2</v>
      </c>
      <c r="BK22">
        <f t="shared" si="72"/>
        <v>4.9199221052204201E-2</v>
      </c>
      <c r="BL22">
        <f t="shared" si="73"/>
        <v>3.9944145587807782E-2</v>
      </c>
      <c r="BM22">
        <f t="shared" si="74"/>
        <v>0.19483381207750022</v>
      </c>
      <c r="BN22">
        <f t="shared" si="75"/>
        <v>9.5616643376194771E-2</v>
      </c>
      <c r="BO22">
        <f t="shared" si="76"/>
        <v>5.5597761169509048E-2</v>
      </c>
      <c r="BP22">
        <f t="shared" si="77"/>
        <v>3.561810303129527E-2</v>
      </c>
      <c r="BQ22">
        <f t="shared" si="78"/>
        <v>2.4337526056566281E-2</v>
      </c>
      <c r="BR22">
        <f t="shared" si="79"/>
        <v>1.7427437915475522E-2</v>
      </c>
      <c r="BS22">
        <f t="shared" si="80"/>
        <v>0.14692913423869969</v>
      </c>
      <c r="BT22">
        <f t="shared" si="81"/>
        <v>6.1420336880458767E-2</v>
      </c>
      <c r="BU22">
        <f t="shared" si="82"/>
        <v>3.1269103766315032E-2</v>
      </c>
      <c r="BV22">
        <f t="shared" si="83"/>
        <v>1.7862182646950185E-2</v>
      </c>
      <c r="BW22">
        <f t="shared" si="84"/>
        <v>1.1026348546266997E-2</v>
      </c>
      <c r="BX22">
        <f t="shared" si="85"/>
        <v>0.11640582624634359</v>
      </c>
      <c r="BY22">
        <f t="shared" si="86"/>
        <v>4.2315909589007744E-2</v>
      </c>
      <c r="BZ22">
        <f t="shared" si="87"/>
        <v>1.9138550126147853E-2</v>
      </c>
      <c r="CA22">
        <f t="shared" si="88"/>
        <v>9.858192756055012E-3</v>
      </c>
      <c r="CB22">
        <f t="shared" si="89"/>
        <v>9.5494404484880377E-2</v>
      </c>
      <c r="CC22">
        <f t="shared" si="90"/>
        <v>3.0675528974279963E-2</v>
      </c>
      <c r="CD22">
        <f t="shared" si="91"/>
        <v>1.2469577676009E-2</v>
      </c>
      <c r="CE22">
        <f t="shared" si="92"/>
        <v>8.0397475242036318E-2</v>
      </c>
      <c r="CF22">
        <f t="shared" si="93"/>
        <v>2.3115765852947473E-2</v>
      </c>
      <c r="CG22">
        <f t="shared" si="94"/>
        <v>6.9056542475175883E-2</v>
      </c>
      <c r="CH22" s="7">
        <v>50</v>
      </c>
      <c r="CI22" s="8">
        <v>150</v>
      </c>
      <c r="CJ22" s="8">
        <v>145</v>
      </c>
      <c r="CK22" s="8">
        <f t="shared" si="15"/>
        <v>3</v>
      </c>
      <c r="CL22" s="8">
        <f t="shared" si="16"/>
        <v>0.33333333333333331</v>
      </c>
      <c r="CM22">
        <f t="shared" si="17"/>
        <v>0.1</v>
      </c>
      <c r="CN22">
        <f t="shared" si="95"/>
        <v>375</v>
      </c>
      <c r="CO22">
        <f t="shared" ref="CO22:CU22" si="134">CN22+125</f>
        <v>500</v>
      </c>
      <c r="CP22">
        <f t="shared" si="134"/>
        <v>625</v>
      </c>
      <c r="CQ22">
        <f t="shared" si="134"/>
        <v>750</v>
      </c>
      <c r="CR22">
        <f t="shared" si="134"/>
        <v>875</v>
      </c>
      <c r="CS22">
        <f t="shared" si="134"/>
        <v>1000</v>
      </c>
      <c r="CT22">
        <f t="shared" si="134"/>
        <v>1125</v>
      </c>
      <c r="CU22">
        <f t="shared" si="134"/>
        <v>1250</v>
      </c>
      <c r="CV22">
        <f t="shared" si="97"/>
        <v>7.5</v>
      </c>
      <c r="CW22">
        <f t="shared" si="97"/>
        <v>10</v>
      </c>
      <c r="CX22">
        <f t="shared" si="97"/>
        <v>12.5</v>
      </c>
      <c r="CY22">
        <f t="shared" si="97"/>
        <v>15</v>
      </c>
      <c r="CZ22">
        <f t="shared" si="97"/>
        <v>17.5</v>
      </c>
      <c r="DA22">
        <f t="shared" si="97"/>
        <v>20</v>
      </c>
      <c r="DB22">
        <f t="shared" si="97"/>
        <v>22.5</v>
      </c>
      <c r="DC22">
        <f t="shared" si="97"/>
        <v>25</v>
      </c>
      <c r="DD22" s="11">
        <f t="shared" si="98"/>
        <v>1.3333333333333334E-2</v>
      </c>
      <c r="DE22" s="11">
        <f t="shared" si="98"/>
        <v>0.01</v>
      </c>
      <c r="DF22" s="11">
        <f t="shared" si="98"/>
        <v>8.0000000000000002E-3</v>
      </c>
      <c r="DG22" s="11">
        <f t="shared" si="98"/>
        <v>6.6666666666666671E-3</v>
      </c>
      <c r="DH22" s="11">
        <f t="shared" si="98"/>
        <v>5.7142857142857143E-3</v>
      </c>
      <c r="DI22" s="11">
        <f t="shared" si="98"/>
        <v>5.0000000000000001E-3</v>
      </c>
      <c r="DJ22" s="11">
        <f t="shared" si="98"/>
        <v>4.4444444444444444E-3</v>
      </c>
      <c r="DK22" s="11">
        <f t="shared" si="98"/>
        <v>4.0000000000000001E-3</v>
      </c>
      <c r="DL22">
        <f t="shared" si="21"/>
        <v>5</v>
      </c>
      <c r="DM22">
        <f t="shared" ref="DM22:DT22" si="135">E22+F22</f>
        <v>6.2367092299999994E-5</v>
      </c>
      <c r="DN22">
        <f t="shared" si="135"/>
        <v>2.5439376740000001E-5</v>
      </c>
      <c r="DO22">
        <f t="shared" si="135"/>
        <v>1.3223402250000001E-5</v>
      </c>
      <c r="DP22">
        <f t="shared" si="135"/>
        <v>7.8121821700000007E-6</v>
      </c>
      <c r="DQ22">
        <f t="shared" si="135"/>
        <v>5.0124419400000006E-6</v>
      </c>
      <c r="DR22">
        <f t="shared" si="135"/>
        <v>3.4105760900000003E-6</v>
      </c>
      <c r="DS22">
        <f t="shared" si="135"/>
        <v>2.4258223100000004E-6</v>
      </c>
      <c r="DT22">
        <f t="shared" si="135"/>
        <v>1.7865785600000001E-6</v>
      </c>
    </row>
    <row r="23" spans="1:124">
      <c r="A23">
        <f>'2000 250 200 1'!A24</f>
        <v>20</v>
      </c>
      <c r="B23">
        <f t="shared" si="7"/>
        <v>-200</v>
      </c>
      <c r="C23">
        <f>'2000 250 200 1'!B24</f>
        <v>1.008E-2</v>
      </c>
      <c r="D23">
        <f t="shared" si="8"/>
        <v>-1.9965394678904935</v>
      </c>
      <c r="E23">
        <f>'2000 250 200 1'!C157</f>
        <v>4.5345241700000001E-5</v>
      </c>
      <c r="F23">
        <f>'2000 250 200 1'!C290</f>
        <v>1.7021673500000001E-5</v>
      </c>
      <c r="G23">
        <f>'2000 250 200 1'!C423</f>
        <v>8.4176704000000001E-6</v>
      </c>
      <c r="H23">
        <f>'2000 250 200 1'!C556</f>
        <v>4.8057380400000003E-6</v>
      </c>
      <c r="I23">
        <f>'2000 250 200 1'!C689</f>
        <v>3.0064478999999998E-6</v>
      </c>
      <c r="J23">
        <f>'2000 250 200 1'!C822</f>
        <v>2.00598076E-6</v>
      </c>
      <c r="K23">
        <f>'2000 250 200 1'!C955</f>
        <v>1.4045949800000001E-6</v>
      </c>
      <c r="L23">
        <f>'2000 250 200 1'!C1088</f>
        <v>1.02123764E-6</v>
      </c>
      <c r="M23">
        <f>'2000 250 200 1'!C1221</f>
        <v>7.6534386199999998E-7</v>
      </c>
      <c r="N23">
        <f t="shared" si="23"/>
        <v>2.83235682E-5</v>
      </c>
      <c r="O23">
        <f t="shared" si="24"/>
        <v>8.6040031000000008E-6</v>
      </c>
      <c r="P23">
        <f t="shared" si="25"/>
        <v>3.6119323599999997E-6</v>
      </c>
      <c r="Q23">
        <f t="shared" si="26"/>
        <v>1.7992901400000005E-6</v>
      </c>
      <c r="R23">
        <f t="shared" si="27"/>
        <v>1.0004671399999998E-6</v>
      </c>
      <c r="S23">
        <f t="shared" si="28"/>
        <v>6.0138577999999995E-7</v>
      </c>
      <c r="T23">
        <f t="shared" si="29"/>
        <v>3.8335734000000005E-7</v>
      </c>
      <c r="U23">
        <f t="shared" si="30"/>
        <v>2.5589377800000004E-7</v>
      </c>
      <c r="V23">
        <f t="shared" si="31"/>
        <v>1.9719565099999999E-5</v>
      </c>
      <c r="W23">
        <f t="shared" si="32"/>
        <v>4.992070740000001E-6</v>
      </c>
      <c r="X23">
        <f t="shared" si="33"/>
        <v>1.8126422199999992E-6</v>
      </c>
      <c r="Y23">
        <f t="shared" si="34"/>
        <v>7.9882300000000072E-7</v>
      </c>
      <c r="Z23">
        <f t="shared" si="35"/>
        <v>3.9908135999999985E-7</v>
      </c>
      <c r="AA23">
        <f t="shared" si="36"/>
        <v>2.180284399999999E-7</v>
      </c>
      <c r="AB23">
        <f t="shared" si="37"/>
        <v>1.2746356200000001E-7</v>
      </c>
      <c r="AC23">
        <f t="shared" si="38"/>
        <v>1.4727494360000002E-5</v>
      </c>
      <c r="AD23">
        <f t="shared" si="39"/>
        <v>3.1794285200000018E-6</v>
      </c>
      <c r="AE23">
        <f t="shared" si="40"/>
        <v>1.0138192199999981E-6</v>
      </c>
      <c r="AF23">
        <f t="shared" si="41"/>
        <v>3.9974164000000172E-7</v>
      </c>
      <c r="AG23">
        <f t="shared" si="42"/>
        <v>1.8105291999999952E-7</v>
      </c>
      <c r="AH23">
        <f t="shared" si="43"/>
        <v>9.0564878000000104E-8</v>
      </c>
      <c r="AI23">
        <f t="shared" si="44"/>
        <v>1.1548065839999997E-5</v>
      </c>
      <c r="AJ23">
        <f t="shared" si="45"/>
        <v>2.1656093000000033E-6</v>
      </c>
      <c r="AK23">
        <f t="shared" si="46"/>
        <v>6.1407757999999678E-7</v>
      </c>
      <c r="AL23">
        <f t="shared" si="47"/>
        <v>2.1868872000000177E-7</v>
      </c>
      <c r="AM23">
        <f t="shared" si="48"/>
        <v>9.0488042000000479E-8</v>
      </c>
      <c r="AN23">
        <f t="shared" si="49"/>
        <v>9.3824565399999838E-6</v>
      </c>
      <c r="AO23">
        <f t="shared" si="50"/>
        <v>1.5515317200000078E-6</v>
      </c>
      <c r="AP23">
        <f t="shared" si="51"/>
        <v>3.953888599999984E-7</v>
      </c>
      <c r="AQ23">
        <f t="shared" si="52"/>
        <v>1.2820067799999939E-7</v>
      </c>
      <c r="AR23">
        <f t="shared" si="53"/>
        <v>7.8309248199999844E-6</v>
      </c>
      <c r="AS23">
        <f t="shared" si="54"/>
        <v>1.1561428600000077E-6</v>
      </c>
      <c r="AT23">
        <f t="shared" si="55"/>
        <v>2.6718818199999838E-7</v>
      </c>
      <c r="AU23">
        <f t="shared" si="56"/>
        <v>6.6747819599999871E-6</v>
      </c>
      <c r="AV23">
        <f t="shared" si="57"/>
        <v>8.8895467800001927E-7</v>
      </c>
      <c r="AW23">
        <f t="shared" si="58"/>
        <v>5.7858272819999545E-6</v>
      </c>
      <c r="AX23">
        <f t="shared" si="59"/>
        <v>0.45414412608305499</v>
      </c>
      <c r="AY23">
        <f t="shared" si="60"/>
        <v>0.33821639165780532</v>
      </c>
      <c r="AZ23">
        <f t="shared" si="61"/>
        <v>0.27314684987526555</v>
      </c>
      <c r="BA23">
        <f t="shared" si="62"/>
        <v>0.23031839664584333</v>
      </c>
      <c r="BB23">
        <f t="shared" si="63"/>
        <v>0.19959728264741025</v>
      </c>
      <c r="BC23">
        <f t="shared" si="64"/>
        <v>0.17632969499747861</v>
      </c>
      <c r="BD23">
        <f t="shared" si="65"/>
        <v>0.15803124124862336</v>
      </c>
      <c r="BE23">
        <f t="shared" si="66"/>
        <v>0.14323095683770268</v>
      </c>
      <c r="BF23">
        <f t="shared" si="67"/>
        <v>0.27858558375172571</v>
      </c>
      <c r="BG23">
        <f t="shared" si="68"/>
        <v>0.16505396645653791</v>
      </c>
      <c r="BH23">
        <f t="shared" si="69"/>
        <v>0.11168566018249791</v>
      </c>
      <c r="BI23">
        <f t="shared" si="70"/>
        <v>8.1361727133844722E-2</v>
      </c>
      <c r="BJ23">
        <f t="shared" si="71"/>
        <v>6.2191037837597843E-2</v>
      </c>
      <c r="BK23">
        <f t="shared" si="72"/>
        <v>4.9196214123980078E-2</v>
      </c>
      <c r="BL23">
        <f t="shared" si="73"/>
        <v>3.9942498548408395E-2</v>
      </c>
      <c r="BM23">
        <f t="shared" si="74"/>
        <v>0.19483306395326344</v>
      </c>
      <c r="BN23">
        <f t="shared" si="75"/>
        <v>9.5617510992691265E-2</v>
      </c>
      <c r="BO23">
        <f t="shared" si="76"/>
        <v>5.5594882452640368E-2</v>
      </c>
      <c r="BP23">
        <f t="shared" si="77"/>
        <v>3.561882996342855E-2</v>
      </c>
      <c r="BQ23">
        <f t="shared" si="78"/>
        <v>2.4340758301515261E-2</v>
      </c>
      <c r="BR23">
        <f t="shared" si="79"/>
        <v>1.7425849129234425E-2</v>
      </c>
      <c r="BS23">
        <f t="shared" si="80"/>
        <v>0.14692799225376424</v>
      </c>
      <c r="BT23">
        <f t="shared" si="81"/>
        <v>6.142263770602123E-2</v>
      </c>
      <c r="BU23">
        <f t="shared" si="82"/>
        <v>3.1265991374258853E-2</v>
      </c>
      <c r="BV23">
        <f t="shared" si="83"/>
        <v>1.7860889590444847E-2</v>
      </c>
      <c r="BW23">
        <f t="shared" si="84"/>
        <v>1.1030277595484066E-2</v>
      </c>
      <c r="BX23">
        <f t="shared" si="85"/>
        <v>0.11640367446857001</v>
      </c>
      <c r="BY23">
        <f t="shared" si="86"/>
        <v>4.2319765748708195E-2</v>
      </c>
      <c r="BZ23">
        <f t="shared" si="87"/>
        <v>1.9136345966138037E-2</v>
      </c>
      <c r="CA23">
        <f t="shared" si="88"/>
        <v>9.8545081182407832E-3</v>
      </c>
      <c r="CB23">
        <f t="shared" si="89"/>
        <v>9.54905271263395E-2</v>
      </c>
      <c r="CC23">
        <f t="shared" si="90"/>
        <v>3.0680474745839376E-2</v>
      </c>
      <c r="CD23">
        <f t="shared" si="91"/>
        <v>1.2469688366859149E-2</v>
      </c>
      <c r="CE23">
        <f t="shared" si="92"/>
        <v>8.0391373241291489E-2</v>
      </c>
      <c r="CF23">
        <f t="shared" si="93"/>
        <v>2.3120547032051686E-2</v>
      </c>
      <c r="CG23">
        <f t="shared" si="94"/>
        <v>6.9048287460688001E-2</v>
      </c>
      <c r="CH23" s="7">
        <v>50</v>
      </c>
      <c r="CI23" s="8">
        <v>150</v>
      </c>
      <c r="CJ23" s="8">
        <v>145</v>
      </c>
      <c r="CK23" s="8">
        <f t="shared" si="15"/>
        <v>3</v>
      </c>
      <c r="CL23" s="8">
        <f t="shared" si="16"/>
        <v>0.33333333333333331</v>
      </c>
      <c r="CM23">
        <f t="shared" si="17"/>
        <v>0.1</v>
      </c>
      <c r="CN23">
        <f t="shared" si="95"/>
        <v>375</v>
      </c>
      <c r="CO23">
        <f t="shared" ref="CO23:CU23" si="136">CN23+125</f>
        <v>500</v>
      </c>
      <c r="CP23">
        <f t="shared" si="136"/>
        <v>625</v>
      </c>
      <c r="CQ23">
        <f t="shared" si="136"/>
        <v>750</v>
      </c>
      <c r="CR23">
        <f t="shared" si="136"/>
        <v>875</v>
      </c>
      <c r="CS23">
        <f t="shared" si="136"/>
        <v>1000</v>
      </c>
      <c r="CT23">
        <f t="shared" si="136"/>
        <v>1125</v>
      </c>
      <c r="CU23">
        <f t="shared" si="136"/>
        <v>1250</v>
      </c>
      <c r="CV23">
        <f t="shared" si="97"/>
        <v>7.5</v>
      </c>
      <c r="CW23">
        <f t="shared" si="97"/>
        <v>10</v>
      </c>
      <c r="CX23">
        <f t="shared" si="97"/>
        <v>12.5</v>
      </c>
      <c r="CY23">
        <f t="shared" si="97"/>
        <v>15</v>
      </c>
      <c r="CZ23">
        <f t="shared" si="97"/>
        <v>17.5</v>
      </c>
      <c r="DA23">
        <f t="shared" si="97"/>
        <v>20</v>
      </c>
      <c r="DB23">
        <f t="shared" si="97"/>
        <v>22.5</v>
      </c>
      <c r="DC23">
        <f t="shared" si="97"/>
        <v>25</v>
      </c>
      <c r="DD23" s="11">
        <f t="shared" si="98"/>
        <v>1.3333333333333334E-2</v>
      </c>
      <c r="DE23" s="11">
        <f t="shared" si="98"/>
        <v>0.01</v>
      </c>
      <c r="DF23" s="11">
        <f t="shared" si="98"/>
        <v>8.0000000000000002E-3</v>
      </c>
      <c r="DG23" s="11">
        <f t="shared" si="98"/>
        <v>6.6666666666666671E-3</v>
      </c>
      <c r="DH23" s="11">
        <f t="shared" si="98"/>
        <v>5.7142857142857143E-3</v>
      </c>
      <c r="DI23" s="11">
        <f t="shared" si="98"/>
        <v>5.0000000000000001E-3</v>
      </c>
      <c r="DJ23" s="11">
        <f t="shared" si="98"/>
        <v>4.4444444444444444E-3</v>
      </c>
      <c r="DK23" s="11">
        <f t="shared" si="98"/>
        <v>4.0000000000000001E-3</v>
      </c>
      <c r="DL23">
        <f t="shared" si="21"/>
        <v>5</v>
      </c>
      <c r="DM23">
        <f t="shared" ref="DM23:DT23" si="137">E23+F23</f>
        <v>6.2366915200000005E-5</v>
      </c>
      <c r="DN23">
        <f t="shared" si="137"/>
        <v>2.5439343900000001E-5</v>
      </c>
      <c r="DO23">
        <f t="shared" si="137"/>
        <v>1.322340844E-5</v>
      </c>
      <c r="DP23">
        <f t="shared" si="137"/>
        <v>7.8121859400000006E-6</v>
      </c>
      <c r="DQ23">
        <f t="shared" si="137"/>
        <v>5.0124286599999998E-6</v>
      </c>
      <c r="DR23">
        <f t="shared" si="137"/>
        <v>3.4105757400000001E-6</v>
      </c>
      <c r="DS23">
        <f t="shared" si="137"/>
        <v>2.4258326199999999E-6</v>
      </c>
      <c r="DT23">
        <f t="shared" si="137"/>
        <v>1.786581502E-6</v>
      </c>
    </row>
    <row r="24" spans="1:124">
      <c r="A24">
        <f>'2000 250 200 1'!A25</f>
        <v>21</v>
      </c>
      <c r="B24">
        <f t="shared" si="7"/>
        <v>-210</v>
      </c>
      <c r="C24">
        <f>'2000 250 200 1'!B25</f>
        <v>1.1310000000000001E-2</v>
      </c>
      <c r="D24">
        <f t="shared" si="8"/>
        <v>-1.9465373950745446</v>
      </c>
      <c r="E24">
        <f>'2000 250 200 1'!C158</f>
        <v>4.5345180799999999E-5</v>
      </c>
      <c r="F24">
        <f>'2000 250 200 1'!C291</f>
        <v>1.7021658600000001E-5</v>
      </c>
      <c r="G24">
        <f>'2000 250 200 1'!C424</f>
        <v>8.41766529E-6</v>
      </c>
      <c r="H24">
        <f>'2000 250 200 1'!C557</f>
        <v>4.80574607E-6</v>
      </c>
      <c r="I24">
        <f>'2000 250 200 1'!C690</f>
        <v>3.00644439E-6</v>
      </c>
      <c r="J24">
        <f>'2000 250 200 1'!C823</f>
        <v>2.0059764600000001E-6</v>
      </c>
      <c r="K24">
        <f>'2000 250 200 1'!C956</f>
        <v>1.4045982599999999E-6</v>
      </c>
      <c r="L24">
        <f>'2000 250 200 1'!C1089</f>
        <v>1.02124055E-6</v>
      </c>
      <c r="M24">
        <f>'2000 250 200 1'!C1222</f>
        <v>7.6534305900000003E-7</v>
      </c>
      <c r="N24">
        <f t="shared" si="23"/>
        <v>2.8323522199999997E-5</v>
      </c>
      <c r="O24">
        <f t="shared" si="24"/>
        <v>8.6039933100000015E-6</v>
      </c>
      <c r="P24">
        <f t="shared" si="25"/>
        <v>3.6119192199999999E-6</v>
      </c>
      <c r="Q24">
        <f t="shared" si="26"/>
        <v>1.79930168E-6</v>
      </c>
      <c r="R24">
        <f t="shared" si="27"/>
        <v>1.0004679299999999E-6</v>
      </c>
      <c r="S24">
        <f t="shared" si="28"/>
        <v>6.013782000000002E-7</v>
      </c>
      <c r="T24">
        <f t="shared" si="29"/>
        <v>3.8335770999999991E-7</v>
      </c>
      <c r="U24">
        <f t="shared" si="30"/>
        <v>2.5589749099999996E-7</v>
      </c>
      <c r="V24">
        <f t="shared" si="31"/>
        <v>1.9719528889999998E-5</v>
      </c>
      <c r="W24">
        <f t="shared" si="32"/>
        <v>4.9920740900000015E-6</v>
      </c>
      <c r="X24">
        <f t="shared" si="33"/>
        <v>1.8126175399999999E-6</v>
      </c>
      <c r="Y24">
        <f t="shared" si="34"/>
        <v>7.9883375000000012E-7</v>
      </c>
      <c r="Z24">
        <f t="shared" si="35"/>
        <v>3.9908972999999972E-7</v>
      </c>
      <c r="AA24">
        <f t="shared" si="36"/>
        <v>2.1802049000000028E-7</v>
      </c>
      <c r="AB24">
        <f t="shared" si="37"/>
        <v>1.2746021899999995E-7</v>
      </c>
      <c r="AC24">
        <f t="shared" si="38"/>
        <v>1.4727454799999993E-5</v>
      </c>
      <c r="AD24">
        <f t="shared" si="39"/>
        <v>3.1794565500000033E-6</v>
      </c>
      <c r="AE24">
        <f t="shared" si="40"/>
        <v>1.0137837900000006E-6</v>
      </c>
      <c r="AF24">
        <f t="shared" si="41"/>
        <v>3.9974401999999913E-7</v>
      </c>
      <c r="AG24">
        <f t="shared" si="42"/>
        <v>1.8106923999999964E-7</v>
      </c>
      <c r="AH24">
        <f t="shared" si="43"/>
        <v>9.0560271000000545E-8</v>
      </c>
      <c r="AI24">
        <f t="shared" si="44"/>
        <v>1.1547998249999989E-5</v>
      </c>
      <c r="AJ24">
        <f t="shared" si="45"/>
        <v>2.1656727600000018E-6</v>
      </c>
      <c r="AK24">
        <f t="shared" si="46"/>
        <v>6.1403977000000108E-7</v>
      </c>
      <c r="AL24">
        <f t="shared" si="47"/>
        <v>2.1867478000000012E-7</v>
      </c>
      <c r="AM24">
        <f t="shared" si="48"/>
        <v>9.0508968999998677E-8</v>
      </c>
      <c r="AN24">
        <f t="shared" si="49"/>
        <v>9.3823254899999897E-6</v>
      </c>
      <c r="AO24">
        <f t="shared" si="50"/>
        <v>1.5516329900000063E-6</v>
      </c>
      <c r="AP24">
        <f t="shared" si="51"/>
        <v>3.9536498999999609E-7</v>
      </c>
      <c r="AQ24">
        <f t="shared" si="52"/>
        <v>1.2816581100000271E-7</v>
      </c>
      <c r="AR24">
        <f t="shared" si="53"/>
        <v>7.8306924999999786E-6</v>
      </c>
      <c r="AS24">
        <f t="shared" si="54"/>
        <v>1.1562680000000091E-6</v>
      </c>
      <c r="AT24">
        <f t="shared" si="55"/>
        <v>2.6719917899999041E-7</v>
      </c>
      <c r="AU24">
        <f t="shared" si="56"/>
        <v>6.6744244999999868E-6</v>
      </c>
      <c r="AV24">
        <f t="shared" si="57"/>
        <v>8.8906882099999711E-7</v>
      </c>
      <c r="AW24">
        <f t="shared" si="58"/>
        <v>5.7853556789999809E-6</v>
      </c>
      <c r="AX24">
        <f t="shared" si="59"/>
        <v>0.45414394047359719</v>
      </c>
      <c r="AY24">
        <f t="shared" si="60"/>
        <v>0.33821627285394024</v>
      </c>
      <c r="AZ24">
        <f t="shared" si="61"/>
        <v>0.2731457958667029</v>
      </c>
      <c r="BA24">
        <f t="shared" si="62"/>
        <v>0.23031974056607932</v>
      </c>
      <c r="BB24">
        <f t="shared" si="63"/>
        <v>0.19959775125426668</v>
      </c>
      <c r="BC24">
        <f t="shared" si="64"/>
        <v>0.17632752523304934</v>
      </c>
      <c r="BD24">
        <f t="shared" si="65"/>
        <v>0.15803099052570602</v>
      </c>
      <c r="BE24">
        <f t="shared" si="66"/>
        <v>0.14323286618712058</v>
      </c>
      <c r="BF24">
        <f t="shared" si="67"/>
        <v>0.27858539063544302</v>
      </c>
      <c r="BG24">
        <f t="shared" si="68"/>
        <v>0.1650541425958732</v>
      </c>
      <c r="BH24">
        <f t="shared" si="69"/>
        <v>0.11168414358827558</v>
      </c>
      <c r="BI24">
        <f t="shared" si="70"/>
        <v>8.1362820219805343E-2</v>
      </c>
      <c r="BJ24">
        <f t="shared" si="71"/>
        <v>6.2192386084385487E-2</v>
      </c>
      <c r="BK24">
        <f t="shared" si="72"/>
        <v>4.9194399296340771E-2</v>
      </c>
      <c r="BL24">
        <f t="shared" si="73"/>
        <v>3.9941383547638841E-2</v>
      </c>
      <c r="BM24">
        <f t="shared" si="74"/>
        <v>0.19483272845277161</v>
      </c>
      <c r="BN24">
        <f t="shared" si="75"/>
        <v>9.5618398504608335E-2</v>
      </c>
      <c r="BO24">
        <f t="shared" si="76"/>
        <v>5.5592954482443148E-2</v>
      </c>
      <c r="BP24">
        <f t="shared" si="77"/>
        <v>3.5619030924070275E-2</v>
      </c>
      <c r="BQ24">
        <f t="shared" si="78"/>
        <v>2.4342957664373829E-2</v>
      </c>
      <c r="BR24">
        <f t="shared" si="79"/>
        <v>1.7424959038610913E-2</v>
      </c>
      <c r="BS24">
        <f t="shared" si="80"/>
        <v>0.1469272750967569</v>
      </c>
      <c r="BT24">
        <f t="shared" si="81"/>
        <v>6.1424472083695662E-2</v>
      </c>
      <c r="BU24">
        <f t="shared" si="82"/>
        <v>3.1264068826695177E-2</v>
      </c>
      <c r="BV24">
        <f t="shared" si="83"/>
        <v>1.78597417235936E-2</v>
      </c>
      <c r="BW24">
        <f t="shared" si="84"/>
        <v>1.1032831805759544E-2</v>
      </c>
      <c r="BX24">
        <f t="shared" si="85"/>
        <v>0.11640216512173238</v>
      </c>
      <c r="BY24">
        <f t="shared" si="86"/>
        <v>4.2322547060464219E-2</v>
      </c>
      <c r="BZ24">
        <f t="shared" si="87"/>
        <v>1.9135189482849296E-2</v>
      </c>
      <c r="CA24">
        <f t="shared" si="88"/>
        <v>9.8518237214435169E-3</v>
      </c>
      <c r="CB24">
        <f t="shared" si="89"/>
        <v>9.5487784344161081E-2</v>
      </c>
      <c r="CC24">
        <f t="shared" si="90"/>
        <v>3.0683806650310771E-2</v>
      </c>
      <c r="CD24">
        <f t="shared" si="91"/>
        <v>1.2470201308257161E-2</v>
      </c>
      <c r="CE24">
        <f t="shared" si="92"/>
        <v>8.0387140106902899E-2</v>
      </c>
      <c r="CF24">
        <f t="shared" si="93"/>
        <v>2.3123524404149092E-2</v>
      </c>
      <c r="CG24">
        <f t="shared" si="94"/>
        <v>6.9042721378721153E-2</v>
      </c>
      <c r="CH24" s="7">
        <v>50</v>
      </c>
      <c r="CI24" s="8">
        <v>150</v>
      </c>
      <c r="CJ24" s="8">
        <v>145</v>
      </c>
      <c r="CK24" s="8">
        <f t="shared" si="15"/>
        <v>3</v>
      </c>
      <c r="CL24" s="8">
        <f t="shared" si="16"/>
        <v>0.33333333333333331</v>
      </c>
      <c r="CM24">
        <f t="shared" si="17"/>
        <v>0.1</v>
      </c>
      <c r="CN24">
        <f t="shared" si="95"/>
        <v>375</v>
      </c>
      <c r="CO24">
        <f t="shared" ref="CO24:CU24" si="138">CN24+125</f>
        <v>500</v>
      </c>
      <c r="CP24">
        <f t="shared" si="138"/>
        <v>625</v>
      </c>
      <c r="CQ24">
        <f t="shared" si="138"/>
        <v>750</v>
      </c>
      <c r="CR24">
        <f t="shared" si="138"/>
        <v>875</v>
      </c>
      <c r="CS24">
        <f t="shared" si="138"/>
        <v>1000</v>
      </c>
      <c r="CT24">
        <f t="shared" si="138"/>
        <v>1125</v>
      </c>
      <c r="CU24">
        <f t="shared" si="138"/>
        <v>1250</v>
      </c>
      <c r="CV24">
        <f t="shared" si="97"/>
        <v>7.5</v>
      </c>
      <c r="CW24">
        <f t="shared" si="97"/>
        <v>10</v>
      </c>
      <c r="CX24">
        <f t="shared" si="97"/>
        <v>12.5</v>
      </c>
      <c r="CY24">
        <f t="shared" si="97"/>
        <v>15</v>
      </c>
      <c r="CZ24">
        <f t="shared" si="97"/>
        <v>17.5</v>
      </c>
      <c r="DA24">
        <f t="shared" si="97"/>
        <v>20</v>
      </c>
      <c r="DB24">
        <f t="shared" si="97"/>
        <v>22.5</v>
      </c>
      <c r="DC24">
        <f t="shared" si="97"/>
        <v>25</v>
      </c>
      <c r="DD24" s="11">
        <f t="shared" si="98"/>
        <v>1.3333333333333334E-2</v>
      </c>
      <c r="DE24" s="11">
        <f t="shared" si="98"/>
        <v>0.01</v>
      </c>
      <c r="DF24" s="11">
        <f t="shared" si="98"/>
        <v>8.0000000000000002E-3</v>
      </c>
      <c r="DG24" s="11">
        <f t="shared" si="98"/>
        <v>6.6666666666666671E-3</v>
      </c>
      <c r="DH24" s="11">
        <f t="shared" si="98"/>
        <v>5.7142857142857143E-3</v>
      </c>
      <c r="DI24" s="11">
        <f t="shared" si="98"/>
        <v>5.0000000000000001E-3</v>
      </c>
      <c r="DJ24" s="11">
        <f t="shared" si="98"/>
        <v>4.4444444444444444E-3</v>
      </c>
      <c r="DK24" s="11">
        <f t="shared" si="98"/>
        <v>4.0000000000000001E-3</v>
      </c>
      <c r="DL24">
        <f t="shared" si="21"/>
        <v>5</v>
      </c>
      <c r="DM24">
        <f t="shared" ref="DM24:DT24" si="139">E24+F24</f>
        <v>6.2366839400000007E-5</v>
      </c>
      <c r="DN24">
        <f t="shared" si="139"/>
        <v>2.5439323890000003E-5</v>
      </c>
      <c r="DO24">
        <f t="shared" si="139"/>
        <v>1.322341136E-5</v>
      </c>
      <c r="DP24">
        <f t="shared" si="139"/>
        <v>7.8121904600000009E-6</v>
      </c>
      <c r="DQ24">
        <f t="shared" si="139"/>
        <v>5.0124208499999997E-6</v>
      </c>
      <c r="DR24">
        <f t="shared" si="139"/>
        <v>3.4105747199999998E-6</v>
      </c>
      <c r="DS24">
        <f t="shared" si="139"/>
        <v>2.4258388099999997E-6</v>
      </c>
      <c r="DT24">
        <f t="shared" si="139"/>
        <v>1.7865836090000001E-6</v>
      </c>
    </row>
    <row r="25" spans="1:124">
      <c r="A25">
        <f>'2000 250 200 1'!A26</f>
        <v>22</v>
      </c>
      <c r="B25">
        <f t="shared" si="7"/>
        <v>-220</v>
      </c>
      <c r="C25">
        <f>'2000 250 200 1'!B26</f>
        <v>1.2699999999999999E-2</v>
      </c>
      <c r="D25">
        <f t="shared" si="8"/>
        <v>-1.8961962790440432</v>
      </c>
      <c r="E25">
        <f>'2000 250 200 1'!C159</f>
        <v>4.5345247299999997E-5</v>
      </c>
      <c r="F25">
        <f>'2000 250 200 1'!C292</f>
        <v>1.7021665600000001E-5</v>
      </c>
      <c r="G25">
        <f>'2000 250 200 1'!C425</f>
        <v>8.4176620600000008E-6</v>
      </c>
      <c r="H25">
        <f>'2000 250 200 1'!C558</f>
        <v>4.8057471499999997E-6</v>
      </c>
      <c r="I25">
        <f>'2000 250 200 1'!C691</f>
        <v>3.0064466199999998E-6</v>
      </c>
      <c r="J25">
        <f>'2000 250 200 1'!C824</f>
        <v>2.0059761700000001E-6</v>
      </c>
      <c r="K25">
        <f>'2000 250 200 1'!C957</f>
        <v>1.40459723E-6</v>
      </c>
      <c r="L25">
        <f>'2000 250 200 1'!C1090</f>
        <v>1.02124031E-6</v>
      </c>
      <c r="M25">
        <f>'2000 250 200 1'!C1223</f>
        <v>7.6534352100000001E-7</v>
      </c>
      <c r="N25">
        <f t="shared" si="23"/>
        <v>2.8323581699999997E-5</v>
      </c>
      <c r="O25">
        <f t="shared" si="24"/>
        <v>8.6040035399999998E-6</v>
      </c>
      <c r="P25">
        <f t="shared" si="25"/>
        <v>3.611914910000001E-6</v>
      </c>
      <c r="Q25">
        <f t="shared" si="26"/>
        <v>1.7993005299999999E-6</v>
      </c>
      <c r="R25">
        <f t="shared" si="27"/>
        <v>1.0004704499999997E-6</v>
      </c>
      <c r="S25">
        <f t="shared" si="28"/>
        <v>6.0137894000000013E-7</v>
      </c>
      <c r="T25">
        <f t="shared" si="29"/>
        <v>3.8335692000000001E-7</v>
      </c>
      <c r="U25">
        <f t="shared" si="30"/>
        <v>2.5589678899999995E-7</v>
      </c>
      <c r="V25">
        <f t="shared" si="31"/>
        <v>1.9719578159999997E-5</v>
      </c>
      <c r="W25">
        <f t="shared" si="32"/>
        <v>4.9920886299999988E-6</v>
      </c>
      <c r="X25">
        <f t="shared" si="33"/>
        <v>1.8126143800000011E-6</v>
      </c>
      <c r="Y25">
        <f t="shared" si="34"/>
        <v>7.9883008000000014E-7</v>
      </c>
      <c r="Z25">
        <f t="shared" si="35"/>
        <v>3.9909150999999961E-7</v>
      </c>
      <c r="AA25">
        <f t="shared" si="36"/>
        <v>2.1802202000000012E-7</v>
      </c>
      <c r="AB25">
        <f t="shared" si="37"/>
        <v>1.2746013100000006E-7</v>
      </c>
      <c r="AC25">
        <f t="shared" si="38"/>
        <v>1.4727489529999998E-5</v>
      </c>
      <c r="AD25">
        <f t="shared" si="39"/>
        <v>3.1794742499999977E-6</v>
      </c>
      <c r="AE25">
        <f t="shared" si="40"/>
        <v>1.0137843000000002E-6</v>
      </c>
      <c r="AF25">
        <f t="shared" si="41"/>
        <v>3.9973857000000096E-7</v>
      </c>
      <c r="AG25">
        <f t="shared" si="42"/>
        <v>1.8106949000000034E-7</v>
      </c>
      <c r="AH25">
        <f t="shared" si="43"/>
        <v>9.0561888999999638E-8</v>
      </c>
      <c r="AI25">
        <f t="shared" si="44"/>
        <v>1.1548015280000001E-5</v>
      </c>
      <c r="AJ25">
        <f t="shared" si="45"/>
        <v>2.1656899499999967E-6</v>
      </c>
      <c r="AK25">
        <f t="shared" si="46"/>
        <v>6.1404572999999877E-7</v>
      </c>
      <c r="AL25">
        <f t="shared" si="47"/>
        <v>2.186690800000002E-7</v>
      </c>
      <c r="AM25">
        <f t="shared" si="48"/>
        <v>9.0507601000000279E-8</v>
      </c>
      <c r="AN25">
        <f t="shared" si="49"/>
        <v>9.3823253300000044E-6</v>
      </c>
      <c r="AO25">
        <f t="shared" si="50"/>
        <v>1.5516442199999949E-6</v>
      </c>
      <c r="AP25">
        <f t="shared" si="51"/>
        <v>3.9537664999999985E-7</v>
      </c>
      <c r="AQ25">
        <f t="shared" si="52"/>
        <v>1.2816147900000288E-7</v>
      </c>
      <c r="AR25">
        <f t="shared" si="53"/>
        <v>7.8306811099999938E-6</v>
      </c>
      <c r="AS25">
        <f t="shared" si="54"/>
        <v>1.1562675699999972E-6</v>
      </c>
      <c r="AT25">
        <f t="shared" si="55"/>
        <v>2.67215170999994E-7</v>
      </c>
      <c r="AU25">
        <f t="shared" si="56"/>
        <v>6.6744135400000334E-6</v>
      </c>
      <c r="AV25">
        <f t="shared" si="57"/>
        <v>8.8905239899999937E-7</v>
      </c>
      <c r="AW25">
        <f t="shared" si="58"/>
        <v>5.7853611409999815E-6</v>
      </c>
      <c r="AX25">
        <f t="shared" si="59"/>
        <v>0.4541443592921528</v>
      </c>
      <c r="AY25">
        <f t="shared" si="60"/>
        <v>0.33821662486499848</v>
      </c>
      <c r="AZ25">
        <f t="shared" si="61"/>
        <v>0.27314551434047324</v>
      </c>
      <c r="BA25">
        <f t="shared" si="62"/>
        <v>0.23031949577461644</v>
      </c>
      <c r="BB25">
        <f t="shared" si="63"/>
        <v>0.19959817675316249</v>
      </c>
      <c r="BC25">
        <f t="shared" si="64"/>
        <v>0.1763278104497033</v>
      </c>
      <c r="BD25">
        <f t="shared" si="65"/>
        <v>0.15803074759903338</v>
      </c>
      <c r="BE25">
        <f t="shared" si="66"/>
        <v>0.14323245546041213</v>
      </c>
      <c r="BF25">
        <f t="shared" si="67"/>
        <v>0.27858581013085731</v>
      </c>
      <c r="BG25">
        <f t="shared" si="68"/>
        <v>0.1650545968677668</v>
      </c>
      <c r="BH25">
        <f t="shared" si="69"/>
        <v>0.11168394833486336</v>
      </c>
      <c r="BI25">
        <f t="shared" si="70"/>
        <v>8.1362421396425744E-2</v>
      </c>
      <c r="BJ25">
        <f t="shared" si="71"/>
        <v>6.2192654652182253E-2</v>
      </c>
      <c r="BK25">
        <f t="shared" si="72"/>
        <v>4.9194761843904332E-2</v>
      </c>
      <c r="BL25">
        <f t="shared" si="73"/>
        <v>3.9941366084711813E-2</v>
      </c>
      <c r="BM25">
        <f t="shared" si="74"/>
        <v>0.1948330039997497</v>
      </c>
      <c r="BN25">
        <f t="shared" si="75"/>
        <v>9.5618910451761477E-2</v>
      </c>
      <c r="BO25">
        <f t="shared" si="76"/>
        <v>5.5592983089556874E-2</v>
      </c>
      <c r="BP25">
        <f t="shared" si="77"/>
        <v>3.5618538988187967E-2</v>
      </c>
      <c r="BQ25">
        <f t="shared" si="78"/>
        <v>2.4342989081695712E-2</v>
      </c>
      <c r="BR25">
        <f t="shared" si="79"/>
        <v>1.7425274044013166E-2</v>
      </c>
      <c r="BS25">
        <f t="shared" si="80"/>
        <v>0.14692735422330641</v>
      </c>
      <c r="BT25">
        <f t="shared" si="81"/>
        <v>6.1424947810249486E-2</v>
      </c>
      <c r="BU25">
        <f t="shared" si="82"/>
        <v>3.1264374256244232E-2</v>
      </c>
      <c r="BV25">
        <f t="shared" si="83"/>
        <v>1.7859273637098445E-2</v>
      </c>
      <c r="BW25">
        <f t="shared" si="84"/>
        <v>1.1032663527379813E-2</v>
      </c>
      <c r="BX25">
        <f t="shared" si="85"/>
        <v>0.11640205729519773</v>
      </c>
      <c r="BY25">
        <f t="shared" si="86"/>
        <v>4.2322846722067542E-2</v>
      </c>
      <c r="BZ25">
        <f t="shared" si="87"/>
        <v>1.9135755183508747E-2</v>
      </c>
      <c r="CA25">
        <f t="shared" si="88"/>
        <v>9.8514890550767207E-3</v>
      </c>
      <c r="CB25">
        <f t="shared" si="89"/>
        <v>9.5487561315993064E-2</v>
      </c>
      <c r="CC25">
        <f t="shared" si="90"/>
        <v>3.0683790744748748E-2</v>
      </c>
      <c r="CD25">
        <f t="shared" si="91"/>
        <v>1.2470948248328693E-2</v>
      </c>
      <c r="CE25">
        <f t="shared" si="92"/>
        <v>8.0386938375387199E-2</v>
      </c>
      <c r="CF25">
        <f t="shared" si="93"/>
        <v>2.3123093691690372E-2</v>
      </c>
      <c r="CG25">
        <f t="shared" si="94"/>
        <v>6.9042726840280164E-2</v>
      </c>
      <c r="CH25" s="7">
        <v>50</v>
      </c>
      <c r="CI25" s="8">
        <v>150</v>
      </c>
      <c r="CJ25" s="8">
        <v>145</v>
      </c>
      <c r="CK25" s="8">
        <f t="shared" si="15"/>
        <v>3</v>
      </c>
      <c r="CL25" s="8">
        <f t="shared" si="16"/>
        <v>0.33333333333333331</v>
      </c>
      <c r="CM25">
        <f t="shared" si="17"/>
        <v>0.1</v>
      </c>
      <c r="CN25">
        <f t="shared" si="95"/>
        <v>375</v>
      </c>
      <c r="CO25">
        <f t="shared" ref="CO25:CU25" si="140">CN25+125</f>
        <v>500</v>
      </c>
      <c r="CP25">
        <f t="shared" si="140"/>
        <v>625</v>
      </c>
      <c r="CQ25">
        <f t="shared" si="140"/>
        <v>750</v>
      </c>
      <c r="CR25">
        <f t="shared" si="140"/>
        <v>875</v>
      </c>
      <c r="CS25">
        <f t="shared" si="140"/>
        <v>1000</v>
      </c>
      <c r="CT25">
        <f t="shared" si="140"/>
        <v>1125</v>
      </c>
      <c r="CU25">
        <f t="shared" si="140"/>
        <v>1250</v>
      </c>
      <c r="CV25">
        <f t="shared" si="97"/>
        <v>7.5</v>
      </c>
      <c r="CW25">
        <f t="shared" si="97"/>
        <v>10</v>
      </c>
      <c r="CX25">
        <f t="shared" si="97"/>
        <v>12.5</v>
      </c>
      <c r="CY25">
        <f t="shared" si="97"/>
        <v>15</v>
      </c>
      <c r="CZ25">
        <f t="shared" si="97"/>
        <v>17.5</v>
      </c>
      <c r="DA25">
        <f t="shared" si="97"/>
        <v>20</v>
      </c>
      <c r="DB25">
        <f t="shared" si="97"/>
        <v>22.5</v>
      </c>
      <c r="DC25">
        <f t="shared" si="97"/>
        <v>25</v>
      </c>
      <c r="DD25" s="11">
        <f t="shared" si="98"/>
        <v>1.3333333333333334E-2</v>
      </c>
      <c r="DE25" s="11">
        <f t="shared" si="98"/>
        <v>0.01</v>
      </c>
      <c r="DF25" s="11">
        <f t="shared" si="98"/>
        <v>8.0000000000000002E-3</v>
      </c>
      <c r="DG25" s="11">
        <f t="shared" si="98"/>
        <v>6.6666666666666671E-3</v>
      </c>
      <c r="DH25" s="11">
        <f t="shared" si="98"/>
        <v>5.7142857142857143E-3</v>
      </c>
      <c r="DI25" s="11">
        <f t="shared" si="98"/>
        <v>5.0000000000000001E-3</v>
      </c>
      <c r="DJ25" s="11">
        <f t="shared" si="98"/>
        <v>4.4444444444444444E-3</v>
      </c>
      <c r="DK25" s="11">
        <f t="shared" si="98"/>
        <v>4.0000000000000001E-3</v>
      </c>
      <c r="DL25">
        <f t="shared" si="21"/>
        <v>5</v>
      </c>
      <c r="DM25">
        <f t="shared" ref="DM25:DT25" si="141">E25+F25</f>
        <v>6.2366912899999998E-5</v>
      </c>
      <c r="DN25">
        <f t="shared" si="141"/>
        <v>2.5439327660000001E-5</v>
      </c>
      <c r="DO25">
        <f t="shared" si="141"/>
        <v>1.322340921E-5</v>
      </c>
      <c r="DP25">
        <f t="shared" si="141"/>
        <v>7.8121937700000004E-6</v>
      </c>
      <c r="DQ25">
        <f t="shared" si="141"/>
        <v>5.0124227899999995E-6</v>
      </c>
      <c r="DR25">
        <f t="shared" si="141"/>
        <v>3.4105734000000001E-6</v>
      </c>
      <c r="DS25">
        <f t="shared" si="141"/>
        <v>2.4258375399999999E-6</v>
      </c>
      <c r="DT25">
        <f t="shared" si="141"/>
        <v>1.7865838309999999E-6</v>
      </c>
    </row>
    <row r="26" spans="1:124">
      <c r="A26">
        <f>'2000 250 200 1'!A27</f>
        <v>23</v>
      </c>
      <c r="B26">
        <f t="shared" si="7"/>
        <v>-230</v>
      </c>
      <c r="C26">
        <f>'2000 250 200 1'!B27</f>
        <v>1.4250000000000001E-2</v>
      </c>
      <c r="D26">
        <f t="shared" si="8"/>
        <v>-1.846185135655471</v>
      </c>
      <c r="E26">
        <f>'2000 250 200 1'!C160</f>
        <v>4.5345391299999998E-5</v>
      </c>
      <c r="F26">
        <f>'2000 250 200 1'!C293</f>
        <v>1.7021687899999999E-5</v>
      </c>
      <c r="G26">
        <f>'2000 250 200 1'!C426</f>
        <v>8.4176619299999996E-6</v>
      </c>
      <c r="H26">
        <f>'2000 250 200 1'!C559</f>
        <v>4.8057416999999996E-6</v>
      </c>
      <c r="I26">
        <f>'2000 250 200 1'!C692</f>
        <v>3.0064527100000001E-6</v>
      </c>
      <c r="J26">
        <f>'2000 250 200 1'!C825</f>
        <v>2.0059794699999998E-6</v>
      </c>
      <c r="K26">
        <f>'2000 250 200 1'!C958</f>
        <v>1.4045929599999999E-6</v>
      </c>
      <c r="L26">
        <f>'2000 250 200 1'!C1091</f>
        <v>1.02123745E-6</v>
      </c>
      <c r="M26">
        <f>'2000 250 200 1'!C1224</f>
        <v>7.6534484999999996E-7</v>
      </c>
      <c r="N26">
        <f t="shared" si="23"/>
        <v>2.8323703399999999E-5</v>
      </c>
      <c r="O26">
        <f t="shared" si="24"/>
        <v>8.6040259699999992E-6</v>
      </c>
      <c r="P26">
        <f t="shared" si="25"/>
        <v>3.61192023E-6</v>
      </c>
      <c r="Q26">
        <f t="shared" si="26"/>
        <v>1.7992889899999995E-6</v>
      </c>
      <c r="R26">
        <f t="shared" si="27"/>
        <v>1.0004732400000003E-6</v>
      </c>
      <c r="S26">
        <f t="shared" si="28"/>
        <v>6.0138650999999985E-7</v>
      </c>
      <c r="T26">
        <f t="shared" si="29"/>
        <v>3.8335550999999998E-7</v>
      </c>
      <c r="U26">
        <f t="shared" si="30"/>
        <v>2.5589260000000001E-7</v>
      </c>
      <c r="V26">
        <f t="shared" si="31"/>
        <v>1.971967743E-5</v>
      </c>
      <c r="W26">
        <f t="shared" si="32"/>
        <v>4.9921057399999992E-6</v>
      </c>
      <c r="X26">
        <f t="shared" si="33"/>
        <v>1.8126312400000005E-6</v>
      </c>
      <c r="Y26">
        <f t="shared" si="34"/>
        <v>7.988157499999992E-7</v>
      </c>
      <c r="Z26">
        <f t="shared" si="35"/>
        <v>3.9908673000000048E-7</v>
      </c>
      <c r="AA26">
        <f t="shared" si="36"/>
        <v>2.1803099999999987E-7</v>
      </c>
      <c r="AB26">
        <f t="shared" si="37"/>
        <v>1.2746290999999997E-7</v>
      </c>
      <c r="AC26">
        <f t="shared" si="38"/>
        <v>1.4727571689999996E-5</v>
      </c>
      <c r="AD26">
        <f t="shared" si="39"/>
        <v>3.1794744999999979E-6</v>
      </c>
      <c r="AE26">
        <f t="shared" si="40"/>
        <v>1.0138154900000017E-6</v>
      </c>
      <c r="AF26">
        <f t="shared" si="41"/>
        <v>3.9972901999999871E-7</v>
      </c>
      <c r="AG26">
        <f t="shared" si="42"/>
        <v>1.8105573000000104E-7</v>
      </c>
      <c r="AH26">
        <f t="shared" si="43"/>
        <v>9.0568090000000109E-8</v>
      </c>
      <c r="AI26">
        <f t="shared" si="44"/>
        <v>1.1548097190000002E-5</v>
      </c>
      <c r="AJ26">
        <f t="shared" si="45"/>
        <v>2.1656590099999958E-6</v>
      </c>
      <c r="AK26">
        <f t="shared" si="46"/>
        <v>6.1408647000000172E-7</v>
      </c>
      <c r="AL26">
        <f t="shared" si="47"/>
        <v>2.1867328999999726E-7</v>
      </c>
      <c r="AM26">
        <f t="shared" si="48"/>
        <v>9.0487640000001139E-8</v>
      </c>
      <c r="AN26">
        <f t="shared" si="49"/>
        <v>9.3824381800000061E-6</v>
      </c>
      <c r="AO26">
        <f t="shared" si="50"/>
        <v>1.5515725399999962E-6</v>
      </c>
      <c r="AP26">
        <f t="shared" si="51"/>
        <v>3.9541318000000361E-7</v>
      </c>
      <c r="AQ26">
        <f t="shared" si="52"/>
        <v>1.2818564999999845E-7</v>
      </c>
      <c r="AR26">
        <f t="shared" si="53"/>
        <v>7.8308656399999946E-6</v>
      </c>
      <c r="AS26">
        <f t="shared" si="54"/>
        <v>1.1561593599999926E-6</v>
      </c>
      <c r="AT26">
        <f t="shared" si="55"/>
        <v>2.6722753000000961E-7</v>
      </c>
      <c r="AU26">
        <f t="shared" si="56"/>
        <v>6.674706280000009E-6</v>
      </c>
      <c r="AV26">
        <f t="shared" si="57"/>
        <v>8.8893182999997938E-7</v>
      </c>
      <c r="AW26">
        <f t="shared" si="58"/>
        <v>5.7857744500000313E-6</v>
      </c>
      <c r="AX26">
        <f t="shared" si="59"/>
        <v>0.45414509967944755</v>
      </c>
      <c r="AY26">
        <f t="shared" si="60"/>
        <v>0.33821721181936354</v>
      </c>
      <c r="AZ26">
        <f t="shared" si="61"/>
        <v>0.27314603191916631</v>
      </c>
      <c r="BA26">
        <f t="shared" si="62"/>
        <v>0.2303179997283247</v>
      </c>
      <c r="BB26">
        <f t="shared" si="63"/>
        <v>0.19959835945351392</v>
      </c>
      <c r="BC26">
        <f t="shared" si="64"/>
        <v>0.17633008016780335</v>
      </c>
      <c r="BD26">
        <f t="shared" si="65"/>
        <v>0.15803063083869909</v>
      </c>
      <c r="BE26">
        <f t="shared" si="66"/>
        <v>0.14323023350225736</v>
      </c>
      <c r="BF26">
        <f t="shared" si="67"/>
        <v>0.2785865585604636</v>
      </c>
      <c r="BG26">
        <f t="shared" si="68"/>
        <v>0.16505507133441297</v>
      </c>
      <c r="BH26">
        <f t="shared" si="69"/>
        <v>0.11168498365155588</v>
      </c>
      <c r="BI26">
        <f t="shared" si="70"/>
        <v>8.1360929207743793E-2</v>
      </c>
      <c r="BJ26">
        <f t="shared" si="71"/>
        <v>6.2191860136611606E-2</v>
      </c>
      <c r="BK26">
        <f t="shared" si="72"/>
        <v>4.9196830618555294E-2</v>
      </c>
      <c r="BL26">
        <f t="shared" si="73"/>
        <v>3.9942309530188569E-2</v>
      </c>
      <c r="BM26">
        <f t="shared" si="74"/>
        <v>0.19483367665638177</v>
      </c>
      <c r="BN26">
        <f t="shared" si="75"/>
        <v>9.5618852377245198E-2</v>
      </c>
      <c r="BO26">
        <f t="shared" si="76"/>
        <v>5.5594681843102303E-2</v>
      </c>
      <c r="BP26">
        <f t="shared" si="77"/>
        <v>3.5617689086731373E-2</v>
      </c>
      <c r="BQ26">
        <f t="shared" si="78"/>
        <v>2.4341131791100298E-2</v>
      </c>
      <c r="BR26">
        <f t="shared" si="79"/>
        <v>1.7426475582342362E-2</v>
      </c>
      <c r="BS26">
        <f t="shared" si="80"/>
        <v>0.14692808454501233</v>
      </c>
      <c r="BT26">
        <f t="shared" si="81"/>
        <v>6.142402477873838E-2</v>
      </c>
      <c r="BU26">
        <f t="shared" si="82"/>
        <v>3.1266449281290402E-2</v>
      </c>
      <c r="BV26">
        <f t="shared" si="83"/>
        <v>1.7859622131837498E-2</v>
      </c>
      <c r="BW26">
        <f t="shared" si="84"/>
        <v>1.103022550284307E-2</v>
      </c>
      <c r="BX26">
        <f t="shared" si="85"/>
        <v>0.11640321170563094</v>
      </c>
      <c r="BY26">
        <f t="shared" si="86"/>
        <v>4.2320866358205179E-2</v>
      </c>
      <c r="BZ26">
        <f t="shared" si="87"/>
        <v>1.9137526266746734E-2</v>
      </c>
      <c r="CA26">
        <f t="shared" si="88"/>
        <v>9.8533484358463812E-3</v>
      </c>
      <c r="CB26">
        <f t="shared" si="89"/>
        <v>9.5489618375730709E-2</v>
      </c>
      <c r="CC26">
        <f t="shared" si="90"/>
        <v>3.0680903730551271E-2</v>
      </c>
      <c r="CD26">
        <f t="shared" si="91"/>
        <v>1.2471526202464863E-2</v>
      </c>
      <c r="CE26">
        <f t="shared" si="92"/>
        <v>8.0390306347953119E-2</v>
      </c>
      <c r="CF26">
        <f t="shared" si="93"/>
        <v>2.3119945637005243E-2</v>
      </c>
      <c r="CG26">
        <f t="shared" si="94"/>
        <v>6.9047523892880755E-2</v>
      </c>
      <c r="CH26" s="7">
        <v>50</v>
      </c>
      <c r="CI26" s="8">
        <v>150</v>
      </c>
      <c r="CJ26" s="8">
        <v>145</v>
      </c>
      <c r="CK26" s="8">
        <f t="shared" si="15"/>
        <v>3</v>
      </c>
      <c r="CL26" s="8">
        <f t="shared" si="16"/>
        <v>0.33333333333333331</v>
      </c>
      <c r="CM26">
        <f t="shared" si="17"/>
        <v>0.1</v>
      </c>
      <c r="CN26">
        <f t="shared" si="95"/>
        <v>375</v>
      </c>
      <c r="CO26">
        <f t="shared" ref="CO26:CU26" si="142">CN26+125</f>
        <v>500</v>
      </c>
      <c r="CP26">
        <f t="shared" si="142"/>
        <v>625</v>
      </c>
      <c r="CQ26">
        <f t="shared" si="142"/>
        <v>750</v>
      </c>
      <c r="CR26">
        <f t="shared" si="142"/>
        <v>875</v>
      </c>
      <c r="CS26">
        <f t="shared" si="142"/>
        <v>1000</v>
      </c>
      <c r="CT26">
        <f t="shared" si="142"/>
        <v>1125</v>
      </c>
      <c r="CU26">
        <f t="shared" si="142"/>
        <v>1250</v>
      </c>
      <c r="CV26">
        <f t="shared" si="97"/>
        <v>7.5</v>
      </c>
      <c r="CW26">
        <f t="shared" si="97"/>
        <v>10</v>
      </c>
      <c r="CX26">
        <f t="shared" si="97"/>
        <v>12.5</v>
      </c>
      <c r="CY26">
        <f t="shared" si="97"/>
        <v>15</v>
      </c>
      <c r="CZ26">
        <f t="shared" si="97"/>
        <v>17.5</v>
      </c>
      <c r="DA26">
        <f t="shared" si="97"/>
        <v>20</v>
      </c>
      <c r="DB26">
        <f t="shared" si="97"/>
        <v>22.5</v>
      </c>
      <c r="DC26">
        <f t="shared" si="97"/>
        <v>25</v>
      </c>
      <c r="DD26" s="11">
        <f t="shared" si="98"/>
        <v>1.3333333333333334E-2</v>
      </c>
      <c r="DE26" s="11">
        <f t="shared" si="98"/>
        <v>0.01</v>
      </c>
      <c r="DF26" s="11">
        <f t="shared" si="98"/>
        <v>8.0000000000000002E-3</v>
      </c>
      <c r="DG26" s="11">
        <f t="shared" si="98"/>
        <v>6.6666666666666671E-3</v>
      </c>
      <c r="DH26" s="11">
        <f t="shared" si="98"/>
        <v>5.7142857142857143E-3</v>
      </c>
      <c r="DI26" s="11">
        <f t="shared" si="98"/>
        <v>5.0000000000000001E-3</v>
      </c>
      <c r="DJ26" s="11">
        <f t="shared" si="98"/>
        <v>4.4444444444444444E-3</v>
      </c>
      <c r="DK26" s="11">
        <f t="shared" si="98"/>
        <v>4.0000000000000001E-3</v>
      </c>
      <c r="DL26">
        <f t="shared" si="21"/>
        <v>5</v>
      </c>
      <c r="DM26">
        <f t="shared" ref="DM26:DT26" si="143">E26+F26</f>
        <v>6.23670792E-5</v>
      </c>
      <c r="DN26">
        <f t="shared" si="143"/>
        <v>2.5439349829999999E-5</v>
      </c>
      <c r="DO26">
        <f t="shared" si="143"/>
        <v>1.322340363E-5</v>
      </c>
      <c r="DP26">
        <f t="shared" si="143"/>
        <v>7.8121944099999993E-6</v>
      </c>
      <c r="DQ26">
        <f t="shared" si="143"/>
        <v>5.0124321799999999E-6</v>
      </c>
      <c r="DR26">
        <f t="shared" si="143"/>
        <v>3.4105724299999997E-6</v>
      </c>
      <c r="DS26">
        <f t="shared" si="143"/>
        <v>2.4258304099999997E-6</v>
      </c>
      <c r="DT26">
        <f t="shared" si="143"/>
        <v>1.7865822999999999E-6</v>
      </c>
    </row>
    <row r="27" spans="1:124">
      <c r="A27">
        <f>'2000 250 200 1'!A28</f>
        <v>24</v>
      </c>
      <c r="B27">
        <f t="shared" si="7"/>
        <v>-240</v>
      </c>
      <c r="C27">
        <f>'2000 250 200 1'!B28</f>
        <v>1.6E-2</v>
      </c>
      <c r="D27">
        <f t="shared" si="8"/>
        <v>-1.7958800173440752</v>
      </c>
      <c r="E27">
        <f>'2000 250 200 1'!C161</f>
        <v>4.5345507300000002E-5</v>
      </c>
      <c r="F27">
        <f>'2000 250 200 1'!C294</f>
        <v>1.7021708800000001E-5</v>
      </c>
      <c r="G27">
        <f>'2000 250 200 1'!C427</f>
        <v>8.4176647000000002E-6</v>
      </c>
      <c r="H27">
        <f>'2000 250 200 1'!C560</f>
        <v>4.8057335600000002E-6</v>
      </c>
      <c r="I27">
        <f>'2000 250 200 1'!C693</f>
        <v>3.0064582100000002E-6</v>
      </c>
      <c r="J27">
        <f>'2000 250 200 1'!C826</f>
        <v>2.0059839200000001E-6</v>
      </c>
      <c r="K27">
        <f>'2000 250 200 1'!C959</f>
        <v>1.4045885000000001E-6</v>
      </c>
      <c r="L27">
        <f>'2000 250 200 1'!C1092</f>
        <v>1.0212340300000001E-6</v>
      </c>
      <c r="M27">
        <f>'2000 250 200 1'!C1225</f>
        <v>7.6534607599999996E-7</v>
      </c>
      <c r="N27">
        <f t="shared" si="23"/>
        <v>2.8323798500000001E-5</v>
      </c>
      <c r="O27">
        <f t="shared" si="24"/>
        <v>8.6040441000000013E-6</v>
      </c>
      <c r="P27">
        <f t="shared" si="25"/>
        <v>3.61193114E-6</v>
      </c>
      <c r="Q27">
        <f t="shared" si="26"/>
        <v>1.79927535E-6</v>
      </c>
      <c r="R27">
        <f t="shared" si="27"/>
        <v>1.0004742900000001E-6</v>
      </c>
      <c r="S27">
        <f t="shared" si="28"/>
        <v>6.0139541999999998E-7</v>
      </c>
      <c r="T27">
        <f t="shared" si="29"/>
        <v>3.8335447000000002E-7</v>
      </c>
      <c r="U27">
        <f t="shared" si="30"/>
        <v>2.5588795400000009E-7</v>
      </c>
      <c r="V27">
        <f t="shared" si="31"/>
        <v>1.9719754400000001E-5</v>
      </c>
      <c r="W27">
        <f t="shared" si="32"/>
        <v>4.9921129600000013E-6</v>
      </c>
      <c r="X27">
        <f t="shared" si="33"/>
        <v>1.81265579E-6</v>
      </c>
      <c r="Y27">
        <f t="shared" si="34"/>
        <v>7.9880105999999991E-7</v>
      </c>
      <c r="Z27">
        <f t="shared" si="35"/>
        <v>3.9907887000000013E-7</v>
      </c>
      <c r="AA27">
        <f t="shared" si="36"/>
        <v>2.1804094999999996E-7</v>
      </c>
      <c r="AB27">
        <f t="shared" si="37"/>
        <v>1.2746651599999992E-7</v>
      </c>
      <c r="AC27">
        <f t="shared" si="38"/>
        <v>1.4727641439999996E-5</v>
      </c>
      <c r="AD27">
        <f t="shared" si="39"/>
        <v>3.1794571700000022E-6</v>
      </c>
      <c r="AE27">
        <f t="shared" si="40"/>
        <v>1.0138547300000005E-6</v>
      </c>
      <c r="AF27">
        <f t="shared" si="41"/>
        <v>3.997221900000002E-7</v>
      </c>
      <c r="AG27">
        <f t="shared" si="42"/>
        <v>1.8103791999999996E-7</v>
      </c>
      <c r="AH27">
        <f t="shared" si="43"/>
        <v>9.0574434000000252E-8</v>
      </c>
      <c r="AI27">
        <f t="shared" si="44"/>
        <v>1.1548184269999994E-5</v>
      </c>
      <c r="AJ27">
        <f t="shared" si="45"/>
        <v>2.1656024399999996E-6</v>
      </c>
      <c r="AK27">
        <f t="shared" si="46"/>
        <v>6.1413253999999943E-7</v>
      </c>
      <c r="AL27">
        <f t="shared" si="47"/>
        <v>2.186842699999996E-7</v>
      </c>
      <c r="AM27">
        <f t="shared" si="48"/>
        <v>9.0463486000000129E-8</v>
      </c>
      <c r="AN27">
        <f t="shared" si="49"/>
        <v>9.3825818299999976E-6</v>
      </c>
      <c r="AO27">
        <f t="shared" si="50"/>
        <v>1.5514699000000002E-6</v>
      </c>
      <c r="AP27">
        <f t="shared" si="51"/>
        <v>3.9544826999999919E-7</v>
      </c>
      <c r="AQ27">
        <f t="shared" si="52"/>
        <v>1.282207839999982E-7</v>
      </c>
      <c r="AR27">
        <f t="shared" si="53"/>
        <v>7.8311119299999993E-6</v>
      </c>
      <c r="AS27">
        <f t="shared" si="54"/>
        <v>1.1560216300000101E-6</v>
      </c>
      <c r="AT27">
        <f t="shared" si="55"/>
        <v>2.6722748600000903E-7</v>
      </c>
      <c r="AU27">
        <f t="shared" si="56"/>
        <v>6.6750902999999854E-6</v>
      </c>
      <c r="AV27">
        <f t="shared" si="57"/>
        <v>8.8879414400000233E-7</v>
      </c>
      <c r="AW27">
        <f t="shared" si="58"/>
        <v>5.7862961560000034E-6</v>
      </c>
      <c r="AX27">
        <f t="shared" si="59"/>
        <v>0.45414562764169941</v>
      </c>
      <c r="AY27">
        <f t="shared" si="60"/>
        <v>0.3382176098008074</v>
      </c>
      <c r="AZ27">
        <f t="shared" si="61"/>
        <v>0.2731469678959817</v>
      </c>
      <c r="BA27">
        <f t="shared" si="62"/>
        <v>0.23031633157156869</v>
      </c>
      <c r="BB27">
        <f t="shared" si="63"/>
        <v>0.19959817271745739</v>
      </c>
      <c r="BC27">
        <f t="shared" si="64"/>
        <v>0.17633269314949773</v>
      </c>
      <c r="BD27">
        <f t="shared" si="65"/>
        <v>0.15803071546210762</v>
      </c>
      <c r="BE27">
        <f t="shared" si="66"/>
        <v>0.14322780889624442</v>
      </c>
      <c r="BF27">
        <f t="shared" si="67"/>
        <v>0.27858709624329836</v>
      </c>
      <c r="BG27">
        <f t="shared" si="68"/>
        <v>0.16505522529963895</v>
      </c>
      <c r="BH27">
        <f t="shared" si="69"/>
        <v>0.11168649540127448</v>
      </c>
      <c r="BI27">
        <f t="shared" si="70"/>
        <v>8.135941800405895E-2</v>
      </c>
      <c r="BJ27">
        <f t="shared" si="71"/>
        <v>6.2190582063654583E-2</v>
      </c>
      <c r="BK27">
        <f t="shared" si="72"/>
        <v>4.9199113828628488E-2</v>
      </c>
      <c r="BL27">
        <f t="shared" si="73"/>
        <v>3.9943522808647214E-2</v>
      </c>
      <c r="BM27">
        <f t="shared" si="74"/>
        <v>0.19483426037338</v>
      </c>
      <c r="BN27">
        <f t="shared" si="75"/>
        <v>9.561827072449279E-2</v>
      </c>
      <c r="BO27">
        <f t="shared" si="76"/>
        <v>5.5596819686794842E-2</v>
      </c>
      <c r="BP27">
        <f t="shared" si="77"/>
        <v>3.5617088912566749E-2</v>
      </c>
      <c r="BQ27">
        <f t="shared" si="78"/>
        <v>2.4338730641509591E-2</v>
      </c>
      <c r="BR27">
        <f t="shared" si="79"/>
        <v>1.7427703640961072E-2</v>
      </c>
      <c r="BS27">
        <f t="shared" si="80"/>
        <v>0.14692893631267206</v>
      </c>
      <c r="BT27">
        <f t="shared" si="81"/>
        <v>6.1422375909617202E-2</v>
      </c>
      <c r="BU27">
        <f t="shared" si="82"/>
        <v>3.126879476204756E-2</v>
      </c>
      <c r="BV27">
        <f t="shared" si="83"/>
        <v>1.7860527751693809E-2</v>
      </c>
      <c r="BW27">
        <f t="shared" si="84"/>
        <v>1.10272767579059E-2</v>
      </c>
      <c r="BX27">
        <f t="shared" si="85"/>
        <v>0.11640478957722956</v>
      </c>
      <c r="BY27">
        <f t="shared" si="86"/>
        <v>4.2318042475280447E-2</v>
      </c>
      <c r="BZ27">
        <f t="shared" si="87"/>
        <v>1.9139227637733586E-2</v>
      </c>
      <c r="CA27">
        <f t="shared" si="88"/>
        <v>9.8560527788800548E-3</v>
      </c>
      <c r="CB27">
        <f t="shared" si="89"/>
        <v>9.549246208636919E-2</v>
      </c>
      <c r="CC27">
        <f t="shared" si="90"/>
        <v>3.0677234473327805E-2</v>
      </c>
      <c r="CD27">
        <f t="shared" si="91"/>
        <v>1.2471525356147243E-2</v>
      </c>
      <c r="CE27">
        <f t="shared" si="92"/>
        <v>8.0394802131341425E-2</v>
      </c>
      <c r="CF27">
        <f t="shared" si="93"/>
        <v>2.311635328688302E-2</v>
      </c>
      <c r="CG27">
        <f t="shared" si="94"/>
        <v>6.9053638832161229E-2</v>
      </c>
      <c r="CH27" s="7">
        <v>50</v>
      </c>
      <c r="CI27" s="8">
        <v>150</v>
      </c>
      <c r="CJ27" s="8">
        <v>145</v>
      </c>
      <c r="CK27" s="8">
        <f t="shared" si="15"/>
        <v>3</v>
      </c>
      <c r="CL27" s="8">
        <f t="shared" si="16"/>
        <v>0.33333333333333331</v>
      </c>
      <c r="CM27">
        <f t="shared" si="17"/>
        <v>0.1</v>
      </c>
      <c r="CN27">
        <f t="shared" si="95"/>
        <v>375</v>
      </c>
      <c r="CO27">
        <f t="shared" ref="CO27:CU27" si="144">CN27+125</f>
        <v>500</v>
      </c>
      <c r="CP27">
        <f t="shared" si="144"/>
        <v>625</v>
      </c>
      <c r="CQ27">
        <f t="shared" si="144"/>
        <v>750</v>
      </c>
      <c r="CR27">
        <f t="shared" si="144"/>
        <v>875</v>
      </c>
      <c r="CS27">
        <f t="shared" si="144"/>
        <v>1000</v>
      </c>
      <c r="CT27">
        <f t="shared" si="144"/>
        <v>1125</v>
      </c>
      <c r="CU27">
        <f t="shared" si="144"/>
        <v>1250</v>
      </c>
      <c r="CV27">
        <f t="shared" si="97"/>
        <v>7.5</v>
      </c>
      <c r="CW27">
        <f t="shared" si="97"/>
        <v>10</v>
      </c>
      <c r="CX27">
        <f t="shared" si="97"/>
        <v>12.5</v>
      </c>
      <c r="CY27">
        <f t="shared" si="97"/>
        <v>15</v>
      </c>
      <c r="CZ27">
        <f t="shared" si="97"/>
        <v>17.5</v>
      </c>
      <c r="DA27">
        <f t="shared" si="97"/>
        <v>20</v>
      </c>
      <c r="DB27">
        <f t="shared" si="97"/>
        <v>22.5</v>
      </c>
      <c r="DC27">
        <f t="shared" si="97"/>
        <v>25</v>
      </c>
      <c r="DD27" s="11">
        <f t="shared" si="98"/>
        <v>1.3333333333333334E-2</v>
      </c>
      <c r="DE27" s="11">
        <f t="shared" si="98"/>
        <v>0.01</v>
      </c>
      <c r="DF27" s="11">
        <f t="shared" si="98"/>
        <v>8.0000000000000002E-3</v>
      </c>
      <c r="DG27" s="11">
        <f t="shared" si="98"/>
        <v>6.6666666666666671E-3</v>
      </c>
      <c r="DH27" s="11">
        <f t="shared" si="98"/>
        <v>5.7142857142857143E-3</v>
      </c>
      <c r="DI27" s="11">
        <f t="shared" si="98"/>
        <v>5.0000000000000001E-3</v>
      </c>
      <c r="DJ27" s="11">
        <f t="shared" si="98"/>
        <v>4.4444444444444444E-3</v>
      </c>
      <c r="DK27" s="11">
        <f t="shared" si="98"/>
        <v>4.0000000000000001E-3</v>
      </c>
      <c r="DL27">
        <f t="shared" si="21"/>
        <v>5</v>
      </c>
      <c r="DM27">
        <f t="shared" ref="DM27:DT27" si="145">E27+F27</f>
        <v>6.2367216100000004E-5</v>
      </c>
      <c r="DN27">
        <f t="shared" si="145"/>
        <v>2.5439373500000003E-5</v>
      </c>
      <c r="DO27">
        <f t="shared" si="145"/>
        <v>1.322339826E-5</v>
      </c>
      <c r="DP27">
        <f t="shared" si="145"/>
        <v>7.8121917699999999E-6</v>
      </c>
      <c r="DQ27">
        <f t="shared" si="145"/>
        <v>5.0124421300000006E-6</v>
      </c>
      <c r="DR27">
        <f t="shared" si="145"/>
        <v>3.4105724200000003E-6</v>
      </c>
      <c r="DS27">
        <f t="shared" si="145"/>
        <v>2.4258225299999999E-6</v>
      </c>
      <c r="DT27">
        <f t="shared" si="145"/>
        <v>1.786580106E-6</v>
      </c>
    </row>
    <row r="28" spans="1:124">
      <c r="A28">
        <f>'2000 250 200 1'!A29</f>
        <v>25</v>
      </c>
      <c r="B28">
        <f t="shared" si="7"/>
        <v>-250</v>
      </c>
      <c r="C28">
        <f>'2000 250 200 1'!B29</f>
        <v>1.796E-2</v>
      </c>
      <c r="D28">
        <f t="shared" si="8"/>
        <v>-1.7456936676687145</v>
      </c>
      <c r="E28">
        <f>'2000 250 200 1'!C162</f>
        <v>4.5345504399999999E-5</v>
      </c>
      <c r="F28">
        <f>'2000 250 200 1'!C295</f>
        <v>1.7021712199999999E-5</v>
      </c>
      <c r="G28">
        <f>'2000 250 200 1'!C428</f>
        <v>8.41766828E-6</v>
      </c>
      <c r="H28">
        <f>'2000 250 200 1'!C561</f>
        <v>4.8057268699999998E-6</v>
      </c>
      <c r="I28">
        <f>'2000 250 200 1'!C694</f>
        <v>3.0064590800000001E-6</v>
      </c>
      <c r="J28">
        <f>'2000 250 200 1'!C827</f>
        <v>2.0059866799999999E-6</v>
      </c>
      <c r="K28">
        <f>'2000 250 200 1'!C960</f>
        <v>1.4045865899999999E-6</v>
      </c>
      <c r="L28">
        <f>'2000 250 200 1'!C1093</f>
        <v>1.02123204E-6</v>
      </c>
      <c r="M28">
        <f>'2000 250 200 1'!C1226</f>
        <v>7.6534630300000004E-7</v>
      </c>
      <c r="N28">
        <f t="shared" si="23"/>
        <v>2.8323792199999999E-5</v>
      </c>
      <c r="O28">
        <f t="shared" si="24"/>
        <v>8.6040439199999994E-6</v>
      </c>
      <c r="P28">
        <f t="shared" si="25"/>
        <v>3.6119414100000002E-6</v>
      </c>
      <c r="Q28">
        <f t="shared" si="26"/>
        <v>1.7992677899999997E-6</v>
      </c>
      <c r="R28">
        <f t="shared" si="27"/>
        <v>1.0004724000000002E-6</v>
      </c>
      <c r="S28">
        <f t="shared" si="28"/>
        <v>6.0140008999999998E-7</v>
      </c>
      <c r="T28">
        <f t="shared" si="29"/>
        <v>3.8335454999999988E-7</v>
      </c>
      <c r="U28">
        <f t="shared" si="30"/>
        <v>2.5588573699999999E-7</v>
      </c>
      <c r="V28">
        <f t="shared" si="31"/>
        <v>1.971974828E-5</v>
      </c>
      <c r="W28">
        <f t="shared" si="32"/>
        <v>4.9921025099999992E-6</v>
      </c>
      <c r="X28">
        <f t="shared" si="33"/>
        <v>1.8126736200000005E-6</v>
      </c>
      <c r="Y28">
        <f t="shared" si="34"/>
        <v>7.9879538999999946E-7</v>
      </c>
      <c r="Z28">
        <f t="shared" si="35"/>
        <v>3.9907231000000027E-7</v>
      </c>
      <c r="AA28">
        <f t="shared" si="36"/>
        <v>2.180455400000001E-7</v>
      </c>
      <c r="AB28">
        <f t="shared" si="37"/>
        <v>1.2746881299999989E-7</v>
      </c>
      <c r="AC28">
        <f t="shared" si="38"/>
        <v>1.4727645769999998E-5</v>
      </c>
      <c r="AD28">
        <f t="shared" si="39"/>
        <v>3.1794288899999987E-6</v>
      </c>
      <c r="AE28">
        <f t="shared" si="40"/>
        <v>1.0138782300000006E-6</v>
      </c>
      <c r="AF28">
        <f t="shared" si="41"/>
        <v>3.9972307999999961E-7</v>
      </c>
      <c r="AG28">
        <f t="shared" si="42"/>
        <v>1.8102677000000017E-7</v>
      </c>
      <c r="AH28">
        <f t="shared" si="43"/>
        <v>9.0576727000000417E-8</v>
      </c>
      <c r="AI28">
        <f t="shared" si="44"/>
        <v>1.1548216880000003E-5</v>
      </c>
      <c r="AJ28">
        <f t="shared" si="45"/>
        <v>2.1655506599999977E-6</v>
      </c>
      <c r="AK28">
        <f t="shared" si="46"/>
        <v>6.1415515000000098E-7</v>
      </c>
      <c r="AL28">
        <f t="shared" si="47"/>
        <v>2.1869630999999902E-7</v>
      </c>
      <c r="AM28">
        <f t="shared" si="48"/>
        <v>9.0450043000000387E-8</v>
      </c>
      <c r="AN28">
        <f t="shared" si="49"/>
        <v>9.3826662200000075E-6</v>
      </c>
      <c r="AO28">
        <f t="shared" si="50"/>
        <v>1.5513955099999959E-6</v>
      </c>
      <c r="AP28">
        <f t="shared" si="51"/>
        <v>3.9545884000000196E-7</v>
      </c>
      <c r="AQ28">
        <f t="shared" si="52"/>
        <v>1.2824626700000012E-7</v>
      </c>
      <c r="AR28">
        <f t="shared" si="53"/>
        <v>7.8312707100000031E-6</v>
      </c>
      <c r="AS28">
        <f t="shared" si="54"/>
        <v>1.1559366699999871E-6</v>
      </c>
      <c r="AT28">
        <f t="shared" si="55"/>
        <v>2.672125730000029E-7</v>
      </c>
      <c r="AU28">
        <f t="shared" si="56"/>
        <v>6.6753340400000077E-6</v>
      </c>
      <c r="AV28">
        <f t="shared" si="57"/>
        <v>8.8872409700000436E-7</v>
      </c>
      <c r="AW28">
        <f t="shared" si="58"/>
        <v>5.7866099430000322E-6</v>
      </c>
      <c r="AX28">
        <f t="shared" si="59"/>
        <v>0.45414552298619015</v>
      </c>
      <c r="AY28">
        <f t="shared" si="60"/>
        <v>0.33821750992577626</v>
      </c>
      <c r="AZ28">
        <f t="shared" si="61"/>
        <v>0.27314780879099726</v>
      </c>
      <c r="BA28">
        <f t="shared" si="62"/>
        <v>0.23031553543601962</v>
      </c>
      <c r="BB28">
        <f t="shared" si="63"/>
        <v>0.1995976511075504</v>
      </c>
      <c r="BC28">
        <f t="shared" si="64"/>
        <v>0.17633401847426078</v>
      </c>
      <c r="BD28">
        <f t="shared" si="65"/>
        <v>0.15803100250738858</v>
      </c>
      <c r="BE28">
        <f t="shared" si="66"/>
        <v>0.14322670931425255</v>
      </c>
      <c r="BF28">
        <f t="shared" si="67"/>
        <v>0.27858699372656237</v>
      </c>
      <c r="BG28">
        <f t="shared" si="68"/>
        <v>0.16505487820660683</v>
      </c>
      <c r="BH28">
        <f t="shared" si="69"/>
        <v>0.11168760940867678</v>
      </c>
      <c r="BI28">
        <f t="shared" si="70"/>
        <v>8.1358865860560806E-2</v>
      </c>
      <c r="BJ28">
        <f t="shared" si="71"/>
        <v>6.2189543114894892E-2</v>
      </c>
      <c r="BK28">
        <f t="shared" si="72"/>
        <v>4.9200162179506957E-2</v>
      </c>
      <c r="BL28">
        <f t="shared" si="73"/>
        <v>3.9944288583093394E-2</v>
      </c>
      <c r="BM28">
        <f t="shared" si="74"/>
        <v>0.19483432438288206</v>
      </c>
      <c r="BN28">
        <f t="shared" si="75"/>
        <v>9.5617416902545563E-2</v>
      </c>
      <c r="BO28">
        <f t="shared" si="76"/>
        <v>5.5598106772472421E-2</v>
      </c>
      <c r="BP28">
        <f t="shared" si="77"/>
        <v>3.561718398873389E-2</v>
      </c>
      <c r="BQ28">
        <f t="shared" si="78"/>
        <v>2.4337232519372733E-2</v>
      </c>
      <c r="BR28">
        <f t="shared" si="79"/>
        <v>1.7428147905755625E-2</v>
      </c>
      <c r="BS28">
        <f t="shared" si="80"/>
        <v>0.14692935446637689</v>
      </c>
      <c r="BT28">
        <f t="shared" si="81"/>
        <v>6.14209004590789E-2</v>
      </c>
      <c r="BU28">
        <f t="shared" si="82"/>
        <v>3.1269948171953027E-2</v>
      </c>
      <c r="BV28">
        <f t="shared" si="83"/>
        <v>1.7861521243849616E-2</v>
      </c>
      <c r="BW28">
        <f t="shared" si="84"/>
        <v>1.1025638147014931E-2</v>
      </c>
      <c r="BX28">
        <f t="shared" si="85"/>
        <v>0.11640583508678871</v>
      </c>
      <c r="BY28">
        <f t="shared" si="86"/>
        <v>4.2316011086499572E-2</v>
      </c>
      <c r="BZ28">
        <f t="shared" si="87"/>
        <v>1.913974234423969E-2</v>
      </c>
      <c r="CA28">
        <f t="shared" si="88"/>
        <v>9.8580167036903359E-3</v>
      </c>
      <c r="CB28">
        <f t="shared" si="89"/>
        <v>9.5494399283688261E-2</v>
      </c>
      <c r="CC28">
        <f t="shared" si="90"/>
        <v>3.067497988172295E-2</v>
      </c>
      <c r="CD28">
        <f t="shared" si="91"/>
        <v>1.2470831200491726E-2</v>
      </c>
      <c r="CE28">
        <f t="shared" si="92"/>
        <v>8.0397740525167696E-2</v>
      </c>
      <c r="CF28">
        <f t="shared" si="93"/>
        <v>2.3114531309108396E-2</v>
      </c>
      <c r="CG28">
        <f t="shared" si="94"/>
        <v>6.9057385751580935E-2</v>
      </c>
      <c r="CH28" s="7">
        <v>50</v>
      </c>
      <c r="CI28" s="8">
        <v>150</v>
      </c>
      <c r="CJ28" s="8">
        <v>145</v>
      </c>
      <c r="CK28" s="8">
        <f t="shared" si="15"/>
        <v>3</v>
      </c>
      <c r="CL28" s="8">
        <f t="shared" si="16"/>
        <v>0.33333333333333331</v>
      </c>
      <c r="CM28">
        <f t="shared" si="17"/>
        <v>0.1</v>
      </c>
      <c r="CN28">
        <f t="shared" si="95"/>
        <v>375</v>
      </c>
      <c r="CO28">
        <f t="shared" ref="CO28:CU28" si="146">CN28+125</f>
        <v>500</v>
      </c>
      <c r="CP28">
        <f t="shared" si="146"/>
        <v>625</v>
      </c>
      <c r="CQ28">
        <f t="shared" si="146"/>
        <v>750</v>
      </c>
      <c r="CR28">
        <f t="shared" si="146"/>
        <v>875</v>
      </c>
      <c r="CS28">
        <f t="shared" si="146"/>
        <v>1000</v>
      </c>
      <c r="CT28">
        <f t="shared" si="146"/>
        <v>1125</v>
      </c>
      <c r="CU28">
        <f t="shared" si="146"/>
        <v>1250</v>
      </c>
      <c r="CV28">
        <f t="shared" si="97"/>
        <v>7.5</v>
      </c>
      <c r="CW28">
        <f t="shared" si="97"/>
        <v>10</v>
      </c>
      <c r="CX28">
        <f t="shared" si="97"/>
        <v>12.5</v>
      </c>
      <c r="CY28">
        <f t="shared" si="97"/>
        <v>15</v>
      </c>
      <c r="CZ28">
        <f t="shared" si="97"/>
        <v>17.5</v>
      </c>
      <c r="DA28">
        <f t="shared" si="97"/>
        <v>20</v>
      </c>
      <c r="DB28">
        <f t="shared" si="97"/>
        <v>22.5</v>
      </c>
      <c r="DC28">
        <f t="shared" si="97"/>
        <v>25</v>
      </c>
      <c r="DD28" s="11">
        <f t="shared" si="98"/>
        <v>1.3333333333333334E-2</v>
      </c>
      <c r="DE28" s="11">
        <f t="shared" si="98"/>
        <v>0.01</v>
      </c>
      <c r="DF28" s="11">
        <f t="shared" si="98"/>
        <v>8.0000000000000002E-3</v>
      </c>
      <c r="DG28" s="11">
        <f t="shared" si="98"/>
        <v>6.6666666666666671E-3</v>
      </c>
      <c r="DH28" s="11">
        <f t="shared" si="98"/>
        <v>5.7142857142857143E-3</v>
      </c>
      <c r="DI28" s="11">
        <f t="shared" si="98"/>
        <v>5.0000000000000001E-3</v>
      </c>
      <c r="DJ28" s="11">
        <f t="shared" si="98"/>
        <v>4.4444444444444444E-3</v>
      </c>
      <c r="DK28" s="11">
        <f t="shared" si="98"/>
        <v>4.0000000000000001E-3</v>
      </c>
      <c r="DL28">
        <f t="shared" si="21"/>
        <v>5</v>
      </c>
      <c r="DM28">
        <f t="shared" ref="DM28:DT28" si="147">E28+F28</f>
        <v>6.2367216600000002E-5</v>
      </c>
      <c r="DN28">
        <f t="shared" si="147"/>
        <v>2.5439380479999999E-5</v>
      </c>
      <c r="DO28">
        <f t="shared" si="147"/>
        <v>1.322339515E-5</v>
      </c>
      <c r="DP28">
        <f t="shared" si="147"/>
        <v>7.8121859500000004E-6</v>
      </c>
      <c r="DQ28">
        <f t="shared" si="147"/>
        <v>5.0124457599999996E-6</v>
      </c>
      <c r="DR28">
        <f t="shared" si="147"/>
        <v>3.4105732699999998E-6</v>
      </c>
      <c r="DS28">
        <f t="shared" si="147"/>
        <v>2.4258186299999997E-6</v>
      </c>
      <c r="DT28">
        <f t="shared" si="147"/>
        <v>1.7865783430000001E-6</v>
      </c>
    </row>
    <row r="29" spans="1:124">
      <c r="A29">
        <f>'2000 250 200 1'!A30</f>
        <v>26</v>
      </c>
      <c r="B29">
        <f t="shared" si="7"/>
        <v>-260</v>
      </c>
      <c r="C29">
        <f>'2000 250 200 1'!B30</f>
        <v>2.0160000000000001E-2</v>
      </c>
      <c r="D29">
        <f t="shared" si="8"/>
        <v>-1.6955094722265123</v>
      </c>
      <c r="E29">
        <f>'2000 250 200 1'!C163</f>
        <v>4.5345355399999998E-5</v>
      </c>
      <c r="F29">
        <f>'2000 250 200 1'!C296</f>
        <v>1.70216886E-5</v>
      </c>
      <c r="G29">
        <f>'2000 250 200 1'!C429</f>
        <v>8.4176677900000002E-6</v>
      </c>
      <c r="H29">
        <f>'2000 250 200 1'!C562</f>
        <v>4.8057227000000002E-6</v>
      </c>
      <c r="I29">
        <f>'2000 250 200 1'!C695</f>
        <v>3.0064538799999999E-6</v>
      </c>
      <c r="J29">
        <f>'2000 250 200 1'!C828</f>
        <v>2.0059859299999999E-6</v>
      </c>
      <c r="K29">
        <f>'2000 250 200 1'!C961</f>
        <v>1.4045876E-6</v>
      </c>
      <c r="L29">
        <f>'2000 250 200 1'!C1094</f>
        <v>1.02123202E-6</v>
      </c>
      <c r="M29">
        <f>'2000 250 200 1'!C1227</f>
        <v>7.6534519200000004E-7</v>
      </c>
      <c r="N29">
        <f t="shared" si="23"/>
        <v>2.8323666799999998E-5</v>
      </c>
      <c r="O29">
        <f t="shared" si="24"/>
        <v>8.60402081E-6</v>
      </c>
      <c r="P29">
        <f t="shared" si="25"/>
        <v>3.61194509E-6</v>
      </c>
      <c r="Q29">
        <f t="shared" si="26"/>
        <v>1.7992688200000003E-6</v>
      </c>
      <c r="R29">
        <f t="shared" si="27"/>
        <v>1.00046795E-6</v>
      </c>
      <c r="S29">
        <f t="shared" si="28"/>
        <v>6.0139832999999995E-7</v>
      </c>
      <c r="T29">
        <f t="shared" si="29"/>
        <v>3.8335558000000002E-7</v>
      </c>
      <c r="U29">
        <f t="shared" si="30"/>
        <v>2.5588682799999993E-7</v>
      </c>
      <c r="V29">
        <f t="shared" si="31"/>
        <v>1.9719645989999996E-5</v>
      </c>
      <c r="W29">
        <f t="shared" si="32"/>
        <v>4.99207572E-6</v>
      </c>
      <c r="X29">
        <f t="shared" si="33"/>
        <v>1.8126762699999997E-6</v>
      </c>
      <c r="Y29">
        <f t="shared" si="34"/>
        <v>7.9880087000000028E-7</v>
      </c>
      <c r="Z29">
        <f t="shared" si="35"/>
        <v>3.9906962000000004E-7</v>
      </c>
      <c r="AA29">
        <f t="shared" si="36"/>
        <v>2.1804274999999993E-7</v>
      </c>
      <c r="AB29">
        <f t="shared" si="37"/>
        <v>1.2746875200000009E-7</v>
      </c>
      <c r="AC29">
        <f t="shared" si="38"/>
        <v>1.4727570270000003E-5</v>
      </c>
      <c r="AD29">
        <f t="shared" si="39"/>
        <v>3.1793994499999986E-6</v>
      </c>
      <c r="AE29">
        <f t="shared" si="40"/>
        <v>1.013875399999999E-6</v>
      </c>
      <c r="AF29">
        <f t="shared" si="41"/>
        <v>3.9973125000000024E-7</v>
      </c>
      <c r="AG29">
        <f t="shared" si="42"/>
        <v>1.8102687000000053E-7</v>
      </c>
      <c r="AH29">
        <f t="shared" si="43"/>
        <v>9.0573997999999623E-8</v>
      </c>
      <c r="AI29">
        <f t="shared" si="44"/>
        <v>1.1548170820000001E-5</v>
      </c>
      <c r="AJ29">
        <f t="shared" si="45"/>
        <v>2.1655240500000009E-6</v>
      </c>
      <c r="AK29">
        <f t="shared" si="46"/>
        <v>6.1414414999999834E-7</v>
      </c>
      <c r="AL29">
        <f t="shared" si="47"/>
        <v>2.1870437999999928E-7</v>
      </c>
      <c r="AM29">
        <f t="shared" si="48"/>
        <v>9.0452872000000696E-8</v>
      </c>
      <c r="AN29">
        <f t="shared" si="49"/>
        <v>9.3826467699999862E-6</v>
      </c>
      <c r="AO29">
        <f t="shared" si="50"/>
        <v>1.5513799000000064E-6</v>
      </c>
      <c r="AP29">
        <f t="shared" si="51"/>
        <v>3.9543976999999567E-7</v>
      </c>
      <c r="AQ29">
        <f t="shared" si="52"/>
        <v>1.2825150800000049E-7</v>
      </c>
      <c r="AR29">
        <f t="shared" si="53"/>
        <v>7.8312668699999892E-6</v>
      </c>
      <c r="AS29">
        <f t="shared" si="54"/>
        <v>1.1559401299999988E-6</v>
      </c>
      <c r="AT29">
        <f t="shared" si="55"/>
        <v>2.6718826199999666E-7</v>
      </c>
      <c r="AU29">
        <f t="shared" si="56"/>
        <v>6.6753267399999986E-6</v>
      </c>
      <c r="AV29">
        <f t="shared" si="57"/>
        <v>8.887518680000007E-7</v>
      </c>
      <c r="AW29">
        <f t="shared" si="58"/>
        <v>5.7865748720000145E-6</v>
      </c>
      <c r="AX29">
        <f t="shared" si="59"/>
        <v>0.45414476915083551</v>
      </c>
      <c r="AY29">
        <f t="shared" si="60"/>
        <v>0.33821692176859353</v>
      </c>
      <c r="AZ29">
        <f t="shared" si="61"/>
        <v>0.27314818334461816</v>
      </c>
      <c r="BA29">
        <f t="shared" si="62"/>
        <v>0.23031594352415422</v>
      </c>
      <c r="BB29">
        <f t="shared" si="63"/>
        <v>0.19959700024806881</v>
      </c>
      <c r="BC29">
        <f t="shared" si="64"/>
        <v>0.17633348898946036</v>
      </c>
      <c r="BD29">
        <f t="shared" si="65"/>
        <v>0.15803136261219619</v>
      </c>
      <c r="BE29">
        <f t="shared" si="66"/>
        <v>0.14322741064940883</v>
      </c>
      <c r="BF29">
        <f t="shared" si="67"/>
        <v>0.27858622986984966</v>
      </c>
      <c r="BG29">
        <f t="shared" si="68"/>
        <v>0.16505414666449131</v>
      </c>
      <c r="BH29">
        <f t="shared" si="69"/>
        <v>0.11168784054088868</v>
      </c>
      <c r="BI29">
        <f t="shared" si="70"/>
        <v>8.1359507869869244E-2</v>
      </c>
      <c r="BJ29">
        <f t="shared" si="71"/>
        <v>6.2189171792862895E-2</v>
      </c>
      <c r="BK29">
        <f t="shared" si="72"/>
        <v>4.9199529974865423E-2</v>
      </c>
      <c r="BL29">
        <f t="shared" si="73"/>
        <v>3.9944270982391394E-2</v>
      </c>
      <c r="BM29">
        <f t="shared" si="74"/>
        <v>0.19483378246685884</v>
      </c>
      <c r="BN29">
        <f t="shared" si="75"/>
        <v>9.5616627746711619E-2</v>
      </c>
      <c r="BO29">
        <f t="shared" si="76"/>
        <v>5.5597983931666609E-2</v>
      </c>
      <c r="BP29">
        <f t="shared" si="77"/>
        <v>3.5617940886327033E-2</v>
      </c>
      <c r="BQ29">
        <f t="shared" si="78"/>
        <v>2.4337262191996514E-2</v>
      </c>
      <c r="BR29">
        <f t="shared" si="79"/>
        <v>1.7427625731160606E-2</v>
      </c>
      <c r="BS29">
        <f t="shared" si="80"/>
        <v>0.14692910952958127</v>
      </c>
      <c r="BT29">
        <f t="shared" si="81"/>
        <v>6.1420205322502162E-2</v>
      </c>
      <c r="BU29">
        <f t="shared" si="82"/>
        <v>3.1269403386778159E-2</v>
      </c>
      <c r="BV29">
        <f t="shared" si="83"/>
        <v>1.7862193661989545E-2</v>
      </c>
      <c r="BW29">
        <f t="shared" si="84"/>
        <v>1.1025991154842945E-2</v>
      </c>
      <c r="BX29">
        <f t="shared" si="85"/>
        <v>0.11640585837023913</v>
      </c>
      <c r="BY29">
        <f t="shared" si="86"/>
        <v>4.2315623626263982E-2</v>
      </c>
      <c r="BZ29">
        <f t="shared" si="87"/>
        <v>1.9138828289662343E-2</v>
      </c>
      <c r="CA29">
        <f t="shared" si="88"/>
        <v>9.858427328760886E-3</v>
      </c>
      <c r="CB29">
        <f t="shared" si="89"/>
        <v>9.5494564623271064E-2</v>
      </c>
      <c r="CC29">
        <f t="shared" si="90"/>
        <v>3.0675098741224767E-2</v>
      </c>
      <c r="CD29">
        <f t="shared" si="91"/>
        <v>1.246970284929781E-2</v>
      </c>
      <c r="CE29">
        <f t="shared" si="92"/>
        <v>8.0397829049699679E-2</v>
      </c>
      <c r="CF29">
        <f t="shared" si="93"/>
        <v>2.3115274235581108E-2</v>
      </c>
      <c r="CG29">
        <f t="shared" si="94"/>
        <v>6.9057118302479945E-2</v>
      </c>
      <c r="CH29" s="7">
        <v>50</v>
      </c>
      <c r="CI29" s="8">
        <v>150</v>
      </c>
      <c r="CJ29" s="8">
        <v>145</v>
      </c>
      <c r="CK29" s="8">
        <f t="shared" si="15"/>
        <v>3</v>
      </c>
      <c r="CL29" s="8">
        <f t="shared" si="16"/>
        <v>0.33333333333333331</v>
      </c>
      <c r="CM29">
        <f t="shared" si="17"/>
        <v>0.1</v>
      </c>
      <c r="CN29">
        <f t="shared" si="95"/>
        <v>375</v>
      </c>
      <c r="CO29">
        <f t="shared" ref="CO29:CU29" si="148">CN29+125</f>
        <v>500</v>
      </c>
      <c r="CP29">
        <f t="shared" si="148"/>
        <v>625</v>
      </c>
      <c r="CQ29">
        <f t="shared" si="148"/>
        <v>750</v>
      </c>
      <c r="CR29">
        <f t="shared" si="148"/>
        <v>875</v>
      </c>
      <c r="CS29">
        <f t="shared" si="148"/>
        <v>1000</v>
      </c>
      <c r="CT29">
        <f t="shared" si="148"/>
        <v>1125</v>
      </c>
      <c r="CU29">
        <f t="shared" si="148"/>
        <v>1250</v>
      </c>
      <c r="CV29">
        <f t="shared" si="97"/>
        <v>7.5</v>
      </c>
      <c r="CW29">
        <f t="shared" si="97"/>
        <v>10</v>
      </c>
      <c r="CX29">
        <f t="shared" si="97"/>
        <v>12.5</v>
      </c>
      <c r="CY29">
        <f t="shared" si="97"/>
        <v>15</v>
      </c>
      <c r="CZ29">
        <f t="shared" si="97"/>
        <v>17.5</v>
      </c>
      <c r="DA29">
        <f t="shared" si="97"/>
        <v>20</v>
      </c>
      <c r="DB29">
        <f t="shared" si="97"/>
        <v>22.5</v>
      </c>
      <c r="DC29">
        <f t="shared" si="97"/>
        <v>25</v>
      </c>
      <c r="DD29" s="11">
        <f t="shared" si="98"/>
        <v>1.3333333333333334E-2</v>
      </c>
      <c r="DE29" s="11">
        <f t="shared" si="98"/>
        <v>0.01</v>
      </c>
      <c r="DF29" s="11">
        <f t="shared" si="98"/>
        <v>8.0000000000000002E-3</v>
      </c>
      <c r="DG29" s="11">
        <f t="shared" si="98"/>
        <v>6.6666666666666671E-3</v>
      </c>
      <c r="DH29" s="11">
        <f t="shared" si="98"/>
        <v>5.7142857142857143E-3</v>
      </c>
      <c r="DI29" s="11">
        <f t="shared" si="98"/>
        <v>5.0000000000000001E-3</v>
      </c>
      <c r="DJ29" s="11">
        <f t="shared" si="98"/>
        <v>4.4444444444444444E-3</v>
      </c>
      <c r="DK29" s="11">
        <f t="shared" si="98"/>
        <v>4.0000000000000001E-3</v>
      </c>
      <c r="DL29">
        <f t="shared" si="21"/>
        <v>5</v>
      </c>
      <c r="DM29">
        <f t="shared" ref="DM29:DT29" si="149">E29+F29</f>
        <v>6.2367043999999995E-5</v>
      </c>
      <c r="DN29">
        <f t="shared" si="149"/>
        <v>2.5439356390000002E-5</v>
      </c>
      <c r="DO29">
        <f t="shared" si="149"/>
        <v>1.322339049E-5</v>
      </c>
      <c r="DP29">
        <f t="shared" si="149"/>
        <v>7.8121765800000005E-6</v>
      </c>
      <c r="DQ29">
        <f t="shared" si="149"/>
        <v>5.0124398099999998E-6</v>
      </c>
      <c r="DR29">
        <f t="shared" si="149"/>
        <v>3.4105735299999999E-6</v>
      </c>
      <c r="DS29">
        <f t="shared" si="149"/>
        <v>2.4258196200000002E-6</v>
      </c>
      <c r="DT29">
        <f t="shared" si="149"/>
        <v>1.7865772119999999E-6</v>
      </c>
    </row>
    <row r="30" spans="1:124">
      <c r="A30">
        <f>'2000 250 200 1'!A31</f>
        <v>27</v>
      </c>
      <c r="B30">
        <f t="shared" si="7"/>
        <v>-270</v>
      </c>
      <c r="C30">
        <f>'2000 250 200 1'!B31</f>
        <v>2.2630000000000001E-2</v>
      </c>
      <c r="D30">
        <f t="shared" si="8"/>
        <v>-1.6453154460452715</v>
      </c>
      <c r="E30">
        <f>'2000 250 200 1'!C164</f>
        <v>4.5345077399999997E-5</v>
      </c>
      <c r="F30">
        <f>'2000 250 200 1'!C297</f>
        <v>1.70216303E-5</v>
      </c>
      <c r="G30">
        <f>'2000 250 200 1'!C430</f>
        <v>8.4176534100000001E-6</v>
      </c>
      <c r="H30">
        <f>'2000 250 200 1'!C563</f>
        <v>4.8057167600000002E-6</v>
      </c>
      <c r="I30">
        <f>'2000 250 200 1'!C696</f>
        <v>3.00644321E-6</v>
      </c>
      <c r="J30">
        <f>'2000 250 200 1'!C829</f>
        <v>2.0059806699999999E-6</v>
      </c>
      <c r="K30">
        <f>'2000 250 200 1'!C962</f>
        <v>1.4045888500000001E-6</v>
      </c>
      <c r="L30">
        <f>'2000 250 200 1'!C1095</f>
        <v>1.0212324600000001E-6</v>
      </c>
      <c r="M30">
        <f>'2000 250 200 1'!C1228</f>
        <v>7.6534283299999995E-7</v>
      </c>
      <c r="N30">
        <f t="shared" si="23"/>
        <v>2.8323447099999997E-5</v>
      </c>
      <c r="O30">
        <f t="shared" si="24"/>
        <v>8.6039768899999999E-6</v>
      </c>
      <c r="P30">
        <f t="shared" si="25"/>
        <v>3.6119366499999998E-6</v>
      </c>
      <c r="Q30">
        <f t="shared" si="26"/>
        <v>1.7992735500000003E-6</v>
      </c>
      <c r="R30">
        <f t="shared" si="27"/>
        <v>1.0004625400000001E-6</v>
      </c>
      <c r="S30">
        <f t="shared" si="28"/>
        <v>6.0139181999999984E-7</v>
      </c>
      <c r="T30">
        <f t="shared" si="29"/>
        <v>3.8335638999999999E-7</v>
      </c>
      <c r="U30">
        <f t="shared" si="30"/>
        <v>2.5588962700000013E-7</v>
      </c>
      <c r="V30">
        <f t="shared" si="31"/>
        <v>1.9719470209999997E-5</v>
      </c>
      <c r="W30">
        <f t="shared" si="32"/>
        <v>4.9920402400000001E-6</v>
      </c>
      <c r="X30">
        <f t="shared" si="33"/>
        <v>1.8126630999999996E-6</v>
      </c>
      <c r="Y30">
        <f t="shared" si="34"/>
        <v>7.9881101000000021E-7</v>
      </c>
      <c r="Z30">
        <f t="shared" si="35"/>
        <v>3.9907072000000022E-7</v>
      </c>
      <c r="AA30">
        <f t="shared" si="36"/>
        <v>2.1803542999999985E-7</v>
      </c>
      <c r="AB30">
        <f t="shared" si="37"/>
        <v>1.2746676299999987E-7</v>
      </c>
      <c r="AC30">
        <f t="shared" si="38"/>
        <v>1.472742997E-5</v>
      </c>
      <c r="AD30">
        <f t="shared" si="39"/>
        <v>3.1793771399999997E-6</v>
      </c>
      <c r="AE30">
        <f t="shared" si="40"/>
        <v>1.0138520900000006E-6</v>
      </c>
      <c r="AF30">
        <f t="shared" si="41"/>
        <v>3.9974029E-7</v>
      </c>
      <c r="AG30">
        <f t="shared" si="42"/>
        <v>1.8103528999999995E-7</v>
      </c>
      <c r="AH30">
        <f t="shared" si="43"/>
        <v>9.0568666999999978E-8</v>
      </c>
      <c r="AI30">
        <f t="shared" si="44"/>
        <v>1.1548052829999996E-5</v>
      </c>
      <c r="AJ30">
        <f t="shared" si="45"/>
        <v>2.1655250499999995E-6</v>
      </c>
      <c r="AK30">
        <f t="shared" si="46"/>
        <v>6.1411180000000021E-7</v>
      </c>
      <c r="AL30">
        <f t="shared" si="47"/>
        <v>2.1870500000000048E-7</v>
      </c>
      <c r="AM30">
        <f t="shared" si="48"/>
        <v>9.0466622999999968E-8</v>
      </c>
      <c r="AN30">
        <f t="shared" si="49"/>
        <v>9.3825277799999906E-6</v>
      </c>
      <c r="AO30">
        <f t="shared" si="50"/>
        <v>1.5514132500000039E-6</v>
      </c>
      <c r="AP30">
        <f t="shared" si="51"/>
        <v>3.9540679999999889E-7</v>
      </c>
      <c r="AQ30">
        <f t="shared" si="52"/>
        <v>1.2823837699999797E-7</v>
      </c>
      <c r="AR30">
        <f t="shared" si="53"/>
        <v>7.8311145299999994E-6</v>
      </c>
      <c r="AS30">
        <f t="shared" si="54"/>
        <v>1.1560064500000016E-6</v>
      </c>
      <c r="AT30">
        <f t="shared" si="55"/>
        <v>2.6716842300000177E-7</v>
      </c>
      <c r="AU30">
        <f t="shared" si="56"/>
        <v>6.6751080800000029E-6</v>
      </c>
      <c r="AV30">
        <f t="shared" si="57"/>
        <v>8.8883802699999815E-7</v>
      </c>
      <c r="AW30">
        <f t="shared" si="58"/>
        <v>5.786270052999981E-6</v>
      </c>
      <c r="AX30">
        <f t="shared" si="59"/>
        <v>0.4541436953228814</v>
      </c>
      <c r="AY30">
        <f t="shared" si="60"/>
        <v>0.33821616159018808</v>
      </c>
      <c r="AZ30">
        <f t="shared" si="61"/>
        <v>0.27314796482022702</v>
      </c>
      <c r="BA30">
        <f t="shared" si="62"/>
        <v>0.23031703868194089</v>
      </c>
      <c r="BB30">
        <f t="shared" si="63"/>
        <v>0.19959655526978298</v>
      </c>
      <c r="BC30">
        <f t="shared" si="64"/>
        <v>0.17633178754262716</v>
      </c>
      <c r="BD30">
        <f t="shared" si="65"/>
        <v>0.15803158642381618</v>
      </c>
      <c r="BE30">
        <f t="shared" si="66"/>
        <v>0.14322913117773656</v>
      </c>
      <c r="BF30">
        <f t="shared" si="67"/>
        <v>0.27858512672531771</v>
      </c>
      <c r="BG30">
        <f t="shared" si="68"/>
        <v>0.16505340262605062</v>
      </c>
      <c r="BH30">
        <f t="shared" si="69"/>
        <v>0.11168724233352827</v>
      </c>
      <c r="BI30">
        <f t="shared" si="70"/>
        <v>8.1360721881042458E-2</v>
      </c>
      <c r="BJ30">
        <f t="shared" si="71"/>
        <v>6.2189485480419207E-2</v>
      </c>
      <c r="BK30">
        <f t="shared" si="72"/>
        <v>4.9197917908778012E-2</v>
      </c>
      <c r="BL30">
        <f t="shared" si="73"/>
        <v>3.9943656072848978E-2</v>
      </c>
      <c r="BM30">
        <f t="shared" si="74"/>
        <v>0.1948328455928868</v>
      </c>
      <c r="BN30">
        <f t="shared" si="75"/>
        <v>9.5616213557437921E-2</v>
      </c>
      <c r="BO30">
        <f t="shared" si="76"/>
        <v>5.559681619676992E-2</v>
      </c>
      <c r="BP30">
        <f t="shared" si="77"/>
        <v>3.5618811836834172E-2</v>
      </c>
      <c r="BQ30">
        <f t="shared" si="78"/>
        <v>2.4338440771404572E-2</v>
      </c>
      <c r="BR30">
        <f t="shared" si="79"/>
        <v>1.7426619857398226E-2</v>
      </c>
      <c r="BS30">
        <f t="shared" si="80"/>
        <v>0.14692829493363624</v>
      </c>
      <c r="BT30">
        <f t="shared" si="81"/>
        <v>6.1420398396174941E-2</v>
      </c>
      <c r="BU30">
        <f t="shared" si="82"/>
        <v>3.1267811993624633E-2</v>
      </c>
      <c r="BV30">
        <f t="shared" si="83"/>
        <v>1.7862273738934682E-2</v>
      </c>
      <c r="BW30">
        <f t="shared" si="84"/>
        <v>1.1027689682412514E-2</v>
      </c>
      <c r="BX30">
        <f t="shared" si="85"/>
        <v>0.11640492014877182</v>
      </c>
      <c r="BY30">
        <f t="shared" si="86"/>
        <v>4.2316640974860702E-2</v>
      </c>
      <c r="BZ30">
        <f t="shared" si="87"/>
        <v>1.9137264589945347E-2</v>
      </c>
      <c r="CA30">
        <f t="shared" si="88"/>
        <v>9.8574350542985478E-3</v>
      </c>
      <c r="CB30">
        <f t="shared" si="89"/>
        <v>9.5493139345684819E-2</v>
      </c>
      <c r="CC30">
        <f t="shared" si="90"/>
        <v>3.0676934264902742E-2</v>
      </c>
      <c r="CD30">
        <f t="shared" si="91"/>
        <v>1.2468798445095365E-2</v>
      </c>
      <c r="CE30">
        <f t="shared" si="92"/>
        <v>8.0395554601003685E-2</v>
      </c>
      <c r="CF30">
        <f t="shared" si="93"/>
        <v>2.3117572369706654E-2</v>
      </c>
      <c r="CG30">
        <f t="shared" si="94"/>
        <v>6.9053788151347106E-2</v>
      </c>
      <c r="CH30" s="7">
        <v>50</v>
      </c>
      <c r="CI30" s="8">
        <v>150</v>
      </c>
      <c r="CJ30" s="8">
        <v>145</v>
      </c>
      <c r="CK30" s="8">
        <f t="shared" si="15"/>
        <v>3</v>
      </c>
      <c r="CL30" s="8">
        <f t="shared" si="16"/>
        <v>0.33333333333333331</v>
      </c>
      <c r="CM30">
        <f t="shared" si="17"/>
        <v>0.1</v>
      </c>
      <c r="CN30">
        <f t="shared" si="95"/>
        <v>375</v>
      </c>
      <c r="CO30">
        <f t="shared" ref="CO30:CU30" si="150">CN30+125</f>
        <v>500</v>
      </c>
      <c r="CP30">
        <f t="shared" si="150"/>
        <v>625</v>
      </c>
      <c r="CQ30">
        <f t="shared" si="150"/>
        <v>750</v>
      </c>
      <c r="CR30">
        <f t="shared" si="150"/>
        <v>875</v>
      </c>
      <c r="CS30">
        <f t="shared" si="150"/>
        <v>1000</v>
      </c>
      <c r="CT30">
        <f t="shared" si="150"/>
        <v>1125</v>
      </c>
      <c r="CU30">
        <f t="shared" si="150"/>
        <v>1250</v>
      </c>
      <c r="CV30">
        <f t="shared" si="97"/>
        <v>7.5</v>
      </c>
      <c r="CW30">
        <f t="shared" si="97"/>
        <v>10</v>
      </c>
      <c r="CX30">
        <f t="shared" si="97"/>
        <v>12.5</v>
      </c>
      <c r="CY30">
        <f t="shared" si="97"/>
        <v>15</v>
      </c>
      <c r="CZ30">
        <f t="shared" si="97"/>
        <v>17.5</v>
      </c>
      <c r="DA30">
        <f t="shared" si="97"/>
        <v>20</v>
      </c>
      <c r="DB30">
        <f t="shared" si="97"/>
        <v>22.5</v>
      </c>
      <c r="DC30">
        <f t="shared" si="97"/>
        <v>25</v>
      </c>
      <c r="DD30" s="11">
        <f t="shared" si="98"/>
        <v>1.3333333333333334E-2</v>
      </c>
      <c r="DE30" s="11">
        <f t="shared" si="98"/>
        <v>0.01</v>
      </c>
      <c r="DF30" s="11">
        <f t="shared" si="98"/>
        <v>8.0000000000000002E-3</v>
      </c>
      <c r="DG30" s="11">
        <f t="shared" si="98"/>
        <v>6.6666666666666671E-3</v>
      </c>
      <c r="DH30" s="11">
        <f t="shared" si="98"/>
        <v>5.7142857142857143E-3</v>
      </c>
      <c r="DI30" s="11">
        <f t="shared" si="98"/>
        <v>5.0000000000000001E-3</v>
      </c>
      <c r="DJ30" s="11">
        <f t="shared" si="98"/>
        <v>4.4444444444444444E-3</v>
      </c>
      <c r="DK30" s="11">
        <f t="shared" si="98"/>
        <v>4.0000000000000001E-3</v>
      </c>
      <c r="DL30">
        <f t="shared" si="21"/>
        <v>5</v>
      </c>
      <c r="DM30">
        <f t="shared" ref="DM30:DT30" si="151">E30+F30</f>
        <v>6.2366707699999994E-5</v>
      </c>
      <c r="DN30">
        <f t="shared" si="151"/>
        <v>2.543928371E-5</v>
      </c>
      <c r="DO30">
        <f t="shared" si="151"/>
        <v>1.3223370170000001E-5</v>
      </c>
      <c r="DP30">
        <f t="shared" si="151"/>
        <v>7.8121599700000006E-6</v>
      </c>
      <c r="DQ30">
        <f t="shared" si="151"/>
        <v>5.0124238799999999E-6</v>
      </c>
      <c r="DR30">
        <f t="shared" si="151"/>
        <v>3.41056952E-6</v>
      </c>
      <c r="DS30">
        <f t="shared" si="151"/>
        <v>2.4258213100000001E-6</v>
      </c>
      <c r="DT30">
        <f t="shared" si="151"/>
        <v>1.786575293E-6</v>
      </c>
    </row>
    <row r="31" spans="1:124">
      <c r="A31">
        <f>'2000 250 200 1'!A32</f>
        <v>28</v>
      </c>
      <c r="B31">
        <f t="shared" si="7"/>
        <v>-280</v>
      </c>
      <c r="C31">
        <f>'2000 250 200 1'!B32</f>
        <v>2.5399999999999999E-2</v>
      </c>
      <c r="D31">
        <f t="shared" si="8"/>
        <v>-1.5951662833800619</v>
      </c>
      <c r="E31">
        <f>'2000 250 200 1'!C165</f>
        <v>4.5344634600000002E-5</v>
      </c>
      <c r="F31">
        <f>'2000 250 200 1'!C298</f>
        <v>1.7021512799999999E-5</v>
      </c>
      <c r="G31">
        <f>'2000 250 200 1'!C431</f>
        <v>8.4176067199999995E-6</v>
      </c>
      <c r="H31">
        <f>'2000 250 200 1'!C564</f>
        <v>4.8056979099999998E-6</v>
      </c>
      <c r="I31">
        <f>'2000 250 200 1'!C697</f>
        <v>3.0064260200000001E-6</v>
      </c>
      <c r="J31">
        <f>'2000 250 200 1'!C830</f>
        <v>2.0059691399999998E-6</v>
      </c>
      <c r="K31">
        <f>'2000 250 200 1'!C963</f>
        <v>1.40458539E-6</v>
      </c>
      <c r="L31">
        <f>'2000 250 200 1'!C1096</f>
        <v>1.0212301399999999E-6</v>
      </c>
      <c r="M31">
        <f>'2000 250 200 1'!C1229</f>
        <v>7.6533893199999999E-7</v>
      </c>
      <c r="N31">
        <f t="shared" si="23"/>
        <v>2.8323121800000004E-5</v>
      </c>
      <c r="O31">
        <f t="shared" si="24"/>
        <v>8.6039060799999991E-6</v>
      </c>
      <c r="P31">
        <f t="shared" si="25"/>
        <v>3.6119088099999997E-6</v>
      </c>
      <c r="Q31">
        <f t="shared" si="26"/>
        <v>1.7992718899999998E-6</v>
      </c>
      <c r="R31">
        <f t="shared" si="27"/>
        <v>1.0004568800000003E-6</v>
      </c>
      <c r="S31">
        <f t="shared" si="28"/>
        <v>6.0138374999999979E-7</v>
      </c>
      <c r="T31">
        <f t="shared" si="29"/>
        <v>3.8335525000000009E-7</v>
      </c>
      <c r="U31">
        <f t="shared" si="30"/>
        <v>2.5589120799999993E-7</v>
      </c>
      <c r="V31">
        <f t="shared" si="31"/>
        <v>1.9719215720000005E-5</v>
      </c>
      <c r="W31">
        <f t="shared" si="32"/>
        <v>4.9919972699999994E-6</v>
      </c>
      <c r="X31">
        <f t="shared" si="33"/>
        <v>1.8126369199999999E-6</v>
      </c>
      <c r="Y31">
        <f t="shared" si="34"/>
        <v>7.9881500999999948E-7</v>
      </c>
      <c r="Z31">
        <f t="shared" si="35"/>
        <v>3.9907313000000049E-7</v>
      </c>
      <c r="AA31">
        <f t="shared" si="36"/>
        <v>2.1802849999999969E-7</v>
      </c>
      <c r="AB31">
        <f t="shared" si="37"/>
        <v>1.2746404200000016E-7</v>
      </c>
      <c r="AC31">
        <f t="shared" si="38"/>
        <v>1.4727218450000005E-5</v>
      </c>
      <c r="AD31">
        <f t="shared" si="39"/>
        <v>3.1793603499999995E-6</v>
      </c>
      <c r="AE31">
        <f t="shared" si="40"/>
        <v>1.0138219100000008E-6</v>
      </c>
      <c r="AF31">
        <f t="shared" si="41"/>
        <v>3.9974187999999814E-7</v>
      </c>
      <c r="AG31">
        <f t="shared" si="42"/>
        <v>1.8104463000000143E-7</v>
      </c>
      <c r="AH31">
        <f t="shared" si="43"/>
        <v>9.056445799999911E-8</v>
      </c>
      <c r="AI31">
        <f t="shared" si="44"/>
        <v>1.1547858100000005E-5</v>
      </c>
      <c r="AJ31">
        <f t="shared" si="45"/>
        <v>2.1655384399999991E-6</v>
      </c>
      <c r="AK31">
        <f t="shared" si="46"/>
        <v>6.1408003000000228E-7</v>
      </c>
      <c r="AL31">
        <f t="shared" si="47"/>
        <v>2.1869724999999735E-7</v>
      </c>
      <c r="AM31">
        <f t="shared" si="48"/>
        <v>9.0480172000001259E-8</v>
      </c>
      <c r="AN31">
        <f t="shared" si="49"/>
        <v>9.3823196600000124E-6</v>
      </c>
      <c r="AO31">
        <f t="shared" si="50"/>
        <v>1.5514584099999956E-6</v>
      </c>
      <c r="AP31">
        <f t="shared" si="51"/>
        <v>3.9538278000000133E-7</v>
      </c>
      <c r="AQ31">
        <f t="shared" si="52"/>
        <v>1.2821707799999884E-7</v>
      </c>
      <c r="AR31">
        <f t="shared" si="53"/>
        <v>7.8308612500000107E-6</v>
      </c>
      <c r="AS31">
        <f t="shared" si="54"/>
        <v>1.1560756299999885E-6</v>
      </c>
      <c r="AT31">
        <f t="shared" si="55"/>
        <v>2.6716570200000313E-7</v>
      </c>
      <c r="AU31">
        <f t="shared" si="56"/>
        <v>6.6747856200000237E-6</v>
      </c>
      <c r="AV31">
        <f t="shared" si="57"/>
        <v>8.8890992800000253E-7</v>
      </c>
      <c r="AW31">
        <f t="shared" si="58"/>
        <v>5.7858756919999977E-6</v>
      </c>
      <c r="AX31">
        <f t="shared" si="59"/>
        <v>0.45414255939753623</v>
      </c>
      <c r="AY31">
        <f t="shared" si="60"/>
        <v>0.33821556100774985</v>
      </c>
      <c r="AZ31">
        <f t="shared" si="61"/>
        <v>0.27314721327720026</v>
      </c>
      <c r="BA31">
        <f t="shared" si="62"/>
        <v>0.23031788872299672</v>
      </c>
      <c r="BB31">
        <f t="shared" si="63"/>
        <v>0.19959656971658243</v>
      </c>
      <c r="BC31">
        <f t="shared" si="64"/>
        <v>0.17633019636838934</v>
      </c>
      <c r="BD31">
        <f t="shared" si="65"/>
        <v>0.15803149302123567</v>
      </c>
      <c r="BE31">
        <f t="shared" si="66"/>
        <v>0.14323051485131716</v>
      </c>
      <c r="BF31">
        <f t="shared" si="67"/>
        <v>0.27858392035225954</v>
      </c>
      <c r="BG31">
        <f t="shared" si="68"/>
        <v>0.16505298078104483</v>
      </c>
      <c r="BH31">
        <f t="shared" si="69"/>
        <v>0.11168619856300573</v>
      </c>
      <c r="BI31">
        <f t="shared" si="70"/>
        <v>8.1361523495926638E-2</v>
      </c>
      <c r="BJ31">
        <f t="shared" si="71"/>
        <v>6.2190172915515617E-2</v>
      </c>
      <c r="BK31">
        <f t="shared" si="72"/>
        <v>4.9196546365597608E-2</v>
      </c>
      <c r="BL31">
        <f t="shared" si="73"/>
        <v>3.9942924580377195E-2</v>
      </c>
      <c r="BM31">
        <f t="shared" si="74"/>
        <v>0.19483166043001682</v>
      </c>
      <c r="BN31">
        <f t="shared" si="75"/>
        <v>9.5616284388907555E-2</v>
      </c>
      <c r="BO31">
        <f t="shared" si="76"/>
        <v>5.5595448580259881E-2</v>
      </c>
      <c r="BP31">
        <f t="shared" si="77"/>
        <v>3.5619115474506621E-2</v>
      </c>
      <c r="BQ31">
        <f t="shared" si="78"/>
        <v>2.4339809336592137E-2</v>
      </c>
      <c r="BR31">
        <f t="shared" si="79"/>
        <v>1.7425881109532845E-2</v>
      </c>
      <c r="BS31">
        <f t="shared" si="80"/>
        <v>0.14692701941256581</v>
      </c>
      <c r="BT31">
        <f t="shared" si="81"/>
        <v>6.1421147076561884E-2</v>
      </c>
      <c r="BU31">
        <f t="shared" si="82"/>
        <v>3.1266349972623071E-2</v>
      </c>
      <c r="BV31">
        <f t="shared" si="83"/>
        <v>1.7861718601852136E-2</v>
      </c>
      <c r="BW31">
        <f t="shared" si="84"/>
        <v>1.1029392905402148E-2</v>
      </c>
      <c r="BX31">
        <f t="shared" si="85"/>
        <v>0.11640328338733215</v>
      </c>
      <c r="BY31">
        <f t="shared" si="86"/>
        <v>4.2318121191065372E-2</v>
      </c>
      <c r="BZ31">
        <f t="shared" si="87"/>
        <v>1.9136194701909279E-2</v>
      </c>
      <c r="CA31">
        <f t="shared" si="88"/>
        <v>9.8558412148444345E-3</v>
      </c>
      <c r="CB31">
        <f t="shared" si="89"/>
        <v>9.5490817044879314E-2</v>
      </c>
      <c r="CC31">
        <f t="shared" si="90"/>
        <v>3.067894719921432E-2</v>
      </c>
      <c r="CD31">
        <f t="shared" si="91"/>
        <v>1.2468731940670465E-2</v>
      </c>
      <c r="CE31">
        <f t="shared" si="92"/>
        <v>8.0392310241345355E-2</v>
      </c>
      <c r="CF31">
        <f t="shared" si="93"/>
        <v>2.3119575580356495E-2</v>
      </c>
      <c r="CG31">
        <f t="shared" si="94"/>
        <v>6.9049629180599925E-2</v>
      </c>
      <c r="CH31" s="7">
        <v>50</v>
      </c>
      <c r="CI31" s="8">
        <v>150</v>
      </c>
      <c r="CJ31" s="8">
        <v>145</v>
      </c>
      <c r="CK31" s="8">
        <f t="shared" si="15"/>
        <v>3</v>
      </c>
      <c r="CL31" s="8">
        <f t="shared" si="16"/>
        <v>0.33333333333333331</v>
      </c>
      <c r="CM31">
        <f t="shared" si="17"/>
        <v>0.1</v>
      </c>
      <c r="CN31">
        <f t="shared" si="95"/>
        <v>375</v>
      </c>
      <c r="CO31">
        <f t="shared" ref="CO31:CU31" si="152">CN31+125</f>
        <v>500</v>
      </c>
      <c r="CP31">
        <f t="shared" si="152"/>
        <v>625</v>
      </c>
      <c r="CQ31">
        <f t="shared" si="152"/>
        <v>750</v>
      </c>
      <c r="CR31">
        <f t="shared" si="152"/>
        <v>875</v>
      </c>
      <c r="CS31">
        <f t="shared" si="152"/>
        <v>1000</v>
      </c>
      <c r="CT31">
        <f t="shared" si="152"/>
        <v>1125</v>
      </c>
      <c r="CU31">
        <f t="shared" si="152"/>
        <v>1250</v>
      </c>
      <c r="CV31">
        <f t="shared" si="97"/>
        <v>7.5</v>
      </c>
      <c r="CW31">
        <f t="shared" si="97"/>
        <v>10</v>
      </c>
      <c r="CX31">
        <f t="shared" si="97"/>
        <v>12.5</v>
      </c>
      <c r="CY31">
        <f t="shared" si="97"/>
        <v>15</v>
      </c>
      <c r="CZ31">
        <f t="shared" si="97"/>
        <v>17.5</v>
      </c>
      <c r="DA31">
        <f t="shared" si="97"/>
        <v>20</v>
      </c>
      <c r="DB31">
        <f t="shared" si="97"/>
        <v>22.5</v>
      </c>
      <c r="DC31">
        <f t="shared" si="97"/>
        <v>25</v>
      </c>
      <c r="DD31" s="11">
        <f t="shared" si="98"/>
        <v>1.3333333333333334E-2</v>
      </c>
      <c r="DE31" s="11">
        <f t="shared" si="98"/>
        <v>0.01</v>
      </c>
      <c r="DF31" s="11">
        <f t="shared" si="98"/>
        <v>8.0000000000000002E-3</v>
      </c>
      <c r="DG31" s="11">
        <f t="shared" si="98"/>
        <v>6.6666666666666671E-3</v>
      </c>
      <c r="DH31" s="11">
        <f t="shared" si="98"/>
        <v>5.7142857142857143E-3</v>
      </c>
      <c r="DI31" s="11">
        <f t="shared" si="98"/>
        <v>5.0000000000000001E-3</v>
      </c>
      <c r="DJ31" s="11">
        <f t="shared" si="98"/>
        <v>4.4444444444444444E-3</v>
      </c>
      <c r="DK31" s="11">
        <f t="shared" si="98"/>
        <v>4.0000000000000001E-3</v>
      </c>
      <c r="DL31">
        <f t="shared" si="21"/>
        <v>5</v>
      </c>
      <c r="DM31">
        <f t="shared" ref="DM31:DT31" si="153">E31+F31</f>
        <v>6.2366147400000008E-5</v>
      </c>
      <c r="DN31">
        <f t="shared" si="153"/>
        <v>2.5439119519999998E-5</v>
      </c>
      <c r="DO31">
        <f t="shared" si="153"/>
        <v>1.3223304629999999E-5</v>
      </c>
      <c r="DP31">
        <f t="shared" si="153"/>
        <v>7.8121239299999995E-6</v>
      </c>
      <c r="DQ31">
        <f t="shared" si="153"/>
        <v>5.0123951599999999E-6</v>
      </c>
      <c r="DR31">
        <f t="shared" si="153"/>
        <v>3.41055453E-6</v>
      </c>
      <c r="DS31">
        <f t="shared" si="153"/>
        <v>2.4258155299999999E-6</v>
      </c>
      <c r="DT31">
        <f t="shared" si="153"/>
        <v>1.786569072E-6</v>
      </c>
    </row>
    <row r="32" spans="1:124">
      <c r="A32">
        <f>'2000 250 200 1'!A33</f>
        <v>29</v>
      </c>
      <c r="B32">
        <f t="shared" si="7"/>
        <v>-290</v>
      </c>
      <c r="C32">
        <f>'2000 250 200 1'!B33</f>
        <v>2.8510000000000001E-2</v>
      </c>
      <c r="D32">
        <f t="shared" si="8"/>
        <v>-1.5450027826905399</v>
      </c>
      <c r="E32">
        <f>'2000 250 200 1'!C166</f>
        <v>4.53438018E-5</v>
      </c>
      <c r="F32">
        <f>'2000 250 200 1'!C299</f>
        <v>1.7021266900000001E-5</v>
      </c>
      <c r="G32">
        <f>'2000 250 200 1'!C432</f>
        <v>8.4174946499999993E-6</v>
      </c>
      <c r="H32">
        <f>'2000 250 200 1'!C565</f>
        <v>4.8056460900000003E-6</v>
      </c>
      <c r="I32">
        <f>'2000 250 200 1'!C698</f>
        <v>3.0063943699999998E-6</v>
      </c>
      <c r="J32">
        <f>'2000 250 200 1'!C831</f>
        <v>2.0059462099999998E-6</v>
      </c>
      <c r="K32">
        <f>'2000 250 200 1'!C964</f>
        <v>1.40457097E-6</v>
      </c>
      <c r="L32">
        <f>'2000 250 200 1'!C1097</f>
        <v>1.02122064E-6</v>
      </c>
      <c r="M32">
        <f>'2000 250 200 1'!C1230</f>
        <v>7.6533165200000005E-7</v>
      </c>
      <c r="N32">
        <f t="shared" si="23"/>
        <v>2.8322534899999999E-5</v>
      </c>
      <c r="O32">
        <f t="shared" si="24"/>
        <v>8.6037722500000013E-6</v>
      </c>
      <c r="P32">
        <f t="shared" si="25"/>
        <v>3.611848559999999E-6</v>
      </c>
      <c r="Q32">
        <f t="shared" si="26"/>
        <v>1.7992517200000005E-6</v>
      </c>
      <c r="R32">
        <f t="shared" si="27"/>
        <v>1.00044816E-6</v>
      </c>
      <c r="S32">
        <f t="shared" si="28"/>
        <v>6.0137523999999984E-7</v>
      </c>
      <c r="T32">
        <f t="shared" si="29"/>
        <v>3.8335033000000003E-7</v>
      </c>
      <c r="U32">
        <f t="shared" si="30"/>
        <v>2.5588898799999993E-7</v>
      </c>
      <c r="V32">
        <f t="shared" si="31"/>
        <v>1.971876265E-5</v>
      </c>
      <c r="W32">
        <f t="shared" si="32"/>
        <v>4.9919236900000023E-6</v>
      </c>
      <c r="X32">
        <f t="shared" si="33"/>
        <v>1.8125968399999985E-6</v>
      </c>
      <c r="Y32">
        <f t="shared" si="34"/>
        <v>7.9880356000000051E-7</v>
      </c>
      <c r="Z32">
        <f t="shared" si="35"/>
        <v>3.9907292000000015E-7</v>
      </c>
      <c r="AA32">
        <f t="shared" si="36"/>
        <v>2.180249099999998E-7</v>
      </c>
      <c r="AB32">
        <f t="shared" si="37"/>
        <v>1.2746134200000011E-7</v>
      </c>
      <c r="AC32">
        <f t="shared" si="38"/>
        <v>1.472683895999999E-5</v>
      </c>
      <c r="AD32">
        <f t="shared" si="39"/>
        <v>3.1793268500000046E-6</v>
      </c>
      <c r="AE32">
        <f t="shared" si="40"/>
        <v>1.0137932799999993E-6</v>
      </c>
      <c r="AF32">
        <f t="shared" si="41"/>
        <v>3.9973064000000036E-7</v>
      </c>
      <c r="AG32">
        <f t="shared" si="42"/>
        <v>1.8104801000000035E-7</v>
      </c>
      <c r="AH32">
        <f t="shared" si="43"/>
        <v>9.056356799999927E-8</v>
      </c>
      <c r="AI32">
        <f t="shared" si="44"/>
        <v>1.1547512109999988E-5</v>
      </c>
      <c r="AJ32">
        <f t="shared" si="45"/>
        <v>2.1655335700000041E-6</v>
      </c>
      <c r="AK32">
        <f t="shared" si="46"/>
        <v>6.1406263999999849E-7</v>
      </c>
      <c r="AL32">
        <f t="shared" si="47"/>
        <v>2.1868263000000085E-7</v>
      </c>
      <c r="AM32">
        <f t="shared" si="48"/>
        <v>9.0484442000001079E-8</v>
      </c>
      <c r="AN32">
        <f t="shared" si="49"/>
        <v>9.3819785399999913E-6</v>
      </c>
      <c r="AO32">
        <f t="shared" si="50"/>
        <v>1.5514709300000086E-6</v>
      </c>
      <c r="AP32">
        <f t="shared" si="51"/>
        <v>3.9538000999999467E-7</v>
      </c>
      <c r="AQ32">
        <f t="shared" si="52"/>
        <v>1.2819818799999893E-7</v>
      </c>
      <c r="AR32">
        <f t="shared" si="53"/>
        <v>7.8305076099999586E-6</v>
      </c>
      <c r="AS32">
        <f t="shared" si="54"/>
        <v>1.1560909200000109E-6</v>
      </c>
      <c r="AT32">
        <f t="shared" si="55"/>
        <v>2.6718182200000252E-7</v>
      </c>
      <c r="AU32">
        <f t="shared" si="56"/>
        <v>6.6744166899999511E-6</v>
      </c>
      <c r="AV32">
        <f t="shared" si="57"/>
        <v>8.8890909800002874E-7</v>
      </c>
      <c r="AW32">
        <f t="shared" si="58"/>
        <v>5.7855075919999512E-6</v>
      </c>
      <c r="AX32">
        <f t="shared" si="59"/>
        <v>0.45414100377636563</v>
      </c>
      <c r="AY32">
        <f t="shared" si="60"/>
        <v>0.33821505945127278</v>
      </c>
      <c r="AZ32">
        <f t="shared" si="61"/>
        <v>0.27314604230704115</v>
      </c>
      <c r="BA32">
        <f t="shared" si="62"/>
        <v>0.2303177677090526</v>
      </c>
      <c r="BB32">
        <f t="shared" si="63"/>
        <v>0.19959700344225212</v>
      </c>
      <c r="BC32">
        <f t="shared" si="64"/>
        <v>0.17632963221138204</v>
      </c>
      <c r="BD32">
        <f t="shared" si="65"/>
        <v>0.15803102311826367</v>
      </c>
      <c r="BE32">
        <f t="shared" si="66"/>
        <v>0.14323061751164232</v>
      </c>
      <c r="BF32">
        <f t="shared" si="67"/>
        <v>0.27858220607942991</v>
      </c>
      <c r="BG32">
        <f t="shared" si="68"/>
        <v>0.16505278428392464</v>
      </c>
      <c r="BH32">
        <f t="shared" si="69"/>
        <v>0.11168507463181419</v>
      </c>
      <c r="BI32">
        <f t="shared" si="70"/>
        <v>8.1361239004411945E-2</v>
      </c>
      <c r="BJ32">
        <f t="shared" si="71"/>
        <v>6.2190808910245948E-2</v>
      </c>
      <c r="BK32">
        <f t="shared" si="72"/>
        <v>4.9196256379624867E-2</v>
      </c>
      <c r="BL32">
        <f t="shared" si="73"/>
        <v>3.9942469010148848E-2</v>
      </c>
      <c r="BM32">
        <f t="shared" si="74"/>
        <v>0.19482984276390067</v>
      </c>
      <c r="BN32">
        <f t="shared" si="75"/>
        <v>9.561654630296855E-2</v>
      </c>
      <c r="BO32">
        <f t="shared" si="76"/>
        <v>5.5594544624830301E-2</v>
      </c>
      <c r="BP32">
        <f t="shared" si="77"/>
        <v>3.5618497389156685E-2</v>
      </c>
      <c r="BQ32">
        <f t="shared" si="78"/>
        <v>2.4340520627396962E-2</v>
      </c>
      <c r="BR32">
        <f t="shared" si="79"/>
        <v>1.7425891358182573E-2</v>
      </c>
      <c r="BS32">
        <f t="shared" si="80"/>
        <v>0.14692499930295139</v>
      </c>
      <c r="BT32">
        <f t="shared" si="81"/>
        <v>6.1421817930774676E-2</v>
      </c>
      <c r="BU32">
        <f t="shared" si="82"/>
        <v>3.126583529070627E-2</v>
      </c>
      <c r="BV32">
        <f t="shared" si="83"/>
        <v>1.7860714642081943E-2</v>
      </c>
      <c r="BW32">
        <f t="shared" si="84"/>
        <v>1.1030028746727677E-2</v>
      </c>
      <c r="BX32">
        <f t="shared" si="85"/>
        <v>0.11640092453056429</v>
      </c>
      <c r="BY32">
        <f t="shared" si="86"/>
        <v>4.2319015362196753E-2</v>
      </c>
      <c r="BZ32">
        <f t="shared" si="87"/>
        <v>1.9136285133037768E-2</v>
      </c>
      <c r="CA32">
        <f t="shared" si="88"/>
        <v>9.85449340270814E-3</v>
      </c>
      <c r="CB32">
        <f t="shared" si="89"/>
        <v>9.5488031911505122E-2</v>
      </c>
      <c r="CC32">
        <f t="shared" si="90"/>
        <v>3.0679750494939262E-2</v>
      </c>
      <c r="CD32">
        <f t="shared" si="91"/>
        <v>1.2469629566247555E-2</v>
      </c>
      <c r="CE32">
        <f t="shared" si="92"/>
        <v>8.0389145889914498E-2</v>
      </c>
      <c r="CF32">
        <f t="shared" si="93"/>
        <v>2.3119851990146868E-2</v>
      </c>
      <c r="CG32">
        <f t="shared" si="94"/>
        <v>6.9046330803406761E-2</v>
      </c>
      <c r="CH32" s="7">
        <v>50</v>
      </c>
      <c r="CI32" s="8">
        <v>150</v>
      </c>
      <c r="CJ32" s="8">
        <v>145</v>
      </c>
      <c r="CK32" s="8">
        <f t="shared" si="15"/>
        <v>3</v>
      </c>
      <c r="CL32" s="8">
        <f t="shared" si="16"/>
        <v>0.33333333333333331</v>
      </c>
      <c r="CM32">
        <f t="shared" si="17"/>
        <v>0.1</v>
      </c>
      <c r="CN32">
        <f t="shared" si="95"/>
        <v>375</v>
      </c>
      <c r="CO32">
        <f t="shared" ref="CO32:CU32" si="154">CN32+125</f>
        <v>500</v>
      </c>
      <c r="CP32">
        <f t="shared" si="154"/>
        <v>625</v>
      </c>
      <c r="CQ32">
        <f t="shared" si="154"/>
        <v>750</v>
      </c>
      <c r="CR32">
        <f t="shared" si="154"/>
        <v>875</v>
      </c>
      <c r="CS32">
        <f t="shared" si="154"/>
        <v>1000</v>
      </c>
      <c r="CT32">
        <f t="shared" si="154"/>
        <v>1125</v>
      </c>
      <c r="CU32">
        <f t="shared" si="154"/>
        <v>1250</v>
      </c>
      <c r="CV32">
        <f t="shared" si="97"/>
        <v>7.5</v>
      </c>
      <c r="CW32">
        <f t="shared" si="97"/>
        <v>10</v>
      </c>
      <c r="CX32">
        <f t="shared" si="97"/>
        <v>12.5</v>
      </c>
      <c r="CY32">
        <f t="shared" si="97"/>
        <v>15</v>
      </c>
      <c r="CZ32">
        <f t="shared" si="97"/>
        <v>17.5</v>
      </c>
      <c r="DA32">
        <f t="shared" si="97"/>
        <v>20</v>
      </c>
      <c r="DB32">
        <f t="shared" si="97"/>
        <v>22.5</v>
      </c>
      <c r="DC32">
        <f t="shared" si="97"/>
        <v>25</v>
      </c>
      <c r="DD32" s="11">
        <f t="shared" si="98"/>
        <v>1.3333333333333334E-2</v>
      </c>
      <c r="DE32" s="11">
        <f t="shared" si="98"/>
        <v>0.01</v>
      </c>
      <c r="DF32" s="11">
        <f t="shared" si="98"/>
        <v>8.0000000000000002E-3</v>
      </c>
      <c r="DG32" s="11">
        <f t="shared" si="98"/>
        <v>6.6666666666666671E-3</v>
      </c>
      <c r="DH32" s="11">
        <f t="shared" si="98"/>
        <v>5.7142857142857143E-3</v>
      </c>
      <c r="DI32" s="11">
        <f t="shared" si="98"/>
        <v>5.0000000000000001E-3</v>
      </c>
      <c r="DJ32" s="11">
        <f t="shared" si="98"/>
        <v>4.4444444444444444E-3</v>
      </c>
      <c r="DK32" s="11">
        <f t="shared" si="98"/>
        <v>4.0000000000000001E-3</v>
      </c>
      <c r="DL32">
        <f t="shared" si="21"/>
        <v>5</v>
      </c>
      <c r="DM32">
        <f t="shared" ref="DM32:DT32" si="155">E32+F32</f>
        <v>6.2365068699999997E-5</v>
      </c>
      <c r="DN32">
        <f t="shared" si="155"/>
        <v>2.5438761549999998E-5</v>
      </c>
      <c r="DO32">
        <f t="shared" si="155"/>
        <v>1.3223140739999999E-5</v>
      </c>
      <c r="DP32">
        <f t="shared" si="155"/>
        <v>7.8120404600000006E-6</v>
      </c>
      <c r="DQ32">
        <f t="shared" si="155"/>
        <v>5.0123405799999997E-6</v>
      </c>
      <c r="DR32">
        <f t="shared" si="155"/>
        <v>3.4105171799999999E-6</v>
      </c>
      <c r="DS32">
        <f t="shared" si="155"/>
        <v>2.42579161E-6</v>
      </c>
      <c r="DT32">
        <f t="shared" si="155"/>
        <v>1.7865522920000001E-6</v>
      </c>
    </row>
    <row r="33" spans="1:124">
      <c r="A33">
        <f>'2000 250 200 1'!A34</f>
        <v>30</v>
      </c>
      <c r="B33">
        <f t="shared" si="7"/>
        <v>-300</v>
      </c>
      <c r="C33">
        <f>'2000 250 200 1'!B34</f>
        <v>3.2000000000000001E-2</v>
      </c>
      <c r="D33">
        <f t="shared" si="8"/>
        <v>-1.494850021680094</v>
      </c>
      <c r="E33">
        <f>'2000 250 200 1'!C167</f>
        <v>4.5342042199999999E-5</v>
      </c>
      <c r="F33">
        <f>'2000 250 200 1'!C300</f>
        <v>1.7020750600000001E-5</v>
      </c>
      <c r="G33">
        <f>'2000 250 200 1'!C433</f>
        <v>8.41726041E-6</v>
      </c>
      <c r="H33">
        <f>'2000 250 200 1'!C566</f>
        <v>4.80552872E-6</v>
      </c>
      <c r="I33">
        <f>'2000 250 200 1'!C699</f>
        <v>3.00632874E-6</v>
      </c>
      <c r="J33">
        <f>'2000 250 200 1'!C832</f>
        <v>2.0059007000000001E-6</v>
      </c>
      <c r="K33">
        <f>'2000 250 200 1'!C965</f>
        <v>1.40453794E-6</v>
      </c>
      <c r="L33">
        <f>'2000 250 200 1'!C1098</f>
        <v>1.0211981300000001E-6</v>
      </c>
      <c r="M33">
        <f>'2000 250 200 1'!C1231</f>
        <v>7.6531656999999997E-7</v>
      </c>
      <c r="N33">
        <f t="shared" si="23"/>
        <v>2.8321291599999998E-5</v>
      </c>
      <c r="O33">
        <f t="shared" si="24"/>
        <v>8.6034901900000009E-6</v>
      </c>
      <c r="P33">
        <f t="shared" si="25"/>
        <v>3.6117316900000001E-6</v>
      </c>
      <c r="Q33">
        <f t="shared" si="26"/>
        <v>1.79919998E-6</v>
      </c>
      <c r="R33">
        <f t="shared" si="27"/>
        <v>1.0004280399999998E-6</v>
      </c>
      <c r="S33">
        <f t="shared" si="28"/>
        <v>6.0136276000000009E-7</v>
      </c>
      <c r="T33">
        <f t="shared" si="29"/>
        <v>3.8333980999999999E-7</v>
      </c>
      <c r="U33">
        <f t="shared" si="30"/>
        <v>2.5588156000000009E-7</v>
      </c>
      <c r="V33">
        <f t="shared" si="31"/>
        <v>1.9717801409999995E-5</v>
      </c>
      <c r="W33">
        <f t="shared" si="32"/>
        <v>4.9917585000000009E-6</v>
      </c>
      <c r="X33">
        <f t="shared" si="33"/>
        <v>1.8125317100000001E-6</v>
      </c>
      <c r="Y33">
        <f t="shared" si="34"/>
        <v>7.9877194000000015E-7</v>
      </c>
      <c r="Z33">
        <f t="shared" si="35"/>
        <v>3.9906527999999975E-7</v>
      </c>
      <c r="AA33">
        <f t="shared" si="36"/>
        <v>2.180229500000001E-7</v>
      </c>
      <c r="AB33">
        <f t="shared" si="37"/>
        <v>1.274582499999999E-7</v>
      </c>
      <c r="AC33">
        <f t="shared" si="38"/>
        <v>1.4726042909999993E-5</v>
      </c>
      <c r="AD33">
        <f t="shared" si="39"/>
        <v>3.1792267899999983E-6</v>
      </c>
      <c r="AE33">
        <f t="shared" si="40"/>
        <v>1.0137597700000016E-6</v>
      </c>
      <c r="AF33">
        <f t="shared" si="41"/>
        <v>3.9970665999999955E-7</v>
      </c>
      <c r="AG33">
        <f t="shared" si="42"/>
        <v>1.8104232999999986E-7</v>
      </c>
      <c r="AH33">
        <f t="shared" si="43"/>
        <v>9.0564699999999776E-8</v>
      </c>
      <c r="AI33">
        <f t="shared" si="44"/>
        <v>1.1546816119999998E-5</v>
      </c>
      <c r="AJ33">
        <f t="shared" si="45"/>
        <v>2.1654670199999992E-6</v>
      </c>
      <c r="AK33">
        <f t="shared" si="46"/>
        <v>6.1405311000000119E-7</v>
      </c>
      <c r="AL33">
        <f t="shared" si="47"/>
        <v>2.1866433000000075E-7</v>
      </c>
      <c r="AM33">
        <f t="shared" si="48"/>
        <v>9.0477629999999873E-8</v>
      </c>
      <c r="AN33">
        <f t="shared" si="49"/>
        <v>9.3813490999999916E-6</v>
      </c>
      <c r="AO33">
        <f t="shared" si="50"/>
        <v>1.5514139100000065E-6</v>
      </c>
      <c r="AP33">
        <f t="shared" si="51"/>
        <v>3.953887799999943E-7</v>
      </c>
      <c r="AQ33">
        <f t="shared" si="52"/>
        <v>1.2818670000000363E-7</v>
      </c>
      <c r="AR33">
        <f t="shared" si="53"/>
        <v>7.8299351899999883E-6</v>
      </c>
      <c r="AS33">
        <f t="shared" si="54"/>
        <v>1.1560251299999997E-6</v>
      </c>
      <c r="AT33">
        <f t="shared" si="55"/>
        <v>2.6720207999999384E-7</v>
      </c>
      <c r="AU33">
        <f t="shared" si="56"/>
        <v>6.6739100599999714E-6</v>
      </c>
      <c r="AV33">
        <f t="shared" si="57"/>
        <v>8.8882305000000438E-7</v>
      </c>
      <c r="AW33">
        <f t="shared" si="58"/>
        <v>5.785087009999967E-6</v>
      </c>
      <c r="AX33">
        <f t="shared" si="59"/>
        <v>0.45413764086588498</v>
      </c>
      <c r="AY33">
        <f t="shared" si="60"/>
        <v>0.3382139502423307</v>
      </c>
      <c r="AZ33">
        <f t="shared" si="61"/>
        <v>0.2731444670629789</v>
      </c>
      <c r="BA33">
        <f t="shared" si="62"/>
        <v>0.23031653985145806</v>
      </c>
      <c r="BB33">
        <f t="shared" si="63"/>
        <v>0.19959741507763057</v>
      </c>
      <c r="BC33">
        <f t="shared" si="64"/>
        <v>0.17633003360529603</v>
      </c>
      <c r="BD33">
        <f t="shared" si="65"/>
        <v>0.15803030459121631</v>
      </c>
      <c r="BE33">
        <f t="shared" si="66"/>
        <v>0.14322947356660434</v>
      </c>
      <c r="BF33">
        <f t="shared" si="67"/>
        <v>0.27857850504150528</v>
      </c>
      <c r="BG33">
        <f t="shared" si="68"/>
        <v>0.16505205887154931</v>
      </c>
      <c r="BH33">
        <f t="shared" si="69"/>
        <v>0.11168393282487141</v>
      </c>
      <c r="BI33">
        <f t="shared" si="70"/>
        <v>8.1359912006632701E-2</v>
      </c>
      <c r="BJ33">
        <f t="shared" si="71"/>
        <v>6.2191015563976972E-2</v>
      </c>
      <c r="BK33">
        <f t="shared" si="72"/>
        <v>4.9196935876132303E-2</v>
      </c>
      <c r="BL33">
        <f t="shared" si="73"/>
        <v>3.9942384027861072E-2</v>
      </c>
      <c r="BM33">
        <f t="shared" si="74"/>
        <v>0.19482608367873411</v>
      </c>
      <c r="BN33">
        <f t="shared" si="75"/>
        <v>9.5616221545913316E-2</v>
      </c>
      <c r="BO33">
        <f t="shared" si="76"/>
        <v>5.5594117774457608E-2</v>
      </c>
      <c r="BP33">
        <f t="shared" si="77"/>
        <v>3.5617190674553628E-2</v>
      </c>
      <c r="BQ33">
        <f t="shared" si="78"/>
        <v>2.4340302433050656E-2</v>
      </c>
      <c r="BR33">
        <f t="shared" si="79"/>
        <v>1.7426498580031462E-2</v>
      </c>
      <c r="BS33">
        <f t="shared" si="80"/>
        <v>0.14692117829383214</v>
      </c>
      <c r="BT33">
        <f t="shared" si="81"/>
        <v>6.1421635975613544E-2</v>
      </c>
      <c r="BU33">
        <f t="shared" si="82"/>
        <v>3.1266139318743766E-2</v>
      </c>
      <c r="BV33">
        <f t="shared" si="83"/>
        <v>1.7859634340677985E-2</v>
      </c>
      <c r="BW33">
        <f t="shared" si="84"/>
        <v>1.1029442742263943E-2</v>
      </c>
      <c r="BX33">
        <f t="shared" si="85"/>
        <v>0.11639707010073855</v>
      </c>
      <c r="BY33">
        <f t="shared" si="86"/>
        <v>4.2318628301311202E-2</v>
      </c>
      <c r="BZ33">
        <f t="shared" si="87"/>
        <v>1.9137189656882461E-2</v>
      </c>
      <c r="CA33">
        <f t="shared" si="88"/>
        <v>9.8538369087513844E-3</v>
      </c>
      <c r="CB33">
        <f t="shared" si="89"/>
        <v>9.5484278875960768E-2</v>
      </c>
      <c r="CC33">
        <f t="shared" si="90"/>
        <v>3.0678846894174643E-2</v>
      </c>
      <c r="CD33">
        <f t="shared" si="91"/>
        <v>1.2470885463840191E-2</v>
      </c>
      <c r="CE33">
        <f t="shared" si="92"/>
        <v>8.0385749173427168E-2</v>
      </c>
      <c r="CF33">
        <f t="shared" si="93"/>
        <v>2.3118245102091164E-2</v>
      </c>
      <c r="CG33">
        <f t="shared" si="94"/>
        <v>6.904362624261777E-2</v>
      </c>
      <c r="CH33" s="7">
        <v>50</v>
      </c>
      <c r="CI33" s="8">
        <v>150</v>
      </c>
      <c r="CJ33" s="8">
        <v>145</v>
      </c>
      <c r="CK33" s="8">
        <f t="shared" si="15"/>
        <v>3</v>
      </c>
      <c r="CL33" s="8">
        <f t="shared" si="16"/>
        <v>0.33333333333333331</v>
      </c>
      <c r="CM33">
        <f t="shared" si="17"/>
        <v>0.1</v>
      </c>
      <c r="CN33">
        <f t="shared" si="95"/>
        <v>375</v>
      </c>
      <c r="CO33">
        <f t="shared" ref="CO33:CU33" si="156">CN33+125</f>
        <v>500</v>
      </c>
      <c r="CP33">
        <f t="shared" si="156"/>
        <v>625</v>
      </c>
      <c r="CQ33">
        <f t="shared" si="156"/>
        <v>750</v>
      </c>
      <c r="CR33">
        <f t="shared" si="156"/>
        <v>875</v>
      </c>
      <c r="CS33">
        <f t="shared" si="156"/>
        <v>1000</v>
      </c>
      <c r="CT33">
        <f t="shared" si="156"/>
        <v>1125</v>
      </c>
      <c r="CU33">
        <f t="shared" si="156"/>
        <v>1250</v>
      </c>
      <c r="CV33">
        <f t="shared" si="97"/>
        <v>7.5</v>
      </c>
      <c r="CW33">
        <f t="shared" si="97"/>
        <v>10</v>
      </c>
      <c r="CX33">
        <f t="shared" si="97"/>
        <v>12.5</v>
      </c>
      <c r="CY33">
        <f t="shared" si="97"/>
        <v>15</v>
      </c>
      <c r="CZ33">
        <f t="shared" si="97"/>
        <v>17.5</v>
      </c>
      <c r="DA33">
        <f t="shared" si="97"/>
        <v>20</v>
      </c>
      <c r="DB33">
        <f t="shared" si="97"/>
        <v>22.5</v>
      </c>
      <c r="DC33">
        <f t="shared" si="97"/>
        <v>25</v>
      </c>
      <c r="DD33" s="11">
        <f t="shared" si="98"/>
        <v>1.3333333333333334E-2</v>
      </c>
      <c r="DE33" s="11">
        <f t="shared" si="98"/>
        <v>0.01</v>
      </c>
      <c r="DF33" s="11">
        <f t="shared" si="98"/>
        <v>8.0000000000000002E-3</v>
      </c>
      <c r="DG33" s="11">
        <f t="shared" si="98"/>
        <v>6.6666666666666671E-3</v>
      </c>
      <c r="DH33" s="11">
        <f t="shared" si="98"/>
        <v>5.7142857142857143E-3</v>
      </c>
      <c r="DI33" s="11">
        <f t="shared" si="98"/>
        <v>5.0000000000000001E-3</v>
      </c>
      <c r="DJ33" s="11">
        <f t="shared" si="98"/>
        <v>4.4444444444444444E-3</v>
      </c>
      <c r="DK33" s="11">
        <f t="shared" si="98"/>
        <v>4.0000000000000001E-3</v>
      </c>
      <c r="DL33">
        <f t="shared" si="21"/>
        <v>5</v>
      </c>
      <c r="DM33">
        <f t="shared" ref="DM33:DT33" si="157">E33+F33</f>
        <v>6.2362792800000003E-5</v>
      </c>
      <c r="DN33">
        <f t="shared" si="157"/>
        <v>2.5438011010000003E-5</v>
      </c>
      <c r="DO33">
        <f t="shared" si="157"/>
        <v>1.3222789129999999E-5</v>
      </c>
      <c r="DP33">
        <f t="shared" si="157"/>
        <v>7.81185746E-6</v>
      </c>
      <c r="DQ33">
        <f t="shared" si="157"/>
        <v>5.0122294400000001E-6</v>
      </c>
      <c r="DR33">
        <f t="shared" si="157"/>
        <v>3.41043864E-6</v>
      </c>
      <c r="DS33">
        <f t="shared" si="157"/>
        <v>2.4257360700000001E-6</v>
      </c>
      <c r="DT33">
        <f t="shared" si="157"/>
        <v>1.7865147000000001E-6</v>
      </c>
    </row>
    <row r="34" spans="1:124">
      <c r="A34">
        <f>'2000 250 200 1'!A35</f>
        <v>31</v>
      </c>
      <c r="B34">
        <f t="shared" si="7"/>
        <v>-310</v>
      </c>
      <c r="C34">
        <f>'2000 250 200 1'!B35</f>
        <v>3.5920000000000001E-2</v>
      </c>
      <c r="D34">
        <f t="shared" si="8"/>
        <v>-1.4446636720047332</v>
      </c>
      <c r="E34">
        <f>'2000 250 200 1'!C168</f>
        <v>4.5338432E-5</v>
      </c>
      <c r="F34">
        <f>'2000 250 200 1'!C301</f>
        <v>1.7019725499999999E-5</v>
      </c>
      <c r="G34">
        <f>'2000 250 200 1'!C434</f>
        <v>8.4168111100000003E-6</v>
      </c>
      <c r="H34">
        <f>'2000 250 200 1'!C567</f>
        <v>4.8052950099999999E-6</v>
      </c>
      <c r="I34">
        <f>'2000 250 200 1'!C700</f>
        <v>3.0061954299999998E-6</v>
      </c>
      <c r="J34">
        <f>'2000 250 200 1'!C833</f>
        <v>2.0058131099999998E-6</v>
      </c>
      <c r="K34">
        <f>'2000 250 200 1'!C966</f>
        <v>1.40447535E-6</v>
      </c>
      <c r="L34">
        <f>'2000 250 200 1'!C1099</f>
        <v>1.0211542400000001E-6</v>
      </c>
      <c r="M34">
        <f>'2000 250 200 1'!C1232</f>
        <v>7.6528605700000004E-7</v>
      </c>
      <c r="N34">
        <f t="shared" si="23"/>
        <v>2.8318706500000002E-5</v>
      </c>
      <c r="O34">
        <f t="shared" si="24"/>
        <v>8.6029143899999985E-6</v>
      </c>
      <c r="P34">
        <f t="shared" si="25"/>
        <v>3.6115161000000004E-6</v>
      </c>
      <c r="Q34">
        <f t="shared" si="26"/>
        <v>1.79909958E-6</v>
      </c>
      <c r="R34">
        <f t="shared" si="27"/>
        <v>1.00038232E-6</v>
      </c>
      <c r="S34">
        <f t="shared" si="28"/>
        <v>6.0133775999999983E-7</v>
      </c>
      <c r="T34">
        <f t="shared" si="29"/>
        <v>3.8332110999999992E-7</v>
      </c>
      <c r="U34">
        <f t="shared" si="30"/>
        <v>2.5586818300000005E-7</v>
      </c>
      <c r="V34">
        <f t="shared" si="31"/>
        <v>1.9715792110000005E-5</v>
      </c>
      <c r="W34">
        <f t="shared" si="32"/>
        <v>4.991398289999998E-6</v>
      </c>
      <c r="X34">
        <f t="shared" si="33"/>
        <v>1.8124165200000004E-6</v>
      </c>
      <c r="Y34">
        <f t="shared" si="34"/>
        <v>7.9871726000000001E-7</v>
      </c>
      <c r="Z34">
        <f t="shared" si="35"/>
        <v>3.9904456000000019E-7</v>
      </c>
      <c r="AA34">
        <f t="shared" si="36"/>
        <v>2.1801664999999991E-7</v>
      </c>
      <c r="AB34">
        <f t="shared" si="37"/>
        <v>1.2745292699999986E-7</v>
      </c>
      <c r="AC34">
        <f t="shared" si="38"/>
        <v>1.4724393820000001E-5</v>
      </c>
      <c r="AD34">
        <f t="shared" si="39"/>
        <v>3.1789817700000001E-6</v>
      </c>
      <c r="AE34">
        <f t="shared" si="40"/>
        <v>1.0136992599999987E-6</v>
      </c>
      <c r="AF34">
        <f t="shared" si="41"/>
        <v>3.9967270000000067E-7</v>
      </c>
      <c r="AG34">
        <f t="shared" si="42"/>
        <v>1.8102790999999986E-7</v>
      </c>
      <c r="AH34">
        <f t="shared" si="43"/>
        <v>9.0563723000000467E-8</v>
      </c>
      <c r="AI34">
        <f t="shared" si="44"/>
        <v>1.1545412050000005E-5</v>
      </c>
      <c r="AJ34">
        <f t="shared" si="45"/>
        <v>2.1652825099999989E-6</v>
      </c>
      <c r="AK34">
        <f t="shared" si="46"/>
        <v>6.140265599999989E-7</v>
      </c>
      <c r="AL34">
        <f t="shared" si="47"/>
        <v>2.1864478999999954E-7</v>
      </c>
      <c r="AM34">
        <f t="shared" si="48"/>
        <v>9.046418699999939E-8</v>
      </c>
      <c r="AN34">
        <f t="shared" si="49"/>
        <v>9.3801295400000188E-6</v>
      </c>
      <c r="AO34">
        <f t="shared" si="50"/>
        <v>1.5512559499999923E-6</v>
      </c>
      <c r="AP34">
        <f t="shared" si="51"/>
        <v>3.9538177000000402E-7</v>
      </c>
      <c r="AQ34">
        <f t="shared" si="52"/>
        <v>1.2818060299999803E-7</v>
      </c>
      <c r="AR34">
        <f t="shared" si="53"/>
        <v>7.8288735900000218E-6</v>
      </c>
      <c r="AS34">
        <f t="shared" si="54"/>
        <v>1.1558741799999964E-6</v>
      </c>
      <c r="AT34">
        <f t="shared" si="55"/>
        <v>2.6720116699999879E-7</v>
      </c>
      <c r="AU34">
        <f t="shared" si="56"/>
        <v>6.6729994100000242E-6</v>
      </c>
      <c r="AV34">
        <f t="shared" si="57"/>
        <v>8.886730129999946E-7</v>
      </c>
      <c r="AW34">
        <f t="shared" si="58"/>
        <v>5.784326397000048E-6</v>
      </c>
      <c r="AX34">
        <f t="shared" si="59"/>
        <v>0.45412994282263719</v>
      </c>
      <c r="AY34">
        <f t="shared" si="60"/>
        <v>0.3382109177008748</v>
      </c>
      <c r="AZ34">
        <f t="shared" si="61"/>
        <v>0.27314227152791903</v>
      </c>
      <c r="BA34">
        <f t="shared" si="62"/>
        <v>0.23031450832832359</v>
      </c>
      <c r="BB34">
        <f t="shared" si="63"/>
        <v>0.19959709007199739</v>
      </c>
      <c r="BC34">
        <f t="shared" si="64"/>
        <v>0.17633046795108934</v>
      </c>
      <c r="BD34">
        <f t="shared" si="65"/>
        <v>0.15802953244810966</v>
      </c>
      <c r="BE34">
        <f t="shared" si="66"/>
        <v>0.14322795081911435</v>
      </c>
      <c r="BF34">
        <f t="shared" si="67"/>
        <v>0.27857012863746156</v>
      </c>
      <c r="BG34">
        <f t="shared" si="68"/>
        <v>0.16504947030718237</v>
      </c>
      <c r="BH34">
        <f t="shared" si="69"/>
        <v>0.1116824526840272</v>
      </c>
      <c r="BI34">
        <f t="shared" si="70"/>
        <v>8.1358109783617724E-2</v>
      </c>
      <c r="BJ34">
        <f t="shared" si="71"/>
        <v>6.2190534074574005E-2</v>
      </c>
      <c r="BK34">
        <f t="shared" si="72"/>
        <v>4.9197668741152834E-2</v>
      </c>
      <c r="BL34">
        <f t="shared" si="73"/>
        <v>3.9942430668710144E-2</v>
      </c>
      <c r="BM34">
        <f t="shared" si="74"/>
        <v>0.19481797383018976</v>
      </c>
      <c r="BN34">
        <f t="shared" si="75"/>
        <v>9.5614147727301035E-2</v>
      </c>
      <c r="BO34">
        <f t="shared" si="76"/>
        <v>5.5593555206918867E-2</v>
      </c>
      <c r="BP34">
        <f t="shared" si="77"/>
        <v>3.5615805975289766E-2</v>
      </c>
      <c r="BQ34">
        <f t="shared" si="78"/>
        <v>2.433943502438184E-2</v>
      </c>
      <c r="BR34">
        <f t="shared" si="79"/>
        <v>1.7427063684632572E-2</v>
      </c>
      <c r="BS34">
        <f t="shared" si="80"/>
        <v>0.14691350379655521</v>
      </c>
      <c r="BT34">
        <f t="shared" si="81"/>
        <v>6.1419763071847981E-2</v>
      </c>
      <c r="BU34">
        <f t="shared" si="82"/>
        <v>3.1266326130711806E-2</v>
      </c>
      <c r="BV34">
        <f t="shared" si="83"/>
        <v>1.7858856819665644E-2</v>
      </c>
      <c r="BW34">
        <f t="shared" si="84"/>
        <v>1.102828515023546E-2</v>
      </c>
      <c r="BX34">
        <f t="shared" si="85"/>
        <v>0.11638993775206671</v>
      </c>
      <c r="BY34">
        <f t="shared" si="86"/>
        <v>4.2316618437550045E-2</v>
      </c>
      <c r="BZ34">
        <f t="shared" si="87"/>
        <v>1.91377862772916E-2</v>
      </c>
      <c r="CA34">
        <f t="shared" si="88"/>
        <v>9.853816349401575E-3</v>
      </c>
      <c r="CB34">
        <f t="shared" si="89"/>
        <v>9.5477855253286031E-2</v>
      </c>
      <c r="CC34">
        <f t="shared" si="90"/>
        <v>3.0676498041748497E-2</v>
      </c>
      <c r="CD34">
        <f t="shared" si="91"/>
        <v>1.2471448729419002E-2</v>
      </c>
      <c r="CE34">
        <f t="shared" si="92"/>
        <v>8.0380246541222944E-2</v>
      </c>
      <c r="CF34">
        <f t="shared" si="93"/>
        <v>2.3115584800728162E-2</v>
      </c>
      <c r="CG34">
        <f t="shared" si="94"/>
        <v>6.9039225510547753E-2</v>
      </c>
      <c r="CH34" s="7">
        <v>50</v>
      </c>
      <c r="CI34" s="8">
        <v>150</v>
      </c>
      <c r="CJ34" s="8">
        <v>145</v>
      </c>
      <c r="CK34" s="8">
        <f t="shared" si="15"/>
        <v>3</v>
      </c>
      <c r="CL34" s="8">
        <f t="shared" si="16"/>
        <v>0.33333333333333331</v>
      </c>
      <c r="CM34">
        <f t="shared" si="17"/>
        <v>0.1</v>
      </c>
      <c r="CN34">
        <f t="shared" si="95"/>
        <v>375</v>
      </c>
      <c r="CO34">
        <f t="shared" ref="CO34:CU34" si="158">CN34+125</f>
        <v>500</v>
      </c>
      <c r="CP34">
        <f t="shared" si="158"/>
        <v>625</v>
      </c>
      <c r="CQ34">
        <f t="shared" si="158"/>
        <v>750</v>
      </c>
      <c r="CR34">
        <f t="shared" si="158"/>
        <v>875</v>
      </c>
      <c r="CS34">
        <f t="shared" si="158"/>
        <v>1000</v>
      </c>
      <c r="CT34">
        <f t="shared" si="158"/>
        <v>1125</v>
      </c>
      <c r="CU34">
        <f t="shared" si="158"/>
        <v>1250</v>
      </c>
      <c r="CV34">
        <f t="shared" si="97"/>
        <v>7.5</v>
      </c>
      <c r="CW34">
        <f t="shared" si="97"/>
        <v>10</v>
      </c>
      <c r="CX34">
        <f t="shared" si="97"/>
        <v>12.5</v>
      </c>
      <c r="CY34">
        <f t="shared" si="97"/>
        <v>15</v>
      </c>
      <c r="CZ34">
        <f t="shared" si="97"/>
        <v>17.5</v>
      </c>
      <c r="DA34">
        <f t="shared" si="97"/>
        <v>20</v>
      </c>
      <c r="DB34">
        <f t="shared" si="97"/>
        <v>22.5</v>
      </c>
      <c r="DC34">
        <f t="shared" si="97"/>
        <v>25</v>
      </c>
      <c r="DD34" s="11">
        <f t="shared" si="98"/>
        <v>1.3333333333333334E-2</v>
      </c>
      <c r="DE34" s="11">
        <f t="shared" si="98"/>
        <v>0.01</v>
      </c>
      <c r="DF34" s="11">
        <f t="shared" si="98"/>
        <v>8.0000000000000002E-3</v>
      </c>
      <c r="DG34" s="11">
        <f t="shared" si="98"/>
        <v>6.6666666666666671E-3</v>
      </c>
      <c r="DH34" s="11">
        <f t="shared" si="98"/>
        <v>5.7142857142857143E-3</v>
      </c>
      <c r="DI34" s="11">
        <f t="shared" si="98"/>
        <v>5.0000000000000001E-3</v>
      </c>
      <c r="DJ34" s="11">
        <f t="shared" si="98"/>
        <v>4.4444444444444444E-3</v>
      </c>
      <c r="DK34" s="11">
        <f t="shared" si="98"/>
        <v>4.0000000000000001E-3</v>
      </c>
      <c r="DL34">
        <f t="shared" si="21"/>
        <v>5</v>
      </c>
      <c r="DM34">
        <f t="shared" ref="DM34:DT34" si="159">E34+F34</f>
        <v>6.2358157499999996E-5</v>
      </c>
      <c r="DN34">
        <f t="shared" si="159"/>
        <v>2.5436536609999997E-5</v>
      </c>
      <c r="DO34">
        <f t="shared" si="159"/>
        <v>1.3222106120000001E-5</v>
      </c>
      <c r="DP34">
        <f t="shared" si="159"/>
        <v>7.8114904399999997E-6</v>
      </c>
      <c r="DQ34">
        <f t="shared" si="159"/>
        <v>5.0120085399999997E-6</v>
      </c>
      <c r="DR34">
        <f t="shared" si="159"/>
        <v>3.4102884599999998E-6</v>
      </c>
      <c r="DS34">
        <f t="shared" si="159"/>
        <v>2.4256295900000001E-6</v>
      </c>
      <c r="DT34">
        <f t="shared" si="159"/>
        <v>1.7864402970000001E-6</v>
      </c>
    </row>
    <row r="35" spans="1:124">
      <c r="A35">
        <f>'2000 250 200 1'!A36</f>
        <v>32</v>
      </c>
      <c r="B35">
        <f t="shared" si="7"/>
        <v>-320</v>
      </c>
      <c r="C35">
        <f>'2000 250 200 1'!B36</f>
        <v>4.0320000000000002E-2</v>
      </c>
      <c r="D35">
        <f t="shared" si="8"/>
        <v>-1.394479476562531</v>
      </c>
      <c r="E35">
        <f>'2000 250 200 1'!C169</f>
        <v>4.5331614100000001E-5</v>
      </c>
      <c r="F35">
        <f>'2000 250 200 1'!C302</f>
        <v>1.70178381E-5</v>
      </c>
      <c r="G35">
        <f>'2000 250 200 1'!C435</f>
        <v>8.4160035099999998E-6</v>
      </c>
      <c r="H35">
        <f>'2000 250 200 1'!C568</f>
        <v>4.8048692799999999E-6</v>
      </c>
      <c r="I35">
        <f>'2000 250 200 1'!C701</f>
        <v>3.0059456599999999E-6</v>
      </c>
      <c r="J35">
        <f>'2000 250 200 1'!C834</f>
        <v>2.0056537300000002E-6</v>
      </c>
      <c r="K35">
        <f>'2000 250 200 1'!C967</f>
        <v>1.4043656399999999E-6</v>
      </c>
      <c r="L35">
        <f>'2000 250 200 1'!C1100</f>
        <v>1.0210760200000001E-6</v>
      </c>
      <c r="M35">
        <f>'2000 250 200 1'!C1233</f>
        <v>7.6522903399999997E-7</v>
      </c>
      <c r="N35">
        <f t="shared" si="23"/>
        <v>2.8313776000000001E-5</v>
      </c>
      <c r="O35">
        <f t="shared" si="24"/>
        <v>8.6018345900000007E-6</v>
      </c>
      <c r="P35">
        <f t="shared" si="25"/>
        <v>3.6111342299999999E-6</v>
      </c>
      <c r="Q35">
        <f t="shared" si="26"/>
        <v>1.79892362E-6</v>
      </c>
      <c r="R35">
        <f t="shared" si="27"/>
        <v>1.0002919299999997E-6</v>
      </c>
      <c r="S35">
        <f t="shared" si="28"/>
        <v>6.0128809000000028E-7</v>
      </c>
      <c r="T35">
        <f t="shared" si="29"/>
        <v>3.8328961999999983E-7</v>
      </c>
      <c r="U35">
        <f t="shared" si="30"/>
        <v>2.5584698600000014E-7</v>
      </c>
      <c r="V35">
        <f t="shared" si="31"/>
        <v>1.9711941409999998E-5</v>
      </c>
      <c r="W35">
        <f t="shared" si="32"/>
        <v>4.9907003600000008E-6</v>
      </c>
      <c r="X35">
        <f t="shared" si="33"/>
        <v>1.8122106099999999E-6</v>
      </c>
      <c r="Y35">
        <f t="shared" si="34"/>
        <v>7.9863169000000025E-7</v>
      </c>
      <c r="Z35">
        <f t="shared" si="35"/>
        <v>3.9900383999999944E-7</v>
      </c>
      <c r="AA35">
        <f t="shared" si="36"/>
        <v>2.1799847000000045E-7</v>
      </c>
      <c r="AB35">
        <f t="shared" si="37"/>
        <v>1.2744263399999969E-7</v>
      </c>
      <c r="AC35">
        <f t="shared" si="38"/>
        <v>1.4721241050000002E-5</v>
      </c>
      <c r="AD35">
        <f t="shared" si="39"/>
        <v>3.17848975E-6</v>
      </c>
      <c r="AE35">
        <f t="shared" si="40"/>
        <v>1.0135789199999993E-6</v>
      </c>
      <c r="AF35">
        <f t="shared" si="41"/>
        <v>3.9962784999999997E-7</v>
      </c>
      <c r="AG35">
        <f t="shared" si="42"/>
        <v>1.8100536999999983E-7</v>
      </c>
      <c r="AH35">
        <f t="shared" si="43"/>
        <v>9.0555836000000339E-8</v>
      </c>
      <c r="AI35">
        <f t="shared" si="44"/>
        <v>1.1542751300000001E-5</v>
      </c>
      <c r="AJ35">
        <f t="shared" si="45"/>
        <v>2.1649108300000029E-6</v>
      </c>
      <c r="AK35">
        <f t="shared" si="46"/>
        <v>6.1395106999999971E-7</v>
      </c>
      <c r="AL35">
        <f t="shared" si="47"/>
        <v>2.1862248000000098E-7</v>
      </c>
      <c r="AM35">
        <f t="shared" si="48"/>
        <v>9.0449533999998646E-8</v>
      </c>
      <c r="AN35">
        <f t="shared" si="49"/>
        <v>9.3778404700000016E-6</v>
      </c>
      <c r="AO35">
        <f t="shared" si="50"/>
        <v>1.5509597600000036E-6</v>
      </c>
      <c r="AP35">
        <f t="shared" si="51"/>
        <v>3.9532858999999407E-7</v>
      </c>
      <c r="AQ35">
        <f t="shared" si="52"/>
        <v>1.2817294600000657E-7</v>
      </c>
      <c r="AR35">
        <f t="shared" si="53"/>
        <v>7.8268807099999772E-6</v>
      </c>
      <c r="AS35">
        <f t="shared" si="54"/>
        <v>1.1556311700000082E-6</v>
      </c>
      <c r="AT35">
        <f t="shared" si="55"/>
        <v>2.671556439999858E-7</v>
      </c>
      <c r="AU35">
        <f t="shared" si="56"/>
        <v>6.6712495400000062E-6</v>
      </c>
      <c r="AV35">
        <f t="shared" si="57"/>
        <v>8.8847552600002583E-7</v>
      </c>
      <c r="AW35">
        <f t="shared" si="58"/>
        <v>5.7827740140000075E-6</v>
      </c>
      <c r="AX35">
        <f t="shared" si="59"/>
        <v>0.45411427046988556</v>
      </c>
      <c r="AY35">
        <f t="shared" si="60"/>
        <v>0.33820429968463583</v>
      </c>
      <c r="AZ35">
        <f t="shared" si="61"/>
        <v>0.27313886816393756</v>
      </c>
      <c r="BA35">
        <f t="shared" si="62"/>
        <v>0.23031189879912836</v>
      </c>
      <c r="BB35">
        <f t="shared" si="63"/>
        <v>0.19959534914062629</v>
      </c>
      <c r="BC35">
        <f t="shared" si="64"/>
        <v>0.17632981656640861</v>
      </c>
      <c r="BD35">
        <f t="shared" si="65"/>
        <v>0.15802879381563845</v>
      </c>
      <c r="BE35">
        <f t="shared" si="66"/>
        <v>0.14322692836091597</v>
      </c>
      <c r="BF35">
        <f t="shared" si="67"/>
        <v>0.2785531614574831</v>
      </c>
      <c r="BG35">
        <f t="shared" si="68"/>
        <v>0.16504342325156576</v>
      </c>
      <c r="BH35">
        <f t="shared" si="69"/>
        <v>0.11167997075853153</v>
      </c>
      <c r="BI35">
        <f t="shared" si="70"/>
        <v>8.1356312218536342E-2</v>
      </c>
      <c r="BJ35">
        <f t="shared" si="71"/>
        <v>6.2189216763857497E-2</v>
      </c>
      <c r="BK35">
        <f t="shared" si="72"/>
        <v>4.919742203970031E-2</v>
      </c>
      <c r="BL35">
        <f t="shared" si="73"/>
        <v>3.9942271146832332E-2</v>
      </c>
      <c r="BM35">
        <f t="shared" si="74"/>
        <v>0.19480187562972665</v>
      </c>
      <c r="BN35">
        <f t="shared" si="75"/>
        <v>9.5609041567914776E-2</v>
      </c>
      <c r="BO35">
        <f t="shared" si="76"/>
        <v>5.559196306422113E-2</v>
      </c>
      <c r="BP35">
        <f t="shared" si="77"/>
        <v>3.561480714886342E-2</v>
      </c>
      <c r="BQ35">
        <f t="shared" si="78"/>
        <v>2.4338358331368878E-2</v>
      </c>
      <c r="BR35">
        <f t="shared" si="79"/>
        <v>1.7426901904306569E-2</v>
      </c>
      <c r="BS35">
        <f t="shared" si="80"/>
        <v>0.14689869097267982</v>
      </c>
      <c r="BT35">
        <f t="shared" si="81"/>
        <v>6.1415369476288277E-2</v>
      </c>
      <c r="BU35">
        <f t="shared" si="82"/>
        <v>3.1265271711654836E-2</v>
      </c>
      <c r="BV35">
        <f t="shared" si="83"/>
        <v>1.7858526496820123E-2</v>
      </c>
      <c r="BW35">
        <f t="shared" si="84"/>
        <v>1.1027378161618539E-2</v>
      </c>
      <c r="BX35">
        <f t="shared" si="85"/>
        <v>0.11637647700961992</v>
      </c>
      <c r="BY35">
        <f t="shared" si="86"/>
        <v>4.2312739672968946E-2</v>
      </c>
      <c r="BZ35">
        <f t="shared" si="87"/>
        <v>1.9136907679153825E-2</v>
      </c>
      <c r="CA35">
        <f t="shared" si="88"/>
        <v>9.8540457215944201E-3</v>
      </c>
      <c r="CB35">
        <f t="shared" si="89"/>
        <v>9.5465726136536519E-2</v>
      </c>
      <c r="CC35">
        <f t="shared" si="90"/>
        <v>3.0673075134383318E-2</v>
      </c>
      <c r="CD35">
        <f t="shared" si="91"/>
        <v>1.247042255056875E-2</v>
      </c>
      <c r="CE35">
        <f t="shared" si="92"/>
        <v>8.0369367903870503E-2</v>
      </c>
      <c r="CF35">
        <f t="shared" si="93"/>
        <v>2.3112717300345597E-2</v>
      </c>
      <c r="CG35">
        <f t="shared" si="94"/>
        <v>6.9029424346850304E-2</v>
      </c>
      <c r="CH35" s="7">
        <v>50</v>
      </c>
      <c r="CI35" s="8">
        <v>150</v>
      </c>
      <c r="CJ35" s="8">
        <v>145</v>
      </c>
      <c r="CK35" s="8">
        <f t="shared" si="15"/>
        <v>3</v>
      </c>
      <c r="CL35" s="8">
        <f t="shared" si="16"/>
        <v>0.33333333333333331</v>
      </c>
      <c r="CM35">
        <f t="shared" si="17"/>
        <v>0.1</v>
      </c>
      <c r="CN35">
        <f t="shared" si="95"/>
        <v>375</v>
      </c>
      <c r="CO35">
        <f t="shared" ref="CO35:CU35" si="160">CN35+125</f>
        <v>500</v>
      </c>
      <c r="CP35">
        <f t="shared" si="160"/>
        <v>625</v>
      </c>
      <c r="CQ35">
        <f t="shared" si="160"/>
        <v>750</v>
      </c>
      <c r="CR35">
        <f t="shared" si="160"/>
        <v>875</v>
      </c>
      <c r="CS35">
        <f t="shared" si="160"/>
        <v>1000</v>
      </c>
      <c r="CT35">
        <f t="shared" si="160"/>
        <v>1125</v>
      </c>
      <c r="CU35">
        <f t="shared" si="160"/>
        <v>1250</v>
      </c>
      <c r="CV35">
        <f t="shared" si="97"/>
        <v>7.5</v>
      </c>
      <c r="CW35">
        <f t="shared" si="97"/>
        <v>10</v>
      </c>
      <c r="CX35">
        <f t="shared" si="97"/>
        <v>12.5</v>
      </c>
      <c r="CY35">
        <f t="shared" si="97"/>
        <v>15</v>
      </c>
      <c r="CZ35">
        <f t="shared" si="97"/>
        <v>17.5</v>
      </c>
      <c r="DA35">
        <f t="shared" si="97"/>
        <v>20</v>
      </c>
      <c r="DB35">
        <f t="shared" si="97"/>
        <v>22.5</v>
      </c>
      <c r="DC35">
        <f t="shared" si="97"/>
        <v>25</v>
      </c>
      <c r="DD35" s="11">
        <f t="shared" si="98"/>
        <v>1.3333333333333334E-2</v>
      </c>
      <c r="DE35" s="11">
        <f t="shared" si="98"/>
        <v>0.01</v>
      </c>
      <c r="DF35" s="11">
        <f t="shared" si="98"/>
        <v>8.0000000000000002E-3</v>
      </c>
      <c r="DG35" s="11">
        <f t="shared" si="98"/>
        <v>6.6666666666666671E-3</v>
      </c>
      <c r="DH35" s="11">
        <f t="shared" si="98"/>
        <v>5.7142857142857143E-3</v>
      </c>
      <c r="DI35" s="11">
        <f t="shared" si="98"/>
        <v>5.0000000000000001E-3</v>
      </c>
      <c r="DJ35" s="11">
        <f t="shared" si="98"/>
        <v>4.4444444444444444E-3</v>
      </c>
      <c r="DK35" s="11">
        <f t="shared" si="98"/>
        <v>4.0000000000000001E-3</v>
      </c>
      <c r="DL35">
        <f t="shared" si="21"/>
        <v>5</v>
      </c>
      <c r="DM35">
        <f t="shared" ref="DM35:DT35" si="161">E35+F35</f>
        <v>6.2349452200000002E-5</v>
      </c>
      <c r="DN35">
        <f t="shared" si="161"/>
        <v>2.5433841609999999E-5</v>
      </c>
      <c r="DO35">
        <f t="shared" si="161"/>
        <v>1.3220872790000001E-5</v>
      </c>
      <c r="DP35">
        <f t="shared" si="161"/>
        <v>7.8108149400000002E-6</v>
      </c>
      <c r="DQ35">
        <f t="shared" si="161"/>
        <v>5.0115993900000001E-6</v>
      </c>
      <c r="DR35">
        <f t="shared" si="161"/>
        <v>3.4100193700000001E-6</v>
      </c>
      <c r="DS35">
        <f t="shared" si="161"/>
        <v>2.42544166E-6</v>
      </c>
      <c r="DT35">
        <f t="shared" si="161"/>
        <v>1.7863050540000001E-6</v>
      </c>
    </row>
    <row r="36" spans="1:124">
      <c r="A36">
        <f>'2000 250 200 1'!A37</f>
        <v>33</v>
      </c>
      <c r="B36">
        <f t="shared" si="7"/>
        <v>-330</v>
      </c>
      <c r="C36">
        <f>'2000 250 200 1'!B37</f>
        <v>4.5249999999999999E-2</v>
      </c>
      <c r="D36">
        <f t="shared" si="8"/>
        <v>-1.344381416458778</v>
      </c>
      <c r="E36">
        <f>'2000 250 200 1'!C170</f>
        <v>4.5319723199999999E-5</v>
      </c>
      <c r="F36">
        <f>'2000 250 200 1'!C303</f>
        <v>1.7014603799999999E-5</v>
      </c>
      <c r="G36">
        <f>'2000 250 200 1'!C436</f>
        <v>8.4146311499999996E-6</v>
      </c>
      <c r="H36">
        <f>'2000 250 200 1'!C569</f>
        <v>4.8041447000000002E-6</v>
      </c>
      <c r="I36">
        <f>'2000 250 200 1'!C702</f>
        <v>3.0055150400000002E-6</v>
      </c>
      <c r="J36">
        <f>'2000 250 200 1'!C835</f>
        <v>2.0053811400000001E-6</v>
      </c>
      <c r="K36">
        <f>'2000 250 200 1'!C968</f>
        <v>1.4041816399999999E-6</v>
      </c>
      <c r="L36">
        <f>'2000 250 200 1'!C1101</f>
        <v>1.02094419E-6</v>
      </c>
      <c r="M36">
        <f>'2000 250 200 1'!C1234</f>
        <v>7.6513080200000002E-7</v>
      </c>
      <c r="N36">
        <f t="shared" ref="N36:N67" si="162">E36-F36</f>
        <v>2.8305119399999999E-5</v>
      </c>
      <c r="O36">
        <f t="shared" ref="O36:O67" si="163">F36-G36</f>
        <v>8.5999726499999995E-6</v>
      </c>
      <c r="P36">
        <f t="shared" ref="P36:P67" si="164">G36-H36</f>
        <v>3.6104864499999993E-6</v>
      </c>
      <c r="Q36">
        <f t="shared" ref="Q36:Q67" si="165">H36-I36</f>
        <v>1.79862966E-6</v>
      </c>
      <c r="R36">
        <f t="shared" ref="R36:R67" si="166">I36-J36</f>
        <v>1.0001339000000001E-6</v>
      </c>
      <c r="S36">
        <f t="shared" ref="S36:S67" si="167">J36-K36</f>
        <v>6.0119950000000016E-7</v>
      </c>
      <c r="T36">
        <f t="shared" ref="T36:T67" si="168">K36-L36</f>
        <v>3.8323744999999989E-7</v>
      </c>
      <c r="U36">
        <f t="shared" ref="U36:U67" si="169">L36-M36</f>
        <v>2.5581338800000002E-7</v>
      </c>
      <c r="V36">
        <f t="shared" ref="V36:V67" si="170">E36-2*F36+G36</f>
        <v>1.9705146749999998E-5</v>
      </c>
      <c r="W36">
        <f t="shared" ref="W36:W67" si="171">F36-2*G36+H36</f>
        <v>4.9894862000000002E-6</v>
      </c>
      <c r="X36">
        <f t="shared" ref="X36:X67" si="172">G36-2*H36+I36</f>
        <v>1.8118567899999993E-6</v>
      </c>
      <c r="Y36">
        <f t="shared" ref="Y36:Y67" si="173">H36-2*I36+J36</f>
        <v>7.9849575999999993E-7</v>
      </c>
      <c r="Z36">
        <f t="shared" ref="Z36:Z67" si="174">I36-2*J36+K36</f>
        <v>3.9893439999999996E-7</v>
      </c>
      <c r="AA36">
        <f t="shared" ref="AA36:AA67" si="175">J36-2*K36+L36</f>
        <v>2.1796205000000026E-7</v>
      </c>
      <c r="AB36">
        <f t="shared" ref="AB36:AB67" si="176">K36-2*L36+M36</f>
        <v>1.2742406199999987E-7</v>
      </c>
      <c r="AC36">
        <f t="shared" ref="AC36:AC67" si="177">E36-3*F36+3*G36-H36</f>
        <v>1.4715660550000002E-5</v>
      </c>
      <c r="AD36">
        <f t="shared" ref="AD36:AD67" si="178">F36-3*G36+3*H36-I36</f>
        <v>3.1776294099999992E-6</v>
      </c>
      <c r="AE36">
        <f t="shared" ref="AE36:AE67" si="179">G36-3*H36+3*I36-J36</f>
        <v>1.0133610299999989E-6</v>
      </c>
      <c r="AF36">
        <f t="shared" ref="AF36:AF67" si="180">H36-3*I36+3*J36-K36</f>
        <v>3.9956136000000039E-7</v>
      </c>
      <c r="AG36">
        <f t="shared" ref="AG36:AG67" si="181">I36-3*J36+3*K36-L36</f>
        <v>1.8097235000000012E-7</v>
      </c>
      <c r="AH36">
        <f t="shared" ref="AH36:AH67" si="182">J36-3*K36+3*L36-M36</f>
        <v>9.0537987999999758E-8</v>
      </c>
      <c r="AI36">
        <f t="shared" ref="AI36:AI67" si="183">E36-4*F36+6*G36-4*H36+I36</f>
        <v>1.1538031140000003E-5</v>
      </c>
      <c r="AJ36">
        <f t="shared" ref="AJ36:AJ67" si="184">F36-4*G36+6*H36-4*I36+J36</f>
        <v>2.1642683800000015E-6</v>
      </c>
      <c r="AK36">
        <f t="shared" ref="AK36:AK67" si="185">G36-4*H36+6*I36-4*J36+K36</f>
        <v>6.1379966999999854E-7</v>
      </c>
      <c r="AL36">
        <f t="shared" ref="AL36:AL67" si="186">H36-4*I36+6*J36-4*K36+L36</f>
        <v>2.1858901000000027E-7</v>
      </c>
      <c r="AM36">
        <f t="shared" ref="AM36:AM67" si="187">I36-4*J36+6*K36-4*L36+M36</f>
        <v>9.0434362000000573E-8</v>
      </c>
      <c r="AN36">
        <f t="shared" ref="AN36:AN67" si="188">E36-5*F36+10*G36-10*H36+5*I36-J36</f>
        <v>9.3737627599999978E-6</v>
      </c>
      <c r="AO36">
        <f t="shared" ref="AO36:AO67" si="189">F36-5*G36+10*H36-10*I36+5*J36-K36</f>
        <v>1.5504687099999996E-6</v>
      </c>
      <c r="AP36">
        <f t="shared" ref="AP36:AP67" si="190">G36-5*H36+10*I36-10*J36+5*K36-L36</f>
        <v>3.9521065999999954E-7</v>
      </c>
      <c r="AQ36">
        <f t="shared" ref="AQ36:AQ67" si="191">H36-5*I36+10*J36-10*K36+5*L36-M36</f>
        <v>1.2815464800000161E-7</v>
      </c>
      <c r="AR36">
        <f t="shared" ref="AR36:AR67" si="192">E36-6*F36+15*G36-20*H36+15*I36-6*J36+K36</f>
        <v>7.8232940499999927E-6</v>
      </c>
      <c r="AS36">
        <f t="shared" ref="AS36:AS67" si="193">F36-6*G36+15*H36-20*I36+15*J36-6*K36+L36</f>
        <v>1.1552580499999937E-6</v>
      </c>
      <c r="AT36">
        <f t="shared" ref="AT36:AT67" si="194">G36-6*H36+15*I36-20*J36+15*K36-6*L36+M36</f>
        <v>2.6705601200000365E-7</v>
      </c>
      <c r="AU36">
        <f t="shared" ref="AU36:AU67" si="195">E36-7*F36+21*G36-35*H36+35*I36-21*J36+7*K36-L36</f>
        <v>6.6680359999999954E-6</v>
      </c>
      <c r="AV36">
        <f t="shared" ref="AV36:AV67" si="196">F36-7*G36+21*H36-35*I36+35*J36-21*K36+7*L36-M36</f>
        <v>8.8820203800000382E-7</v>
      </c>
      <c r="AW36">
        <f t="shared" ref="AW36:AW67" si="197">E36-8*F36+28*G36-56*H36+70*I36-56*J36+28*K36-8*L36+M36</f>
        <v>5.7798339619999647E-6</v>
      </c>
      <c r="AX36">
        <f t="shared" ref="AX36:AX67" si="198">N36/(E36+F36)</f>
        <v>0.45408558594047227</v>
      </c>
      <c r="AY36">
        <f t="shared" ref="AY36:AY67" si="199">O36/(F36+G36)</f>
        <v>0.33819234699390754</v>
      </c>
      <c r="AZ36">
        <f t="shared" ref="AZ36:AZ67" si="200">P36/(G36+H36)</f>
        <v>0.27313319258681579</v>
      </c>
      <c r="BA36">
        <f t="shared" ref="BA36:BA67" si="201">Q36/(H36+I36)</f>
        <v>0.23030832582726579</v>
      </c>
      <c r="BB36">
        <f t="shared" ref="BB36:BB67" si="202">R36/(I36+J36)</f>
        <v>0.19959182231550443</v>
      </c>
      <c r="BC36">
        <f t="shared" ref="BC36:BC67" si="203">S36/(J36+K36)</f>
        <v>0.17632744688748631</v>
      </c>
      <c r="BD36">
        <f t="shared" ref="BD36:BD67" si="204">T36/(K36+L36)</f>
        <v>0.15802786200170071</v>
      </c>
      <c r="BE36">
        <f t="shared" ref="BE36:BE67" si="205">U36/(L36+M36)</f>
        <v>0.14322656615529164</v>
      </c>
      <c r="BF36">
        <f t="shared" ref="BF36:BF67" si="206">V36/(E36+F36+G36)</f>
        <v>0.27852207672403723</v>
      </c>
      <c r="BG36">
        <f t="shared" ref="BG36:BG67" si="207">W36/(F36+G36+H36)</f>
        <v>0.16503236679991881</v>
      </c>
      <c r="BH36">
        <f t="shared" ref="BH36:BH67" si="208">X36/(G36+H36+I36)</f>
        <v>0.11167556118688397</v>
      </c>
      <c r="BI36">
        <f t="shared" ref="BI36:BI67" si="209">Y36/(H36+I36+J36)</f>
        <v>8.1354297935435582E-2</v>
      </c>
      <c r="BJ36">
        <f t="shared" ref="BJ36:BJ67" si="210">Z36/(I36+J36+K36)</f>
        <v>6.218699307999976E-2</v>
      </c>
      <c r="BK36">
        <f t="shared" ref="BK36:BK67" si="211">AA36/(J36+K36+L36)</f>
        <v>4.9195735719607787E-2</v>
      </c>
      <c r="BL36">
        <f t="shared" ref="BL36:BL67" si="212">AB36/(K36+L36+M36)</f>
        <v>3.9941633761330544E-2</v>
      </c>
      <c r="BM36">
        <f t="shared" ref="BM36:BM67" si="213">AC36/(E36+F36+G36+H36)</f>
        <v>0.19477241827136954</v>
      </c>
      <c r="BN36">
        <f t="shared" ref="BN36:BN67" si="214">AD36/(F36+G36+H36+I36)</f>
        <v>9.5599731568571003E-2</v>
      </c>
      <c r="BO36">
        <f t="shared" ref="BO36:BO67" si="215">AE36/(G36+H36+I36+J36)</f>
        <v>5.5588549718960524E-2</v>
      </c>
      <c r="BP36">
        <f t="shared" ref="BP36:BP67" si="216">AF36/(H36+I36+J36+K36)</f>
        <v>3.5613997252280219E-2</v>
      </c>
      <c r="BQ36">
        <f t="shared" ref="BQ36:BQ67" si="217">AG36/(I36+J36+K36+L36)</f>
        <v>2.433725313838872E-2</v>
      </c>
      <c r="BR36">
        <f t="shared" ref="BR36:BR67" si="218">AH36/(J36+K36+L36+M36)</f>
        <v>1.7425769842524686E-2</v>
      </c>
      <c r="BS36">
        <f t="shared" ref="BS36:BS67" si="219">AI36/(E36+F36+G36+H36+I36)</f>
        <v>0.14687161574247501</v>
      </c>
      <c r="BT36">
        <f t="shared" ref="BT36:BT67" si="220">AJ36/(F36+G36+H36+I36+J36)</f>
        <v>6.1407656393319118E-2</v>
      </c>
      <c r="BU36">
        <f t="shared" ref="BU36:BU67" si="221">AK36/(G36+H36+I36+J36+K36)</f>
        <v>3.1262312550381692E-2</v>
      </c>
      <c r="BV36">
        <f t="shared" ref="BV36:BV67" si="222">AL36/(H36+I36+J36+K36+L36)</f>
        <v>1.7858336016078679E-2</v>
      </c>
      <c r="BW36">
        <f t="shared" ref="BW36:BW67" si="223">AM36/(I36+J36+K36+L36+M36)</f>
        <v>1.1027030476456456E-2</v>
      </c>
      <c r="BX36">
        <f t="shared" ref="BX36:BX67" si="224">AN36/(E36+F36+G36+H36+I36+J36)</f>
        <v>0.11635175603074822</v>
      </c>
      <c r="BY36">
        <f t="shared" ref="BY36:BY67" si="225">AO36/(F36+G36+H36+I36+J36+K36)</f>
        <v>4.2306520302230879E-2</v>
      </c>
      <c r="BZ36">
        <f t="shared" ref="BZ36:BZ67" si="226">AP36/(G36+H36+I36+J36+K36+L36)</f>
        <v>1.9134085101135897E-2</v>
      </c>
      <c r="CA36">
        <f t="shared" ref="CA36:CA67" si="227">AQ36/(H36+I36+J36+K36+L36+M36)</f>
        <v>9.854034318073324E-3</v>
      </c>
      <c r="CB36">
        <f t="shared" ref="CB36:CB67" si="228">AR36/(E36+F36+G36+H36+I36+J36+K36)</f>
        <v>9.5443060783503314E-2</v>
      </c>
      <c r="CC36">
        <f t="shared" ref="CC36:CC67" si="229">AS36/(F36+G36+H36+I36+J36+K36+L36)</f>
        <v>3.0668340857315169E-2</v>
      </c>
      <c r="CD36">
        <f t="shared" ref="CD36:CD67" si="230">AT36/(G36+H36+I36+J36+K36+L36+M36)</f>
        <v>1.2467642456427695E-2</v>
      </c>
      <c r="CE36">
        <f t="shared" ref="CE36:CE67" si="231">AU36/(E36+F36+G36+H36+I36+J36+K36+L36)</f>
        <v>8.0348310832880313E-2</v>
      </c>
      <c r="CF36">
        <f t="shared" ref="CF36:CF67" si="232">AV36/(F36+G36+H36+I36+J36+K36+L36+M36)</f>
        <v>2.310947944737364E-2</v>
      </c>
      <c r="CG36">
        <f t="shared" ref="CG36:CG67" si="233">AW36/(E36+F36+G36+H36+I36+J36+K36+L36+M36)</f>
        <v>6.9009436193011531E-2</v>
      </c>
      <c r="CH36" s="7">
        <v>50</v>
      </c>
      <c r="CI36" s="8">
        <v>150</v>
      </c>
      <c r="CJ36" s="8">
        <v>145</v>
      </c>
      <c r="CK36" s="8">
        <f t="shared" si="15"/>
        <v>3</v>
      </c>
      <c r="CL36" s="8">
        <f t="shared" si="16"/>
        <v>0.33333333333333331</v>
      </c>
      <c r="CM36">
        <f t="shared" si="17"/>
        <v>0.1</v>
      </c>
      <c r="CN36">
        <f t="shared" si="95"/>
        <v>375</v>
      </c>
      <c r="CO36">
        <f t="shared" ref="CO36:CU36" si="234">CN36+125</f>
        <v>500</v>
      </c>
      <c r="CP36">
        <f t="shared" si="234"/>
        <v>625</v>
      </c>
      <c r="CQ36">
        <f t="shared" si="234"/>
        <v>750</v>
      </c>
      <c r="CR36">
        <f t="shared" si="234"/>
        <v>875</v>
      </c>
      <c r="CS36">
        <f t="shared" si="234"/>
        <v>1000</v>
      </c>
      <c r="CT36">
        <f t="shared" si="234"/>
        <v>1125</v>
      </c>
      <c r="CU36">
        <f t="shared" si="234"/>
        <v>1250</v>
      </c>
      <c r="CV36">
        <f t="shared" si="97"/>
        <v>7.5</v>
      </c>
      <c r="CW36">
        <f t="shared" si="97"/>
        <v>10</v>
      </c>
      <c r="CX36">
        <f t="shared" si="97"/>
        <v>12.5</v>
      </c>
      <c r="CY36">
        <f t="shared" si="97"/>
        <v>15</v>
      </c>
      <c r="CZ36">
        <f t="shared" si="97"/>
        <v>17.5</v>
      </c>
      <c r="DA36">
        <f t="shared" si="97"/>
        <v>20</v>
      </c>
      <c r="DB36">
        <f t="shared" si="97"/>
        <v>22.5</v>
      </c>
      <c r="DC36">
        <f t="shared" si="97"/>
        <v>25</v>
      </c>
      <c r="DD36" s="11">
        <f t="shared" si="98"/>
        <v>1.3333333333333334E-2</v>
      </c>
      <c r="DE36" s="11">
        <f t="shared" si="98"/>
        <v>0.01</v>
      </c>
      <c r="DF36" s="11">
        <f t="shared" si="98"/>
        <v>8.0000000000000002E-3</v>
      </c>
      <c r="DG36" s="11">
        <f t="shared" si="98"/>
        <v>6.6666666666666671E-3</v>
      </c>
      <c r="DH36" s="11">
        <f t="shared" si="98"/>
        <v>5.7142857142857143E-3</v>
      </c>
      <c r="DI36" s="11">
        <f t="shared" si="98"/>
        <v>5.0000000000000001E-3</v>
      </c>
      <c r="DJ36" s="11">
        <f t="shared" si="98"/>
        <v>4.4444444444444444E-3</v>
      </c>
      <c r="DK36" s="11">
        <f t="shared" si="98"/>
        <v>4.0000000000000001E-3</v>
      </c>
      <c r="DL36">
        <f t="shared" si="21"/>
        <v>5</v>
      </c>
      <c r="DM36">
        <f t="shared" ref="DM36:DT36" si="235">E36+F36</f>
        <v>6.2334326999999998E-5</v>
      </c>
      <c r="DN36">
        <f t="shared" si="235"/>
        <v>2.5429234949999997E-5</v>
      </c>
      <c r="DO36">
        <f t="shared" si="235"/>
        <v>1.321877585E-5</v>
      </c>
      <c r="DP36">
        <f t="shared" si="235"/>
        <v>7.8096597400000009E-6</v>
      </c>
      <c r="DQ36">
        <f t="shared" si="235"/>
        <v>5.0108961800000007E-6</v>
      </c>
      <c r="DR36">
        <f t="shared" si="235"/>
        <v>3.40956278E-6</v>
      </c>
      <c r="DS36">
        <f t="shared" si="235"/>
        <v>2.4251258299999998E-6</v>
      </c>
      <c r="DT36">
        <f t="shared" si="235"/>
        <v>1.7860749920000001E-6</v>
      </c>
    </row>
    <row r="37" spans="1:124">
      <c r="A37">
        <f>'2000 250 200 1'!A38</f>
        <v>34</v>
      </c>
      <c r="B37">
        <f t="shared" si="7"/>
        <v>-340</v>
      </c>
      <c r="C37">
        <f>'2000 250 200 1'!B38</f>
        <v>5.0799999999999998E-2</v>
      </c>
      <c r="D37">
        <f t="shared" si="8"/>
        <v>-1.2941362877160807</v>
      </c>
      <c r="E37">
        <f>'2000 250 200 1'!C171</f>
        <v>4.5300232399999998E-5</v>
      </c>
      <c r="F37">
        <f>'2000 250 200 1'!C304</f>
        <v>1.7009395100000001E-5</v>
      </c>
      <c r="G37">
        <f>'2000 250 200 1'!C437</f>
        <v>8.4124177800000007E-6</v>
      </c>
      <c r="H37">
        <f>'2000 250 200 1'!C570</f>
        <v>4.8029797300000004E-6</v>
      </c>
      <c r="I37">
        <f>'2000 250 200 1'!C703</f>
        <v>3.0048223299999999E-6</v>
      </c>
      <c r="J37">
        <f>'2000 250 200 1'!C836</f>
        <v>2.0049411900000002E-6</v>
      </c>
      <c r="K37">
        <f>'2000 250 200 1'!C969</f>
        <v>1.4038851999999999E-6</v>
      </c>
      <c r="L37">
        <f>'2000 250 200 1'!C1102</f>
        <v>1.0207322400000001E-6</v>
      </c>
      <c r="M37">
        <f>'2000 250 200 1'!C1235</f>
        <v>7.6497275800000005E-7</v>
      </c>
      <c r="N37">
        <f t="shared" si="162"/>
        <v>2.8290837299999996E-5</v>
      </c>
      <c r="O37">
        <f t="shared" si="163"/>
        <v>8.5969773200000008E-6</v>
      </c>
      <c r="P37">
        <f t="shared" si="164"/>
        <v>3.6094380500000003E-6</v>
      </c>
      <c r="Q37">
        <f t="shared" si="165"/>
        <v>1.7981574000000005E-6</v>
      </c>
      <c r="R37">
        <f t="shared" si="166"/>
        <v>9.9988113999999972E-7</v>
      </c>
      <c r="S37">
        <f t="shared" si="167"/>
        <v>6.0105599000000029E-7</v>
      </c>
      <c r="T37">
        <f t="shared" si="168"/>
        <v>3.8315295999999982E-7</v>
      </c>
      <c r="U37">
        <f t="shared" si="169"/>
        <v>2.5575948200000004E-7</v>
      </c>
      <c r="V37">
        <f t="shared" si="170"/>
        <v>1.9693859979999995E-5</v>
      </c>
      <c r="W37">
        <f t="shared" si="171"/>
        <v>4.9875392700000005E-6</v>
      </c>
      <c r="X37">
        <f t="shared" si="172"/>
        <v>1.8112806499999998E-6</v>
      </c>
      <c r="Y37">
        <f t="shared" si="173"/>
        <v>7.9827626000000075E-7</v>
      </c>
      <c r="Z37">
        <f t="shared" si="174"/>
        <v>3.9882514999999943E-7</v>
      </c>
      <c r="AA37">
        <f t="shared" si="175"/>
        <v>2.1790303000000047E-7</v>
      </c>
      <c r="AB37">
        <f t="shared" si="176"/>
        <v>1.2739347799999978E-7</v>
      </c>
      <c r="AC37">
        <f t="shared" si="177"/>
        <v>1.4706320709999991E-5</v>
      </c>
      <c r="AD37">
        <f t="shared" si="178"/>
        <v>3.1762586199999998E-6</v>
      </c>
      <c r="AE37">
        <f t="shared" si="179"/>
        <v>1.0130043899999999E-6</v>
      </c>
      <c r="AF37">
        <f t="shared" si="180"/>
        <v>3.994511100000009E-7</v>
      </c>
      <c r="AG37">
        <f t="shared" si="181"/>
        <v>1.8092211999999939E-7</v>
      </c>
      <c r="AH37">
        <f t="shared" si="182"/>
        <v>9.0509552000000474E-8</v>
      </c>
      <c r="AI37">
        <f t="shared" si="183"/>
        <v>1.1530062089999994E-5</v>
      </c>
      <c r="AJ37">
        <f t="shared" si="184"/>
        <v>2.1632542299999999E-6</v>
      </c>
      <c r="AK37">
        <f t="shared" si="185"/>
        <v>6.1355327999999775E-7</v>
      </c>
      <c r="AL37">
        <f t="shared" si="186"/>
        <v>2.1852899000000151E-7</v>
      </c>
      <c r="AM37">
        <f t="shared" si="187"/>
        <v>9.0412567999998278E-8</v>
      </c>
      <c r="AN37">
        <f t="shared" si="188"/>
        <v>9.366807859999994E-6</v>
      </c>
      <c r="AO37">
        <f t="shared" si="189"/>
        <v>1.5497009500000059E-6</v>
      </c>
      <c r="AP37">
        <f t="shared" si="190"/>
        <v>3.950242899999937E-7</v>
      </c>
      <c r="AQ37">
        <f t="shared" si="191"/>
        <v>1.2811642200000598E-7</v>
      </c>
      <c r="AR37">
        <f t="shared" si="192"/>
        <v>7.8171069099999805E-6</v>
      </c>
      <c r="AS37">
        <f t="shared" si="193"/>
        <v>1.1546766600000106E-6</v>
      </c>
      <c r="AT37">
        <f t="shared" si="194"/>
        <v>2.6690786799999089E-7</v>
      </c>
      <c r="AU37">
        <f t="shared" si="195"/>
        <v>6.6624302499999748E-6</v>
      </c>
      <c r="AV37">
        <f t="shared" si="196"/>
        <v>8.8776879200000802E-7</v>
      </c>
      <c r="AW37">
        <f t="shared" si="197"/>
        <v>5.7746614579999904E-6</v>
      </c>
      <c r="AX37">
        <f t="shared" si="198"/>
        <v>0.45403637343201891</v>
      </c>
      <c r="AY37">
        <f t="shared" si="199"/>
        <v>0.33817325934152653</v>
      </c>
      <c r="AZ37">
        <f t="shared" si="200"/>
        <v>0.27312368373851509</v>
      </c>
      <c r="BA37">
        <f t="shared" si="201"/>
        <v>0.23030263653994326</v>
      </c>
      <c r="BB37">
        <f t="shared" si="202"/>
        <v>0.19958649465354397</v>
      </c>
      <c r="BC37">
        <f t="shared" si="203"/>
        <v>0.1763234384019188</v>
      </c>
      <c r="BD37">
        <f t="shared" si="204"/>
        <v>0.15802615030270498</v>
      </c>
      <c r="BE37">
        <f t="shared" si="205"/>
        <v>0.14322605485589843</v>
      </c>
      <c r="BF37">
        <f t="shared" si="206"/>
        <v>0.27846847333146013</v>
      </c>
      <c r="BG37">
        <f t="shared" si="207"/>
        <v>0.16501483845913476</v>
      </c>
      <c r="BH37">
        <f t="shared" si="208"/>
        <v>0.11166807033855834</v>
      </c>
      <c r="BI37">
        <f t="shared" si="209"/>
        <v>8.1350977974482375E-2</v>
      </c>
      <c r="BJ37">
        <f t="shared" si="210"/>
        <v>6.2183815704830094E-2</v>
      </c>
      <c r="BK37">
        <f t="shared" si="211"/>
        <v>4.919294408346063E-2</v>
      </c>
      <c r="BL37">
        <f t="shared" si="212"/>
        <v>3.9940390486489633E-2</v>
      </c>
      <c r="BM37">
        <f t="shared" si="213"/>
        <v>0.19472116305890375</v>
      </c>
      <c r="BN37">
        <f t="shared" si="214"/>
        <v>9.5585176829015614E-2</v>
      </c>
      <c r="BO37">
        <f t="shared" si="215"/>
        <v>5.5582740165231875E-2</v>
      </c>
      <c r="BP37">
        <f t="shared" si="216"/>
        <v>3.5612404545681535E-2</v>
      </c>
      <c r="BQ37">
        <f t="shared" si="217"/>
        <v>2.4335868846839318E-2</v>
      </c>
      <c r="BR37">
        <f t="shared" si="218"/>
        <v>1.7424007141257931E-2</v>
      </c>
      <c r="BS37">
        <f t="shared" si="219"/>
        <v>0.14682394631533988</v>
      </c>
      <c r="BT37">
        <f t="shared" si="220"/>
        <v>6.139581330380732E-2</v>
      </c>
      <c r="BU37">
        <f t="shared" si="221"/>
        <v>3.125741683069018E-2</v>
      </c>
      <c r="BV37">
        <f t="shared" si="222"/>
        <v>1.7857526270233803E-2</v>
      </c>
      <c r="BW37">
        <f t="shared" si="223"/>
        <v>1.1026792002095972E-2</v>
      </c>
      <c r="BX37">
        <f t="shared" si="224"/>
        <v>0.11630759862876858</v>
      </c>
      <c r="BY37">
        <f t="shared" si="225"/>
        <v>4.2297130929832762E-2</v>
      </c>
      <c r="BZ37">
        <f t="shared" si="226"/>
        <v>1.9129710789579896E-2</v>
      </c>
      <c r="CA37">
        <f t="shared" si="227"/>
        <v>9.8533407493646957E-3</v>
      </c>
      <c r="CB37">
        <f t="shared" si="228"/>
        <v>9.5401921390117939E-2</v>
      </c>
      <c r="CC37">
        <f t="shared" si="229"/>
        <v>3.0661232059533233E-2</v>
      </c>
      <c r="CD37">
        <f t="shared" si="230"/>
        <v>1.2463738904003992E-2</v>
      </c>
      <c r="CE37">
        <f t="shared" si="231"/>
        <v>8.0309522134346792E-2</v>
      </c>
      <c r="CF37">
        <f t="shared" si="232"/>
        <v>2.3104450634289914E-2</v>
      </c>
      <c r="CG37">
        <f t="shared" si="233"/>
        <v>6.8972281977277519E-2</v>
      </c>
      <c r="CH37" s="7">
        <v>50</v>
      </c>
      <c r="CI37" s="8">
        <v>150</v>
      </c>
      <c r="CJ37" s="8">
        <v>145</v>
      </c>
      <c r="CK37" s="8">
        <f t="shared" si="15"/>
        <v>3</v>
      </c>
      <c r="CL37" s="8">
        <f t="shared" si="16"/>
        <v>0.33333333333333331</v>
      </c>
      <c r="CM37">
        <f t="shared" si="17"/>
        <v>0.1</v>
      </c>
      <c r="CN37">
        <f t="shared" si="95"/>
        <v>375</v>
      </c>
      <c r="CO37">
        <f t="shared" ref="CO37:CU37" si="236">CN37+125</f>
        <v>500</v>
      </c>
      <c r="CP37">
        <f t="shared" si="236"/>
        <v>625</v>
      </c>
      <c r="CQ37">
        <f t="shared" si="236"/>
        <v>750</v>
      </c>
      <c r="CR37">
        <f t="shared" si="236"/>
        <v>875</v>
      </c>
      <c r="CS37">
        <f t="shared" si="236"/>
        <v>1000</v>
      </c>
      <c r="CT37">
        <f t="shared" si="236"/>
        <v>1125</v>
      </c>
      <c r="CU37">
        <f t="shared" si="236"/>
        <v>1250</v>
      </c>
      <c r="CV37">
        <f t="shared" si="97"/>
        <v>7.5</v>
      </c>
      <c r="CW37">
        <f t="shared" si="97"/>
        <v>10</v>
      </c>
      <c r="CX37">
        <f t="shared" si="97"/>
        <v>12.5</v>
      </c>
      <c r="CY37">
        <f t="shared" si="97"/>
        <v>15</v>
      </c>
      <c r="CZ37">
        <f t="shared" si="97"/>
        <v>17.5</v>
      </c>
      <c r="DA37">
        <f t="shared" si="97"/>
        <v>20</v>
      </c>
      <c r="DB37">
        <f t="shared" si="97"/>
        <v>22.5</v>
      </c>
      <c r="DC37">
        <f t="shared" si="97"/>
        <v>25</v>
      </c>
      <c r="DD37" s="11">
        <f t="shared" si="98"/>
        <v>1.3333333333333334E-2</v>
      </c>
      <c r="DE37" s="11">
        <f t="shared" si="98"/>
        <v>0.01</v>
      </c>
      <c r="DF37" s="11">
        <f t="shared" si="98"/>
        <v>8.0000000000000002E-3</v>
      </c>
      <c r="DG37" s="11">
        <f t="shared" si="98"/>
        <v>6.6666666666666671E-3</v>
      </c>
      <c r="DH37" s="11">
        <f t="shared" si="98"/>
        <v>5.7142857142857143E-3</v>
      </c>
      <c r="DI37" s="11">
        <f t="shared" si="98"/>
        <v>5.0000000000000001E-3</v>
      </c>
      <c r="DJ37" s="11">
        <f t="shared" si="98"/>
        <v>4.4444444444444444E-3</v>
      </c>
      <c r="DK37" s="11">
        <f t="shared" si="98"/>
        <v>4.0000000000000001E-3</v>
      </c>
      <c r="DL37">
        <f t="shared" si="21"/>
        <v>5</v>
      </c>
      <c r="DM37">
        <f t="shared" ref="DM37:DT37" si="237">E37+F37</f>
        <v>6.2309627500000002E-5</v>
      </c>
      <c r="DN37">
        <f t="shared" si="237"/>
        <v>2.5421812880000002E-5</v>
      </c>
      <c r="DO37">
        <f t="shared" si="237"/>
        <v>1.3215397510000002E-5</v>
      </c>
      <c r="DP37">
        <f t="shared" si="237"/>
        <v>7.8078020600000011E-6</v>
      </c>
      <c r="DQ37">
        <f t="shared" si="237"/>
        <v>5.0097635200000005E-6</v>
      </c>
      <c r="DR37">
        <f t="shared" si="237"/>
        <v>3.4088263900000001E-6</v>
      </c>
      <c r="DS37">
        <f t="shared" si="237"/>
        <v>2.4246174400000002E-6</v>
      </c>
      <c r="DT37">
        <f t="shared" si="237"/>
        <v>1.7857049980000002E-6</v>
      </c>
    </row>
    <row r="38" spans="1:124">
      <c r="A38">
        <f>'2000 250 200 1'!A39</f>
        <v>35</v>
      </c>
      <c r="B38">
        <f t="shared" si="7"/>
        <v>-350</v>
      </c>
      <c r="C38">
        <f>'2000 250 200 1'!B39</f>
        <v>5.7020000000000001E-2</v>
      </c>
      <c r="D38">
        <f t="shared" si="8"/>
        <v>-1.2439727870265589</v>
      </c>
      <c r="E38">
        <f>'2000 250 200 1'!C172</f>
        <v>4.5269727399999998E-5</v>
      </c>
      <c r="F38">
        <f>'2000 250 200 1'!C305</f>
        <v>1.70014386E-5</v>
      </c>
      <c r="G38">
        <f>'2000 250 200 1'!C438</f>
        <v>8.4090212899999994E-6</v>
      </c>
      <c r="H38">
        <f>'2000 250 200 1'!C571</f>
        <v>4.8011988099999996E-6</v>
      </c>
      <c r="I38">
        <f>'2000 250 200 1'!C704</f>
        <v>3.0037679900000001E-6</v>
      </c>
      <c r="J38">
        <f>'2000 250 200 1'!C837</f>
        <v>2.0042673400000001E-6</v>
      </c>
      <c r="K38">
        <f>'2000 250 200 1'!C970</f>
        <v>1.4034285800000001E-6</v>
      </c>
      <c r="L38">
        <f>'2000 250 200 1'!C1103</f>
        <v>1.02040699E-6</v>
      </c>
      <c r="M38">
        <f>'2000 250 200 1'!C1236</f>
        <v>7.6473209700000003E-7</v>
      </c>
      <c r="N38">
        <f t="shared" si="162"/>
        <v>2.8268288799999998E-5</v>
      </c>
      <c r="O38">
        <f t="shared" si="163"/>
        <v>8.5924173100000004E-6</v>
      </c>
      <c r="P38">
        <f t="shared" si="164"/>
        <v>3.6078224799999998E-6</v>
      </c>
      <c r="Q38">
        <f t="shared" si="165"/>
        <v>1.7974308199999995E-6</v>
      </c>
      <c r="R38">
        <f t="shared" si="166"/>
        <v>9.9950064999999995E-7</v>
      </c>
      <c r="S38">
        <f t="shared" si="167"/>
        <v>6.0083876000000003E-7</v>
      </c>
      <c r="T38">
        <f t="shared" si="168"/>
        <v>3.8302159000000015E-7</v>
      </c>
      <c r="U38">
        <f t="shared" si="169"/>
        <v>2.5567489299999992E-7</v>
      </c>
      <c r="V38">
        <f t="shared" si="170"/>
        <v>1.9675871489999998E-5</v>
      </c>
      <c r="W38">
        <f t="shared" si="171"/>
        <v>4.9845948300000006E-6</v>
      </c>
      <c r="X38">
        <f t="shared" si="172"/>
        <v>1.8103916600000003E-6</v>
      </c>
      <c r="Y38">
        <f t="shared" si="173"/>
        <v>7.9793016999999956E-7</v>
      </c>
      <c r="Z38">
        <f t="shared" si="174"/>
        <v>3.9866188999999992E-7</v>
      </c>
      <c r="AA38">
        <f t="shared" si="175"/>
        <v>2.1781716999999987E-7</v>
      </c>
      <c r="AB38">
        <f t="shared" si="176"/>
        <v>1.2734669700000023E-7</v>
      </c>
      <c r="AC38">
        <f t="shared" si="177"/>
        <v>1.4691276659999994E-5</v>
      </c>
      <c r="AD38">
        <f t="shared" si="178"/>
        <v>3.1742031700000003E-6</v>
      </c>
      <c r="AE38">
        <f t="shared" si="179"/>
        <v>1.0124614900000016E-6</v>
      </c>
      <c r="AF38">
        <f t="shared" si="180"/>
        <v>3.9926827999999879E-7</v>
      </c>
      <c r="AG38">
        <f t="shared" si="181"/>
        <v>1.8084472000000026E-7</v>
      </c>
      <c r="AH38">
        <f t="shared" si="182"/>
        <v>9.047047299999964E-8</v>
      </c>
      <c r="AI38">
        <f t="shared" si="183"/>
        <v>1.1517073489999996E-5</v>
      </c>
      <c r="AJ38">
        <f t="shared" si="184"/>
        <v>2.1617416799999996E-6</v>
      </c>
      <c r="AK38">
        <f t="shared" si="185"/>
        <v>6.131932100000028E-7</v>
      </c>
      <c r="AL38">
        <f t="shared" si="186"/>
        <v>2.1842355999999959E-7</v>
      </c>
      <c r="AM38">
        <f t="shared" si="187"/>
        <v>9.0374247000000829E-8</v>
      </c>
      <c r="AN38">
        <f t="shared" si="188"/>
        <v>9.3553318100000026E-6</v>
      </c>
      <c r="AO38">
        <f t="shared" si="189"/>
        <v>1.548548470000001E-6</v>
      </c>
      <c r="AP38">
        <f t="shared" si="190"/>
        <v>3.9476964999999622E-7</v>
      </c>
      <c r="AQ38">
        <f t="shared" si="191"/>
        <v>1.2804931300000194E-7</v>
      </c>
      <c r="AR38">
        <f t="shared" si="192"/>
        <v>7.8067833399999869E-6</v>
      </c>
      <c r="AS38">
        <f t="shared" si="193"/>
        <v>1.1537788200000075E-6</v>
      </c>
      <c r="AT38">
        <f t="shared" si="194"/>
        <v>2.6672033699999534E-7</v>
      </c>
      <c r="AU38">
        <f t="shared" si="195"/>
        <v>6.6530045199999796E-6</v>
      </c>
      <c r="AV38">
        <f t="shared" si="196"/>
        <v>8.8705848299999842E-7</v>
      </c>
      <c r="AW38">
        <f t="shared" si="197"/>
        <v>5.7659460370000069E-6</v>
      </c>
      <c r="AX38">
        <f t="shared" si="198"/>
        <v>0.45395470513592112</v>
      </c>
      <c r="AY38">
        <f t="shared" si="199"/>
        <v>0.33814489573175532</v>
      </c>
      <c r="AZ38">
        <f t="shared" si="200"/>
        <v>0.27310843064605717</v>
      </c>
      <c r="BA38">
        <f t="shared" si="201"/>
        <v>0.23029320509089155</v>
      </c>
      <c r="BB38">
        <f t="shared" si="202"/>
        <v>0.19957939274362105</v>
      </c>
      <c r="BC38">
        <f t="shared" si="203"/>
        <v>0.17631818510379296</v>
      </c>
      <c r="BD38">
        <f t="shared" si="204"/>
        <v>0.15802292644793564</v>
      </c>
      <c r="BE38">
        <f t="shared" si="205"/>
        <v>0.14322407416985761</v>
      </c>
      <c r="BF38">
        <f t="shared" si="206"/>
        <v>0.2783788816131757</v>
      </c>
      <c r="BG38">
        <f t="shared" si="207"/>
        <v>0.16498911494720417</v>
      </c>
      <c r="BH38">
        <f t="shared" si="208"/>
        <v>0.11165616071449824</v>
      </c>
      <c r="BI38">
        <f t="shared" si="209"/>
        <v>8.1344798035374394E-2</v>
      </c>
      <c r="BJ38">
        <f t="shared" si="210"/>
        <v>6.2179542082145156E-2</v>
      </c>
      <c r="BK38">
        <f t="shared" si="211"/>
        <v>4.9189726261352831E-2</v>
      </c>
      <c r="BL38">
        <f t="shared" si="212"/>
        <v>3.9938527357588058E-2</v>
      </c>
      <c r="BM38">
        <f t="shared" si="213"/>
        <v>0.19463443133564812</v>
      </c>
      <c r="BN38">
        <f t="shared" si="214"/>
        <v>9.5564124454124239E-2</v>
      </c>
      <c r="BO38">
        <f t="shared" si="215"/>
        <v>5.5574008932423972E-2</v>
      </c>
      <c r="BP38">
        <f t="shared" si="216"/>
        <v>3.5608694381560661E-2</v>
      </c>
      <c r="BQ38">
        <f t="shared" si="217"/>
        <v>2.4333673503397411E-2</v>
      </c>
      <c r="BR38">
        <f t="shared" si="218"/>
        <v>1.7422173606140852E-2</v>
      </c>
      <c r="BS38">
        <f t="shared" si="219"/>
        <v>0.14674206381493768</v>
      </c>
      <c r="BT38">
        <f t="shared" si="220"/>
        <v>6.1378775129580516E-2</v>
      </c>
      <c r="BU38">
        <f t="shared" si="221"/>
        <v>3.1250794258407932E-2</v>
      </c>
      <c r="BV38">
        <f t="shared" si="222"/>
        <v>1.785517169263311E-2</v>
      </c>
      <c r="BW38">
        <f t="shared" si="223"/>
        <v>1.1025817284682238E-2</v>
      </c>
      <c r="BX38">
        <f t="shared" si="224"/>
        <v>0.11623057594141291</v>
      </c>
      <c r="BY38">
        <f t="shared" si="225"/>
        <v>4.2283354330282234E-2</v>
      </c>
      <c r="BZ38">
        <f t="shared" si="226"/>
        <v>1.9124499063587899E-2</v>
      </c>
      <c r="CA38">
        <f t="shared" si="227"/>
        <v>9.8516129805149531E-3</v>
      </c>
      <c r="CB38">
        <f t="shared" si="228"/>
        <v>9.5329242284847765E-2</v>
      </c>
      <c r="CC38">
        <f t="shared" si="229"/>
        <v>3.0650123202049774E-2</v>
      </c>
      <c r="CD38">
        <f t="shared" si="230"/>
        <v>1.2459594578392815E-2</v>
      </c>
      <c r="CE38">
        <f t="shared" si="231"/>
        <v>8.0240540062248192E-2</v>
      </c>
      <c r="CF38">
        <f t="shared" si="232"/>
        <v>2.3095512366530374E-2</v>
      </c>
      <c r="CG38">
        <f t="shared" si="233"/>
        <v>6.890636473488973E-2</v>
      </c>
      <c r="CH38" s="7">
        <v>50</v>
      </c>
      <c r="CI38" s="8">
        <v>150</v>
      </c>
      <c r="CJ38" s="8">
        <v>145</v>
      </c>
      <c r="CK38" s="8">
        <f t="shared" si="15"/>
        <v>3</v>
      </c>
      <c r="CL38" s="8">
        <f t="shared" si="16"/>
        <v>0.33333333333333331</v>
      </c>
      <c r="CM38">
        <f t="shared" si="17"/>
        <v>0.1</v>
      </c>
      <c r="CN38">
        <f t="shared" si="95"/>
        <v>375</v>
      </c>
      <c r="CO38">
        <f t="shared" ref="CO38:CU38" si="238">CN38+125</f>
        <v>500</v>
      </c>
      <c r="CP38">
        <f t="shared" si="238"/>
        <v>625</v>
      </c>
      <c r="CQ38">
        <f t="shared" si="238"/>
        <v>750</v>
      </c>
      <c r="CR38">
        <f t="shared" si="238"/>
        <v>875</v>
      </c>
      <c r="CS38">
        <f t="shared" si="238"/>
        <v>1000</v>
      </c>
      <c r="CT38">
        <f t="shared" si="238"/>
        <v>1125</v>
      </c>
      <c r="CU38">
        <f t="shared" si="238"/>
        <v>1250</v>
      </c>
      <c r="CV38">
        <f t="shared" si="97"/>
        <v>7.5</v>
      </c>
      <c r="CW38">
        <f t="shared" si="97"/>
        <v>10</v>
      </c>
      <c r="CX38">
        <f t="shared" si="97"/>
        <v>12.5</v>
      </c>
      <c r="CY38">
        <f t="shared" si="97"/>
        <v>15</v>
      </c>
      <c r="CZ38">
        <f t="shared" si="97"/>
        <v>17.5</v>
      </c>
      <c r="DA38">
        <f t="shared" si="97"/>
        <v>20</v>
      </c>
      <c r="DB38">
        <f t="shared" si="97"/>
        <v>22.5</v>
      </c>
      <c r="DC38">
        <f t="shared" si="97"/>
        <v>25</v>
      </c>
      <c r="DD38" s="11">
        <f t="shared" si="98"/>
        <v>1.3333333333333334E-2</v>
      </c>
      <c r="DE38" s="11">
        <f t="shared" si="98"/>
        <v>0.01</v>
      </c>
      <c r="DF38" s="11">
        <f t="shared" si="98"/>
        <v>8.0000000000000002E-3</v>
      </c>
      <c r="DG38" s="11">
        <f t="shared" si="98"/>
        <v>6.6666666666666671E-3</v>
      </c>
      <c r="DH38" s="11">
        <f t="shared" si="98"/>
        <v>5.7142857142857143E-3</v>
      </c>
      <c r="DI38" s="11">
        <f t="shared" si="98"/>
        <v>5.0000000000000001E-3</v>
      </c>
      <c r="DJ38" s="11">
        <f t="shared" si="98"/>
        <v>4.4444444444444444E-3</v>
      </c>
      <c r="DK38" s="11">
        <f t="shared" si="98"/>
        <v>4.0000000000000001E-3</v>
      </c>
      <c r="DL38">
        <f t="shared" si="21"/>
        <v>5</v>
      </c>
      <c r="DM38">
        <f t="shared" ref="DM38:DT38" si="239">E38+F38</f>
        <v>6.2271166000000001E-5</v>
      </c>
      <c r="DN38">
        <f t="shared" si="239"/>
        <v>2.5410459889999999E-5</v>
      </c>
      <c r="DO38">
        <f t="shared" si="239"/>
        <v>1.3210220099999999E-5</v>
      </c>
      <c r="DP38">
        <f t="shared" si="239"/>
        <v>7.8049668000000005E-6</v>
      </c>
      <c r="DQ38">
        <f t="shared" si="239"/>
        <v>5.0080353300000002E-6</v>
      </c>
      <c r="DR38">
        <f t="shared" si="239"/>
        <v>3.40769592E-6</v>
      </c>
      <c r="DS38">
        <f t="shared" si="239"/>
        <v>2.4238355700000001E-6</v>
      </c>
      <c r="DT38">
        <f t="shared" si="239"/>
        <v>1.7851390870000001E-6</v>
      </c>
    </row>
    <row r="39" spans="1:124">
      <c r="A39">
        <f>'2000 250 200 1'!A40</f>
        <v>36</v>
      </c>
      <c r="B39">
        <f t="shared" si="7"/>
        <v>-360</v>
      </c>
      <c r="C39">
        <f>'2000 250 200 1'!B40</f>
        <v>6.4000000000000001E-2</v>
      </c>
      <c r="D39">
        <f t="shared" si="8"/>
        <v>-1.1938200260161129</v>
      </c>
      <c r="E39">
        <f>'2000 250 200 1'!C173</f>
        <v>4.5223678799999998E-5</v>
      </c>
      <c r="F39">
        <f>'2000 250 200 1'!C306</f>
        <v>1.6989829099999999E-5</v>
      </c>
      <c r="G39">
        <f>'2000 250 200 1'!C439</f>
        <v>8.4040481300000002E-6</v>
      </c>
      <c r="H39">
        <f>'2000 250 200 1'!C572</f>
        <v>4.7985980200000001E-6</v>
      </c>
      <c r="I39">
        <f>'2000 250 200 1'!C705</f>
        <v>3.0022341800000001E-6</v>
      </c>
      <c r="J39">
        <f>'2000 250 200 1'!C838</f>
        <v>2.0032825999999999E-6</v>
      </c>
      <c r="K39">
        <f>'2000 250 200 1'!C971</f>
        <v>1.4027577800000001E-6</v>
      </c>
      <c r="L39">
        <f>'2000 250 200 1'!C1104</f>
        <v>1.01993047E-6</v>
      </c>
      <c r="M39">
        <f>'2000 250 200 1'!C1237</f>
        <v>7.6438188799999999E-7</v>
      </c>
      <c r="N39">
        <f t="shared" si="162"/>
        <v>2.8233849699999999E-5</v>
      </c>
      <c r="O39">
        <f t="shared" si="163"/>
        <v>8.5857809699999985E-6</v>
      </c>
      <c r="P39">
        <f t="shared" si="164"/>
        <v>3.6054501100000001E-6</v>
      </c>
      <c r="Q39">
        <f t="shared" si="165"/>
        <v>1.79636384E-6</v>
      </c>
      <c r="R39">
        <f t="shared" si="166"/>
        <v>9.9895158000000021E-7</v>
      </c>
      <c r="S39">
        <f t="shared" si="167"/>
        <v>6.0052481999999984E-7</v>
      </c>
      <c r="T39">
        <f t="shared" si="168"/>
        <v>3.8282731000000014E-7</v>
      </c>
      <c r="U39">
        <f t="shared" si="169"/>
        <v>2.5554858199999997E-7</v>
      </c>
      <c r="V39">
        <f t="shared" si="170"/>
        <v>1.9648068730000002E-5</v>
      </c>
      <c r="W39">
        <f t="shared" si="171"/>
        <v>4.9803308599999984E-6</v>
      </c>
      <c r="X39">
        <f t="shared" si="172"/>
        <v>1.8090862700000001E-6</v>
      </c>
      <c r="Y39">
        <f t="shared" si="173"/>
        <v>7.9741225999999977E-7</v>
      </c>
      <c r="Z39">
        <f t="shared" si="174"/>
        <v>3.9842676000000037E-7</v>
      </c>
      <c r="AA39">
        <f t="shared" si="175"/>
        <v>2.176975099999997E-7</v>
      </c>
      <c r="AB39">
        <f t="shared" si="176"/>
        <v>1.2727872800000016E-7</v>
      </c>
      <c r="AC39">
        <f t="shared" si="177"/>
        <v>1.4667737869999998E-5</v>
      </c>
      <c r="AD39">
        <f t="shared" si="178"/>
        <v>3.1712445900000008E-6</v>
      </c>
      <c r="AE39">
        <f t="shared" si="179"/>
        <v>1.0116740099999999E-6</v>
      </c>
      <c r="AF39">
        <f t="shared" si="180"/>
        <v>3.9898549999999855E-7</v>
      </c>
      <c r="AG39">
        <f t="shared" si="181"/>
        <v>1.807292500000011E-7</v>
      </c>
      <c r="AH39">
        <f t="shared" si="182"/>
        <v>9.0418781999999537E-8</v>
      </c>
      <c r="AI39">
        <f t="shared" si="183"/>
        <v>1.149649328E-5</v>
      </c>
      <c r="AJ39">
        <f t="shared" si="184"/>
        <v>2.1595705799999996E-6</v>
      </c>
      <c r="AK39">
        <f t="shared" si="185"/>
        <v>6.1268851000000181E-7</v>
      </c>
      <c r="AL39">
        <f t="shared" si="186"/>
        <v>2.1825624999999788E-7</v>
      </c>
      <c r="AM39">
        <f t="shared" si="187"/>
        <v>9.0310468000000711E-8</v>
      </c>
      <c r="AN39">
        <f t="shared" si="188"/>
        <v>9.3369227000000137E-6</v>
      </c>
      <c r="AO39">
        <f t="shared" si="189"/>
        <v>1.5468820699999948E-6</v>
      </c>
      <c r="AP39">
        <f t="shared" si="190"/>
        <v>3.9443225999999969E-7</v>
      </c>
      <c r="AQ39">
        <f t="shared" si="191"/>
        <v>1.2794578199999971E-7</v>
      </c>
      <c r="AR39">
        <f t="shared" si="192"/>
        <v>7.7900406299999985E-6</v>
      </c>
      <c r="AS39">
        <f t="shared" si="193"/>
        <v>1.1524498099999918E-6</v>
      </c>
      <c r="AT39">
        <f t="shared" si="194"/>
        <v>2.6648647800000168E-7</v>
      </c>
      <c r="AU39">
        <f t="shared" si="195"/>
        <v>6.6375908200000101E-6</v>
      </c>
      <c r="AV39">
        <f t="shared" si="196"/>
        <v>8.8596333200000364E-7</v>
      </c>
      <c r="AW39">
        <f t="shared" si="197"/>
        <v>5.7516274879999982E-6</v>
      </c>
      <c r="AX39">
        <f t="shared" si="198"/>
        <v>0.4538218572304617</v>
      </c>
      <c r="AY39">
        <f t="shared" si="199"/>
        <v>0.3381043742251722</v>
      </c>
      <c r="AZ39">
        <f t="shared" si="200"/>
        <v>0.27308541553240068</v>
      </c>
      <c r="BA39">
        <f t="shared" si="201"/>
        <v>0.23027848746701662</v>
      </c>
      <c r="BB39">
        <f t="shared" si="202"/>
        <v>0.19957011911165748</v>
      </c>
      <c r="BC39">
        <f t="shared" si="203"/>
        <v>0.17631171477773255</v>
      </c>
      <c r="BD39">
        <f t="shared" si="204"/>
        <v>0.15801756994528707</v>
      </c>
      <c r="BE39">
        <f t="shared" si="205"/>
        <v>0.14321964472993914</v>
      </c>
      <c r="BF39">
        <f t="shared" si="206"/>
        <v>0.27823206911398979</v>
      </c>
      <c r="BG39">
        <f t="shared" si="207"/>
        <v>0.1649527181445648</v>
      </c>
      <c r="BH39">
        <f t="shared" si="208"/>
        <v>0.11163836036794725</v>
      </c>
      <c r="BI39">
        <f t="shared" si="209"/>
        <v>8.1334447450574499E-2</v>
      </c>
      <c r="BJ39">
        <f t="shared" si="210"/>
        <v>6.217379674818433E-2</v>
      </c>
      <c r="BK39">
        <f t="shared" si="211"/>
        <v>4.9186385852496003E-2</v>
      </c>
      <c r="BL39">
        <f t="shared" si="212"/>
        <v>3.9935967044601062E-2</v>
      </c>
      <c r="BM39">
        <f t="shared" si="213"/>
        <v>0.19449066390040873</v>
      </c>
      <c r="BN39">
        <f t="shared" si="214"/>
        <v>9.5534639237840779E-2</v>
      </c>
      <c r="BO39">
        <f t="shared" si="215"/>
        <v>5.5561564002327389E-2</v>
      </c>
      <c r="BP39">
        <f t="shared" si="216"/>
        <v>3.5601859229847557E-2</v>
      </c>
      <c r="BQ39">
        <f t="shared" si="217"/>
        <v>2.4330137532566343E-2</v>
      </c>
      <c r="BR39">
        <f t="shared" si="218"/>
        <v>1.7420546649559821E-2</v>
      </c>
      <c r="BS39">
        <f t="shared" si="219"/>
        <v>0.14660455971475661</v>
      </c>
      <c r="BT39">
        <f t="shared" si="220"/>
        <v>6.1354936899791088E-2</v>
      </c>
      <c r="BU39">
        <f t="shared" si="221"/>
        <v>3.1242210351071369E-2</v>
      </c>
      <c r="BV39">
        <f t="shared" si="222"/>
        <v>1.7850639215129738E-2</v>
      </c>
      <c r="BW39">
        <f t="shared" si="223"/>
        <v>1.102343727371129E-2</v>
      </c>
      <c r="BX39">
        <f t="shared" si="224"/>
        <v>0.1160995861393746</v>
      </c>
      <c r="BY39">
        <f t="shared" si="225"/>
        <v>4.226367159225132E-2</v>
      </c>
      <c r="BZ39">
        <f t="shared" si="226"/>
        <v>1.9118564549695894E-2</v>
      </c>
      <c r="CA39">
        <f t="shared" si="227"/>
        <v>9.8486614277771209E-3</v>
      </c>
      <c r="CB39">
        <f t="shared" si="228"/>
        <v>9.5204338879403494E-2</v>
      </c>
      <c r="CC39">
        <f t="shared" si="229"/>
        <v>3.0633412299369292E-2</v>
      </c>
      <c r="CD39">
        <f t="shared" si="230"/>
        <v>1.2455413649995471E-2</v>
      </c>
      <c r="CE39">
        <f t="shared" si="231"/>
        <v>8.0121216383487417E-2</v>
      </c>
      <c r="CF39">
        <f t="shared" si="232"/>
        <v>2.3080940396094859E-2</v>
      </c>
      <c r="CG39">
        <f t="shared" si="233"/>
        <v>6.8792179159848227E-2</v>
      </c>
      <c r="CH39" s="7">
        <v>50</v>
      </c>
      <c r="CI39" s="8">
        <v>150</v>
      </c>
      <c r="CJ39" s="8">
        <v>145</v>
      </c>
      <c r="CK39" s="8">
        <f t="shared" si="15"/>
        <v>3</v>
      </c>
      <c r="CL39" s="8">
        <f t="shared" si="16"/>
        <v>0.33333333333333331</v>
      </c>
      <c r="CM39">
        <f t="shared" si="17"/>
        <v>0.1</v>
      </c>
      <c r="CN39">
        <f t="shared" si="95"/>
        <v>375</v>
      </c>
      <c r="CO39">
        <f t="shared" ref="CO39:CU39" si="240">CN39+125</f>
        <v>500</v>
      </c>
      <c r="CP39">
        <f t="shared" si="240"/>
        <v>625</v>
      </c>
      <c r="CQ39">
        <f t="shared" si="240"/>
        <v>750</v>
      </c>
      <c r="CR39">
        <f t="shared" si="240"/>
        <v>875</v>
      </c>
      <c r="CS39">
        <f t="shared" si="240"/>
        <v>1000</v>
      </c>
      <c r="CT39">
        <f t="shared" si="240"/>
        <v>1125</v>
      </c>
      <c r="CU39">
        <f t="shared" si="240"/>
        <v>1250</v>
      </c>
      <c r="CV39">
        <f t="shared" si="97"/>
        <v>7.5</v>
      </c>
      <c r="CW39">
        <f t="shared" si="97"/>
        <v>10</v>
      </c>
      <c r="CX39">
        <f t="shared" si="97"/>
        <v>12.5</v>
      </c>
      <c r="CY39">
        <f t="shared" si="97"/>
        <v>15</v>
      </c>
      <c r="CZ39">
        <f t="shared" si="97"/>
        <v>17.5</v>
      </c>
      <c r="DA39">
        <f t="shared" si="97"/>
        <v>20</v>
      </c>
      <c r="DB39">
        <f t="shared" si="97"/>
        <v>22.5</v>
      </c>
      <c r="DC39">
        <f t="shared" si="97"/>
        <v>25</v>
      </c>
      <c r="DD39" s="11">
        <f t="shared" si="98"/>
        <v>1.3333333333333334E-2</v>
      </c>
      <c r="DE39" s="11">
        <f t="shared" si="98"/>
        <v>0.01</v>
      </c>
      <c r="DF39" s="11">
        <f t="shared" si="98"/>
        <v>8.0000000000000002E-3</v>
      </c>
      <c r="DG39" s="11">
        <f t="shared" si="98"/>
        <v>6.6666666666666671E-3</v>
      </c>
      <c r="DH39" s="11">
        <f t="shared" si="98"/>
        <v>5.7142857142857143E-3</v>
      </c>
      <c r="DI39" s="11">
        <f t="shared" si="98"/>
        <v>5.0000000000000001E-3</v>
      </c>
      <c r="DJ39" s="11">
        <f t="shared" si="98"/>
        <v>4.4444444444444444E-3</v>
      </c>
      <c r="DK39" s="11">
        <f t="shared" si="98"/>
        <v>4.0000000000000001E-3</v>
      </c>
      <c r="DL39">
        <f t="shared" si="21"/>
        <v>5</v>
      </c>
      <c r="DM39">
        <f t="shared" ref="DM39:DT39" si="241">E39+F39</f>
        <v>6.2213507899999993E-5</v>
      </c>
      <c r="DN39">
        <f t="shared" si="241"/>
        <v>2.5393877229999997E-5</v>
      </c>
      <c r="DO39">
        <f t="shared" si="241"/>
        <v>1.3202646150000001E-5</v>
      </c>
      <c r="DP39">
        <f t="shared" si="241"/>
        <v>7.8008322000000007E-6</v>
      </c>
      <c r="DQ39">
        <f t="shared" si="241"/>
        <v>5.0055167800000001E-6</v>
      </c>
      <c r="DR39">
        <f t="shared" si="241"/>
        <v>3.40604038E-6</v>
      </c>
      <c r="DS39">
        <f t="shared" si="241"/>
        <v>2.4226882500000001E-6</v>
      </c>
      <c r="DT39">
        <f t="shared" si="241"/>
        <v>1.7843123579999999E-6</v>
      </c>
    </row>
    <row r="40" spans="1:124">
      <c r="A40">
        <f>'2000 250 200 1'!A41</f>
        <v>37</v>
      </c>
      <c r="B40">
        <f t="shared" si="7"/>
        <v>-370</v>
      </c>
      <c r="C40">
        <f>'2000 250 200 1'!B41</f>
        <v>7.1840000000000001E-2</v>
      </c>
      <c r="D40">
        <f t="shared" si="8"/>
        <v>-1.143633676340752</v>
      </c>
      <c r="E40">
        <f>'2000 250 200 1'!C174</f>
        <v>4.5156329700000001E-5</v>
      </c>
      <c r="F40">
        <f>'2000 250 200 1'!C307</f>
        <v>1.6973564499999999E-5</v>
      </c>
      <c r="G40">
        <f>'2000 250 200 1'!C440</f>
        <v>8.3970737599999993E-6</v>
      </c>
      <c r="H40">
        <f>'2000 250 200 1'!C573</f>
        <v>4.7949544500000004E-6</v>
      </c>
      <c r="I40">
        <f>'2000 250 200 1'!C706</f>
        <v>3.0000880499999999E-6</v>
      </c>
      <c r="J40">
        <f>'2000 250 200 1'!C839</f>
        <v>2.00190291E-6</v>
      </c>
      <c r="K40">
        <f>'2000 250 200 1'!C972</f>
        <v>1.40181626E-6</v>
      </c>
      <c r="L40">
        <f>'2000 250 200 1'!C1105</f>
        <v>1.0192621799999999E-6</v>
      </c>
      <c r="M40">
        <f>'2000 250 200 1'!C1238</f>
        <v>7.6389186700000004E-7</v>
      </c>
      <c r="N40">
        <f t="shared" si="162"/>
        <v>2.8182765200000001E-5</v>
      </c>
      <c r="O40">
        <f t="shared" si="163"/>
        <v>8.5764907399999998E-6</v>
      </c>
      <c r="P40">
        <f t="shared" si="164"/>
        <v>3.6021193099999989E-6</v>
      </c>
      <c r="Q40">
        <f t="shared" si="165"/>
        <v>1.7948664000000005E-6</v>
      </c>
      <c r="R40">
        <f t="shared" si="166"/>
        <v>9.9818513999999991E-7</v>
      </c>
      <c r="S40">
        <f t="shared" si="167"/>
        <v>6.0008665000000005E-7</v>
      </c>
      <c r="T40">
        <f t="shared" si="168"/>
        <v>3.8255408000000002E-7</v>
      </c>
      <c r="U40">
        <f t="shared" si="169"/>
        <v>2.5537031299999991E-7</v>
      </c>
      <c r="V40">
        <f t="shared" si="170"/>
        <v>1.9606274460000003E-5</v>
      </c>
      <c r="W40">
        <f t="shared" si="171"/>
        <v>4.9743714300000009E-6</v>
      </c>
      <c r="X40">
        <f t="shared" si="172"/>
        <v>1.8072529099999984E-6</v>
      </c>
      <c r="Y40">
        <f t="shared" si="173"/>
        <v>7.9668126000000056E-7</v>
      </c>
      <c r="Z40">
        <f t="shared" si="174"/>
        <v>3.9809848999999987E-7</v>
      </c>
      <c r="AA40">
        <f t="shared" si="175"/>
        <v>2.1753257000000002E-7</v>
      </c>
      <c r="AB40">
        <f t="shared" si="176"/>
        <v>1.2718376700000012E-7</v>
      </c>
      <c r="AC40">
        <f t="shared" si="177"/>
        <v>1.4631903029999996E-5</v>
      </c>
      <c r="AD40">
        <f t="shared" si="178"/>
        <v>3.1671185200000042E-6</v>
      </c>
      <c r="AE40">
        <f t="shared" si="179"/>
        <v>1.0105716499999979E-6</v>
      </c>
      <c r="AF40">
        <f t="shared" si="180"/>
        <v>3.9858277000000069E-7</v>
      </c>
      <c r="AG40">
        <f t="shared" si="181"/>
        <v>1.8056591999999985E-7</v>
      </c>
      <c r="AH40">
        <f t="shared" si="182"/>
        <v>9.0348802999999693E-8</v>
      </c>
      <c r="AI40">
        <f t="shared" si="183"/>
        <v>1.1464784509999995E-5</v>
      </c>
      <c r="AJ40">
        <f t="shared" si="184"/>
        <v>2.1565468700000047E-6</v>
      </c>
      <c r="AK40">
        <f t="shared" si="185"/>
        <v>6.1198887999999717E-7</v>
      </c>
      <c r="AL40">
        <f t="shared" si="186"/>
        <v>2.1801685000000084E-7</v>
      </c>
      <c r="AM40">
        <f t="shared" si="187"/>
        <v>9.0217116999999941E-8</v>
      </c>
      <c r="AN40">
        <f t="shared" si="188"/>
        <v>9.3082376400000003E-6</v>
      </c>
      <c r="AO40">
        <f t="shared" si="189"/>
        <v>1.5445579900000058E-6</v>
      </c>
      <c r="AP40">
        <f t="shared" si="190"/>
        <v>3.9397202999999802E-7</v>
      </c>
      <c r="AQ40">
        <f t="shared" si="191"/>
        <v>1.2779973300000112E-7</v>
      </c>
      <c r="AR40">
        <f t="shared" si="192"/>
        <v>7.7636796499999691E-6</v>
      </c>
      <c r="AS40">
        <f t="shared" si="193"/>
        <v>1.1505859600000129E-6</v>
      </c>
      <c r="AT40">
        <f t="shared" si="194"/>
        <v>2.6617229699999585E-7</v>
      </c>
      <c r="AU40">
        <f t="shared" si="195"/>
        <v>6.61309369E-6</v>
      </c>
      <c r="AV40">
        <f t="shared" si="196"/>
        <v>8.8441366300001722E-7</v>
      </c>
      <c r="AW40">
        <f t="shared" si="197"/>
        <v>5.7286800269999419E-6</v>
      </c>
      <c r="AX40">
        <f t="shared" si="198"/>
        <v>0.4536103845481842</v>
      </c>
      <c r="AY40">
        <f t="shared" si="199"/>
        <v>0.33804789032532606</v>
      </c>
      <c r="AZ40">
        <f t="shared" si="200"/>
        <v>0.273052729471081</v>
      </c>
      <c r="BA40">
        <f t="shared" si="201"/>
        <v>0.23025742322764761</v>
      </c>
      <c r="BB40">
        <f t="shared" si="202"/>
        <v>0.1995575657737694</v>
      </c>
      <c r="BC40">
        <f t="shared" si="203"/>
        <v>0.17630322010379018</v>
      </c>
      <c r="BD40">
        <f t="shared" si="204"/>
        <v>0.15800978344179548</v>
      </c>
      <c r="BE40">
        <f t="shared" si="205"/>
        <v>0.14321270415735424</v>
      </c>
      <c r="BF40">
        <f t="shared" si="206"/>
        <v>0.277996843294325</v>
      </c>
      <c r="BG40">
        <f t="shared" si="207"/>
        <v>0.1649021611417229</v>
      </c>
      <c r="BH40">
        <f t="shared" si="208"/>
        <v>0.11161313820754387</v>
      </c>
      <c r="BI40">
        <f t="shared" si="209"/>
        <v>8.1319352783859239E-2</v>
      </c>
      <c r="BJ40">
        <f t="shared" si="210"/>
        <v>6.2165907923755377E-2</v>
      </c>
      <c r="BK40">
        <f t="shared" si="211"/>
        <v>4.9182339419088894E-2</v>
      </c>
      <c r="BL40">
        <f t="shared" si="212"/>
        <v>3.9932481229251256E-2</v>
      </c>
      <c r="BM40">
        <f t="shared" si="213"/>
        <v>0.19425822604943779</v>
      </c>
      <c r="BN40">
        <f t="shared" si="214"/>
        <v>9.5493849287114838E-2</v>
      </c>
      <c r="BO40">
        <f t="shared" si="215"/>
        <v>5.5544167594718315E-2</v>
      </c>
      <c r="BP40">
        <f t="shared" si="216"/>
        <v>3.5591682522162355E-2</v>
      </c>
      <c r="BQ40">
        <f t="shared" si="217"/>
        <v>2.4324967243334657E-2</v>
      </c>
      <c r="BR40">
        <f t="shared" si="218"/>
        <v>1.7418741353438346E-2</v>
      </c>
      <c r="BS40">
        <f t="shared" si="219"/>
        <v>0.14638011004397289</v>
      </c>
      <c r="BT40">
        <f t="shared" si="220"/>
        <v>6.1322008649677719E-2</v>
      </c>
      <c r="BU40">
        <f t="shared" si="221"/>
        <v>3.1230558257448946E-2</v>
      </c>
      <c r="BV40">
        <f t="shared" si="222"/>
        <v>1.7843871699432051E-2</v>
      </c>
      <c r="BW40">
        <f t="shared" si="223"/>
        <v>1.1019609603339281E-2</v>
      </c>
      <c r="BX40">
        <f t="shared" si="224"/>
        <v>0.1158837667323678</v>
      </c>
      <c r="BY40">
        <f t="shared" si="225"/>
        <v>4.2236350417467892E-2</v>
      </c>
      <c r="BZ40">
        <f t="shared" si="226"/>
        <v>1.9110849604170175E-2</v>
      </c>
      <c r="CA40">
        <f t="shared" si="227"/>
        <v>9.8444432844873257E-3</v>
      </c>
      <c r="CB40">
        <f t="shared" si="228"/>
        <v>9.4996761548031078E-2</v>
      </c>
      <c r="CC40">
        <f t="shared" si="229"/>
        <v>3.0609920529571434E-2</v>
      </c>
      <c r="CD40">
        <f t="shared" si="230"/>
        <v>1.2450181393575689E-2</v>
      </c>
      <c r="CE40">
        <f t="shared" si="231"/>
        <v>7.992137705669318E-2</v>
      </c>
      <c r="CF40">
        <f t="shared" si="232"/>
        <v>2.3060098253962425E-2</v>
      </c>
      <c r="CG40">
        <f t="shared" si="233"/>
        <v>6.8599648022570001E-2</v>
      </c>
      <c r="CH40" s="7">
        <v>50</v>
      </c>
      <c r="CI40" s="8">
        <v>150</v>
      </c>
      <c r="CJ40" s="8">
        <v>145</v>
      </c>
      <c r="CK40" s="8">
        <f t="shared" si="15"/>
        <v>3</v>
      </c>
      <c r="CL40" s="8">
        <f t="shared" si="16"/>
        <v>0.33333333333333331</v>
      </c>
      <c r="CM40">
        <f t="shared" si="17"/>
        <v>0.1</v>
      </c>
      <c r="CN40">
        <f t="shared" si="95"/>
        <v>375</v>
      </c>
      <c r="CO40">
        <f t="shared" ref="CO40:CU40" si="242">CN40+125</f>
        <v>500</v>
      </c>
      <c r="CP40">
        <f t="shared" si="242"/>
        <v>625</v>
      </c>
      <c r="CQ40">
        <f t="shared" si="242"/>
        <v>750</v>
      </c>
      <c r="CR40">
        <f t="shared" si="242"/>
        <v>875</v>
      </c>
      <c r="CS40">
        <f t="shared" si="242"/>
        <v>1000</v>
      </c>
      <c r="CT40">
        <f t="shared" si="242"/>
        <v>1125</v>
      </c>
      <c r="CU40">
        <f t="shared" si="242"/>
        <v>1250</v>
      </c>
      <c r="CV40">
        <f t="shared" si="97"/>
        <v>7.5</v>
      </c>
      <c r="CW40">
        <f t="shared" si="97"/>
        <v>10</v>
      </c>
      <c r="CX40">
        <f t="shared" si="97"/>
        <v>12.5</v>
      </c>
      <c r="CY40">
        <f t="shared" si="97"/>
        <v>15</v>
      </c>
      <c r="CZ40">
        <f t="shared" si="97"/>
        <v>17.5</v>
      </c>
      <c r="DA40">
        <f t="shared" si="97"/>
        <v>20</v>
      </c>
      <c r="DB40">
        <f t="shared" si="97"/>
        <v>22.5</v>
      </c>
      <c r="DC40">
        <f t="shared" si="97"/>
        <v>25</v>
      </c>
      <c r="DD40" s="11">
        <f t="shared" si="98"/>
        <v>1.3333333333333334E-2</v>
      </c>
      <c r="DE40" s="11">
        <f t="shared" si="98"/>
        <v>0.01</v>
      </c>
      <c r="DF40" s="11">
        <f t="shared" si="98"/>
        <v>8.0000000000000002E-3</v>
      </c>
      <c r="DG40" s="11">
        <f t="shared" si="98"/>
        <v>6.6666666666666671E-3</v>
      </c>
      <c r="DH40" s="11">
        <f t="shared" si="98"/>
        <v>5.7142857142857143E-3</v>
      </c>
      <c r="DI40" s="11">
        <f t="shared" si="98"/>
        <v>5.0000000000000001E-3</v>
      </c>
      <c r="DJ40" s="11">
        <f t="shared" si="98"/>
        <v>4.4444444444444444E-3</v>
      </c>
      <c r="DK40" s="11">
        <f t="shared" si="98"/>
        <v>4.0000000000000001E-3</v>
      </c>
      <c r="DL40">
        <f t="shared" si="21"/>
        <v>5</v>
      </c>
      <c r="DM40">
        <f t="shared" ref="DM40:DT40" si="243">E40+F40</f>
        <v>6.2129894200000003E-5</v>
      </c>
      <c r="DN40">
        <f t="shared" si="243"/>
        <v>2.5370638259999997E-5</v>
      </c>
      <c r="DO40">
        <f t="shared" si="243"/>
        <v>1.319202821E-5</v>
      </c>
      <c r="DP40">
        <f t="shared" si="243"/>
        <v>7.7950425000000003E-6</v>
      </c>
      <c r="DQ40">
        <f t="shared" si="243"/>
        <v>5.00199096E-6</v>
      </c>
      <c r="DR40">
        <f t="shared" si="243"/>
        <v>3.40371917E-6</v>
      </c>
      <c r="DS40">
        <f t="shared" si="243"/>
        <v>2.4210784400000001E-6</v>
      </c>
      <c r="DT40">
        <f t="shared" si="243"/>
        <v>1.783154047E-6</v>
      </c>
    </row>
    <row r="41" spans="1:124">
      <c r="A41">
        <f>'2000 250 200 1'!A42</f>
        <v>38</v>
      </c>
      <c r="B41">
        <f t="shared" si="7"/>
        <v>-380</v>
      </c>
      <c r="C41">
        <f>'2000 250 200 1'!B42</f>
        <v>8.0629999999999993E-2</v>
      </c>
      <c r="D41">
        <f t="shared" si="8"/>
        <v>-1.0935033402006471</v>
      </c>
      <c r="E41">
        <f>'2000 250 200 1'!C175</f>
        <v>4.5060793300000003E-5</v>
      </c>
      <c r="F41">
        <f>'2000 250 200 1'!C308</f>
        <v>1.69515951E-5</v>
      </c>
      <c r="G41">
        <f>'2000 250 200 1'!C441</f>
        <v>8.3876629700000003E-6</v>
      </c>
      <c r="H41">
        <f>'2000 250 200 1'!C574</f>
        <v>4.7900371799999996E-6</v>
      </c>
      <c r="I41">
        <f>'2000 250 200 1'!C707</f>
        <v>2.99718884E-6</v>
      </c>
      <c r="J41">
        <f>'2000 250 200 1'!C840</f>
        <v>2.0000412600000001E-6</v>
      </c>
      <c r="K41">
        <f>'2000 250 200 1'!C973</f>
        <v>1.4005474499999999E-6</v>
      </c>
      <c r="L41">
        <f>'2000 250 200 1'!C1106</f>
        <v>1.01836098E-6</v>
      </c>
      <c r="M41">
        <f>'2000 250 200 1'!C1239</f>
        <v>7.6323004199999998E-7</v>
      </c>
      <c r="N41">
        <f t="shared" si="162"/>
        <v>2.8109198200000003E-5</v>
      </c>
      <c r="O41">
        <f t="shared" si="163"/>
        <v>8.5639321299999997E-6</v>
      </c>
      <c r="P41">
        <f t="shared" si="164"/>
        <v>3.5976257900000007E-6</v>
      </c>
      <c r="Q41">
        <f t="shared" si="165"/>
        <v>1.7928483399999996E-6</v>
      </c>
      <c r="R41">
        <f t="shared" si="166"/>
        <v>9.9714757999999996E-7</v>
      </c>
      <c r="S41">
        <f t="shared" si="167"/>
        <v>5.9949381000000014E-7</v>
      </c>
      <c r="T41">
        <f t="shared" si="168"/>
        <v>3.8218646999999996E-7</v>
      </c>
      <c r="U41">
        <f t="shared" si="169"/>
        <v>2.55130938E-7</v>
      </c>
      <c r="V41">
        <f t="shared" si="170"/>
        <v>1.9545266070000003E-5</v>
      </c>
      <c r="W41">
        <f t="shared" si="171"/>
        <v>4.9663063399999991E-6</v>
      </c>
      <c r="X41">
        <f t="shared" si="172"/>
        <v>1.8047774500000011E-6</v>
      </c>
      <c r="Y41">
        <f t="shared" si="173"/>
        <v>7.9570075999999964E-7</v>
      </c>
      <c r="Z41">
        <f t="shared" si="174"/>
        <v>3.9765376999999982E-7</v>
      </c>
      <c r="AA41">
        <f t="shared" si="175"/>
        <v>2.1730734000000018E-7</v>
      </c>
      <c r="AB41">
        <f t="shared" si="176"/>
        <v>1.2705553199999997E-7</v>
      </c>
      <c r="AC41">
        <f t="shared" si="177"/>
        <v>1.4578959730000004E-5</v>
      </c>
      <c r="AD41">
        <f t="shared" si="178"/>
        <v>3.161528889999998E-6</v>
      </c>
      <c r="AE41">
        <f t="shared" si="179"/>
        <v>1.0090766900000014E-6</v>
      </c>
      <c r="AF41">
        <f t="shared" si="180"/>
        <v>3.980469899999994E-7</v>
      </c>
      <c r="AG41">
        <f t="shared" si="181"/>
        <v>1.8034642999999965E-7</v>
      </c>
      <c r="AH41">
        <f t="shared" si="182"/>
        <v>9.0251808000000845E-8</v>
      </c>
      <c r="AI41">
        <f t="shared" si="183"/>
        <v>1.1417430840000006E-5</v>
      </c>
      <c r="AJ41">
        <f t="shared" si="184"/>
        <v>2.1524521999999966E-6</v>
      </c>
      <c r="AK41">
        <f t="shared" si="185"/>
        <v>6.110297000000016E-7</v>
      </c>
      <c r="AL41">
        <f t="shared" si="186"/>
        <v>2.1770055999999933E-7</v>
      </c>
      <c r="AM41">
        <f t="shared" si="187"/>
        <v>9.009462199999859E-8</v>
      </c>
      <c r="AN41">
        <f t="shared" si="188"/>
        <v>9.264978639999999E-6</v>
      </c>
      <c r="AO41">
        <f t="shared" si="189"/>
        <v>1.5414224999999954E-6</v>
      </c>
      <c r="AP41">
        <f t="shared" si="190"/>
        <v>3.9332914000000269E-7</v>
      </c>
      <c r="AQ41">
        <f t="shared" si="191"/>
        <v>1.2760593800000053E-7</v>
      </c>
      <c r="AR41">
        <f t="shared" si="192"/>
        <v>7.7235561400000345E-6</v>
      </c>
      <c r="AS41">
        <f t="shared" si="193"/>
        <v>1.1480933599999906E-6</v>
      </c>
      <c r="AT41">
        <f t="shared" si="194"/>
        <v>2.6572320200000153E-7</v>
      </c>
      <c r="AU41">
        <f t="shared" si="195"/>
        <v>6.5754627800000475E-6</v>
      </c>
      <c r="AV41">
        <f t="shared" si="196"/>
        <v>8.8237015799998546E-7</v>
      </c>
      <c r="AW41">
        <f t="shared" si="197"/>
        <v>5.6930926220000266E-6</v>
      </c>
      <c r="AX41">
        <f t="shared" si="198"/>
        <v>0.45328359260550594</v>
      </c>
      <c r="AY41">
        <f t="shared" si="199"/>
        <v>0.33797091084285247</v>
      </c>
      <c r="AZ41">
        <f t="shared" si="200"/>
        <v>0.2730086243463356</v>
      </c>
      <c r="BA41">
        <f t="shared" si="201"/>
        <v>0.23022939560190134</v>
      </c>
      <c r="BB41">
        <f t="shared" si="202"/>
        <v>0.19954005720088813</v>
      </c>
      <c r="BC41">
        <f t="shared" si="203"/>
        <v>0.17629118400501897</v>
      </c>
      <c r="BD41">
        <f t="shared" si="204"/>
        <v>0.15799956098379464</v>
      </c>
      <c r="BE41">
        <f t="shared" si="205"/>
        <v>0.14320398725044767</v>
      </c>
      <c r="BF41">
        <f t="shared" si="206"/>
        <v>0.27763141772832495</v>
      </c>
      <c r="BG41">
        <f t="shared" si="207"/>
        <v>0.16483313993213961</v>
      </c>
      <c r="BH41">
        <f t="shared" si="208"/>
        <v>0.11157896979174267</v>
      </c>
      <c r="BI41">
        <f t="shared" si="209"/>
        <v>8.1299584167481689E-2</v>
      </c>
      <c r="BJ41">
        <f t="shared" si="210"/>
        <v>6.2154985366754394E-2</v>
      </c>
      <c r="BK41">
        <f t="shared" si="211"/>
        <v>4.9176242149070536E-2</v>
      </c>
      <c r="BL41">
        <f t="shared" si="212"/>
        <v>3.9927719399383811E-2</v>
      </c>
      <c r="BM41">
        <f t="shared" si="213"/>
        <v>0.1938947008993781</v>
      </c>
      <c r="BN41">
        <f t="shared" si="214"/>
        <v>9.543810569846678E-2</v>
      </c>
      <c r="BO41">
        <f t="shared" si="215"/>
        <v>5.552025103370075E-2</v>
      </c>
      <c r="BP41">
        <f t="shared" si="216"/>
        <v>3.5578618309851061E-2</v>
      </c>
      <c r="BQ41">
        <f t="shared" si="217"/>
        <v>2.431810426281231E-2</v>
      </c>
      <c r="BR41">
        <f t="shared" si="218"/>
        <v>1.7415800429054058E-2</v>
      </c>
      <c r="BS41">
        <f t="shared" si="219"/>
        <v>0.14602670947409496</v>
      </c>
      <c r="BT41">
        <f t="shared" si="220"/>
        <v>6.1277116895366267E-2</v>
      </c>
      <c r="BU41">
        <f t="shared" si="221"/>
        <v>3.1214037755002099E-2</v>
      </c>
      <c r="BV41">
        <f t="shared" si="222"/>
        <v>1.7835279875714594E-2</v>
      </c>
      <c r="BW41">
        <f t="shared" si="223"/>
        <v>1.1014862725273775E-2</v>
      </c>
      <c r="BX41">
        <f t="shared" si="224"/>
        <v>0.11554169407309392</v>
      </c>
      <c r="BY41">
        <f t="shared" si="225"/>
        <v>4.2199453223089788E-2</v>
      </c>
      <c r="BZ41">
        <f t="shared" si="226"/>
        <v>1.9099360061608617E-2</v>
      </c>
      <c r="CA41">
        <f t="shared" si="227"/>
        <v>9.838996515343236E-3</v>
      </c>
      <c r="CB41">
        <f t="shared" si="228"/>
        <v>9.4665500020964938E-2</v>
      </c>
      <c r="CC41">
        <f t="shared" si="229"/>
        <v>3.0578774684754506E-2</v>
      </c>
      <c r="CD41">
        <f t="shared" si="230"/>
        <v>1.244193224542463E-2</v>
      </c>
      <c r="CE41">
        <f t="shared" si="231"/>
        <v>7.9600086003589546E-2</v>
      </c>
      <c r="CF41">
        <f t="shared" si="232"/>
        <v>2.3033175004481769E-2</v>
      </c>
      <c r="CG41">
        <f t="shared" si="233"/>
        <v>6.8287509821120113E-2</v>
      </c>
      <c r="CH41" s="7">
        <v>50</v>
      </c>
      <c r="CI41" s="8">
        <v>150</v>
      </c>
      <c r="CJ41" s="8">
        <v>145</v>
      </c>
      <c r="CK41" s="8">
        <f t="shared" si="15"/>
        <v>3</v>
      </c>
      <c r="CL41" s="8">
        <f t="shared" si="16"/>
        <v>0.33333333333333331</v>
      </c>
      <c r="CM41">
        <f t="shared" si="17"/>
        <v>0.1</v>
      </c>
      <c r="CN41">
        <f t="shared" si="95"/>
        <v>375</v>
      </c>
      <c r="CO41">
        <f t="shared" ref="CO41:CU41" si="244">CN41+125</f>
        <v>500</v>
      </c>
      <c r="CP41">
        <f t="shared" si="244"/>
        <v>625</v>
      </c>
      <c r="CQ41">
        <f t="shared" si="244"/>
        <v>750</v>
      </c>
      <c r="CR41">
        <f t="shared" si="244"/>
        <v>875</v>
      </c>
      <c r="CS41">
        <f t="shared" si="244"/>
        <v>1000</v>
      </c>
      <c r="CT41">
        <f t="shared" si="244"/>
        <v>1125</v>
      </c>
      <c r="CU41">
        <f t="shared" si="244"/>
        <v>1250</v>
      </c>
      <c r="CV41">
        <f t="shared" si="97"/>
        <v>7.5</v>
      </c>
      <c r="CW41">
        <f t="shared" si="97"/>
        <v>10</v>
      </c>
      <c r="CX41">
        <f t="shared" si="97"/>
        <v>12.5</v>
      </c>
      <c r="CY41">
        <f t="shared" si="97"/>
        <v>15</v>
      </c>
      <c r="CZ41">
        <f t="shared" si="97"/>
        <v>17.5</v>
      </c>
      <c r="DA41">
        <f t="shared" si="97"/>
        <v>20</v>
      </c>
      <c r="DB41">
        <f t="shared" si="97"/>
        <v>22.5</v>
      </c>
      <c r="DC41">
        <f t="shared" si="97"/>
        <v>25</v>
      </c>
      <c r="DD41" s="11">
        <f t="shared" si="98"/>
        <v>1.3333333333333334E-2</v>
      </c>
      <c r="DE41" s="11">
        <f t="shared" si="98"/>
        <v>0.01</v>
      </c>
      <c r="DF41" s="11">
        <f t="shared" si="98"/>
        <v>8.0000000000000002E-3</v>
      </c>
      <c r="DG41" s="11">
        <f t="shared" si="98"/>
        <v>6.6666666666666671E-3</v>
      </c>
      <c r="DH41" s="11">
        <f t="shared" si="98"/>
        <v>5.7142857142857143E-3</v>
      </c>
      <c r="DI41" s="11">
        <f t="shared" si="98"/>
        <v>5.0000000000000001E-3</v>
      </c>
      <c r="DJ41" s="11">
        <f t="shared" si="98"/>
        <v>4.4444444444444444E-3</v>
      </c>
      <c r="DK41" s="11">
        <f t="shared" si="98"/>
        <v>4.0000000000000001E-3</v>
      </c>
      <c r="DL41">
        <f t="shared" si="21"/>
        <v>5</v>
      </c>
      <c r="DM41">
        <f t="shared" ref="DM41:DT41" si="245">E41+F41</f>
        <v>6.2012388400000003E-5</v>
      </c>
      <c r="DN41">
        <f t="shared" si="245"/>
        <v>2.533925807E-5</v>
      </c>
      <c r="DO41">
        <f t="shared" si="245"/>
        <v>1.317770015E-5</v>
      </c>
      <c r="DP41">
        <f t="shared" si="245"/>
        <v>7.7872260199999997E-6</v>
      </c>
      <c r="DQ41">
        <f t="shared" si="245"/>
        <v>4.9972301000000005E-6</v>
      </c>
      <c r="DR41">
        <f t="shared" si="245"/>
        <v>3.40058871E-6</v>
      </c>
      <c r="DS41">
        <f t="shared" si="245"/>
        <v>2.4189084300000001E-6</v>
      </c>
      <c r="DT41">
        <f t="shared" si="245"/>
        <v>1.7815910219999998E-6</v>
      </c>
    </row>
    <row r="42" spans="1:124">
      <c r="A42">
        <f>'2000 250 200 1'!A43</f>
        <v>39</v>
      </c>
      <c r="B42">
        <f t="shared" si="7"/>
        <v>-390</v>
      </c>
      <c r="C42">
        <f>'2000 250 200 1'!B43</f>
        <v>9.0509999999999993E-2</v>
      </c>
      <c r="D42">
        <f t="shared" si="8"/>
        <v>-1.0433034351053492</v>
      </c>
      <c r="E42">
        <f>'2000 250 200 1'!C176</f>
        <v>4.4929391300000001E-5</v>
      </c>
      <c r="F42">
        <f>'2000 250 200 1'!C309</f>
        <v>1.6922884999999999E-5</v>
      </c>
      <c r="G42">
        <f>'2000 250 200 1'!C442</f>
        <v>8.3753887799999998E-6</v>
      </c>
      <c r="H42">
        <f>'2000 250 200 1'!C575</f>
        <v>4.7836192399999997E-6</v>
      </c>
      <c r="I42">
        <f>'2000 250 200 1'!C708</f>
        <v>2.9933982699999999E-6</v>
      </c>
      <c r="J42">
        <f>'2000 250 200 1'!C841</f>
        <v>1.9976121999999999E-6</v>
      </c>
      <c r="K42">
        <f>'2000 250 200 1'!C974</f>
        <v>1.398896E-6</v>
      </c>
      <c r="L42">
        <f>'2000 250 200 1'!C1107</f>
        <v>1.0171866699999999E-6</v>
      </c>
      <c r="M42">
        <f>'2000 250 200 1'!C1240</f>
        <v>7.6236499899999998E-7</v>
      </c>
      <c r="N42">
        <f t="shared" si="162"/>
        <v>2.8006506300000002E-5</v>
      </c>
      <c r="O42">
        <f t="shared" si="163"/>
        <v>8.5474962199999993E-6</v>
      </c>
      <c r="P42">
        <f t="shared" si="164"/>
        <v>3.5917695400000001E-6</v>
      </c>
      <c r="Q42">
        <f t="shared" si="165"/>
        <v>1.7902209699999999E-6</v>
      </c>
      <c r="R42">
        <f t="shared" si="166"/>
        <v>9.9578606999999993E-7</v>
      </c>
      <c r="S42">
        <f t="shared" si="167"/>
        <v>5.9871619999999998E-7</v>
      </c>
      <c r="T42">
        <f t="shared" si="168"/>
        <v>3.8170933000000005E-7</v>
      </c>
      <c r="U42">
        <f t="shared" si="169"/>
        <v>2.5482167099999992E-7</v>
      </c>
      <c r="V42">
        <f t="shared" si="170"/>
        <v>1.9459010080000004E-5</v>
      </c>
      <c r="W42">
        <f t="shared" si="171"/>
        <v>4.9557266799999992E-6</v>
      </c>
      <c r="X42">
        <f t="shared" si="172"/>
        <v>1.8015485700000002E-6</v>
      </c>
      <c r="Y42">
        <f t="shared" si="173"/>
        <v>7.9443489999999993E-7</v>
      </c>
      <c r="Z42">
        <f t="shared" si="174"/>
        <v>3.9706986999999995E-7</v>
      </c>
      <c r="AA42">
        <f t="shared" si="175"/>
        <v>2.1700686999999993E-7</v>
      </c>
      <c r="AB42">
        <f t="shared" si="176"/>
        <v>1.2688765900000013E-7</v>
      </c>
      <c r="AC42">
        <f t="shared" si="177"/>
        <v>1.45032834E-5</v>
      </c>
      <c r="AD42">
        <f t="shared" si="178"/>
        <v>3.1541781099999998E-6</v>
      </c>
      <c r="AE42">
        <f t="shared" si="179"/>
        <v>1.0071136700000003E-6</v>
      </c>
      <c r="AF42">
        <f t="shared" si="180"/>
        <v>3.9736503000000041E-7</v>
      </c>
      <c r="AG42">
        <f t="shared" si="181"/>
        <v>1.8006300000000023E-7</v>
      </c>
      <c r="AH42">
        <f t="shared" si="182"/>
        <v>9.0119211000000012E-8</v>
      </c>
      <c r="AI42">
        <f t="shared" si="183"/>
        <v>1.1349105290000002E-5</v>
      </c>
      <c r="AJ42">
        <f t="shared" si="184"/>
        <v>2.147064439999997E-6</v>
      </c>
      <c r="AK42">
        <f t="shared" si="185"/>
        <v>6.0974863999999863E-7</v>
      </c>
      <c r="AL42">
        <f t="shared" si="186"/>
        <v>2.1730202999999913E-7</v>
      </c>
      <c r="AM42">
        <f t="shared" si="187"/>
        <v>8.9943788999999792E-8</v>
      </c>
      <c r="AN42">
        <f t="shared" si="188"/>
        <v>9.2020408500000075E-6</v>
      </c>
      <c r="AO42">
        <f t="shared" si="189"/>
        <v>1.5373157999999971E-6</v>
      </c>
      <c r="AP42">
        <f t="shared" si="190"/>
        <v>3.9244660999999887E-7</v>
      </c>
      <c r="AQ42">
        <f t="shared" si="191"/>
        <v>1.2735824099999976E-7</v>
      </c>
      <c r="AR42">
        <f t="shared" si="192"/>
        <v>7.6647250500000056E-6</v>
      </c>
      <c r="AS42">
        <f t="shared" si="193"/>
        <v>1.1448691899999988E-6</v>
      </c>
      <c r="AT42">
        <f t="shared" si="194"/>
        <v>2.6508836900000462E-7</v>
      </c>
      <c r="AU42">
        <f t="shared" si="195"/>
        <v>6.519855860000014E-6</v>
      </c>
      <c r="AV42">
        <f t="shared" si="196"/>
        <v>8.7978082100000648E-7</v>
      </c>
      <c r="AW42">
        <f t="shared" si="197"/>
        <v>5.6400750390000129E-6</v>
      </c>
      <c r="AX42">
        <f t="shared" si="198"/>
        <v>0.45279669521233129</v>
      </c>
      <c r="AY42">
        <f t="shared" si="199"/>
        <v>0.33786875319364179</v>
      </c>
      <c r="AZ42">
        <f t="shared" si="200"/>
        <v>0.272951390753845</v>
      </c>
      <c r="BA42">
        <f t="shared" si="201"/>
        <v>0.23019376871635716</v>
      </c>
      <c r="BB42">
        <f t="shared" si="202"/>
        <v>0.1995159248784345</v>
      </c>
      <c r="BC42">
        <f t="shared" si="203"/>
        <v>0.17627403343233503</v>
      </c>
      <c r="BD42">
        <f t="shared" si="204"/>
        <v>0.15798686640138854</v>
      </c>
      <c r="BE42">
        <f t="shared" si="205"/>
        <v>0.14319430867842925</v>
      </c>
      <c r="BF42">
        <f t="shared" si="206"/>
        <v>0.27708467963206851</v>
      </c>
      <c r="BG42">
        <f t="shared" si="207"/>
        <v>0.16474118423016715</v>
      </c>
      <c r="BH42">
        <f t="shared" si="208"/>
        <v>0.1115343768386599</v>
      </c>
      <c r="BI42">
        <f t="shared" si="209"/>
        <v>8.127519134430719E-2</v>
      </c>
      <c r="BJ42">
        <f t="shared" si="210"/>
        <v>6.2140169322384461E-2</v>
      </c>
      <c r="BK42">
        <f t="shared" si="211"/>
        <v>4.916671323951307E-2</v>
      </c>
      <c r="BL42">
        <f t="shared" si="212"/>
        <v>3.9921267302136021E-2</v>
      </c>
      <c r="BM42">
        <f t="shared" si="213"/>
        <v>0.19334802132074733</v>
      </c>
      <c r="BN42">
        <f t="shared" si="214"/>
        <v>9.5363577673271638E-2</v>
      </c>
      <c r="BO42">
        <f t="shared" si="215"/>
        <v>5.5488299946079032E-2</v>
      </c>
      <c r="BP42">
        <f t="shared" si="216"/>
        <v>3.5563083695629716E-2</v>
      </c>
      <c r="BQ42">
        <f t="shared" si="217"/>
        <v>2.4309536358820546E-2</v>
      </c>
      <c r="BR42">
        <f t="shared" si="218"/>
        <v>1.7410774465676879E-2</v>
      </c>
      <c r="BS42">
        <f t="shared" si="219"/>
        <v>0.14549261548376491</v>
      </c>
      <c r="BT42">
        <f t="shared" si="220"/>
        <v>6.1217185529340877E-2</v>
      </c>
      <c r="BU42">
        <f t="shared" si="221"/>
        <v>3.119092061668733E-2</v>
      </c>
      <c r="BV42">
        <f t="shared" si="222"/>
        <v>1.7825211786351661E-2</v>
      </c>
      <c r="BW42">
        <f t="shared" si="223"/>
        <v>1.1009761904601614E-2</v>
      </c>
      <c r="BX42">
        <f t="shared" si="224"/>
        <v>0.1150222112272488</v>
      </c>
      <c r="BY42">
        <f t="shared" si="225"/>
        <v>4.2150807514213968E-2</v>
      </c>
      <c r="BZ42">
        <f t="shared" si="226"/>
        <v>1.9082207509670681E-2</v>
      </c>
      <c r="CA42">
        <f t="shared" si="227"/>
        <v>9.8322767071921894E-3</v>
      </c>
      <c r="CB42">
        <f t="shared" si="228"/>
        <v>9.4159863948103356E-2</v>
      </c>
      <c r="CC42">
        <f t="shared" si="229"/>
        <v>3.0538814389746059E-2</v>
      </c>
      <c r="CD42">
        <f t="shared" si="230"/>
        <v>1.2428852924716528E-2</v>
      </c>
      <c r="CE42">
        <f t="shared" si="231"/>
        <v>7.9106821329554641E-2</v>
      </c>
      <c r="CF42">
        <f t="shared" si="232"/>
        <v>2.2999993316393127E-2</v>
      </c>
      <c r="CG42">
        <f t="shared" si="233"/>
        <v>6.7805057664398941E-2</v>
      </c>
      <c r="CH42" s="7">
        <v>50</v>
      </c>
      <c r="CI42" s="8">
        <v>150</v>
      </c>
      <c r="CJ42" s="8">
        <v>145</v>
      </c>
      <c r="CK42" s="8">
        <f t="shared" si="15"/>
        <v>3</v>
      </c>
      <c r="CL42" s="8">
        <f t="shared" si="16"/>
        <v>0.33333333333333331</v>
      </c>
      <c r="CM42">
        <f t="shared" si="17"/>
        <v>0.1</v>
      </c>
      <c r="CN42">
        <f t="shared" si="95"/>
        <v>375</v>
      </c>
      <c r="CO42">
        <f t="shared" ref="CO42:CU42" si="246">CN42+125</f>
        <v>500</v>
      </c>
      <c r="CP42">
        <f t="shared" si="246"/>
        <v>625</v>
      </c>
      <c r="CQ42">
        <f t="shared" si="246"/>
        <v>750</v>
      </c>
      <c r="CR42">
        <f t="shared" si="246"/>
        <v>875</v>
      </c>
      <c r="CS42">
        <f t="shared" si="246"/>
        <v>1000</v>
      </c>
      <c r="CT42">
        <f t="shared" si="246"/>
        <v>1125</v>
      </c>
      <c r="CU42">
        <f t="shared" si="246"/>
        <v>1250</v>
      </c>
      <c r="CV42">
        <f t="shared" si="97"/>
        <v>7.5</v>
      </c>
      <c r="CW42">
        <f t="shared" si="97"/>
        <v>10</v>
      </c>
      <c r="CX42">
        <f t="shared" si="97"/>
        <v>12.5</v>
      </c>
      <c r="CY42">
        <f t="shared" si="97"/>
        <v>15</v>
      </c>
      <c r="CZ42">
        <f t="shared" si="97"/>
        <v>17.5</v>
      </c>
      <c r="DA42">
        <f t="shared" si="97"/>
        <v>20</v>
      </c>
      <c r="DB42">
        <f t="shared" si="97"/>
        <v>22.5</v>
      </c>
      <c r="DC42">
        <f t="shared" si="97"/>
        <v>25</v>
      </c>
      <c r="DD42" s="11">
        <f t="shared" si="98"/>
        <v>1.3333333333333334E-2</v>
      </c>
      <c r="DE42" s="11">
        <f t="shared" si="98"/>
        <v>0.01</v>
      </c>
      <c r="DF42" s="11">
        <f t="shared" si="98"/>
        <v>8.0000000000000002E-3</v>
      </c>
      <c r="DG42" s="11">
        <f t="shared" si="98"/>
        <v>6.6666666666666671E-3</v>
      </c>
      <c r="DH42" s="11">
        <f t="shared" si="98"/>
        <v>5.7142857142857143E-3</v>
      </c>
      <c r="DI42" s="11">
        <f t="shared" si="98"/>
        <v>5.0000000000000001E-3</v>
      </c>
      <c r="DJ42" s="11">
        <f t="shared" si="98"/>
        <v>4.4444444444444444E-3</v>
      </c>
      <c r="DK42" s="11">
        <f t="shared" si="98"/>
        <v>4.0000000000000001E-3</v>
      </c>
      <c r="DL42">
        <f t="shared" si="21"/>
        <v>5</v>
      </c>
      <c r="DM42">
        <f t="shared" ref="DM42:DT42" si="247">E42+F42</f>
        <v>6.18522763E-5</v>
      </c>
      <c r="DN42">
        <f t="shared" si="247"/>
        <v>2.5298273780000001E-5</v>
      </c>
      <c r="DO42">
        <f t="shared" si="247"/>
        <v>1.3159008019999999E-5</v>
      </c>
      <c r="DP42">
        <f t="shared" si="247"/>
        <v>7.7770175099999996E-6</v>
      </c>
      <c r="DQ42">
        <f t="shared" si="247"/>
        <v>4.9910104699999994E-6</v>
      </c>
      <c r="DR42">
        <f t="shared" si="247"/>
        <v>3.3965081999999997E-6</v>
      </c>
      <c r="DS42">
        <f t="shared" si="247"/>
        <v>2.4160826699999996E-6</v>
      </c>
      <c r="DT42">
        <f t="shared" si="247"/>
        <v>1.7795516689999998E-6</v>
      </c>
    </row>
    <row r="43" spans="1:124">
      <c r="A43">
        <f>'2000 250 200 1'!A44</f>
        <v>40</v>
      </c>
      <c r="B43">
        <f t="shared" si="7"/>
        <v>-400</v>
      </c>
      <c r="C43">
        <f>'2000 250 200 1'!B44</f>
        <v>0.1016</v>
      </c>
      <c r="D43">
        <f t="shared" si="8"/>
        <v>-0.99310629205209955</v>
      </c>
      <c r="E43">
        <f>'2000 250 200 1'!C177</f>
        <v>4.4754152800000001E-5</v>
      </c>
      <c r="F43">
        <f>'2000 250 200 1'!C310</f>
        <v>1.6886480099999999E-5</v>
      </c>
      <c r="G43">
        <f>'2000 250 200 1'!C443</f>
        <v>8.3598534499999997E-6</v>
      </c>
      <c r="H43">
        <f>'2000 250 200 1'!C576</f>
        <v>4.77549123E-6</v>
      </c>
      <c r="I43">
        <f>'2000 250 200 1'!C709</f>
        <v>2.9885923000000001E-6</v>
      </c>
      <c r="J43">
        <f>'2000 250 200 1'!C842</f>
        <v>1.9945369300000001E-6</v>
      </c>
      <c r="K43">
        <f>'2000 250 200 1'!C975</f>
        <v>1.3968090900000001E-6</v>
      </c>
      <c r="L43">
        <f>'2000 250 200 1'!C1108</f>
        <v>1.0157015299999999E-6</v>
      </c>
      <c r="M43">
        <f>'2000 250 200 1'!C1241</f>
        <v>7.6126851599999995E-7</v>
      </c>
      <c r="N43">
        <f t="shared" si="162"/>
        <v>2.7867672700000002E-5</v>
      </c>
      <c r="O43">
        <f t="shared" si="163"/>
        <v>8.5266266499999989E-6</v>
      </c>
      <c r="P43">
        <f t="shared" si="164"/>
        <v>3.5843622199999997E-6</v>
      </c>
      <c r="Q43">
        <f t="shared" si="165"/>
        <v>1.7868989299999999E-6</v>
      </c>
      <c r="R43">
        <f t="shared" si="166"/>
        <v>9.9405537000000004E-7</v>
      </c>
      <c r="S43">
        <f t="shared" si="167"/>
        <v>5.9772783999999999E-7</v>
      </c>
      <c r="T43">
        <f t="shared" si="168"/>
        <v>3.8110756000000015E-7</v>
      </c>
      <c r="U43">
        <f t="shared" si="169"/>
        <v>2.5443301399999996E-7</v>
      </c>
      <c r="V43">
        <f t="shared" si="170"/>
        <v>1.9341046050000005E-5</v>
      </c>
      <c r="W43">
        <f t="shared" si="171"/>
        <v>4.9422644299999992E-6</v>
      </c>
      <c r="X43">
        <f t="shared" si="172"/>
        <v>1.7974632899999998E-6</v>
      </c>
      <c r="Y43">
        <f t="shared" si="173"/>
        <v>7.9284355999999989E-7</v>
      </c>
      <c r="Z43">
        <f t="shared" si="174"/>
        <v>3.9632753000000004E-7</v>
      </c>
      <c r="AA43">
        <f t="shared" si="175"/>
        <v>2.1662027999999984E-7</v>
      </c>
      <c r="AB43">
        <f t="shared" si="176"/>
        <v>1.2667454600000019E-7</v>
      </c>
      <c r="AC43">
        <f t="shared" si="177"/>
        <v>1.4398781620000002E-5</v>
      </c>
      <c r="AD43">
        <f t="shared" si="178"/>
        <v>3.1448011400000011E-6</v>
      </c>
      <c r="AE43">
        <f t="shared" si="179"/>
        <v>1.0046197299999999E-6</v>
      </c>
      <c r="AF43">
        <f t="shared" si="180"/>
        <v>3.9651602999999985E-7</v>
      </c>
      <c r="AG43">
        <f t="shared" si="181"/>
        <v>1.7970725000000062E-7</v>
      </c>
      <c r="AH43">
        <f t="shared" si="182"/>
        <v>8.9945733999999436E-8</v>
      </c>
      <c r="AI43">
        <f t="shared" si="183"/>
        <v>1.1253980480000001E-5</v>
      </c>
      <c r="AJ43">
        <f t="shared" si="184"/>
        <v>2.1401814099999995E-6</v>
      </c>
      <c r="AK43">
        <f t="shared" si="185"/>
        <v>6.0810370000000003E-7</v>
      </c>
      <c r="AL43">
        <f t="shared" si="186"/>
        <v>2.1680877999999964E-7</v>
      </c>
      <c r="AM43">
        <f t="shared" si="187"/>
        <v>8.9761516000001401E-8</v>
      </c>
      <c r="AN43">
        <f t="shared" si="188"/>
        <v>9.1137990700000086E-6</v>
      </c>
      <c r="AO43">
        <f t="shared" si="189"/>
        <v>1.5320777099999978E-6</v>
      </c>
      <c r="AP43">
        <f t="shared" si="190"/>
        <v>3.9129491999999826E-7</v>
      </c>
      <c r="AQ43">
        <f t="shared" si="191"/>
        <v>1.2704726399999973E-7</v>
      </c>
      <c r="AR43">
        <f t="shared" si="192"/>
        <v>7.5817213599999968E-6</v>
      </c>
      <c r="AS43">
        <f t="shared" si="193"/>
        <v>1.1407827899999966E-6</v>
      </c>
      <c r="AT43">
        <f t="shared" si="194"/>
        <v>2.6424765600000299E-7</v>
      </c>
      <c r="AU43">
        <f t="shared" si="195"/>
        <v>6.4409385699999835E-6</v>
      </c>
      <c r="AV43">
        <f t="shared" si="196"/>
        <v>8.7653513400000018E-7</v>
      </c>
      <c r="AW43">
        <f t="shared" si="197"/>
        <v>5.5644034360000167E-6</v>
      </c>
      <c r="AX43">
        <f t="shared" si="198"/>
        <v>0.45209906824301932</v>
      </c>
      <c r="AY43">
        <f t="shared" si="199"/>
        <v>0.33773722560993413</v>
      </c>
      <c r="AZ43">
        <f t="shared" si="200"/>
        <v>0.27287919025509727</v>
      </c>
      <c r="BA43">
        <f t="shared" si="201"/>
        <v>0.23014936960627985</v>
      </c>
      <c r="BB43">
        <f t="shared" si="202"/>
        <v>0.19948416429087873</v>
      </c>
      <c r="BC43">
        <f t="shared" si="203"/>
        <v>0.17625091526343276</v>
      </c>
      <c r="BD43">
        <f t="shared" si="204"/>
        <v>0.15797135019451236</v>
      </c>
      <c r="BE43">
        <f t="shared" si="205"/>
        <v>0.14318362573006477</v>
      </c>
      <c r="BF43">
        <f t="shared" si="206"/>
        <v>0.2762987381729814</v>
      </c>
      <c r="BG43">
        <f t="shared" si="207"/>
        <v>0.16462238608801844</v>
      </c>
      <c r="BH43">
        <f t="shared" si="208"/>
        <v>0.11147794066855748</v>
      </c>
      <c r="BI43">
        <f t="shared" si="209"/>
        <v>8.1245455056871821E-2</v>
      </c>
      <c r="BJ43">
        <f t="shared" si="210"/>
        <v>6.2120903074812182E-2</v>
      </c>
      <c r="BK43">
        <f t="shared" si="211"/>
        <v>4.9153152431949558E-2</v>
      </c>
      <c r="BL43">
        <f t="shared" si="212"/>
        <v>3.9912842252675329E-2</v>
      </c>
      <c r="BM43">
        <f t="shared" si="213"/>
        <v>0.1925589218087492</v>
      </c>
      <c r="BN43">
        <f t="shared" si="214"/>
        <v>9.5266931416790254E-2</v>
      </c>
      <c r="BO43">
        <f t="shared" si="215"/>
        <v>5.5447259796286001E-2</v>
      </c>
      <c r="BP43">
        <f t="shared" si="216"/>
        <v>3.5544667125794349E-2</v>
      </c>
      <c r="BQ43">
        <f t="shared" si="217"/>
        <v>2.4299080761754594E-2</v>
      </c>
      <c r="BR43">
        <f t="shared" si="218"/>
        <v>1.7403295938441438E-2</v>
      </c>
      <c r="BS43">
        <f t="shared" si="219"/>
        <v>0.14471861025356708</v>
      </c>
      <c r="BT43">
        <f t="shared" si="220"/>
        <v>6.1139386424807353E-2</v>
      </c>
      <c r="BU43">
        <f t="shared" si="221"/>
        <v>3.1160383377479079E-2</v>
      </c>
      <c r="BV43">
        <f t="shared" si="222"/>
        <v>1.7813363324651634E-2</v>
      </c>
      <c r="BW43">
        <f t="shared" si="223"/>
        <v>1.1004355078224181E-2</v>
      </c>
      <c r="BX43">
        <f t="shared" si="224"/>
        <v>0.11426656383841731</v>
      </c>
      <c r="BY43">
        <f t="shared" si="225"/>
        <v>4.2088008369023149E-2</v>
      </c>
      <c r="BZ43">
        <f t="shared" si="226"/>
        <v>1.9058750905405229E-2</v>
      </c>
      <c r="CA43">
        <f t="shared" si="227"/>
        <v>9.8239513136676917E-3</v>
      </c>
      <c r="CB43">
        <f t="shared" si="228"/>
        <v>9.3421672048432852E-2</v>
      </c>
      <c r="CC43">
        <f t="shared" si="229"/>
        <v>3.048797670501056E-2</v>
      </c>
      <c r="CD43">
        <f t="shared" si="230"/>
        <v>1.2410507024743677E-2</v>
      </c>
      <c r="CE43">
        <f t="shared" si="231"/>
        <v>7.8383981859513258E-2</v>
      </c>
      <c r="CF43">
        <f t="shared" si="232"/>
        <v>2.2958727589205908E-2</v>
      </c>
      <c r="CG43">
        <f t="shared" si="233"/>
        <v>6.7095258684512202E-2</v>
      </c>
      <c r="CH43" s="7">
        <v>50</v>
      </c>
      <c r="CI43" s="8">
        <v>150</v>
      </c>
      <c r="CJ43" s="8">
        <v>145</v>
      </c>
      <c r="CK43" s="8">
        <f t="shared" si="15"/>
        <v>3</v>
      </c>
      <c r="CL43" s="8">
        <f t="shared" si="16"/>
        <v>0.33333333333333331</v>
      </c>
      <c r="CM43">
        <f t="shared" si="17"/>
        <v>0.1</v>
      </c>
      <c r="CN43">
        <f t="shared" si="95"/>
        <v>375</v>
      </c>
      <c r="CO43">
        <f t="shared" ref="CO43:CU43" si="248">CN43+125</f>
        <v>500</v>
      </c>
      <c r="CP43">
        <f t="shared" si="248"/>
        <v>625</v>
      </c>
      <c r="CQ43">
        <f t="shared" si="248"/>
        <v>750</v>
      </c>
      <c r="CR43">
        <f t="shared" si="248"/>
        <v>875</v>
      </c>
      <c r="CS43">
        <f t="shared" si="248"/>
        <v>1000</v>
      </c>
      <c r="CT43">
        <f t="shared" si="248"/>
        <v>1125</v>
      </c>
      <c r="CU43">
        <f t="shared" si="248"/>
        <v>1250</v>
      </c>
      <c r="CV43">
        <f t="shared" si="97"/>
        <v>7.5</v>
      </c>
      <c r="CW43">
        <f t="shared" si="97"/>
        <v>10</v>
      </c>
      <c r="CX43">
        <f t="shared" si="97"/>
        <v>12.5</v>
      </c>
      <c r="CY43">
        <f t="shared" si="97"/>
        <v>15</v>
      </c>
      <c r="CZ43">
        <f t="shared" si="97"/>
        <v>17.5</v>
      </c>
      <c r="DA43">
        <f t="shared" si="97"/>
        <v>20</v>
      </c>
      <c r="DB43">
        <f t="shared" si="97"/>
        <v>22.5</v>
      </c>
      <c r="DC43">
        <f t="shared" si="97"/>
        <v>25</v>
      </c>
      <c r="DD43" s="11">
        <f t="shared" si="98"/>
        <v>1.3333333333333334E-2</v>
      </c>
      <c r="DE43" s="11">
        <f t="shared" si="98"/>
        <v>0.01</v>
      </c>
      <c r="DF43" s="11">
        <f t="shared" si="98"/>
        <v>8.0000000000000002E-3</v>
      </c>
      <c r="DG43" s="11">
        <f t="shared" si="98"/>
        <v>6.6666666666666671E-3</v>
      </c>
      <c r="DH43" s="11">
        <f t="shared" si="98"/>
        <v>5.7142857142857143E-3</v>
      </c>
      <c r="DI43" s="11">
        <f t="shared" si="98"/>
        <v>5.0000000000000001E-3</v>
      </c>
      <c r="DJ43" s="11">
        <f t="shared" si="98"/>
        <v>4.4444444444444444E-3</v>
      </c>
      <c r="DK43" s="11">
        <f t="shared" si="98"/>
        <v>4.0000000000000001E-3</v>
      </c>
      <c r="DL43">
        <f t="shared" si="21"/>
        <v>5</v>
      </c>
      <c r="DM43">
        <f t="shared" ref="DM43:DT43" si="249">E43+F43</f>
        <v>6.1640632899999999E-5</v>
      </c>
      <c r="DN43">
        <f t="shared" si="249"/>
        <v>2.524633355E-5</v>
      </c>
      <c r="DO43">
        <f t="shared" si="249"/>
        <v>1.313534468E-5</v>
      </c>
      <c r="DP43">
        <f t="shared" si="249"/>
        <v>7.7640835300000001E-6</v>
      </c>
      <c r="DQ43">
        <f t="shared" si="249"/>
        <v>4.9831292300000001E-6</v>
      </c>
      <c r="DR43">
        <f t="shared" si="249"/>
        <v>3.3913460200000001E-6</v>
      </c>
      <c r="DS43">
        <f t="shared" si="249"/>
        <v>2.4125106200000002E-6</v>
      </c>
      <c r="DT43">
        <f t="shared" si="249"/>
        <v>1.7769700459999999E-6</v>
      </c>
    </row>
    <row r="44" spans="1:124">
      <c r="A44">
        <f>'2000 250 200 1'!A45</f>
        <v>41</v>
      </c>
      <c r="B44">
        <f t="shared" si="7"/>
        <v>-410</v>
      </c>
      <c r="C44">
        <f>'2000 250 200 1'!B45</f>
        <v>0.114</v>
      </c>
      <c r="D44">
        <f t="shared" si="8"/>
        <v>-0.94309514866352739</v>
      </c>
      <c r="E44">
        <f>'2000 250 200 1'!C178</f>
        <v>4.4527300000000003E-5</v>
      </c>
      <c r="F44">
        <f>'2000 250 200 1'!C311</f>
        <v>1.6841564900000001E-5</v>
      </c>
      <c r="G44">
        <f>'2000 250 200 1'!C444</f>
        <v>8.3407131299999996E-6</v>
      </c>
      <c r="H44">
        <f>'2000 250 200 1'!C577</f>
        <v>4.7654757200000004E-6</v>
      </c>
      <c r="I44">
        <f>'2000 250 200 1'!C710</f>
        <v>2.9826709399999999E-6</v>
      </c>
      <c r="J44">
        <f>'2000 250 200 1'!C843</f>
        <v>1.9907487499999999E-6</v>
      </c>
      <c r="K44">
        <f>'2000 250 200 1'!C976</f>
        <v>1.3942392700000001E-6</v>
      </c>
      <c r="L44">
        <f>'2000 250 200 1'!C1109</f>
        <v>1.0138726699999999E-6</v>
      </c>
      <c r="M44">
        <f>'2000 250 200 1'!C1242</f>
        <v>7.5991778200000005E-7</v>
      </c>
      <c r="N44">
        <f t="shared" si="162"/>
        <v>2.7685735100000002E-5</v>
      </c>
      <c r="O44">
        <f t="shared" si="163"/>
        <v>8.5008517700000012E-6</v>
      </c>
      <c r="P44">
        <f t="shared" si="164"/>
        <v>3.5752374099999992E-6</v>
      </c>
      <c r="Q44">
        <f t="shared" si="165"/>
        <v>1.7828047800000005E-6</v>
      </c>
      <c r="R44">
        <f t="shared" si="166"/>
        <v>9.9192219000000001E-7</v>
      </c>
      <c r="S44">
        <f t="shared" si="167"/>
        <v>5.9650947999999979E-7</v>
      </c>
      <c r="T44">
        <f t="shared" si="168"/>
        <v>3.8036660000000017E-7</v>
      </c>
      <c r="U44">
        <f t="shared" si="169"/>
        <v>2.5395488799999986E-7</v>
      </c>
      <c r="V44">
        <f t="shared" si="170"/>
        <v>1.9184883330000001E-5</v>
      </c>
      <c r="W44">
        <f t="shared" si="171"/>
        <v>4.925614360000002E-6</v>
      </c>
      <c r="X44">
        <f t="shared" si="172"/>
        <v>1.7924326299999987E-6</v>
      </c>
      <c r="Y44">
        <f t="shared" si="173"/>
        <v>7.908825900000005E-7</v>
      </c>
      <c r="Z44">
        <f t="shared" si="174"/>
        <v>3.9541271000000021E-7</v>
      </c>
      <c r="AA44">
        <f t="shared" si="175"/>
        <v>2.1614287999999962E-7</v>
      </c>
      <c r="AB44">
        <f t="shared" si="176"/>
        <v>1.2641171200000031E-7</v>
      </c>
      <c r="AC44">
        <f t="shared" si="177"/>
        <v>1.4259268969999996E-5</v>
      </c>
      <c r="AD44">
        <f t="shared" si="178"/>
        <v>3.1331817300000042E-6</v>
      </c>
      <c r="AE44">
        <f t="shared" si="179"/>
        <v>1.0015500399999978E-6</v>
      </c>
      <c r="AF44">
        <f t="shared" si="180"/>
        <v>3.9546988000000029E-7</v>
      </c>
      <c r="AG44">
        <f t="shared" si="181"/>
        <v>1.7926983000000059E-7</v>
      </c>
      <c r="AH44">
        <f t="shared" si="182"/>
        <v>8.9731167999998887E-8</v>
      </c>
      <c r="AI44">
        <f t="shared" si="183"/>
        <v>1.1126087239999995E-5</v>
      </c>
      <c r="AJ44">
        <f t="shared" si="184"/>
        <v>2.1316316900000068E-6</v>
      </c>
      <c r="AK44">
        <f t="shared" si="185"/>
        <v>6.0608015999999877E-7</v>
      </c>
      <c r="AL44">
        <f t="shared" si="186"/>
        <v>2.1620005000000054E-7</v>
      </c>
      <c r="AM44">
        <f t="shared" si="187"/>
        <v>8.9538662000001704E-8</v>
      </c>
      <c r="AN44">
        <f t="shared" si="188"/>
        <v>8.9944555500000025E-6</v>
      </c>
      <c r="AO44">
        <f t="shared" si="189"/>
        <v>1.5255515300000025E-6</v>
      </c>
      <c r="AP44">
        <f t="shared" si="190"/>
        <v>3.8988010999999865E-7</v>
      </c>
      <c r="AQ44">
        <f t="shared" si="191"/>
        <v>1.2666138799999969E-7</v>
      </c>
      <c r="AR44">
        <f t="shared" si="192"/>
        <v>7.4689040199999792E-6</v>
      </c>
      <c r="AS44">
        <f t="shared" si="193"/>
        <v>1.1356714200000145E-6</v>
      </c>
      <c r="AT44">
        <f t="shared" si="194"/>
        <v>2.6321872199999727E-7</v>
      </c>
      <c r="AU44">
        <f t="shared" si="195"/>
        <v>6.3332325999999376E-6</v>
      </c>
      <c r="AV44">
        <f t="shared" si="196"/>
        <v>8.7245269800000365E-7</v>
      </c>
      <c r="AW44">
        <f t="shared" si="197"/>
        <v>5.4607799019999403E-6</v>
      </c>
      <c r="AX44">
        <f t="shared" si="198"/>
        <v>0.45113650293375396</v>
      </c>
      <c r="AY44">
        <f t="shared" si="199"/>
        <v>0.33757278669836055</v>
      </c>
      <c r="AZ44">
        <f t="shared" si="200"/>
        <v>0.27279001172030259</v>
      </c>
      <c r="BA44">
        <f t="shared" si="201"/>
        <v>0.23009435136324594</v>
      </c>
      <c r="BB44">
        <f t="shared" si="202"/>
        <v>0.19944469838217094</v>
      </c>
      <c r="BC44">
        <f t="shared" si="203"/>
        <v>0.17622203578729351</v>
      </c>
      <c r="BD44">
        <f t="shared" si="204"/>
        <v>0.1579522088163394</v>
      </c>
      <c r="BE44">
        <f t="shared" si="205"/>
        <v>0.14317073796042729</v>
      </c>
      <c r="BF44">
        <f t="shared" si="206"/>
        <v>0.2752115831449109</v>
      </c>
      <c r="BG44">
        <f t="shared" si="207"/>
        <v>0.16447358293107381</v>
      </c>
      <c r="BH44">
        <f t="shared" si="208"/>
        <v>0.11140830695249652</v>
      </c>
      <c r="BI44">
        <f t="shared" si="209"/>
        <v>8.1208654236897743E-2</v>
      </c>
      <c r="BJ44">
        <f t="shared" si="210"/>
        <v>6.2097030083407639E-2</v>
      </c>
      <c r="BK44">
        <f t="shared" si="211"/>
        <v>4.9136104830816915E-2</v>
      </c>
      <c r="BL44">
        <f t="shared" si="212"/>
        <v>3.9902312507407819E-2</v>
      </c>
      <c r="BM44">
        <f t="shared" si="213"/>
        <v>0.19146369491542656</v>
      </c>
      <c r="BN44">
        <f t="shared" si="214"/>
        <v>9.5145500232539024E-2</v>
      </c>
      <c r="BO44">
        <f t="shared" si="215"/>
        <v>5.5396666237774519E-2</v>
      </c>
      <c r="BP44">
        <f t="shared" si="216"/>
        <v>3.5521880527542515E-2</v>
      </c>
      <c r="BQ44">
        <f t="shared" si="217"/>
        <v>2.4286264556723249E-2</v>
      </c>
      <c r="BR44">
        <f t="shared" si="218"/>
        <v>1.7393878897306311E-2</v>
      </c>
      <c r="BS44">
        <f t="shared" si="219"/>
        <v>0.14364077029797392</v>
      </c>
      <c r="BT44">
        <f t="shared" si="220"/>
        <v>6.1041238882263815E-2</v>
      </c>
      <c r="BU44">
        <f t="shared" si="221"/>
        <v>3.1122773779138354E-2</v>
      </c>
      <c r="BV44">
        <f t="shared" si="222"/>
        <v>1.7798626753938743E-2</v>
      </c>
      <c r="BW44">
        <f t="shared" si="223"/>
        <v>1.0997877339632815E-2</v>
      </c>
      <c r="BX44">
        <f t="shared" si="224"/>
        <v>0.11321118154388041</v>
      </c>
      <c r="BY44">
        <f t="shared" si="225"/>
        <v>4.2008376503454098E-2</v>
      </c>
      <c r="BZ44">
        <f t="shared" si="226"/>
        <v>1.9029940904386974E-2</v>
      </c>
      <c r="CA44">
        <f t="shared" si="227"/>
        <v>9.813444077859371E-3</v>
      </c>
      <c r="CB44">
        <f t="shared" si="228"/>
        <v>9.2388092502443897E-2</v>
      </c>
      <c r="CC44">
        <f t="shared" si="229"/>
        <v>3.0423068870439069E-2</v>
      </c>
      <c r="CD44">
        <f t="shared" si="230"/>
        <v>1.2388140213717147E-2</v>
      </c>
      <c r="CE44">
        <f t="shared" si="231"/>
        <v>7.7369860599478826E-2</v>
      </c>
      <c r="CF44">
        <f t="shared" si="232"/>
        <v>2.2905511944928608E-2</v>
      </c>
      <c r="CG44">
        <f t="shared" si="233"/>
        <v>6.6097930715998399E-2</v>
      </c>
      <c r="CH44" s="7">
        <v>50</v>
      </c>
      <c r="CI44" s="8">
        <v>150</v>
      </c>
      <c r="CJ44" s="8">
        <v>145</v>
      </c>
      <c r="CK44" s="8">
        <f t="shared" si="15"/>
        <v>3</v>
      </c>
      <c r="CL44" s="8">
        <f t="shared" si="16"/>
        <v>0.33333333333333331</v>
      </c>
      <c r="CM44">
        <f t="shared" si="17"/>
        <v>0.1</v>
      </c>
      <c r="CN44">
        <f t="shared" si="95"/>
        <v>375</v>
      </c>
      <c r="CO44">
        <f t="shared" ref="CO44:CU44" si="250">CN44+125</f>
        <v>500</v>
      </c>
      <c r="CP44">
        <f t="shared" si="250"/>
        <v>625</v>
      </c>
      <c r="CQ44">
        <f t="shared" si="250"/>
        <v>750</v>
      </c>
      <c r="CR44">
        <f t="shared" si="250"/>
        <v>875</v>
      </c>
      <c r="CS44">
        <f t="shared" si="250"/>
        <v>1000</v>
      </c>
      <c r="CT44">
        <f t="shared" si="250"/>
        <v>1125</v>
      </c>
      <c r="CU44">
        <f t="shared" si="250"/>
        <v>1250</v>
      </c>
      <c r="CV44">
        <f t="shared" si="97"/>
        <v>7.5</v>
      </c>
      <c r="CW44">
        <f t="shared" si="97"/>
        <v>10</v>
      </c>
      <c r="CX44">
        <f t="shared" si="97"/>
        <v>12.5</v>
      </c>
      <c r="CY44">
        <f t="shared" si="97"/>
        <v>15</v>
      </c>
      <c r="CZ44">
        <f t="shared" si="97"/>
        <v>17.5</v>
      </c>
      <c r="DA44">
        <f t="shared" si="97"/>
        <v>20</v>
      </c>
      <c r="DB44">
        <f t="shared" si="97"/>
        <v>22.5</v>
      </c>
      <c r="DC44">
        <f t="shared" si="97"/>
        <v>25</v>
      </c>
      <c r="DD44" s="11">
        <f t="shared" si="98"/>
        <v>1.3333333333333334E-2</v>
      </c>
      <c r="DE44" s="11">
        <f t="shared" si="98"/>
        <v>0.01</v>
      </c>
      <c r="DF44" s="11">
        <f t="shared" si="98"/>
        <v>8.0000000000000002E-3</v>
      </c>
      <c r="DG44" s="11">
        <f t="shared" si="98"/>
        <v>6.6666666666666671E-3</v>
      </c>
      <c r="DH44" s="11">
        <f t="shared" si="98"/>
        <v>5.7142857142857143E-3</v>
      </c>
      <c r="DI44" s="11">
        <f t="shared" si="98"/>
        <v>5.0000000000000001E-3</v>
      </c>
      <c r="DJ44" s="11">
        <f t="shared" si="98"/>
        <v>4.4444444444444444E-3</v>
      </c>
      <c r="DK44" s="11">
        <f t="shared" si="98"/>
        <v>4.0000000000000001E-3</v>
      </c>
      <c r="DL44">
        <f t="shared" si="21"/>
        <v>5</v>
      </c>
      <c r="DM44">
        <f t="shared" ref="DM44:DT44" si="251">E44+F44</f>
        <v>6.1368864900000007E-5</v>
      </c>
      <c r="DN44">
        <f t="shared" si="251"/>
        <v>2.518227803E-5</v>
      </c>
      <c r="DO44">
        <f t="shared" si="251"/>
        <v>1.3106188849999999E-5</v>
      </c>
      <c r="DP44">
        <f t="shared" si="251"/>
        <v>7.7481466600000007E-6</v>
      </c>
      <c r="DQ44">
        <f t="shared" si="251"/>
        <v>4.9734196899999997E-6</v>
      </c>
      <c r="DR44">
        <f t="shared" si="251"/>
        <v>3.3849880199999999E-6</v>
      </c>
      <c r="DS44">
        <f t="shared" si="251"/>
        <v>2.40811194E-6</v>
      </c>
      <c r="DT44">
        <f t="shared" si="251"/>
        <v>1.7737904519999999E-6</v>
      </c>
    </row>
    <row r="45" spans="1:124">
      <c r="A45">
        <f>'2000 250 200 1'!A46</f>
        <v>42</v>
      </c>
      <c r="B45">
        <f t="shared" si="7"/>
        <v>-420</v>
      </c>
      <c r="C45">
        <f>'2000 250 200 1'!B46</f>
        <v>0.128</v>
      </c>
      <c r="D45">
        <f t="shared" si="8"/>
        <v>-0.89279003035213167</v>
      </c>
      <c r="E45">
        <f>'2000 250 200 1'!C179</f>
        <v>4.4241540999999999E-5</v>
      </c>
      <c r="F45">
        <f>'2000 250 200 1'!C312</f>
        <v>1.67874825E-5</v>
      </c>
      <c r="G45">
        <f>'2000 250 200 1'!C445</f>
        <v>8.3176988300000002E-6</v>
      </c>
      <c r="H45">
        <f>'2000 250 200 1'!C578</f>
        <v>4.7534375199999998E-6</v>
      </c>
      <c r="I45">
        <f>'2000 250 200 1'!C711</f>
        <v>2.97556177E-6</v>
      </c>
      <c r="J45">
        <f>'2000 250 200 1'!C844</f>
        <v>1.9861969600000001E-6</v>
      </c>
      <c r="K45">
        <f>'2000 250 200 1'!C977</f>
        <v>1.39114837E-6</v>
      </c>
      <c r="L45">
        <f>'2000 250 200 1'!C1110</f>
        <v>1.01167427E-6</v>
      </c>
      <c r="M45">
        <f>'2000 250 200 1'!C1243</f>
        <v>7.5829627100000003E-7</v>
      </c>
      <c r="N45">
        <f t="shared" si="162"/>
        <v>2.7454058499999998E-5</v>
      </c>
      <c r="O45">
        <f t="shared" si="163"/>
        <v>8.46978367E-6</v>
      </c>
      <c r="P45">
        <f t="shared" si="164"/>
        <v>3.5642613100000004E-6</v>
      </c>
      <c r="Q45">
        <f t="shared" si="165"/>
        <v>1.7778757499999999E-6</v>
      </c>
      <c r="R45">
        <f t="shared" si="166"/>
        <v>9.8936480999999983E-7</v>
      </c>
      <c r="S45">
        <f t="shared" si="167"/>
        <v>5.950485900000001E-7</v>
      </c>
      <c r="T45">
        <f t="shared" si="168"/>
        <v>3.7947409999999999E-7</v>
      </c>
      <c r="U45">
        <f t="shared" si="169"/>
        <v>2.53377999E-7</v>
      </c>
      <c r="V45">
        <f t="shared" si="170"/>
        <v>1.8984274829999998E-5</v>
      </c>
      <c r="W45">
        <f t="shared" si="171"/>
        <v>4.9055223599999997E-6</v>
      </c>
      <c r="X45">
        <f t="shared" si="172"/>
        <v>1.7863855600000005E-6</v>
      </c>
      <c r="Y45">
        <f t="shared" si="173"/>
        <v>7.8851094000000003E-7</v>
      </c>
      <c r="Z45">
        <f t="shared" si="174"/>
        <v>3.9431621999999973E-7</v>
      </c>
      <c r="AA45">
        <f t="shared" si="175"/>
        <v>2.1557449000000011E-7</v>
      </c>
      <c r="AB45">
        <f t="shared" si="176"/>
        <v>1.2609610099999999E-7</v>
      </c>
      <c r="AC45">
        <f t="shared" si="177"/>
        <v>1.4078752469999995E-5</v>
      </c>
      <c r="AD45">
        <f t="shared" si="178"/>
        <v>3.1191367999999992E-6</v>
      </c>
      <c r="AE45">
        <f t="shared" si="179"/>
        <v>9.9787462000000133E-7</v>
      </c>
      <c r="AF45">
        <f t="shared" si="180"/>
        <v>3.9419471999999903E-7</v>
      </c>
      <c r="AG45">
        <f t="shared" si="181"/>
        <v>1.7874173000000005E-7</v>
      </c>
      <c r="AH45">
        <f t="shared" si="182"/>
        <v>8.9478389000000116E-8</v>
      </c>
      <c r="AI45">
        <f t="shared" si="183"/>
        <v>1.0959615669999999E-5</v>
      </c>
      <c r="AJ45">
        <f t="shared" si="184"/>
        <v>2.1212621799999987E-6</v>
      </c>
      <c r="AK45">
        <f t="shared" si="185"/>
        <v>6.0367990000000188E-7</v>
      </c>
      <c r="AL45">
        <f t="shared" si="186"/>
        <v>2.1545298999999982E-7</v>
      </c>
      <c r="AM45">
        <f t="shared" si="187"/>
        <v>8.9263340999999513E-8</v>
      </c>
      <c r="AN45">
        <f t="shared" si="188"/>
        <v>8.838353490000003E-6</v>
      </c>
      <c r="AO45">
        <f t="shared" si="189"/>
        <v>1.5175822800000006E-6</v>
      </c>
      <c r="AP45">
        <f t="shared" si="190"/>
        <v>3.8822690999999697E-7</v>
      </c>
      <c r="AQ45">
        <f t="shared" si="191"/>
        <v>1.2618964900000285E-7</v>
      </c>
      <c r="AR45">
        <f t="shared" si="192"/>
        <v>7.3207712099999803E-6</v>
      </c>
      <c r="AS45">
        <f t="shared" si="193"/>
        <v>1.1293553700000053E-6</v>
      </c>
      <c r="AT45">
        <f t="shared" si="194"/>
        <v>2.6203726099999497E-7</v>
      </c>
      <c r="AU45">
        <f t="shared" si="195"/>
        <v>6.191415840000003E-6</v>
      </c>
      <c r="AV45">
        <f t="shared" si="196"/>
        <v>8.6731810900000189E-7</v>
      </c>
      <c r="AW45">
        <f t="shared" si="197"/>
        <v>5.3240977309999906E-6</v>
      </c>
      <c r="AX45">
        <f t="shared" si="198"/>
        <v>0.44985249518206688</v>
      </c>
      <c r="AY45">
        <f t="shared" si="199"/>
        <v>0.3373719376357916</v>
      </c>
      <c r="AZ45">
        <f t="shared" si="200"/>
        <v>0.27268182463722829</v>
      </c>
      <c r="BA45">
        <f t="shared" si="201"/>
        <v>0.23002664165078479</v>
      </c>
      <c r="BB45">
        <f t="shared" si="202"/>
        <v>0.19939800861699697</v>
      </c>
      <c r="BC45">
        <f t="shared" si="203"/>
        <v>0.17618825789425568</v>
      </c>
      <c r="BD45">
        <f t="shared" si="204"/>
        <v>0.15792846866134072</v>
      </c>
      <c r="BE45">
        <f t="shared" si="205"/>
        <v>0.14315379444498899</v>
      </c>
      <c r="BF45">
        <f t="shared" si="206"/>
        <v>0.27375879049711382</v>
      </c>
      <c r="BG45">
        <f t="shared" si="207"/>
        <v>0.1642916701754944</v>
      </c>
      <c r="BH45">
        <f t="shared" si="208"/>
        <v>0.11132418312110683</v>
      </c>
      <c r="BI45">
        <f t="shared" si="209"/>
        <v>8.1162636318334799E-2</v>
      </c>
      <c r="BJ45">
        <f t="shared" si="210"/>
        <v>6.2068626818106591E-2</v>
      </c>
      <c r="BK45">
        <f t="shared" si="211"/>
        <v>4.9116775418364532E-2</v>
      </c>
      <c r="BL45">
        <f t="shared" si="212"/>
        <v>3.988970505386976E-2</v>
      </c>
      <c r="BM45">
        <f t="shared" si="213"/>
        <v>0.18999624965046544</v>
      </c>
      <c r="BN45">
        <f t="shared" si="214"/>
        <v>9.4996638901963845E-2</v>
      </c>
      <c r="BO45">
        <f t="shared" si="215"/>
        <v>5.5336351460655277E-2</v>
      </c>
      <c r="BP45">
        <f t="shared" si="216"/>
        <v>3.5492750629234397E-2</v>
      </c>
      <c r="BQ45">
        <f t="shared" si="217"/>
        <v>2.4270453542425869E-2</v>
      </c>
      <c r="BR45">
        <f t="shared" si="218"/>
        <v>1.7383504576457365E-2</v>
      </c>
      <c r="BS45">
        <f t="shared" si="219"/>
        <v>0.14219283893355261</v>
      </c>
      <c r="BT45">
        <f t="shared" si="220"/>
        <v>6.0920137213514927E-2</v>
      </c>
      <c r="BU45">
        <f t="shared" si="221"/>
        <v>3.1079002760365113E-2</v>
      </c>
      <c r="BV45">
        <f t="shared" si="222"/>
        <v>1.7779555549116647E-2</v>
      </c>
      <c r="BW45">
        <f t="shared" si="223"/>
        <v>1.0989127861466887E-2</v>
      </c>
      <c r="BX45">
        <f t="shared" si="224"/>
        <v>0.11179027335463382</v>
      </c>
      <c r="BY45">
        <f t="shared" si="225"/>
        <v>4.1908818813530299E-2</v>
      </c>
      <c r="BZ45">
        <f t="shared" si="226"/>
        <v>1.8997468810212016E-2</v>
      </c>
      <c r="CA45">
        <f t="shared" si="227"/>
        <v>9.8001367178560672E-3</v>
      </c>
      <c r="CB45">
        <f t="shared" si="228"/>
        <v>9.0994308701117563E-2</v>
      </c>
      <c r="CC45">
        <f t="shared" si="229"/>
        <v>3.0340093364492705E-2</v>
      </c>
      <c r="CD45">
        <f t="shared" si="230"/>
        <v>1.2363739172356338E-2</v>
      </c>
      <c r="CE45">
        <f t="shared" si="231"/>
        <v>7.6001172375663034E-2</v>
      </c>
      <c r="CF45">
        <f t="shared" si="232"/>
        <v>2.2835280047628442E-2</v>
      </c>
      <c r="CG45">
        <f t="shared" si="233"/>
        <v>6.4751897928640223E-2</v>
      </c>
      <c r="CH45" s="7">
        <v>50</v>
      </c>
      <c r="CI45" s="8">
        <v>150</v>
      </c>
      <c r="CJ45" s="8">
        <v>145</v>
      </c>
      <c r="CK45" s="8">
        <f t="shared" si="15"/>
        <v>3</v>
      </c>
      <c r="CL45" s="8">
        <f t="shared" si="16"/>
        <v>0.33333333333333331</v>
      </c>
      <c r="CM45">
        <f t="shared" si="17"/>
        <v>0.1</v>
      </c>
      <c r="CN45">
        <f t="shared" si="95"/>
        <v>375</v>
      </c>
      <c r="CO45">
        <f t="shared" ref="CO45:CU45" si="252">CN45+125</f>
        <v>500</v>
      </c>
      <c r="CP45">
        <f t="shared" si="252"/>
        <v>625</v>
      </c>
      <c r="CQ45">
        <f t="shared" si="252"/>
        <v>750</v>
      </c>
      <c r="CR45">
        <f t="shared" si="252"/>
        <v>875</v>
      </c>
      <c r="CS45">
        <f t="shared" si="252"/>
        <v>1000</v>
      </c>
      <c r="CT45">
        <f t="shared" si="252"/>
        <v>1125</v>
      </c>
      <c r="CU45">
        <f t="shared" si="252"/>
        <v>1250</v>
      </c>
      <c r="CV45">
        <f t="shared" si="97"/>
        <v>7.5</v>
      </c>
      <c r="CW45">
        <f t="shared" si="97"/>
        <v>10</v>
      </c>
      <c r="CX45">
        <f t="shared" si="97"/>
        <v>12.5</v>
      </c>
      <c r="CY45">
        <f t="shared" si="97"/>
        <v>15</v>
      </c>
      <c r="CZ45">
        <f t="shared" si="97"/>
        <v>17.5</v>
      </c>
      <c r="DA45">
        <f t="shared" si="97"/>
        <v>20</v>
      </c>
      <c r="DB45">
        <f t="shared" si="97"/>
        <v>22.5</v>
      </c>
      <c r="DC45">
        <f t="shared" si="97"/>
        <v>25</v>
      </c>
      <c r="DD45" s="11">
        <f t="shared" si="98"/>
        <v>1.3333333333333334E-2</v>
      </c>
      <c r="DE45" s="11">
        <f t="shared" si="98"/>
        <v>0.01</v>
      </c>
      <c r="DF45" s="11">
        <f t="shared" si="98"/>
        <v>8.0000000000000002E-3</v>
      </c>
      <c r="DG45" s="11">
        <f t="shared" si="98"/>
        <v>6.6666666666666671E-3</v>
      </c>
      <c r="DH45" s="11">
        <f t="shared" si="98"/>
        <v>5.7142857142857143E-3</v>
      </c>
      <c r="DI45" s="11">
        <f t="shared" si="98"/>
        <v>5.0000000000000001E-3</v>
      </c>
      <c r="DJ45" s="11">
        <f t="shared" si="98"/>
        <v>4.4444444444444444E-3</v>
      </c>
      <c r="DK45" s="11">
        <f t="shared" si="98"/>
        <v>4.0000000000000001E-3</v>
      </c>
      <c r="DL45">
        <f t="shared" si="21"/>
        <v>5</v>
      </c>
      <c r="DM45">
        <f t="shared" ref="DM45:DT45" si="253">E45+F45</f>
        <v>6.1029023500000002E-5</v>
      </c>
      <c r="DN45">
        <f t="shared" si="253"/>
        <v>2.510518133E-5</v>
      </c>
      <c r="DO45">
        <f t="shared" si="253"/>
        <v>1.307113635E-5</v>
      </c>
      <c r="DP45">
        <f t="shared" si="253"/>
        <v>7.7289992899999989E-6</v>
      </c>
      <c r="DQ45">
        <f t="shared" si="253"/>
        <v>4.9617587299999997E-6</v>
      </c>
      <c r="DR45">
        <f t="shared" si="253"/>
        <v>3.3773453300000002E-6</v>
      </c>
      <c r="DS45">
        <f t="shared" si="253"/>
        <v>2.4028226400000001E-6</v>
      </c>
      <c r="DT45">
        <f t="shared" si="253"/>
        <v>1.7699705410000002E-6</v>
      </c>
    </row>
    <row r="46" spans="1:124">
      <c r="A46">
        <f>'2000 250 200 1'!A47</f>
        <v>43</v>
      </c>
      <c r="B46">
        <f t="shared" si="7"/>
        <v>-430</v>
      </c>
      <c r="C46">
        <f>'2000 250 200 1'!B47</f>
        <v>0.14369999999999999</v>
      </c>
      <c r="D46">
        <f t="shared" si="8"/>
        <v>-0.8425432318657744</v>
      </c>
      <c r="E46">
        <f>'2000 250 200 1'!C180</f>
        <v>4.3890114E-5</v>
      </c>
      <c r="F46">
        <f>'2000 250 200 1'!C313</f>
        <v>1.6723694699999999E-5</v>
      </c>
      <c r="G46">
        <f>'2000 250 200 1'!C446</f>
        <v>8.2906241000000005E-6</v>
      </c>
      <c r="H46">
        <f>'2000 250 200 1'!C579</f>
        <v>4.7392855400000002E-6</v>
      </c>
      <c r="I46">
        <f>'2000 250 200 1'!C712</f>
        <v>2.9672158300000002E-6</v>
      </c>
      <c r="J46">
        <f>'2000 250 200 1'!C845</f>
        <v>1.9808475500000001E-6</v>
      </c>
      <c r="K46">
        <f>'2000 250 200 1'!C978</f>
        <v>1.38751067E-6</v>
      </c>
      <c r="L46">
        <f>'2000 250 200 1'!C1111</f>
        <v>1.0090889E-6</v>
      </c>
      <c r="M46">
        <f>'2000 250 200 1'!C1244</f>
        <v>7.5639293899999998E-7</v>
      </c>
      <c r="N46">
        <f t="shared" si="162"/>
        <v>2.7166419300000001E-5</v>
      </c>
      <c r="O46">
        <f t="shared" si="163"/>
        <v>8.4330705999999982E-6</v>
      </c>
      <c r="P46">
        <f t="shared" si="164"/>
        <v>3.5513385600000003E-6</v>
      </c>
      <c r="Q46">
        <f t="shared" si="165"/>
        <v>1.77206971E-6</v>
      </c>
      <c r="R46">
        <f t="shared" si="166"/>
        <v>9.8636828000000012E-7</v>
      </c>
      <c r="S46">
        <f t="shared" si="167"/>
        <v>5.9333688000000006E-7</v>
      </c>
      <c r="T46">
        <f t="shared" si="168"/>
        <v>3.7842177000000004E-7</v>
      </c>
      <c r="U46">
        <f t="shared" si="169"/>
        <v>2.5269596099999999E-7</v>
      </c>
      <c r="V46">
        <f t="shared" si="170"/>
        <v>1.8733348700000005E-5</v>
      </c>
      <c r="W46">
        <f t="shared" si="171"/>
        <v>4.8817320399999978E-6</v>
      </c>
      <c r="X46">
        <f t="shared" si="172"/>
        <v>1.7792688500000004E-6</v>
      </c>
      <c r="Y46">
        <f t="shared" si="173"/>
        <v>7.8570142999999984E-7</v>
      </c>
      <c r="Z46">
        <f t="shared" si="174"/>
        <v>3.9303140000000007E-7</v>
      </c>
      <c r="AA46">
        <f t="shared" si="175"/>
        <v>2.1491511000000002E-7</v>
      </c>
      <c r="AB46">
        <f t="shared" si="176"/>
        <v>1.2572580900000005E-7</v>
      </c>
      <c r="AC46">
        <f t="shared" si="177"/>
        <v>1.385161666E-5</v>
      </c>
      <c r="AD46">
        <f t="shared" si="178"/>
        <v>3.1024631899999992E-6</v>
      </c>
      <c r="AE46">
        <f t="shared" si="179"/>
        <v>9.9356741999999966E-7</v>
      </c>
      <c r="AF46">
        <f t="shared" si="180"/>
        <v>3.926700300000002E-7</v>
      </c>
      <c r="AG46">
        <f t="shared" si="181"/>
        <v>1.7811629000000069E-7</v>
      </c>
      <c r="AH46">
        <f t="shared" si="182"/>
        <v>8.9189300999999549E-8</v>
      </c>
      <c r="AI46">
        <f t="shared" si="183"/>
        <v>1.0749153470000005E-5</v>
      </c>
      <c r="AJ46">
        <f t="shared" si="184"/>
        <v>2.108895769999997E-6</v>
      </c>
      <c r="AK46">
        <f t="shared" si="185"/>
        <v>6.0089738999999904E-7</v>
      </c>
      <c r="AL46">
        <f t="shared" si="186"/>
        <v>2.1455373999999887E-7</v>
      </c>
      <c r="AM46">
        <f t="shared" si="187"/>
        <v>8.8926989000000502E-8</v>
      </c>
      <c r="AN46">
        <f t="shared" si="188"/>
        <v>8.6402577000000182E-6</v>
      </c>
      <c r="AO46">
        <f t="shared" si="189"/>
        <v>1.5079983799999933E-6</v>
      </c>
      <c r="AP46">
        <f t="shared" si="190"/>
        <v>3.8634365000000334E-7</v>
      </c>
      <c r="AQ46">
        <f t="shared" si="191"/>
        <v>1.2562675100000028E-7</v>
      </c>
      <c r="AR46">
        <f t="shared" si="192"/>
        <v>7.1322593200000094E-6</v>
      </c>
      <c r="AS46">
        <f t="shared" si="193"/>
        <v>1.1216547299999859E-6</v>
      </c>
      <c r="AT46">
        <f t="shared" si="194"/>
        <v>2.607168990000054E-7</v>
      </c>
      <c r="AU46">
        <f t="shared" si="195"/>
        <v>6.0106045900000326E-6</v>
      </c>
      <c r="AV46">
        <f t="shared" si="196"/>
        <v>8.6093783100000445E-7</v>
      </c>
      <c r="AW46">
        <f t="shared" si="197"/>
        <v>5.1496667590000112E-6</v>
      </c>
      <c r="AX46">
        <f t="shared" si="198"/>
        <v>0.44818862042569518</v>
      </c>
      <c r="AY46">
        <f t="shared" si="199"/>
        <v>0.33712973227158194</v>
      </c>
      <c r="AZ46">
        <f t="shared" si="200"/>
        <v>0.27255281564638695</v>
      </c>
      <c r="BA46">
        <f t="shared" si="201"/>
        <v>0.22994477324020765</v>
      </c>
      <c r="BB46">
        <f t="shared" si="202"/>
        <v>0.19934430993484972</v>
      </c>
      <c r="BC46">
        <f t="shared" si="203"/>
        <v>0.17615017205622507</v>
      </c>
      <c r="BD46">
        <f t="shared" si="204"/>
        <v>0.15789945668729299</v>
      </c>
      <c r="BE46">
        <f t="shared" si="205"/>
        <v>0.14313144175027676</v>
      </c>
      <c r="BF46">
        <f t="shared" si="206"/>
        <v>0.27187436190607472</v>
      </c>
      <c r="BG46">
        <f t="shared" si="207"/>
        <v>0.16407195525676599</v>
      </c>
      <c r="BH46">
        <f t="shared" si="208"/>
        <v>0.11122428547158231</v>
      </c>
      <c r="BI46">
        <f t="shared" si="209"/>
        <v>8.1105928617671769E-2</v>
      </c>
      <c r="BJ46">
        <f t="shared" si="210"/>
        <v>6.2035641426999043E-2</v>
      </c>
      <c r="BK46">
        <f t="shared" si="211"/>
        <v>4.9095992277800489E-2</v>
      </c>
      <c r="BL46">
        <f t="shared" si="212"/>
        <v>3.987507380405262E-2</v>
      </c>
      <c r="BM46">
        <f t="shared" si="213"/>
        <v>0.18808958825312894</v>
      </c>
      <c r="BN46">
        <f t="shared" si="214"/>
        <v>9.4816180458840854E-2</v>
      </c>
      <c r="BO46">
        <f t="shared" si="215"/>
        <v>5.5265819950596394E-2</v>
      </c>
      <c r="BP46">
        <f t="shared" si="216"/>
        <v>3.5455982697474554E-2</v>
      </c>
      <c r="BQ46">
        <f t="shared" si="217"/>
        <v>2.4251118289914268E-2</v>
      </c>
      <c r="BR46">
        <f t="shared" si="218"/>
        <v>1.7372824235855209E-2</v>
      </c>
      <c r="BS46">
        <f t="shared" si="219"/>
        <v>0.14030834614478901</v>
      </c>
      <c r="BT46">
        <f t="shared" si="220"/>
        <v>6.0772173459103053E-2</v>
      </c>
      <c r="BU46">
        <f t="shared" si="221"/>
        <v>3.1029299325494881E-2</v>
      </c>
      <c r="BV46">
        <f t="shared" si="222"/>
        <v>1.775526767410102E-2</v>
      </c>
      <c r="BW46">
        <f t="shared" si="223"/>
        <v>1.0977209664822804E-2</v>
      </c>
      <c r="BX46">
        <f t="shared" si="224"/>
        <v>0.10993843772091566</v>
      </c>
      <c r="BY46">
        <f t="shared" si="225"/>
        <v>4.1785334199180513E-2</v>
      </c>
      <c r="BZ46">
        <f t="shared" si="226"/>
        <v>1.8962049304024366E-2</v>
      </c>
      <c r="CA46">
        <f t="shared" si="227"/>
        <v>9.7837547151410926E-3</v>
      </c>
      <c r="CB46">
        <f t="shared" si="228"/>
        <v>8.9176324356825293E-2</v>
      </c>
      <c r="CC46">
        <f t="shared" si="229"/>
        <v>3.023469320634101E-2</v>
      </c>
      <c r="CD46">
        <f t="shared" si="230"/>
        <v>1.2338144162991477E-2</v>
      </c>
      <c r="CE46">
        <f t="shared" si="231"/>
        <v>7.4215640493881421E-2</v>
      </c>
      <c r="CF46">
        <f t="shared" si="232"/>
        <v>2.2743245502450722E-2</v>
      </c>
      <c r="CG46">
        <f t="shared" si="233"/>
        <v>6.2996892554546949E-2</v>
      </c>
      <c r="CH46" s="7">
        <v>50</v>
      </c>
      <c r="CI46" s="8">
        <v>150</v>
      </c>
      <c r="CJ46" s="8">
        <v>145</v>
      </c>
      <c r="CK46" s="8">
        <f t="shared" si="15"/>
        <v>3</v>
      </c>
      <c r="CL46" s="8">
        <f t="shared" si="16"/>
        <v>0.33333333333333331</v>
      </c>
      <c r="CM46">
        <f t="shared" si="17"/>
        <v>0.1</v>
      </c>
      <c r="CN46">
        <f t="shared" si="95"/>
        <v>375</v>
      </c>
      <c r="CO46">
        <f t="shared" ref="CO46:CU46" si="254">CN46+125</f>
        <v>500</v>
      </c>
      <c r="CP46">
        <f t="shared" si="254"/>
        <v>625</v>
      </c>
      <c r="CQ46">
        <f t="shared" si="254"/>
        <v>750</v>
      </c>
      <c r="CR46">
        <f t="shared" si="254"/>
        <v>875</v>
      </c>
      <c r="CS46">
        <f t="shared" si="254"/>
        <v>1000</v>
      </c>
      <c r="CT46">
        <f t="shared" si="254"/>
        <v>1125</v>
      </c>
      <c r="CU46">
        <f t="shared" si="254"/>
        <v>1250</v>
      </c>
      <c r="CV46">
        <f t="shared" si="97"/>
        <v>7.5</v>
      </c>
      <c r="CW46">
        <f t="shared" si="97"/>
        <v>10</v>
      </c>
      <c r="CX46">
        <f t="shared" si="97"/>
        <v>12.5</v>
      </c>
      <c r="CY46">
        <f t="shared" si="97"/>
        <v>15</v>
      </c>
      <c r="CZ46">
        <f t="shared" si="97"/>
        <v>17.5</v>
      </c>
      <c r="DA46">
        <f t="shared" si="97"/>
        <v>20</v>
      </c>
      <c r="DB46">
        <f t="shared" si="97"/>
        <v>22.5</v>
      </c>
      <c r="DC46">
        <f t="shared" si="97"/>
        <v>25</v>
      </c>
      <c r="DD46" s="11">
        <f t="shared" si="98"/>
        <v>1.3333333333333334E-2</v>
      </c>
      <c r="DE46" s="11">
        <f t="shared" si="98"/>
        <v>0.01</v>
      </c>
      <c r="DF46" s="11">
        <f t="shared" si="98"/>
        <v>8.0000000000000002E-3</v>
      </c>
      <c r="DG46" s="11">
        <f t="shared" si="98"/>
        <v>6.6666666666666671E-3</v>
      </c>
      <c r="DH46" s="11">
        <f t="shared" si="98"/>
        <v>5.7142857142857143E-3</v>
      </c>
      <c r="DI46" s="11">
        <f t="shared" si="98"/>
        <v>5.0000000000000001E-3</v>
      </c>
      <c r="DJ46" s="11">
        <f t="shared" si="98"/>
        <v>4.4444444444444444E-3</v>
      </c>
      <c r="DK46" s="11">
        <f t="shared" si="98"/>
        <v>4.0000000000000001E-3</v>
      </c>
      <c r="DL46">
        <f t="shared" si="21"/>
        <v>5</v>
      </c>
      <c r="DM46">
        <f t="shared" ref="DM46:DT46" si="255">E46+F46</f>
        <v>6.0613808700000002E-5</v>
      </c>
      <c r="DN46">
        <f t="shared" si="255"/>
        <v>2.5014318799999997E-5</v>
      </c>
      <c r="DO46">
        <f t="shared" si="255"/>
        <v>1.3029909640000001E-5</v>
      </c>
      <c r="DP46">
        <f t="shared" si="255"/>
        <v>7.7065013700000012E-6</v>
      </c>
      <c r="DQ46">
        <f t="shared" si="255"/>
        <v>4.9480633799999998E-6</v>
      </c>
      <c r="DR46">
        <f t="shared" si="255"/>
        <v>3.3683582200000003E-6</v>
      </c>
      <c r="DS46">
        <f t="shared" si="255"/>
        <v>2.39659957E-6</v>
      </c>
      <c r="DT46">
        <f t="shared" si="255"/>
        <v>1.765481839E-6</v>
      </c>
    </row>
    <row r="47" spans="1:124">
      <c r="A47">
        <f>'2000 250 200 1'!A48</f>
        <v>44</v>
      </c>
      <c r="B47">
        <f t="shared" si="7"/>
        <v>-440</v>
      </c>
      <c r="C47">
        <f>'2000 250 200 1'!B48</f>
        <v>0.1613</v>
      </c>
      <c r="D47">
        <f t="shared" si="8"/>
        <v>-0.79236563261103843</v>
      </c>
      <c r="E47">
        <f>'2000 250 200 1'!C181</f>
        <v>4.3466676199999999E-5</v>
      </c>
      <c r="F47">
        <f>'2000 250 200 1'!C314</f>
        <v>1.6649701700000002E-5</v>
      </c>
      <c r="G47">
        <f>'2000 250 200 1'!C447</f>
        <v>8.2593804799999996E-6</v>
      </c>
      <c r="H47">
        <f>'2000 250 200 1'!C580</f>
        <v>4.7229680899999996E-6</v>
      </c>
      <c r="I47">
        <f>'2000 250 200 1'!C713</f>
        <v>2.95760079E-6</v>
      </c>
      <c r="J47">
        <f>'2000 250 200 1'!C846</f>
        <v>1.9746815899999998E-6</v>
      </c>
      <c r="K47">
        <f>'2000 250 200 1'!C979</f>
        <v>1.38331403E-6</v>
      </c>
      <c r="L47">
        <f>'2000 250 200 1'!C1112</f>
        <v>1.0061075600000001E-6</v>
      </c>
      <c r="M47">
        <f>'2000 250 200 1'!C1245</f>
        <v>7.5420075600000001E-7</v>
      </c>
      <c r="N47">
        <f t="shared" si="162"/>
        <v>2.6816974499999998E-5</v>
      </c>
      <c r="O47">
        <f t="shared" si="163"/>
        <v>8.390321220000002E-6</v>
      </c>
      <c r="P47">
        <f t="shared" si="164"/>
        <v>3.53641239E-6</v>
      </c>
      <c r="Q47">
        <f t="shared" si="165"/>
        <v>1.7653672999999996E-6</v>
      </c>
      <c r="R47">
        <f t="shared" si="166"/>
        <v>9.8291920000000013E-7</v>
      </c>
      <c r="S47">
        <f t="shared" si="167"/>
        <v>5.9136755999999981E-7</v>
      </c>
      <c r="T47">
        <f t="shared" si="168"/>
        <v>3.7720646999999993E-7</v>
      </c>
      <c r="U47">
        <f t="shared" si="169"/>
        <v>2.5190680400000009E-7</v>
      </c>
      <c r="V47">
        <f t="shared" si="170"/>
        <v>1.8426653279999998E-5</v>
      </c>
      <c r="W47">
        <f t="shared" si="171"/>
        <v>4.853908830000002E-6</v>
      </c>
      <c r="X47">
        <f t="shared" si="172"/>
        <v>1.7710450900000004E-6</v>
      </c>
      <c r="Y47">
        <f t="shared" si="173"/>
        <v>7.8244809999999948E-7</v>
      </c>
      <c r="Z47">
        <f t="shared" si="174"/>
        <v>3.9155164000000032E-7</v>
      </c>
      <c r="AA47">
        <f t="shared" si="175"/>
        <v>2.1416108999999988E-7</v>
      </c>
      <c r="AB47">
        <f t="shared" si="176"/>
        <v>1.2529966599999984E-7</v>
      </c>
      <c r="AC47">
        <f t="shared" si="177"/>
        <v>1.3572744449999992E-5</v>
      </c>
      <c r="AD47">
        <f t="shared" si="178"/>
        <v>3.0828637400000033E-6</v>
      </c>
      <c r="AE47">
        <f t="shared" si="179"/>
        <v>9.8859699000000089E-7</v>
      </c>
      <c r="AF47">
        <f t="shared" si="180"/>
        <v>3.9089645999999959E-7</v>
      </c>
      <c r="AG47">
        <f t="shared" si="181"/>
        <v>1.773905499999998E-7</v>
      </c>
      <c r="AH47">
        <f t="shared" si="182"/>
        <v>8.886142400000047E-8</v>
      </c>
      <c r="AI47">
        <f t="shared" si="183"/>
        <v>1.0489880709999989E-5</v>
      </c>
      <c r="AJ47">
        <f t="shared" si="184"/>
        <v>2.0942667500000007E-6</v>
      </c>
      <c r="AK47">
        <f t="shared" si="185"/>
        <v>5.9770053000000172E-7</v>
      </c>
      <c r="AL47">
        <f t="shared" si="186"/>
        <v>2.1350590999999957E-7</v>
      </c>
      <c r="AM47">
        <f t="shared" si="187"/>
        <v>8.8529125999999966E-8</v>
      </c>
      <c r="AN47">
        <f t="shared" si="188"/>
        <v>8.3956139599999885E-6</v>
      </c>
      <c r="AO47">
        <f t="shared" si="189"/>
        <v>1.4965662199999969E-6</v>
      </c>
      <c r="AP47">
        <f t="shared" si="190"/>
        <v>3.8419462000000236E-7</v>
      </c>
      <c r="AQ47">
        <f t="shared" si="191"/>
        <v>1.2497678399999686E-7</v>
      </c>
      <c r="AR47">
        <f t="shared" si="192"/>
        <v>6.89904773999998E-6</v>
      </c>
      <c r="AS47">
        <f t="shared" si="193"/>
        <v>1.1123716000000019E-6</v>
      </c>
      <c r="AT47">
        <f t="shared" si="194"/>
        <v>2.5921783600000572E-7</v>
      </c>
      <c r="AU47">
        <f t="shared" si="195"/>
        <v>5.786676139999985E-6</v>
      </c>
      <c r="AV47">
        <f t="shared" si="196"/>
        <v>8.5315376399999093E-7</v>
      </c>
      <c r="AW47">
        <f t="shared" si="197"/>
        <v>4.9335223759999603E-6</v>
      </c>
      <c r="AX47">
        <f t="shared" si="198"/>
        <v>0.4460843356964791</v>
      </c>
      <c r="AY47">
        <f t="shared" si="199"/>
        <v>0.33683783125244005</v>
      </c>
      <c r="AZ47">
        <f t="shared" si="200"/>
        <v>0.27240158981496215</v>
      </c>
      <c r="BA47">
        <f t="shared" si="201"/>
        <v>0.22984850830476503</v>
      </c>
      <c r="BB47">
        <f t="shared" si="202"/>
        <v>0.19928283181548098</v>
      </c>
      <c r="BC47">
        <f t="shared" si="203"/>
        <v>0.17610730534544292</v>
      </c>
      <c r="BD47">
        <f t="shared" si="204"/>
        <v>0.1578651802505894</v>
      </c>
      <c r="BE47">
        <f t="shared" si="205"/>
        <v>0.14310379705097076</v>
      </c>
      <c r="BF47">
        <f t="shared" si="206"/>
        <v>0.26949102600944341</v>
      </c>
      <c r="BG47">
        <f t="shared" si="207"/>
        <v>0.16380604061387485</v>
      </c>
      <c r="BH47">
        <f t="shared" si="208"/>
        <v>0.11110732223806766</v>
      </c>
      <c r="BI47">
        <f t="shared" si="209"/>
        <v>8.1038612352021103E-2</v>
      </c>
      <c r="BJ47">
        <f t="shared" si="210"/>
        <v>6.1997571500931346E-2</v>
      </c>
      <c r="BK47">
        <f t="shared" si="211"/>
        <v>4.9073333321142949E-2</v>
      </c>
      <c r="BL47">
        <f t="shared" si="212"/>
        <v>3.9858371079284798E-2</v>
      </c>
      <c r="BM47">
        <f t="shared" si="213"/>
        <v>0.1856768935033403</v>
      </c>
      <c r="BN47">
        <f t="shared" si="214"/>
        <v>9.459640222364514E-2</v>
      </c>
      <c r="BO47">
        <f t="shared" si="215"/>
        <v>5.5183776476288547E-2</v>
      </c>
      <c r="BP47">
        <f t="shared" si="216"/>
        <v>3.5411892551789649E-2</v>
      </c>
      <c r="BQ47">
        <f t="shared" si="217"/>
        <v>2.4228041822892739E-2</v>
      </c>
      <c r="BR47">
        <f t="shared" si="218"/>
        <v>1.7361498088260555E-2</v>
      </c>
      <c r="BS47">
        <f t="shared" si="219"/>
        <v>0.13792252515875678</v>
      </c>
      <c r="BT47">
        <f t="shared" si="220"/>
        <v>6.0590400260483561E-2</v>
      </c>
      <c r="BU47">
        <f t="shared" si="221"/>
        <v>3.0972237231448554E-2</v>
      </c>
      <c r="BV47">
        <f t="shared" si="222"/>
        <v>1.7726170454158433E-2</v>
      </c>
      <c r="BW47">
        <f t="shared" si="223"/>
        <v>1.0962131055729839E-2</v>
      </c>
      <c r="BX47">
        <f t="shared" si="224"/>
        <v>0.10759330276171342</v>
      </c>
      <c r="BY47">
        <f t="shared" si="225"/>
        <v>4.1631827343864301E-2</v>
      </c>
      <c r="BZ47">
        <f t="shared" si="226"/>
        <v>1.8922065890201956E-2</v>
      </c>
      <c r="CA47">
        <f t="shared" si="227"/>
        <v>9.7646711391461069E-3</v>
      </c>
      <c r="CB47">
        <f t="shared" si="228"/>
        <v>8.6874098900583369E-2</v>
      </c>
      <c r="CC47">
        <f t="shared" si="229"/>
        <v>3.0101720999051649E-2</v>
      </c>
      <c r="CD47">
        <f t="shared" si="230"/>
        <v>1.2309560168945445E-2</v>
      </c>
      <c r="CE47">
        <f t="shared" si="231"/>
        <v>7.1955299273327111E-2</v>
      </c>
      <c r="CF47">
        <f t="shared" si="232"/>
        <v>2.2625299199876846E-2</v>
      </c>
      <c r="CG47">
        <f t="shared" si="233"/>
        <v>6.0776652795474194E-2</v>
      </c>
      <c r="CH47" s="7">
        <v>50</v>
      </c>
      <c r="CI47" s="8">
        <v>150</v>
      </c>
      <c r="CJ47" s="8">
        <v>145</v>
      </c>
      <c r="CK47" s="8">
        <f t="shared" si="15"/>
        <v>3</v>
      </c>
      <c r="CL47" s="8">
        <f t="shared" si="16"/>
        <v>0.33333333333333331</v>
      </c>
      <c r="CM47">
        <f t="shared" si="17"/>
        <v>0.1</v>
      </c>
      <c r="CN47">
        <f t="shared" si="95"/>
        <v>375</v>
      </c>
      <c r="CO47">
        <f t="shared" ref="CO47:CU47" si="256">CN47+125</f>
        <v>500</v>
      </c>
      <c r="CP47">
        <f t="shared" si="256"/>
        <v>625</v>
      </c>
      <c r="CQ47">
        <f t="shared" si="256"/>
        <v>750</v>
      </c>
      <c r="CR47">
        <f t="shared" si="256"/>
        <v>875</v>
      </c>
      <c r="CS47">
        <f t="shared" si="256"/>
        <v>1000</v>
      </c>
      <c r="CT47">
        <f t="shared" si="256"/>
        <v>1125</v>
      </c>
      <c r="CU47">
        <f t="shared" si="256"/>
        <v>1250</v>
      </c>
      <c r="CV47">
        <f t="shared" si="97"/>
        <v>7.5</v>
      </c>
      <c r="CW47">
        <f t="shared" si="97"/>
        <v>10</v>
      </c>
      <c r="CX47">
        <f t="shared" si="97"/>
        <v>12.5</v>
      </c>
      <c r="CY47">
        <f t="shared" si="97"/>
        <v>15</v>
      </c>
      <c r="CZ47">
        <f t="shared" si="97"/>
        <v>17.5</v>
      </c>
      <c r="DA47">
        <f t="shared" si="97"/>
        <v>20</v>
      </c>
      <c r="DB47">
        <f t="shared" si="97"/>
        <v>22.5</v>
      </c>
      <c r="DC47">
        <f t="shared" si="97"/>
        <v>25</v>
      </c>
      <c r="DD47" s="11">
        <f t="shared" si="98"/>
        <v>1.3333333333333334E-2</v>
      </c>
      <c r="DE47" s="11">
        <f t="shared" si="98"/>
        <v>0.01</v>
      </c>
      <c r="DF47" s="11">
        <f t="shared" si="98"/>
        <v>8.0000000000000002E-3</v>
      </c>
      <c r="DG47" s="11">
        <f t="shared" si="98"/>
        <v>6.6666666666666671E-3</v>
      </c>
      <c r="DH47" s="11">
        <f t="shared" si="98"/>
        <v>5.7142857142857143E-3</v>
      </c>
      <c r="DI47" s="11">
        <f t="shared" si="98"/>
        <v>5.0000000000000001E-3</v>
      </c>
      <c r="DJ47" s="11">
        <f t="shared" si="98"/>
        <v>4.4444444444444444E-3</v>
      </c>
      <c r="DK47" s="11">
        <f t="shared" si="98"/>
        <v>4.0000000000000001E-3</v>
      </c>
      <c r="DL47">
        <f t="shared" si="21"/>
        <v>5</v>
      </c>
      <c r="DM47">
        <f t="shared" ref="DM47:DT47" si="257">E47+F47</f>
        <v>6.0116377900000001E-5</v>
      </c>
      <c r="DN47">
        <f t="shared" si="257"/>
        <v>2.4909082180000003E-5</v>
      </c>
      <c r="DO47">
        <f t="shared" si="257"/>
        <v>1.2982348569999999E-5</v>
      </c>
      <c r="DP47">
        <f t="shared" si="257"/>
        <v>7.6805688799999996E-6</v>
      </c>
      <c r="DQ47">
        <f t="shared" si="257"/>
        <v>4.9322823799999994E-6</v>
      </c>
      <c r="DR47">
        <f t="shared" si="257"/>
        <v>3.3579956199999996E-6</v>
      </c>
      <c r="DS47">
        <f t="shared" si="257"/>
        <v>2.3894215900000001E-6</v>
      </c>
      <c r="DT47">
        <f t="shared" si="257"/>
        <v>1.760308316E-6</v>
      </c>
    </row>
    <row r="48" spans="1:124">
      <c r="A48">
        <f>'2000 250 200 1'!A49</f>
        <v>45</v>
      </c>
      <c r="B48">
        <f t="shared" si="7"/>
        <v>-450</v>
      </c>
      <c r="C48">
        <f>'2000 250 200 1'!B49</f>
        <v>0.18099999999999999</v>
      </c>
      <c r="D48">
        <f t="shared" si="8"/>
        <v>-0.74232142513081545</v>
      </c>
      <c r="E48">
        <f>'2000 250 200 1'!C182</f>
        <v>4.2965104500000002E-5</v>
      </c>
      <c r="F48">
        <f>'2000 250 200 1'!C315</f>
        <v>1.6564953100000001E-5</v>
      </c>
      <c r="G48">
        <f>'2000 250 200 1'!C448</f>
        <v>8.2239279500000001E-6</v>
      </c>
      <c r="H48">
        <f>'2000 250 200 1'!C581</f>
        <v>4.7044672099999999E-6</v>
      </c>
      <c r="I48">
        <f>'2000 250 200 1'!C714</f>
        <v>2.9466980400000002E-6</v>
      </c>
      <c r="J48">
        <f>'2000 250 200 1'!C847</f>
        <v>1.96769311E-6</v>
      </c>
      <c r="K48">
        <f>'2000 250 200 1'!C980</f>
        <v>1.3785585899999999E-6</v>
      </c>
      <c r="L48">
        <f>'2000 250 200 1'!C1113</f>
        <v>1.0027287799999999E-6</v>
      </c>
      <c r="M48">
        <f>'2000 250 200 1'!C1246</f>
        <v>7.5171603899999999E-7</v>
      </c>
      <c r="N48">
        <f t="shared" si="162"/>
        <v>2.6400151400000001E-5</v>
      </c>
      <c r="O48">
        <f t="shared" si="163"/>
        <v>8.3410251500000011E-6</v>
      </c>
      <c r="P48">
        <f t="shared" si="164"/>
        <v>3.5194607400000002E-6</v>
      </c>
      <c r="Q48">
        <f t="shared" si="165"/>
        <v>1.7577691699999997E-6</v>
      </c>
      <c r="R48">
        <f t="shared" si="166"/>
        <v>9.7900493000000017E-7</v>
      </c>
      <c r="S48">
        <f t="shared" si="167"/>
        <v>5.8913452000000007E-7</v>
      </c>
      <c r="T48">
        <f t="shared" si="168"/>
        <v>3.7582981E-7</v>
      </c>
      <c r="U48">
        <f t="shared" si="169"/>
        <v>2.5101274099999996E-7</v>
      </c>
      <c r="V48">
        <f t="shared" si="170"/>
        <v>1.8059126250000001E-5</v>
      </c>
      <c r="W48">
        <f t="shared" si="171"/>
        <v>4.8215644100000008E-6</v>
      </c>
      <c r="X48">
        <f t="shared" si="172"/>
        <v>1.7616915700000006E-6</v>
      </c>
      <c r="Y48">
        <f t="shared" si="173"/>
        <v>7.7876423999999952E-7</v>
      </c>
      <c r="Z48">
        <f t="shared" si="174"/>
        <v>3.8987041000000009E-7</v>
      </c>
      <c r="AA48">
        <f t="shared" si="175"/>
        <v>2.1330471000000008E-7</v>
      </c>
      <c r="AB48">
        <f t="shared" si="176"/>
        <v>1.2481706900000004E-7</v>
      </c>
      <c r="AC48">
        <f t="shared" si="177"/>
        <v>1.3237561840000001E-5</v>
      </c>
      <c r="AD48">
        <f t="shared" si="178"/>
        <v>3.059872840000002E-6</v>
      </c>
      <c r="AE48">
        <f t="shared" si="179"/>
        <v>9.8292733000000061E-7</v>
      </c>
      <c r="AF48">
        <f t="shared" si="180"/>
        <v>3.8889382999999942E-7</v>
      </c>
      <c r="AG48">
        <f t="shared" si="181"/>
        <v>1.7656570000000065E-7</v>
      </c>
      <c r="AH48">
        <f t="shared" si="182"/>
        <v>8.8487640999999827E-8</v>
      </c>
      <c r="AI48">
        <f t="shared" si="183"/>
        <v>1.0177688999999996E-5</v>
      </c>
      <c r="AJ48">
        <f t="shared" si="184"/>
        <v>2.0769455099999992E-6</v>
      </c>
      <c r="AK48">
        <f t="shared" si="185"/>
        <v>5.9403350000000076E-7</v>
      </c>
      <c r="AL48">
        <f t="shared" si="186"/>
        <v>2.1232812999999856E-7</v>
      </c>
      <c r="AM48">
        <f t="shared" si="187"/>
        <v>8.8078059000000826E-8</v>
      </c>
      <c r="AN48">
        <f t="shared" si="188"/>
        <v>8.1007434900000028E-6</v>
      </c>
      <c r="AO48">
        <f t="shared" si="189"/>
        <v>1.4829120099999921E-6</v>
      </c>
      <c r="AP48">
        <f t="shared" si="190"/>
        <v>3.8170537000000538E-7</v>
      </c>
      <c r="AQ48">
        <f t="shared" si="191"/>
        <v>1.2425007099999985E-7</v>
      </c>
      <c r="AR48">
        <f t="shared" si="192"/>
        <v>6.6178314800000036E-6</v>
      </c>
      <c r="AS48">
        <f t="shared" si="193"/>
        <v>1.1012066399999946E-6</v>
      </c>
      <c r="AT48">
        <f t="shared" si="194"/>
        <v>2.5745529900000341E-7</v>
      </c>
      <c r="AU48">
        <f t="shared" si="195"/>
        <v>5.5166248400000188E-6</v>
      </c>
      <c r="AV48">
        <f t="shared" si="196"/>
        <v>8.4375134099997805E-7</v>
      </c>
      <c r="AW48">
        <f t="shared" si="197"/>
        <v>4.6728734989999969E-6</v>
      </c>
      <c r="AX48">
        <f t="shared" si="198"/>
        <v>0.44347599287389233</v>
      </c>
      <c r="AY48">
        <f t="shared" si="199"/>
        <v>0.33648251944796842</v>
      </c>
      <c r="AZ48">
        <f t="shared" si="200"/>
        <v>0.27222719420652364</v>
      </c>
      <c r="BA48">
        <f t="shared" si="201"/>
        <v>0.2297387538453701</v>
      </c>
      <c r="BB48">
        <f t="shared" si="202"/>
        <v>0.19921184539818329</v>
      </c>
      <c r="BC48">
        <f t="shared" si="203"/>
        <v>0.17605804130036004</v>
      </c>
      <c r="BD48">
        <f t="shared" si="204"/>
        <v>0.1578263147635138</v>
      </c>
      <c r="BE48">
        <f t="shared" si="205"/>
        <v>0.14307246274241467</v>
      </c>
      <c r="BF48">
        <f t="shared" si="206"/>
        <v>0.26653968919176008</v>
      </c>
      <c r="BG48">
        <f t="shared" si="207"/>
        <v>0.16347972320725587</v>
      </c>
      <c r="BH48">
        <f t="shared" si="208"/>
        <v>0.11097204582080819</v>
      </c>
      <c r="BI48">
        <f t="shared" si="209"/>
        <v>8.0962231779863683E-2</v>
      </c>
      <c r="BJ48">
        <f t="shared" si="210"/>
        <v>6.195352356333933E-2</v>
      </c>
      <c r="BK48">
        <f t="shared" si="211"/>
        <v>4.9047060795269437E-2</v>
      </c>
      <c r="BL48">
        <f t="shared" si="212"/>
        <v>3.9839429679982205E-2</v>
      </c>
      <c r="BM48">
        <f t="shared" si="213"/>
        <v>0.18269175418147585</v>
      </c>
      <c r="BN48">
        <f t="shared" si="214"/>
        <v>9.432393565973432E-2</v>
      </c>
      <c r="BO48">
        <f t="shared" si="215"/>
        <v>5.5088219570791942E-2</v>
      </c>
      <c r="BP48">
        <f t="shared" si="216"/>
        <v>3.5362288414462574E-2</v>
      </c>
      <c r="BQ48">
        <f t="shared" si="217"/>
        <v>2.4201409028094163E-2</v>
      </c>
      <c r="BR48">
        <f t="shared" si="218"/>
        <v>1.7348148565668433E-2</v>
      </c>
      <c r="BS48">
        <f t="shared" si="219"/>
        <v>0.1349733922951056</v>
      </c>
      <c r="BT48">
        <f t="shared" si="220"/>
        <v>6.0362742383371228E-2</v>
      </c>
      <c r="BU48">
        <f t="shared" si="221"/>
        <v>3.0904887409829516E-2</v>
      </c>
      <c r="BV48">
        <f t="shared" si="222"/>
        <v>1.7693795956926144E-2</v>
      </c>
      <c r="BW48">
        <f t="shared" si="223"/>
        <v>1.094491619048262E-2</v>
      </c>
      <c r="BX48">
        <f t="shared" si="224"/>
        <v>0.10469750212907747</v>
      </c>
      <c r="BY48">
        <f t="shared" si="225"/>
        <v>4.1437983051501787E-2</v>
      </c>
      <c r="BZ48">
        <f t="shared" si="226"/>
        <v>1.887381227143578E-2</v>
      </c>
      <c r="CA48">
        <f t="shared" si="227"/>
        <v>9.7436808248701334E-3</v>
      </c>
      <c r="CB48">
        <f t="shared" si="228"/>
        <v>8.4034458687894525E-2</v>
      </c>
      <c r="CC48">
        <f t="shared" si="229"/>
        <v>2.9933019065311484E-2</v>
      </c>
      <c r="CD48">
        <f t="shared" si="230"/>
        <v>1.2273926390804671E-2</v>
      </c>
      <c r="CE48">
        <f t="shared" si="231"/>
        <v>6.9170395958954259E-2</v>
      </c>
      <c r="CF48">
        <f t="shared" si="232"/>
        <v>2.2475616560600969E-2</v>
      </c>
      <c r="CG48">
        <f t="shared" si="233"/>
        <v>5.8043901835900094E-2</v>
      </c>
      <c r="CH48" s="7">
        <v>50</v>
      </c>
      <c r="CI48" s="8">
        <v>150</v>
      </c>
      <c r="CJ48" s="8">
        <v>145</v>
      </c>
      <c r="CK48" s="8">
        <f t="shared" si="15"/>
        <v>3</v>
      </c>
      <c r="CL48" s="8">
        <f t="shared" si="16"/>
        <v>0.33333333333333331</v>
      </c>
      <c r="CM48">
        <f t="shared" si="17"/>
        <v>0.1</v>
      </c>
      <c r="CN48">
        <f t="shared" si="95"/>
        <v>375</v>
      </c>
      <c r="CO48">
        <f t="shared" ref="CO48:CU48" si="258">CN48+125</f>
        <v>500</v>
      </c>
      <c r="CP48">
        <f t="shared" si="258"/>
        <v>625</v>
      </c>
      <c r="CQ48">
        <f t="shared" si="258"/>
        <v>750</v>
      </c>
      <c r="CR48">
        <f t="shared" si="258"/>
        <v>875</v>
      </c>
      <c r="CS48">
        <f t="shared" si="258"/>
        <v>1000</v>
      </c>
      <c r="CT48">
        <f t="shared" si="258"/>
        <v>1125</v>
      </c>
      <c r="CU48">
        <f t="shared" si="258"/>
        <v>1250</v>
      </c>
      <c r="CV48">
        <f t="shared" si="97"/>
        <v>7.5</v>
      </c>
      <c r="CW48">
        <f t="shared" si="97"/>
        <v>10</v>
      </c>
      <c r="CX48">
        <f t="shared" si="97"/>
        <v>12.5</v>
      </c>
      <c r="CY48">
        <f t="shared" si="97"/>
        <v>15</v>
      </c>
      <c r="CZ48">
        <f t="shared" si="97"/>
        <v>17.5</v>
      </c>
      <c r="DA48">
        <f t="shared" si="97"/>
        <v>20</v>
      </c>
      <c r="DB48">
        <f t="shared" si="97"/>
        <v>22.5</v>
      </c>
      <c r="DC48">
        <f t="shared" si="97"/>
        <v>25</v>
      </c>
      <c r="DD48" s="11">
        <f t="shared" si="98"/>
        <v>1.3333333333333334E-2</v>
      </c>
      <c r="DE48" s="11">
        <f t="shared" si="98"/>
        <v>0.01</v>
      </c>
      <c r="DF48" s="11">
        <f t="shared" si="98"/>
        <v>8.0000000000000002E-3</v>
      </c>
      <c r="DG48" s="11">
        <f t="shared" si="98"/>
        <v>6.6666666666666671E-3</v>
      </c>
      <c r="DH48" s="11">
        <f t="shared" si="98"/>
        <v>5.7142857142857143E-3</v>
      </c>
      <c r="DI48" s="11">
        <f t="shared" si="98"/>
        <v>5.0000000000000001E-3</v>
      </c>
      <c r="DJ48" s="11">
        <f t="shared" si="98"/>
        <v>4.4444444444444444E-3</v>
      </c>
      <c r="DK48" s="11">
        <f t="shared" si="98"/>
        <v>4.0000000000000001E-3</v>
      </c>
      <c r="DL48">
        <f t="shared" si="21"/>
        <v>5</v>
      </c>
      <c r="DM48">
        <f t="shared" ref="DM48:DT48" si="259">E48+F48</f>
        <v>5.95300576E-5</v>
      </c>
      <c r="DN48">
        <f t="shared" si="259"/>
        <v>2.478888105E-5</v>
      </c>
      <c r="DO48">
        <f t="shared" si="259"/>
        <v>1.292839516E-5</v>
      </c>
      <c r="DP48">
        <f t="shared" si="259"/>
        <v>7.6511652500000005E-6</v>
      </c>
      <c r="DQ48">
        <f t="shared" si="259"/>
        <v>4.9143911500000002E-6</v>
      </c>
      <c r="DR48">
        <f t="shared" si="259"/>
        <v>3.3462517000000002E-6</v>
      </c>
      <c r="DS48">
        <f t="shared" si="259"/>
        <v>2.3812873700000001E-6</v>
      </c>
      <c r="DT48">
        <f t="shared" si="259"/>
        <v>1.7544448189999999E-6</v>
      </c>
    </row>
    <row r="49" spans="1:124">
      <c r="A49">
        <f>'2000 250 200 1'!A50</f>
        <v>46</v>
      </c>
      <c r="B49">
        <f t="shared" si="7"/>
        <v>-460</v>
      </c>
      <c r="C49">
        <f>'2000 250 200 1'!B50</f>
        <v>0.20319999999999999</v>
      </c>
      <c r="D49">
        <f t="shared" si="8"/>
        <v>-0.69207629638811841</v>
      </c>
      <c r="E49">
        <f>'2000 250 200 1'!C183</f>
        <v>4.2379118799999998E-5</v>
      </c>
      <c r="F49">
        <f>'2000 250 200 1'!C316</f>
        <v>1.6468748800000001E-5</v>
      </c>
      <c r="G49">
        <f>'2000 250 200 1'!C449</f>
        <v>8.1842772899999993E-6</v>
      </c>
      <c r="H49">
        <f>'2000 250 200 1'!C582</f>
        <v>4.6837908799999999E-6</v>
      </c>
      <c r="I49">
        <f>'2000 250 200 1'!C715</f>
        <v>2.9345039500000002E-6</v>
      </c>
      <c r="J49">
        <f>'2000 250 200 1'!C848</f>
        <v>1.95988639E-6</v>
      </c>
      <c r="K49">
        <f>'2000 250 200 1'!C981</f>
        <v>1.3732523299999999E-6</v>
      </c>
      <c r="L49">
        <f>'2000 250 200 1'!C1114</f>
        <v>9.9895653599999997E-7</v>
      </c>
      <c r="M49">
        <f>'2000 250 200 1'!C1247</f>
        <v>7.4893859899999998E-7</v>
      </c>
      <c r="N49">
        <f t="shared" si="162"/>
        <v>2.5910369999999996E-5</v>
      </c>
      <c r="O49">
        <f t="shared" si="163"/>
        <v>8.2844715100000019E-6</v>
      </c>
      <c r="P49">
        <f t="shared" si="164"/>
        <v>3.5004864099999994E-6</v>
      </c>
      <c r="Q49">
        <f t="shared" si="165"/>
        <v>1.7492869299999997E-6</v>
      </c>
      <c r="R49">
        <f t="shared" si="166"/>
        <v>9.7461756000000012E-7</v>
      </c>
      <c r="S49">
        <f t="shared" si="167"/>
        <v>5.8663406000000012E-7</v>
      </c>
      <c r="T49">
        <f t="shared" si="168"/>
        <v>3.7429579399999995E-7</v>
      </c>
      <c r="U49">
        <f t="shared" si="169"/>
        <v>2.5001793699999999E-7</v>
      </c>
      <c r="V49">
        <f t="shared" si="170"/>
        <v>1.7625898489999993E-5</v>
      </c>
      <c r="W49">
        <f t="shared" si="171"/>
        <v>4.7839851000000026E-6</v>
      </c>
      <c r="X49">
        <f t="shared" si="172"/>
        <v>1.7511994799999997E-6</v>
      </c>
      <c r="Y49">
        <f t="shared" si="173"/>
        <v>7.7466936999999961E-7</v>
      </c>
      <c r="Z49">
        <f t="shared" si="174"/>
        <v>3.879835E-7</v>
      </c>
      <c r="AA49">
        <f t="shared" si="175"/>
        <v>2.1233826600000018E-7</v>
      </c>
      <c r="AB49">
        <f t="shared" si="176"/>
        <v>1.2427785699999995E-7</v>
      </c>
      <c r="AC49">
        <f t="shared" si="177"/>
        <v>1.284191338999999E-5</v>
      </c>
      <c r="AD49">
        <f t="shared" si="178"/>
        <v>3.0327856200000012E-6</v>
      </c>
      <c r="AE49">
        <f t="shared" si="179"/>
        <v>9.7653010999999963E-7</v>
      </c>
      <c r="AF49">
        <f t="shared" si="180"/>
        <v>3.8668587000000045E-7</v>
      </c>
      <c r="AG49">
        <f t="shared" si="181"/>
        <v>1.7564523399999961E-7</v>
      </c>
      <c r="AH49">
        <f t="shared" si="182"/>
        <v>8.806040900000001E-8</v>
      </c>
      <c r="AI49">
        <f t="shared" si="183"/>
        <v>9.8091277699999928E-6</v>
      </c>
      <c r="AJ49">
        <f t="shared" si="184"/>
        <v>2.0562555100000028E-6</v>
      </c>
      <c r="AK49">
        <f t="shared" si="185"/>
        <v>5.898442399999996E-7</v>
      </c>
      <c r="AL49">
        <f t="shared" si="186"/>
        <v>2.1104063600000063E-7</v>
      </c>
      <c r="AM49">
        <f t="shared" si="187"/>
        <v>8.758482500000045E-8</v>
      </c>
      <c r="AN49">
        <f t="shared" si="188"/>
        <v>7.7528722599999836E-6</v>
      </c>
      <c r="AO49">
        <f t="shared" si="189"/>
        <v>1.4664112700000062E-6</v>
      </c>
      <c r="AP49">
        <f t="shared" si="190"/>
        <v>3.7880360400000045E-7</v>
      </c>
      <c r="AQ49">
        <f t="shared" si="191"/>
        <v>1.2345581099999933E-7</v>
      </c>
      <c r="AR49">
        <f t="shared" si="192"/>
        <v>6.2864609899999788E-6</v>
      </c>
      <c r="AS49">
        <f t="shared" si="193"/>
        <v>1.0876076659999983E-6</v>
      </c>
      <c r="AT49">
        <f t="shared" si="194"/>
        <v>2.553477930000062E-7</v>
      </c>
      <c r="AU49">
        <f t="shared" si="195"/>
        <v>5.1988533239999898E-6</v>
      </c>
      <c r="AV49">
        <f t="shared" si="196"/>
        <v>8.322598730000057E-7</v>
      </c>
      <c r="AW49">
        <f t="shared" si="197"/>
        <v>4.3665934509999872E-6</v>
      </c>
      <c r="AX49">
        <f t="shared" si="198"/>
        <v>0.44029411866063944</v>
      </c>
      <c r="AY49">
        <f t="shared" si="199"/>
        <v>0.33604278354130446</v>
      </c>
      <c r="AZ49">
        <f t="shared" si="200"/>
        <v>0.27202889849160627</v>
      </c>
      <c r="BA49">
        <f t="shared" si="201"/>
        <v>0.2296165965002433</v>
      </c>
      <c r="BB49">
        <f t="shared" si="202"/>
        <v>0.19912951201190873</v>
      </c>
      <c r="BC49">
        <f t="shared" si="203"/>
        <v>0.17600049361281911</v>
      </c>
      <c r="BD49">
        <f t="shared" si="204"/>
        <v>0.15778365866709479</v>
      </c>
      <c r="BE49">
        <f t="shared" si="205"/>
        <v>0.14303943754612028</v>
      </c>
      <c r="BF49">
        <f t="shared" si="206"/>
        <v>0.26294695655232514</v>
      </c>
      <c r="BG49">
        <f t="shared" si="207"/>
        <v>0.16307103476468265</v>
      </c>
      <c r="BH49">
        <f t="shared" si="208"/>
        <v>0.1108173699004134</v>
      </c>
      <c r="BI49">
        <f t="shared" si="209"/>
        <v>8.0878545958436104E-2</v>
      </c>
      <c r="BJ49">
        <f t="shared" si="210"/>
        <v>6.1902619601637246E-2</v>
      </c>
      <c r="BK49">
        <f t="shared" si="211"/>
        <v>4.9015142431577265E-2</v>
      </c>
      <c r="BL49">
        <f t="shared" si="212"/>
        <v>3.9818002319220752E-2</v>
      </c>
      <c r="BM49">
        <f t="shared" si="213"/>
        <v>0.17906638534544483</v>
      </c>
      <c r="BN49">
        <f t="shared" si="214"/>
        <v>9.3977734209213806E-2</v>
      </c>
      <c r="BO49">
        <f t="shared" si="215"/>
        <v>5.4977193019211154E-2</v>
      </c>
      <c r="BP49">
        <f t="shared" si="216"/>
        <v>3.5309155484945662E-2</v>
      </c>
      <c r="BQ49">
        <f t="shared" si="217"/>
        <v>2.417158687587587E-2</v>
      </c>
      <c r="BR49">
        <f t="shared" si="218"/>
        <v>1.7331199026226526E-2</v>
      </c>
      <c r="BS49">
        <f t="shared" si="219"/>
        <v>0.13140080362275453</v>
      </c>
      <c r="BT49">
        <f t="shared" si="220"/>
        <v>6.0069616925234957E-2</v>
      </c>
      <c r="BU49">
        <f t="shared" si="221"/>
        <v>3.0824265946108941E-2</v>
      </c>
      <c r="BV49">
        <f t="shared" si="222"/>
        <v>1.7659727798110692E-2</v>
      </c>
      <c r="BW49">
        <f t="shared" si="223"/>
        <v>1.0926880657385963E-2</v>
      </c>
      <c r="BX49">
        <f t="shared" si="224"/>
        <v>0.10119878942778703</v>
      </c>
      <c r="BY49">
        <f t="shared" si="225"/>
        <v>4.1186168385281691E-2</v>
      </c>
      <c r="BZ49">
        <f t="shared" si="226"/>
        <v>1.8813501952931418E-2</v>
      </c>
      <c r="CA49">
        <f t="shared" si="227"/>
        <v>9.7214438701646484E-3</v>
      </c>
      <c r="CB49">
        <f t="shared" si="228"/>
        <v>8.0612625321326306E-2</v>
      </c>
      <c r="CC49">
        <f t="shared" si="229"/>
        <v>2.9713283065451061E-2</v>
      </c>
      <c r="CD49">
        <f t="shared" si="230"/>
        <v>1.2227188796115286E-2</v>
      </c>
      <c r="CE49">
        <f t="shared" si="231"/>
        <v>6.5822821786863869E-2</v>
      </c>
      <c r="CF49">
        <f t="shared" si="232"/>
        <v>2.228132277103554E-2</v>
      </c>
      <c r="CG49">
        <f t="shared" si="233"/>
        <v>5.476624543872903E-2</v>
      </c>
      <c r="CH49" s="7">
        <v>50</v>
      </c>
      <c r="CI49" s="8">
        <v>150</v>
      </c>
      <c r="CJ49" s="8">
        <v>145</v>
      </c>
      <c r="CK49" s="8">
        <f t="shared" si="15"/>
        <v>3</v>
      </c>
      <c r="CL49" s="8">
        <f t="shared" si="16"/>
        <v>0.33333333333333331</v>
      </c>
      <c r="CM49">
        <f t="shared" si="17"/>
        <v>0.1</v>
      </c>
      <c r="CN49">
        <f t="shared" si="95"/>
        <v>375</v>
      </c>
      <c r="CO49">
        <f t="shared" ref="CO49:CU49" si="260">CN49+125</f>
        <v>500</v>
      </c>
      <c r="CP49">
        <f t="shared" si="260"/>
        <v>625</v>
      </c>
      <c r="CQ49">
        <f t="shared" si="260"/>
        <v>750</v>
      </c>
      <c r="CR49">
        <f t="shared" si="260"/>
        <v>875</v>
      </c>
      <c r="CS49">
        <f t="shared" si="260"/>
        <v>1000</v>
      </c>
      <c r="CT49">
        <f t="shared" si="260"/>
        <v>1125</v>
      </c>
      <c r="CU49">
        <f t="shared" si="260"/>
        <v>1250</v>
      </c>
      <c r="CV49">
        <f t="shared" ref="CV49:DC80" si="261">CN49/$CH49</f>
        <v>7.5</v>
      </c>
      <c r="CW49">
        <f t="shared" si="261"/>
        <v>10</v>
      </c>
      <c r="CX49">
        <f t="shared" si="261"/>
        <v>12.5</v>
      </c>
      <c r="CY49">
        <f t="shared" si="261"/>
        <v>15</v>
      </c>
      <c r="CZ49">
        <f t="shared" si="261"/>
        <v>17.5</v>
      </c>
      <c r="DA49">
        <f t="shared" si="261"/>
        <v>20</v>
      </c>
      <c r="DB49">
        <f t="shared" si="261"/>
        <v>22.5</v>
      </c>
      <c r="DC49">
        <f t="shared" si="261"/>
        <v>25</v>
      </c>
      <c r="DD49" s="11">
        <f t="shared" ref="DD49:DK80" si="262">($CI49-$CJ49)/CN49</f>
        <v>1.3333333333333334E-2</v>
      </c>
      <c r="DE49" s="11">
        <f t="shared" si="262"/>
        <v>0.01</v>
      </c>
      <c r="DF49" s="11">
        <f t="shared" si="262"/>
        <v>8.0000000000000002E-3</v>
      </c>
      <c r="DG49" s="11">
        <f t="shared" si="262"/>
        <v>6.6666666666666671E-3</v>
      </c>
      <c r="DH49" s="11">
        <f t="shared" si="262"/>
        <v>5.7142857142857143E-3</v>
      </c>
      <c r="DI49" s="11">
        <f t="shared" si="262"/>
        <v>5.0000000000000001E-3</v>
      </c>
      <c r="DJ49" s="11">
        <f t="shared" si="262"/>
        <v>4.4444444444444444E-3</v>
      </c>
      <c r="DK49" s="11">
        <f t="shared" si="262"/>
        <v>4.0000000000000001E-3</v>
      </c>
      <c r="DL49">
        <f t="shared" si="21"/>
        <v>5</v>
      </c>
      <c r="DM49">
        <f t="shared" ref="DM49:DT49" si="263">E49+F49</f>
        <v>5.8847867599999995E-5</v>
      </c>
      <c r="DN49">
        <f t="shared" si="263"/>
        <v>2.4653026090000002E-5</v>
      </c>
      <c r="DO49">
        <f t="shared" si="263"/>
        <v>1.2868068169999999E-5</v>
      </c>
      <c r="DP49">
        <f t="shared" si="263"/>
        <v>7.6182948300000005E-6</v>
      </c>
      <c r="DQ49">
        <f t="shared" si="263"/>
        <v>4.8943903400000002E-6</v>
      </c>
      <c r="DR49">
        <f t="shared" si="263"/>
        <v>3.3331387200000002E-6</v>
      </c>
      <c r="DS49">
        <f t="shared" si="263"/>
        <v>2.3722088659999997E-6</v>
      </c>
      <c r="DT49">
        <f t="shared" si="263"/>
        <v>1.7478951350000001E-6</v>
      </c>
    </row>
    <row r="50" spans="1:124">
      <c r="A50">
        <f>'2000 250 200 1'!A51</f>
        <v>47</v>
      </c>
      <c r="B50">
        <f t="shared" si="7"/>
        <v>-470</v>
      </c>
      <c r="C50">
        <f>'2000 250 200 1'!B51</f>
        <v>0.2281</v>
      </c>
      <c r="D50">
        <f t="shared" si="8"/>
        <v>-0.64187471472335145</v>
      </c>
      <c r="E50">
        <f>'2000 250 200 1'!C184</f>
        <v>4.1701702899999997E-5</v>
      </c>
      <c r="F50">
        <f>'2000 250 200 1'!C317</f>
        <v>1.6360104E-5</v>
      </c>
      <c r="G50">
        <f>'2000 250 200 1'!C450</f>
        <v>8.1404538499999995E-6</v>
      </c>
      <c r="H50">
        <f>'2000 250 200 1'!C583</f>
        <v>4.6609580699999997E-6</v>
      </c>
      <c r="I50">
        <f>'2000 250 200 1'!C716</f>
        <v>2.9210287799999999E-6</v>
      </c>
      <c r="J50">
        <f>'2000 250 200 1'!C849</f>
        <v>1.9512704E-6</v>
      </c>
      <c r="K50">
        <f>'2000 250 200 1'!C982</f>
        <v>1.3674037099999999E-6</v>
      </c>
      <c r="L50">
        <f>'2000 250 200 1'!C1115</f>
        <v>9.9479649300000008E-7</v>
      </c>
      <c r="M50">
        <f>'2000 250 200 1'!C1248</f>
        <v>7.4587132799999999E-7</v>
      </c>
      <c r="N50">
        <f t="shared" si="162"/>
        <v>2.5341598899999997E-5</v>
      </c>
      <c r="O50">
        <f t="shared" si="163"/>
        <v>8.2196501500000009E-6</v>
      </c>
      <c r="P50">
        <f t="shared" si="164"/>
        <v>3.4794957799999998E-6</v>
      </c>
      <c r="Q50">
        <f t="shared" si="165"/>
        <v>1.7399292899999998E-6</v>
      </c>
      <c r="R50">
        <f t="shared" si="166"/>
        <v>9.6975837999999981E-7</v>
      </c>
      <c r="S50">
        <f t="shared" si="167"/>
        <v>5.8386669000000012E-7</v>
      </c>
      <c r="T50">
        <f t="shared" si="168"/>
        <v>3.7260721699999986E-7</v>
      </c>
      <c r="U50">
        <f t="shared" si="169"/>
        <v>2.4892516500000008E-7</v>
      </c>
      <c r="V50">
        <f t="shared" si="170"/>
        <v>1.7121948749999998E-5</v>
      </c>
      <c r="W50">
        <f t="shared" si="171"/>
        <v>4.7401543700000011E-6</v>
      </c>
      <c r="X50">
        <f t="shared" si="172"/>
        <v>1.73956649E-6</v>
      </c>
      <c r="Y50">
        <f t="shared" si="173"/>
        <v>7.7017090999999999E-7</v>
      </c>
      <c r="Z50">
        <f t="shared" si="174"/>
        <v>3.8589168999999969E-7</v>
      </c>
      <c r="AA50">
        <f t="shared" si="175"/>
        <v>2.1125947300000026E-7</v>
      </c>
      <c r="AB50">
        <f t="shared" si="176"/>
        <v>1.2368205199999977E-7</v>
      </c>
      <c r="AC50">
        <f t="shared" si="177"/>
        <v>1.2381794379999998E-5</v>
      </c>
      <c r="AD50">
        <f t="shared" si="178"/>
        <v>3.0005878800000036E-6</v>
      </c>
      <c r="AE50">
        <f t="shared" si="179"/>
        <v>9.6939557999999962E-7</v>
      </c>
      <c r="AF50">
        <f t="shared" si="180"/>
        <v>3.8427921999999944E-7</v>
      </c>
      <c r="AG50">
        <f t="shared" si="181"/>
        <v>1.7463221699999986E-7</v>
      </c>
      <c r="AH50">
        <f t="shared" si="182"/>
        <v>8.7577421000000486E-8</v>
      </c>
      <c r="AI50">
        <f t="shared" si="183"/>
        <v>9.3812064999999902E-6</v>
      </c>
      <c r="AJ50">
        <f t="shared" si="184"/>
        <v>2.0311923000000027E-6</v>
      </c>
      <c r="AK50">
        <f t="shared" si="185"/>
        <v>5.851163600000006E-7</v>
      </c>
      <c r="AL50">
        <f t="shared" si="186"/>
        <v>2.0964700300000001E-7</v>
      </c>
      <c r="AM50">
        <f t="shared" si="187"/>
        <v>8.7054795999998526E-8</v>
      </c>
      <c r="AN50">
        <f t="shared" si="188"/>
        <v>7.3500141999999938E-6</v>
      </c>
      <c r="AO50">
        <f t="shared" si="189"/>
        <v>1.4460759399999991E-6</v>
      </c>
      <c r="AP50">
        <f t="shared" si="190"/>
        <v>3.7546935699999805E-7</v>
      </c>
      <c r="AQ50">
        <f t="shared" si="191"/>
        <v>1.2259220700000233E-7</v>
      </c>
      <c r="AR50">
        <f t="shared" si="192"/>
        <v>5.9039382600000167E-6</v>
      </c>
      <c r="AS50">
        <f t="shared" si="193"/>
        <v>1.0706065830000079E-6</v>
      </c>
      <c r="AT50">
        <f t="shared" si="194"/>
        <v>2.5287714999999826E-7</v>
      </c>
      <c r="AU50">
        <f t="shared" si="195"/>
        <v>4.8333316769999996E-6</v>
      </c>
      <c r="AV50">
        <f t="shared" si="196"/>
        <v>8.1772943300000451E-7</v>
      </c>
      <c r="AW50">
        <f t="shared" si="197"/>
        <v>4.0156022439999985E-6</v>
      </c>
      <c r="AX50">
        <f t="shared" si="198"/>
        <v>0.4364590124390359</v>
      </c>
      <c r="AY50">
        <f t="shared" si="199"/>
        <v>0.33548828562693322</v>
      </c>
      <c r="AZ50">
        <f t="shared" si="200"/>
        <v>0.2718056259531722</v>
      </c>
      <c r="BA50">
        <f t="shared" si="201"/>
        <v>0.22948197147031452</v>
      </c>
      <c r="BB50">
        <f t="shared" si="202"/>
        <v>0.19903506418093148</v>
      </c>
      <c r="BC50">
        <f t="shared" si="203"/>
        <v>0.1759337225190816</v>
      </c>
      <c r="BD50">
        <f t="shared" si="204"/>
        <v>0.15773735711595815</v>
      </c>
      <c r="BE50">
        <f t="shared" si="205"/>
        <v>0.14300555338409973</v>
      </c>
      <c r="BF50">
        <f t="shared" si="206"/>
        <v>0.25863087689191944</v>
      </c>
      <c r="BG50">
        <f t="shared" si="207"/>
        <v>0.16254828394394394</v>
      </c>
      <c r="BH50">
        <f t="shared" si="208"/>
        <v>0.11064226752020759</v>
      </c>
      <c r="BI50">
        <f t="shared" si="209"/>
        <v>8.0787803140421915E-2</v>
      </c>
      <c r="BJ50">
        <f t="shared" si="210"/>
        <v>6.1844561640658456E-2</v>
      </c>
      <c r="BK50">
        <f t="shared" si="211"/>
        <v>4.8976680831688109E-2</v>
      </c>
      <c r="BL50">
        <f t="shared" si="212"/>
        <v>3.9793824166011377E-2</v>
      </c>
      <c r="BM50">
        <f t="shared" si="213"/>
        <v>0.17472808300524781</v>
      </c>
      <c r="BN50">
        <f t="shared" si="214"/>
        <v>9.3527116008350911E-2</v>
      </c>
      <c r="BO50">
        <f t="shared" si="215"/>
        <v>5.4849577121355089E-2</v>
      </c>
      <c r="BP50">
        <f t="shared" si="216"/>
        <v>3.5252836631660497E-2</v>
      </c>
      <c r="BQ50">
        <f t="shared" si="217"/>
        <v>2.4138811513393678E-2</v>
      </c>
      <c r="BR50">
        <f t="shared" si="218"/>
        <v>1.7310041937151781E-2</v>
      </c>
      <c r="BS50">
        <f t="shared" si="219"/>
        <v>0.12714375771448527</v>
      </c>
      <c r="BT50">
        <f t="shared" si="220"/>
        <v>5.96815929695758E-2</v>
      </c>
      <c r="BU50">
        <f t="shared" si="221"/>
        <v>3.072910204252902E-2</v>
      </c>
      <c r="BV50">
        <f t="shared" si="222"/>
        <v>1.7624122807242494E-2</v>
      </c>
      <c r="BW50">
        <f t="shared" si="223"/>
        <v>1.0908615545892342E-2</v>
      </c>
      <c r="BX50">
        <f t="shared" si="224"/>
        <v>9.7048444297958003E-2</v>
      </c>
      <c r="BY50">
        <f t="shared" si="225"/>
        <v>4.0848196435302311E-2</v>
      </c>
      <c r="BZ50">
        <f t="shared" si="226"/>
        <v>1.8739819283577014E-2</v>
      </c>
      <c r="CA50">
        <f t="shared" si="227"/>
        <v>9.697731079050741E-3</v>
      </c>
      <c r="CB50">
        <f t="shared" si="228"/>
        <v>7.6572173000213253E-2</v>
      </c>
      <c r="CC50">
        <f t="shared" si="229"/>
        <v>2.9415488868413608E-2</v>
      </c>
      <c r="CD50">
        <f t="shared" si="230"/>
        <v>1.216821263556013E-2</v>
      </c>
      <c r="CE50">
        <f t="shared" si="231"/>
        <v>6.1888257278358436E-2</v>
      </c>
      <c r="CF50">
        <f t="shared" si="232"/>
        <v>2.2016367696235904E-2</v>
      </c>
      <c r="CG50">
        <f t="shared" si="233"/>
        <v>5.0931245874100278E-2</v>
      </c>
      <c r="CH50" s="7">
        <v>50</v>
      </c>
      <c r="CI50" s="8">
        <v>150</v>
      </c>
      <c r="CJ50" s="8">
        <v>145</v>
      </c>
      <c r="CK50" s="8">
        <f t="shared" si="15"/>
        <v>3</v>
      </c>
      <c r="CL50" s="8">
        <f t="shared" si="16"/>
        <v>0.33333333333333331</v>
      </c>
      <c r="CM50">
        <f t="shared" si="17"/>
        <v>0.1</v>
      </c>
      <c r="CN50">
        <f t="shared" si="95"/>
        <v>375</v>
      </c>
      <c r="CO50">
        <f t="shared" ref="CO50:CU50" si="264">CN50+125</f>
        <v>500</v>
      </c>
      <c r="CP50">
        <f t="shared" si="264"/>
        <v>625</v>
      </c>
      <c r="CQ50">
        <f t="shared" si="264"/>
        <v>750</v>
      </c>
      <c r="CR50">
        <f t="shared" si="264"/>
        <v>875</v>
      </c>
      <c r="CS50">
        <f t="shared" si="264"/>
        <v>1000</v>
      </c>
      <c r="CT50">
        <f t="shared" si="264"/>
        <v>1125</v>
      </c>
      <c r="CU50">
        <f t="shared" si="264"/>
        <v>1250</v>
      </c>
      <c r="CV50">
        <f t="shared" si="261"/>
        <v>7.5</v>
      </c>
      <c r="CW50">
        <f t="shared" si="261"/>
        <v>10</v>
      </c>
      <c r="CX50">
        <f t="shared" si="261"/>
        <v>12.5</v>
      </c>
      <c r="CY50">
        <f t="shared" si="261"/>
        <v>15</v>
      </c>
      <c r="CZ50">
        <f t="shared" si="261"/>
        <v>17.5</v>
      </c>
      <c r="DA50">
        <f t="shared" si="261"/>
        <v>20</v>
      </c>
      <c r="DB50">
        <f t="shared" si="261"/>
        <v>22.5</v>
      </c>
      <c r="DC50">
        <f t="shared" si="261"/>
        <v>25</v>
      </c>
      <c r="DD50" s="11">
        <f t="shared" si="262"/>
        <v>1.3333333333333334E-2</v>
      </c>
      <c r="DE50" s="11">
        <f t="shared" si="262"/>
        <v>0.01</v>
      </c>
      <c r="DF50" s="11">
        <f t="shared" si="262"/>
        <v>8.0000000000000002E-3</v>
      </c>
      <c r="DG50" s="11">
        <f t="shared" si="262"/>
        <v>6.6666666666666671E-3</v>
      </c>
      <c r="DH50" s="11">
        <f t="shared" si="262"/>
        <v>5.7142857142857143E-3</v>
      </c>
      <c r="DI50" s="11">
        <f t="shared" si="262"/>
        <v>5.0000000000000001E-3</v>
      </c>
      <c r="DJ50" s="11">
        <f t="shared" si="262"/>
        <v>4.4444444444444444E-3</v>
      </c>
      <c r="DK50" s="11">
        <f t="shared" si="262"/>
        <v>4.0000000000000001E-3</v>
      </c>
      <c r="DL50">
        <f t="shared" si="21"/>
        <v>5</v>
      </c>
      <c r="DM50">
        <f t="shared" ref="DM50:DT50" si="265">E50+F50</f>
        <v>5.8061806899999994E-5</v>
      </c>
      <c r="DN50">
        <f t="shared" si="265"/>
        <v>2.4500557849999998E-5</v>
      </c>
      <c r="DO50">
        <f t="shared" si="265"/>
        <v>1.280141192E-5</v>
      </c>
      <c r="DP50">
        <f t="shared" si="265"/>
        <v>7.5819868499999999E-6</v>
      </c>
      <c r="DQ50">
        <f t="shared" si="265"/>
        <v>4.8722991799999999E-6</v>
      </c>
      <c r="DR50">
        <f t="shared" si="265"/>
        <v>3.31867411E-6</v>
      </c>
      <c r="DS50">
        <f t="shared" si="265"/>
        <v>2.362200203E-6</v>
      </c>
      <c r="DT50">
        <f t="shared" si="265"/>
        <v>1.7406678210000002E-6</v>
      </c>
    </row>
    <row r="51" spans="1:124">
      <c r="A51">
        <f>'2000 250 200 1'!A52</f>
        <v>48</v>
      </c>
      <c r="B51">
        <f t="shared" si="7"/>
        <v>-480</v>
      </c>
      <c r="C51">
        <f>'2000 250 200 1'!B52</f>
        <v>0.25600000000000001</v>
      </c>
      <c r="D51">
        <f t="shared" si="8"/>
        <v>-0.59176003468815042</v>
      </c>
      <c r="E51">
        <f>'2000 250 200 1'!C185</f>
        <v>4.0924681700000001E-5</v>
      </c>
      <c r="F51">
        <f>'2000 250 200 1'!C318</f>
        <v>1.6237591499999999E-5</v>
      </c>
      <c r="G51">
        <f>'2000 250 200 1'!C451</f>
        <v>8.0924495899999995E-6</v>
      </c>
      <c r="H51">
        <f>'2000 250 200 1'!C584</f>
        <v>4.6359803299999998E-6</v>
      </c>
      <c r="I51">
        <f>'2000 250 200 1'!C717</f>
        <v>2.9062899800000001E-6</v>
      </c>
      <c r="J51">
        <f>'2000 250 200 1'!C850</f>
        <v>1.94185195E-6</v>
      </c>
      <c r="K51">
        <f>'2000 250 200 1'!C983</f>
        <v>1.36101495E-6</v>
      </c>
      <c r="L51">
        <f>'2000 250 200 1'!C1116</f>
        <v>9.9025195400000006E-7</v>
      </c>
      <c r="M51">
        <f>'2000 250 200 1'!C1249</f>
        <v>7.4251858200000005E-7</v>
      </c>
      <c r="N51">
        <f t="shared" si="162"/>
        <v>2.4687090200000002E-5</v>
      </c>
      <c r="O51">
        <f t="shared" si="163"/>
        <v>8.1451419099999991E-6</v>
      </c>
      <c r="P51">
        <f t="shared" si="164"/>
        <v>3.4564692599999997E-6</v>
      </c>
      <c r="Q51">
        <f t="shared" si="165"/>
        <v>1.7296903499999997E-6</v>
      </c>
      <c r="R51">
        <f t="shared" si="166"/>
        <v>9.6443803000000013E-7</v>
      </c>
      <c r="S51">
        <f t="shared" si="167"/>
        <v>5.8083699999999998E-7</v>
      </c>
      <c r="T51">
        <f t="shared" si="168"/>
        <v>3.7076299599999993E-7</v>
      </c>
      <c r="U51">
        <f t="shared" si="169"/>
        <v>2.4773337200000001E-7</v>
      </c>
      <c r="V51">
        <f t="shared" si="170"/>
        <v>1.6541948290000001E-5</v>
      </c>
      <c r="W51">
        <f t="shared" si="171"/>
        <v>4.6886726499999994E-6</v>
      </c>
      <c r="X51">
        <f t="shared" si="172"/>
        <v>1.7267789100000001E-6</v>
      </c>
      <c r="Y51">
        <f t="shared" si="173"/>
        <v>7.6525231999999952E-7</v>
      </c>
      <c r="Z51">
        <f t="shared" si="174"/>
        <v>3.8360103000000016E-7</v>
      </c>
      <c r="AA51">
        <f t="shared" si="175"/>
        <v>2.1007400400000005E-7</v>
      </c>
      <c r="AB51">
        <f t="shared" si="176"/>
        <v>1.2302962399999992E-7</v>
      </c>
      <c r="AC51">
        <f t="shared" si="177"/>
        <v>1.1853275640000001E-5</v>
      </c>
      <c r="AD51">
        <f t="shared" si="178"/>
        <v>2.9618937399999967E-6</v>
      </c>
      <c r="AE51">
        <f t="shared" si="179"/>
        <v>9.6152659000000225E-7</v>
      </c>
      <c r="AF51">
        <f t="shared" si="180"/>
        <v>3.8165128999999809E-7</v>
      </c>
      <c r="AG51">
        <f t="shared" si="181"/>
        <v>1.7352702600000096E-7</v>
      </c>
      <c r="AH51">
        <f t="shared" si="182"/>
        <v>8.7044379999999706E-8</v>
      </c>
      <c r="AI51">
        <f t="shared" si="183"/>
        <v>8.8913819000000069E-6</v>
      </c>
      <c r="AJ51">
        <f t="shared" si="184"/>
        <v>2.000367149999997E-6</v>
      </c>
      <c r="AK51">
        <f t="shared" si="185"/>
        <v>5.7987530000000288E-7</v>
      </c>
      <c r="AL51">
        <f t="shared" si="186"/>
        <v>2.0812426399999841E-7</v>
      </c>
      <c r="AM51">
        <f t="shared" si="187"/>
        <v>8.6482646000000828E-8</v>
      </c>
      <c r="AN51">
        <f t="shared" si="188"/>
        <v>6.8910147500000026E-6</v>
      </c>
      <c r="AO51">
        <f t="shared" si="189"/>
        <v>1.420491850000003E-6</v>
      </c>
      <c r="AP51">
        <f t="shared" si="190"/>
        <v>3.7175103599999812E-7</v>
      </c>
      <c r="AQ51">
        <f t="shared" si="191"/>
        <v>1.2164161800000309E-7</v>
      </c>
      <c r="AR51">
        <f t="shared" si="192"/>
        <v>5.4705228999999975E-6</v>
      </c>
      <c r="AS51">
        <f t="shared" si="193"/>
        <v>1.0487408139999952E-6</v>
      </c>
      <c r="AT51">
        <f t="shared" si="194"/>
        <v>2.5010941799999716E-7</v>
      </c>
      <c r="AU51">
        <f t="shared" si="195"/>
        <v>4.4217820860000188E-6</v>
      </c>
      <c r="AV51">
        <f t="shared" si="196"/>
        <v>7.9863139599999421E-7</v>
      </c>
      <c r="AW51">
        <f t="shared" si="197"/>
        <v>3.6231506899999856E-6</v>
      </c>
      <c r="AX51">
        <f t="shared" si="198"/>
        <v>0.43187733478730872</v>
      </c>
      <c r="AY51">
        <f t="shared" si="199"/>
        <v>0.33477715388437096</v>
      </c>
      <c r="AZ51">
        <f t="shared" si="200"/>
        <v>0.27155503716675217</v>
      </c>
      <c r="BA51">
        <f t="shared" si="201"/>
        <v>0.22933285057506772</v>
      </c>
      <c r="BB51">
        <f t="shared" si="202"/>
        <v>0.19892941335568537</v>
      </c>
      <c r="BC51">
        <f t="shared" si="203"/>
        <v>0.17585843377460955</v>
      </c>
      <c r="BD51">
        <f t="shared" si="204"/>
        <v>0.15768647760458585</v>
      </c>
      <c r="BE51">
        <f t="shared" si="205"/>
        <v>0.14296952011423167</v>
      </c>
      <c r="BF51">
        <f t="shared" si="206"/>
        <v>0.25349810071578427</v>
      </c>
      <c r="BG51">
        <f t="shared" si="207"/>
        <v>0.16186802398629171</v>
      </c>
      <c r="BH51">
        <f t="shared" si="208"/>
        <v>0.11044514523090371</v>
      </c>
      <c r="BI51">
        <f t="shared" si="209"/>
        <v>8.0687732509260118E-2</v>
      </c>
      <c r="BJ51">
        <f t="shared" si="210"/>
        <v>6.1779890154748385E-2</v>
      </c>
      <c r="BK51">
        <f t="shared" si="211"/>
        <v>4.8932724935921379E-2</v>
      </c>
      <c r="BL51">
        <f t="shared" si="212"/>
        <v>3.9766695059089793E-2</v>
      </c>
      <c r="BM51">
        <f t="shared" si="213"/>
        <v>0.16959731567799977</v>
      </c>
      <c r="BN51">
        <f t="shared" si="214"/>
        <v>9.2929995030106183E-2</v>
      </c>
      <c r="BO51">
        <f t="shared" si="215"/>
        <v>5.4705012911832544E-2</v>
      </c>
      <c r="BP51">
        <f t="shared" si="216"/>
        <v>3.5191006126514289E-2</v>
      </c>
      <c r="BQ51">
        <f t="shared" si="217"/>
        <v>2.4102954839916924E-2</v>
      </c>
      <c r="BR51">
        <f t="shared" si="218"/>
        <v>1.7285672589872236E-2</v>
      </c>
      <c r="BS51">
        <f t="shared" si="219"/>
        <v>0.12213941155215115</v>
      </c>
      <c r="BT51">
        <f t="shared" si="220"/>
        <v>5.9157670982268942E-2</v>
      </c>
      <c r="BU51">
        <f t="shared" si="221"/>
        <v>3.0620337539522351E-2</v>
      </c>
      <c r="BV51">
        <f t="shared" si="222"/>
        <v>1.7584910907117036E-2</v>
      </c>
      <c r="BW51">
        <f t="shared" si="223"/>
        <v>1.0889377536461841E-2</v>
      </c>
      <c r="BX51">
        <f t="shared" si="224"/>
        <v>9.220124749572918E-2</v>
      </c>
      <c r="BY51">
        <f t="shared" si="225"/>
        <v>4.0383358909654853E-2</v>
      </c>
      <c r="BZ51">
        <f t="shared" si="226"/>
        <v>1.8654859695980765E-2</v>
      </c>
      <c r="CA51">
        <f t="shared" si="227"/>
        <v>9.6710534419913591E-3</v>
      </c>
      <c r="CB51">
        <f t="shared" si="228"/>
        <v>7.188610990874357E-2</v>
      </c>
      <c r="CC51">
        <f t="shared" si="229"/>
        <v>2.8998433217423191E-2</v>
      </c>
      <c r="CD51">
        <f t="shared" si="230"/>
        <v>1.2099907802000136E-2</v>
      </c>
      <c r="CE51">
        <f t="shared" si="231"/>
        <v>5.7358615442646088E-2</v>
      </c>
      <c r="CF51">
        <f t="shared" si="232"/>
        <v>2.1638465999524997E-2</v>
      </c>
      <c r="CG51">
        <f t="shared" si="233"/>
        <v>4.6550536260292104E-2</v>
      </c>
      <c r="CH51" s="7">
        <v>50</v>
      </c>
      <c r="CI51" s="8">
        <v>150</v>
      </c>
      <c r="CJ51" s="8">
        <v>145</v>
      </c>
      <c r="CK51" s="8">
        <f t="shared" si="15"/>
        <v>3</v>
      </c>
      <c r="CL51" s="8">
        <f t="shared" si="16"/>
        <v>0.33333333333333331</v>
      </c>
      <c r="CM51">
        <f t="shared" si="17"/>
        <v>0.1</v>
      </c>
      <c r="CN51">
        <f t="shared" si="95"/>
        <v>375</v>
      </c>
      <c r="CO51">
        <f t="shared" ref="CO51:CU51" si="266">CN51+125</f>
        <v>500</v>
      </c>
      <c r="CP51">
        <f t="shared" si="266"/>
        <v>625</v>
      </c>
      <c r="CQ51">
        <f t="shared" si="266"/>
        <v>750</v>
      </c>
      <c r="CR51">
        <f t="shared" si="266"/>
        <v>875</v>
      </c>
      <c r="CS51">
        <f t="shared" si="266"/>
        <v>1000</v>
      </c>
      <c r="CT51">
        <f t="shared" si="266"/>
        <v>1125</v>
      </c>
      <c r="CU51">
        <f t="shared" si="266"/>
        <v>1250</v>
      </c>
      <c r="CV51">
        <f t="shared" si="261"/>
        <v>7.5</v>
      </c>
      <c r="CW51">
        <f t="shared" si="261"/>
        <v>10</v>
      </c>
      <c r="CX51">
        <f t="shared" si="261"/>
        <v>12.5</v>
      </c>
      <c r="CY51">
        <f t="shared" si="261"/>
        <v>15</v>
      </c>
      <c r="CZ51">
        <f t="shared" si="261"/>
        <v>17.5</v>
      </c>
      <c r="DA51">
        <f t="shared" si="261"/>
        <v>20</v>
      </c>
      <c r="DB51">
        <f t="shared" si="261"/>
        <v>22.5</v>
      </c>
      <c r="DC51">
        <f t="shared" si="261"/>
        <v>25</v>
      </c>
      <c r="DD51" s="11">
        <f t="shared" si="262"/>
        <v>1.3333333333333334E-2</v>
      </c>
      <c r="DE51" s="11">
        <f t="shared" si="262"/>
        <v>0.01</v>
      </c>
      <c r="DF51" s="11">
        <f t="shared" si="262"/>
        <v>8.0000000000000002E-3</v>
      </c>
      <c r="DG51" s="11">
        <f t="shared" si="262"/>
        <v>6.6666666666666671E-3</v>
      </c>
      <c r="DH51" s="11">
        <f t="shared" si="262"/>
        <v>5.7142857142857143E-3</v>
      </c>
      <c r="DI51" s="11">
        <f t="shared" si="262"/>
        <v>5.0000000000000001E-3</v>
      </c>
      <c r="DJ51" s="11">
        <f t="shared" si="262"/>
        <v>4.4444444444444444E-3</v>
      </c>
      <c r="DK51" s="11">
        <f t="shared" si="262"/>
        <v>4.0000000000000001E-3</v>
      </c>
      <c r="DL51">
        <f t="shared" si="21"/>
        <v>5</v>
      </c>
      <c r="DM51">
        <f t="shared" ref="DM51:DT51" si="267">E51+F51</f>
        <v>5.7162273199999996E-5</v>
      </c>
      <c r="DN51">
        <f t="shared" si="267"/>
        <v>2.433004109E-5</v>
      </c>
      <c r="DO51">
        <f t="shared" si="267"/>
        <v>1.2728429919999998E-5</v>
      </c>
      <c r="DP51">
        <f t="shared" si="267"/>
        <v>7.5422703099999999E-6</v>
      </c>
      <c r="DQ51">
        <f t="shared" si="267"/>
        <v>4.8481419299999996E-6</v>
      </c>
      <c r="DR51">
        <f t="shared" si="267"/>
        <v>3.3028669E-6</v>
      </c>
      <c r="DS51">
        <f t="shared" si="267"/>
        <v>2.3512669040000001E-6</v>
      </c>
      <c r="DT51">
        <f t="shared" si="267"/>
        <v>1.732770536E-6</v>
      </c>
    </row>
    <row r="52" spans="1:124">
      <c r="A52">
        <f>'2000 250 200 1'!A53</f>
        <v>49</v>
      </c>
      <c r="B52">
        <f t="shared" si="7"/>
        <v>-490</v>
      </c>
      <c r="C52">
        <f>'2000 250 200 1'!B53</f>
        <v>0.28739999999999999</v>
      </c>
      <c r="D52">
        <f t="shared" si="8"/>
        <v>-0.54151323620179315</v>
      </c>
      <c r="E52">
        <f>'2000 250 200 1'!C186</f>
        <v>4.0038956499999998E-5</v>
      </c>
      <c r="F52">
        <f>'2000 250 200 1'!C319</f>
        <v>1.6099222700000001E-5</v>
      </c>
      <c r="G52">
        <f>'2000 250 200 1'!C452</f>
        <v>8.0401852900000003E-6</v>
      </c>
      <c r="H52">
        <f>'2000 250 200 1'!C585</f>
        <v>4.6088527999999999E-6</v>
      </c>
      <c r="I52">
        <f>'2000 250 200 1'!C718</f>
        <v>2.89030307E-6</v>
      </c>
      <c r="J52">
        <f>'2000 250 200 1'!C851</f>
        <v>1.9316321899999999E-6</v>
      </c>
      <c r="K52">
        <f>'2000 250 200 1'!C984</f>
        <v>1.3540810200000001E-6</v>
      </c>
      <c r="L52">
        <f>'2000 250 200 1'!C1117</f>
        <v>9.8532243199999997E-7</v>
      </c>
      <c r="M52">
        <f>'2000 250 200 1'!C1250</f>
        <v>7.3888425099999997E-7</v>
      </c>
      <c r="N52">
        <f t="shared" si="162"/>
        <v>2.3939733799999997E-5</v>
      </c>
      <c r="O52">
        <f t="shared" si="163"/>
        <v>8.0590374100000011E-6</v>
      </c>
      <c r="P52">
        <f t="shared" si="164"/>
        <v>3.4313324900000004E-6</v>
      </c>
      <c r="Q52">
        <f t="shared" si="165"/>
        <v>1.7185497299999999E-6</v>
      </c>
      <c r="R52">
        <f t="shared" si="166"/>
        <v>9.5867088000000006E-7</v>
      </c>
      <c r="S52">
        <f t="shared" si="167"/>
        <v>5.7755116999999988E-7</v>
      </c>
      <c r="T52">
        <f t="shared" si="168"/>
        <v>3.6875858800000009E-7</v>
      </c>
      <c r="U52">
        <f t="shared" si="169"/>
        <v>2.4643818099999999E-7</v>
      </c>
      <c r="V52">
        <f t="shared" si="170"/>
        <v>1.5880696389999998E-5</v>
      </c>
      <c r="W52">
        <f t="shared" si="171"/>
        <v>4.6277049200000007E-6</v>
      </c>
      <c r="X52">
        <f t="shared" si="172"/>
        <v>1.7127827600000005E-6</v>
      </c>
      <c r="Y52">
        <f t="shared" si="173"/>
        <v>7.5987884999999985E-7</v>
      </c>
      <c r="Z52">
        <f t="shared" si="174"/>
        <v>3.8111971000000018E-7</v>
      </c>
      <c r="AA52">
        <f t="shared" si="175"/>
        <v>2.0879258199999979E-7</v>
      </c>
      <c r="AB52">
        <f t="shared" si="176"/>
        <v>1.223204070000001E-7</v>
      </c>
      <c r="AC52">
        <f t="shared" si="177"/>
        <v>1.1252991469999989E-5</v>
      </c>
      <c r="AD52">
        <f t="shared" si="178"/>
        <v>2.914922160000001E-6</v>
      </c>
      <c r="AE52">
        <f t="shared" si="179"/>
        <v>9.5290391000000107E-7</v>
      </c>
      <c r="AF52">
        <f t="shared" si="180"/>
        <v>3.7875914000000052E-7</v>
      </c>
      <c r="AG52">
        <f t="shared" si="181"/>
        <v>1.7232712799999954E-7</v>
      </c>
      <c r="AH52">
        <f t="shared" si="182"/>
        <v>8.6472175000000325E-8</v>
      </c>
      <c r="AI52">
        <f t="shared" si="183"/>
        <v>8.3380693099999921E-6</v>
      </c>
      <c r="AJ52">
        <f t="shared" si="184"/>
        <v>1.9620182499999978E-6</v>
      </c>
      <c r="AK52">
        <f t="shared" si="185"/>
        <v>5.7414477000000013E-7</v>
      </c>
      <c r="AL52">
        <f t="shared" si="186"/>
        <v>2.0643201200000013E-7</v>
      </c>
      <c r="AM52">
        <f t="shared" si="187"/>
        <v>8.5854953000000276E-8</v>
      </c>
      <c r="AN52">
        <f t="shared" si="188"/>
        <v>6.3760510600000014E-6</v>
      </c>
      <c r="AO52">
        <f t="shared" si="189"/>
        <v>1.3878734799999973E-6</v>
      </c>
      <c r="AP52">
        <f t="shared" si="190"/>
        <v>3.6771275800000297E-7</v>
      </c>
      <c r="AQ52">
        <f t="shared" si="191"/>
        <v>1.205770589999971E-7</v>
      </c>
      <c r="AR52">
        <f t="shared" si="192"/>
        <v>4.988177579999986E-6</v>
      </c>
      <c r="AS52">
        <f t="shared" si="193"/>
        <v>1.0201607219999905E-6</v>
      </c>
      <c r="AT52">
        <f t="shared" si="194"/>
        <v>2.4713569900001031E-7</v>
      </c>
      <c r="AU52">
        <f t="shared" si="195"/>
        <v>3.9680168579999889E-6</v>
      </c>
      <c r="AV52">
        <f t="shared" si="196"/>
        <v>7.7302502299998674E-7</v>
      </c>
      <c r="AW52">
        <f t="shared" si="197"/>
        <v>3.1949918349999666E-6</v>
      </c>
      <c r="AX52">
        <f t="shared" si="198"/>
        <v>0.42644300440723948</v>
      </c>
      <c r="AY52">
        <f t="shared" si="199"/>
        <v>0.33385397907597986</v>
      </c>
      <c r="AZ52">
        <f t="shared" si="200"/>
        <v>0.27127220786161776</v>
      </c>
      <c r="BA52">
        <f t="shared" si="201"/>
        <v>0.22916575675870038</v>
      </c>
      <c r="BB52">
        <f t="shared" si="202"/>
        <v>0.19881454816546004</v>
      </c>
      <c r="BC52">
        <f t="shared" si="203"/>
        <v>0.17577650059117603</v>
      </c>
      <c r="BD52">
        <f t="shared" si="204"/>
        <v>0.15762932540974983</v>
      </c>
      <c r="BE52">
        <f t="shared" si="205"/>
        <v>0.14292844554529546</v>
      </c>
      <c r="BF52">
        <f t="shared" si="206"/>
        <v>0.24744626193262467</v>
      </c>
      <c r="BG52">
        <f t="shared" si="207"/>
        <v>0.16097338735739222</v>
      </c>
      <c r="BH52">
        <f t="shared" si="208"/>
        <v>0.11022235385428662</v>
      </c>
      <c r="BI52">
        <f t="shared" si="209"/>
        <v>8.0574268572842889E-2</v>
      </c>
      <c r="BJ52">
        <f t="shared" si="210"/>
        <v>6.1709634936389798E-2</v>
      </c>
      <c r="BK52">
        <f t="shared" si="211"/>
        <v>4.8885703492333392E-2</v>
      </c>
      <c r="BL52">
        <f t="shared" si="212"/>
        <v>3.9736508995176299E-2</v>
      </c>
      <c r="BM52">
        <f t="shared" si="213"/>
        <v>0.1635913170111026</v>
      </c>
      <c r="BN52">
        <f t="shared" si="214"/>
        <v>9.2131936610601914E-2</v>
      </c>
      <c r="BO52">
        <f t="shared" si="215"/>
        <v>5.4542119143007058E-2</v>
      </c>
      <c r="BP52">
        <f t="shared" si="216"/>
        <v>3.5119493541408899E-2</v>
      </c>
      <c r="BQ52">
        <f t="shared" si="217"/>
        <v>2.4063535454793825E-2</v>
      </c>
      <c r="BR52">
        <f t="shared" si="218"/>
        <v>1.7260191150126305E-2</v>
      </c>
      <c r="BS52">
        <f t="shared" si="219"/>
        <v>0.11632753572001485</v>
      </c>
      <c r="BT52">
        <f t="shared" si="220"/>
        <v>5.8445242532326455E-2</v>
      </c>
      <c r="BU52">
        <f t="shared" si="221"/>
        <v>3.0498970080796647E-2</v>
      </c>
      <c r="BV52">
        <f t="shared" si="222"/>
        <v>1.7538543174045861E-2</v>
      </c>
      <c r="BW52">
        <f t="shared" si="223"/>
        <v>1.086740885695181E-2</v>
      </c>
      <c r="BX52">
        <f t="shared" si="224"/>
        <v>8.6620356832242895E-2</v>
      </c>
      <c r="BY52">
        <f t="shared" si="225"/>
        <v>3.9739504907094617E-2</v>
      </c>
      <c r="BZ52">
        <f t="shared" si="226"/>
        <v>1.8561623621559775E-2</v>
      </c>
      <c r="CA52">
        <f t="shared" si="227"/>
        <v>9.6391660970386196E-3</v>
      </c>
      <c r="CB52">
        <f t="shared" si="228"/>
        <v>6.6541654387708218E-2</v>
      </c>
      <c r="CC52">
        <f t="shared" si="229"/>
        <v>2.840913672521388E-2</v>
      </c>
      <c r="CD52">
        <f t="shared" si="230"/>
        <v>1.2026500532676374E-2</v>
      </c>
      <c r="CE52">
        <f t="shared" si="231"/>
        <v>5.2246113249282806E-2</v>
      </c>
      <c r="CF52">
        <f t="shared" si="232"/>
        <v>2.1092960576758038E-2</v>
      </c>
      <c r="CG52">
        <f t="shared" si="233"/>
        <v>4.1662517675115383E-2</v>
      </c>
      <c r="CH52" s="7">
        <v>50</v>
      </c>
      <c r="CI52" s="8">
        <v>150</v>
      </c>
      <c r="CJ52" s="8">
        <v>145</v>
      </c>
      <c r="CK52" s="8">
        <f t="shared" si="15"/>
        <v>3</v>
      </c>
      <c r="CL52" s="8">
        <f t="shared" si="16"/>
        <v>0.33333333333333331</v>
      </c>
      <c r="CM52">
        <f t="shared" si="17"/>
        <v>0.1</v>
      </c>
      <c r="CN52">
        <f t="shared" si="95"/>
        <v>375</v>
      </c>
      <c r="CO52">
        <f t="shared" ref="CO52:CU52" si="268">CN52+125</f>
        <v>500</v>
      </c>
      <c r="CP52">
        <f t="shared" si="268"/>
        <v>625</v>
      </c>
      <c r="CQ52">
        <f t="shared" si="268"/>
        <v>750</v>
      </c>
      <c r="CR52">
        <f t="shared" si="268"/>
        <v>875</v>
      </c>
      <c r="CS52">
        <f t="shared" si="268"/>
        <v>1000</v>
      </c>
      <c r="CT52">
        <f t="shared" si="268"/>
        <v>1125</v>
      </c>
      <c r="CU52">
        <f t="shared" si="268"/>
        <v>1250</v>
      </c>
      <c r="CV52">
        <f t="shared" si="261"/>
        <v>7.5</v>
      </c>
      <c r="CW52">
        <f t="shared" si="261"/>
        <v>10</v>
      </c>
      <c r="CX52">
        <f t="shared" si="261"/>
        <v>12.5</v>
      </c>
      <c r="CY52">
        <f t="shared" si="261"/>
        <v>15</v>
      </c>
      <c r="CZ52">
        <f t="shared" si="261"/>
        <v>17.5</v>
      </c>
      <c r="DA52">
        <f t="shared" si="261"/>
        <v>20</v>
      </c>
      <c r="DB52">
        <f t="shared" si="261"/>
        <v>22.5</v>
      </c>
      <c r="DC52">
        <f t="shared" si="261"/>
        <v>25</v>
      </c>
      <c r="DD52" s="11">
        <f t="shared" si="262"/>
        <v>1.3333333333333334E-2</v>
      </c>
      <c r="DE52" s="11">
        <f t="shared" si="262"/>
        <v>0.01</v>
      </c>
      <c r="DF52" s="11">
        <f t="shared" si="262"/>
        <v>8.0000000000000002E-3</v>
      </c>
      <c r="DG52" s="11">
        <f t="shared" si="262"/>
        <v>6.6666666666666671E-3</v>
      </c>
      <c r="DH52" s="11">
        <f t="shared" si="262"/>
        <v>5.7142857142857143E-3</v>
      </c>
      <c r="DI52" s="11">
        <f t="shared" si="262"/>
        <v>5.0000000000000001E-3</v>
      </c>
      <c r="DJ52" s="11">
        <f t="shared" si="262"/>
        <v>4.4444444444444444E-3</v>
      </c>
      <c r="DK52" s="11">
        <f t="shared" si="262"/>
        <v>4.0000000000000001E-3</v>
      </c>
      <c r="DL52">
        <f t="shared" si="21"/>
        <v>5</v>
      </c>
      <c r="DM52">
        <f t="shared" ref="DM52:DT52" si="269">E52+F52</f>
        <v>5.6138179199999996E-5</v>
      </c>
      <c r="DN52">
        <f t="shared" si="269"/>
        <v>2.413940799E-5</v>
      </c>
      <c r="DO52">
        <f t="shared" si="269"/>
        <v>1.2649038089999999E-5</v>
      </c>
      <c r="DP52">
        <f t="shared" si="269"/>
        <v>7.4991558699999995E-6</v>
      </c>
      <c r="DQ52">
        <f t="shared" si="269"/>
        <v>4.8219352599999999E-6</v>
      </c>
      <c r="DR52">
        <f t="shared" si="269"/>
        <v>3.28571321E-6</v>
      </c>
      <c r="DS52">
        <f t="shared" si="269"/>
        <v>2.3394034520000002E-6</v>
      </c>
      <c r="DT52">
        <f t="shared" si="269"/>
        <v>1.7242066829999999E-6</v>
      </c>
    </row>
    <row r="53" spans="1:124">
      <c r="A53">
        <f>'2000 250 200 1'!A54</f>
        <v>50</v>
      </c>
      <c r="B53">
        <f t="shared" si="7"/>
        <v>-500</v>
      </c>
      <c r="C53">
        <f>'2000 250 200 1'!B54</f>
        <v>0.32250000000000001</v>
      </c>
      <c r="D53">
        <f t="shared" si="8"/>
        <v>-0.49147028102871343</v>
      </c>
      <c r="E53">
        <f>'2000 250 200 1'!C187</f>
        <v>3.9035465099999998E-5</v>
      </c>
      <c r="F53">
        <f>'2000 250 200 1'!C320</f>
        <v>1.59424024E-5</v>
      </c>
      <c r="G53">
        <f>'2000 250 200 1'!C453</f>
        <v>7.9834888200000004E-6</v>
      </c>
      <c r="H53">
        <f>'2000 250 200 1'!C586</f>
        <v>4.5795585400000001E-6</v>
      </c>
      <c r="I53">
        <f>'2000 250 200 1'!C719</f>
        <v>2.8730740800000001E-6</v>
      </c>
      <c r="J53">
        <f>'2000 250 200 1'!C852</f>
        <v>1.9206082999999999E-6</v>
      </c>
      <c r="K53">
        <f>'2000 250 200 1'!C985</f>
        <v>1.3465949799999999E-6</v>
      </c>
      <c r="L53">
        <f>'2000 250 200 1'!C1118</f>
        <v>9.8000555799999998E-7</v>
      </c>
      <c r="M53">
        <f>'2000 250 200 1'!C1251</f>
        <v>7.3497035099999997E-7</v>
      </c>
      <c r="N53">
        <f t="shared" si="162"/>
        <v>2.3093062699999998E-5</v>
      </c>
      <c r="O53">
        <f t="shared" si="163"/>
        <v>7.9589135799999999E-6</v>
      </c>
      <c r="P53">
        <f t="shared" si="164"/>
        <v>3.4039302800000003E-6</v>
      </c>
      <c r="Q53">
        <f t="shared" si="165"/>
        <v>1.7064844600000001E-6</v>
      </c>
      <c r="R53">
        <f t="shared" si="166"/>
        <v>9.5246578000000016E-7</v>
      </c>
      <c r="S53">
        <f t="shared" si="167"/>
        <v>5.7401331999999996E-7</v>
      </c>
      <c r="T53">
        <f t="shared" si="168"/>
        <v>3.6658942199999997E-7</v>
      </c>
      <c r="U53">
        <f t="shared" si="169"/>
        <v>2.4503520700000001E-7</v>
      </c>
      <c r="V53">
        <f t="shared" si="170"/>
        <v>1.5134149119999998E-5</v>
      </c>
      <c r="W53">
        <f t="shared" si="171"/>
        <v>4.5549832999999996E-6</v>
      </c>
      <c r="X53">
        <f t="shared" si="172"/>
        <v>1.6974458200000002E-6</v>
      </c>
      <c r="Y53">
        <f t="shared" si="173"/>
        <v>7.5401867999999989E-7</v>
      </c>
      <c r="Z53">
        <f t="shared" si="174"/>
        <v>3.7845246000000019E-7</v>
      </c>
      <c r="AA53">
        <f t="shared" si="175"/>
        <v>2.0742389799999999E-7</v>
      </c>
      <c r="AB53">
        <f t="shared" si="176"/>
        <v>1.2155421499999996E-7</v>
      </c>
      <c r="AC53">
        <f t="shared" si="177"/>
        <v>1.057916582E-5</v>
      </c>
      <c r="AD53">
        <f t="shared" si="178"/>
        <v>2.857537480000001E-6</v>
      </c>
      <c r="AE53">
        <f t="shared" si="179"/>
        <v>9.4342713999999992E-7</v>
      </c>
      <c r="AF53">
        <f t="shared" si="180"/>
        <v>3.7556622000000013E-7</v>
      </c>
      <c r="AG53">
        <f t="shared" si="181"/>
        <v>1.710285620000002E-7</v>
      </c>
      <c r="AH53">
        <f t="shared" si="182"/>
        <v>8.5869683000000029E-8</v>
      </c>
      <c r="AI53">
        <f t="shared" si="183"/>
        <v>7.7216283399999964E-6</v>
      </c>
      <c r="AJ53">
        <f t="shared" si="184"/>
        <v>1.914110339999999E-6</v>
      </c>
      <c r="AK53">
        <f t="shared" si="185"/>
        <v>5.6786091999999979E-7</v>
      </c>
      <c r="AL53">
        <f t="shared" si="186"/>
        <v>2.045376579999995E-7</v>
      </c>
      <c r="AM53">
        <f t="shared" si="187"/>
        <v>8.5158879000000595E-8</v>
      </c>
      <c r="AN53">
        <f t="shared" si="188"/>
        <v>5.8075179999999974E-6</v>
      </c>
      <c r="AO53">
        <f t="shared" si="189"/>
        <v>1.3462494199999992E-6</v>
      </c>
      <c r="AP53">
        <f t="shared" si="190"/>
        <v>3.6332326200000029E-7</v>
      </c>
      <c r="AQ53">
        <f t="shared" si="191"/>
        <v>1.1937877899999891E-7</v>
      </c>
      <c r="AR53">
        <f t="shared" si="192"/>
        <v>4.4612685800000016E-6</v>
      </c>
      <c r="AS53">
        <f t="shared" si="193"/>
        <v>9.829261580000006E-7</v>
      </c>
      <c r="AT53">
        <f t="shared" si="194"/>
        <v>2.4394448300000308E-7</v>
      </c>
      <c r="AU53">
        <f t="shared" si="195"/>
        <v>3.4783424220000078E-6</v>
      </c>
      <c r="AV53">
        <f t="shared" si="196"/>
        <v>7.3898167499999413E-7</v>
      </c>
      <c r="AW53">
        <f t="shared" si="197"/>
        <v>2.7393607470000085E-6</v>
      </c>
      <c r="AX53">
        <f t="shared" si="198"/>
        <v>0.42004289635279135</v>
      </c>
      <c r="AY53">
        <f t="shared" si="199"/>
        <v>0.33264857333076181</v>
      </c>
      <c r="AZ53">
        <f t="shared" si="200"/>
        <v>0.27094781882602093</v>
      </c>
      <c r="BA53">
        <f t="shared" si="201"/>
        <v>0.22897740261883456</v>
      </c>
      <c r="BB53">
        <f t="shared" si="202"/>
        <v>0.19869188329494622</v>
      </c>
      <c r="BC53">
        <f t="shared" si="203"/>
        <v>0.17568950285823659</v>
      </c>
      <c r="BD53">
        <f t="shared" si="204"/>
        <v>0.1575644018010624</v>
      </c>
      <c r="BE53">
        <f t="shared" si="205"/>
        <v>0.14287967878387267</v>
      </c>
      <c r="BF53">
        <f t="shared" si="206"/>
        <v>0.24037203142640301</v>
      </c>
      <c r="BG53">
        <f t="shared" si="207"/>
        <v>0.15979341979693076</v>
      </c>
      <c r="BH53">
        <f t="shared" si="208"/>
        <v>0.10996582442020489</v>
      </c>
      <c r="BI53">
        <f t="shared" si="209"/>
        <v>8.044375327973538E-2</v>
      </c>
      <c r="BJ53">
        <f t="shared" si="210"/>
        <v>6.1634424279492186E-2</v>
      </c>
      <c r="BK53">
        <f t="shared" si="211"/>
        <v>4.883769692325169E-2</v>
      </c>
      <c r="BL53">
        <f t="shared" si="212"/>
        <v>3.9703217533435323E-2</v>
      </c>
      <c r="BM53">
        <f t="shared" si="213"/>
        <v>0.15663343977393082</v>
      </c>
      <c r="BN53">
        <f t="shared" si="214"/>
        <v>9.1066663765659195E-2</v>
      </c>
      <c r="BO53">
        <f t="shared" si="215"/>
        <v>5.4355120701441537E-2</v>
      </c>
      <c r="BP53">
        <f t="shared" si="216"/>
        <v>3.5034698618847337E-2</v>
      </c>
      <c r="BQ53">
        <f t="shared" si="217"/>
        <v>2.4019911002081364E-2</v>
      </c>
      <c r="BR53">
        <f t="shared" si="218"/>
        <v>1.7235366240858831E-2</v>
      </c>
      <c r="BS53">
        <f t="shared" si="219"/>
        <v>0.10966043049456581</v>
      </c>
      <c r="BT53">
        <f t="shared" si="220"/>
        <v>5.7482289086468637E-2</v>
      </c>
      <c r="BU53">
        <f t="shared" si="221"/>
        <v>3.0361496070950948E-2</v>
      </c>
      <c r="BV53">
        <f t="shared" si="222"/>
        <v>1.7482088003862889E-2</v>
      </c>
      <c r="BW53">
        <f t="shared" si="223"/>
        <v>1.0841009969223004E-2</v>
      </c>
      <c r="BX53">
        <f t="shared" si="224"/>
        <v>8.0286864399495436E-2</v>
      </c>
      <c r="BY53">
        <f t="shared" si="225"/>
        <v>3.8857588854668529E-2</v>
      </c>
      <c r="BZ53">
        <f t="shared" si="226"/>
        <v>1.845842430465568E-2</v>
      </c>
      <c r="CA53">
        <f t="shared" si="227"/>
        <v>9.6003687738640004E-3</v>
      </c>
      <c r="CB53">
        <f t="shared" si="228"/>
        <v>6.0548268093699981E-2</v>
      </c>
      <c r="CC53">
        <f t="shared" si="229"/>
        <v>2.7590342264230492E-2</v>
      </c>
      <c r="CD53">
        <f t="shared" si="230"/>
        <v>1.1947345052483458E-2</v>
      </c>
      <c r="CE53">
        <f t="shared" si="231"/>
        <v>4.6588355471373792E-2</v>
      </c>
      <c r="CF53">
        <f t="shared" si="232"/>
        <v>2.0323635503158691E-2</v>
      </c>
      <c r="CG53">
        <f t="shared" si="233"/>
        <v>3.6332890848153783E-2</v>
      </c>
      <c r="CH53" s="7">
        <v>50</v>
      </c>
      <c r="CI53" s="8">
        <v>150</v>
      </c>
      <c r="CJ53" s="8">
        <v>145</v>
      </c>
      <c r="CK53" s="8">
        <f t="shared" si="15"/>
        <v>3</v>
      </c>
      <c r="CL53" s="8">
        <f t="shared" si="16"/>
        <v>0.33333333333333331</v>
      </c>
      <c r="CM53">
        <f t="shared" si="17"/>
        <v>0.1</v>
      </c>
      <c r="CN53">
        <f t="shared" si="95"/>
        <v>375</v>
      </c>
      <c r="CO53">
        <f t="shared" ref="CO53:CU53" si="270">CN53+125</f>
        <v>500</v>
      </c>
      <c r="CP53">
        <f t="shared" si="270"/>
        <v>625</v>
      </c>
      <c r="CQ53">
        <f t="shared" si="270"/>
        <v>750</v>
      </c>
      <c r="CR53">
        <f t="shared" si="270"/>
        <v>875</v>
      </c>
      <c r="CS53">
        <f t="shared" si="270"/>
        <v>1000</v>
      </c>
      <c r="CT53">
        <f t="shared" si="270"/>
        <v>1125</v>
      </c>
      <c r="CU53">
        <f t="shared" si="270"/>
        <v>1250</v>
      </c>
      <c r="CV53">
        <f t="shared" si="261"/>
        <v>7.5</v>
      </c>
      <c r="CW53">
        <f t="shared" si="261"/>
        <v>10</v>
      </c>
      <c r="CX53">
        <f t="shared" si="261"/>
        <v>12.5</v>
      </c>
      <c r="CY53">
        <f t="shared" si="261"/>
        <v>15</v>
      </c>
      <c r="CZ53">
        <f t="shared" si="261"/>
        <v>17.5</v>
      </c>
      <c r="DA53">
        <f t="shared" si="261"/>
        <v>20</v>
      </c>
      <c r="DB53">
        <f t="shared" si="261"/>
        <v>22.5</v>
      </c>
      <c r="DC53">
        <f t="shared" si="261"/>
        <v>25</v>
      </c>
      <c r="DD53" s="11">
        <f t="shared" si="262"/>
        <v>1.3333333333333334E-2</v>
      </c>
      <c r="DE53" s="11">
        <f t="shared" si="262"/>
        <v>0.01</v>
      </c>
      <c r="DF53" s="11">
        <f t="shared" si="262"/>
        <v>8.0000000000000002E-3</v>
      </c>
      <c r="DG53" s="11">
        <f t="shared" si="262"/>
        <v>6.6666666666666671E-3</v>
      </c>
      <c r="DH53" s="11">
        <f t="shared" si="262"/>
        <v>5.7142857142857143E-3</v>
      </c>
      <c r="DI53" s="11">
        <f t="shared" si="262"/>
        <v>5.0000000000000001E-3</v>
      </c>
      <c r="DJ53" s="11">
        <f t="shared" si="262"/>
        <v>4.4444444444444444E-3</v>
      </c>
      <c r="DK53" s="11">
        <f t="shared" si="262"/>
        <v>4.0000000000000001E-3</v>
      </c>
      <c r="DL53">
        <f t="shared" si="21"/>
        <v>5</v>
      </c>
      <c r="DM53">
        <f t="shared" ref="DM53:DT53" si="271">E53+F53</f>
        <v>5.4977867500000002E-5</v>
      </c>
      <c r="DN53">
        <f t="shared" si="271"/>
        <v>2.3925891219999999E-5</v>
      </c>
      <c r="DO53">
        <f t="shared" si="271"/>
        <v>1.2563047360000001E-5</v>
      </c>
      <c r="DP53">
        <f t="shared" si="271"/>
        <v>7.4526326200000006E-6</v>
      </c>
      <c r="DQ53">
        <f t="shared" si="271"/>
        <v>4.7936823800000004E-6</v>
      </c>
      <c r="DR53">
        <f t="shared" si="271"/>
        <v>3.2672032799999999E-6</v>
      </c>
      <c r="DS53">
        <f t="shared" si="271"/>
        <v>2.3266005379999999E-6</v>
      </c>
      <c r="DT53">
        <f t="shared" si="271"/>
        <v>1.7149759089999998E-6</v>
      </c>
    </row>
    <row r="54" spans="1:124">
      <c r="A54">
        <f>'2000 250 200 1'!A55</f>
        <v>51</v>
      </c>
      <c r="B54">
        <f t="shared" si="7"/>
        <v>-510</v>
      </c>
      <c r="C54">
        <f>'2000 250 200 1'!B55</f>
        <v>0.36199999999999999</v>
      </c>
      <c r="D54">
        <f t="shared" si="8"/>
        <v>-0.44129142946683431</v>
      </c>
      <c r="E54">
        <f>'2000 250 200 1'!C188</f>
        <v>3.7906414099999997E-5</v>
      </c>
      <c r="F54">
        <f>'2000 250 200 1'!C321</f>
        <v>1.5763915299999999E-5</v>
      </c>
      <c r="G54">
        <f>'2000 250 200 1'!C454</f>
        <v>7.9220653699999995E-6</v>
      </c>
      <c r="H54">
        <f>'2000 250 200 1'!C587</f>
        <v>4.5480739100000001E-6</v>
      </c>
      <c r="I54">
        <f>'2000 250 200 1'!C720</f>
        <v>2.8545933E-6</v>
      </c>
      <c r="J54">
        <f>'2000 250 200 1'!C853</f>
        <v>1.9087760799999999E-6</v>
      </c>
      <c r="K54">
        <f>'2000 250 200 1'!C986</f>
        <v>1.3385542000000001E-6</v>
      </c>
      <c r="L54">
        <f>'2000 250 200 1'!C1119</f>
        <v>9.7429951499999997E-7</v>
      </c>
      <c r="M54">
        <f>'2000 250 200 1'!C1252</f>
        <v>7.3077592999999999E-7</v>
      </c>
      <c r="N54">
        <f t="shared" si="162"/>
        <v>2.2142498799999998E-5</v>
      </c>
      <c r="O54">
        <f t="shared" si="163"/>
        <v>7.8418499299999997E-6</v>
      </c>
      <c r="P54">
        <f t="shared" si="164"/>
        <v>3.3739914599999993E-6</v>
      </c>
      <c r="Q54">
        <f t="shared" si="165"/>
        <v>1.6934806100000001E-6</v>
      </c>
      <c r="R54">
        <f t="shared" si="166"/>
        <v>9.4581722000000011E-7</v>
      </c>
      <c r="S54">
        <f t="shared" si="167"/>
        <v>5.7022187999999981E-7</v>
      </c>
      <c r="T54">
        <f t="shared" si="168"/>
        <v>3.642546850000001E-7</v>
      </c>
      <c r="U54">
        <f t="shared" si="169"/>
        <v>2.4352358499999998E-7</v>
      </c>
      <c r="V54">
        <f t="shared" si="170"/>
        <v>1.4300648869999998E-5</v>
      </c>
      <c r="W54">
        <f t="shared" si="171"/>
        <v>4.4678584700000004E-6</v>
      </c>
      <c r="X54">
        <f t="shared" si="172"/>
        <v>1.6805108499999992E-6</v>
      </c>
      <c r="Y54">
        <f t="shared" si="173"/>
        <v>7.4766339000000003E-7</v>
      </c>
      <c r="Z54">
        <f t="shared" si="174"/>
        <v>3.755953400000003E-7</v>
      </c>
      <c r="AA54">
        <f t="shared" si="175"/>
        <v>2.0596719499999971E-7</v>
      </c>
      <c r="AB54">
        <f t="shared" si="176"/>
        <v>1.2073110000000012E-7</v>
      </c>
      <c r="AC54">
        <f t="shared" si="177"/>
        <v>9.8327903999999958E-6</v>
      </c>
      <c r="AD54">
        <f t="shared" si="178"/>
        <v>2.7873476199999995E-6</v>
      </c>
      <c r="AE54">
        <f t="shared" si="179"/>
        <v>9.3284745999999872E-7</v>
      </c>
      <c r="AF54">
        <f t="shared" si="180"/>
        <v>3.7206805000000015E-7</v>
      </c>
      <c r="AG54">
        <f t="shared" si="181"/>
        <v>1.6962814500000059E-7</v>
      </c>
      <c r="AH54">
        <f t="shared" si="182"/>
        <v>8.5236094999999375E-8</v>
      </c>
      <c r="AI54">
        <f t="shared" si="183"/>
        <v>7.0454427800000001E-6</v>
      </c>
      <c r="AJ54">
        <f t="shared" si="184"/>
        <v>1.8545001600000021E-6</v>
      </c>
      <c r="AK54">
        <f t="shared" si="185"/>
        <v>5.6077940999999857E-7</v>
      </c>
      <c r="AL54">
        <f t="shared" si="186"/>
        <v>2.0243990499999913E-7</v>
      </c>
      <c r="AM54">
        <f t="shared" si="187"/>
        <v>8.4392050000001431E-8</v>
      </c>
      <c r="AN54">
        <f t="shared" si="188"/>
        <v>5.190942619999998E-6</v>
      </c>
      <c r="AO54">
        <f t="shared" si="189"/>
        <v>1.2937207500000009E-6</v>
      </c>
      <c r="AP54">
        <f t="shared" si="190"/>
        <v>3.5833950500000113E-7</v>
      </c>
      <c r="AQ54">
        <f t="shared" si="191"/>
        <v>1.1804785499999961E-7</v>
      </c>
      <c r="AR54">
        <f t="shared" si="192"/>
        <v>3.8972218699999929E-6</v>
      </c>
      <c r="AS54">
        <f t="shared" si="193"/>
        <v>9.3538124499999472E-7</v>
      </c>
      <c r="AT54">
        <f t="shared" si="194"/>
        <v>2.4029165000000216E-7</v>
      </c>
      <c r="AU54">
        <f t="shared" si="195"/>
        <v>2.9618406250000098E-6</v>
      </c>
      <c r="AV54">
        <f t="shared" si="196"/>
        <v>6.950895950000131E-7</v>
      </c>
      <c r="AW54">
        <f t="shared" si="197"/>
        <v>2.2667510299999848E-6</v>
      </c>
      <c r="AX54">
        <f t="shared" si="198"/>
        <v>0.41256498790931584</v>
      </c>
      <c r="AY54">
        <f t="shared" si="199"/>
        <v>0.33107558598712644</v>
      </c>
      <c r="AZ54">
        <f t="shared" si="200"/>
        <v>0.27056565963231161</v>
      </c>
      <c r="BA54">
        <f t="shared" si="201"/>
        <v>0.22876627598662511</v>
      </c>
      <c r="BB54">
        <f t="shared" si="202"/>
        <v>0.19856054497289485</v>
      </c>
      <c r="BC54">
        <f t="shared" si="203"/>
        <v>0.17559713082218412</v>
      </c>
      <c r="BD54">
        <f t="shared" si="204"/>
        <v>0.15749144990780364</v>
      </c>
      <c r="BE54">
        <f t="shared" si="205"/>
        <v>0.14282276230891355</v>
      </c>
      <c r="BF54">
        <f t="shared" si="206"/>
        <v>0.23218205629772751</v>
      </c>
      <c r="BG54">
        <f t="shared" si="207"/>
        <v>0.15824360108607541</v>
      </c>
      <c r="BH54">
        <f t="shared" si="208"/>
        <v>0.10966004406453396</v>
      </c>
      <c r="BI54">
        <f t="shared" si="209"/>
        <v>8.0295112875031008E-2</v>
      </c>
      <c r="BJ54">
        <f t="shared" si="210"/>
        <v>6.1553596185811348E-2</v>
      </c>
      <c r="BK54">
        <f t="shared" si="211"/>
        <v>4.8788549683807532E-2</v>
      </c>
      <c r="BL54">
        <f t="shared" si="212"/>
        <v>3.9666816952691399E-2</v>
      </c>
      <c r="BM54">
        <f t="shared" si="213"/>
        <v>0.14866526645846556</v>
      </c>
      <c r="BN54">
        <f t="shared" si="214"/>
        <v>8.965805237844264E-2</v>
      </c>
      <c r="BO54">
        <f t="shared" si="215"/>
        <v>5.4129862838969825E-2</v>
      </c>
      <c r="BP54">
        <f t="shared" si="216"/>
        <v>3.4935975369887171E-2</v>
      </c>
      <c r="BQ54">
        <f t="shared" si="217"/>
        <v>2.3971565441437033E-2</v>
      </c>
      <c r="BR54">
        <f t="shared" si="218"/>
        <v>1.7211048474829752E-2</v>
      </c>
      <c r="BS54">
        <f t="shared" si="219"/>
        <v>0.102115174301058</v>
      </c>
      <c r="BT54">
        <f t="shared" si="220"/>
        <v>5.6201361725935234E-2</v>
      </c>
      <c r="BU54">
        <f t="shared" si="221"/>
        <v>3.01947831119929E-2</v>
      </c>
      <c r="BV54">
        <f t="shared" si="222"/>
        <v>1.7415238522632631E-2</v>
      </c>
      <c r="BW54">
        <f t="shared" si="223"/>
        <v>1.080979384392858E-2</v>
      </c>
      <c r="BX54">
        <f t="shared" si="224"/>
        <v>7.3211024424479479E-2</v>
      </c>
      <c r="BY54">
        <f t="shared" si="225"/>
        <v>3.767828439229183E-2</v>
      </c>
      <c r="BZ54">
        <f t="shared" si="226"/>
        <v>1.8332797587868377E-2</v>
      </c>
      <c r="CA54">
        <f t="shared" si="227"/>
        <v>9.5546060813278075E-3</v>
      </c>
      <c r="CB54">
        <f t="shared" si="228"/>
        <v>5.3946467552928083E-2</v>
      </c>
      <c r="CC54">
        <f t="shared" si="229"/>
        <v>2.6490339543895836E-2</v>
      </c>
      <c r="CD54">
        <f t="shared" si="230"/>
        <v>1.1850372887220991E-2</v>
      </c>
      <c r="CE54">
        <f t="shared" si="231"/>
        <v>4.0453079116193245E-2</v>
      </c>
      <c r="CF54">
        <f t="shared" si="232"/>
        <v>1.9286050918988197E-2</v>
      </c>
      <c r="CG54">
        <f t="shared" si="233"/>
        <v>3.0653531491338919E-2</v>
      </c>
      <c r="CH54" s="7">
        <v>50</v>
      </c>
      <c r="CI54" s="8">
        <v>150</v>
      </c>
      <c r="CJ54" s="8">
        <v>145</v>
      </c>
      <c r="CK54" s="8">
        <f t="shared" si="15"/>
        <v>3</v>
      </c>
      <c r="CL54" s="8">
        <f t="shared" si="16"/>
        <v>0.33333333333333331</v>
      </c>
      <c r="CM54">
        <f t="shared" si="17"/>
        <v>0.1</v>
      </c>
      <c r="CN54">
        <f t="shared" si="95"/>
        <v>375</v>
      </c>
      <c r="CO54">
        <f t="shared" ref="CO54:CU54" si="272">CN54+125</f>
        <v>500</v>
      </c>
      <c r="CP54">
        <f t="shared" si="272"/>
        <v>625</v>
      </c>
      <c r="CQ54">
        <f t="shared" si="272"/>
        <v>750</v>
      </c>
      <c r="CR54">
        <f t="shared" si="272"/>
        <v>875</v>
      </c>
      <c r="CS54">
        <f t="shared" si="272"/>
        <v>1000</v>
      </c>
      <c r="CT54">
        <f t="shared" si="272"/>
        <v>1125</v>
      </c>
      <c r="CU54">
        <f t="shared" si="272"/>
        <v>1250</v>
      </c>
      <c r="CV54">
        <f t="shared" si="261"/>
        <v>7.5</v>
      </c>
      <c r="CW54">
        <f t="shared" si="261"/>
        <v>10</v>
      </c>
      <c r="CX54">
        <f t="shared" si="261"/>
        <v>12.5</v>
      </c>
      <c r="CY54">
        <f t="shared" si="261"/>
        <v>15</v>
      </c>
      <c r="CZ54">
        <f t="shared" si="261"/>
        <v>17.5</v>
      </c>
      <c r="DA54">
        <f t="shared" si="261"/>
        <v>20</v>
      </c>
      <c r="DB54">
        <f t="shared" si="261"/>
        <v>22.5</v>
      </c>
      <c r="DC54">
        <f t="shared" si="261"/>
        <v>25</v>
      </c>
      <c r="DD54" s="11">
        <f t="shared" si="262"/>
        <v>1.3333333333333334E-2</v>
      </c>
      <c r="DE54" s="11">
        <f t="shared" si="262"/>
        <v>0.01</v>
      </c>
      <c r="DF54" s="11">
        <f t="shared" si="262"/>
        <v>8.0000000000000002E-3</v>
      </c>
      <c r="DG54" s="11">
        <f t="shared" si="262"/>
        <v>6.6666666666666671E-3</v>
      </c>
      <c r="DH54" s="11">
        <f t="shared" si="262"/>
        <v>5.7142857142857143E-3</v>
      </c>
      <c r="DI54" s="11">
        <f t="shared" si="262"/>
        <v>5.0000000000000001E-3</v>
      </c>
      <c r="DJ54" s="11">
        <f t="shared" si="262"/>
        <v>4.4444444444444444E-3</v>
      </c>
      <c r="DK54" s="11">
        <f t="shared" si="262"/>
        <v>4.0000000000000001E-3</v>
      </c>
      <c r="DL54">
        <f t="shared" si="21"/>
        <v>5</v>
      </c>
      <c r="DM54">
        <f t="shared" ref="DM54:DT54" si="273">E54+F54</f>
        <v>5.3670329399999999E-5</v>
      </c>
      <c r="DN54">
        <f t="shared" si="273"/>
        <v>2.368598067E-5</v>
      </c>
      <c r="DO54">
        <f t="shared" si="273"/>
        <v>1.247013928E-5</v>
      </c>
      <c r="DP54">
        <f t="shared" si="273"/>
        <v>7.4026672100000006E-6</v>
      </c>
      <c r="DQ54">
        <f t="shared" si="273"/>
        <v>4.7633693799999995E-6</v>
      </c>
      <c r="DR54">
        <f t="shared" si="273"/>
        <v>3.24733028E-6</v>
      </c>
      <c r="DS54">
        <f t="shared" si="273"/>
        <v>2.3128537150000003E-6</v>
      </c>
      <c r="DT54">
        <f t="shared" si="273"/>
        <v>1.705075445E-6</v>
      </c>
    </row>
    <row r="55" spans="1:124">
      <c r="A55">
        <f>'2000 250 200 1'!A56</f>
        <v>52</v>
      </c>
      <c r="B55">
        <f t="shared" si="7"/>
        <v>-520</v>
      </c>
      <c r="C55">
        <f>'2000 250 200 1'!B56</f>
        <v>0.40639999999999998</v>
      </c>
      <c r="D55">
        <f t="shared" si="8"/>
        <v>-0.39104630072413715</v>
      </c>
      <c r="E55">
        <f>'2000 250 200 1'!C189</f>
        <v>3.6646348099999998E-5</v>
      </c>
      <c r="F55">
        <f>'2000 250 200 1'!C322</f>
        <v>1.5559897200000002E-5</v>
      </c>
      <c r="G55">
        <f>'2000 250 200 1'!C455</f>
        <v>7.8554370599999995E-6</v>
      </c>
      <c r="H55">
        <f>'2000 250 200 1'!C588</f>
        <v>4.5143612000000002E-6</v>
      </c>
      <c r="I55">
        <f>'2000 250 200 1'!C721</f>
        <v>2.8348313400000001E-6</v>
      </c>
      <c r="J55">
        <f>'2000 250 200 1'!C854</f>
        <v>1.8961291E-6</v>
      </c>
      <c r="K55">
        <f>'2000 250 200 1'!C987</f>
        <v>1.3299609100000001E-6</v>
      </c>
      <c r="L55">
        <f>'2000 250 200 1'!C1120</f>
        <v>9.6820300800000001E-7</v>
      </c>
      <c r="M55">
        <f>'2000 250 200 1'!C1253</f>
        <v>7.2629626799999995E-7</v>
      </c>
      <c r="N55">
        <f t="shared" si="162"/>
        <v>2.1086450899999996E-5</v>
      </c>
      <c r="O55">
        <f t="shared" si="163"/>
        <v>7.704460140000002E-6</v>
      </c>
      <c r="P55">
        <f t="shared" si="164"/>
        <v>3.3410758599999993E-6</v>
      </c>
      <c r="Q55">
        <f t="shared" si="165"/>
        <v>1.6795298600000001E-6</v>
      </c>
      <c r="R55">
        <f t="shared" si="166"/>
        <v>9.3870224000000009E-7</v>
      </c>
      <c r="S55">
        <f t="shared" si="167"/>
        <v>5.6616818999999999E-7</v>
      </c>
      <c r="T55">
        <f t="shared" si="168"/>
        <v>3.6175790200000004E-7</v>
      </c>
      <c r="U55">
        <f t="shared" si="169"/>
        <v>2.4190674000000006E-7</v>
      </c>
      <c r="V55">
        <f t="shared" si="170"/>
        <v>1.3381990759999994E-5</v>
      </c>
      <c r="W55">
        <f t="shared" si="171"/>
        <v>4.3633842800000027E-6</v>
      </c>
      <c r="X55">
        <f t="shared" si="172"/>
        <v>1.6615459999999993E-6</v>
      </c>
      <c r="Y55">
        <f t="shared" si="173"/>
        <v>7.4082761999999999E-7</v>
      </c>
      <c r="Z55">
        <f t="shared" si="174"/>
        <v>3.7253405000000009E-7</v>
      </c>
      <c r="AA55">
        <f t="shared" si="175"/>
        <v>2.0441028799999995E-7</v>
      </c>
      <c r="AB55">
        <f t="shared" si="176"/>
        <v>1.1985116199999998E-7</v>
      </c>
      <c r="AC55">
        <f t="shared" si="177"/>
        <v>9.0186064799999917E-6</v>
      </c>
      <c r="AD55">
        <f t="shared" si="178"/>
        <v>2.7018382800000035E-6</v>
      </c>
      <c r="AE55">
        <f t="shared" si="179"/>
        <v>9.2071837999999841E-7</v>
      </c>
      <c r="AF55">
        <f t="shared" si="180"/>
        <v>3.6829357000000117E-7</v>
      </c>
      <c r="AG55">
        <f t="shared" si="181"/>
        <v>1.6812376199999993E-7</v>
      </c>
      <c r="AH55">
        <f t="shared" si="182"/>
        <v>8.455912599999954E-8</v>
      </c>
      <c r="AI55">
        <f t="shared" si="183"/>
        <v>6.3167681999999882E-6</v>
      </c>
      <c r="AJ55">
        <f t="shared" si="184"/>
        <v>1.7811199000000042E-6</v>
      </c>
      <c r="AK55">
        <f t="shared" si="185"/>
        <v>5.5242480999999767E-7</v>
      </c>
      <c r="AL55">
        <f t="shared" si="186"/>
        <v>2.001698080000006E-7</v>
      </c>
      <c r="AM55">
        <f t="shared" si="187"/>
        <v>8.3564636000000606E-8</v>
      </c>
      <c r="AN55">
        <f t="shared" si="188"/>
        <v>4.5356482999999751E-6</v>
      </c>
      <c r="AO55">
        <f t="shared" si="189"/>
        <v>1.2286950900000061E-6</v>
      </c>
      <c r="AP55">
        <f t="shared" si="190"/>
        <v>3.5225500200000025E-7</v>
      </c>
      <c r="AQ55">
        <f t="shared" si="191"/>
        <v>1.1660517199999851E-7</v>
      </c>
      <c r="AR55">
        <f t="shared" si="192"/>
        <v>3.3069532099999637E-6</v>
      </c>
      <c r="AS55">
        <f t="shared" si="193"/>
        <v>8.7644008800000522E-7</v>
      </c>
      <c r="AT55">
        <f t="shared" si="194"/>
        <v>2.3564983000000068E-7</v>
      </c>
      <c r="AU55">
        <f t="shared" si="195"/>
        <v>2.4305131219999846E-6</v>
      </c>
      <c r="AV55">
        <f t="shared" si="196"/>
        <v>6.4079025800001492E-7</v>
      </c>
      <c r="AW55">
        <f t="shared" si="197"/>
        <v>1.7897228639999815E-6</v>
      </c>
      <c r="AX55">
        <f t="shared" si="198"/>
        <v>0.40390667397795021</v>
      </c>
      <c r="AY55">
        <f t="shared" si="199"/>
        <v>0.32903481344536661</v>
      </c>
      <c r="AZ55">
        <f t="shared" si="200"/>
        <v>0.27009946239818461</v>
      </c>
      <c r="BA55">
        <f t="shared" si="201"/>
        <v>0.22853257019171797</v>
      </c>
      <c r="BB55">
        <f t="shared" si="202"/>
        <v>0.19841684408589136</v>
      </c>
      <c r="BC55">
        <f t="shared" si="203"/>
        <v>0.17549671219495824</v>
      </c>
      <c r="BD55">
        <f t="shared" si="204"/>
        <v>0.15741170556485956</v>
      </c>
      <c r="BE55">
        <f t="shared" si="205"/>
        <v>0.14276001378474479</v>
      </c>
      <c r="BF55">
        <f t="shared" si="206"/>
        <v>0.22280412792619608</v>
      </c>
      <c r="BG55">
        <f t="shared" si="207"/>
        <v>0.15622742060503664</v>
      </c>
      <c r="BH55">
        <f t="shared" si="208"/>
        <v>0.10927895277369988</v>
      </c>
      <c r="BI55">
        <f t="shared" si="209"/>
        <v>8.0129999674083796E-2</v>
      </c>
      <c r="BJ55">
        <f t="shared" si="210"/>
        <v>6.1464920675797924E-2</v>
      </c>
      <c r="BK55">
        <f t="shared" si="211"/>
        <v>4.873533802306225E-2</v>
      </c>
      <c r="BL55">
        <f t="shared" si="212"/>
        <v>3.9627290368966353E-2</v>
      </c>
      <c r="BM55">
        <f t="shared" si="213"/>
        <v>0.13965870286897447</v>
      </c>
      <c r="BN55">
        <f t="shared" si="214"/>
        <v>8.78231704184705E-2</v>
      </c>
      <c r="BO55">
        <f t="shared" si="215"/>
        <v>5.3840791286061382E-2</v>
      </c>
      <c r="BP55">
        <f t="shared" si="216"/>
        <v>3.4825884628491663E-2</v>
      </c>
      <c r="BQ55">
        <f t="shared" si="217"/>
        <v>2.3918165825115127E-2</v>
      </c>
      <c r="BR55">
        <f t="shared" si="218"/>
        <v>1.7184755947948372E-2</v>
      </c>
      <c r="BS55">
        <f t="shared" si="219"/>
        <v>9.3705477185551098E-2</v>
      </c>
      <c r="BT55">
        <f t="shared" si="220"/>
        <v>5.4534113015164642E-2</v>
      </c>
      <c r="BU55">
        <f t="shared" si="221"/>
        <v>2.9973046179936846E-2</v>
      </c>
      <c r="BV55">
        <f t="shared" si="222"/>
        <v>1.7340499712521978E-2</v>
      </c>
      <c r="BW55">
        <f t="shared" si="223"/>
        <v>1.0774997260606428E-2</v>
      </c>
      <c r="BX55">
        <f t="shared" si="224"/>
        <v>6.5442856251584261E-2</v>
      </c>
      <c r="BY55">
        <f t="shared" si="225"/>
        <v>3.6148066887639566E-2</v>
      </c>
      <c r="BZ55">
        <f t="shared" si="226"/>
        <v>1.8158482764045233E-2</v>
      </c>
      <c r="CA55">
        <f t="shared" si="227"/>
        <v>9.5034429832247698E-3</v>
      </c>
      <c r="CB55">
        <f t="shared" si="228"/>
        <v>4.6816184899980073E-2</v>
      </c>
      <c r="CC55">
        <f t="shared" si="229"/>
        <v>2.5070642903932745E-2</v>
      </c>
      <c r="CD55">
        <f t="shared" si="230"/>
        <v>1.1709180970147321E-2</v>
      </c>
      <c r="CE55">
        <f t="shared" si="231"/>
        <v>3.3943264050205604E-2</v>
      </c>
      <c r="CF55">
        <f t="shared" si="232"/>
        <v>1.7956793427706123E-2</v>
      </c>
      <c r="CG55">
        <f t="shared" si="233"/>
        <v>2.4743351792212012E-2</v>
      </c>
      <c r="CH55" s="7">
        <v>50</v>
      </c>
      <c r="CI55" s="8">
        <v>150</v>
      </c>
      <c r="CJ55" s="8">
        <v>145</v>
      </c>
      <c r="CK55" s="8">
        <f t="shared" si="15"/>
        <v>3</v>
      </c>
      <c r="CL55" s="8">
        <f t="shared" si="16"/>
        <v>0.33333333333333331</v>
      </c>
      <c r="CM55">
        <f t="shared" si="17"/>
        <v>0.1</v>
      </c>
      <c r="CN55">
        <f t="shared" si="95"/>
        <v>375</v>
      </c>
      <c r="CO55">
        <f t="shared" ref="CO55:CU55" si="274">CN55+125</f>
        <v>500</v>
      </c>
      <c r="CP55">
        <f t="shared" si="274"/>
        <v>625</v>
      </c>
      <c r="CQ55">
        <f t="shared" si="274"/>
        <v>750</v>
      </c>
      <c r="CR55">
        <f t="shared" si="274"/>
        <v>875</v>
      </c>
      <c r="CS55">
        <f t="shared" si="274"/>
        <v>1000</v>
      </c>
      <c r="CT55">
        <f t="shared" si="274"/>
        <v>1125</v>
      </c>
      <c r="CU55">
        <f t="shared" si="274"/>
        <v>1250</v>
      </c>
      <c r="CV55">
        <f t="shared" si="261"/>
        <v>7.5</v>
      </c>
      <c r="CW55">
        <f t="shared" si="261"/>
        <v>10</v>
      </c>
      <c r="CX55">
        <f t="shared" si="261"/>
        <v>12.5</v>
      </c>
      <c r="CY55">
        <f t="shared" si="261"/>
        <v>15</v>
      </c>
      <c r="CZ55">
        <f t="shared" si="261"/>
        <v>17.5</v>
      </c>
      <c r="DA55">
        <f t="shared" si="261"/>
        <v>20</v>
      </c>
      <c r="DB55">
        <f t="shared" si="261"/>
        <v>22.5</v>
      </c>
      <c r="DC55">
        <f t="shared" si="261"/>
        <v>25</v>
      </c>
      <c r="DD55" s="11">
        <f t="shared" si="262"/>
        <v>1.3333333333333334E-2</v>
      </c>
      <c r="DE55" s="11">
        <f t="shared" si="262"/>
        <v>0.01</v>
      </c>
      <c r="DF55" s="11">
        <f t="shared" si="262"/>
        <v>8.0000000000000002E-3</v>
      </c>
      <c r="DG55" s="11">
        <f t="shared" si="262"/>
        <v>6.6666666666666671E-3</v>
      </c>
      <c r="DH55" s="11">
        <f t="shared" si="262"/>
        <v>5.7142857142857143E-3</v>
      </c>
      <c r="DI55" s="11">
        <f t="shared" si="262"/>
        <v>5.0000000000000001E-3</v>
      </c>
      <c r="DJ55" s="11">
        <f t="shared" si="262"/>
        <v>4.4444444444444444E-3</v>
      </c>
      <c r="DK55" s="11">
        <f t="shared" si="262"/>
        <v>4.0000000000000001E-3</v>
      </c>
      <c r="DL55">
        <f t="shared" si="21"/>
        <v>5</v>
      </c>
      <c r="DM55">
        <f t="shared" ref="DM55:DT55" si="275">E55+F55</f>
        <v>5.22062453E-5</v>
      </c>
      <c r="DN55">
        <f t="shared" si="275"/>
        <v>2.3415334260000001E-5</v>
      </c>
      <c r="DO55">
        <f t="shared" si="275"/>
        <v>1.236979826E-5</v>
      </c>
      <c r="DP55">
        <f t="shared" si="275"/>
        <v>7.3491925400000003E-6</v>
      </c>
      <c r="DQ55">
        <f t="shared" si="275"/>
        <v>4.7309604400000006E-6</v>
      </c>
      <c r="DR55">
        <f t="shared" si="275"/>
        <v>3.2260900100000003E-6</v>
      </c>
      <c r="DS55">
        <f t="shared" si="275"/>
        <v>2.2981639180000001E-6</v>
      </c>
      <c r="DT55">
        <f t="shared" si="275"/>
        <v>1.694499276E-6</v>
      </c>
    </row>
    <row r="56" spans="1:124">
      <c r="A56">
        <f>'2000 250 200 1'!A57</f>
        <v>53</v>
      </c>
      <c r="B56">
        <f t="shared" si="7"/>
        <v>-530</v>
      </c>
      <c r="C56">
        <f>'2000 250 200 1'!B57</f>
        <v>0.45610000000000001</v>
      </c>
      <c r="D56">
        <f t="shared" si="8"/>
        <v>-0.34093992775906168</v>
      </c>
      <c r="E56">
        <f>'2000 250 200 1'!C190</f>
        <v>3.5253039699999997E-5</v>
      </c>
      <c r="F56">
        <f>'2000 250 200 1'!C323</f>
        <v>1.5325828400000001E-5</v>
      </c>
      <c r="G56">
        <f>'2000 250 200 1'!C456</f>
        <v>7.7828657000000001E-6</v>
      </c>
      <c r="H56">
        <f>'2000 250 200 1'!C589</f>
        <v>4.4783525299999997E-6</v>
      </c>
      <c r="I56">
        <f>'2000 250 200 1'!C722</f>
        <v>2.8137446699999999E-6</v>
      </c>
      <c r="J56">
        <f>'2000 250 200 1'!C855</f>
        <v>1.8826567799999999E-6</v>
      </c>
      <c r="K56">
        <f>'2000 250 200 1'!C988</f>
        <v>1.3208175600000001E-6</v>
      </c>
      <c r="L56">
        <f>'2000 250 200 1'!C1121</f>
        <v>9.6171362100000001E-7</v>
      </c>
      <c r="M56">
        <f>'2000 250 200 1'!C1254</f>
        <v>7.2152397800000005E-7</v>
      </c>
      <c r="N56">
        <f t="shared" si="162"/>
        <v>1.9927211299999996E-5</v>
      </c>
      <c r="O56">
        <f t="shared" si="163"/>
        <v>7.5429627000000011E-6</v>
      </c>
      <c r="P56">
        <f t="shared" si="164"/>
        <v>3.3045131700000004E-6</v>
      </c>
      <c r="Q56">
        <f t="shared" si="165"/>
        <v>1.6646078599999998E-6</v>
      </c>
      <c r="R56">
        <f t="shared" si="166"/>
        <v>9.3108788999999998E-7</v>
      </c>
      <c r="S56">
        <f t="shared" si="167"/>
        <v>5.6183921999999982E-7</v>
      </c>
      <c r="T56">
        <f t="shared" si="168"/>
        <v>3.5910393900000008E-7</v>
      </c>
      <c r="U56">
        <f t="shared" si="169"/>
        <v>2.4018964299999996E-7</v>
      </c>
      <c r="V56">
        <f t="shared" si="170"/>
        <v>1.2384248599999995E-5</v>
      </c>
      <c r="W56">
        <f t="shared" si="171"/>
        <v>4.2384495300000007E-6</v>
      </c>
      <c r="X56">
        <f t="shared" si="172"/>
        <v>1.6399053100000006E-6</v>
      </c>
      <c r="Y56">
        <f t="shared" si="173"/>
        <v>7.3351996999999986E-7</v>
      </c>
      <c r="Z56">
        <f t="shared" si="174"/>
        <v>3.6924867000000015E-7</v>
      </c>
      <c r="AA56">
        <f t="shared" si="175"/>
        <v>2.0273528099999974E-7</v>
      </c>
      <c r="AB56">
        <f t="shared" si="176"/>
        <v>1.1891429600000012E-7</v>
      </c>
      <c r="AC56">
        <f t="shared" si="177"/>
        <v>8.1457990699999884E-6</v>
      </c>
      <c r="AD56">
        <f t="shared" si="178"/>
        <v>2.5985442200000009E-6</v>
      </c>
      <c r="AE56">
        <f t="shared" si="179"/>
        <v>9.0638534000000115E-7</v>
      </c>
      <c r="AF56">
        <f t="shared" si="180"/>
        <v>3.6427129999999992E-7</v>
      </c>
      <c r="AG56">
        <f t="shared" si="181"/>
        <v>1.6651338900000041E-7</v>
      </c>
      <c r="AH56">
        <f t="shared" si="182"/>
        <v>8.3820985000000257E-8</v>
      </c>
      <c r="AI56">
        <f t="shared" si="183"/>
        <v>5.5472548499999912E-6</v>
      </c>
      <c r="AJ56">
        <f t="shared" si="184"/>
        <v>1.6921588799999977E-6</v>
      </c>
      <c r="AK56">
        <f t="shared" si="185"/>
        <v>5.4211404000000018E-7</v>
      </c>
      <c r="AL56">
        <f t="shared" si="186"/>
        <v>1.9775791099999887E-7</v>
      </c>
      <c r="AM56">
        <f t="shared" si="187"/>
        <v>8.269240399999994E-8</v>
      </c>
      <c r="AN56">
        <f t="shared" si="188"/>
        <v>3.8550959700000001E-6</v>
      </c>
      <c r="AO56">
        <f t="shared" si="189"/>
        <v>1.1500448399999977E-6</v>
      </c>
      <c r="AP56">
        <f t="shared" si="190"/>
        <v>3.4435612900000152E-7</v>
      </c>
      <c r="AQ56">
        <f t="shared" si="191"/>
        <v>1.1506550699999872E-7</v>
      </c>
      <c r="AR56">
        <f t="shared" si="192"/>
        <v>2.70505112999999E-6</v>
      </c>
      <c r="AS56">
        <f t="shared" si="193"/>
        <v>8.0568871099999004E-7</v>
      </c>
      <c r="AT56">
        <f t="shared" si="194"/>
        <v>2.2929062200000385E-7</v>
      </c>
      <c r="AU56">
        <f t="shared" si="195"/>
        <v>1.8993624189999838E-6</v>
      </c>
      <c r="AV56">
        <f t="shared" si="196"/>
        <v>5.7639808899999614E-7</v>
      </c>
      <c r="AW56">
        <f t="shared" si="197"/>
        <v>1.3229643299999761E-6</v>
      </c>
      <c r="AX56">
        <f t="shared" si="198"/>
        <v>0.39398294284881391</v>
      </c>
      <c r="AY56">
        <f t="shared" si="199"/>
        <v>0.3264123306734153</v>
      </c>
      <c r="AZ56">
        <f t="shared" si="200"/>
        <v>0.2695093675043414</v>
      </c>
      <c r="BA56">
        <f t="shared" si="201"/>
        <v>0.22827559950791659</v>
      </c>
      <c r="BB56">
        <f t="shared" si="202"/>
        <v>0.19825560057264696</v>
      </c>
      <c r="BC56">
        <f t="shared" si="203"/>
        <v>0.17538433599564898</v>
      </c>
      <c r="BD56">
        <f t="shared" si="204"/>
        <v>0.15732706829558973</v>
      </c>
      <c r="BE56">
        <f t="shared" si="205"/>
        <v>0.14269503196856759</v>
      </c>
      <c r="BF56">
        <f t="shared" si="206"/>
        <v>0.21219809271670395</v>
      </c>
      <c r="BG56">
        <f t="shared" si="207"/>
        <v>0.15363911863587554</v>
      </c>
      <c r="BH56">
        <f t="shared" si="208"/>
        <v>0.10878337285990937</v>
      </c>
      <c r="BI56">
        <f t="shared" si="209"/>
        <v>7.9949824442050052E-2</v>
      </c>
      <c r="BJ56">
        <f t="shared" si="210"/>
        <v>6.1365336609212132E-2</v>
      </c>
      <c r="BK56">
        <f t="shared" si="211"/>
        <v>4.8673741232874879E-2</v>
      </c>
      <c r="BL56">
        <f t="shared" si="212"/>
        <v>3.9584591395979793E-2</v>
      </c>
      <c r="BM56">
        <f t="shared" si="213"/>
        <v>0.12962743283360459</v>
      </c>
      <c r="BN56">
        <f t="shared" si="214"/>
        <v>8.5476203377640406E-2</v>
      </c>
      <c r="BO56">
        <f t="shared" si="215"/>
        <v>5.3450033501400075E-2</v>
      </c>
      <c r="BP56">
        <f t="shared" si="216"/>
        <v>3.4707142780334953E-2</v>
      </c>
      <c r="BQ56">
        <f t="shared" si="217"/>
        <v>2.3859434931404543E-2</v>
      </c>
      <c r="BR56">
        <f t="shared" si="218"/>
        <v>1.7152839382865912E-2</v>
      </c>
      <c r="BS56">
        <f t="shared" si="219"/>
        <v>8.4492477674303457E-2</v>
      </c>
      <c r="BT56">
        <f t="shared" si="220"/>
        <v>5.2415679880499236E-2</v>
      </c>
      <c r="BU56">
        <f t="shared" si="221"/>
        <v>2.9658664626626485E-2</v>
      </c>
      <c r="BV56">
        <f t="shared" si="222"/>
        <v>1.7260451164570513E-2</v>
      </c>
      <c r="BW56">
        <f t="shared" si="223"/>
        <v>1.0738636447006561E-2</v>
      </c>
      <c r="BX56">
        <f t="shared" si="224"/>
        <v>5.7081676834572298E-2</v>
      </c>
      <c r="BY56">
        <f t="shared" si="225"/>
        <v>3.422318024504218E-2</v>
      </c>
      <c r="BZ56">
        <f t="shared" si="226"/>
        <v>1.7897787366003209E-2</v>
      </c>
      <c r="CA56">
        <f t="shared" si="227"/>
        <v>9.4480097098760141E-3</v>
      </c>
      <c r="CB56">
        <f t="shared" si="228"/>
        <v>3.9284882216100832E-2</v>
      </c>
      <c r="CC56">
        <f t="shared" si="229"/>
        <v>2.3308719388981124E-2</v>
      </c>
      <c r="CD56">
        <f t="shared" si="230"/>
        <v>1.1486542279109203E-2</v>
      </c>
      <c r="CE56">
        <f t="shared" si="231"/>
        <v>2.7204083461283574E-2</v>
      </c>
      <c r="CF56">
        <f t="shared" si="232"/>
        <v>1.6334340378124482E-2</v>
      </c>
      <c r="CG56">
        <f t="shared" si="233"/>
        <v>1.87546661094459E-2</v>
      </c>
      <c r="CH56" s="7">
        <v>50</v>
      </c>
      <c r="CI56" s="8">
        <v>150</v>
      </c>
      <c r="CJ56" s="8">
        <v>145</v>
      </c>
      <c r="CK56" s="8">
        <f t="shared" si="15"/>
        <v>3</v>
      </c>
      <c r="CL56" s="8">
        <f t="shared" si="16"/>
        <v>0.33333333333333331</v>
      </c>
      <c r="CM56">
        <f t="shared" si="17"/>
        <v>0.1</v>
      </c>
      <c r="CN56">
        <f t="shared" si="95"/>
        <v>375</v>
      </c>
      <c r="CO56">
        <f t="shared" ref="CO56:CU56" si="276">CN56+125</f>
        <v>500</v>
      </c>
      <c r="CP56">
        <f t="shared" si="276"/>
        <v>625</v>
      </c>
      <c r="CQ56">
        <f t="shared" si="276"/>
        <v>750</v>
      </c>
      <c r="CR56">
        <f t="shared" si="276"/>
        <v>875</v>
      </c>
      <c r="CS56">
        <f t="shared" si="276"/>
        <v>1000</v>
      </c>
      <c r="CT56">
        <f t="shared" si="276"/>
        <v>1125</v>
      </c>
      <c r="CU56">
        <f t="shared" si="276"/>
        <v>1250</v>
      </c>
      <c r="CV56">
        <f t="shared" si="261"/>
        <v>7.5</v>
      </c>
      <c r="CW56">
        <f t="shared" si="261"/>
        <v>10</v>
      </c>
      <c r="CX56">
        <f t="shared" si="261"/>
        <v>12.5</v>
      </c>
      <c r="CY56">
        <f t="shared" si="261"/>
        <v>15</v>
      </c>
      <c r="CZ56">
        <f t="shared" si="261"/>
        <v>17.5</v>
      </c>
      <c r="DA56">
        <f t="shared" si="261"/>
        <v>20</v>
      </c>
      <c r="DB56">
        <f t="shared" si="261"/>
        <v>22.5</v>
      </c>
      <c r="DC56">
        <f t="shared" si="261"/>
        <v>25</v>
      </c>
      <c r="DD56" s="11">
        <f t="shared" si="262"/>
        <v>1.3333333333333334E-2</v>
      </c>
      <c r="DE56" s="11">
        <f t="shared" si="262"/>
        <v>0.01</v>
      </c>
      <c r="DF56" s="11">
        <f t="shared" si="262"/>
        <v>8.0000000000000002E-3</v>
      </c>
      <c r="DG56" s="11">
        <f t="shared" si="262"/>
        <v>6.6666666666666671E-3</v>
      </c>
      <c r="DH56" s="11">
        <f t="shared" si="262"/>
        <v>5.7142857142857143E-3</v>
      </c>
      <c r="DI56" s="11">
        <f t="shared" si="262"/>
        <v>5.0000000000000001E-3</v>
      </c>
      <c r="DJ56" s="11">
        <f t="shared" si="262"/>
        <v>4.4444444444444444E-3</v>
      </c>
      <c r="DK56" s="11">
        <f t="shared" si="262"/>
        <v>4.0000000000000001E-3</v>
      </c>
      <c r="DL56">
        <f t="shared" si="21"/>
        <v>5</v>
      </c>
      <c r="DM56">
        <f t="shared" ref="DM56:DT56" si="277">E56+F56</f>
        <v>5.0578868099999995E-5</v>
      </c>
      <c r="DN56">
        <f t="shared" si="277"/>
        <v>2.31086941E-5</v>
      </c>
      <c r="DO56">
        <f t="shared" si="277"/>
        <v>1.2261218229999999E-5</v>
      </c>
      <c r="DP56">
        <f t="shared" si="277"/>
        <v>7.2920971999999992E-6</v>
      </c>
      <c r="DQ56">
        <f t="shared" si="277"/>
        <v>4.6964014499999996E-6</v>
      </c>
      <c r="DR56">
        <f t="shared" si="277"/>
        <v>3.20347434E-6</v>
      </c>
      <c r="DS56">
        <f t="shared" si="277"/>
        <v>2.2825311810000001E-6</v>
      </c>
      <c r="DT56">
        <f t="shared" si="277"/>
        <v>1.6832375989999999E-6</v>
      </c>
    </row>
    <row r="57" spans="1:124">
      <c r="A57">
        <f>'2000 250 200 1'!A58</f>
        <v>54</v>
      </c>
      <c r="B57">
        <f t="shared" si="7"/>
        <v>-540</v>
      </c>
      <c r="C57">
        <f>'2000 250 200 1'!B58</f>
        <v>0.51200000000000001</v>
      </c>
      <c r="D57">
        <f t="shared" si="8"/>
        <v>-0.29073003902416922</v>
      </c>
      <c r="E57">
        <f>'2000 250 200 1'!C191</f>
        <v>3.3728362100000002E-5</v>
      </c>
      <c r="F57">
        <f>'2000 250 200 1'!C324</f>
        <v>1.50566383E-5</v>
      </c>
      <c r="G57">
        <f>'2000 250 200 1'!C457</f>
        <v>7.7032870200000004E-6</v>
      </c>
      <c r="H57">
        <f>'2000 250 200 1'!C590</f>
        <v>4.4399361600000003E-6</v>
      </c>
      <c r="I57">
        <f>'2000 250 200 1'!C723</f>
        <v>2.7912936100000002E-6</v>
      </c>
      <c r="J57">
        <f>'2000 250 200 1'!C856</f>
        <v>1.86834629E-6</v>
      </c>
      <c r="K57">
        <f>'2000 250 200 1'!C989</f>
        <v>1.3111218599999999E-6</v>
      </c>
      <c r="L57">
        <f>'2000 250 200 1'!C1122</f>
        <v>9.5482742500000001E-7</v>
      </c>
      <c r="M57">
        <f>'2000 250 200 1'!C1255</f>
        <v>7.1645287199999998E-7</v>
      </c>
      <c r="N57">
        <f t="shared" si="162"/>
        <v>1.8671723800000002E-5</v>
      </c>
      <c r="O57">
        <f t="shared" si="163"/>
        <v>7.3533512799999992E-6</v>
      </c>
      <c r="P57">
        <f t="shared" si="164"/>
        <v>3.26335086E-6</v>
      </c>
      <c r="Q57">
        <f t="shared" si="165"/>
        <v>1.6486425500000002E-6</v>
      </c>
      <c r="R57">
        <f t="shared" si="166"/>
        <v>9.2294732000000022E-7</v>
      </c>
      <c r="S57">
        <f t="shared" si="167"/>
        <v>5.5722443000000004E-7</v>
      </c>
      <c r="T57">
        <f t="shared" si="168"/>
        <v>3.5629443499999991E-7</v>
      </c>
      <c r="U57">
        <f t="shared" si="169"/>
        <v>2.3837455300000003E-7</v>
      </c>
      <c r="V57">
        <f t="shared" si="170"/>
        <v>1.1318372520000003E-5</v>
      </c>
      <c r="W57">
        <f t="shared" si="171"/>
        <v>4.0900004199999992E-6</v>
      </c>
      <c r="X57">
        <f t="shared" si="172"/>
        <v>1.6147083099999998E-6</v>
      </c>
      <c r="Y57">
        <f t="shared" si="173"/>
        <v>7.2569522999999995E-7</v>
      </c>
      <c r="Z57">
        <f t="shared" si="174"/>
        <v>3.6572289000000018E-7</v>
      </c>
      <c r="AA57">
        <f t="shared" si="175"/>
        <v>2.0092999500000013E-7</v>
      </c>
      <c r="AB57">
        <f t="shared" si="176"/>
        <v>1.1791988199999988E-7</v>
      </c>
      <c r="AC57">
        <f t="shared" si="177"/>
        <v>7.2283721000000018E-6</v>
      </c>
      <c r="AD57">
        <f t="shared" si="178"/>
        <v>2.4752921100000011E-6</v>
      </c>
      <c r="AE57">
        <f t="shared" si="179"/>
        <v>8.8901307999999989E-7</v>
      </c>
      <c r="AF57">
        <f t="shared" si="180"/>
        <v>3.5997234000000019E-7</v>
      </c>
      <c r="AG57">
        <f t="shared" si="181"/>
        <v>1.6479289499999942E-7</v>
      </c>
      <c r="AH57">
        <f t="shared" si="182"/>
        <v>8.3010113000000463E-8</v>
      </c>
      <c r="AI57">
        <f t="shared" si="183"/>
        <v>4.7530799900000008E-6</v>
      </c>
      <c r="AJ57">
        <f t="shared" si="184"/>
        <v>1.5862790299999995E-6</v>
      </c>
      <c r="AK57">
        <f t="shared" si="185"/>
        <v>5.2904074000000012E-7</v>
      </c>
      <c r="AL57">
        <f t="shared" si="186"/>
        <v>1.9517944500000056E-7</v>
      </c>
      <c r="AM57">
        <f t="shared" si="187"/>
        <v>8.178278199999938E-8</v>
      </c>
      <c r="AN57">
        <f t="shared" si="188"/>
        <v>3.166800960000008E-6</v>
      </c>
      <c r="AO57">
        <f t="shared" si="189"/>
        <v>1.0572382899999972E-6</v>
      </c>
      <c r="AP57">
        <f t="shared" si="190"/>
        <v>3.3386129500000147E-7</v>
      </c>
      <c r="AQ57">
        <f t="shared" si="191"/>
        <v>1.1339666299999821E-7</v>
      </c>
      <c r="AR57">
        <f t="shared" si="192"/>
        <v>2.1095626700000013E-6</v>
      </c>
      <c r="AS57">
        <f t="shared" si="193"/>
        <v>7.233769950000015E-7</v>
      </c>
      <c r="AT57">
        <f t="shared" si="194"/>
        <v>2.2046463200000114E-7</v>
      </c>
      <c r="AU57">
        <f t="shared" si="195"/>
        <v>1.3861856750000074E-6</v>
      </c>
      <c r="AV57">
        <f t="shared" si="196"/>
        <v>5.0291236300000756E-7</v>
      </c>
      <c r="AW57">
        <f t="shared" si="197"/>
        <v>8.8327331200000364E-7</v>
      </c>
      <c r="AX57">
        <f t="shared" si="198"/>
        <v>0.38273493178038392</v>
      </c>
      <c r="AY57">
        <f t="shared" si="199"/>
        <v>0.32308327802544823</v>
      </c>
      <c r="AZ57">
        <f t="shared" si="200"/>
        <v>0.26873844049698176</v>
      </c>
      <c r="BA57">
        <f t="shared" si="201"/>
        <v>0.22798923591664549</v>
      </c>
      <c r="BB57">
        <f t="shared" si="202"/>
        <v>0.19807267080874646</v>
      </c>
      <c r="BC57">
        <f t="shared" si="203"/>
        <v>0.17525711965380125</v>
      </c>
      <c r="BD57">
        <f t="shared" si="204"/>
        <v>0.15723848603257684</v>
      </c>
      <c r="BE57">
        <f t="shared" si="205"/>
        <v>0.14262990680132456</v>
      </c>
      <c r="BF57">
        <f t="shared" si="206"/>
        <v>0.20036671382592966</v>
      </c>
      <c r="BG57">
        <f t="shared" si="207"/>
        <v>0.15036842827333394</v>
      </c>
      <c r="BH57">
        <f t="shared" si="208"/>
        <v>0.10811922024026864</v>
      </c>
      <c r="BI57">
        <f t="shared" si="209"/>
        <v>7.9750443890459655E-2</v>
      </c>
      <c r="BJ57">
        <f t="shared" si="210"/>
        <v>6.1252299907541476E-2</v>
      </c>
      <c r="BK57">
        <f t="shared" si="211"/>
        <v>4.8600781283036382E-2</v>
      </c>
      <c r="BL57">
        <f t="shared" si="212"/>
        <v>3.9538558448004732E-2</v>
      </c>
      <c r="BM57">
        <f t="shared" si="213"/>
        <v>0.1186374995901366</v>
      </c>
      <c r="BN57">
        <f t="shared" si="214"/>
        <v>8.2534070547530911E-2</v>
      </c>
      <c r="BO57">
        <f t="shared" si="215"/>
        <v>5.2908428508125403E-2</v>
      </c>
      <c r="BP57">
        <f t="shared" si="216"/>
        <v>3.4577157340091202E-2</v>
      </c>
      <c r="BQ57">
        <f t="shared" si="217"/>
        <v>2.3794783461444865E-2</v>
      </c>
      <c r="BR57">
        <f t="shared" si="218"/>
        <v>1.7112846379683737E-2</v>
      </c>
      <c r="BS57">
        <f t="shared" si="219"/>
        <v>7.4593785383325825E-2</v>
      </c>
      <c r="BT57">
        <f t="shared" si="220"/>
        <v>4.9789825995073346E-2</v>
      </c>
      <c r="BU57">
        <f t="shared" si="221"/>
        <v>2.9206204032540178E-2</v>
      </c>
      <c r="BV57">
        <f t="shared" si="222"/>
        <v>1.7172936496583968E-2</v>
      </c>
      <c r="BW57">
        <f t="shared" si="223"/>
        <v>1.0701692216557162E-2</v>
      </c>
      <c r="BX57">
        <f t="shared" si="224"/>
        <v>4.8283337678253151E-2</v>
      </c>
      <c r="BY57">
        <f t="shared" si="225"/>
        <v>3.1872729142004425E-2</v>
      </c>
      <c r="BZ57">
        <f t="shared" si="226"/>
        <v>1.7508237461751404E-2</v>
      </c>
      <c r="CA57">
        <f t="shared" si="227"/>
        <v>9.3856039932635332E-3</v>
      </c>
      <c r="CB57">
        <f t="shared" si="228"/>
        <v>3.1533552553579001E-2</v>
      </c>
      <c r="CC57">
        <f t="shared" si="229"/>
        <v>2.1197580717722705E-2</v>
      </c>
      <c r="CD57">
        <f t="shared" si="230"/>
        <v>1.1142869673928602E-2</v>
      </c>
      <c r="CE57">
        <f t="shared" si="231"/>
        <v>2.0429001975184841E-2</v>
      </c>
      <c r="CF57">
        <f t="shared" si="232"/>
        <v>1.4434124199498596E-2</v>
      </c>
      <c r="CG57">
        <f t="shared" si="233"/>
        <v>1.2881287593020435E-2</v>
      </c>
      <c r="CH57" s="7">
        <v>50</v>
      </c>
      <c r="CI57" s="8">
        <v>150</v>
      </c>
      <c r="CJ57" s="8">
        <v>145</v>
      </c>
      <c r="CK57" s="8">
        <f t="shared" si="15"/>
        <v>3</v>
      </c>
      <c r="CL57" s="8">
        <f t="shared" si="16"/>
        <v>0.33333333333333331</v>
      </c>
      <c r="CM57">
        <f t="shared" si="17"/>
        <v>0.1</v>
      </c>
      <c r="CN57">
        <f t="shared" si="95"/>
        <v>375</v>
      </c>
      <c r="CO57">
        <f t="shared" ref="CO57:CU57" si="278">CN57+125</f>
        <v>500</v>
      </c>
      <c r="CP57">
        <f t="shared" si="278"/>
        <v>625</v>
      </c>
      <c r="CQ57">
        <f t="shared" si="278"/>
        <v>750</v>
      </c>
      <c r="CR57">
        <f t="shared" si="278"/>
        <v>875</v>
      </c>
      <c r="CS57">
        <f t="shared" si="278"/>
        <v>1000</v>
      </c>
      <c r="CT57">
        <f t="shared" si="278"/>
        <v>1125</v>
      </c>
      <c r="CU57">
        <f t="shared" si="278"/>
        <v>1250</v>
      </c>
      <c r="CV57">
        <f t="shared" si="261"/>
        <v>7.5</v>
      </c>
      <c r="CW57">
        <f t="shared" si="261"/>
        <v>10</v>
      </c>
      <c r="CX57">
        <f t="shared" si="261"/>
        <v>12.5</v>
      </c>
      <c r="CY57">
        <f t="shared" si="261"/>
        <v>15</v>
      </c>
      <c r="CZ57">
        <f t="shared" si="261"/>
        <v>17.5</v>
      </c>
      <c r="DA57">
        <f t="shared" si="261"/>
        <v>20</v>
      </c>
      <c r="DB57">
        <f t="shared" si="261"/>
        <v>22.5</v>
      </c>
      <c r="DC57">
        <f t="shared" si="261"/>
        <v>25</v>
      </c>
      <c r="DD57" s="11">
        <f t="shared" si="262"/>
        <v>1.3333333333333334E-2</v>
      </c>
      <c r="DE57" s="11">
        <f t="shared" si="262"/>
        <v>0.01</v>
      </c>
      <c r="DF57" s="11">
        <f t="shared" si="262"/>
        <v>8.0000000000000002E-3</v>
      </c>
      <c r="DG57" s="11">
        <f t="shared" si="262"/>
        <v>6.6666666666666671E-3</v>
      </c>
      <c r="DH57" s="11">
        <f t="shared" si="262"/>
        <v>5.7142857142857143E-3</v>
      </c>
      <c r="DI57" s="11">
        <f t="shared" si="262"/>
        <v>5.0000000000000001E-3</v>
      </c>
      <c r="DJ57" s="11">
        <f t="shared" si="262"/>
        <v>4.4444444444444444E-3</v>
      </c>
      <c r="DK57" s="11">
        <f t="shared" si="262"/>
        <v>4.0000000000000001E-3</v>
      </c>
      <c r="DL57">
        <f t="shared" si="21"/>
        <v>5</v>
      </c>
      <c r="DM57">
        <f t="shared" ref="DM57:DT57" si="279">E57+F57</f>
        <v>4.8785000400000001E-5</v>
      </c>
      <c r="DN57">
        <f t="shared" si="279"/>
        <v>2.2759925320000002E-5</v>
      </c>
      <c r="DO57">
        <f t="shared" si="279"/>
        <v>1.2143223180000001E-5</v>
      </c>
      <c r="DP57">
        <f t="shared" si="279"/>
        <v>7.2312297700000005E-6</v>
      </c>
      <c r="DQ57">
        <f t="shared" si="279"/>
        <v>4.6596398999999997E-6</v>
      </c>
      <c r="DR57">
        <f t="shared" si="279"/>
        <v>3.1794681499999997E-6</v>
      </c>
      <c r="DS57">
        <f t="shared" si="279"/>
        <v>2.2659492849999997E-6</v>
      </c>
      <c r="DT57">
        <f t="shared" si="279"/>
        <v>1.671280297E-6</v>
      </c>
    </row>
    <row r="58" spans="1:124">
      <c r="A58">
        <f>'2000 250 200 1'!A59</f>
        <v>55</v>
      </c>
      <c r="B58">
        <f t="shared" si="7"/>
        <v>-550</v>
      </c>
      <c r="C58">
        <f>'2000 250 200 1'!B59</f>
        <v>0.57469999999999999</v>
      </c>
      <c r="D58">
        <f t="shared" si="8"/>
        <v>-0.24055880286630241</v>
      </c>
      <c r="E58">
        <f>'2000 250 200 1'!C192</f>
        <v>3.2079004700000001E-5</v>
      </c>
      <c r="F58">
        <f>'2000 250 200 1'!C325</f>
        <v>1.47469263E-5</v>
      </c>
      <c r="G58">
        <f>'2000 250 200 1'!C458</f>
        <v>7.6152499100000004E-6</v>
      </c>
      <c r="H58">
        <f>'2000 250 200 1'!C591</f>
        <v>4.3989360200000001E-6</v>
      </c>
      <c r="I58">
        <f>'2000 250 200 1'!C724</f>
        <v>2.76745693E-6</v>
      </c>
      <c r="J58">
        <f>'2000 250 200 1'!C857</f>
        <v>1.8531856400000001E-6</v>
      </c>
      <c r="K58">
        <f>'2000 250 200 1'!C990</f>
        <v>1.3008642600000001E-6</v>
      </c>
      <c r="L58">
        <f>'2000 250 200 1'!C1123</f>
        <v>9.4753955799999996E-7</v>
      </c>
      <c r="M58">
        <f>'2000 250 200 1'!C1256</f>
        <v>7.1108151600000003E-7</v>
      </c>
      <c r="N58">
        <f t="shared" si="162"/>
        <v>1.7332078400000003E-5</v>
      </c>
      <c r="O58">
        <f t="shared" si="163"/>
        <v>7.13167639E-6</v>
      </c>
      <c r="P58">
        <f t="shared" si="164"/>
        <v>3.2163138900000002E-6</v>
      </c>
      <c r="Q58">
        <f t="shared" si="165"/>
        <v>1.6314790900000001E-6</v>
      </c>
      <c r="R58">
        <f t="shared" si="166"/>
        <v>9.1427128999999991E-7</v>
      </c>
      <c r="S58">
        <f t="shared" si="167"/>
        <v>5.5232138000000004E-7</v>
      </c>
      <c r="T58">
        <f t="shared" si="168"/>
        <v>3.5332470200000011E-7</v>
      </c>
      <c r="U58">
        <f t="shared" si="169"/>
        <v>2.3645804199999993E-7</v>
      </c>
      <c r="V58">
        <f t="shared" si="170"/>
        <v>1.020040201E-5</v>
      </c>
      <c r="W58">
        <f t="shared" si="171"/>
        <v>3.9153624999999997E-6</v>
      </c>
      <c r="X58">
        <f t="shared" si="172"/>
        <v>1.5848348000000001E-6</v>
      </c>
      <c r="Y58">
        <f t="shared" si="173"/>
        <v>7.1720780000000023E-7</v>
      </c>
      <c r="Z58">
        <f t="shared" si="174"/>
        <v>3.6194990999999987E-7</v>
      </c>
      <c r="AA58">
        <f t="shared" si="175"/>
        <v>1.9899667799999994E-7</v>
      </c>
      <c r="AB58">
        <f t="shared" si="176"/>
        <v>1.1686666000000018E-7</v>
      </c>
      <c r="AC58">
        <f t="shared" si="177"/>
        <v>6.2850395100000003E-6</v>
      </c>
      <c r="AD58">
        <f t="shared" si="178"/>
        <v>2.330527699999998E-6</v>
      </c>
      <c r="AE58">
        <f t="shared" si="179"/>
        <v>8.6762700000000028E-7</v>
      </c>
      <c r="AF58">
        <f t="shared" si="180"/>
        <v>3.5525789000000099E-7</v>
      </c>
      <c r="AG58">
        <f t="shared" si="181"/>
        <v>1.6295323199999972E-7</v>
      </c>
      <c r="AH58">
        <f t="shared" si="182"/>
        <v>8.2130017999999544E-8</v>
      </c>
      <c r="AI58">
        <f t="shared" si="183"/>
        <v>3.9545118100000037E-6</v>
      </c>
      <c r="AJ58">
        <f t="shared" si="184"/>
        <v>1.4629006999999998E-6</v>
      </c>
      <c r="AK58">
        <f t="shared" si="185"/>
        <v>5.1236910999999781E-7</v>
      </c>
      <c r="AL58">
        <f t="shared" si="186"/>
        <v>1.9230465800000085E-7</v>
      </c>
      <c r="AM58">
        <f t="shared" si="187"/>
        <v>8.0823213999999752E-8</v>
      </c>
      <c r="AN58">
        <f t="shared" si="188"/>
        <v>2.4916111099999939E-6</v>
      </c>
      <c r="AO58">
        <f t="shared" si="189"/>
        <v>9.5053159000000008E-7</v>
      </c>
      <c r="AP58">
        <f t="shared" si="190"/>
        <v>3.2006445199999865E-7</v>
      </c>
      <c r="AQ58">
        <f t="shared" si="191"/>
        <v>1.1148144399999898E-7</v>
      </c>
      <c r="AR58">
        <f t="shared" si="192"/>
        <v>1.5410795199999947E-6</v>
      </c>
      <c r="AS58">
        <f t="shared" si="193"/>
        <v>6.3046713799999635E-7</v>
      </c>
      <c r="AT58">
        <f t="shared" si="194"/>
        <v>2.0858300800000348E-7</v>
      </c>
      <c r="AU58">
        <f t="shared" si="195"/>
        <v>9.1061238200000173E-7</v>
      </c>
      <c r="AV58">
        <f t="shared" si="196"/>
        <v>4.21884130000006E-7</v>
      </c>
      <c r="AW58">
        <f t="shared" si="197"/>
        <v>4.8872825199998853E-7</v>
      </c>
      <c r="AX58">
        <f t="shared" si="198"/>
        <v>0.37013846878986778</v>
      </c>
      <c r="AY58">
        <f t="shared" si="199"/>
        <v>0.31891692127937127</v>
      </c>
      <c r="AZ58">
        <f t="shared" si="200"/>
        <v>0.2677096815997087</v>
      </c>
      <c r="BA58">
        <f t="shared" si="201"/>
        <v>0.22765694002308376</v>
      </c>
      <c r="BB58">
        <f t="shared" si="202"/>
        <v>0.19786669844060234</v>
      </c>
      <c r="BC58">
        <f t="shared" si="203"/>
        <v>0.17511497836480014</v>
      </c>
      <c r="BD58">
        <f t="shared" si="204"/>
        <v>0.15714468156093483</v>
      </c>
      <c r="BE58">
        <f t="shared" si="205"/>
        <v>0.14256302762978154</v>
      </c>
      <c r="BF58">
        <f t="shared" si="206"/>
        <v>0.18736555378662523</v>
      </c>
      <c r="BG58">
        <f t="shared" si="207"/>
        <v>0.14630791374996596</v>
      </c>
      <c r="BH58">
        <f t="shared" si="208"/>
        <v>0.10721641802675781</v>
      </c>
      <c r="BI58">
        <f t="shared" si="209"/>
        <v>7.9516774851894734E-2</v>
      </c>
      <c r="BJ58">
        <f t="shared" si="210"/>
        <v>6.1124629320067819E-2</v>
      </c>
      <c r="BK58">
        <f t="shared" si="211"/>
        <v>4.8516966419411924E-2</v>
      </c>
      <c r="BL58">
        <f t="shared" si="212"/>
        <v>3.9488845799429857E-2</v>
      </c>
      <c r="BM58">
        <f t="shared" si="213"/>
        <v>0.10681555098670331</v>
      </c>
      <c r="BN58">
        <f t="shared" si="214"/>
        <v>7.8924504853996713E-2</v>
      </c>
      <c r="BO58">
        <f t="shared" si="215"/>
        <v>5.215725548357774E-2</v>
      </c>
      <c r="BP58">
        <f t="shared" si="216"/>
        <v>3.4422737004933951E-2</v>
      </c>
      <c r="BQ58">
        <f t="shared" si="217"/>
        <v>2.3722831787054706E-2</v>
      </c>
      <c r="BR58">
        <f t="shared" si="218"/>
        <v>1.706537148367283E-2</v>
      </c>
      <c r="BS58">
        <f t="shared" si="219"/>
        <v>6.4188728142199294E-2</v>
      </c>
      <c r="BT58">
        <f t="shared" si="220"/>
        <v>4.6616280999047244E-2</v>
      </c>
      <c r="BU58">
        <f t="shared" si="221"/>
        <v>2.8567009752903338E-2</v>
      </c>
      <c r="BV58">
        <f t="shared" si="222"/>
        <v>1.7066467716835367E-2</v>
      </c>
      <c r="BW58">
        <f t="shared" si="223"/>
        <v>1.066251322188768E-2</v>
      </c>
      <c r="BX58">
        <f t="shared" si="224"/>
        <v>3.9262232750302863E-2</v>
      </c>
      <c r="BY58">
        <f t="shared" si="225"/>
        <v>2.9083703122291932E-2</v>
      </c>
      <c r="BZ58">
        <f t="shared" si="226"/>
        <v>1.6949664475340097E-2</v>
      </c>
      <c r="CA58">
        <f t="shared" si="227"/>
        <v>9.306356882915234E-3</v>
      </c>
      <c r="CB58">
        <f t="shared" si="228"/>
        <v>2.379618407517203E-2</v>
      </c>
      <c r="CC58">
        <f t="shared" si="229"/>
        <v>1.8747075955287015E-2</v>
      </c>
      <c r="CD58">
        <f t="shared" si="230"/>
        <v>1.0645078453223038E-2</v>
      </c>
      <c r="CE58">
        <f t="shared" si="231"/>
        <v>1.3858225185322877E-2</v>
      </c>
      <c r="CF58">
        <f t="shared" si="232"/>
        <v>1.2285058092072625E-2</v>
      </c>
      <c r="CG58">
        <f t="shared" si="233"/>
        <v>7.3581218079131856E-3</v>
      </c>
      <c r="CH58" s="7">
        <v>50</v>
      </c>
      <c r="CI58" s="8">
        <v>150</v>
      </c>
      <c r="CJ58" s="8">
        <v>145</v>
      </c>
      <c r="CK58" s="8">
        <f t="shared" si="15"/>
        <v>3</v>
      </c>
      <c r="CL58" s="8">
        <f t="shared" si="16"/>
        <v>0.33333333333333331</v>
      </c>
      <c r="CM58">
        <f t="shared" si="17"/>
        <v>0.1</v>
      </c>
      <c r="CN58">
        <f t="shared" si="95"/>
        <v>375</v>
      </c>
      <c r="CO58">
        <f t="shared" ref="CO58:CU58" si="280">CN58+125</f>
        <v>500</v>
      </c>
      <c r="CP58">
        <f t="shared" si="280"/>
        <v>625</v>
      </c>
      <c r="CQ58">
        <f t="shared" si="280"/>
        <v>750</v>
      </c>
      <c r="CR58">
        <f t="shared" si="280"/>
        <v>875</v>
      </c>
      <c r="CS58">
        <f t="shared" si="280"/>
        <v>1000</v>
      </c>
      <c r="CT58">
        <f t="shared" si="280"/>
        <v>1125</v>
      </c>
      <c r="CU58">
        <f t="shared" si="280"/>
        <v>1250</v>
      </c>
      <c r="CV58">
        <f t="shared" si="261"/>
        <v>7.5</v>
      </c>
      <c r="CW58">
        <f t="shared" si="261"/>
        <v>10</v>
      </c>
      <c r="CX58">
        <f t="shared" si="261"/>
        <v>12.5</v>
      </c>
      <c r="CY58">
        <f t="shared" si="261"/>
        <v>15</v>
      </c>
      <c r="CZ58">
        <f t="shared" si="261"/>
        <v>17.5</v>
      </c>
      <c r="DA58">
        <f t="shared" si="261"/>
        <v>20</v>
      </c>
      <c r="DB58">
        <f t="shared" si="261"/>
        <v>22.5</v>
      </c>
      <c r="DC58">
        <f t="shared" si="261"/>
        <v>25</v>
      </c>
      <c r="DD58" s="11">
        <f t="shared" si="262"/>
        <v>1.3333333333333334E-2</v>
      </c>
      <c r="DE58" s="11">
        <f t="shared" si="262"/>
        <v>0.01</v>
      </c>
      <c r="DF58" s="11">
        <f t="shared" si="262"/>
        <v>8.0000000000000002E-3</v>
      </c>
      <c r="DG58" s="11">
        <f t="shared" si="262"/>
        <v>6.6666666666666671E-3</v>
      </c>
      <c r="DH58" s="11">
        <f t="shared" si="262"/>
        <v>5.7142857142857143E-3</v>
      </c>
      <c r="DI58" s="11">
        <f t="shared" si="262"/>
        <v>5.0000000000000001E-3</v>
      </c>
      <c r="DJ58" s="11">
        <f t="shared" si="262"/>
        <v>4.4444444444444444E-3</v>
      </c>
      <c r="DK58" s="11">
        <f t="shared" si="262"/>
        <v>4.0000000000000001E-3</v>
      </c>
      <c r="DL58">
        <f t="shared" si="21"/>
        <v>5</v>
      </c>
      <c r="DM58">
        <f t="shared" ref="DM58:DT58" si="281">E58+F58</f>
        <v>4.6825931E-5</v>
      </c>
      <c r="DN58">
        <f t="shared" si="281"/>
        <v>2.2362176210000002E-5</v>
      </c>
      <c r="DO58">
        <f t="shared" si="281"/>
        <v>1.2014185930000001E-5</v>
      </c>
      <c r="DP58">
        <f t="shared" si="281"/>
        <v>7.1663929499999997E-6</v>
      </c>
      <c r="DQ58">
        <f t="shared" si="281"/>
        <v>4.6206425700000003E-6</v>
      </c>
      <c r="DR58">
        <f t="shared" si="281"/>
        <v>3.1540499E-6</v>
      </c>
      <c r="DS58">
        <f t="shared" si="281"/>
        <v>2.248403818E-6</v>
      </c>
      <c r="DT58">
        <f t="shared" si="281"/>
        <v>1.6586210740000001E-6</v>
      </c>
    </row>
    <row r="59" spans="1:124">
      <c r="A59">
        <f>'2000 250 200 1'!A60</f>
        <v>56</v>
      </c>
      <c r="B59">
        <f t="shared" si="7"/>
        <v>-560</v>
      </c>
      <c r="C59">
        <f>'2000 250 200 1'!B60</f>
        <v>0.64510000000000001</v>
      </c>
      <c r="D59">
        <f t="shared" si="8"/>
        <v>-0.19037295810595026</v>
      </c>
      <c r="E59">
        <f>'2000 250 200 1'!C193</f>
        <v>3.0316757999999999E-5</v>
      </c>
      <c r="F59">
        <f>'2000 250 200 1'!C326</f>
        <v>1.43912563E-5</v>
      </c>
      <c r="G59">
        <f>'2000 250 200 1'!C459</f>
        <v>7.5168489999999996E-6</v>
      </c>
      <c r="H59">
        <f>'2000 250 200 1'!C592</f>
        <v>4.3550696300000002E-6</v>
      </c>
      <c r="I59">
        <f>'2000 250 200 1'!C725</f>
        <v>2.7422240999999999E-6</v>
      </c>
      <c r="J59">
        <f>'2000 250 200 1'!C858</f>
        <v>1.83716237E-6</v>
      </c>
      <c r="K59">
        <f>'2000 250 200 1'!C991</f>
        <v>1.2900279500000001E-6</v>
      </c>
      <c r="L59">
        <f>'2000 250 200 1'!C1124</f>
        <v>9.39844107E-7</v>
      </c>
      <c r="M59">
        <f>'2000 250 200 1'!C1257</f>
        <v>7.0541271E-7</v>
      </c>
      <c r="N59">
        <f t="shared" si="162"/>
        <v>1.5925501699999999E-5</v>
      </c>
      <c r="O59">
        <f t="shared" si="163"/>
        <v>6.8744073000000004E-6</v>
      </c>
      <c r="P59">
        <f t="shared" si="164"/>
        <v>3.1617793699999994E-6</v>
      </c>
      <c r="Q59">
        <f t="shared" si="165"/>
        <v>1.6128455300000002E-6</v>
      </c>
      <c r="R59">
        <f t="shared" si="166"/>
        <v>9.050617299999999E-7</v>
      </c>
      <c r="S59">
        <f t="shared" si="167"/>
        <v>5.4713441999999994E-7</v>
      </c>
      <c r="T59">
        <f t="shared" si="168"/>
        <v>3.501838430000001E-7</v>
      </c>
      <c r="U59">
        <f t="shared" si="169"/>
        <v>2.34431397E-7</v>
      </c>
      <c r="V59">
        <f t="shared" si="170"/>
        <v>9.0510943999999988E-6</v>
      </c>
      <c r="W59">
        <f t="shared" si="171"/>
        <v>3.712627930000001E-6</v>
      </c>
      <c r="X59">
        <f t="shared" si="172"/>
        <v>1.5489338399999992E-6</v>
      </c>
      <c r="Y59">
        <f t="shared" si="173"/>
        <v>7.0778380000000034E-7</v>
      </c>
      <c r="Z59">
        <f t="shared" si="174"/>
        <v>3.5792730999999996E-7</v>
      </c>
      <c r="AA59">
        <f t="shared" si="175"/>
        <v>1.9695057699999984E-7</v>
      </c>
      <c r="AB59">
        <f t="shared" si="176"/>
        <v>1.157524460000001E-7</v>
      </c>
      <c r="AC59">
        <f t="shared" si="177"/>
        <v>5.3384664699999978E-6</v>
      </c>
      <c r="AD59">
        <f t="shared" si="178"/>
        <v>2.1636940900000026E-6</v>
      </c>
      <c r="AE59">
        <f t="shared" si="179"/>
        <v>8.4115003999999844E-7</v>
      </c>
      <c r="AF59">
        <f t="shared" si="180"/>
        <v>3.4985649000000038E-7</v>
      </c>
      <c r="AG59">
        <f t="shared" si="181"/>
        <v>1.6097673299999948E-7</v>
      </c>
      <c r="AH59">
        <f t="shared" si="182"/>
        <v>8.1198131000000062E-8</v>
      </c>
      <c r="AI59">
        <f t="shared" si="183"/>
        <v>3.174772379999996E-6</v>
      </c>
      <c r="AJ59">
        <f t="shared" si="184"/>
        <v>1.3225440500000046E-6</v>
      </c>
      <c r="AK59">
        <f t="shared" si="185"/>
        <v>4.9129354999999933E-7</v>
      </c>
      <c r="AL59">
        <f t="shared" si="186"/>
        <v>1.8887975700000111E-7</v>
      </c>
      <c r="AM59">
        <f t="shared" si="187"/>
        <v>7.9778601999999525E-8</v>
      </c>
      <c r="AN59">
        <f t="shared" si="188"/>
        <v>1.8522283299999876E-6</v>
      </c>
      <c r="AO59">
        <f t="shared" si="189"/>
        <v>8.3125050000000656E-7</v>
      </c>
      <c r="AP59">
        <f t="shared" si="190"/>
        <v>3.0241379299999927E-7</v>
      </c>
      <c r="AQ59">
        <f t="shared" si="191"/>
        <v>1.0910115500000021E-7</v>
      </c>
      <c r="AR59">
        <f t="shared" si="192"/>
        <v>1.020977829999995E-6</v>
      </c>
      <c r="AS59">
        <f t="shared" si="193"/>
        <v>5.2883670700000623E-7</v>
      </c>
      <c r="AT59">
        <f t="shared" si="194"/>
        <v>1.9331263799999832E-7</v>
      </c>
      <c r="AU59">
        <f t="shared" si="195"/>
        <v>4.92141122999989E-7</v>
      </c>
      <c r="AV59">
        <f t="shared" si="196"/>
        <v>3.3552406899999933E-7</v>
      </c>
      <c r="AW59">
        <f t="shared" si="197"/>
        <v>1.5661705399996775E-7</v>
      </c>
      <c r="AX59">
        <f t="shared" si="198"/>
        <v>0.35621134039048563</v>
      </c>
      <c r="AY59">
        <f t="shared" si="199"/>
        <v>0.31378374377267582</v>
      </c>
      <c r="AZ59">
        <f t="shared" si="200"/>
        <v>0.26632421165777481</v>
      </c>
      <c r="BA59">
        <f t="shared" si="201"/>
        <v>0.22724796117463214</v>
      </c>
      <c r="BB59">
        <f t="shared" si="202"/>
        <v>0.1976382067617892</v>
      </c>
      <c r="BC59">
        <f t="shared" si="203"/>
        <v>0.17496038424677648</v>
      </c>
      <c r="BD59">
        <f t="shared" si="204"/>
        <v>0.15704212351587851</v>
      </c>
      <c r="BE59">
        <f t="shared" si="205"/>
        <v>0.14248924215215697</v>
      </c>
      <c r="BF59">
        <f t="shared" si="206"/>
        <v>0.17331006398249391</v>
      </c>
      <c r="BG59">
        <f t="shared" si="207"/>
        <v>0.14136249482004273</v>
      </c>
      <c r="BH59">
        <f t="shared" si="208"/>
        <v>0.10598868976558842</v>
      </c>
      <c r="BI59">
        <f t="shared" si="209"/>
        <v>7.9219573310120167E-2</v>
      </c>
      <c r="BJ59">
        <f t="shared" si="210"/>
        <v>6.0981775077998318E-2</v>
      </c>
      <c r="BK59">
        <f t="shared" si="211"/>
        <v>4.8426090443812179E-2</v>
      </c>
      <c r="BL59">
        <f t="shared" si="212"/>
        <v>3.9434826665320305E-2</v>
      </c>
      <c r="BM59">
        <f t="shared" si="213"/>
        <v>9.4352647547403121E-2</v>
      </c>
      <c r="BN59">
        <f t="shared" si="214"/>
        <v>7.4596253192797488E-2</v>
      </c>
      <c r="BO59">
        <f t="shared" si="215"/>
        <v>5.1129684537915387E-2</v>
      </c>
      <c r="BP59">
        <f t="shared" si="216"/>
        <v>3.4217520247390908E-2</v>
      </c>
      <c r="BQ59">
        <f t="shared" si="217"/>
        <v>2.3640860801759287E-2</v>
      </c>
      <c r="BR59">
        <f t="shared" si="218"/>
        <v>1.7013940368345682E-2</v>
      </c>
      <c r="BS59">
        <f t="shared" si="219"/>
        <v>5.3517480465089487E-2</v>
      </c>
      <c r="BT59">
        <f t="shared" si="220"/>
        <v>4.288048689756372E-2</v>
      </c>
      <c r="BU59">
        <f t="shared" si="221"/>
        <v>2.7692031292992348E-2</v>
      </c>
      <c r="BV59">
        <f t="shared" si="222"/>
        <v>1.6918148082343321E-2</v>
      </c>
      <c r="BW59">
        <f t="shared" si="223"/>
        <v>1.0616379543950437E-2</v>
      </c>
      <c r="BX59">
        <f t="shared" si="224"/>
        <v>3.0285299904759689E-2</v>
      </c>
      <c r="BY59">
        <f t="shared" si="225"/>
        <v>2.5869390447987865E-2</v>
      </c>
      <c r="BZ59">
        <f t="shared" si="226"/>
        <v>1.6188155085648991E-2</v>
      </c>
      <c r="CA59">
        <f t="shared" si="227"/>
        <v>9.1915363799828943E-3</v>
      </c>
      <c r="CB59">
        <f t="shared" si="228"/>
        <v>1.6348895117796532E-2</v>
      </c>
      <c r="CC59">
        <f t="shared" si="229"/>
        <v>1.5990256891365049E-2</v>
      </c>
      <c r="CD59">
        <f t="shared" si="230"/>
        <v>9.9714616818224727E-3</v>
      </c>
      <c r="CE59">
        <f t="shared" si="231"/>
        <v>7.7638018672920358E-3</v>
      </c>
      <c r="CF59">
        <f t="shared" si="232"/>
        <v>9.9332582468741552E-3</v>
      </c>
      <c r="CG59">
        <f t="shared" si="233"/>
        <v>2.4435294676584366E-3</v>
      </c>
      <c r="CH59" s="7">
        <v>50</v>
      </c>
      <c r="CI59" s="8">
        <v>150</v>
      </c>
      <c r="CJ59" s="8">
        <v>145</v>
      </c>
      <c r="CK59" s="8">
        <f t="shared" si="15"/>
        <v>3</v>
      </c>
      <c r="CL59" s="8">
        <f t="shared" si="16"/>
        <v>0.33333333333333331</v>
      </c>
      <c r="CM59">
        <f t="shared" si="17"/>
        <v>0.1</v>
      </c>
      <c r="CN59">
        <f t="shared" si="95"/>
        <v>375</v>
      </c>
      <c r="CO59">
        <f t="shared" ref="CO59:CU59" si="282">CN59+125</f>
        <v>500</v>
      </c>
      <c r="CP59">
        <f t="shared" si="282"/>
        <v>625</v>
      </c>
      <c r="CQ59">
        <f t="shared" si="282"/>
        <v>750</v>
      </c>
      <c r="CR59">
        <f t="shared" si="282"/>
        <v>875</v>
      </c>
      <c r="CS59">
        <f t="shared" si="282"/>
        <v>1000</v>
      </c>
      <c r="CT59">
        <f t="shared" si="282"/>
        <v>1125</v>
      </c>
      <c r="CU59">
        <f t="shared" si="282"/>
        <v>1250</v>
      </c>
      <c r="CV59">
        <f t="shared" si="261"/>
        <v>7.5</v>
      </c>
      <c r="CW59">
        <f t="shared" si="261"/>
        <v>10</v>
      </c>
      <c r="CX59">
        <f t="shared" si="261"/>
        <v>12.5</v>
      </c>
      <c r="CY59">
        <f t="shared" si="261"/>
        <v>15</v>
      </c>
      <c r="CZ59">
        <f t="shared" si="261"/>
        <v>17.5</v>
      </c>
      <c r="DA59">
        <f t="shared" si="261"/>
        <v>20</v>
      </c>
      <c r="DB59">
        <f t="shared" si="261"/>
        <v>22.5</v>
      </c>
      <c r="DC59">
        <f t="shared" si="261"/>
        <v>25</v>
      </c>
      <c r="DD59" s="11">
        <f t="shared" si="262"/>
        <v>1.3333333333333334E-2</v>
      </c>
      <c r="DE59" s="11">
        <f t="shared" si="262"/>
        <v>0.01</v>
      </c>
      <c r="DF59" s="11">
        <f t="shared" si="262"/>
        <v>8.0000000000000002E-3</v>
      </c>
      <c r="DG59" s="11">
        <f t="shared" si="262"/>
        <v>6.6666666666666671E-3</v>
      </c>
      <c r="DH59" s="11">
        <f t="shared" si="262"/>
        <v>5.7142857142857143E-3</v>
      </c>
      <c r="DI59" s="11">
        <f t="shared" si="262"/>
        <v>5.0000000000000001E-3</v>
      </c>
      <c r="DJ59" s="11">
        <f t="shared" si="262"/>
        <v>4.4444444444444444E-3</v>
      </c>
      <c r="DK59" s="11">
        <f t="shared" si="262"/>
        <v>4.0000000000000001E-3</v>
      </c>
      <c r="DL59">
        <f t="shared" si="21"/>
        <v>5</v>
      </c>
      <c r="DM59">
        <f t="shared" ref="DM59:DT59" si="283">E59+F59</f>
        <v>4.4708014299999999E-5</v>
      </c>
      <c r="DN59">
        <f t="shared" si="283"/>
        <v>2.19081053E-5</v>
      </c>
      <c r="DO59">
        <f t="shared" si="283"/>
        <v>1.1871918629999999E-5</v>
      </c>
      <c r="DP59">
        <f t="shared" si="283"/>
        <v>7.0972937300000006E-6</v>
      </c>
      <c r="DQ59">
        <f t="shared" si="283"/>
        <v>4.57938647E-6</v>
      </c>
      <c r="DR59">
        <f t="shared" si="283"/>
        <v>3.1271903199999999E-6</v>
      </c>
      <c r="DS59">
        <f t="shared" si="283"/>
        <v>2.2298720570000002E-6</v>
      </c>
      <c r="DT59">
        <f t="shared" si="283"/>
        <v>1.6452568170000001E-6</v>
      </c>
    </row>
    <row r="60" spans="1:124">
      <c r="A60">
        <f>'2000 250 200 1'!A61</f>
        <v>57</v>
      </c>
      <c r="B60">
        <f t="shared" si="7"/>
        <v>-570</v>
      </c>
      <c r="C60">
        <f>'2000 250 200 1'!B61</f>
        <v>0.72409999999999997</v>
      </c>
      <c r="D60">
        <f t="shared" si="8"/>
        <v>-0.14020145251943436</v>
      </c>
      <c r="E60">
        <f>'2000 250 200 1'!C194</f>
        <v>2.84584192E-5</v>
      </c>
      <c r="F60">
        <f>'2000 250 200 1'!C327</f>
        <v>1.3984568300000001E-5</v>
      </c>
      <c r="G60">
        <f>'2000 250 200 1'!C460</f>
        <v>7.4056937700000002E-6</v>
      </c>
      <c r="H60">
        <f>'2000 250 200 1'!C593</f>
        <v>4.3078955099999999E-6</v>
      </c>
      <c r="I60">
        <f>'2000 250 200 1'!C726</f>
        <v>2.7155689199999998E-6</v>
      </c>
      <c r="J60">
        <f>'2000 250 200 1'!C859</f>
        <v>1.82026223E-6</v>
      </c>
      <c r="K60">
        <f>'2000 250 200 1'!C992</f>
        <v>1.2785947999999999E-6</v>
      </c>
      <c r="L60">
        <f>'2000 250 200 1'!C1125</f>
        <v>9.3173548099999997E-7</v>
      </c>
      <c r="M60">
        <f>'2000 250 200 1'!C1258</f>
        <v>6.9945026000000002E-7</v>
      </c>
      <c r="N60">
        <f t="shared" si="162"/>
        <v>1.44738509E-5</v>
      </c>
      <c r="O60">
        <f t="shared" si="163"/>
        <v>6.5788745300000004E-6</v>
      </c>
      <c r="P60">
        <f t="shared" si="164"/>
        <v>3.0977982600000003E-6</v>
      </c>
      <c r="Q60">
        <f t="shared" si="165"/>
        <v>1.5923265900000001E-6</v>
      </c>
      <c r="R60">
        <f t="shared" si="166"/>
        <v>8.9530668999999984E-7</v>
      </c>
      <c r="S60">
        <f t="shared" si="167"/>
        <v>5.4166743000000005E-7</v>
      </c>
      <c r="T60">
        <f t="shared" si="168"/>
        <v>3.4685931899999994E-7</v>
      </c>
      <c r="U60">
        <f t="shared" si="169"/>
        <v>2.3228522099999995E-7</v>
      </c>
      <c r="V60">
        <f t="shared" si="170"/>
        <v>7.8949763699999994E-6</v>
      </c>
      <c r="W60">
        <f t="shared" si="171"/>
        <v>3.4810762700000001E-6</v>
      </c>
      <c r="X60">
        <f t="shared" si="172"/>
        <v>1.5054716700000002E-6</v>
      </c>
      <c r="Y60">
        <f t="shared" si="173"/>
        <v>6.9701990000000025E-7</v>
      </c>
      <c r="Z60">
        <f t="shared" si="174"/>
        <v>3.5363925999999979E-7</v>
      </c>
      <c r="AA60">
        <f t="shared" si="175"/>
        <v>1.9480811100000012E-7</v>
      </c>
      <c r="AB60">
        <f t="shared" si="176"/>
        <v>1.1457409799999999E-7</v>
      </c>
      <c r="AC60">
        <f t="shared" si="177"/>
        <v>4.413900100000001E-6</v>
      </c>
      <c r="AD60">
        <f t="shared" si="178"/>
        <v>1.9756045999999991E-6</v>
      </c>
      <c r="AE60">
        <f t="shared" si="179"/>
        <v>8.0845177000000077E-7</v>
      </c>
      <c r="AF60">
        <f t="shared" si="180"/>
        <v>3.4338064000000068E-7</v>
      </c>
      <c r="AG60">
        <f t="shared" si="181"/>
        <v>1.5883114899999967E-7</v>
      </c>
      <c r="AH60">
        <f t="shared" si="182"/>
        <v>8.0234012999999494E-8</v>
      </c>
      <c r="AI60">
        <f t="shared" si="183"/>
        <v>2.4382954999999994E-6</v>
      </c>
      <c r="AJ60">
        <f t="shared" si="184"/>
        <v>1.16715283E-6</v>
      </c>
      <c r="AK60">
        <f t="shared" si="185"/>
        <v>4.6507112999999946E-7</v>
      </c>
      <c r="AL60">
        <f t="shared" si="186"/>
        <v>1.8454949100000122E-7</v>
      </c>
      <c r="AM60">
        <f t="shared" si="187"/>
        <v>7.8597135999999963E-8</v>
      </c>
      <c r="AN60">
        <f t="shared" si="188"/>
        <v>1.2711426700000027E-6</v>
      </c>
      <c r="AO60">
        <f t="shared" si="189"/>
        <v>7.0208170000000373E-7</v>
      </c>
      <c r="AP60">
        <f t="shared" si="190"/>
        <v>2.8052163899999803E-7</v>
      </c>
      <c r="AQ60">
        <f t="shared" si="191"/>
        <v>1.0595235500000062E-7</v>
      </c>
      <c r="AR60">
        <f t="shared" si="192"/>
        <v>5.6906096999999668E-7</v>
      </c>
      <c r="AS60">
        <f t="shared" si="193"/>
        <v>4.2156006100000337E-7</v>
      </c>
      <c r="AT60">
        <f t="shared" si="194"/>
        <v>1.745692839999972E-7</v>
      </c>
      <c r="AU60">
        <f t="shared" si="195"/>
        <v>1.4750090899998632E-7</v>
      </c>
      <c r="AV60">
        <f t="shared" si="196"/>
        <v>2.4699077700000469E-7</v>
      </c>
      <c r="AW60">
        <f t="shared" si="197"/>
        <v>-9.9489867999991474E-8</v>
      </c>
      <c r="AX60">
        <f t="shared" si="198"/>
        <v>0.3410186641550621</v>
      </c>
      <c r="AY60">
        <f t="shared" si="199"/>
        <v>0.3075639984433346</v>
      </c>
      <c r="AZ60">
        <f t="shared" si="200"/>
        <v>0.26446191563923438</v>
      </c>
      <c r="BA60">
        <f t="shared" si="201"/>
        <v>0.22671526365229988</v>
      </c>
      <c r="BB60">
        <f t="shared" si="202"/>
        <v>0.19738536563469739</v>
      </c>
      <c r="BC60">
        <f t="shared" si="203"/>
        <v>0.17479587627183951</v>
      </c>
      <c r="BD60">
        <f t="shared" si="204"/>
        <v>0.15692646568777652</v>
      </c>
      <c r="BE60">
        <f t="shared" si="205"/>
        <v>0.14240267994103312</v>
      </c>
      <c r="BF60">
        <f t="shared" si="206"/>
        <v>0.15837884110188816</v>
      </c>
      <c r="BG60">
        <f t="shared" si="207"/>
        <v>0.13546014959100425</v>
      </c>
      <c r="BH60">
        <f t="shared" si="208"/>
        <v>0.10433537765217656</v>
      </c>
      <c r="BI60">
        <f t="shared" si="209"/>
        <v>7.881517902996793E-2</v>
      </c>
      <c r="BJ60">
        <f t="shared" si="210"/>
        <v>6.0821010197919856E-2</v>
      </c>
      <c r="BK60">
        <f t="shared" si="211"/>
        <v>4.8332375567201102E-2</v>
      </c>
      <c r="BL60">
        <f t="shared" si="212"/>
        <v>3.9375511790529907E-2</v>
      </c>
      <c r="BM60">
        <f t="shared" si="213"/>
        <v>8.1502568338663012E-2</v>
      </c>
      <c r="BN60">
        <f t="shared" si="214"/>
        <v>6.9529936525573252E-2</v>
      </c>
      <c r="BO60">
        <f t="shared" si="215"/>
        <v>4.9752652624300439E-2</v>
      </c>
      <c r="BP60">
        <f t="shared" si="216"/>
        <v>3.3923111546785505E-2</v>
      </c>
      <c r="BQ60">
        <f t="shared" si="217"/>
        <v>2.3543929481162112E-2</v>
      </c>
      <c r="BR60">
        <f t="shared" si="218"/>
        <v>1.6962640061505586E-2</v>
      </c>
      <c r="BS60">
        <f t="shared" si="219"/>
        <v>4.2873281287152128E-2</v>
      </c>
      <c r="BT60">
        <f t="shared" si="220"/>
        <v>3.8603997653868273E-2</v>
      </c>
      <c r="BU60">
        <f t="shared" si="221"/>
        <v>2.6533017223992872E-2</v>
      </c>
      <c r="BV60">
        <f t="shared" si="222"/>
        <v>1.669518186716578E-2</v>
      </c>
      <c r="BW60">
        <f t="shared" si="223"/>
        <v>1.0556169091520779E-2</v>
      </c>
      <c r="BX60">
        <f t="shared" si="224"/>
        <v>2.1657701819220668E-2</v>
      </c>
      <c r="BY60">
        <f t="shared" si="225"/>
        <v>2.2279407822326642E-2</v>
      </c>
      <c r="BZ60">
        <f t="shared" si="226"/>
        <v>1.5196393677886324E-2</v>
      </c>
      <c r="CA60">
        <f t="shared" si="227"/>
        <v>9.0145309981165544E-3</v>
      </c>
      <c r="CB60">
        <f t="shared" si="228"/>
        <v>9.488935387023778E-3</v>
      </c>
      <c r="CC60">
        <f t="shared" si="229"/>
        <v>1.299333978491201E-2</v>
      </c>
      <c r="CD60">
        <f t="shared" si="230"/>
        <v>9.1115117099210448E-3</v>
      </c>
      <c r="CE60">
        <f t="shared" si="231"/>
        <v>2.4219093152915957E-3</v>
      </c>
      <c r="CF60">
        <f t="shared" si="232"/>
        <v>7.4521028365990847E-3</v>
      </c>
      <c r="CG60">
        <f t="shared" si="233"/>
        <v>-1.6150378820847828E-3</v>
      </c>
      <c r="CH60" s="7">
        <v>50</v>
      </c>
      <c r="CI60" s="8">
        <v>150</v>
      </c>
      <c r="CJ60" s="8">
        <v>145</v>
      </c>
      <c r="CK60" s="8">
        <f t="shared" si="15"/>
        <v>3</v>
      </c>
      <c r="CL60" s="8">
        <f t="shared" si="16"/>
        <v>0.33333333333333331</v>
      </c>
      <c r="CM60">
        <f t="shared" si="17"/>
        <v>0.1</v>
      </c>
      <c r="CN60">
        <f t="shared" si="95"/>
        <v>375</v>
      </c>
      <c r="CO60">
        <f t="shared" ref="CO60:CU60" si="284">CN60+125</f>
        <v>500</v>
      </c>
      <c r="CP60">
        <f t="shared" si="284"/>
        <v>625</v>
      </c>
      <c r="CQ60">
        <f t="shared" si="284"/>
        <v>750</v>
      </c>
      <c r="CR60">
        <f t="shared" si="284"/>
        <v>875</v>
      </c>
      <c r="CS60">
        <f t="shared" si="284"/>
        <v>1000</v>
      </c>
      <c r="CT60">
        <f t="shared" si="284"/>
        <v>1125</v>
      </c>
      <c r="CU60">
        <f t="shared" si="284"/>
        <v>1250</v>
      </c>
      <c r="CV60">
        <f t="shared" si="261"/>
        <v>7.5</v>
      </c>
      <c r="CW60">
        <f t="shared" si="261"/>
        <v>10</v>
      </c>
      <c r="CX60">
        <f t="shared" si="261"/>
        <v>12.5</v>
      </c>
      <c r="CY60">
        <f t="shared" si="261"/>
        <v>15</v>
      </c>
      <c r="CZ60">
        <f t="shared" si="261"/>
        <v>17.5</v>
      </c>
      <c r="DA60">
        <f t="shared" si="261"/>
        <v>20</v>
      </c>
      <c r="DB60">
        <f t="shared" si="261"/>
        <v>22.5</v>
      </c>
      <c r="DC60">
        <f t="shared" si="261"/>
        <v>25</v>
      </c>
      <c r="DD60" s="11">
        <f t="shared" si="262"/>
        <v>1.3333333333333334E-2</v>
      </c>
      <c r="DE60" s="11">
        <f t="shared" si="262"/>
        <v>0.01</v>
      </c>
      <c r="DF60" s="11">
        <f t="shared" si="262"/>
        <v>8.0000000000000002E-3</v>
      </c>
      <c r="DG60" s="11">
        <f t="shared" si="262"/>
        <v>6.6666666666666671E-3</v>
      </c>
      <c r="DH60" s="11">
        <f t="shared" si="262"/>
        <v>5.7142857142857143E-3</v>
      </c>
      <c r="DI60" s="11">
        <f t="shared" si="262"/>
        <v>5.0000000000000001E-3</v>
      </c>
      <c r="DJ60" s="11">
        <f t="shared" si="262"/>
        <v>4.4444444444444444E-3</v>
      </c>
      <c r="DK60" s="11">
        <f t="shared" si="262"/>
        <v>4.0000000000000001E-3</v>
      </c>
      <c r="DL60">
        <f t="shared" si="21"/>
        <v>5</v>
      </c>
      <c r="DM60">
        <f t="shared" ref="DM60:DT60" si="285">E60+F60</f>
        <v>4.2442987500000003E-5</v>
      </c>
      <c r="DN60">
        <f t="shared" si="285"/>
        <v>2.1390262070000002E-5</v>
      </c>
      <c r="DO60">
        <f t="shared" si="285"/>
        <v>1.1713589280000001E-5</v>
      </c>
      <c r="DP60">
        <f t="shared" si="285"/>
        <v>7.0234644299999997E-6</v>
      </c>
      <c r="DQ60">
        <f t="shared" si="285"/>
        <v>4.5358311499999995E-6</v>
      </c>
      <c r="DR60">
        <f t="shared" si="285"/>
        <v>3.0988570299999999E-6</v>
      </c>
      <c r="DS60">
        <f t="shared" si="285"/>
        <v>2.2103302809999999E-6</v>
      </c>
      <c r="DT60">
        <f t="shared" si="285"/>
        <v>1.631185741E-6</v>
      </c>
    </row>
    <row r="61" spans="1:124">
      <c r="A61">
        <f>'2000 250 200 1'!A62</f>
        <v>58</v>
      </c>
      <c r="B61">
        <f t="shared" si="7"/>
        <v>-580</v>
      </c>
      <c r="C61">
        <f>'2000 250 200 1'!B62</f>
        <v>0.81269999999999998</v>
      </c>
      <c r="D61">
        <f t="shared" si="8"/>
        <v>-9.0069740247169336E-2</v>
      </c>
      <c r="E61">
        <f>'2000 250 200 1'!C195</f>
        <v>2.6525386299999998E-5</v>
      </c>
      <c r="F61">
        <f>'2000 250 200 1'!C328</f>
        <v>1.35227581E-5</v>
      </c>
      <c r="G61">
        <f>'2000 250 200 1'!C461</f>
        <v>7.2789608500000002E-6</v>
      </c>
      <c r="H61">
        <f>'2000 250 200 1'!C594</f>
        <v>4.25676643E-6</v>
      </c>
      <c r="I61">
        <f>'2000 250 200 1'!C727</f>
        <v>2.6874199399999998E-6</v>
      </c>
      <c r="J61">
        <f>'2000 250 200 1'!C860</f>
        <v>1.8024724400000001E-6</v>
      </c>
      <c r="K61">
        <f>'2000 250 200 1'!C993</f>
        <v>1.2665570499999999E-6</v>
      </c>
      <c r="L61">
        <f>'2000 250 200 1'!C1126</f>
        <v>9.2321279799999995E-7</v>
      </c>
      <c r="M61">
        <f>'2000 250 200 1'!C1259</f>
        <v>6.9319677300000003E-7</v>
      </c>
      <c r="N61">
        <f t="shared" si="162"/>
        <v>1.3002628199999998E-5</v>
      </c>
      <c r="O61">
        <f t="shared" si="163"/>
        <v>6.2437972500000002E-6</v>
      </c>
      <c r="P61">
        <f t="shared" si="164"/>
        <v>3.0221944200000001E-6</v>
      </c>
      <c r="Q61">
        <f t="shared" si="165"/>
        <v>1.5693464900000002E-6</v>
      </c>
      <c r="R61">
        <f t="shared" si="166"/>
        <v>8.8494749999999971E-7</v>
      </c>
      <c r="S61">
        <f t="shared" si="167"/>
        <v>5.3591539000000016E-7</v>
      </c>
      <c r="T61">
        <f t="shared" si="168"/>
        <v>3.4334425199999997E-7</v>
      </c>
      <c r="U61">
        <f t="shared" si="169"/>
        <v>2.3001602499999992E-7</v>
      </c>
      <c r="V61">
        <f t="shared" si="170"/>
        <v>6.7588309499999977E-6</v>
      </c>
      <c r="W61">
        <f t="shared" si="171"/>
        <v>3.2216028300000001E-6</v>
      </c>
      <c r="X61">
        <f t="shared" si="172"/>
        <v>1.4528479299999999E-6</v>
      </c>
      <c r="Y61">
        <f t="shared" si="173"/>
        <v>6.8439899000000053E-7</v>
      </c>
      <c r="Z61">
        <f t="shared" si="174"/>
        <v>3.4903210999999955E-7</v>
      </c>
      <c r="AA61">
        <f t="shared" si="175"/>
        <v>1.9257113800000019E-7</v>
      </c>
      <c r="AB61">
        <f t="shared" si="176"/>
        <v>1.1332822700000005E-7</v>
      </c>
      <c r="AC61">
        <f t="shared" si="177"/>
        <v>3.5372281199999976E-6</v>
      </c>
      <c r="AD61">
        <f t="shared" si="178"/>
        <v>1.7687549000000027E-6</v>
      </c>
      <c r="AE61">
        <f t="shared" si="179"/>
        <v>7.6844893999999851E-7</v>
      </c>
      <c r="AF61">
        <f t="shared" si="180"/>
        <v>3.3536688000000098E-7</v>
      </c>
      <c r="AG61">
        <f t="shared" si="181"/>
        <v>1.5646097199999957E-7</v>
      </c>
      <c r="AH61">
        <f t="shared" si="182"/>
        <v>7.9242910999999932E-8</v>
      </c>
      <c r="AI61">
        <f t="shared" si="183"/>
        <v>1.768473219999994E-6</v>
      </c>
      <c r="AJ61">
        <f t="shared" si="184"/>
        <v>1.0003059600000042E-6</v>
      </c>
      <c r="AK61">
        <f t="shared" si="185"/>
        <v>4.3308205999999838E-7</v>
      </c>
      <c r="AL61">
        <f t="shared" si="186"/>
        <v>1.7890590800000163E-7</v>
      </c>
      <c r="AM61">
        <f t="shared" si="187"/>
        <v>7.7218060999999636E-8</v>
      </c>
      <c r="AN61">
        <f t="shared" si="188"/>
        <v>7.6816725999999994E-7</v>
      </c>
      <c r="AO61">
        <f t="shared" si="189"/>
        <v>5.6722390000000162E-7</v>
      </c>
      <c r="AP61">
        <f t="shared" si="190"/>
        <v>2.5417615199999569E-7</v>
      </c>
      <c r="AQ61">
        <f t="shared" si="191"/>
        <v>1.0168784700000368E-7</v>
      </c>
      <c r="AR61">
        <f t="shared" si="192"/>
        <v>2.0094336000000594E-7</v>
      </c>
      <c r="AS61">
        <f t="shared" si="193"/>
        <v>3.1304774800001037E-7</v>
      </c>
      <c r="AT61">
        <f t="shared" si="194"/>
        <v>1.5248830499999032E-7</v>
      </c>
      <c r="AU61">
        <f t="shared" si="195"/>
        <v>-1.1210438800004784E-7</v>
      </c>
      <c r="AV61">
        <f t="shared" si="196"/>
        <v>1.6055944300002345E-7</v>
      </c>
      <c r="AW61">
        <f t="shared" si="197"/>
        <v>-2.7266383100005943E-7</v>
      </c>
      <c r="AX61">
        <f t="shared" si="198"/>
        <v>0.32467492301590878</v>
      </c>
      <c r="AY61">
        <f t="shared" si="199"/>
        <v>0.30015775451095594</v>
      </c>
      <c r="AZ61">
        <f t="shared" si="200"/>
        <v>0.26198559888284734</v>
      </c>
      <c r="BA61">
        <f t="shared" si="201"/>
        <v>0.22599429312263697</v>
      </c>
      <c r="BB61">
        <f t="shared" si="202"/>
        <v>0.19709770860922055</v>
      </c>
      <c r="BC61">
        <f t="shared" si="203"/>
        <v>0.17462047586906707</v>
      </c>
      <c r="BD61">
        <f t="shared" si="204"/>
        <v>0.15679467516350606</v>
      </c>
      <c r="BE61">
        <f t="shared" si="205"/>
        <v>0.14230058342063598</v>
      </c>
      <c r="BF61">
        <f t="shared" si="206"/>
        <v>0.14281099412899328</v>
      </c>
      <c r="BG61">
        <f t="shared" si="207"/>
        <v>0.12856335014450901</v>
      </c>
      <c r="BH61">
        <f t="shared" si="208"/>
        <v>0.10214672656675207</v>
      </c>
      <c r="BI61">
        <f t="shared" si="209"/>
        <v>7.8246906031996064E-2</v>
      </c>
      <c r="BJ61">
        <f t="shared" si="210"/>
        <v>6.0633227868033157E-2</v>
      </c>
      <c r="BK61">
        <f t="shared" si="211"/>
        <v>4.8236335399491216E-2</v>
      </c>
      <c r="BL61">
        <f t="shared" si="212"/>
        <v>3.9309586928443337E-2</v>
      </c>
      <c r="BM61">
        <f t="shared" si="213"/>
        <v>6.8572365834483201E-2</v>
      </c>
      <c r="BN61">
        <f t="shared" si="214"/>
        <v>6.3748321764979007E-2</v>
      </c>
      <c r="BO61">
        <f t="shared" si="215"/>
        <v>4.7951277785410668E-2</v>
      </c>
      <c r="BP61">
        <f t="shared" si="216"/>
        <v>3.3492424880172407E-2</v>
      </c>
      <c r="BQ61">
        <f t="shared" si="217"/>
        <v>2.3423485598439691E-2</v>
      </c>
      <c r="BR61">
        <f t="shared" si="218"/>
        <v>1.6912590254260468E-2</v>
      </c>
      <c r="BS61">
        <f t="shared" si="219"/>
        <v>3.2585795679649497E-2</v>
      </c>
      <c r="BT61">
        <f t="shared" si="220"/>
        <v>3.3853159998317423E-2</v>
      </c>
      <c r="BU61">
        <f t="shared" si="221"/>
        <v>2.5044970755448537E-2</v>
      </c>
      <c r="BV61">
        <f t="shared" si="222"/>
        <v>1.6358713945354722E-2</v>
      </c>
      <c r="BW61">
        <f t="shared" si="223"/>
        <v>1.0473286006083441E-2</v>
      </c>
      <c r="BX61">
        <f t="shared" si="224"/>
        <v>1.3699227666936115E-2</v>
      </c>
      <c r="BY61">
        <f t="shared" si="225"/>
        <v>1.840743469026997E-2</v>
      </c>
      <c r="BZ61">
        <f t="shared" si="226"/>
        <v>1.3953923515517703E-2</v>
      </c>
      <c r="CA61">
        <f t="shared" si="227"/>
        <v>8.7438626121993518E-3</v>
      </c>
      <c r="CB61">
        <f t="shared" si="228"/>
        <v>3.5043989309812562E-3</v>
      </c>
      <c r="CC61">
        <f t="shared" si="229"/>
        <v>9.8634536541478152E-3</v>
      </c>
      <c r="CD61">
        <f t="shared" si="230"/>
        <v>8.064500578407378E-3</v>
      </c>
      <c r="CE61">
        <f t="shared" si="231"/>
        <v>-1.9240918028944878E-3</v>
      </c>
      <c r="CF61">
        <f t="shared" si="232"/>
        <v>4.9507489148087136E-3</v>
      </c>
      <c r="CG61">
        <f t="shared" si="233"/>
        <v>-4.6248126015564642E-3</v>
      </c>
      <c r="CH61" s="7">
        <v>50</v>
      </c>
      <c r="CI61" s="8">
        <v>150</v>
      </c>
      <c r="CJ61" s="8">
        <v>145</v>
      </c>
      <c r="CK61" s="8">
        <f t="shared" si="15"/>
        <v>3</v>
      </c>
      <c r="CL61" s="8">
        <f t="shared" si="16"/>
        <v>0.33333333333333331</v>
      </c>
      <c r="CM61">
        <f t="shared" si="17"/>
        <v>0.1</v>
      </c>
      <c r="CN61">
        <f t="shared" si="95"/>
        <v>375</v>
      </c>
      <c r="CO61">
        <f t="shared" ref="CO61:CU61" si="286">CN61+125</f>
        <v>500</v>
      </c>
      <c r="CP61">
        <f t="shared" si="286"/>
        <v>625</v>
      </c>
      <c r="CQ61">
        <f t="shared" si="286"/>
        <v>750</v>
      </c>
      <c r="CR61">
        <f t="shared" si="286"/>
        <v>875</v>
      </c>
      <c r="CS61">
        <f t="shared" si="286"/>
        <v>1000</v>
      </c>
      <c r="CT61">
        <f t="shared" si="286"/>
        <v>1125</v>
      </c>
      <c r="CU61">
        <f t="shared" si="286"/>
        <v>1250</v>
      </c>
      <c r="CV61">
        <f t="shared" si="261"/>
        <v>7.5</v>
      </c>
      <c r="CW61">
        <f t="shared" si="261"/>
        <v>10</v>
      </c>
      <c r="CX61">
        <f t="shared" si="261"/>
        <v>12.5</v>
      </c>
      <c r="CY61">
        <f t="shared" si="261"/>
        <v>15</v>
      </c>
      <c r="CZ61">
        <f t="shared" si="261"/>
        <v>17.5</v>
      </c>
      <c r="DA61">
        <f t="shared" si="261"/>
        <v>20</v>
      </c>
      <c r="DB61">
        <f t="shared" si="261"/>
        <v>22.5</v>
      </c>
      <c r="DC61">
        <f t="shared" si="261"/>
        <v>25</v>
      </c>
      <c r="DD61" s="11">
        <f t="shared" si="262"/>
        <v>1.3333333333333334E-2</v>
      </c>
      <c r="DE61" s="11">
        <f t="shared" si="262"/>
        <v>0.01</v>
      </c>
      <c r="DF61" s="11">
        <f t="shared" si="262"/>
        <v>8.0000000000000002E-3</v>
      </c>
      <c r="DG61" s="11">
        <f t="shared" si="262"/>
        <v>6.6666666666666671E-3</v>
      </c>
      <c r="DH61" s="11">
        <f t="shared" si="262"/>
        <v>5.7142857142857143E-3</v>
      </c>
      <c r="DI61" s="11">
        <f t="shared" si="262"/>
        <v>5.0000000000000001E-3</v>
      </c>
      <c r="DJ61" s="11">
        <f t="shared" si="262"/>
        <v>4.4444444444444444E-3</v>
      </c>
      <c r="DK61" s="11">
        <f t="shared" si="262"/>
        <v>4.0000000000000001E-3</v>
      </c>
      <c r="DL61">
        <f t="shared" si="21"/>
        <v>5</v>
      </c>
      <c r="DM61">
        <f t="shared" ref="DM61:DT61" si="287">E61+F61</f>
        <v>4.00481444E-5</v>
      </c>
      <c r="DN61">
        <f t="shared" si="287"/>
        <v>2.0801718950000001E-5</v>
      </c>
      <c r="DO61">
        <f t="shared" si="287"/>
        <v>1.1535727280000001E-5</v>
      </c>
      <c r="DP61">
        <f t="shared" si="287"/>
        <v>6.9441863699999998E-6</v>
      </c>
      <c r="DQ61">
        <f t="shared" si="287"/>
        <v>4.4898923799999999E-6</v>
      </c>
      <c r="DR61">
        <f t="shared" si="287"/>
        <v>3.0690294899999998E-6</v>
      </c>
      <c r="DS61">
        <f t="shared" si="287"/>
        <v>2.1897698479999997E-6</v>
      </c>
      <c r="DT61">
        <f t="shared" si="287"/>
        <v>1.616409571E-6</v>
      </c>
    </row>
    <row r="62" spans="1:124">
      <c r="A62">
        <f>'2000 250 200 1'!A63</f>
        <v>59</v>
      </c>
      <c r="B62">
        <f t="shared" si="7"/>
        <v>-590</v>
      </c>
      <c r="C62">
        <f>'2000 250 200 1'!B63</f>
        <v>0.9123</v>
      </c>
      <c r="D62">
        <f t="shared" si="8"/>
        <v>-3.9862325136205398E-2</v>
      </c>
      <c r="E62">
        <f>'2000 250 200 1'!C196</f>
        <v>2.4542696E-5</v>
      </c>
      <c r="F62">
        <f>'2000 250 200 1'!C329</f>
        <v>1.30033214E-5</v>
      </c>
      <c r="G62">
        <f>'2000 250 200 1'!C462</f>
        <v>7.1335060299999996E-6</v>
      </c>
      <c r="H62">
        <f>'2000 250 200 1'!C595</f>
        <v>4.2007764700000001E-6</v>
      </c>
      <c r="I62">
        <f>'2000 250 200 1'!C728</f>
        <v>2.6576274000000001E-6</v>
      </c>
      <c r="J62">
        <f>'2000 250 200 1'!C861</f>
        <v>1.7837809599999999E-6</v>
      </c>
      <c r="K62">
        <f>'2000 250 200 1'!C994</f>
        <v>1.2539235099999999E-6</v>
      </c>
      <c r="L62">
        <f>'2000 250 200 1'!C1127</f>
        <v>9.1428212400000003E-7</v>
      </c>
      <c r="M62">
        <f>'2000 250 200 1'!C1260</f>
        <v>6.8665258899999999E-7</v>
      </c>
      <c r="N62">
        <f t="shared" si="162"/>
        <v>1.15393746E-5</v>
      </c>
      <c r="O62">
        <f t="shared" si="163"/>
        <v>5.8698153700000006E-6</v>
      </c>
      <c r="P62">
        <f t="shared" si="164"/>
        <v>2.9327295599999995E-6</v>
      </c>
      <c r="Q62">
        <f t="shared" si="165"/>
        <v>1.54314907E-6</v>
      </c>
      <c r="R62">
        <f t="shared" si="166"/>
        <v>8.7384644000000012E-7</v>
      </c>
      <c r="S62">
        <f t="shared" si="167"/>
        <v>5.2985745000000002E-7</v>
      </c>
      <c r="T62">
        <f t="shared" si="168"/>
        <v>3.3964138599999988E-7</v>
      </c>
      <c r="U62">
        <f t="shared" si="169"/>
        <v>2.2762953500000004E-7</v>
      </c>
      <c r="V62">
        <f t="shared" si="170"/>
        <v>5.6695592299999996E-6</v>
      </c>
      <c r="W62">
        <f t="shared" si="171"/>
        <v>2.9370858100000011E-6</v>
      </c>
      <c r="X62">
        <f t="shared" si="172"/>
        <v>1.3895804899999995E-6</v>
      </c>
      <c r="Y62">
        <f t="shared" si="173"/>
        <v>6.693026299999999E-7</v>
      </c>
      <c r="Z62">
        <f t="shared" si="174"/>
        <v>3.4398899000000009E-7</v>
      </c>
      <c r="AA62">
        <f t="shared" si="175"/>
        <v>1.9021606400000014E-7</v>
      </c>
      <c r="AB62">
        <f t="shared" si="176"/>
        <v>1.1201185099999984E-7</v>
      </c>
      <c r="AC62">
        <f t="shared" si="177"/>
        <v>2.7324734199999985E-6</v>
      </c>
      <c r="AD62">
        <f t="shared" si="178"/>
        <v>1.5475053200000032E-6</v>
      </c>
      <c r="AE62">
        <f t="shared" si="179"/>
        <v>7.2027785999999964E-7</v>
      </c>
      <c r="AF62">
        <f t="shared" si="180"/>
        <v>3.2531363999999959E-7</v>
      </c>
      <c r="AG62">
        <f t="shared" si="181"/>
        <v>1.5377292600000016E-7</v>
      </c>
      <c r="AH62">
        <f t="shared" si="182"/>
        <v>7.8204213000000723E-8</v>
      </c>
      <c r="AI62">
        <f t="shared" si="183"/>
        <v>1.1849680999999936E-6</v>
      </c>
      <c r="AJ62">
        <f t="shared" si="184"/>
        <v>8.2722746000000357E-7</v>
      </c>
      <c r="AK62">
        <f t="shared" si="185"/>
        <v>3.9496421999999983E-7</v>
      </c>
      <c r="AL62">
        <f t="shared" si="186"/>
        <v>1.7154071399999943E-7</v>
      </c>
      <c r="AM62">
        <f t="shared" si="187"/>
        <v>7.5568712999999654E-8</v>
      </c>
      <c r="AN62">
        <f t="shared" si="188"/>
        <v>3.5774064000000023E-7</v>
      </c>
      <c r="AO62">
        <f t="shared" si="189"/>
        <v>4.3226323999999802E-7</v>
      </c>
      <c r="AP62">
        <f t="shared" si="190"/>
        <v>2.2342350600000295E-7</v>
      </c>
      <c r="AQ62">
        <f t="shared" si="191"/>
        <v>9.5972000999998714E-8</v>
      </c>
      <c r="AR62">
        <f t="shared" si="192"/>
        <v>-7.4522599999991228E-8</v>
      </c>
      <c r="AS62">
        <f t="shared" si="193"/>
        <v>2.0883973400000863E-7</v>
      </c>
      <c r="AT62">
        <f t="shared" si="194"/>
        <v>1.2745150500000106E-7</v>
      </c>
      <c r="AU62">
        <f t="shared" si="195"/>
        <v>-2.8336233400000748E-7</v>
      </c>
      <c r="AV62">
        <f t="shared" si="196"/>
        <v>8.138822900000905E-8</v>
      </c>
      <c r="AW62">
        <f t="shared" si="197"/>
        <v>-3.6475056300000615E-7</v>
      </c>
      <c r="AX62">
        <f t="shared" si="198"/>
        <v>0.30733951026187933</v>
      </c>
      <c r="AY62">
        <f t="shared" si="199"/>
        <v>0.29149653243067997</v>
      </c>
      <c r="AZ62">
        <f t="shared" si="200"/>
        <v>0.2587485851001155</v>
      </c>
      <c r="BA62">
        <f t="shared" si="201"/>
        <v>0.22500119550410785</v>
      </c>
      <c r="BB62">
        <f t="shared" si="202"/>
        <v>0.19674985256253269</v>
      </c>
      <c r="BC62">
        <f t="shared" si="203"/>
        <v>0.17442692507872565</v>
      </c>
      <c r="BD62">
        <f t="shared" si="204"/>
        <v>0.15664629806049102</v>
      </c>
      <c r="BE62">
        <f t="shared" si="205"/>
        <v>0.14218539528913321</v>
      </c>
      <c r="BF62">
        <f t="shared" si="206"/>
        <v>0.12689390563627145</v>
      </c>
      <c r="BG62">
        <f t="shared" si="207"/>
        <v>0.12068097673329299</v>
      </c>
      <c r="BH62">
        <f t="shared" si="208"/>
        <v>9.9313138801729955E-2</v>
      </c>
      <c r="BI62">
        <f t="shared" si="209"/>
        <v>7.7445998108790728E-2</v>
      </c>
      <c r="BJ62">
        <f t="shared" si="210"/>
        <v>6.0398410110559561E-2</v>
      </c>
      <c r="BK62">
        <f t="shared" si="211"/>
        <v>4.8131758414563124E-2</v>
      </c>
      <c r="BL62">
        <f t="shared" si="212"/>
        <v>3.9235521434158399E-2</v>
      </c>
      <c r="BM62">
        <f t="shared" si="213"/>
        <v>5.5901322733087372E-2</v>
      </c>
      <c r="BN62">
        <f t="shared" si="214"/>
        <v>5.7325136532540219E-2</v>
      </c>
      <c r="BO62">
        <f t="shared" si="215"/>
        <v>4.5657452747524217E-2</v>
      </c>
      <c r="BP62">
        <f t="shared" si="216"/>
        <v>3.2872885868183571E-2</v>
      </c>
      <c r="BQ62">
        <f t="shared" si="217"/>
        <v>2.3265038796454741E-2</v>
      </c>
      <c r="BR62">
        <f t="shared" si="218"/>
        <v>1.6859300737726884E-2</v>
      </c>
      <c r="BS62">
        <f t="shared" si="219"/>
        <v>2.299215669078709E-2</v>
      </c>
      <c r="BT62">
        <f t="shared" si="220"/>
        <v>2.8744122714377117E-2</v>
      </c>
      <c r="BU62">
        <f t="shared" si="221"/>
        <v>2.3192787071901255E-2</v>
      </c>
      <c r="BV62">
        <f t="shared" si="222"/>
        <v>1.5868133031017907E-2</v>
      </c>
      <c r="BW62">
        <f t="shared" si="223"/>
        <v>1.0357175432168507E-2</v>
      </c>
      <c r="BX62">
        <f t="shared" si="224"/>
        <v>6.7090993832312051E-3</v>
      </c>
      <c r="BY62">
        <f t="shared" si="225"/>
        <v>1.4392973211489607E-2</v>
      </c>
      <c r="BZ62">
        <f t="shared" si="226"/>
        <v>1.245122574546227E-2</v>
      </c>
      <c r="CA62">
        <f t="shared" si="227"/>
        <v>8.3475377588462709E-3</v>
      </c>
      <c r="CB62">
        <f t="shared" si="228"/>
        <v>-1.3654922093078909E-3</v>
      </c>
      <c r="CC62">
        <f t="shared" si="229"/>
        <v>6.7482555205874628E-3</v>
      </c>
      <c r="CD62">
        <f t="shared" si="230"/>
        <v>6.8409956374446317E-3</v>
      </c>
      <c r="CE62">
        <f t="shared" si="231"/>
        <v>-5.106555662373208E-3</v>
      </c>
      <c r="CF62">
        <f t="shared" si="232"/>
        <v>2.5728191889685761E-3</v>
      </c>
      <c r="CG62">
        <f t="shared" si="233"/>
        <v>-6.4929308755526374E-3</v>
      </c>
      <c r="CH62" s="7">
        <v>50</v>
      </c>
      <c r="CI62" s="8">
        <v>150</v>
      </c>
      <c r="CJ62" s="8">
        <v>145</v>
      </c>
      <c r="CK62" s="8">
        <f t="shared" si="15"/>
        <v>3</v>
      </c>
      <c r="CL62" s="8">
        <f t="shared" si="16"/>
        <v>0.33333333333333331</v>
      </c>
      <c r="CM62">
        <f t="shared" si="17"/>
        <v>0.1</v>
      </c>
      <c r="CN62">
        <f t="shared" si="95"/>
        <v>375</v>
      </c>
      <c r="CO62">
        <f t="shared" ref="CO62:CU62" si="288">CN62+125</f>
        <v>500</v>
      </c>
      <c r="CP62">
        <f t="shared" si="288"/>
        <v>625</v>
      </c>
      <c r="CQ62">
        <f t="shared" si="288"/>
        <v>750</v>
      </c>
      <c r="CR62">
        <f t="shared" si="288"/>
        <v>875</v>
      </c>
      <c r="CS62">
        <f t="shared" si="288"/>
        <v>1000</v>
      </c>
      <c r="CT62">
        <f t="shared" si="288"/>
        <v>1125</v>
      </c>
      <c r="CU62">
        <f t="shared" si="288"/>
        <v>1250</v>
      </c>
      <c r="CV62">
        <f t="shared" si="261"/>
        <v>7.5</v>
      </c>
      <c r="CW62">
        <f t="shared" si="261"/>
        <v>10</v>
      </c>
      <c r="CX62">
        <f t="shared" si="261"/>
        <v>12.5</v>
      </c>
      <c r="CY62">
        <f t="shared" si="261"/>
        <v>15</v>
      </c>
      <c r="CZ62">
        <f t="shared" si="261"/>
        <v>17.5</v>
      </c>
      <c r="DA62">
        <f t="shared" si="261"/>
        <v>20</v>
      </c>
      <c r="DB62">
        <f t="shared" si="261"/>
        <v>22.5</v>
      </c>
      <c r="DC62">
        <f t="shared" si="261"/>
        <v>25</v>
      </c>
      <c r="DD62" s="11">
        <f t="shared" si="262"/>
        <v>1.3333333333333334E-2</v>
      </c>
      <c r="DE62" s="11">
        <f t="shared" si="262"/>
        <v>0.01</v>
      </c>
      <c r="DF62" s="11">
        <f t="shared" si="262"/>
        <v>8.0000000000000002E-3</v>
      </c>
      <c r="DG62" s="11">
        <f t="shared" si="262"/>
        <v>6.6666666666666671E-3</v>
      </c>
      <c r="DH62" s="11">
        <f t="shared" si="262"/>
        <v>5.7142857142857143E-3</v>
      </c>
      <c r="DI62" s="11">
        <f t="shared" si="262"/>
        <v>5.0000000000000001E-3</v>
      </c>
      <c r="DJ62" s="11">
        <f t="shared" si="262"/>
        <v>4.4444444444444444E-3</v>
      </c>
      <c r="DK62" s="11">
        <f t="shared" si="262"/>
        <v>4.0000000000000001E-3</v>
      </c>
      <c r="DL62">
        <f t="shared" si="21"/>
        <v>5</v>
      </c>
      <c r="DM62">
        <f t="shared" ref="DM62:DT62" si="289">E62+F62</f>
        <v>3.7546017400000002E-5</v>
      </c>
      <c r="DN62">
        <f t="shared" si="289"/>
        <v>2.013682743E-5</v>
      </c>
      <c r="DO62">
        <f t="shared" si="289"/>
        <v>1.13342825E-5</v>
      </c>
      <c r="DP62">
        <f t="shared" si="289"/>
        <v>6.8584038700000001E-6</v>
      </c>
      <c r="DQ62">
        <f t="shared" si="289"/>
        <v>4.4414083600000002E-6</v>
      </c>
      <c r="DR62">
        <f t="shared" si="289"/>
        <v>3.0377044700000001E-6</v>
      </c>
      <c r="DS62">
        <f t="shared" si="289"/>
        <v>2.1682056339999997E-6</v>
      </c>
      <c r="DT62">
        <f t="shared" si="289"/>
        <v>1.600934713E-6</v>
      </c>
    </row>
    <row r="63" spans="1:124">
      <c r="A63">
        <f>'2000 250 200 1'!A64</f>
        <v>60</v>
      </c>
      <c r="B63">
        <f t="shared" si="7"/>
        <v>-600</v>
      </c>
      <c r="C63">
        <f>'2000 250 200 1'!B64</f>
        <v>1.024</v>
      </c>
      <c r="D63">
        <f t="shared" si="8"/>
        <v>1.0299956639811961E-2</v>
      </c>
      <c r="E63">
        <f>'2000 250 200 1'!C197</f>
        <v>2.2537680200000001E-5</v>
      </c>
      <c r="F63">
        <f>'2000 250 200 1'!C330</f>
        <v>1.2425913399999999E-5</v>
      </c>
      <c r="G63">
        <f>'2000 250 200 1'!C463</f>
        <v>6.9660200899999997E-6</v>
      </c>
      <c r="H63">
        <f>'2000 250 200 1'!C596</f>
        <v>4.1387009000000002E-6</v>
      </c>
      <c r="I63">
        <f>'2000 250 200 1'!C729</f>
        <v>2.6259252599999999E-6</v>
      </c>
      <c r="J63">
        <f>'2000 250 200 1'!C862</f>
        <v>1.7641644200000001E-6</v>
      </c>
      <c r="K63">
        <f>'2000 250 200 1'!C995</f>
        <v>1.24071255E-6</v>
      </c>
      <c r="L63">
        <f>'2000 250 200 1'!C1128</f>
        <v>9.0495281499999995E-7</v>
      </c>
      <c r="M63">
        <f>'2000 250 200 1'!C1261</f>
        <v>6.7981556699999997E-7</v>
      </c>
      <c r="N63">
        <f t="shared" si="162"/>
        <v>1.0111766800000002E-5</v>
      </c>
      <c r="O63">
        <f t="shared" si="163"/>
        <v>5.4598933099999997E-6</v>
      </c>
      <c r="P63">
        <f t="shared" si="164"/>
        <v>2.8273191899999995E-6</v>
      </c>
      <c r="Q63">
        <f t="shared" si="165"/>
        <v>1.5127756400000003E-6</v>
      </c>
      <c r="R63">
        <f t="shared" si="166"/>
        <v>8.6176083999999977E-7</v>
      </c>
      <c r="S63">
        <f t="shared" si="167"/>
        <v>5.2345187000000005E-7</v>
      </c>
      <c r="T63">
        <f t="shared" si="168"/>
        <v>3.3575973500000008E-7</v>
      </c>
      <c r="U63">
        <f t="shared" si="169"/>
        <v>2.2513724799999999E-7</v>
      </c>
      <c r="V63">
        <f t="shared" si="170"/>
        <v>4.6518734900000022E-6</v>
      </c>
      <c r="W63">
        <f t="shared" si="171"/>
        <v>2.6325741200000001E-6</v>
      </c>
      <c r="X63">
        <f t="shared" si="172"/>
        <v>1.3145435499999992E-6</v>
      </c>
      <c r="Y63">
        <f t="shared" si="173"/>
        <v>6.5101480000000053E-7</v>
      </c>
      <c r="Z63">
        <f t="shared" si="174"/>
        <v>3.3830896999999972E-7</v>
      </c>
      <c r="AA63">
        <f t="shared" si="175"/>
        <v>1.8769213499999997E-7</v>
      </c>
      <c r="AB63">
        <f t="shared" si="176"/>
        <v>1.106224870000001E-7</v>
      </c>
      <c r="AC63">
        <f t="shared" si="177"/>
        <v>2.0192993700000029E-6</v>
      </c>
      <c r="AD63">
        <f t="shared" si="178"/>
        <v>1.3180305700000026E-6</v>
      </c>
      <c r="AE63">
        <f t="shared" si="179"/>
        <v>6.6352874999999744E-7</v>
      </c>
      <c r="AF63">
        <f t="shared" si="180"/>
        <v>3.1270583000000123E-7</v>
      </c>
      <c r="AG63">
        <f t="shared" si="181"/>
        <v>1.5061683499999996E-7</v>
      </c>
      <c r="AH63">
        <f t="shared" si="182"/>
        <v>7.706964799999977E-8</v>
      </c>
      <c r="AI63">
        <f t="shared" si="183"/>
        <v>7.0126879999999944E-7</v>
      </c>
      <c r="AJ63">
        <f t="shared" si="184"/>
        <v>6.545018200000022E-7</v>
      </c>
      <c r="AK63">
        <f t="shared" si="185"/>
        <v>3.508229199999979E-7</v>
      </c>
      <c r="AL63">
        <f t="shared" si="186"/>
        <v>1.6208899500000106E-7</v>
      </c>
      <c r="AM63">
        <f t="shared" si="187"/>
        <v>7.3547187000000721E-8</v>
      </c>
      <c r="AN63">
        <f t="shared" si="188"/>
        <v>4.676698000000105E-8</v>
      </c>
      <c r="AO63">
        <f t="shared" si="189"/>
        <v>3.036789000000026E-7</v>
      </c>
      <c r="AP63">
        <f t="shared" si="190"/>
        <v>1.8873392499999917E-7</v>
      </c>
      <c r="AQ63">
        <f t="shared" si="191"/>
        <v>8.854180800000023E-8</v>
      </c>
      <c r="AR63">
        <f t="shared" si="192"/>
        <v>-2.5691192000000494E-7</v>
      </c>
      <c r="AS63">
        <f t="shared" si="193"/>
        <v>1.149449750000028E-7</v>
      </c>
      <c r="AT63">
        <f t="shared" si="194"/>
        <v>1.001921169999927E-7</v>
      </c>
      <c r="AU63">
        <f t="shared" si="195"/>
        <v>-3.7185689500000117E-7</v>
      </c>
      <c r="AV63">
        <f t="shared" si="196"/>
        <v>1.4752858000007876E-8</v>
      </c>
      <c r="AW63">
        <f t="shared" si="197"/>
        <v>-3.866097530000009E-7</v>
      </c>
      <c r="AX63">
        <f t="shared" si="198"/>
        <v>0.2892084525316071</v>
      </c>
      <c r="AY63">
        <f t="shared" si="199"/>
        <v>0.28155486985429012</v>
      </c>
      <c r="AZ63">
        <f t="shared" si="200"/>
        <v>0.2546051532988583</v>
      </c>
      <c r="BA63">
        <f t="shared" si="201"/>
        <v>0.22363033879761368</v>
      </c>
      <c r="BB63">
        <f t="shared" si="202"/>
        <v>0.1962968647146178</v>
      </c>
      <c r="BC63">
        <f t="shared" si="203"/>
        <v>0.17420076603003154</v>
      </c>
      <c r="BD63">
        <f t="shared" si="204"/>
        <v>0.1564828050435535</v>
      </c>
      <c r="BE63">
        <f t="shared" si="205"/>
        <v>0.14206318762863859</v>
      </c>
      <c r="BF63">
        <f t="shared" si="206"/>
        <v>0.11094482110884438</v>
      </c>
      <c r="BG63">
        <f t="shared" si="207"/>
        <v>0.11187858671242566</v>
      </c>
      <c r="BH63">
        <f t="shared" si="208"/>
        <v>9.5737922750722626E-2</v>
      </c>
      <c r="BI63">
        <f t="shared" si="209"/>
        <v>7.6331432211107303E-2</v>
      </c>
      <c r="BJ63">
        <f t="shared" si="210"/>
        <v>6.0081842014898773E-2</v>
      </c>
      <c r="BK63">
        <f t="shared" si="211"/>
        <v>4.8005193402556261E-2</v>
      </c>
      <c r="BL63">
        <f t="shared" si="212"/>
        <v>3.9151737230693893E-2</v>
      </c>
      <c r="BM63">
        <f t="shared" si="213"/>
        <v>4.3832716433657638E-2</v>
      </c>
      <c r="BN63">
        <f t="shared" si="214"/>
        <v>5.0390058464741663E-2</v>
      </c>
      <c r="BO63">
        <f t="shared" si="215"/>
        <v>4.2822643279190033E-2</v>
      </c>
      <c r="BP63">
        <f t="shared" si="216"/>
        <v>3.2008365813380034E-2</v>
      </c>
      <c r="BQ63">
        <f t="shared" si="217"/>
        <v>2.3045055079783817E-2</v>
      </c>
      <c r="BR63">
        <f t="shared" si="218"/>
        <v>1.6792070430107553E-2</v>
      </c>
      <c r="BS63">
        <f t="shared" si="219"/>
        <v>1.4401473401376024E-2</v>
      </c>
      <c r="BT63">
        <f t="shared" si="220"/>
        <v>2.3441434339564471E-2</v>
      </c>
      <c r="BU63">
        <f t="shared" si="221"/>
        <v>2.0962769755578512E-2</v>
      </c>
      <c r="BV63">
        <f t="shared" si="222"/>
        <v>1.5184754692432342E-2</v>
      </c>
      <c r="BW63">
        <f t="shared" si="223"/>
        <v>1.0192844191377821E-2</v>
      </c>
      <c r="BX63">
        <f t="shared" si="224"/>
        <v>9.2684223127139829E-4</v>
      </c>
      <c r="BY63">
        <f t="shared" si="225"/>
        <v>1.0413715344590683E-2</v>
      </c>
      <c r="BZ63">
        <f t="shared" si="226"/>
        <v>1.0698913375440506E-2</v>
      </c>
      <c r="CA63">
        <f t="shared" si="227"/>
        <v>7.7981055769560347E-3</v>
      </c>
      <c r="CB63">
        <f t="shared" si="228"/>
        <v>-4.9693676759409861E-3</v>
      </c>
      <c r="CC63">
        <f t="shared" si="229"/>
        <v>3.8230388536841225E-3</v>
      </c>
      <c r="CD63">
        <f t="shared" si="230"/>
        <v>5.468914970166462E-3</v>
      </c>
      <c r="CE63">
        <f t="shared" si="231"/>
        <v>-7.0689757956024562E-3</v>
      </c>
      <c r="CF63">
        <f t="shared" si="232"/>
        <v>4.7982695747485665E-4</v>
      </c>
      <c r="CG63">
        <f t="shared" si="233"/>
        <v>-7.2556599717598959E-3</v>
      </c>
      <c r="CH63" s="7">
        <v>50</v>
      </c>
      <c r="CI63" s="8">
        <v>150</v>
      </c>
      <c r="CJ63" s="8">
        <v>145</v>
      </c>
      <c r="CK63" s="8">
        <f t="shared" si="15"/>
        <v>3</v>
      </c>
      <c r="CL63" s="8">
        <f t="shared" si="16"/>
        <v>0.33333333333333331</v>
      </c>
      <c r="CM63">
        <f t="shared" si="17"/>
        <v>0.1</v>
      </c>
      <c r="CN63">
        <f t="shared" si="95"/>
        <v>375</v>
      </c>
      <c r="CO63">
        <f t="shared" ref="CO63:CU63" si="290">CN63+125</f>
        <v>500</v>
      </c>
      <c r="CP63">
        <f t="shared" si="290"/>
        <v>625</v>
      </c>
      <c r="CQ63">
        <f t="shared" si="290"/>
        <v>750</v>
      </c>
      <c r="CR63">
        <f t="shared" si="290"/>
        <v>875</v>
      </c>
      <c r="CS63">
        <f t="shared" si="290"/>
        <v>1000</v>
      </c>
      <c r="CT63">
        <f t="shared" si="290"/>
        <v>1125</v>
      </c>
      <c r="CU63">
        <f t="shared" si="290"/>
        <v>1250</v>
      </c>
      <c r="CV63">
        <f t="shared" si="261"/>
        <v>7.5</v>
      </c>
      <c r="CW63">
        <f t="shared" si="261"/>
        <v>10</v>
      </c>
      <c r="CX63">
        <f t="shared" si="261"/>
        <v>12.5</v>
      </c>
      <c r="CY63">
        <f t="shared" si="261"/>
        <v>15</v>
      </c>
      <c r="CZ63">
        <f t="shared" si="261"/>
        <v>17.5</v>
      </c>
      <c r="DA63">
        <f t="shared" si="261"/>
        <v>20</v>
      </c>
      <c r="DB63">
        <f t="shared" si="261"/>
        <v>22.5</v>
      </c>
      <c r="DC63">
        <f t="shared" si="261"/>
        <v>25</v>
      </c>
      <c r="DD63" s="11">
        <f t="shared" si="262"/>
        <v>1.3333333333333334E-2</v>
      </c>
      <c r="DE63" s="11">
        <f t="shared" si="262"/>
        <v>0.01</v>
      </c>
      <c r="DF63" s="11">
        <f t="shared" si="262"/>
        <v>8.0000000000000002E-3</v>
      </c>
      <c r="DG63" s="11">
        <f t="shared" si="262"/>
        <v>6.6666666666666671E-3</v>
      </c>
      <c r="DH63" s="11">
        <f t="shared" si="262"/>
        <v>5.7142857142857143E-3</v>
      </c>
      <c r="DI63" s="11">
        <f t="shared" si="262"/>
        <v>5.0000000000000001E-3</v>
      </c>
      <c r="DJ63" s="11">
        <f t="shared" si="262"/>
        <v>4.4444444444444444E-3</v>
      </c>
      <c r="DK63" s="11">
        <f t="shared" si="262"/>
        <v>4.0000000000000001E-3</v>
      </c>
      <c r="DL63">
        <f t="shared" si="21"/>
        <v>5</v>
      </c>
      <c r="DM63">
        <f t="shared" ref="DM63:DT63" si="291">E63+F63</f>
        <v>3.4963593600000002E-5</v>
      </c>
      <c r="DN63">
        <f t="shared" si="291"/>
        <v>1.9391933489999998E-5</v>
      </c>
      <c r="DO63">
        <f t="shared" si="291"/>
        <v>1.110472099E-5</v>
      </c>
      <c r="DP63">
        <f t="shared" si="291"/>
        <v>6.7646261599999996E-6</v>
      </c>
      <c r="DQ63">
        <f t="shared" si="291"/>
        <v>4.3900896800000004E-6</v>
      </c>
      <c r="DR63">
        <f t="shared" si="291"/>
        <v>3.0048769699999999E-6</v>
      </c>
      <c r="DS63">
        <f t="shared" si="291"/>
        <v>2.1456653650000001E-6</v>
      </c>
      <c r="DT63">
        <f t="shared" si="291"/>
        <v>1.5847683819999999E-6</v>
      </c>
    </row>
    <row r="64" spans="1:124">
      <c r="A64">
        <f>'2000 250 200 1'!A65</f>
        <v>61</v>
      </c>
      <c r="B64">
        <f t="shared" si="7"/>
        <v>-610</v>
      </c>
      <c r="C64">
        <f>'2000 250 200 1'!B65</f>
        <v>1.149</v>
      </c>
      <c r="D64">
        <f t="shared" si="8"/>
        <v>6.0320028688285184E-2</v>
      </c>
      <c r="E64">
        <f>'2000 250 200 1'!C198</f>
        <v>2.0538891399999999E-5</v>
      </c>
      <c r="F64">
        <f>'2000 250 200 1'!C331</f>
        <v>1.17927936E-5</v>
      </c>
      <c r="G64">
        <f>'2000 250 200 1'!C464</f>
        <v>6.7732903999999999E-6</v>
      </c>
      <c r="H64">
        <f>'2000 250 200 1'!C597</f>
        <v>4.0689714700000004E-6</v>
      </c>
      <c r="I64">
        <f>'2000 250 200 1'!C730</f>
        <v>2.5919011999999998E-6</v>
      </c>
      <c r="J64">
        <f>'2000 250 200 1'!C863</f>
        <v>1.7435717499999999E-6</v>
      </c>
      <c r="K64">
        <f>'2000 250 200 1'!C996</f>
        <v>1.2269386599999999E-6</v>
      </c>
      <c r="L64">
        <f>'2000 250 200 1'!C1129</f>
        <v>8.9523296000000005E-7</v>
      </c>
      <c r="M64">
        <f>'2000 250 200 1'!C1262</f>
        <v>6.7268439199999996E-7</v>
      </c>
      <c r="N64">
        <f t="shared" si="162"/>
        <v>8.7460977999999988E-6</v>
      </c>
      <c r="O64">
        <f t="shared" si="163"/>
        <v>5.0195032000000006E-6</v>
      </c>
      <c r="P64">
        <f t="shared" si="164"/>
        <v>2.7043189299999995E-6</v>
      </c>
      <c r="Q64">
        <f t="shared" si="165"/>
        <v>1.4770702700000006E-6</v>
      </c>
      <c r="R64">
        <f t="shared" si="166"/>
        <v>8.4832944999999988E-7</v>
      </c>
      <c r="S64">
        <f t="shared" si="167"/>
        <v>5.1663309000000003E-7</v>
      </c>
      <c r="T64">
        <f t="shared" si="168"/>
        <v>3.3170569999999986E-7</v>
      </c>
      <c r="U64">
        <f t="shared" si="169"/>
        <v>2.2254856800000009E-7</v>
      </c>
      <c r="V64">
        <f t="shared" si="170"/>
        <v>3.7265945999999982E-6</v>
      </c>
      <c r="W64">
        <f t="shared" si="171"/>
        <v>2.315184270000001E-6</v>
      </c>
      <c r="X64">
        <f t="shared" si="172"/>
        <v>1.2272486599999989E-6</v>
      </c>
      <c r="Y64">
        <f t="shared" si="173"/>
        <v>6.287408200000007E-7</v>
      </c>
      <c r="Z64">
        <f t="shared" si="174"/>
        <v>3.3169635999999986E-7</v>
      </c>
      <c r="AA64">
        <f t="shared" si="175"/>
        <v>1.8492739000000017E-7</v>
      </c>
      <c r="AB64">
        <f t="shared" si="176"/>
        <v>1.0915713199999977E-7</v>
      </c>
      <c r="AC64">
        <f t="shared" si="177"/>
        <v>1.4114103299999997E-6</v>
      </c>
      <c r="AD64">
        <f t="shared" si="178"/>
        <v>1.087935610000003E-6</v>
      </c>
      <c r="AE64">
        <f t="shared" si="179"/>
        <v>5.9850783999999738E-7</v>
      </c>
      <c r="AF64">
        <f t="shared" si="180"/>
        <v>2.9704446000000169E-7</v>
      </c>
      <c r="AG64">
        <f t="shared" si="181"/>
        <v>1.4676896999999948E-7</v>
      </c>
      <c r="AH64">
        <f t="shared" si="182"/>
        <v>7.5770258000000614E-8</v>
      </c>
      <c r="AI64">
        <f t="shared" si="183"/>
        <v>3.2347471999999338E-7</v>
      </c>
      <c r="AJ64">
        <f t="shared" si="184"/>
        <v>4.8942777000000388E-7</v>
      </c>
      <c r="AK64">
        <f t="shared" si="185"/>
        <v>3.0146337999999654E-7</v>
      </c>
      <c r="AL64">
        <f t="shared" si="186"/>
        <v>1.5027549000000116E-7</v>
      </c>
      <c r="AM64">
        <f t="shared" si="187"/>
        <v>7.0998711999998862E-8</v>
      </c>
      <c r="AN64">
        <f t="shared" si="188"/>
        <v>-1.6595305000001305E-7</v>
      </c>
      <c r="AO64">
        <f t="shared" si="189"/>
        <v>1.8796439000000311E-7</v>
      </c>
      <c r="AP64">
        <f t="shared" si="190"/>
        <v>1.5118789000000068E-7</v>
      </c>
      <c r="AQ64">
        <f t="shared" si="191"/>
        <v>7.9276777999999329E-8</v>
      </c>
      <c r="AR64">
        <f t="shared" si="192"/>
        <v>-3.5391744000000684E-7</v>
      </c>
      <c r="AS64">
        <f t="shared" si="193"/>
        <v>3.6776500000013233E-8</v>
      </c>
      <c r="AT64">
        <f t="shared" si="194"/>
        <v>7.1911112000001771E-8</v>
      </c>
      <c r="AU64">
        <f t="shared" si="195"/>
        <v>-3.9069394000002749E-7</v>
      </c>
      <c r="AV64">
        <f t="shared" si="196"/>
        <v>-3.5134611999992349E-8</v>
      </c>
      <c r="AW64">
        <f t="shared" si="197"/>
        <v>-3.5555932800004064E-7</v>
      </c>
      <c r="AX64">
        <f t="shared" si="198"/>
        <v>0.27051166062022436</v>
      </c>
      <c r="AY64">
        <f t="shared" si="199"/>
        <v>0.27035874662637527</v>
      </c>
      <c r="AZ64">
        <f t="shared" si="200"/>
        <v>0.24942387136790298</v>
      </c>
      <c r="BA64">
        <f t="shared" si="201"/>
        <v>0.2217532661527368</v>
      </c>
      <c r="BB64">
        <f t="shared" si="202"/>
        <v>0.19567172019836956</v>
      </c>
      <c r="BC64">
        <f t="shared" si="203"/>
        <v>0.17392064618282216</v>
      </c>
      <c r="BD64">
        <f t="shared" si="204"/>
        <v>0.15630484211262796</v>
      </c>
      <c r="BE64">
        <f t="shared" si="205"/>
        <v>0.14193896618091645</v>
      </c>
      <c r="BF64">
        <f t="shared" si="206"/>
        <v>9.5297198422479981E-2</v>
      </c>
      <c r="BG64">
        <f t="shared" si="207"/>
        <v>0.10228312773823306</v>
      </c>
      <c r="BH64">
        <f t="shared" si="208"/>
        <v>9.1352818452872839E-2</v>
      </c>
      <c r="BI64">
        <f t="shared" si="209"/>
        <v>7.4810515553388676E-2</v>
      </c>
      <c r="BJ64">
        <f t="shared" si="210"/>
        <v>5.963175386080425E-2</v>
      </c>
      <c r="BK64">
        <f t="shared" si="211"/>
        <v>4.7837471942686186E-2</v>
      </c>
      <c r="BL64">
        <f t="shared" si="212"/>
        <v>3.9056442096237681E-2</v>
      </c>
      <c r="BM64">
        <f t="shared" si="213"/>
        <v>3.2691250912265733E-2</v>
      </c>
      <c r="BN64">
        <f t="shared" si="214"/>
        <v>4.3125915830100121E-2</v>
      </c>
      <c r="BO64">
        <f t="shared" si="215"/>
        <v>3.9433278226164013E-2</v>
      </c>
      <c r="BP64">
        <f t="shared" si="216"/>
        <v>3.0841308826852487E-2</v>
      </c>
      <c r="BQ64">
        <f t="shared" si="217"/>
        <v>2.2727941807425843E-2</v>
      </c>
      <c r="BR64">
        <f t="shared" si="218"/>
        <v>1.6695265843916413E-2</v>
      </c>
      <c r="BS64">
        <f t="shared" si="219"/>
        <v>7.0680372732355098E-3</v>
      </c>
      <c r="BT64">
        <f t="shared" si="220"/>
        <v>1.8146762361432586E-2</v>
      </c>
      <c r="BU64">
        <f t="shared" si="221"/>
        <v>1.8376676644465375E-2</v>
      </c>
      <c r="BV64">
        <f t="shared" si="222"/>
        <v>1.4275764350952916E-2</v>
      </c>
      <c r="BW64">
        <f t="shared" si="223"/>
        <v>9.9572842120434647E-3</v>
      </c>
      <c r="BX64">
        <f t="shared" si="224"/>
        <v>-3.493055706189701E-3</v>
      </c>
      <c r="BY64">
        <f t="shared" si="225"/>
        <v>6.6660026401209336E-3</v>
      </c>
      <c r="BZ64">
        <f t="shared" si="226"/>
        <v>8.73923165563667E-3</v>
      </c>
      <c r="CA64">
        <f t="shared" si="227"/>
        <v>7.0787258973319537E-3</v>
      </c>
      <c r="CB64">
        <f t="shared" si="228"/>
        <v>-7.2618769854387961E-3</v>
      </c>
      <c r="CC64">
        <f t="shared" si="229"/>
        <v>1.264114363721781E-3</v>
      </c>
      <c r="CD64">
        <f t="shared" si="230"/>
        <v>4.0011544619357178E-3</v>
      </c>
      <c r="CE64">
        <f t="shared" si="231"/>
        <v>-7.8718801606904015E-3</v>
      </c>
      <c r="CF64">
        <f t="shared" si="232"/>
        <v>-1.1803849562319118E-3</v>
      </c>
      <c r="CG64">
        <f t="shared" si="233"/>
        <v>-7.068173075137664E-3</v>
      </c>
      <c r="CH64" s="7">
        <v>50</v>
      </c>
      <c r="CI64" s="8">
        <v>150</v>
      </c>
      <c r="CJ64" s="8">
        <v>145</v>
      </c>
      <c r="CK64" s="8">
        <f t="shared" si="15"/>
        <v>3</v>
      </c>
      <c r="CL64" s="8">
        <f t="shared" si="16"/>
        <v>0.33333333333333331</v>
      </c>
      <c r="CM64">
        <f t="shared" si="17"/>
        <v>0.1</v>
      </c>
      <c r="CN64">
        <f t="shared" si="95"/>
        <v>375</v>
      </c>
      <c r="CO64">
        <f t="shared" ref="CO64:CU64" si="292">CN64+125</f>
        <v>500</v>
      </c>
      <c r="CP64">
        <f t="shared" si="292"/>
        <v>625</v>
      </c>
      <c r="CQ64">
        <f t="shared" si="292"/>
        <v>750</v>
      </c>
      <c r="CR64">
        <f t="shared" si="292"/>
        <v>875</v>
      </c>
      <c r="CS64">
        <f t="shared" si="292"/>
        <v>1000</v>
      </c>
      <c r="CT64">
        <f t="shared" si="292"/>
        <v>1125</v>
      </c>
      <c r="CU64">
        <f t="shared" si="292"/>
        <v>1250</v>
      </c>
      <c r="CV64">
        <f t="shared" si="261"/>
        <v>7.5</v>
      </c>
      <c r="CW64">
        <f t="shared" si="261"/>
        <v>10</v>
      </c>
      <c r="CX64">
        <f t="shared" si="261"/>
        <v>12.5</v>
      </c>
      <c r="CY64">
        <f t="shared" si="261"/>
        <v>15</v>
      </c>
      <c r="CZ64">
        <f t="shared" si="261"/>
        <v>17.5</v>
      </c>
      <c r="DA64">
        <f t="shared" si="261"/>
        <v>20</v>
      </c>
      <c r="DB64">
        <f t="shared" si="261"/>
        <v>22.5</v>
      </c>
      <c r="DC64">
        <f t="shared" si="261"/>
        <v>25</v>
      </c>
      <c r="DD64" s="11">
        <f t="shared" si="262"/>
        <v>1.3333333333333334E-2</v>
      </c>
      <c r="DE64" s="11">
        <f t="shared" si="262"/>
        <v>0.01</v>
      </c>
      <c r="DF64" s="11">
        <f t="shared" si="262"/>
        <v>8.0000000000000002E-3</v>
      </c>
      <c r="DG64" s="11">
        <f t="shared" si="262"/>
        <v>6.6666666666666671E-3</v>
      </c>
      <c r="DH64" s="11">
        <f t="shared" si="262"/>
        <v>5.7142857142857143E-3</v>
      </c>
      <c r="DI64" s="11">
        <f t="shared" si="262"/>
        <v>5.0000000000000001E-3</v>
      </c>
      <c r="DJ64" s="11">
        <f t="shared" si="262"/>
        <v>4.4444444444444444E-3</v>
      </c>
      <c r="DK64" s="11">
        <f t="shared" si="262"/>
        <v>4.0000000000000001E-3</v>
      </c>
      <c r="DL64">
        <f t="shared" si="21"/>
        <v>5</v>
      </c>
      <c r="DM64">
        <f t="shared" ref="DM64:DT64" si="293">E64+F64</f>
        <v>3.2331685E-5</v>
      </c>
      <c r="DN64">
        <f t="shared" si="293"/>
        <v>1.8566084000000001E-5</v>
      </c>
      <c r="DO64">
        <f t="shared" si="293"/>
        <v>1.0842261870000001E-5</v>
      </c>
      <c r="DP64">
        <f t="shared" si="293"/>
        <v>6.6608726700000002E-6</v>
      </c>
      <c r="DQ64">
        <f t="shared" si="293"/>
        <v>4.3354729499999997E-6</v>
      </c>
      <c r="DR64">
        <f t="shared" si="293"/>
        <v>2.97051041E-6</v>
      </c>
      <c r="DS64">
        <f t="shared" si="293"/>
        <v>2.1221716199999997E-6</v>
      </c>
      <c r="DT64">
        <f t="shared" si="293"/>
        <v>1.5679173520000001E-6</v>
      </c>
    </row>
    <row r="65" spans="1:124">
      <c r="A65">
        <f>'2000 250 200 1'!A66</f>
        <v>62</v>
      </c>
      <c r="B65">
        <f t="shared" si="7"/>
        <v>-620</v>
      </c>
      <c r="C65">
        <f>'2000 250 200 1'!B66</f>
        <v>1.29</v>
      </c>
      <c r="D65">
        <f t="shared" si="8"/>
        <v>0.11058971029924898</v>
      </c>
      <c r="E65">
        <f>'2000 250 200 1'!C199</f>
        <v>1.8575023099999999E-5</v>
      </c>
      <c r="F65">
        <f>'2000 250 200 1'!C332</f>
        <v>1.11091314E-5</v>
      </c>
      <c r="G65">
        <f>'2000 250 200 1'!C465</f>
        <v>6.5525872999999998E-6</v>
      </c>
      <c r="H65">
        <f>'2000 250 200 1'!C598</f>
        <v>3.9897158499999998E-6</v>
      </c>
      <c r="I65">
        <f>'2000 250 200 1'!C731</f>
        <v>2.5549738600000001E-6</v>
      </c>
      <c r="J65">
        <f>'2000 250 200 1'!C864</f>
        <v>1.72190549E-6</v>
      </c>
      <c r="K65">
        <f>'2000 250 200 1'!C997</f>
        <v>1.2126004E-6</v>
      </c>
      <c r="L65">
        <f>'2000 250 200 1'!C1130</f>
        <v>8.8512771200000005E-7</v>
      </c>
      <c r="M65">
        <f>'2000 250 200 1'!C1263</f>
        <v>6.6526411100000005E-7</v>
      </c>
      <c r="N65">
        <f t="shared" si="162"/>
        <v>7.4658916999999991E-6</v>
      </c>
      <c r="O65">
        <f t="shared" si="163"/>
        <v>4.5565440999999998E-6</v>
      </c>
      <c r="P65">
        <f t="shared" si="164"/>
        <v>2.56287145E-6</v>
      </c>
      <c r="Q65">
        <f t="shared" si="165"/>
        <v>1.4347419899999996E-6</v>
      </c>
      <c r="R65">
        <f t="shared" si="166"/>
        <v>8.3306837000000016E-7</v>
      </c>
      <c r="S65">
        <f t="shared" si="167"/>
        <v>5.0930508999999998E-7</v>
      </c>
      <c r="T65">
        <f t="shared" si="168"/>
        <v>3.2747268799999996E-7</v>
      </c>
      <c r="U65">
        <f t="shared" si="169"/>
        <v>2.19863601E-7</v>
      </c>
      <c r="V65">
        <f t="shared" si="170"/>
        <v>2.9093475999999993E-6</v>
      </c>
      <c r="W65">
        <f t="shared" si="171"/>
        <v>1.9936726499999998E-6</v>
      </c>
      <c r="X65">
        <f t="shared" si="172"/>
        <v>1.1281294600000004E-6</v>
      </c>
      <c r="Y65">
        <f t="shared" si="173"/>
        <v>6.0167361999999949E-7</v>
      </c>
      <c r="Z65">
        <f t="shared" si="174"/>
        <v>3.2376328000000018E-7</v>
      </c>
      <c r="AA65">
        <f t="shared" si="175"/>
        <v>1.8183240200000001E-7</v>
      </c>
      <c r="AB65">
        <f t="shared" si="176"/>
        <v>1.0760908699999997E-7</v>
      </c>
      <c r="AC65">
        <f t="shared" si="177"/>
        <v>9.1567495000000122E-7</v>
      </c>
      <c r="AD65">
        <f t="shared" si="178"/>
        <v>8.6554319000000104E-7</v>
      </c>
      <c r="AE65">
        <f t="shared" si="179"/>
        <v>5.2645584000000134E-7</v>
      </c>
      <c r="AF65">
        <f t="shared" si="180"/>
        <v>2.7791033999999909E-7</v>
      </c>
      <c r="AG65">
        <f t="shared" si="181"/>
        <v>1.4193087800000017E-7</v>
      </c>
      <c r="AH65">
        <f t="shared" si="182"/>
        <v>7.4223314999999729E-8</v>
      </c>
      <c r="AI65">
        <f t="shared" si="183"/>
        <v>5.0131759999996789E-8</v>
      </c>
      <c r="AJ65">
        <f t="shared" si="184"/>
        <v>3.3908734999999843E-7</v>
      </c>
      <c r="AK65">
        <f t="shared" si="185"/>
        <v>2.4854550000000246E-7</v>
      </c>
      <c r="AL65">
        <f t="shared" si="186"/>
        <v>1.3597946199999956E-7</v>
      </c>
      <c r="AM65">
        <f t="shared" si="187"/>
        <v>6.7707563000000969E-8</v>
      </c>
      <c r="AN65">
        <f t="shared" si="188"/>
        <v>-2.8895558999999868E-7</v>
      </c>
      <c r="AO65">
        <f t="shared" si="189"/>
        <v>9.0541849999996615E-8</v>
      </c>
      <c r="AP65">
        <f t="shared" si="190"/>
        <v>1.1256603800000014E-7</v>
      </c>
      <c r="AQ65">
        <f t="shared" si="191"/>
        <v>6.8271899000001451E-8</v>
      </c>
      <c r="AR65">
        <f t="shared" si="192"/>
        <v>-3.7949743999999339E-7</v>
      </c>
      <c r="AS65">
        <f t="shared" si="193"/>
        <v>-2.2024187999993998E-8</v>
      </c>
      <c r="AT65">
        <f t="shared" si="194"/>
        <v>4.429413900000049E-8</v>
      </c>
      <c r="AU65">
        <f t="shared" si="195"/>
        <v>-3.5747325199996488E-7</v>
      </c>
      <c r="AV65">
        <f t="shared" si="196"/>
        <v>-6.6318327000008146E-8</v>
      </c>
      <c r="AW65">
        <f t="shared" si="197"/>
        <v>-2.9115492499998712E-7</v>
      </c>
      <c r="AX65">
        <f t="shared" si="198"/>
        <v>0.25151101069764342</v>
      </c>
      <c r="AY65">
        <f t="shared" si="199"/>
        <v>0.25798984670727432</v>
      </c>
      <c r="AZ65">
        <f t="shared" si="200"/>
        <v>0.24310356224199453</v>
      </c>
      <c r="BA65">
        <f t="shared" si="201"/>
        <v>0.21922230901302725</v>
      </c>
      <c r="BB65">
        <f t="shared" si="202"/>
        <v>0.19478416429960788</v>
      </c>
      <c r="BC65">
        <f t="shared" si="203"/>
        <v>0.17355735823723289</v>
      </c>
      <c r="BD65">
        <f t="shared" si="204"/>
        <v>0.15610826118346835</v>
      </c>
      <c r="BE65">
        <f t="shared" si="205"/>
        <v>0.14181163608987893</v>
      </c>
      <c r="BF65">
        <f t="shared" si="206"/>
        <v>8.028722935570326E-2</v>
      </c>
      <c r="BG65">
        <f t="shared" si="207"/>
        <v>9.2080395199494985E-2</v>
      </c>
      <c r="BH65">
        <f t="shared" si="208"/>
        <v>8.6134656779317864E-2</v>
      </c>
      <c r="BI65">
        <f t="shared" si="209"/>
        <v>7.2783728420619836E-2</v>
      </c>
      <c r="BJ65">
        <f t="shared" si="210"/>
        <v>5.8978864071772955E-2</v>
      </c>
      <c r="BK65">
        <f t="shared" si="211"/>
        <v>4.7604671271294363E-2</v>
      </c>
      <c r="BL65">
        <f t="shared" si="212"/>
        <v>3.8946576144597407E-2</v>
      </c>
      <c r="BM65">
        <f t="shared" si="213"/>
        <v>2.2763002349524584E-2</v>
      </c>
      <c r="BN65">
        <f t="shared" si="214"/>
        <v>3.5756778756258337E-2</v>
      </c>
      <c r="BO65">
        <f t="shared" si="215"/>
        <v>3.5525295676735298E-2</v>
      </c>
      <c r="BP65">
        <f t="shared" si="216"/>
        <v>2.9317924402783618E-2</v>
      </c>
      <c r="BQ65">
        <f t="shared" si="217"/>
        <v>2.2265038097807843E-2</v>
      </c>
      <c r="BR65">
        <f t="shared" si="218"/>
        <v>1.6549611551865444E-2</v>
      </c>
      <c r="BS65">
        <f t="shared" si="219"/>
        <v>1.1718111860814819E-3</v>
      </c>
      <c r="BT65">
        <f t="shared" si="220"/>
        <v>1.3077878928332416E-2</v>
      </c>
      <c r="BU65">
        <f t="shared" si="221"/>
        <v>1.550329751533764E-2</v>
      </c>
      <c r="BV65">
        <f t="shared" si="222"/>
        <v>1.3119955631117768E-2</v>
      </c>
      <c r="BW65">
        <f t="shared" si="223"/>
        <v>9.6177270136119514E-3</v>
      </c>
      <c r="BX65">
        <f t="shared" si="224"/>
        <v>-6.4928971506113941E-3</v>
      </c>
      <c r="BY65">
        <f t="shared" si="225"/>
        <v>3.3359911534003345E-3</v>
      </c>
      <c r="BZ65">
        <f t="shared" si="226"/>
        <v>6.6540540753434897E-3</v>
      </c>
      <c r="CA65">
        <f t="shared" si="227"/>
        <v>6.1898869270154248E-3</v>
      </c>
      <c r="CB65">
        <f t="shared" si="228"/>
        <v>-8.3012065722181463E-3</v>
      </c>
      <c r="CC65">
        <f t="shared" si="229"/>
        <v>-7.8584724844713472E-4</v>
      </c>
      <c r="CD65">
        <f t="shared" si="230"/>
        <v>2.5192639532843125E-3</v>
      </c>
      <c r="CE65">
        <f t="shared" si="231"/>
        <v>-7.6709244979877873E-3</v>
      </c>
      <c r="CF65">
        <f t="shared" si="232"/>
        <v>-2.3114432893260638E-3</v>
      </c>
      <c r="CG65">
        <f t="shared" si="233"/>
        <v>-6.1598801892639851E-3</v>
      </c>
      <c r="CH65" s="7">
        <v>50</v>
      </c>
      <c r="CI65" s="8">
        <v>150</v>
      </c>
      <c r="CJ65" s="8">
        <v>145</v>
      </c>
      <c r="CK65" s="8">
        <f t="shared" si="15"/>
        <v>3</v>
      </c>
      <c r="CL65" s="8">
        <f t="shared" si="16"/>
        <v>0.33333333333333331</v>
      </c>
      <c r="CM65">
        <f t="shared" si="17"/>
        <v>0.1</v>
      </c>
      <c r="CN65">
        <f t="shared" si="95"/>
        <v>375</v>
      </c>
      <c r="CO65">
        <f t="shared" ref="CO65:CU65" si="294">CN65+125</f>
        <v>500</v>
      </c>
      <c r="CP65">
        <f t="shared" si="294"/>
        <v>625</v>
      </c>
      <c r="CQ65">
        <f t="shared" si="294"/>
        <v>750</v>
      </c>
      <c r="CR65">
        <f t="shared" si="294"/>
        <v>875</v>
      </c>
      <c r="CS65">
        <f t="shared" si="294"/>
        <v>1000</v>
      </c>
      <c r="CT65">
        <f t="shared" si="294"/>
        <v>1125</v>
      </c>
      <c r="CU65">
        <f t="shared" si="294"/>
        <v>1250</v>
      </c>
      <c r="CV65">
        <f t="shared" si="261"/>
        <v>7.5</v>
      </c>
      <c r="CW65">
        <f t="shared" si="261"/>
        <v>10</v>
      </c>
      <c r="CX65">
        <f t="shared" si="261"/>
        <v>12.5</v>
      </c>
      <c r="CY65">
        <f t="shared" si="261"/>
        <v>15</v>
      </c>
      <c r="CZ65">
        <f t="shared" si="261"/>
        <v>17.5</v>
      </c>
      <c r="DA65">
        <f t="shared" si="261"/>
        <v>20</v>
      </c>
      <c r="DB65">
        <f t="shared" si="261"/>
        <v>22.5</v>
      </c>
      <c r="DC65">
        <f t="shared" si="261"/>
        <v>25</v>
      </c>
      <c r="DD65" s="11">
        <f t="shared" si="262"/>
        <v>1.3333333333333334E-2</v>
      </c>
      <c r="DE65" s="11">
        <f t="shared" si="262"/>
        <v>0.01</v>
      </c>
      <c r="DF65" s="11">
        <f t="shared" si="262"/>
        <v>8.0000000000000002E-3</v>
      </c>
      <c r="DG65" s="11">
        <f t="shared" si="262"/>
        <v>6.6666666666666671E-3</v>
      </c>
      <c r="DH65" s="11">
        <f t="shared" si="262"/>
        <v>5.7142857142857143E-3</v>
      </c>
      <c r="DI65" s="11">
        <f t="shared" si="262"/>
        <v>5.0000000000000001E-3</v>
      </c>
      <c r="DJ65" s="11">
        <f t="shared" si="262"/>
        <v>4.4444444444444444E-3</v>
      </c>
      <c r="DK65" s="11">
        <f t="shared" si="262"/>
        <v>4.0000000000000001E-3</v>
      </c>
      <c r="DL65">
        <f t="shared" si="21"/>
        <v>5</v>
      </c>
      <c r="DM65">
        <f t="shared" ref="DM65:DT65" si="295">E65+F65</f>
        <v>2.9684154499999998E-5</v>
      </c>
      <c r="DN65">
        <f t="shared" si="295"/>
        <v>1.7661718699999998E-5</v>
      </c>
      <c r="DO65">
        <f t="shared" si="295"/>
        <v>1.054230315E-5</v>
      </c>
      <c r="DP65">
        <f t="shared" si="295"/>
        <v>6.5446897099999995E-6</v>
      </c>
      <c r="DQ65">
        <f t="shared" si="295"/>
        <v>4.2768793500000003E-6</v>
      </c>
      <c r="DR65">
        <f t="shared" si="295"/>
        <v>2.93450589E-6</v>
      </c>
      <c r="DS65">
        <f t="shared" si="295"/>
        <v>2.0977281120000002E-6</v>
      </c>
      <c r="DT65">
        <f t="shared" si="295"/>
        <v>1.5503918230000001E-6</v>
      </c>
    </row>
    <row r="66" spans="1:124">
      <c r="A66">
        <f>'2000 250 200 1'!A67</f>
        <v>63</v>
      </c>
      <c r="B66">
        <f t="shared" si="7"/>
        <v>-630</v>
      </c>
      <c r="C66">
        <f>'2000 250 200 1'!B67</f>
        <v>1.448</v>
      </c>
      <c r="D66">
        <f t="shared" si="8"/>
        <v>0.16076856186112809</v>
      </c>
      <c r="E66">
        <f>'2000 250 200 1'!C200</f>
        <v>1.6673003300000001E-5</v>
      </c>
      <c r="F66">
        <f>'2000 250 200 1'!C333</f>
        <v>1.0383043699999999E-5</v>
      </c>
      <c r="G66">
        <f>'2000 250 200 1'!C466</f>
        <v>6.3020769300000001E-6</v>
      </c>
      <c r="H66">
        <f>'2000 250 200 1'!C599</f>
        <v>3.8988508500000003E-6</v>
      </c>
      <c r="I66">
        <f>'2000 250 200 1'!C732</f>
        <v>2.5143598999999998E-6</v>
      </c>
      <c r="J66">
        <f>'2000 250 200 1'!C865</f>
        <v>1.69898857E-6</v>
      </c>
      <c r="K66">
        <f>'2000 250 200 1'!C998</f>
        <v>1.19766703E-6</v>
      </c>
      <c r="L66">
        <f>'2000 250 200 1'!C1131</f>
        <v>8.7463721199999995E-7</v>
      </c>
      <c r="M66">
        <f>'2000 250 200 1'!C1264</f>
        <v>6.5756716299999996E-7</v>
      </c>
      <c r="N66">
        <f t="shared" si="162"/>
        <v>6.2899596000000016E-6</v>
      </c>
      <c r="O66">
        <f t="shared" si="163"/>
        <v>4.0809667699999991E-6</v>
      </c>
      <c r="P66">
        <f t="shared" si="164"/>
        <v>2.4032260799999999E-6</v>
      </c>
      <c r="Q66">
        <f t="shared" si="165"/>
        <v>1.3844909500000005E-6</v>
      </c>
      <c r="R66">
        <f t="shared" si="166"/>
        <v>8.1537132999999982E-7</v>
      </c>
      <c r="S66">
        <f t="shared" si="167"/>
        <v>5.0132153999999997E-7</v>
      </c>
      <c r="T66">
        <f t="shared" si="168"/>
        <v>3.2302981800000008E-7</v>
      </c>
      <c r="U66">
        <f t="shared" si="169"/>
        <v>2.1707004899999999E-7</v>
      </c>
      <c r="V66">
        <f t="shared" si="170"/>
        <v>2.2089928300000025E-6</v>
      </c>
      <c r="W66">
        <f t="shared" si="171"/>
        <v>1.6777406899999992E-6</v>
      </c>
      <c r="X66">
        <f t="shared" si="172"/>
        <v>1.0187351299999994E-6</v>
      </c>
      <c r="Y66">
        <f t="shared" si="173"/>
        <v>5.6911962000000064E-7</v>
      </c>
      <c r="Z66">
        <f t="shared" si="174"/>
        <v>3.1404978999999986E-7</v>
      </c>
      <c r="AA66">
        <f t="shared" si="175"/>
        <v>1.7829172199999988E-7</v>
      </c>
      <c r="AB66">
        <f t="shared" si="176"/>
        <v>1.0595976900000009E-7</v>
      </c>
      <c r="AC66">
        <f t="shared" si="177"/>
        <v>5.3125214000000162E-7</v>
      </c>
      <c r="AD66">
        <f t="shared" si="178"/>
        <v>6.5900556000000065E-7</v>
      </c>
      <c r="AE66">
        <f t="shared" si="179"/>
        <v>4.4961550999999793E-7</v>
      </c>
      <c r="AF66">
        <f t="shared" si="180"/>
        <v>2.5506983000000078E-7</v>
      </c>
      <c r="AG66">
        <f t="shared" si="181"/>
        <v>1.3575806799999997E-7</v>
      </c>
      <c r="AH66">
        <f t="shared" si="182"/>
        <v>7.2331952999999792E-8</v>
      </c>
      <c r="AI66">
        <f t="shared" si="183"/>
        <v>-1.2775341999999649E-7</v>
      </c>
      <c r="AJ66">
        <f t="shared" si="184"/>
        <v>2.0939005000000272E-7</v>
      </c>
      <c r="AK66">
        <f t="shared" si="185"/>
        <v>1.9454567999999799E-7</v>
      </c>
      <c r="AL66">
        <f t="shared" si="186"/>
        <v>1.1931176200000081E-7</v>
      </c>
      <c r="AM66">
        <f t="shared" si="187"/>
        <v>6.3426115000000181E-8</v>
      </c>
      <c r="AN66">
        <f t="shared" si="188"/>
        <v>-3.3714346999998396E-7</v>
      </c>
      <c r="AO66">
        <f t="shared" si="189"/>
        <v>1.484436999999541E-8</v>
      </c>
      <c r="AP66">
        <f t="shared" si="190"/>
        <v>7.5233917999999303E-8</v>
      </c>
      <c r="AQ66">
        <f t="shared" si="191"/>
        <v>5.5885646999998933E-8</v>
      </c>
      <c r="AR66">
        <f t="shared" si="192"/>
        <v>-3.5198784000001071E-7</v>
      </c>
      <c r="AS66">
        <f t="shared" si="193"/>
        <v>-6.038954799999754E-8</v>
      </c>
      <c r="AT66">
        <f t="shared" si="194"/>
        <v>1.9348270999995288E-8</v>
      </c>
      <c r="AU66">
        <f t="shared" si="195"/>
        <v>-2.9159829200002122E-7</v>
      </c>
      <c r="AV66">
        <f t="shared" si="196"/>
        <v>-7.9737818999990287E-8</v>
      </c>
      <c r="AW66">
        <f t="shared" si="197"/>
        <v>-2.1186047300005126E-7</v>
      </c>
      <c r="AX66">
        <f t="shared" si="198"/>
        <v>0.23247888355604945</v>
      </c>
      <c r="AY66">
        <f t="shared" si="199"/>
        <v>0.24458719001781642</v>
      </c>
      <c r="AZ66">
        <f t="shared" si="200"/>
        <v>0.23558897110435184</v>
      </c>
      <c r="BA66">
        <f t="shared" si="201"/>
        <v>0.21588109356923915</v>
      </c>
      <c r="BB66">
        <f t="shared" si="202"/>
        <v>0.19352098118767752</v>
      </c>
      <c r="BC66">
        <f t="shared" si="203"/>
        <v>0.17306908698431389</v>
      </c>
      <c r="BD66">
        <f t="shared" si="204"/>
        <v>0.1558795332524345</v>
      </c>
      <c r="BE66">
        <f t="shared" si="205"/>
        <v>0.14167173292401022</v>
      </c>
      <c r="BF66">
        <f t="shared" si="206"/>
        <v>6.6220535502399355E-2</v>
      </c>
      <c r="BG66">
        <f t="shared" si="207"/>
        <v>8.1507142177598815E-2</v>
      </c>
      <c r="BH66">
        <f t="shared" si="208"/>
        <v>8.0118921068720914E-2</v>
      </c>
      <c r="BI66">
        <f t="shared" si="209"/>
        <v>7.0156020278850914E-2</v>
      </c>
      <c r="BJ66">
        <f t="shared" si="210"/>
        <v>5.8038974384752702E-2</v>
      </c>
      <c r="BK66">
        <f t="shared" si="211"/>
        <v>4.7276022013641485E-2</v>
      </c>
      <c r="BL66">
        <f t="shared" si="212"/>
        <v>3.8814930551646296E-2</v>
      </c>
      <c r="BM66">
        <f t="shared" si="213"/>
        <v>1.4259132501686214E-2</v>
      </c>
      <c r="BN66">
        <f t="shared" si="214"/>
        <v>2.8530440106622135E-2</v>
      </c>
      <c r="BO66">
        <f t="shared" si="215"/>
        <v>3.1192374990037946E-2</v>
      </c>
      <c r="BP66">
        <f t="shared" si="216"/>
        <v>2.7397797176755473E-2</v>
      </c>
      <c r="BQ66">
        <f t="shared" si="217"/>
        <v>2.159808602546923E-2</v>
      </c>
      <c r="BR66">
        <f t="shared" si="218"/>
        <v>1.6331957525931893E-2</v>
      </c>
      <c r="BS66">
        <f t="shared" si="219"/>
        <v>-3.2121984597172806E-3</v>
      </c>
      <c r="BT66">
        <f t="shared" si="220"/>
        <v>8.4440596976691727E-3</v>
      </c>
      <c r="BU66">
        <f t="shared" si="221"/>
        <v>1.2461336587689551E-2</v>
      </c>
      <c r="BV66">
        <f t="shared" si="222"/>
        <v>1.1715029728613571E-2</v>
      </c>
      <c r="BW66">
        <f t="shared" si="223"/>
        <v>9.1349714025872157E-3</v>
      </c>
      <c r="BX66">
        <f t="shared" si="224"/>
        <v>-8.1297526418481428E-3</v>
      </c>
      <c r="BY66">
        <f t="shared" si="225"/>
        <v>5.7104741046480839E-4</v>
      </c>
      <c r="BZ66">
        <f t="shared" si="226"/>
        <v>4.563342776660451E-3</v>
      </c>
      <c r="CA66">
        <f t="shared" si="227"/>
        <v>5.1545178423468485E-3</v>
      </c>
      <c r="CB66">
        <f t="shared" si="228"/>
        <v>-8.249459083733781E-3</v>
      </c>
      <c r="CC66">
        <f t="shared" si="229"/>
        <v>-2.2475025169119249E-3</v>
      </c>
      <c r="CD66">
        <f t="shared" si="230"/>
        <v>1.1285641834957287E-3</v>
      </c>
      <c r="CE66">
        <f t="shared" si="231"/>
        <v>-6.6968464880442944E-3</v>
      </c>
      <c r="CF66">
        <f t="shared" si="232"/>
        <v>-2.8966928725733159E-3</v>
      </c>
      <c r="CG66">
        <f t="shared" si="233"/>
        <v>-4.7932022619743197E-3</v>
      </c>
      <c r="CH66" s="7">
        <v>50</v>
      </c>
      <c r="CI66" s="8">
        <v>150</v>
      </c>
      <c r="CJ66" s="8">
        <v>145</v>
      </c>
      <c r="CK66" s="8">
        <f t="shared" si="15"/>
        <v>3</v>
      </c>
      <c r="CL66" s="8">
        <f t="shared" si="16"/>
        <v>0.33333333333333331</v>
      </c>
      <c r="CM66">
        <f t="shared" si="17"/>
        <v>0.1</v>
      </c>
      <c r="CN66">
        <f t="shared" si="95"/>
        <v>375</v>
      </c>
      <c r="CO66">
        <f t="shared" ref="CO66:CU66" si="296">CN66+125</f>
        <v>500</v>
      </c>
      <c r="CP66">
        <f t="shared" si="296"/>
        <v>625</v>
      </c>
      <c r="CQ66">
        <f t="shared" si="296"/>
        <v>750</v>
      </c>
      <c r="CR66">
        <f t="shared" si="296"/>
        <v>875</v>
      </c>
      <c r="CS66">
        <f t="shared" si="296"/>
        <v>1000</v>
      </c>
      <c r="CT66">
        <f t="shared" si="296"/>
        <v>1125</v>
      </c>
      <c r="CU66">
        <f t="shared" si="296"/>
        <v>1250</v>
      </c>
      <c r="CV66">
        <f t="shared" si="261"/>
        <v>7.5</v>
      </c>
      <c r="CW66">
        <f t="shared" si="261"/>
        <v>10</v>
      </c>
      <c r="CX66">
        <f t="shared" si="261"/>
        <v>12.5</v>
      </c>
      <c r="CY66">
        <f t="shared" si="261"/>
        <v>15</v>
      </c>
      <c r="CZ66">
        <f t="shared" si="261"/>
        <v>17.5</v>
      </c>
      <c r="DA66">
        <f t="shared" si="261"/>
        <v>20</v>
      </c>
      <c r="DB66">
        <f t="shared" si="261"/>
        <v>22.5</v>
      </c>
      <c r="DC66">
        <f t="shared" si="261"/>
        <v>25</v>
      </c>
      <c r="DD66" s="11">
        <f t="shared" si="262"/>
        <v>1.3333333333333334E-2</v>
      </c>
      <c r="DE66" s="11">
        <f t="shared" si="262"/>
        <v>0.01</v>
      </c>
      <c r="DF66" s="11">
        <f t="shared" si="262"/>
        <v>8.0000000000000002E-3</v>
      </c>
      <c r="DG66" s="11">
        <f t="shared" si="262"/>
        <v>6.6666666666666671E-3</v>
      </c>
      <c r="DH66" s="11">
        <f t="shared" si="262"/>
        <v>5.7142857142857143E-3</v>
      </c>
      <c r="DI66" s="11">
        <f t="shared" si="262"/>
        <v>5.0000000000000001E-3</v>
      </c>
      <c r="DJ66" s="11">
        <f t="shared" si="262"/>
        <v>4.4444444444444444E-3</v>
      </c>
      <c r="DK66" s="11">
        <f t="shared" si="262"/>
        <v>4.0000000000000001E-3</v>
      </c>
      <c r="DL66">
        <f t="shared" si="21"/>
        <v>5</v>
      </c>
      <c r="DM66">
        <f t="shared" ref="DM66:DT66" si="297">E66+F66</f>
        <v>2.7056047000000002E-5</v>
      </c>
      <c r="DN66">
        <f t="shared" si="297"/>
        <v>1.6685120630000001E-5</v>
      </c>
      <c r="DO66">
        <f t="shared" si="297"/>
        <v>1.020092778E-5</v>
      </c>
      <c r="DP66">
        <f t="shared" si="297"/>
        <v>6.4132107500000001E-6</v>
      </c>
      <c r="DQ66">
        <f t="shared" si="297"/>
        <v>4.2133484699999998E-6</v>
      </c>
      <c r="DR66">
        <f t="shared" si="297"/>
        <v>2.8966556E-6</v>
      </c>
      <c r="DS66">
        <f t="shared" si="297"/>
        <v>2.072304242E-6</v>
      </c>
      <c r="DT66">
        <f t="shared" si="297"/>
        <v>1.5322043749999998E-6</v>
      </c>
    </row>
    <row r="67" spans="1:124">
      <c r="A67">
        <f>'2000 250 200 1'!A68</f>
        <v>64</v>
      </c>
      <c r="B67">
        <f t="shared" ref="B67:B86" si="298">A67*10*-1</f>
        <v>-640</v>
      </c>
      <c r="C67">
        <f>'2000 250 200 1'!B68</f>
        <v>1.625</v>
      </c>
      <c r="D67">
        <f t="shared" ref="D67:D86" si="299">LOG10(C67)</f>
        <v>0.21085336531489318</v>
      </c>
      <c r="E67">
        <f>'2000 250 200 1'!C201</f>
        <v>1.48561419E-5</v>
      </c>
      <c r="F67">
        <f>'2000 250 200 1'!C334</f>
        <v>9.6252791800000003E-6</v>
      </c>
      <c r="G67">
        <f>'2000 250 200 1'!C467</f>
        <v>6.02118229E-6</v>
      </c>
      <c r="H67">
        <f>'2000 250 200 1'!C600</f>
        <v>3.7942467200000001E-6</v>
      </c>
      <c r="I67">
        <f>'2000 250 200 1'!C733</f>
        <v>2.4690427699999999E-6</v>
      </c>
      <c r="J67">
        <f>'2000 250 200 1'!C866</f>
        <v>1.6745190400000001E-6</v>
      </c>
      <c r="K67">
        <f>'2000 250 200 1'!C999</f>
        <v>1.18206524E-6</v>
      </c>
      <c r="L67">
        <f>'2000 250 200 1'!C1132</f>
        <v>8.6375417199999998E-7</v>
      </c>
      <c r="M67">
        <f>'2000 250 200 1'!C1265</f>
        <v>6.4960877399999995E-7</v>
      </c>
      <c r="N67">
        <f t="shared" si="162"/>
        <v>5.2308627199999996E-6</v>
      </c>
      <c r="O67">
        <f t="shared" si="163"/>
        <v>3.6040968900000003E-6</v>
      </c>
      <c r="P67">
        <f t="shared" si="164"/>
        <v>2.2269355699999999E-6</v>
      </c>
      <c r="Q67">
        <f t="shared" si="165"/>
        <v>1.3252039500000002E-6</v>
      </c>
      <c r="R67">
        <f t="shared" si="166"/>
        <v>7.9452372999999987E-7</v>
      </c>
      <c r="S67">
        <f t="shared" si="167"/>
        <v>4.9245380000000007E-7</v>
      </c>
      <c r="T67">
        <f t="shared" si="168"/>
        <v>3.1831106800000001E-7</v>
      </c>
      <c r="U67">
        <f t="shared" si="169"/>
        <v>2.1414539800000003E-7</v>
      </c>
      <c r="V67">
        <f t="shared" si="170"/>
        <v>1.6267658299999993E-6</v>
      </c>
      <c r="W67">
        <f t="shared" si="171"/>
        <v>1.3771613200000004E-6</v>
      </c>
      <c r="X67">
        <f t="shared" si="172"/>
        <v>9.017316199999997E-7</v>
      </c>
      <c r="Y67">
        <f t="shared" si="173"/>
        <v>5.3068022000000031E-7</v>
      </c>
      <c r="Z67">
        <f t="shared" si="174"/>
        <v>3.020699299999998E-7</v>
      </c>
      <c r="AA67">
        <f t="shared" si="175"/>
        <v>1.7414273200000006E-7</v>
      </c>
      <c r="AB67">
        <f t="shared" si="176"/>
        <v>1.0416566999999998E-7</v>
      </c>
      <c r="AC67">
        <f t="shared" si="177"/>
        <v>2.496045100000006E-7</v>
      </c>
      <c r="AD67">
        <f t="shared" si="178"/>
        <v>4.7542969999999903E-7</v>
      </c>
      <c r="AE67">
        <f t="shared" si="179"/>
        <v>3.7105139999999981E-7</v>
      </c>
      <c r="AF67">
        <f t="shared" si="180"/>
        <v>2.2861028999999987E-7</v>
      </c>
      <c r="AG67">
        <f t="shared" si="181"/>
        <v>1.2792719799999974E-7</v>
      </c>
      <c r="AH67">
        <f t="shared" si="182"/>
        <v>6.9977062000000402E-8</v>
      </c>
      <c r="AI67">
        <f t="shared" si="183"/>
        <v>-2.2582519000000013E-7</v>
      </c>
      <c r="AJ67">
        <f t="shared" si="184"/>
        <v>1.0437830000000134E-7</v>
      </c>
      <c r="AK67">
        <f t="shared" si="185"/>
        <v>1.4244110999999974E-7</v>
      </c>
      <c r="AL67">
        <f t="shared" si="186"/>
        <v>1.0068309200000034E-7</v>
      </c>
      <c r="AM67">
        <f t="shared" si="187"/>
        <v>5.7950135999999659E-8</v>
      </c>
      <c r="AN67">
        <f t="shared" si="188"/>
        <v>-3.3020349000000867E-7</v>
      </c>
      <c r="AO67">
        <f t="shared" si="189"/>
        <v>-3.8062809999999034E-8</v>
      </c>
      <c r="AP67">
        <f t="shared" si="190"/>
        <v>4.1758018000000458E-8</v>
      </c>
      <c r="AQ67">
        <f t="shared" si="191"/>
        <v>4.2732955999999724E-8</v>
      </c>
      <c r="AR67">
        <f t="shared" si="192"/>
        <v>-2.9214068000000307E-7</v>
      </c>
      <c r="AS67">
        <f t="shared" si="193"/>
        <v>-7.9820827999995469E-8</v>
      </c>
      <c r="AT67">
        <f t="shared" si="194"/>
        <v>-9.7493799999704255E-10</v>
      </c>
      <c r="AU67">
        <f t="shared" si="195"/>
        <v>-2.1231985200000569E-7</v>
      </c>
      <c r="AV67">
        <f t="shared" si="196"/>
        <v>-7.8845890000004038E-8</v>
      </c>
      <c r="AW67">
        <f t="shared" si="197"/>
        <v>-1.3347396200001722E-7</v>
      </c>
      <c r="AX67">
        <f t="shared" si="198"/>
        <v>0.21366662919226254</v>
      </c>
      <c r="AY67">
        <f t="shared" si="199"/>
        <v>0.23034581313547312</v>
      </c>
      <c r="AZ67">
        <f t="shared" si="200"/>
        <v>0.22688112437379851</v>
      </c>
      <c r="BA67">
        <f t="shared" si="201"/>
        <v>0.21158273972739527</v>
      </c>
      <c r="BB67">
        <f t="shared" si="202"/>
        <v>0.19174897502011679</v>
      </c>
      <c r="BC67">
        <f t="shared" si="203"/>
        <v>0.17239253308500321</v>
      </c>
      <c r="BD67">
        <f t="shared" si="204"/>
        <v>0.15559099015920375</v>
      </c>
      <c r="BE67">
        <f t="shared" si="205"/>
        <v>0.14150300069524765</v>
      </c>
      <c r="BF67">
        <f t="shared" si="206"/>
        <v>5.3332032360226676E-2</v>
      </c>
      <c r="BG67">
        <f t="shared" si="207"/>
        <v>7.083905105413757E-2</v>
      </c>
      <c r="BH67">
        <f t="shared" si="208"/>
        <v>7.3404183439786427E-2</v>
      </c>
      <c r="BI67">
        <f t="shared" si="209"/>
        <v>6.6854751912238469E-2</v>
      </c>
      <c r="BJ67">
        <f t="shared" si="210"/>
        <v>5.6720068296934122E-2</v>
      </c>
      <c r="BK67">
        <f t="shared" si="211"/>
        <v>4.6808303665593506E-2</v>
      </c>
      <c r="BL67">
        <f t="shared" si="212"/>
        <v>3.8645314514790037E-2</v>
      </c>
      <c r="BM67">
        <f t="shared" si="213"/>
        <v>7.2777677642407836E-3</v>
      </c>
      <c r="BN67">
        <f t="shared" si="214"/>
        <v>2.1699457053070904E-2</v>
      </c>
      <c r="BO67">
        <f t="shared" si="215"/>
        <v>2.6581534781752927E-2</v>
      </c>
      <c r="BP67">
        <f t="shared" si="216"/>
        <v>2.5067264719388749E-2</v>
      </c>
      <c r="BQ67">
        <f t="shared" si="217"/>
        <v>2.0668818644630538E-2</v>
      </c>
      <c r="BR67">
        <f t="shared" si="218"/>
        <v>1.6013251048812644E-2</v>
      </c>
      <c r="BS67">
        <f t="shared" si="219"/>
        <v>-6.1422468606954468E-3</v>
      </c>
      <c r="BT67">
        <f t="shared" si="220"/>
        <v>4.4257592030620971E-3</v>
      </c>
      <c r="BU67">
        <f t="shared" si="221"/>
        <v>9.4076073317173707E-3</v>
      </c>
      <c r="BV67">
        <f t="shared" si="222"/>
        <v>1.0084820126002281E-2</v>
      </c>
      <c r="BW67">
        <f t="shared" si="223"/>
        <v>8.4734933131783551E-3</v>
      </c>
      <c r="BX67">
        <f t="shared" si="224"/>
        <v>-8.59000915128094E-3</v>
      </c>
      <c r="BY67">
        <f t="shared" si="225"/>
        <v>-1.5368769594349975E-3</v>
      </c>
      <c r="BZ67">
        <f t="shared" si="226"/>
        <v>2.6090917289671779E-3</v>
      </c>
      <c r="CA67">
        <f t="shared" si="227"/>
        <v>4.0188098075253764E-3</v>
      </c>
      <c r="CB67">
        <f t="shared" si="228"/>
        <v>-7.3731048911396544E-3</v>
      </c>
      <c r="CC67">
        <f t="shared" si="229"/>
        <v>-3.1143405985397531E-3</v>
      </c>
      <c r="CD67">
        <f t="shared" si="230"/>
        <v>-5.8539298167399696E-5</v>
      </c>
      <c r="CE67">
        <f t="shared" si="231"/>
        <v>-5.2442483560349263E-3</v>
      </c>
      <c r="CF67">
        <f t="shared" si="232"/>
        <v>-3.0002585814325545E-3</v>
      </c>
      <c r="CG67">
        <f t="shared" si="233"/>
        <v>-3.2447121955203055E-3</v>
      </c>
      <c r="CH67" s="7">
        <v>50</v>
      </c>
      <c r="CI67" s="8">
        <v>150</v>
      </c>
      <c r="CJ67" s="8">
        <v>145</v>
      </c>
      <c r="CK67" s="8">
        <f t="shared" ref="CK67:CK86" si="300">CI67/CH67</f>
        <v>3</v>
      </c>
      <c r="CL67" s="8">
        <f t="shared" ref="CL67:CL86" si="301">CH67/CI67</f>
        <v>0.33333333333333331</v>
      </c>
      <c r="CM67">
        <f t="shared" ref="CM67:CM86" si="302">(CI67-CJ67)/CH67</f>
        <v>0.1</v>
      </c>
      <c r="CN67">
        <f t="shared" si="95"/>
        <v>375</v>
      </c>
      <c r="CO67">
        <f t="shared" ref="CO67:CU67" si="303">CN67+125</f>
        <v>500</v>
      </c>
      <c r="CP67">
        <f t="shared" si="303"/>
        <v>625</v>
      </c>
      <c r="CQ67">
        <f t="shared" si="303"/>
        <v>750</v>
      </c>
      <c r="CR67">
        <f t="shared" si="303"/>
        <v>875</v>
      </c>
      <c r="CS67">
        <f t="shared" si="303"/>
        <v>1000</v>
      </c>
      <c r="CT67">
        <f t="shared" si="303"/>
        <v>1125</v>
      </c>
      <c r="CU67">
        <f t="shared" si="303"/>
        <v>1250</v>
      </c>
      <c r="CV67">
        <f t="shared" si="261"/>
        <v>7.5</v>
      </c>
      <c r="CW67">
        <f t="shared" si="261"/>
        <v>10</v>
      </c>
      <c r="CX67">
        <f t="shared" si="261"/>
        <v>12.5</v>
      </c>
      <c r="CY67">
        <f t="shared" si="261"/>
        <v>15</v>
      </c>
      <c r="CZ67">
        <f t="shared" si="261"/>
        <v>17.5</v>
      </c>
      <c r="DA67">
        <f t="shared" si="261"/>
        <v>20</v>
      </c>
      <c r="DB67">
        <f t="shared" si="261"/>
        <v>22.5</v>
      </c>
      <c r="DC67">
        <f t="shared" si="261"/>
        <v>25</v>
      </c>
      <c r="DD67" s="11">
        <f t="shared" si="262"/>
        <v>1.3333333333333334E-2</v>
      </c>
      <c r="DE67" s="11">
        <f t="shared" si="262"/>
        <v>0.01</v>
      </c>
      <c r="DF67" s="11">
        <f t="shared" si="262"/>
        <v>8.0000000000000002E-3</v>
      </c>
      <c r="DG67" s="11">
        <f t="shared" si="262"/>
        <v>6.6666666666666671E-3</v>
      </c>
      <c r="DH67" s="11">
        <f t="shared" si="262"/>
        <v>5.7142857142857143E-3</v>
      </c>
      <c r="DI67" s="11">
        <f t="shared" si="262"/>
        <v>5.0000000000000001E-3</v>
      </c>
      <c r="DJ67" s="11">
        <f t="shared" si="262"/>
        <v>4.4444444444444444E-3</v>
      </c>
      <c r="DK67" s="11">
        <f t="shared" si="262"/>
        <v>4.0000000000000001E-3</v>
      </c>
      <c r="DL67">
        <f t="shared" ref="DL67:DL86" si="304">CI67-CJ67</f>
        <v>5</v>
      </c>
      <c r="DM67">
        <f t="shared" ref="DM67:DT67" si="305">E67+F67</f>
        <v>2.4481421080000002E-5</v>
      </c>
      <c r="DN67">
        <f t="shared" si="305"/>
        <v>1.5646461470000002E-5</v>
      </c>
      <c r="DO67">
        <f t="shared" si="305"/>
        <v>9.8154290100000001E-6</v>
      </c>
      <c r="DP67">
        <f t="shared" si="305"/>
        <v>6.2632894899999996E-6</v>
      </c>
      <c r="DQ67">
        <f t="shared" si="305"/>
        <v>4.1435618099999998E-6</v>
      </c>
      <c r="DR67">
        <f t="shared" si="305"/>
        <v>2.85658428E-6</v>
      </c>
      <c r="DS67">
        <f t="shared" si="305"/>
        <v>2.0458194120000001E-6</v>
      </c>
      <c r="DT67">
        <f t="shared" si="305"/>
        <v>1.5133629459999998E-6</v>
      </c>
    </row>
    <row r="68" spans="1:124">
      <c r="A68">
        <f>'2000 250 200 1'!A69</f>
        <v>65</v>
      </c>
      <c r="B68">
        <f t="shared" si="298"/>
        <v>-650</v>
      </c>
      <c r="C68">
        <f>'2000 250 200 1'!B69</f>
        <v>1.825</v>
      </c>
      <c r="D68">
        <f t="shared" si="299"/>
        <v>0.2612628687924935</v>
      </c>
      <c r="E68">
        <f>'2000 250 200 1'!C202</f>
        <v>1.3143795100000001E-5</v>
      </c>
      <c r="F68">
        <f>'2000 250 200 1'!C335</f>
        <v>8.8485576499999998E-6</v>
      </c>
      <c r="G68">
        <f>'2000 250 200 1'!C468</f>
        <v>5.7108966199999998E-6</v>
      </c>
      <c r="H68">
        <f>'2000 250 200 1'!C601</f>
        <v>3.6739963599999998E-6</v>
      </c>
      <c r="I68">
        <f>'2000 250 200 1'!C734</f>
        <v>2.4177855199999999E-6</v>
      </c>
      <c r="J68">
        <f>'2000 250 200 1'!C867</f>
        <v>1.64803317E-6</v>
      </c>
      <c r="K68">
        <f>'2000 250 200 1'!C1000</f>
        <v>1.1656701199999999E-6</v>
      </c>
      <c r="L68">
        <f>'2000 250 200 1'!C1133</f>
        <v>8.5246397000000005E-7</v>
      </c>
      <c r="M68">
        <f>'2000 250 200 1'!C1266</f>
        <v>6.4140223199999996E-7</v>
      </c>
      <c r="N68">
        <f t="shared" ref="N68:N86" si="306">E68-F68</f>
        <v>4.2952374500000009E-6</v>
      </c>
      <c r="O68">
        <f t="shared" ref="O68:O86" si="307">F68-G68</f>
        <v>3.1376610299999999E-6</v>
      </c>
      <c r="P68">
        <f t="shared" ref="P68:P86" si="308">G68-H68</f>
        <v>2.03690026E-6</v>
      </c>
      <c r="Q68">
        <f t="shared" ref="Q68:Q86" si="309">H68-I68</f>
        <v>1.2562108399999999E-6</v>
      </c>
      <c r="R68">
        <f t="shared" ref="R68:R86" si="310">I68-J68</f>
        <v>7.6975234999999997E-7</v>
      </c>
      <c r="S68">
        <f t="shared" ref="S68:S86" si="311">J68-K68</f>
        <v>4.8236305000000004E-7</v>
      </c>
      <c r="T68">
        <f t="shared" ref="T68:T86" si="312">K68-L68</f>
        <v>3.1320614999999989E-7</v>
      </c>
      <c r="U68">
        <f t="shared" ref="U68:U86" si="313">L68-M68</f>
        <v>2.110617380000001E-7</v>
      </c>
      <c r="V68">
        <f t="shared" ref="V68:V86" si="314">E68-2*F68+G68</f>
        <v>1.157576420000001E-6</v>
      </c>
      <c r="W68">
        <f t="shared" ref="W68:W86" si="315">F68-2*G68+H68</f>
        <v>1.1007607699999999E-6</v>
      </c>
      <c r="X68">
        <f t="shared" ref="X68:X86" si="316">G68-2*H68+I68</f>
        <v>7.8068942000000016E-7</v>
      </c>
      <c r="Y68">
        <f t="shared" ref="Y68:Y86" si="317">H68-2*I68+J68</f>
        <v>4.864584899999999E-7</v>
      </c>
      <c r="Z68">
        <f t="shared" ref="Z68:Z86" si="318">I68-2*J68+K68</f>
        <v>2.8738929999999993E-7</v>
      </c>
      <c r="AA68">
        <f t="shared" ref="AA68:AA86" si="319">J68-2*K68+L68</f>
        <v>1.6915690000000015E-7</v>
      </c>
      <c r="AB68">
        <f t="shared" ref="AB68:AB86" si="320">K68-2*L68+M68</f>
        <v>1.0214441199999979E-7</v>
      </c>
      <c r="AC68">
        <f t="shared" ref="AC68:AC86" si="321">E68-3*F68+3*G68-H68</f>
        <v>5.6815650000002804E-8</v>
      </c>
      <c r="AD68">
        <f t="shared" ref="AD68:AD86" si="322">F68-3*G68+3*H68-I68</f>
        <v>3.2007134999999762E-7</v>
      </c>
      <c r="AE68">
        <f t="shared" ref="AE68:AE86" si="323">G68-3*H68+3*I68-J68</f>
        <v>2.9423093000000068E-7</v>
      </c>
      <c r="AF68">
        <f t="shared" ref="AF68:AF86" si="324">H68-3*I68+3*J68-K68</f>
        <v>1.9906918999999997E-7</v>
      </c>
      <c r="AG68">
        <f t="shared" ref="AG68:AG86" si="325">I68-3*J68+3*K68-L68</f>
        <v>1.1823239999999999E-7</v>
      </c>
      <c r="AH68">
        <f t="shared" ref="AH68:AH86" si="326">J68-3*K68+3*L68-M68</f>
        <v>6.7012487999999935E-8</v>
      </c>
      <c r="AI68">
        <f t="shared" ref="AI68:AI86" si="327">E68-4*F68+6*G68-4*H68+I68</f>
        <v>-2.6325569999999694E-7</v>
      </c>
      <c r="AJ68">
        <f t="shared" ref="AJ68:AJ86" si="328">F68-4*G68+6*H68-4*I68+J68</f>
        <v>2.5840419999998637E-8</v>
      </c>
      <c r="AK68">
        <f t="shared" ref="AK68:AK86" si="329">G68-4*H68+6*I68-4*J68+K68</f>
        <v>9.516174000000029E-8</v>
      </c>
      <c r="AL68">
        <f t="shared" ref="AL68:AL86" si="330">H68-4*I68+6*J68-4*K68+L68</f>
        <v>8.0836790000000613E-8</v>
      </c>
      <c r="AM68">
        <f t="shared" ref="AM68:AM86" si="331">I68-4*J68+6*K68-4*L68+M68</f>
        <v>5.1219911999999844E-8</v>
      </c>
      <c r="AN68">
        <f t="shared" ref="AN68:AN86" si="332">E68-5*F68+10*G68-10*H68+5*I68-J68</f>
        <v>-2.890961200000015E-7</v>
      </c>
      <c r="AO68">
        <f t="shared" ref="AO68:AO86" si="333">F68-5*G68+10*H68-10*I68+5*J68-K68</f>
        <v>-6.9321319999997418E-8</v>
      </c>
      <c r="AP68">
        <f t="shared" ref="AP68:AP86" si="334">G68-5*H68+10*I68-10*J68+5*K68-L68</f>
        <v>1.4324949999999465E-8</v>
      </c>
      <c r="AQ68">
        <f t="shared" ref="AQ68:AQ86" si="335">H68-5*I68+10*J68-10*K68+5*L68-M68</f>
        <v>2.961687800000098E-8</v>
      </c>
      <c r="AR68">
        <f t="shared" ref="AR68:AR86" si="336">E68-6*F68+15*G68-20*H68+15*I68-6*J68+K68</f>
        <v>-2.1977480000000493E-7</v>
      </c>
      <c r="AS68">
        <f t="shared" ref="AS68:AS86" si="337">F68-6*G68+15*H68-20*I68+15*J68-6*K68+L68</f>
        <v>-8.3646270000002601E-8</v>
      </c>
      <c r="AT68">
        <f t="shared" ref="AT68:AT86" si="338">G68-6*H68+15*I68-20*J68+15*K68-6*L68+M68</f>
        <v>-1.5291927999997491E-8</v>
      </c>
      <c r="AU68">
        <f t="shared" ref="AU68:AU86" si="339">E68-7*F68+21*G68-35*H68+35*I68-21*J68+7*K68-L68</f>
        <v>-1.3612852999999492E-7</v>
      </c>
      <c r="AV68">
        <f t="shared" ref="AV68:AV86" si="340">F68-7*G68+21*H68-35*I68+35*J68-21*K68+7*L68-M68</f>
        <v>-6.8354341999994733E-8</v>
      </c>
      <c r="AW68">
        <f t="shared" ref="AW68:AW86" si="341">E68-8*F68+28*G68-56*H68+70*I68-56*J68+28*K68-8*L68+M68</f>
        <v>-6.7774188000022422E-8</v>
      </c>
      <c r="AX68">
        <f t="shared" ref="AX68:AX86" si="342">N68/(E68+F68)</f>
        <v>0.1953059547028228</v>
      </c>
      <c r="AY68">
        <f t="shared" ref="AY68:AY86" si="343">O68/(F68+G68)</f>
        <v>0.21550677462308482</v>
      </c>
      <c r="AZ68">
        <f t="shared" ref="AZ68:AZ86" si="344">P68/(G68+H68)</f>
        <v>0.21704032899904202</v>
      </c>
      <c r="BA68">
        <f t="shared" ref="BA68:BA86" si="345">Q68/(H68+I68)</f>
        <v>0.20621402156966265</v>
      </c>
      <c r="BB68">
        <f t="shared" ref="BB68:BB86" si="346">R68/(I68+J68)</f>
        <v>0.18932284213588482</v>
      </c>
      <c r="BC68">
        <f t="shared" ref="BC68:BC86" si="347">S68/(J68+K68)</f>
        <v>0.17143351671597187</v>
      </c>
      <c r="BD68">
        <f t="shared" ref="BD68:BD86" si="348">T68/(K68+L68)</f>
        <v>0.15519590672986447</v>
      </c>
      <c r="BE68">
        <f t="shared" ref="BE68:BE86" si="349">U68/(L68+M68)</f>
        <v>0.1412855700981982</v>
      </c>
      <c r="BF68">
        <f t="shared" ref="BF68:BF86" si="350">V68/(E68+F68+G68)</f>
        <v>4.178486084933946E-2</v>
      </c>
      <c r="BG68">
        <f t="shared" ref="BG68:BG86" si="351">W68/(F68+G68+H68)</f>
        <v>6.0370403405095897E-2</v>
      </c>
      <c r="BH68">
        <f t="shared" ref="BH68:BH86" si="352">X68/(G68+H68+I68)</f>
        <v>6.6145105960481787E-2</v>
      </c>
      <c r="BI68">
        <f t="shared" ref="BI68:BI86" si="353">Y68/(H68+I68+J68)</f>
        <v>6.2851435965514429E-2</v>
      </c>
      <c r="BJ68">
        <f t="shared" ref="BJ68:BJ86" si="354">Z68/(I68+J68+K68)</f>
        <v>5.4934514903416172E-2</v>
      </c>
      <c r="BK68">
        <f t="shared" ref="BK68:BK86" si="355">AA68/(J68+K68+L68)</f>
        <v>4.6139984349759362E-2</v>
      </c>
      <c r="BL68">
        <f t="shared" ref="BL68:BL86" si="356">AB68/(K68+L68+M68)</f>
        <v>3.8406849778681001E-2</v>
      </c>
      <c r="BM68">
        <f t="shared" ref="BM68:BM86" si="357">AC68/(E68+F68+G68+H68)</f>
        <v>1.8107277639630736E-3</v>
      </c>
      <c r="BN68">
        <f t="shared" ref="BN68:BN86" si="358">AD68/(F68+G68+H68+I68)</f>
        <v>1.5498895449897687E-2</v>
      </c>
      <c r="BO68">
        <f t="shared" ref="BO68:BO86" si="359">AE68/(G68+H68+I68+J68)</f>
        <v>2.1874748133680032E-2</v>
      </c>
      <c r="BP68">
        <f t="shared" ref="BP68:BP86" si="360">AF68/(H68+I68+J68+K68)</f>
        <v>2.2353547976319853E-2</v>
      </c>
      <c r="BQ68">
        <f t="shared" ref="BQ68:BQ86" si="361">AG68/(I68+J68+K68+L68)</f>
        <v>1.9433484163235072E-2</v>
      </c>
      <c r="BR68">
        <f t="shared" ref="BR68:BR86" si="362">AH68/(J68+K68+L68+M68)</f>
        <v>1.5556913968411943E-2</v>
      </c>
      <c r="BS68">
        <f t="shared" ref="BS68:BS86" si="363">AI68/(E68+F68+G68+H68+I68)</f>
        <v>-7.7897753090551422E-3</v>
      </c>
      <c r="BT68">
        <f t="shared" ref="BT68:BT86" si="364">AJ68/(F68+G68+H68+I68+J68)</f>
        <v>1.158801197886005E-3</v>
      </c>
      <c r="BU68">
        <f t="shared" ref="BU68:BU86" si="365">AK68/(G68+H68+I68+J68+K68)</f>
        <v>6.5106222160334183E-3</v>
      </c>
      <c r="BV68">
        <f t="shared" ref="BV68:BV86" si="366">AL68/(H68+I68+J68+K68+L68)</f>
        <v>8.2841987430158515E-3</v>
      </c>
      <c r="BW68">
        <f t="shared" ref="BW68:BW86" si="367">AM68/(I68+J68+K68+L68+M68)</f>
        <v>7.6159417471060699E-3</v>
      </c>
      <c r="BX68">
        <f t="shared" ref="BX68:BX86" si="368">AN68/(E68+F68+G68+H68+I68+J68)</f>
        <v>-8.1566344426152043E-3</v>
      </c>
      <c r="BY68">
        <f t="shared" ref="BY68:BY86" si="369">AO68/(F68+G68+H68+I68+J68+K68)</f>
        <v>-2.9542509656695463E-3</v>
      </c>
      <c r="BZ68">
        <f t="shared" ref="BZ68:BZ86" si="370">AP68/(G68+H68+I68+J68+K68+L68)</f>
        <v>9.2605164097256246E-4</v>
      </c>
      <c r="CA68">
        <f t="shared" ref="CA68:CA86" si="371">AQ68/(H68+I68+J68+K68+L68+M68)</f>
        <v>2.8479543522054365E-3</v>
      </c>
      <c r="CB68">
        <f t="shared" ref="CB68:CB86" si="372">AR68/(E68+F68+G68+H68+I68+J68+K68)</f>
        <v>-6.0033432666149987E-3</v>
      </c>
      <c r="CC68">
        <f t="shared" ref="CC68:CC86" si="373">AS68/(F68+G68+H68+I68+J68+K68+L68)</f>
        <v>-3.4397698055872571E-3</v>
      </c>
      <c r="CD68">
        <f t="shared" ref="CD68:CD86" si="374">AT68/(G68+H68+I68+J68+K68+L68+M68)</f>
        <v>-9.4920500339852815E-4</v>
      </c>
      <c r="CE68">
        <f t="shared" ref="CE68:CE86" si="375">AU68/(E68+F68+G68+H68+I68+J68+K68+L68)</f>
        <v>-3.633854105432756E-3</v>
      </c>
      <c r="CF68">
        <f t="shared" ref="CF68:CF86" si="376">AV68/(F68+G68+H68+I68+J68+K68+L68+M68)</f>
        <v>-2.7386864171484995E-3</v>
      </c>
      <c r="CG68">
        <f t="shared" ref="CG68:CG86" si="377">AW68/(E68+F68+G68+H68+I68+J68+K68+L68+M68)</f>
        <v>-1.7787286610416548E-3</v>
      </c>
      <c r="CH68" s="7">
        <v>50</v>
      </c>
      <c r="CI68" s="8">
        <v>150</v>
      </c>
      <c r="CJ68" s="8">
        <v>145</v>
      </c>
      <c r="CK68" s="8">
        <f t="shared" si="300"/>
        <v>3</v>
      </c>
      <c r="CL68" s="8">
        <f t="shared" si="301"/>
        <v>0.33333333333333331</v>
      </c>
      <c r="CM68">
        <f t="shared" si="302"/>
        <v>0.1</v>
      </c>
      <c r="CN68">
        <f t="shared" ref="CN68:CN86" si="378">500-125</f>
        <v>375</v>
      </c>
      <c r="CO68">
        <f t="shared" ref="CO68:CU68" si="379">CN68+125</f>
        <v>500</v>
      </c>
      <c r="CP68">
        <f t="shared" si="379"/>
        <v>625</v>
      </c>
      <c r="CQ68">
        <f t="shared" si="379"/>
        <v>750</v>
      </c>
      <c r="CR68">
        <f t="shared" si="379"/>
        <v>875</v>
      </c>
      <c r="CS68">
        <f t="shared" si="379"/>
        <v>1000</v>
      </c>
      <c r="CT68">
        <f t="shared" si="379"/>
        <v>1125</v>
      </c>
      <c r="CU68">
        <f t="shared" si="379"/>
        <v>1250</v>
      </c>
      <c r="CV68">
        <f t="shared" si="261"/>
        <v>7.5</v>
      </c>
      <c r="CW68">
        <f t="shared" si="261"/>
        <v>10</v>
      </c>
      <c r="CX68">
        <f t="shared" si="261"/>
        <v>12.5</v>
      </c>
      <c r="CY68">
        <f t="shared" si="261"/>
        <v>15</v>
      </c>
      <c r="CZ68">
        <f t="shared" si="261"/>
        <v>17.5</v>
      </c>
      <c r="DA68">
        <f t="shared" si="261"/>
        <v>20</v>
      </c>
      <c r="DB68">
        <f t="shared" si="261"/>
        <v>22.5</v>
      </c>
      <c r="DC68">
        <f t="shared" si="261"/>
        <v>25</v>
      </c>
      <c r="DD68" s="11">
        <f t="shared" si="262"/>
        <v>1.3333333333333334E-2</v>
      </c>
      <c r="DE68" s="11">
        <f t="shared" si="262"/>
        <v>0.01</v>
      </c>
      <c r="DF68" s="11">
        <f t="shared" si="262"/>
        <v>8.0000000000000002E-3</v>
      </c>
      <c r="DG68" s="11">
        <f t="shared" si="262"/>
        <v>6.6666666666666671E-3</v>
      </c>
      <c r="DH68" s="11">
        <f t="shared" si="262"/>
        <v>5.7142857142857143E-3</v>
      </c>
      <c r="DI68" s="11">
        <f t="shared" si="262"/>
        <v>5.0000000000000001E-3</v>
      </c>
      <c r="DJ68" s="11">
        <f t="shared" si="262"/>
        <v>4.4444444444444444E-3</v>
      </c>
      <c r="DK68" s="11">
        <f t="shared" si="262"/>
        <v>4.0000000000000001E-3</v>
      </c>
      <c r="DL68">
        <f t="shared" si="304"/>
        <v>5</v>
      </c>
      <c r="DM68">
        <f t="shared" ref="DM68:DT68" si="380">E68+F68</f>
        <v>2.1992352750000002E-5</v>
      </c>
      <c r="DN68">
        <f t="shared" si="380"/>
        <v>1.455945427E-5</v>
      </c>
      <c r="DO68">
        <f t="shared" si="380"/>
        <v>9.3848929800000001E-6</v>
      </c>
      <c r="DP68">
        <f t="shared" si="380"/>
        <v>6.0917818799999993E-6</v>
      </c>
      <c r="DQ68">
        <f t="shared" si="380"/>
        <v>4.0658186899999999E-6</v>
      </c>
      <c r="DR68">
        <f t="shared" si="380"/>
        <v>2.8137032899999997E-6</v>
      </c>
      <c r="DS68">
        <f t="shared" si="380"/>
        <v>2.01813409E-6</v>
      </c>
      <c r="DT68">
        <f t="shared" si="380"/>
        <v>1.493866202E-6</v>
      </c>
    </row>
    <row r="69" spans="1:124">
      <c r="A69">
        <f>'2000 250 200 1'!A70</f>
        <v>66</v>
      </c>
      <c r="B69">
        <f t="shared" si="298"/>
        <v>-660</v>
      </c>
      <c r="C69">
        <f>'2000 250 200 1'!B70</f>
        <v>2.048</v>
      </c>
      <c r="D69">
        <f t="shared" si="299"/>
        <v>0.31132995230379318</v>
      </c>
      <c r="E69">
        <f>'2000 250 200 1'!C203</f>
        <v>1.1551380399999999E-5</v>
      </c>
      <c r="F69">
        <f>'2000 250 200 1'!C336</f>
        <v>8.0666015200000004E-6</v>
      </c>
      <c r="G69">
        <f>'2000 250 200 1'!C469</f>
        <v>5.3740041600000004E-6</v>
      </c>
      <c r="H69">
        <f>'2000 250 200 1'!C602</f>
        <v>3.53673779E-6</v>
      </c>
      <c r="I69">
        <f>'2000 250 200 1'!C735</f>
        <v>2.3592032600000002E-6</v>
      </c>
      <c r="J69">
        <f>'2000 250 200 1'!C868</f>
        <v>1.6188868000000001E-6</v>
      </c>
      <c r="K69">
        <f>'2000 250 200 1'!C1001</f>
        <v>1.14829128E-6</v>
      </c>
      <c r="L69">
        <f>'2000 250 200 1'!C1134</f>
        <v>8.4073908799999997E-7</v>
      </c>
      <c r="M69">
        <f>'2000 250 200 1'!C1267</f>
        <v>6.3295397000000001E-7</v>
      </c>
      <c r="N69">
        <f t="shared" si="306"/>
        <v>3.4847788799999988E-6</v>
      </c>
      <c r="O69">
        <f t="shared" si="307"/>
        <v>2.69259736E-6</v>
      </c>
      <c r="P69">
        <f t="shared" si="308"/>
        <v>1.8372663700000004E-6</v>
      </c>
      <c r="Q69">
        <f t="shared" si="309"/>
        <v>1.1775345299999998E-6</v>
      </c>
      <c r="R69">
        <f t="shared" si="310"/>
        <v>7.4031646000000013E-7</v>
      </c>
      <c r="S69">
        <f t="shared" si="311"/>
        <v>4.7059552000000005E-7</v>
      </c>
      <c r="T69">
        <f t="shared" si="312"/>
        <v>3.0755219200000003E-7</v>
      </c>
      <c r="U69">
        <f t="shared" si="313"/>
        <v>2.0778511799999996E-7</v>
      </c>
      <c r="V69">
        <f t="shared" si="314"/>
        <v>7.9218151999999883E-7</v>
      </c>
      <c r="W69">
        <f t="shared" si="315"/>
        <v>8.5533098999999964E-7</v>
      </c>
      <c r="X69">
        <f t="shared" si="316"/>
        <v>6.5973184000000053E-7</v>
      </c>
      <c r="Y69">
        <f t="shared" si="317"/>
        <v>4.3721806999999972E-7</v>
      </c>
      <c r="Z69">
        <f t="shared" si="318"/>
        <v>2.6972094000000008E-7</v>
      </c>
      <c r="AA69">
        <f t="shared" si="319"/>
        <v>1.6304332800000001E-7</v>
      </c>
      <c r="AB69">
        <f t="shared" si="320"/>
        <v>9.9767074000000079E-8</v>
      </c>
      <c r="AC69">
        <f t="shared" si="321"/>
        <v>-6.3149469999999963E-8</v>
      </c>
      <c r="AD69">
        <f t="shared" si="322"/>
        <v>1.9559914999999954E-7</v>
      </c>
      <c r="AE69">
        <f t="shared" si="323"/>
        <v>2.2251377000000166E-7</v>
      </c>
      <c r="AF69">
        <f t="shared" si="324"/>
        <v>1.67497129999999E-7</v>
      </c>
      <c r="AG69">
        <f t="shared" si="325"/>
        <v>1.0667761200000007E-7</v>
      </c>
      <c r="AH69">
        <f t="shared" si="326"/>
        <v>6.3276254000000356E-8</v>
      </c>
      <c r="AI69">
        <f t="shared" si="327"/>
        <v>-2.5874862000000332E-7</v>
      </c>
      <c r="AJ69">
        <f t="shared" si="328"/>
        <v>-2.6914620000002539E-8</v>
      </c>
      <c r="AK69">
        <f t="shared" si="329"/>
        <v>5.5016640000001178E-8</v>
      </c>
      <c r="AL69">
        <f t="shared" si="330"/>
        <v>6.081951799999956E-8</v>
      </c>
      <c r="AM69">
        <f t="shared" si="331"/>
        <v>4.340135800000014E-8</v>
      </c>
      <c r="AN69">
        <f t="shared" si="332"/>
        <v>-2.3183399999999781E-7</v>
      </c>
      <c r="AO69">
        <f t="shared" si="333"/>
        <v>-8.193126000000774E-8</v>
      </c>
      <c r="AP69">
        <f t="shared" si="334"/>
        <v>-5.8028779999956291E-9</v>
      </c>
      <c r="AQ69">
        <f t="shared" si="335"/>
        <v>1.7418159999998361E-8</v>
      </c>
      <c r="AR69">
        <f t="shared" si="336"/>
        <v>-1.4990273999998859E-7</v>
      </c>
      <c r="AS69">
        <f t="shared" si="337"/>
        <v>-7.6128381999999617E-8</v>
      </c>
      <c r="AT69">
        <f t="shared" si="338"/>
        <v>-2.3221037999994625E-8</v>
      </c>
      <c r="AU69">
        <f t="shared" si="339"/>
        <v>-7.377435799998622E-8</v>
      </c>
      <c r="AV69">
        <f t="shared" si="340"/>
        <v>-5.2907343999998427E-8</v>
      </c>
      <c r="AW69">
        <f t="shared" si="341"/>
        <v>-2.0867013999977417E-8</v>
      </c>
      <c r="AX69">
        <f t="shared" si="342"/>
        <v>0.17763187336039704</v>
      </c>
      <c r="AY69">
        <f t="shared" si="343"/>
        <v>0.20033303737246461</v>
      </c>
      <c r="AZ69">
        <f t="shared" si="344"/>
        <v>0.20618556572609539</v>
      </c>
      <c r="BA69">
        <f t="shared" si="345"/>
        <v>0.19971952229746257</v>
      </c>
      <c r="BB69">
        <f t="shared" si="346"/>
        <v>0.18609846655910051</v>
      </c>
      <c r="BC69">
        <f t="shared" si="347"/>
        <v>0.1700633303657855</v>
      </c>
      <c r="BD69">
        <f t="shared" si="348"/>
        <v>0.15462418118293911</v>
      </c>
      <c r="BE69">
        <f t="shared" si="349"/>
        <v>0.14099619786632661</v>
      </c>
      <c r="BF69">
        <f t="shared" si="350"/>
        <v>3.1697421624044007E-2</v>
      </c>
      <c r="BG69">
        <f t="shared" si="351"/>
        <v>5.0380731915533286E-2</v>
      </c>
      <c r="BH69">
        <f t="shared" si="352"/>
        <v>5.8539045905441497E-2</v>
      </c>
      <c r="BI69">
        <f t="shared" si="353"/>
        <v>5.8180716674700629E-2</v>
      </c>
      <c r="BJ69">
        <f t="shared" si="354"/>
        <v>5.2614294979467929E-2</v>
      </c>
      <c r="BK69">
        <f t="shared" si="355"/>
        <v>4.5190429937276212E-2</v>
      </c>
      <c r="BL69">
        <f t="shared" si="356"/>
        <v>3.8050217369376242E-2</v>
      </c>
      <c r="BM69">
        <f t="shared" si="357"/>
        <v>-2.2135399496928132E-3</v>
      </c>
      <c r="BN69">
        <f t="shared" si="358"/>
        <v>1.011551611211603E-2</v>
      </c>
      <c r="BO69">
        <f t="shared" si="359"/>
        <v>1.7264075583215056E-2</v>
      </c>
      <c r="BP69">
        <f t="shared" si="360"/>
        <v>1.9334506138783642E-2</v>
      </c>
      <c r="BQ69">
        <f t="shared" si="361"/>
        <v>1.7877569807277244E-2</v>
      </c>
      <c r="BR69">
        <f t="shared" si="362"/>
        <v>1.4920579272739116E-2</v>
      </c>
      <c r="BS69">
        <f t="shared" si="363"/>
        <v>-8.3770147122852051E-3</v>
      </c>
      <c r="BT69">
        <f t="shared" si="364"/>
        <v>-1.2843742870540622E-3</v>
      </c>
      <c r="BU69">
        <f t="shared" si="365"/>
        <v>3.9193671568871135E-3</v>
      </c>
      <c r="BV69">
        <f t="shared" si="366"/>
        <v>6.3994555268942627E-3</v>
      </c>
      <c r="BW69">
        <f t="shared" si="367"/>
        <v>6.5758892071204403E-3</v>
      </c>
      <c r="BX69">
        <f t="shared" si="368"/>
        <v>-7.1318585850716687E-3</v>
      </c>
      <c r="BY69">
        <f t="shared" si="369"/>
        <v>-3.7066720973173268E-3</v>
      </c>
      <c r="BZ69">
        <f t="shared" si="370"/>
        <v>-3.9003439153842331E-4</v>
      </c>
      <c r="CA69">
        <f t="shared" si="371"/>
        <v>1.718307459678305E-3</v>
      </c>
      <c r="CB69">
        <f t="shared" si="372"/>
        <v>-4.4540862096442866E-3</v>
      </c>
      <c r="CC69">
        <f t="shared" si="373"/>
        <v>-3.3179411965531037E-3</v>
      </c>
      <c r="CD69">
        <f t="shared" si="374"/>
        <v>-1.497086773449471E-3</v>
      </c>
      <c r="CE69">
        <f t="shared" si="375"/>
        <v>-2.1386447991436318E-3</v>
      </c>
      <c r="CF69">
        <f t="shared" si="376"/>
        <v>-2.2439838109586164E-3</v>
      </c>
      <c r="CG69">
        <f t="shared" si="377"/>
        <v>-5.9401445619578397E-4</v>
      </c>
      <c r="CH69" s="7">
        <v>50</v>
      </c>
      <c r="CI69" s="8">
        <v>150</v>
      </c>
      <c r="CJ69" s="8">
        <v>145</v>
      </c>
      <c r="CK69" s="8">
        <f t="shared" si="300"/>
        <v>3</v>
      </c>
      <c r="CL69" s="8">
        <f t="shared" si="301"/>
        <v>0.33333333333333331</v>
      </c>
      <c r="CM69">
        <f t="shared" si="302"/>
        <v>0.1</v>
      </c>
      <c r="CN69">
        <f t="shared" si="378"/>
        <v>375</v>
      </c>
      <c r="CO69">
        <f t="shared" ref="CO69:CU69" si="381">CN69+125</f>
        <v>500</v>
      </c>
      <c r="CP69">
        <f t="shared" si="381"/>
        <v>625</v>
      </c>
      <c r="CQ69">
        <f t="shared" si="381"/>
        <v>750</v>
      </c>
      <c r="CR69">
        <f t="shared" si="381"/>
        <v>875</v>
      </c>
      <c r="CS69">
        <f t="shared" si="381"/>
        <v>1000</v>
      </c>
      <c r="CT69">
        <f t="shared" si="381"/>
        <v>1125</v>
      </c>
      <c r="CU69">
        <f t="shared" si="381"/>
        <v>1250</v>
      </c>
      <c r="CV69">
        <f t="shared" si="261"/>
        <v>7.5</v>
      </c>
      <c r="CW69">
        <f t="shared" si="261"/>
        <v>10</v>
      </c>
      <c r="CX69">
        <f t="shared" si="261"/>
        <v>12.5</v>
      </c>
      <c r="CY69">
        <f t="shared" si="261"/>
        <v>15</v>
      </c>
      <c r="CZ69">
        <f t="shared" si="261"/>
        <v>17.5</v>
      </c>
      <c r="DA69">
        <f t="shared" si="261"/>
        <v>20</v>
      </c>
      <c r="DB69">
        <f t="shared" si="261"/>
        <v>22.5</v>
      </c>
      <c r="DC69">
        <f t="shared" si="261"/>
        <v>25</v>
      </c>
      <c r="DD69" s="11">
        <f t="shared" si="262"/>
        <v>1.3333333333333334E-2</v>
      </c>
      <c r="DE69" s="11">
        <f t="shared" si="262"/>
        <v>0.01</v>
      </c>
      <c r="DF69" s="11">
        <f t="shared" si="262"/>
        <v>8.0000000000000002E-3</v>
      </c>
      <c r="DG69" s="11">
        <f t="shared" si="262"/>
        <v>6.6666666666666671E-3</v>
      </c>
      <c r="DH69" s="11">
        <f t="shared" si="262"/>
        <v>5.7142857142857143E-3</v>
      </c>
      <c r="DI69" s="11">
        <f t="shared" si="262"/>
        <v>5.0000000000000001E-3</v>
      </c>
      <c r="DJ69" s="11">
        <f t="shared" si="262"/>
        <v>4.4444444444444444E-3</v>
      </c>
      <c r="DK69" s="11">
        <f t="shared" si="262"/>
        <v>4.0000000000000001E-3</v>
      </c>
      <c r="DL69">
        <f t="shared" si="304"/>
        <v>5</v>
      </c>
      <c r="DM69">
        <f t="shared" ref="DM69:DT69" si="382">E69+F69</f>
        <v>1.961798192E-5</v>
      </c>
      <c r="DN69">
        <f t="shared" si="382"/>
        <v>1.344060568E-5</v>
      </c>
      <c r="DO69">
        <f t="shared" si="382"/>
        <v>8.91074195E-6</v>
      </c>
      <c r="DP69">
        <f t="shared" si="382"/>
        <v>5.8959410500000002E-6</v>
      </c>
      <c r="DQ69">
        <f t="shared" si="382"/>
        <v>3.97809006E-6</v>
      </c>
      <c r="DR69">
        <f t="shared" si="382"/>
        <v>2.7671780800000001E-6</v>
      </c>
      <c r="DS69">
        <f t="shared" si="382"/>
        <v>1.989030368E-6</v>
      </c>
      <c r="DT69">
        <f t="shared" si="382"/>
        <v>1.473693058E-6</v>
      </c>
    </row>
    <row r="70" spans="1:124">
      <c r="A70">
        <f>'2000 250 200 1'!A71</f>
        <v>67</v>
      </c>
      <c r="B70">
        <f t="shared" si="298"/>
        <v>-670</v>
      </c>
      <c r="C70">
        <f>'2000 250 200 1'!B71</f>
        <v>2.2989999999999999</v>
      </c>
      <c r="D70">
        <f t="shared" si="299"/>
        <v>0.36153897126927903</v>
      </c>
      <c r="E70">
        <f>'2000 250 200 1'!C204</f>
        <v>1.00891141E-5</v>
      </c>
      <c r="F70">
        <f>'2000 250 200 1'!C337</f>
        <v>7.2930849299999999E-6</v>
      </c>
      <c r="G70">
        <f>'2000 250 200 1'!C470</f>
        <v>5.0150830999999997E-6</v>
      </c>
      <c r="H70">
        <f>'2000 250 200 1'!C603</f>
        <v>3.3819192299999998E-6</v>
      </c>
      <c r="I70">
        <f>'2000 250 200 1'!C736</f>
        <v>2.2918892300000001E-6</v>
      </c>
      <c r="J70">
        <f>'2000 250 200 1'!C869</f>
        <v>1.58625968E-6</v>
      </c>
      <c r="K70">
        <f>'2000 250 200 1'!C1002</f>
        <v>1.12964285E-6</v>
      </c>
      <c r="L70">
        <f>'2000 250 200 1'!C1135</f>
        <v>8.2851661700000002E-7</v>
      </c>
      <c r="M70">
        <f>'2000 250 200 1'!C1268</f>
        <v>6.2425420600000001E-7</v>
      </c>
      <c r="N70">
        <f t="shared" si="306"/>
        <v>2.7960291699999997E-6</v>
      </c>
      <c r="O70">
        <f t="shared" si="307"/>
        <v>2.2780018300000001E-6</v>
      </c>
      <c r="P70">
        <f t="shared" si="308"/>
        <v>1.6331638699999999E-6</v>
      </c>
      <c r="Q70">
        <f t="shared" si="309"/>
        <v>1.0900299999999997E-6</v>
      </c>
      <c r="R70">
        <f t="shared" si="310"/>
        <v>7.0562955000000011E-7</v>
      </c>
      <c r="S70">
        <f t="shared" si="311"/>
        <v>4.5661683000000006E-7</v>
      </c>
      <c r="T70">
        <f t="shared" si="312"/>
        <v>3.0112623299999994E-7</v>
      </c>
      <c r="U70">
        <f t="shared" si="313"/>
        <v>2.0426241100000001E-7</v>
      </c>
      <c r="V70">
        <f t="shared" si="314"/>
        <v>5.180273399999996E-7</v>
      </c>
      <c r="W70">
        <f t="shared" si="315"/>
        <v>6.4483796000000022E-7</v>
      </c>
      <c r="X70">
        <f t="shared" si="316"/>
        <v>5.4313387000000019E-7</v>
      </c>
      <c r="Y70">
        <f t="shared" si="317"/>
        <v>3.844004499999996E-7</v>
      </c>
      <c r="Z70">
        <f t="shared" si="318"/>
        <v>2.4901272000000005E-7</v>
      </c>
      <c r="AA70">
        <f t="shared" si="319"/>
        <v>1.5549059700000013E-7</v>
      </c>
      <c r="AB70">
        <f t="shared" si="320"/>
        <v>9.6863821999999923E-8</v>
      </c>
      <c r="AC70">
        <f t="shared" si="321"/>
        <v>-1.2681062000000146E-7</v>
      </c>
      <c r="AD70">
        <f t="shared" si="322"/>
        <v>1.0170409000000045E-7</v>
      </c>
      <c r="AE70">
        <f t="shared" si="323"/>
        <v>1.5873342000000102E-7</v>
      </c>
      <c r="AF70">
        <f t="shared" si="324"/>
        <v>1.3538772999999976E-7</v>
      </c>
      <c r="AG70">
        <f t="shared" si="325"/>
        <v>9.3522122999999714E-8</v>
      </c>
      <c r="AH70">
        <f t="shared" si="326"/>
        <v>5.8626774999999991E-8</v>
      </c>
      <c r="AI70">
        <f t="shared" si="327"/>
        <v>-2.2851471000000065E-7</v>
      </c>
      <c r="AJ70">
        <f t="shared" si="328"/>
        <v>-5.7029330000001409E-8</v>
      </c>
      <c r="AK70">
        <f t="shared" si="329"/>
        <v>2.3345690000000202E-8</v>
      </c>
      <c r="AL70">
        <f t="shared" si="330"/>
        <v>4.1865607000000466E-8</v>
      </c>
      <c r="AM70">
        <f t="shared" si="331"/>
        <v>3.4895347999999723E-8</v>
      </c>
      <c r="AN70">
        <f t="shared" si="332"/>
        <v>-1.7148537999999754E-7</v>
      </c>
      <c r="AO70">
        <f t="shared" si="333"/>
        <v>-8.0375020000004364E-8</v>
      </c>
      <c r="AP70">
        <f t="shared" si="334"/>
        <v>-1.85199169999973E-8</v>
      </c>
      <c r="AQ70">
        <f t="shared" si="335"/>
        <v>6.9702590000009549E-9</v>
      </c>
      <c r="AR70">
        <f t="shared" si="336"/>
        <v>-9.1110359999996356E-8</v>
      </c>
      <c r="AS70">
        <f t="shared" si="337"/>
        <v>-6.1855103000003253E-8</v>
      </c>
      <c r="AT70">
        <f t="shared" si="338"/>
        <v>-2.5490175999999314E-8</v>
      </c>
      <c r="AU70">
        <f t="shared" si="339"/>
        <v>-2.9255256999991833E-8</v>
      </c>
      <c r="AV70">
        <f t="shared" si="340"/>
        <v>-3.6364926999999492E-8</v>
      </c>
      <c r="AW70">
        <f t="shared" si="341"/>
        <v>7.109670000021E-9</v>
      </c>
      <c r="AX70">
        <f t="shared" si="342"/>
        <v>0.16085589430740743</v>
      </c>
      <c r="AY70">
        <f t="shared" si="343"/>
        <v>0.18508049487523937</v>
      </c>
      <c r="AZ70">
        <f t="shared" si="344"/>
        <v>0.19449367831722397</v>
      </c>
      <c r="BA70">
        <f t="shared" si="345"/>
        <v>0.19211610819868946</v>
      </c>
      <c r="BB70">
        <f t="shared" si="346"/>
        <v>0.18195009175137633</v>
      </c>
      <c r="BC70">
        <f t="shared" si="347"/>
        <v>0.16812710506219825</v>
      </c>
      <c r="BD70">
        <f t="shared" si="348"/>
        <v>0.15378024010543978</v>
      </c>
      <c r="BE70">
        <f t="shared" si="349"/>
        <v>0.14060195026369965</v>
      </c>
      <c r="BF70">
        <f t="shared" si="350"/>
        <v>2.3129026861081901E-2</v>
      </c>
      <c r="BG70">
        <f t="shared" si="351"/>
        <v>4.1098430449391918E-2</v>
      </c>
      <c r="BH70">
        <f t="shared" si="352"/>
        <v>5.0812927322840221E-2</v>
      </c>
      <c r="BI70">
        <f t="shared" si="353"/>
        <v>5.294722344024716E-2</v>
      </c>
      <c r="BJ70">
        <f t="shared" si="354"/>
        <v>4.9725054861306781E-2</v>
      </c>
      <c r="BK70">
        <f t="shared" si="355"/>
        <v>4.3869133573439675E-2</v>
      </c>
      <c r="BL70">
        <f t="shared" si="356"/>
        <v>3.7509026153611111E-2</v>
      </c>
      <c r="BM70">
        <f t="shared" si="357"/>
        <v>-4.9191058415318364E-3</v>
      </c>
      <c r="BN70">
        <f t="shared" si="358"/>
        <v>5.6558904999436162E-3</v>
      </c>
      <c r="BO70">
        <f t="shared" si="359"/>
        <v>1.2931280185188253E-2</v>
      </c>
      <c r="BP70">
        <f t="shared" si="360"/>
        <v>1.6137353260603764E-2</v>
      </c>
      <c r="BQ70">
        <f t="shared" si="361"/>
        <v>1.6024191485247096E-2</v>
      </c>
      <c r="BR70">
        <f t="shared" si="362"/>
        <v>1.4063652878393319E-2</v>
      </c>
      <c r="BS70">
        <f t="shared" si="363"/>
        <v>-8.140571142661852E-3</v>
      </c>
      <c r="BT70">
        <f t="shared" si="364"/>
        <v>-2.9143827529756047E-3</v>
      </c>
      <c r="BU70">
        <f t="shared" si="365"/>
        <v>1.7415925857015683E-3</v>
      </c>
      <c r="BV70">
        <f t="shared" si="366"/>
        <v>4.5416113362409484E-3</v>
      </c>
      <c r="BW70">
        <f t="shared" si="367"/>
        <v>5.4012862737095966E-3</v>
      </c>
      <c r="BX70">
        <f t="shared" si="368"/>
        <v>-5.7822218923402674E-3</v>
      </c>
      <c r="BY70">
        <f t="shared" si="369"/>
        <v>-3.8832490963126884E-3</v>
      </c>
      <c r="BZ70">
        <f t="shared" si="370"/>
        <v>-1.3011671972346624E-3</v>
      </c>
      <c r="CA70">
        <f t="shared" si="371"/>
        <v>7.0818103933853373E-4</v>
      </c>
      <c r="CB70">
        <f t="shared" si="372"/>
        <v>-2.9593783207366485E-3</v>
      </c>
      <c r="CC70">
        <f t="shared" si="373"/>
        <v>-2.8734537840457348E-3</v>
      </c>
      <c r="CD70">
        <f t="shared" si="374"/>
        <v>-1.7156361859604629E-3</v>
      </c>
      <c r="CE70">
        <f t="shared" si="375"/>
        <v>-9.2534509939449323E-4</v>
      </c>
      <c r="CF70">
        <f t="shared" si="376"/>
        <v>-1.6417092617032839E-3</v>
      </c>
      <c r="CG70">
        <f t="shared" si="377"/>
        <v>2.205248776818254E-4</v>
      </c>
      <c r="CH70" s="7">
        <v>50</v>
      </c>
      <c r="CI70" s="8">
        <v>150</v>
      </c>
      <c r="CJ70" s="8">
        <v>145</v>
      </c>
      <c r="CK70" s="8">
        <f t="shared" si="300"/>
        <v>3</v>
      </c>
      <c r="CL70" s="8">
        <f t="shared" si="301"/>
        <v>0.33333333333333331</v>
      </c>
      <c r="CM70">
        <f t="shared" si="302"/>
        <v>0.1</v>
      </c>
      <c r="CN70">
        <f t="shared" si="378"/>
        <v>375</v>
      </c>
      <c r="CO70">
        <f t="shared" ref="CO70:CU70" si="383">CN70+125</f>
        <v>500</v>
      </c>
      <c r="CP70">
        <f t="shared" si="383"/>
        <v>625</v>
      </c>
      <c r="CQ70">
        <f t="shared" si="383"/>
        <v>750</v>
      </c>
      <c r="CR70">
        <f t="shared" si="383"/>
        <v>875</v>
      </c>
      <c r="CS70">
        <f t="shared" si="383"/>
        <v>1000</v>
      </c>
      <c r="CT70">
        <f t="shared" si="383"/>
        <v>1125</v>
      </c>
      <c r="CU70">
        <f t="shared" si="383"/>
        <v>1250</v>
      </c>
      <c r="CV70">
        <f t="shared" si="261"/>
        <v>7.5</v>
      </c>
      <c r="CW70">
        <f t="shared" si="261"/>
        <v>10</v>
      </c>
      <c r="CX70">
        <f t="shared" si="261"/>
        <v>12.5</v>
      </c>
      <c r="CY70">
        <f t="shared" si="261"/>
        <v>15</v>
      </c>
      <c r="CZ70">
        <f t="shared" si="261"/>
        <v>17.5</v>
      </c>
      <c r="DA70">
        <f t="shared" si="261"/>
        <v>20</v>
      </c>
      <c r="DB70">
        <f t="shared" si="261"/>
        <v>22.5</v>
      </c>
      <c r="DC70">
        <f t="shared" si="261"/>
        <v>25</v>
      </c>
      <c r="DD70" s="11">
        <f t="shared" si="262"/>
        <v>1.3333333333333334E-2</v>
      </c>
      <c r="DE70" s="11">
        <f t="shared" si="262"/>
        <v>0.01</v>
      </c>
      <c r="DF70" s="11">
        <f t="shared" si="262"/>
        <v>8.0000000000000002E-3</v>
      </c>
      <c r="DG70" s="11">
        <f t="shared" si="262"/>
        <v>6.6666666666666671E-3</v>
      </c>
      <c r="DH70" s="11">
        <f t="shared" si="262"/>
        <v>5.7142857142857143E-3</v>
      </c>
      <c r="DI70" s="11">
        <f t="shared" si="262"/>
        <v>5.0000000000000001E-3</v>
      </c>
      <c r="DJ70" s="11">
        <f t="shared" si="262"/>
        <v>4.4444444444444444E-3</v>
      </c>
      <c r="DK70" s="11">
        <f t="shared" si="262"/>
        <v>4.0000000000000001E-3</v>
      </c>
      <c r="DL70">
        <f t="shared" si="304"/>
        <v>5</v>
      </c>
      <c r="DM70">
        <f t="shared" ref="DM70:DT70" si="384">E70+F70</f>
        <v>1.7382199029999998E-5</v>
      </c>
      <c r="DN70">
        <f t="shared" si="384"/>
        <v>1.230816803E-5</v>
      </c>
      <c r="DO70">
        <f t="shared" si="384"/>
        <v>8.3970023299999992E-6</v>
      </c>
      <c r="DP70">
        <f t="shared" si="384"/>
        <v>5.6738084600000004E-6</v>
      </c>
      <c r="DQ70">
        <f t="shared" si="384"/>
        <v>3.8781489099999999E-6</v>
      </c>
      <c r="DR70">
        <f t="shared" si="384"/>
        <v>2.7159025300000002E-6</v>
      </c>
      <c r="DS70">
        <f t="shared" si="384"/>
        <v>1.9581594669999998E-6</v>
      </c>
      <c r="DT70">
        <f t="shared" si="384"/>
        <v>1.452770823E-6</v>
      </c>
    </row>
    <row r="71" spans="1:124">
      <c r="A71">
        <f>'2000 250 200 1'!A72</f>
        <v>68</v>
      </c>
      <c r="B71">
        <f t="shared" si="298"/>
        <v>-680</v>
      </c>
      <c r="C71">
        <f>'2000 250 200 1'!B72</f>
        <v>2.58</v>
      </c>
      <c r="D71">
        <f t="shared" si="299"/>
        <v>0.41161970596323016</v>
      </c>
      <c r="E71">
        <f>'2000 250 200 1'!C205</f>
        <v>8.7613317600000003E-6</v>
      </c>
      <c r="F71">
        <f>'2000 250 200 1'!C338</f>
        <v>6.5408715599999997E-6</v>
      </c>
      <c r="G71">
        <f>'2000 250 200 1'!C471</f>
        <v>4.6402181099999999E-6</v>
      </c>
      <c r="H71">
        <f>'2000 250 200 1'!C604</f>
        <v>3.2099692800000001E-6</v>
      </c>
      <c r="I71">
        <f>'2000 250 200 1'!C737</f>
        <v>2.2146101000000002E-6</v>
      </c>
      <c r="J71">
        <f>'2000 250 200 1'!C870</f>
        <v>1.5492055900000001E-6</v>
      </c>
      <c r="K71">
        <f>'2000 250 200 1'!C1003</f>
        <v>1.10931134E-6</v>
      </c>
      <c r="L71">
        <f>'2000 250 200 1'!C1136</f>
        <v>8.1566491799999999E-7</v>
      </c>
      <c r="M71">
        <f>'2000 250 200 1'!C1269</f>
        <v>6.1526581400000004E-7</v>
      </c>
      <c r="N71">
        <f t="shared" si="306"/>
        <v>2.2204602000000006E-6</v>
      </c>
      <c r="O71">
        <f t="shared" si="307"/>
        <v>1.9006534499999998E-6</v>
      </c>
      <c r="P71">
        <f t="shared" si="308"/>
        <v>1.4302488299999998E-6</v>
      </c>
      <c r="Q71">
        <f t="shared" si="309"/>
        <v>9.9535917999999998E-7</v>
      </c>
      <c r="R71">
        <f t="shared" si="310"/>
        <v>6.6540451000000007E-7</v>
      </c>
      <c r="S71">
        <f t="shared" si="311"/>
        <v>4.3989425000000012E-7</v>
      </c>
      <c r="T71">
        <f t="shared" si="312"/>
        <v>2.9364642199999998E-7</v>
      </c>
      <c r="U71">
        <f t="shared" si="313"/>
        <v>2.0039910399999995E-7</v>
      </c>
      <c r="V71">
        <f t="shared" si="314"/>
        <v>3.1980675000000087E-7</v>
      </c>
      <c r="W71">
        <f t="shared" si="315"/>
        <v>4.7040462000000001E-7</v>
      </c>
      <c r="X71">
        <f t="shared" si="316"/>
        <v>4.3488964999999979E-7</v>
      </c>
      <c r="Y71">
        <f t="shared" si="317"/>
        <v>3.2995466999999991E-7</v>
      </c>
      <c r="Z71">
        <f t="shared" si="318"/>
        <v>2.2551025999999995E-7</v>
      </c>
      <c r="AA71">
        <f t="shared" si="319"/>
        <v>1.4624782800000014E-7</v>
      </c>
      <c r="AB71">
        <f t="shared" si="320"/>
        <v>9.324731800000003E-8</v>
      </c>
      <c r="AC71">
        <f t="shared" si="321"/>
        <v>-1.5059786999999829E-7</v>
      </c>
      <c r="AD71">
        <f t="shared" si="322"/>
        <v>3.5514970000001066E-8</v>
      </c>
      <c r="AE71">
        <f t="shared" si="323"/>
        <v>1.049349800000003E-7</v>
      </c>
      <c r="AF71">
        <f t="shared" si="324"/>
        <v>1.0444440999999911E-7</v>
      </c>
      <c r="AG71">
        <f t="shared" si="325"/>
        <v>7.9262432000000441E-8</v>
      </c>
      <c r="AH71">
        <f t="shared" si="326"/>
        <v>5.3000509999999797E-8</v>
      </c>
      <c r="AI71">
        <f t="shared" si="327"/>
        <v>-1.8611284000000275E-7</v>
      </c>
      <c r="AJ71">
        <f t="shared" si="328"/>
        <v>-6.9420009999999661E-8</v>
      </c>
      <c r="AK71">
        <f t="shared" si="329"/>
        <v>4.9057000000161744E-10</v>
      </c>
      <c r="AL71">
        <f t="shared" si="330"/>
        <v>2.5181977999999305E-8</v>
      </c>
      <c r="AM71">
        <f t="shared" si="331"/>
        <v>2.6261921999999691E-8</v>
      </c>
      <c r="AN71">
        <f t="shared" si="332"/>
        <v>-1.166928300000052E-7</v>
      </c>
      <c r="AO71">
        <f t="shared" si="333"/>
        <v>-6.9910579999997467E-8</v>
      </c>
      <c r="AP71">
        <f t="shared" si="334"/>
        <v>-2.4691408000002981E-8</v>
      </c>
      <c r="AQ71">
        <f t="shared" si="335"/>
        <v>-1.0799439999977392E-9</v>
      </c>
      <c r="AR71">
        <f t="shared" si="336"/>
        <v>-4.6782250000008161E-8</v>
      </c>
      <c r="AS71">
        <f t="shared" si="337"/>
        <v>-4.5219171999995121E-8</v>
      </c>
      <c r="AT71">
        <f t="shared" si="338"/>
        <v>-2.3611464000004925E-8</v>
      </c>
      <c r="AU71">
        <f t="shared" si="339"/>
        <v>-1.5630779999971584E-9</v>
      </c>
      <c r="AV71">
        <f t="shared" si="340"/>
        <v>-2.160770800000322E-8</v>
      </c>
      <c r="AW71">
        <f t="shared" si="341"/>
        <v>2.0044630000011461E-8</v>
      </c>
      <c r="AX71">
        <f t="shared" si="342"/>
        <v>0.14510722106912907</v>
      </c>
      <c r="AY71">
        <f t="shared" si="343"/>
        <v>0.16998821278570428</v>
      </c>
      <c r="AZ71">
        <f t="shared" si="344"/>
        <v>0.18219295399520391</v>
      </c>
      <c r="BA71">
        <f t="shared" si="345"/>
        <v>0.18349057323592893</v>
      </c>
      <c r="BB71">
        <f t="shared" si="346"/>
        <v>0.17678987623328601</v>
      </c>
      <c r="BC71">
        <f t="shared" si="347"/>
        <v>0.16546603297350454</v>
      </c>
      <c r="BD71">
        <f t="shared" si="348"/>
        <v>0.15254547726479026</v>
      </c>
      <c r="BE71">
        <f t="shared" si="349"/>
        <v>0.14004808165654795</v>
      </c>
      <c r="BF71">
        <f t="shared" si="350"/>
        <v>1.6036505452587904E-2</v>
      </c>
      <c r="BG71">
        <f t="shared" si="351"/>
        <v>3.2687283238458285E-2</v>
      </c>
      <c r="BH71">
        <f t="shared" si="352"/>
        <v>4.3208981644398674E-2</v>
      </c>
      <c r="BI71">
        <f t="shared" si="353"/>
        <v>4.7313570954568722E-2</v>
      </c>
      <c r="BJ71">
        <f t="shared" si="354"/>
        <v>4.6276294176554628E-2</v>
      </c>
      <c r="BK71">
        <f t="shared" si="355"/>
        <v>4.2095616867088105E-2</v>
      </c>
      <c r="BL71">
        <f t="shared" si="356"/>
        <v>3.6708044098562598E-2</v>
      </c>
      <c r="BM71">
        <f t="shared" si="357"/>
        <v>-6.5046358229844453E-3</v>
      </c>
      <c r="BN71">
        <f t="shared" si="358"/>
        <v>2.1387256299679816E-3</v>
      </c>
      <c r="BO71">
        <f t="shared" si="359"/>
        <v>9.035212000305437E-3</v>
      </c>
      <c r="BP71">
        <f t="shared" si="360"/>
        <v>1.2921336823710208E-2</v>
      </c>
      <c r="BQ71">
        <f t="shared" si="361"/>
        <v>1.3933086800241766E-2</v>
      </c>
      <c r="BR71">
        <f t="shared" si="362"/>
        <v>1.2960310139799949E-2</v>
      </c>
      <c r="BS71">
        <f t="shared" si="363"/>
        <v>-7.3368090060782687E-3</v>
      </c>
      <c r="BT71">
        <f t="shared" si="364"/>
        <v>-3.8237669703898138E-3</v>
      </c>
      <c r="BU71">
        <f t="shared" si="365"/>
        <v>3.8556777252197894E-5</v>
      </c>
      <c r="BV71">
        <f t="shared" si="366"/>
        <v>2.8298296082789674E-3</v>
      </c>
      <c r="BW71">
        <f t="shared" si="367"/>
        <v>4.1658758519477687E-3</v>
      </c>
      <c r="BX71">
        <f t="shared" si="368"/>
        <v>-4.3354114716554265E-3</v>
      </c>
      <c r="BY71">
        <f t="shared" si="369"/>
        <v>-3.6290440754973164E-3</v>
      </c>
      <c r="BZ71">
        <f t="shared" si="370"/>
        <v>-1.8237274305236096E-3</v>
      </c>
      <c r="CA71">
        <f t="shared" si="371"/>
        <v>-1.1351071373145033E-4</v>
      </c>
      <c r="CB71">
        <f t="shared" si="372"/>
        <v>-1.669273354163132E-3</v>
      </c>
      <c r="CC71">
        <f t="shared" si="373"/>
        <v>-2.2519675185685294E-3</v>
      </c>
      <c r="CD71">
        <f t="shared" si="374"/>
        <v>-1.6681542354569587E-3</v>
      </c>
      <c r="CE71">
        <f t="shared" si="375"/>
        <v>-5.4196043849248669E-5</v>
      </c>
      <c r="CF71">
        <f t="shared" si="376"/>
        <v>-1.0440969384566967E-3</v>
      </c>
      <c r="CG71">
        <f t="shared" si="377"/>
        <v>6.8048359662452177E-4</v>
      </c>
      <c r="CH71" s="7">
        <v>50</v>
      </c>
      <c r="CI71" s="8">
        <v>150</v>
      </c>
      <c r="CJ71" s="8">
        <v>145</v>
      </c>
      <c r="CK71" s="8">
        <f t="shared" si="300"/>
        <v>3</v>
      </c>
      <c r="CL71" s="8">
        <f t="shared" si="301"/>
        <v>0.33333333333333331</v>
      </c>
      <c r="CM71">
        <f t="shared" si="302"/>
        <v>0.1</v>
      </c>
      <c r="CN71">
        <f t="shared" si="378"/>
        <v>375</v>
      </c>
      <c r="CO71">
        <f t="shared" ref="CO71:CU71" si="385">CN71+125</f>
        <v>500</v>
      </c>
      <c r="CP71">
        <f t="shared" si="385"/>
        <v>625</v>
      </c>
      <c r="CQ71">
        <f t="shared" si="385"/>
        <v>750</v>
      </c>
      <c r="CR71">
        <f t="shared" si="385"/>
        <v>875</v>
      </c>
      <c r="CS71">
        <f t="shared" si="385"/>
        <v>1000</v>
      </c>
      <c r="CT71">
        <f t="shared" si="385"/>
        <v>1125</v>
      </c>
      <c r="CU71">
        <f t="shared" si="385"/>
        <v>1250</v>
      </c>
      <c r="CV71">
        <f t="shared" si="261"/>
        <v>7.5</v>
      </c>
      <c r="CW71">
        <f t="shared" si="261"/>
        <v>10</v>
      </c>
      <c r="CX71">
        <f t="shared" si="261"/>
        <v>12.5</v>
      </c>
      <c r="CY71">
        <f t="shared" si="261"/>
        <v>15</v>
      </c>
      <c r="CZ71">
        <f t="shared" si="261"/>
        <v>17.5</v>
      </c>
      <c r="DA71">
        <f t="shared" si="261"/>
        <v>20</v>
      </c>
      <c r="DB71">
        <f t="shared" si="261"/>
        <v>22.5</v>
      </c>
      <c r="DC71">
        <f t="shared" si="261"/>
        <v>25</v>
      </c>
      <c r="DD71" s="11">
        <f t="shared" si="262"/>
        <v>1.3333333333333334E-2</v>
      </c>
      <c r="DE71" s="11">
        <f t="shared" si="262"/>
        <v>0.01</v>
      </c>
      <c r="DF71" s="11">
        <f t="shared" si="262"/>
        <v>8.0000000000000002E-3</v>
      </c>
      <c r="DG71" s="11">
        <f t="shared" si="262"/>
        <v>6.6666666666666671E-3</v>
      </c>
      <c r="DH71" s="11">
        <f t="shared" si="262"/>
        <v>5.7142857142857143E-3</v>
      </c>
      <c r="DI71" s="11">
        <f t="shared" si="262"/>
        <v>5.0000000000000001E-3</v>
      </c>
      <c r="DJ71" s="11">
        <f t="shared" si="262"/>
        <v>4.4444444444444444E-3</v>
      </c>
      <c r="DK71" s="11">
        <f t="shared" si="262"/>
        <v>4.0000000000000001E-3</v>
      </c>
      <c r="DL71">
        <f t="shared" si="304"/>
        <v>5</v>
      </c>
      <c r="DM71">
        <f t="shared" ref="DM71:DT71" si="386">E71+F71</f>
        <v>1.530220332E-5</v>
      </c>
      <c r="DN71">
        <f t="shared" si="386"/>
        <v>1.1181089669999999E-5</v>
      </c>
      <c r="DO71">
        <f t="shared" si="386"/>
        <v>7.8501873899999992E-6</v>
      </c>
      <c r="DP71">
        <f t="shared" si="386"/>
        <v>5.4245793799999999E-6</v>
      </c>
      <c r="DQ71">
        <f t="shared" si="386"/>
        <v>3.7638156900000002E-6</v>
      </c>
      <c r="DR71">
        <f t="shared" si="386"/>
        <v>2.6585169300000003E-6</v>
      </c>
      <c r="DS71">
        <f t="shared" si="386"/>
        <v>1.9249762579999998E-6</v>
      </c>
      <c r="DT71">
        <f t="shared" si="386"/>
        <v>1.430930732E-6</v>
      </c>
    </row>
    <row r="72" spans="1:124">
      <c r="A72">
        <f>'2000 250 200 1'!A73</f>
        <v>69</v>
      </c>
      <c r="B72">
        <f t="shared" si="298"/>
        <v>-690</v>
      </c>
      <c r="C72">
        <f>'2000 250 200 1'!B73</f>
        <v>2.8959999999999999</v>
      </c>
      <c r="D72">
        <f t="shared" si="299"/>
        <v>0.46179855752510929</v>
      </c>
      <c r="E72">
        <f>'2000 250 200 1'!C206</f>
        <v>7.5681671000000003E-6</v>
      </c>
      <c r="F72">
        <f>'2000 250 200 1'!C339</f>
        <v>5.8214752999999998E-6</v>
      </c>
      <c r="G72">
        <f>'2000 250 200 1'!C472</f>
        <v>4.2564662699999996E-6</v>
      </c>
      <c r="H72">
        <f>'2000 250 200 1'!C605</f>
        <v>3.02239904E-6</v>
      </c>
      <c r="I72">
        <f>'2000 250 200 1'!C738</f>
        <v>2.1265603399999998E-6</v>
      </c>
      <c r="J72">
        <f>'2000 250 200 1'!C871</f>
        <v>1.50675835E-6</v>
      </c>
      <c r="K72">
        <f>'2000 250 200 1'!C1004</f>
        <v>1.0867456599999999E-6</v>
      </c>
      <c r="L72">
        <f>'2000 250 200 1'!C1137</f>
        <v>8.0195537100000001E-7</v>
      </c>
      <c r="M72">
        <f>'2000 250 200 1'!C1270</f>
        <v>6.0591472799999995E-7</v>
      </c>
      <c r="N72">
        <f t="shared" si="306"/>
        <v>1.7466918000000005E-6</v>
      </c>
      <c r="O72">
        <f t="shared" si="307"/>
        <v>1.5650090300000002E-6</v>
      </c>
      <c r="P72">
        <f t="shared" si="308"/>
        <v>1.2340672299999997E-6</v>
      </c>
      <c r="Q72">
        <f t="shared" si="309"/>
        <v>8.9583870000000016E-7</v>
      </c>
      <c r="R72">
        <f t="shared" si="310"/>
        <v>6.1980198999999979E-7</v>
      </c>
      <c r="S72">
        <f t="shared" si="311"/>
        <v>4.2001269000000008E-7</v>
      </c>
      <c r="T72">
        <f t="shared" si="312"/>
        <v>2.8479028899999993E-7</v>
      </c>
      <c r="U72">
        <f t="shared" si="313"/>
        <v>1.9604064300000006E-7</v>
      </c>
      <c r="V72">
        <f t="shared" si="314"/>
        <v>1.8168277000000028E-7</v>
      </c>
      <c r="W72">
        <f t="shared" si="315"/>
        <v>3.3094180000000052E-7</v>
      </c>
      <c r="X72">
        <f t="shared" si="316"/>
        <v>3.3822852999999952E-7</v>
      </c>
      <c r="Y72">
        <f t="shared" si="317"/>
        <v>2.7603671000000038E-7</v>
      </c>
      <c r="Z72">
        <f t="shared" si="318"/>
        <v>1.997892999999997E-7</v>
      </c>
      <c r="AA72">
        <f t="shared" si="319"/>
        <v>1.3522240100000015E-7</v>
      </c>
      <c r="AB72">
        <f t="shared" si="320"/>
        <v>8.8749645999999878E-8</v>
      </c>
      <c r="AC72">
        <f t="shared" si="321"/>
        <v>-1.4925903000000109E-7</v>
      </c>
      <c r="AD72">
        <f t="shared" si="322"/>
        <v>-7.2867299999989984E-9</v>
      </c>
      <c r="AE72">
        <f t="shared" si="323"/>
        <v>6.2191819999999141E-8</v>
      </c>
      <c r="AF72">
        <f t="shared" si="324"/>
        <v>7.6247410000001098E-8</v>
      </c>
      <c r="AG72">
        <f t="shared" si="325"/>
        <v>6.4566898999998917E-8</v>
      </c>
      <c r="AH72">
        <f t="shared" si="326"/>
        <v>4.6472755000000377E-8</v>
      </c>
      <c r="AI72">
        <f t="shared" si="327"/>
        <v>-1.419723000000004E-7</v>
      </c>
      <c r="AJ72">
        <f t="shared" si="328"/>
        <v>-6.9478549999998139E-8</v>
      </c>
      <c r="AK72">
        <f t="shared" si="329"/>
        <v>-1.4055590000001534E-8</v>
      </c>
      <c r="AL72">
        <f t="shared" si="330"/>
        <v>1.1680511000001969E-8</v>
      </c>
      <c r="AM72">
        <f t="shared" si="331"/>
        <v>1.8094143999998858E-8</v>
      </c>
      <c r="AN72">
        <f t="shared" si="332"/>
        <v>-7.2493749999998022E-8</v>
      </c>
      <c r="AO72">
        <f t="shared" si="333"/>
        <v>-5.5422959999998723E-8</v>
      </c>
      <c r="AP72">
        <f t="shared" si="334"/>
        <v>-2.5736101000003291E-8</v>
      </c>
      <c r="AQ72">
        <f t="shared" si="335"/>
        <v>-6.4136329999989007E-9</v>
      </c>
      <c r="AR72">
        <f t="shared" si="336"/>
        <v>-1.7070790000003958E-8</v>
      </c>
      <c r="AS72">
        <f t="shared" si="337"/>
        <v>-2.9686858999991408E-8</v>
      </c>
      <c r="AT72">
        <f t="shared" si="338"/>
        <v>-1.9322467999999414E-8</v>
      </c>
      <c r="AU72">
        <f t="shared" si="339"/>
        <v>1.2616068999991051E-8</v>
      </c>
      <c r="AV72">
        <f t="shared" si="340"/>
        <v>-1.0364390999985112E-8</v>
      </c>
      <c r="AW72">
        <f t="shared" si="341"/>
        <v>2.2980459999968434E-8</v>
      </c>
      <c r="AX72">
        <f t="shared" si="342"/>
        <v>0.13045096708482673</v>
      </c>
      <c r="AY72">
        <f t="shared" si="343"/>
        <v>0.15529054411852483</v>
      </c>
      <c r="AZ72">
        <f t="shared" si="344"/>
        <v>0.16954115476001297</v>
      </c>
      <c r="BA72">
        <f t="shared" si="345"/>
        <v>0.17398441779900004</v>
      </c>
      <c r="BB72">
        <f t="shared" si="346"/>
        <v>0.17058839118789215</v>
      </c>
      <c r="BC72">
        <f t="shared" si="347"/>
        <v>0.16194796244020465</v>
      </c>
      <c r="BD72">
        <f t="shared" si="348"/>
        <v>0.15078632580044371</v>
      </c>
      <c r="BE72">
        <f t="shared" si="349"/>
        <v>0.13924625797454349</v>
      </c>
      <c r="BF72">
        <f t="shared" si="350"/>
        <v>1.0295911319467142E-2</v>
      </c>
      <c r="BG72">
        <f t="shared" si="351"/>
        <v>2.5262075991167723E-2</v>
      </c>
      <c r="BH72">
        <f t="shared" si="352"/>
        <v>3.596100193509047E-2</v>
      </c>
      <c r="BI72">
        <f t="shared" si="353"/>
        <v>4.1473620306310729E-2</v>
      </c>
      <c r="BJ72">
        <f t="shared" si="354"/>
        <v>4.2327664452286487E-2</v>
      </c>
      <c r="BK72">
        <f t="shared" si="355"/>
        <v>3.9824479054782765E-2</v>
      </c>
      <c r="BL72">
        <f t="shared" si="356"/>
        <v>3.5576479335469424E-2</v>
      </c>
      <c r="BM72">
        <f t="shared" si="357"/>
        <v>-7.2215678119705471E-3</v>
      </c>
      <c r="BN72">
        <f t="shared" si="358"/>
        <v>-4.7854320612750813E-4</v>
      </c>
      <c r="BO72">
        <f t="shared" si="359"/>
        <v>5.699300891553803E-3</v>
      </c>
      <c r="BP72">
        <f t="shared" si="360"/>
        <v>9.8479522807276842E-3</v>
      </c>
      <c r="BQ72">
        <f t="shared" si="361"/>
        <v>1.1692623761275937E-2</v>
      </c>
      <c r="BR72">
        <f t="shared" si="362"/>
        <v>1.161419895617173E-2</v>
      </c>
      <c r="BS72">
        <f t="shared" si="363"/>
        <v>-6.2282025080421027E-3</v>
      </c>
      <c r="BT72">
        <f t="shared" si="364"/>
        <v>-4.1520236999206834E-3</v>
      </c>
      <c r="BU72">
        <f t="shared" si="365"/>
        <v>-1.1714036500153576E-3</v>
      </c>
      <c r="BV72">
        <f t="shared" si="366"/>
        <v>1.3670340050883621E-3</v>
      </c>
      <c r="BW72">
        <f t="shared" si="367"/>
        <v>2.9527313241661047E-3</v>
      </c>
      <c r="BX72">
        <f t="shared" si="368"/>
        <v>-2.983057684915321E-3</v>
      </c>
      <c r="BY72">
        <f t="shared" si="369"/>
        <v>-3.1100842054039794E-3</v>
      </c>
      <c r="BZ72">
        <f t="shared" si="370"/>
        <v>-2.010493878952743E-3</v>
      </c>
      <c r="CA72">
        <f t="shared" si="371"/>
        <v>-7.0091795099151287E-4</v>
      </c>
      <c r="CB72">
        <f t="shared" si="372"/>
        <v>-6.723808633136636E-4</v>
      </c>
      <c r="CC72">
        <f t="shared" si="373"/>
        <v>-1.5941512500202632E-3</v>
      </c>
      <c r="CD72">
        <f t="shared" si="374"/>
        <v>-1.4412438723139891E-3</v>
      </c>
      <c r="CE72">
        <f t="shared" si="375"/>
        <v>4.8170351029503295E-4</v>
      </c>
      <c r="CF72">
        <f t="shared" si="376"/>
        <v>-5.3901824101137714E-4</v>
      </c>
      <c r="CG72">
        <f t="shared" si="377"/>
        <v>8.5759370082084171E-4</v>
      </c>
      <c r="CH72" s="7">
        <v>50</v>
      </c>
      <c r="CI72" s="8">
        <v>150</v>
      </c>
      <c r="CJ72" s="8">
        <v>145</v>
      </c>
      <c r="CK72" s="8">
        <f t="shared" si="300"/>
        <v>3</v>
      </c>
      <c r="CL72" s="8">
        <f t="shared" si="301"/>
        <v>0.33333333333333331</v>
      </c>
      <c r="CM72">
        <f t="shared" si="302"/>
        <v>0.1</v>
      </c>
      <c r="CN72">
        <f t="shared" si="378"/>
        <v>375</v>
      </c>
      <c r="CO72">
        <f t="shared" ref="CO72:CU72" si="387">CN72+125</f>
        <v>500</v>
      </c>
      <c r="CP72">
        <f t="shared" si="387"/>
        <v>625</v>
      </c>
      <c r="CQ72">
        <f t="shared" si="387"/>
        <v>750</v>
      </c>
      <c r="CR72">
        <f t="shared" si="387"/>
        <v>875</v>
      </c>
      <c r="CS72">
        <f t="shared" si="387"/>
        <v>1000</v>
      </c>
      <c r="CT72">
        <f t="shared" si="387"/>
        <v>1125</v>
      </c>
      <c r="CU72">
        <f t="shared" si="387"/>
        <v>1250</v>
      </c>
      <c r="CV72">
        <f t="shared" si="261"/>
        <v>7.5</v>
      </c>
      <c r="CW72">
        <f t="shared" si="261"/>
        <v>10</v>
      </c>
      <c r="CX72">
        <f t="shared" si="261"/>
        <v>12.5</v>
      </c>
      <c r="CY72">
        <f t="shared" si="261"/>
        <v>15</v>
      </c>
      <c r="CZ72">
        <f t="shared" si="261"/>
        <v>17.5</v>
      </c>
      <c r="DA72">
        <f t="shared" si="261"/>
        <v>20</v>
      </c>
      <c r="DB72">
        <f t="shared" si="261"/>
        <v>22.5</v>
      </c>
      <c r="DC72">
        <f t="shared" si="261"/>
        <v>25</v>
      </c>
      <c r="DD72" s="11">
        <f t="shared" si="262"/>
        <v>1.3333333333333334E-2</v>
      </c>
      <c r="DE72" s="11">
        <f t="shared" si="262"/>
        <v>0.01</v>
      </c>
      <c r="DF72" s="11">
        <f t="shared" si="262"/>
        <v>8.0000000000000002E-3</v>
      </c>
      <c r="DG72" s="11">
        <f t="shared" si="262"/>
        <v>6.6666666666666671E-3</v>
      </c>
      <c r="DH72" s="11">
        <f t="shared" si="262"/>
        <v>5.7142857142857143E-3</v>
      </c>
      <c r="DI72" s="11">
        <f t="shared" si="262"/>
        <v>5.0000000000000001E-3</v>
      </c>
      <c r="DJ72" s="11">
        <f t="shared" si="262"/>
        <v>4.4444444444444444E-3</v>
      </c>
      <c r="DK72" s="11">
        <f t="shared" si="262"/>
        <v>4.0000000000000001E-3</v>
      </c>
      <c r="DL72">
        <f t="shared" si="304"/>
        <v>5</v>
      </c>
      <c r="DM72">
        <f t="shared" ref="DM72:DT72" si="388">E72+F72</f>
        <v>1.3389642399999999E-5</v>
      </c>
      <c r="DN72">
        <f t="shared" si="388"/>
        <v>1.0077941569999999E-5</v>
      </c>
      <c r="DO72">
        <f t="shared" si="388"/>
        <v>7.2788653099999996E-6</v>
      </c>
      <c r="DP72">
        <f t="shared" si="388"/>
        <v>5.1489593799999998E-6</v>
      </c>
      <c r="DQ72">
        <f t="shared" si="388"/>
        <v>3.6333186899999998E-6</v>
      </c>
      <c r="DR72">
        <f t="shared" si="388"/>
        <v>2.5935040099999998E-6</v>
      </c>
      <c r="DS72">
        <f t="shared" si="388"/>
        <v>1.8887010309999998E-6</v>
      </c>
      <c r="DT72">
        <f t="shared" si="388"/>
        <v>1.407870099E-6</v>
      </c>
    </row>
    <row r="73" spans="1:124">
      <c r="A73">
        <f>'2000 250 200 1'!A74</f>
        <v>70</v>
      </c>
      <c r="B73">
        <f t="shared" si="298"/>
        <v>-700</v>
      </c>
      <c r="C73">
        <f>'2000 250 200 1'!B74</f>
        <v>3.2509999999999999</v>
      </c>
      <c r="D73">
        <f t="shared" si="299"/>
        <v>0.51201696949612663</v>
      </c>
      <c r="E73">
        <f>'2000 250 200 1'!C207</f>
        <v>6.5070296799999998E-6</v>
      </c>
      <c r="F73">
        <f>'2000 250 200 1'!C340</f>
        <v>5.1442926399999996E-6</v>
      </c>
      <c r="G73">
        <f>'2000 250 200 1'!C473</f>
        <v>3.8712188099999997E-6</v>
      </c>
      <c r="H73">
        <f>'2000 250 200 1'!C606</f>
        <v>2.8218148199999998E-6</v>
      </c>
      <c r="I73">
        <f>'2000 250 200 1'!C739</f>
        <v>2.02758382E-6</v>
      </c>
      <c r="J73">
        <f>'2000 250 200 1'!C872</f>
        <v>1.4580607E-6</v>
      </c>
      <c r="K73">
        <f>'2000 250 200 1'!C1005</f>
        <v>1.0612795199999999E-6</v>
      </c>
      <c r="L73">
        <f>'2000 250 200 1'!C1138</f>
        <v>7.8704757100000003E-7</v>
      </c>
      <c r="M73">
        <f>'2000 250 200 1'!C1271</f>
        <v>5.9607676399999999E-7</v>
      </c>
      <c r="N73">
        <f t="shared" si="306"/>
        <v>1.3627370400000002E-6</v>
      </c>
      <c r="O73">
        <f t="shared" si="307"/>
        <v>1.2730738299999999E-6</v>
      </c>
      <c r="P73">
        <f t="shared" si="308"/>
        <v>1.0494039899999999E-6</v>
      </c>
      <c r="Q73">
        <f t="shared" si="309"/>
        <v>7.9423099999999975E-7</v>
      </c>
      <c r="R73">
        <f t="shared" si="310"/>
        <v>5.6952312000000002E-7</v>
      </c>
      <c r="S73">
        <f t="shared" si="311"/>
        <v>3.9678118000000008E-7</v>
      </c>
      <c r="T73">
        <f t="shared" si="312"/>
        <v>2.7423194899999991E-7</v>
      </c>
      <c r="U73">
        <f t="shared" si="313"/>
        <v>1.9097080700000004E-7</v>
      </c>
      <c r="V73">
        <f t="shared" si="314"/>
        <v>8.9663210000000339E-8</v>
      </c>
      <c r="W73">
        <f t="shared" si="315"/>
        <v>2.2366983999999994E-7</v>
      </c>
      <c r="X73">
        <f t="shared" si="316"/>
        <v>2.5517299000000018E-7</v>
      </c>
      <c r="Y73">
        <f t="shared" si="317"/>
        <v>2.2470787999999973E-7</v>
      </c>
      <c r="Z73">
        <f t="shared" si="318"/>
        <v>1.7274193999999994E-7</v>
      </c>
      <c r="AA73">
        <f t="shared" si="319"/>
        <v>1.2254923100000017E-7</v>
      </c>
      <c r="AB73">
        <f t="shared" si="320"/>
        <v>8.3261141999999873E-8</v>
      </c>
      <c r="AC73">
        <f t="shared" si="321"/>
        <v>-1.340066300000013E-7</v>
      </c>
      <c r="AD73">
        <f t="shared" si="322"/>
        <v>-3.1503150000000241E-8</v>
      </c>
      <c r="AE73">
        <f t="shared" si="323"/>
        <v>3.0465110000000454E-8</v>
      </c>
      <c r="AF73">
        <f t="shared" si="324"/>
        <v>5.1965939999999998E-8</v>
      </c>
      <c r="AG73">
        <f t="shared" si="325"/>
        <v>5.019270899999977E-8</v>
      </c>
      <c r="AH73">
        <f t="shared" si="326"/>
        <v>3.928808899999998E-8</v>
      </c>
      <c r="AI73">
        <f t="shared" si="327"/>
        <v>-1.0250347999999936E-7</v>
      </c>
      <c r="AJ73">
        <f t="shared" si="328"/>
        <v>-6.1968260000000694E-8</v>
      </c>
      <c r="AK73">
        <f t="shared" si="329"/>
        <v>-2.1500829999999332E-8</v>
      </c>
      <c r="AL73">
        <f t="shared" si="330"/>
        <v>1.7732310000004396E-9</v>
      </c>
      <c r="AM73">
        <f t="shared" si="331"/>
        <v>1.0904619999999896E-8</v>
      </c>
      <c r="AN73">
        <f t="shared" si="332"/>
        <v>-4.0535219999998666E-8</v>
      </c>
      <c r="AO73">
        <f t="shared" si="333"/>
        <v>-4.0467430000001574E-8</v>
      </c>
      <c r="AP73">
        <f t="shared" si="334"/>
        <v>-2.3274060999999137E-8</v>
      </c>
      <c r="AQ73">
        <f t="shared" si="335"/>
        <v>-9.1313889999997741E-9</v>
      </c>
      <c r="AR73">
        <f t="shared" si="336"/>
        <v>-6.7790000006197476E-11</v>
      </c>
      <c r="AS73">
        <f t="shared" si="337"/>
        <v>-1.7193369000003073E-8</v>
      </c>
      <c r="AT73">
        <f t="shared" si="338"/>
        <v>-1.4142671999998621E-8</v>
      </c>
      <c r="AU73">
        <f t="shared" si="339"/>
        <v>1.7125579000000052E-8</v>
      </c>
      <c r="AV73">
        <f t="shared" si="340"/>
        <v>-3.0506969999958754E-9</v>
      </c>
      <c r="AW73">
        <f t="shared" si="341"/>
        <v>2.0176275999977186E-8</v>
      </c>
      <c r="AX73">
        <f t="shared" si="342"/>
        <v>0.11695986108467732</v>
      </c>
      <c r="AY73">
        <f t="shared" si="343"/>
        <v>0.14120927437788347</v>
      </c>
      <c r="AZ73">
        <f t="shared" si="344"/>
        <v>0.15679048515403918</v>
      </c>
      <c r="BA73">
        <f t="shared" si="345"/>
        <v>0.16377927635167558</v>
      </c>
      <c r="BB73">
        <f t="shared" si="346"/>
        <v>0.16339105055956768</v>
      </c>
      <c r="BC73">
        <f t="shared" si="347"/>
        <v>0.1574940839074129</v>
      </c>
      <c r="BD73">
        <f t="shared" si="348"/>
        <v>0.1483676511237155</v>
      </c>
      <c r="BE73">
        <f t="shared" si="349"/>
        <v>0.1380720461403783</v>
      </c>
      <c r="BF73">
        <f t="shared" si="350"/>
        <v>5.7763229131801526E-3</v>
      </c>
      <c r="BG73">
        <f t="shared" si="351"/>
        <v>1.8895300754432947E-2</v>
      </c>
      <c r="BH73">
        <f t="shared" si="352"/>
        <v>2.9260885649788501E-2</v>
      </c>
      <c r="BI73">
        <f t="shared" si="353"/>
        <v>3.5625735797450223E-2</v>
      </c>
      <c r="BJ73">
        <f t="shared" si="354"/>
        <v>3.7990944753059905E-2</v>
      </c>
      <c r="BK73">
        <f t="shared" si="355"/>
        <v>3.7064385288858019E-2</v>
      </c>
      <c r="BL73">
        <f t="shared" si="356"/>
        <v>3.4061941863530516E-2</v>
      </c>
      <c r="BM73">
        <f t="shared" si="357"/>
        <v>-7.3050604973679285E-3</v>
      </c>
      <c r="BN73">
        <f t="shared" si="358"/>
        <v>-2.2721496061284766E-3</v>
      </c>
      <c r="BO73">
        <f t="shared" si="359"/>
        <v>2.9930320569179656E-3</v>
      </c>
      <c r="BP73">
        <f t="shared" si="360"/>
        <v>7.052216259431943E-3</v>
      </c>
      <c r="BQ73">
        <f t="shared" si="361"/>
        <v>9.4100067755309574E-3</v>
      </c>
      <c r="BR73">
        <f t="shared" si="362"/>
        <v>1.0067506942417311E-2</v>
      </c>
      <c r="BS73">
        <f t="shared" si="363"/>
        <v>-5.0316013672368799E-3</v>
      </c>
      <c r="BT73">
        <f t="shared" si="364"/>
        <v>-4.0441413645741662E-3</v>
      </c>
      <c r="BU73">
        <f t="shared" si="365"/>
        <v>-1.9128924352968077E-3</v>
      </c>
      <c r="BV73">
        <f t="shared" si="366"/>
        <v>2.1741998947648019E-4</v>
      </c>
      <c r="BW73">
        <f t="shared" si="367"/>
        <v>1.8388753869145117E-3</v>
      </c>
      <c r="BX73">
        <f t="shared" si="368"/>
        <v>-1.8568584116937801E-3</v>
      </c>
      <c r="BY73">
        <f t="shared" si="369"/>
        <v>-2.4698981786980263E-3</v>
      </c>
      <c r="BZ73">
        <f t="shared" si="370"/>
        <v>-1.9351501503182171E-3</v>
      </c>
      <c r="CA73">
        <f t="shared" si="371"/>
        <v>-1.0433651436892433E-3</v>
      </c>
      <c r="CB73">
        <f t="shared" si="372"/>
        <v>-2.9613896661004269E-6</v>
      </c>
      <c r="CC73">
        <f t="shared" si="373"/>
        <v>-1.0012853494916942E-3</v>
      </c>
      <c r="CD73">
        <f t="shared" si="374"/>
        <v>-1.1203818524189823E-3</v>
      </c>
      <c r="CE73">
        <f t="shared" si="375"/>
        <v>7.2325965403938328E-4</v>
      </c>
      <c r="CF73">
        <f t="shared" si="376"/>
        <v>-1.7170218228354782E-4</v>
      </c>
      <c r="CG73">
        <f t="shared" si="377"/>
        <v>8.3117491699674032E-4</v>
      </c>
      <c r="CH73" s="7">
        <v>50</v>
      </c>
      <c r="CI73" s="8">
        <v>150</v>
      </c>
      <c r="CJ73" s="8">
        <v>145</v>
      </c>
      <c r="CK73" s="8">
        <f t="shared" si="300"/>
        <v>3</v>
      </c>
      <c r="CL73" s="8">
        <f t="shared" si="301"/>
        <v>0.33333333333333331</v>
      </c>
      <c r="CM73">
        <f t="shared" si="302"/>
        <v>0.1</v>
      </c>
      <c r="CN73">
        <f t="shared" si="378"/>
        <v>375</v>
      </c>
      <c r="CO73">
        <f t="shared" ref="CO73:CU73" si="389">CN73+125</f>
        <v>500</v>
      </c>
      <c r="CP73">
        <f t="shared" si="389"/>
        <v>625</v>
      </c>
      <c r="CQ73">
        <f t="shared" si="389"/>
        <v>750</v>
      </c>
      <c r="CR73">
        <f t="shared" si="389"/>
        <v>875</v>
      </c>
      <c r="CS73">
        <f t="shared" si="389"/>
        <v>1000</v>
      </c>
      <c r="CT73">
        <f t="shared" si="389"/>
        <v>1125</v>
      </c>
      <c r="CU73">
        <f t="shared" si="389"/>
        <v>1250</v>
      </c>
      <c r="CV73">
        <f t="shared" si="261"/>
        <v>7.5</v>
      </c>
      <c r="CW73">
        <f t="shared" si="261"/>
        <v>10</v>
      </c>
      <c r="CX73">
        <f t="shared" si="261"/>
        <v>12.5</v>
      </c>
      <c r="CY73">
        <f t="shared" si="261"/>
        <v>15</v>
      </c>
      <c r="CZ73">
        <f t="shared" si="261"/>
        <v>17.5</v>
      </c>
      <c r="DA73">
        <f t="shared" si="261"/>
        <v>20</v>
      </c>
      <c r="DB73">
        <f t="shared" si="261"/>
        <v>22.5</v>
      </c>
      <c r="DC73">
        <f t="shared" si="261"/>
        <v>25</v>
      </c>
      <c r="DD73" s="11">
        <f t="shared" si="262"/>
        <v>1.3333333333333334E-2</v>
      </c>
      <c r="DE73" s="11">
        <f t="shared" si="262"/>
        <v>0.01</v>
      </c>
      <c r="DF73" s="11">
        <f t="shared" si="262"/>
        <v>8.0000000000000002E-3</v>
      </c>
      <c r="DG73" s="11">
        <f t="shared" si="262"/>
        <v>6.6666666666666671E-3</v>
      </c>
      <c r="DH73" s="11">
        <f t="shared" si="262"/>
        <v>5.7142857142857143E-3</v>
      </c>
      <c r="DI73" s="11">
        <f t="shared" si="262"/>
        <v>5.0000000000000001E-3</v>
      </c>
      <c r="DJ73" s="11">
        <f t="shared" si="262"/>
        <v>4.4444444444444444E-3</v>
      </c>
      <c r="DK73" s="11">
        <f t="shared" si="262"/>
        <v>4.0000000000000001E-3</v>
      </c>
      <c r="DL73">
        <f t="shared" si="304"/>
        <v>5</v>
      </c>
      <c r="DM73">
        <f t="shared" ref="DM73:DT73" si="390">E73+F73</f>
        <v>1.1651322319999999E-5</v>
      </c>
      <c r="DN73">
        <f t="shared" si="390"/>
        <v>9.0155114499999993E-6</v>
      </c>
      <c r="DO73">
        <f t="shared" si="390"/>
        <v>6.6930336299999995E-6</v>
      </c>
      <c r="DP73">
        <f t="shared" si="390"/>
        <v>4.8493986399999998E-6</v>
      </c>
      <c r="DQ73">
        <f t="shared" si="390"/>
        <v>3.4856445199999998E-6</v>
      </c>
      <c r="DR73">
        <f t="shared" si="390"/>
        <v>2.51934022E-6</v>
      </c>
      <c r="DS73">
        <f t="shared" si="390"/>
        <v>1.8483270909999999E-6</v>
      </c>
      <c r="DT73">
        <f t="shared" si="390"/>
        <v>1.383124335E-6</v>
      </c>
    </row>
    <row r="74" spans="1:124">
      <c r="A74">
        <f>'2000 250 200 1'!A75</f>
        <v>71</v>
      </c>
      <c r="B74">
        <f t="shared" si="298"/>
        <v>-710</v>
      </c>
      <c r="C74">
        <f>'2000 250 200 1'!B75</f>
        <v>3.649</v>
      </c>
      <c r="D74">
        <f t="shared" si="299"/>
        <v>0.56217386336464825</v>
      </c>
      <c r="E74">
        <f>'2000 250 200 1'!C208</f>
        <v>5.57202482E-6</v>
      </c>
      <c r="F74">
        <f>'2000 250 200 1'!C341</f>
        <v>4.51587332E-6</v>
      </c>
      <c r="G74">
        <f>'2000 250 200 1'!C474</f>
        <v>3.4916617499999999E-6</v>
      </c>
      <c r="H74">
        <f>'2000 250 200 1'!C607</f>
        <v>2.61177544E-6</v>
      </c>
      <c r="I74">
        <f>'2000 250 200 1'!C740</f>
        <v>1.9182685599999998E-6</v>
      </c>
      <c r="J74">
        <f>'2000 250 200 1'!C873</f>
        <v>1.4024869199999999E-6</v>
      </c>
      <c r="K74">
        <f>'2000 250 200 1'!C1006</f>
        <v>1.0321941700000001E-6</v>
      </c>
      <c r="L74">
        <f>'2000 250 200 1'!C1139</f>
        <v>7.70496796E-7</v>
      </c>
      <c r="M74">
        <f>'2000 250 200 1'!C1272</f>
        <v>5.8556024500000005E-7</v>
      </c>
      <c r="N74">
        <f t="shared" si="306"/>
        <v>1.0561515E-6</v>
      </c>
      <c r="O74">
        <f t="shared" si="307"/>
        <v>1.0242115700000001E-6</v>
      </c>
      <c r="P74">
        <f t="shared" si="308"/>
        <v>8.7988630999999993E-7</v>
      </c>
      <c r="Q74">
        <f t="shared" si="309"/>
        <v>6.9350688000000019E-7</v>
      </c>
      <c r="R74">
        <f t="shared" si="310"/>
        <v>5.1578163999999989E-7</v>
      </c>
      <c r="S74">
        <f t="shared" si="311"/>
        <v>3.7029274999999983E-7</v>
      </c>
      <c r="T74">
        <f t="shared" si="312"/>
        <v>2.6169737400000008E-7</v>
      </c>
      <c r="U74">
        <f t="shared" si="313"/>
        <v>1.8493655099999994E-7</v>
      </c>
      <c r="V74">
        <f t="shared" si="314"/>
        <v>3.1939929999999859E-8</v>
      </c>
      <c r="W74">
        <f t="shared" si="315"/>
        <v>1.4432526000000019E-7</v>
      </c>
      <c r="X74">
        <f t="shared" si="316"/>
        <v>1.8637942999999974E-7</v>
      </c>
      <c r="Y74">
        <f t="shared" si="317"/>
        <v>1.777252400000003E-7</v>
      </c>
      <c r="Z74">
        <f t="shared" si="318"/>
        <v>1.4548889000000006E-7</v>
      </c>
      <c r="AA74">
        <f t="shared" si="319"/>
        <v>1.0859537599999975E-7</v>
      </c>
      <c r="AB74">
        <f t="shared" si="320"/>
        <v>7.6760823000000134E-8</v>
      </c>
      <c r="AC74">
        <f t="shared" si="321"/>
        <v>-1.1238533000000076E-7</v>
      </c>
      <c r="AD74">
        <f t="shared" si="322"/>
        <v>-4.2054169999999969E-8</v>
      </c>
      <c r="AE74">
        <f t="shared" si="323"/>
        <v>8.6541899999994378E-9</v>
      </c>
      <c r="AF74">
        <f t="shared" si="324"/>
        <v>3.2236350000000024E-8</v>
      </c>
      <c r="AG74">
        <f t="shared" si="325"/>
        <v>3.6893514000000314E-8</v>
      </c>
      <c r="AH74">
        <f t="shared" si="326"/>
        <v>3.183455299999951E-8</v>
      </c>
      <c r="AI74">
        <f t="shared" si="327"/>
        <v>-7.0331159999999941E-8</v>
      </c>
      <c r="AJ74">
        <f t="shared" si="328"/>
        <v>-5.0708359999998136E-8</v>
      </c>
      <c r="AK74">
        <f t="shared" si="329"/>
        <v>-2.3582160000000374E-8</v>
      </c>
      <c r="AL74">
        <f t="shared" si="330"/>
        <v>-4.6571639999996552E-9</v>
      </c>
      <c r="AM74">
        <f t="shared" si="331"/>
        <v>5.0589610000011216E-9</v>
      </c>
      <c r="AN74">
        <f t="shared" si="332"/>
        <v>-1.9622800000000535E-8</v>
      </c>
      <c r="AO74">
        <f t="shared" si="333"/>
        <v>-2.7126199999999668E-8</v>
      </c>
      <c r="AP74">
        <f t="shared" si="334"/>
        <v>-1.8924996000001778E-8</v>
      </c>
      <c r="AQ74">
        <f t="shared" si="335"/>
        <v>-9.7161250000004592E-9</v>
      </c>
      <c r="AR74">
        <f t="shared" si="336"/>
        <v>7.503399999988333E-9</v>
      </c>
      <c r="AS74">
        <f t="shared" si="337"/>
        <v>-8.2012039999976779E-9</v>
      </c>
      <c r="AT74">
        <f t="shared" si="338"/>
        <v>-9.2088710000016363E-9</v>
      </c>
      <c r="AU74">
        <f t="shared" si="339"/>
        <v>1.5704603999990881E-8</v>
      </c>
      <c r="AV74">
        <f t="shared" si="340"/>
        <v>1.0076670000000409E-9</v>
      </c>
      <c r="AW74">
        <f t="shared" si="341"/>
        <v>1.4696936999977817E-8</v>
      </c>
      <c r="AX74">
        <f t="shared" si="342"/>
        <v>0.10469490129090457</v>
      </c>
      <c r="AY74">
        <f t="shared" si="343"/>
        <v>0.12790597369185172</v>
      </c>
      <c r="AZ74">
        <f t="shared" si="344"/>
        <v>0.14416242563151535</v>
      </c>
      <c r="BA74">
        <f t="shared" si="345"/>
        <v>0.15309053951793852</v>
      </c>
      <c r="BB74">
        <f t="shared" si="346"/>
        <v>0.15532057181156858</v>
      </c>
      <c r="BC74">
        <f t="shared" si="347"/>
        <v>0.15209086377715278</v>
      </c>
      <c r="BD74">
        <f t="shared" si="348"/>
        <v>0.14517040298963813</v>
      </c>
      <c r="BE74">
        <f t="shared" si="349"/>
        <v>0.1363781503347542</v>
      </c>
      <c r="BF74">
        <f t="shared" si="350"/>
        <v>2.3520592904870542E-3</v>
      </c>
      <c r="BG74">
        <f t="shared" si="351"/>
        <v>1.3590831520002346E-2</v>
      </c>
      <c r="BH74">
        <f t="shared" si="352"/>
        <v>2.3234388770742402E-2</v>
      </c>
      <c r="BI74">
        <f t="shared" si="353"/>
        <v>2.9957743566214792E-2</v>
      </c>
      <c r="BJ74">
        <f t="shared" si="354"/>
        <v>3.3423058316330419E-2</v>
      </c>
      <c r="BK74">
        <f t="shared" si="355"/>
        <v>3.3881232138265091E-2</v>
      </c>
      <c r="BL74">
        <f t="shared" si="356"/>
        <v>3.2141017095039644E-2</v>
      </c>
      <c r="BM74">
        <f t="shared" si="357"/>
        <v>-6.9410785280796692E-3</v>
      </c>
      <c r="BN74">
        <f t="shared" si="358"/>
        <v>-3.354249633458142E-3</v>
      </c>
      <c r="BO74">
        <f t="shared" si="359"/>
        <v>9.1829510527180675E-4</v>
      </c>
      <c r="BP74">
        <f t="shared" si="360"/>
        <v>4.6285172183300098E-3</v>
      </c>
      <c r="BQ74">
        <f t="shared" si="361"/>
        <v>7.2009172709912844E-3</v>
      </c>
      <c r="BR74">
        <f t="shared" si="362"/>
        <v>8.3979826355352928E-3</v>
      </c>
      <c r="BS74">
        <f t="shared" si="363"/>
        <v>-3.8836387823389289E-3</v>
      </c>
      <c r="BT74">
        <f t="shared" si="364"/>
        <v>-3.637598275099567E-3</v>
      </c>
      <c r="BU74">
        <f t="shared" si="365"/>
        <v>-2.2552876400659615E-3</v>
      </c>
      <c r="BV74">
        <f t="shared" si="366"/>
        <v>-6.0207245100863489E-4</v>
      </c>
      <c r="BW74">
        <f t="shared" si="367"/>
        <v>8.8613681395335419E-4</v>
      </c>
      <c r="BX74">
        <f t="shared" si="368"/>
        <v>-1.0056738763199991E-3</v>
      </c>
      <c r="BY74">
        <f t="shared" si="369"/>
        <v>-1.8117638693234989E-3</v>
      </c>
      <c r="BZ74">
        <f t="shared" si="370"/>
        <v>-1.6856855930453486E-3</v>
      </c>
      <c r="CA74">
        <f t="shared" si="371"/>
        <v>-1.1676937152100108E-3</v>
      </c>
      <c r="CB74">
        <f t="shared" si="372"/>
        <v>3.6523052553510342E-4</v>
      </c>
      <c r="CC74">
        <f t="shared" si="373"/>
        <v>-5.2095093781346681E-4</v>
      </c>
      <c r="CD74">
        <f t="shared" si="374"/>
        <v>-7.7959066665399018E-4</v>
      </c>
      <c r="CE74">
        <f t="shared" si="375"/>
        <v>7.3679403172093158E-4</v>
      </c>
      <c r="CF74">
        <f t="shared" si="376"/>
        <v>6.1712850601550534E-5</v>
      </c>
      <c r="CG74">
        <f t="shared" si="377"/>
        <v>6.7108253313510262E-4</v>
      </c>
      <c r="CH74" s="7">
        <v>50</v>
      </c>
      <c r="CI74" s="8">
        <v>150</v>
      </c>
      <c r="CJ74" s="8">
        <v>145</v>
      </c>
      <c r="CK74" s="8">
        <f t="shared" si="300"/>
        <v>3</v>
      </c>
      <c r="CL74" s="8">
        <f t="shared" si="301"/>
        <v>0.33333333333333331</v>
      </c>
      <c r="CM74">
        <f t="shared" si="302"/>
        <v>0.1</v>
      </c>
      <c r="CN74">
        <f t="shared" si="378"/>
        <v>375</v>
      </c>
      <c r="CO74">
        <f t="shared" ref="CO74:CU74" si="391">CN74+125</f>
        <v>500</v>
      </c>
      <c r="CP74">
        <f t="shared" si="391"/>
        <v>625</v>
      </c>
      <c r="CQ74">
        <f t="shared" si="391"/>
        <v>750</v>
      </c>
      <c r="CR74">
        <f t="shared" si="391"/>
        <v>875</v>
      </c>
      <c r="CS74">
        <f t="shared" si="391"/>
        <v>1000</v>
      </c>
      <c r="CT74">
        <f t="shared" si="391"/>
        <v>1125</v>
      </c>
      <c r="CU74">
        <f t="shared" si="391"/>
        <v>1250</v>
      </c>
      <c r="CV74">
        <f t="shared" si="261"/>
        <v>7.5</v>
      </c>
      <c r="CW74">
        <f t="shared" si="261"/>
        <v>10</v>
      </c>
      <c r="CX74">
        <f t="shared" si="261"/>
        <v>12.5</v>
      </c>
      <c r="CY74">
        <f t="shared" si="261"/>
        <v>15</v>
      </c>
      <c r="CZ74">
        <f t="shared" si="261"/>
        <v>17.5</v>
      </c>
      <c r="DA74">
        <f t="shared" si="261"/>
        <v>20</v>
      </c>
      <c r="DB74">
        <f t="shared" si="261"/>
        <v>22.5</v>
      </c>
      <c r="DC74">
        <f t="shared" si="261"/>
        <v>25</v>
      </c>
      <c r="DD74" s="11">
        <f t="shared" si="262"/>
        <v>1.3333333333333334E-2</v>
      </c>
      <c r="DE74" s="11">
        <f t="shared" si="262"/>
        <v>0.01</v>
      </c>
      <c r="DF74" s="11">
        <f t="shared" si="262"/>
        <v>8.0000000000000002E-3</v>
      </c>
      <c r="DG74" s="11">
        <f t="shared" si="262"/>
        <v>6.6666666666666671E-3</v>
      </c>
      <c r="DH74" s="11">
        <f t="shared" si="262"/>
        <v>5.7142857142857143E-3</v>
      </c>
      <c r="DI74" s="11">
        <f t="shared" si="262"/>
        <v>5.0000000000000001E-3</v>
      </c>
      <c r="DJ74" s="11">
        <f t="shared" si="262"/>
        <v>4.4444444444444444E-3</v>
      </c>
      <c r="DK74" s="11">
        <f t="shared" si="262"/>
        <v>4.0000000000000001E-3</v>
      </c>
      <c r="DL74">
        <f t="shared" si="304"/>
        <v>5</v>
      </c>
      <c r="DM74">
        <f t="shared" ref="DM74:DT74" si="392">E74+F74</f>
        <v>1.0087898140000001E-5</v>
      </c>
      <c r="DN74">
        <f t="shared" si="392"/>
        <v>8.0075350700000004E-6</v>
      </c>
      <c r="DO74">
        <f t="shared" si="392"/>
        <v>6.1034371899999995E-6</v>
      </c>
      <c r="DP74">
        <f t="shared" si="392"/>
        <v>4.5300439999999993E-6</v>
      </c>
      <c r="DQ74">
        <f t="shared" si="392"/>
        <v>3.3207554799999999E-6</v>
      </c>
      <c r="DR74">
        <f t="shared" si="392"/>
        <v>2.43468109E-6</v>
      </c>
      <c r="DS74">
        <f t="shared" si="392"/>
        <v>1.8026909660000002E-6</v>
      </c>
      <c r="DT74">
        <f t="shared" si="392"/>
        <v>1.3560570409999999E-6</v>
      </c>
    </row>
    <row r="75" spans="1:124">
      <c r="A75">
        <f>'2000 250 200 1'!A76</f>
        <v>72</v>
      </c>
      <c r="B75">
        <f t="shared" si="298"/>
        <v>-720</v>
      </c>
      <c r="C75">
        <f>'2000 250 200 1'!B76</f>
        <v>4.0960000000000001</v>
      </c>
      <c r="D75">
        <f t="shared" si="299"/>
        <v>0.61235994796777438</v>
      </c>
      <c r="E75">
        <f>'2000 250 200 1'!C209</f>
        <v>4.7541108299999996E-6</v>
      </c>
      <c r="F75">
        <f>'2000 250 200 1'!C342</f>
        <v>3.94009014E-6</v>
      </c>
      <c r="G75">
        <f>'2000 250 200 1'!C475</f>
        <v>3.12441668E-6</v>
      </c>
      <c r="H75">
        <f>'2000 250 200 1'!C608</f>
        <v>2.3964709500000001E-6</v>
      </c>
      <c r="I75">
        <f>'2000 250 200 1'!C741</f>
        <v>1.7999151299999999E-6</v>
      </c>
      <c r="J75">
        <f>'2000 250 200 1'!C874</f>
        <v>1.33976881E-6</v>
      </c>
      <c r="K75">
        <f>'2000 250 200 1'!C1007</f>
        <v>9.98832202E-7</v>
      </c>
      <c r="L75">
        <f>'2000 250 200 1'!C1140</f>
        <v>7.5179588899999996E-7</v>
      </c>
      <c r="M75">
        <f>'2000 250 200 1'!C1273</f>
        <v>5.7409674099999997E-7</v>
      </c>
      <c r="N75">
        <f t="shared" si="306"/>
        <v>8.1402068999999962E-7</v>
      </c>
      <c r="O75">
        <f t="shared" si="307"/>
        <v>8.1567345999999995E-7</v>
      </c>
      <c r="P75">
        <f t="shared" si="308"/>
        <v>7.2794572999999992E-7</v>
      </c>
      <c r="Q75">
        <f t="shared" si="309"/>
        <v>5.9655582000000018E-7</v>
      </c>
      <c r="R75">
        <f t="shared" si="310"/>
        <v>4.6014631999999994E-7</v>
      </c>
      <c r="S75">
        <f t="shared" si="311"/>
        <v>3.4093660800000001E-7</v>
      </c>
      <c r="T75">
        <f t="shared" si="312"/>
        <v>2.4703631300000004E-7</v>
      </c>
      <c r="U75">
        <f t="shared" si="313"/>
        <v>1.7769914799999999E-7</v>
      </c>
      <c r="V75">
        <f t="shared" si="314"/>
        <v>-1.6527700000003254E-9</v>
      </c>
      <c r="W75">
        <f t="shared" si="315"/>
        <v>8.772773000000003E-8</v>
      </c>
      <c r="X75">
        <f t="shared" si="316"/>
        <v>1.3138990999999974E-7</v>
      </c>
      <c r="Y75">
        <f t="shared" si="317"/>
        <v>1.3640950000000024E-7</v>
      </c>
      <c r="Z75">
        <f t="shared" si="318"/>
        <v>1.1920971199999993E-7</v>
      </c>
      <c r="AA75">
        <f t="shared" si="319"/>
        <v>9.3900294999999972E-8</v>
      </c>
      <c r="AB75">
        <f t="shared" si="320"/>
        <v>6.933716500000005E-8</v>
      </c>
      <c r="AC75">
        <f t="shared" si="321"/>
        <v>-8.9380500000000778E-8</v>
      </c>
      <c r="AD75">
        <f t="shared" si="322"/>
        <v>-4.3662179999998864E-8</v>
      </c>
      <c r="AE75">
        <f t="shared" si="323"/>
        <v>-5.0195900000004992E-9</v>
      </c>
      <c r="AF75">
        <f t="shared" si="324"/>
        <v>1.7199787999999888E-8</v>
      </c>
      <c r="AG75">
        <f t="shared" si="325"/>
        <v>2.5309417000000168E-8</v>
      </c>
      <c r="AH75">
        <f t="shared" si="326"/>
        <v>2.4563130000000134E-8</v>
      </c>
      <c r="AI75">
        <f t="shared" si="327"/>
        <v>-4.5718320000002338E-8</v>
      </c>
      <c r="AJ75">
        <f t="shared" si="328"/>
        <v>-3.8642589999998364E-8</v>
      </c>
      <c r="AK75">
        <f t="shared" si="329"/>
        <v>-2.2219378000000387E-8</v>
      </c>
      <c r="AL75">
        <f t="shared" si="330"/>
        <v>-8.1096290000009152E-9</v>
      </c>
      <c r="AM75">
        <f t="shared" si="331"/>
        <v>7.4628699999961059E-10</v>
      </c>
      <c r="AN75">
        <f t="shared" si="332"/>
        <v>-7.0757300000005856E-9</v>
      </c>
      <c r="AO75">
        <f t="shared" si="333"/>
        <v>-1.6423211999999248E-8</v>
      </c>
      <c r="AP75">
        <f t="shared" si="334"/>
        <v>-1.4109749000000954E-8</v>
      </c>
      <c r="AQ75">
        <f t="shared" si="335"/>
        <v>-8.8559159999996788E-9</v>
      </c>
      <c r="AR75">
        <f t="shared" si="336"/>
        <v>9.3474820000016269E-9</v>
      </c>
      <c r="AS75">
        <f t="shared" si="337"/>
        <v>-2.3134629999959643E-9</v>
      </c>
      <c r="AT75">
        <f t="shared" si="338"/>
        <v>-5.2538330000029695E-9</v>
      </c>
      <c r="AU75">
        <f t="shared" si="339"/>
        <v>1.1660944999994415E-8</v>
      </c>
      <c r="AV75">
        <f t="shared" si="340"/>
        <v>2.9403700000036171E-9</v>
      </c>
      <c r="AW75">
        <f t="shared" si="341"/>
        <v>8.7205750000035033E-9</v>
      </c>
      <c r="AX75">
        <f t="shared" si="342"/>
        <v>9.3628004782594726E-2</v>
      </c>
      <c r="AY75">
        <f t="shared" si="343"/>
        <v>0.11546077890260992</v>
      </c>
      <c r="AZ75">
        <f t="shared" si="344"/>
        <v>0.13185302414858241</v>
      </c>
      <c r="BA75">
        <f t="shared" si="345"/>
        <v>0.14215942209016197</v>
      </c>
      <c r="BB75">
        <f t="shared" si="346"/>
        <v>0.14655816597896154</v>
      </c>
      <c r="BC75">
        <f t="shared" si="347"/>
        <v>0.14578656480971369</v>
      </c>
      <c r="BD75">
        <f t="shared" si="348"/>
        <v>0.14111296069680174</v>
      </c>
      <c r="BE75">
        <f t="shared" si="349"/>
        <v>0.1340222759968128</v>
      </c>
      <c r="BF75">
        <f t="shared" si="350"/>
        <v>-1.3984461203043704E-4</v>
      </c>
      <c r="BG75">
        <f t="shared" si="351"/>
        <v>9.27258599826517E-3</v>
      </c>
      <c r="BH75">
        <f t="shared" si="352"/>
        <v>1.7947473017289668E-2</v>
      </c>
      <c r="BI75">
        <f t="shared" si="353"/>
        <v>2.4639754976219647E-2</v>
      </c>
      <c r="BJ75">
        <f t="shared" si="354"/>
        <v>2.8804940686395403E-2</v>
      </c>
      <c r="BK75">
        <f t="shared" si="355"/>
        <v>3.0384542182790644E-2</v>
      </c>
      <c r="BL75">
        <f t="shared" si="356"/>
        <v>2.9825966516797656E-2</v>
      </c>
      <c r="BM75">
        <f t="shared" si="357"/>
        <v>-6.2877202186415347E-3</v>
      </c>
      <c r="BN75">
        <f t="shared" si="358"/>
        <v>-3.8773284132734148E-3</v>
      </c>
      <c r="BO75">
        <f t="shared" si="359"/>
        <v>-5.7959107657377159E-4</v>
      </c>
      <c r="BP75">
        <f t="shared" si="360"/>
        <v>2.6319543952972031E-3</v>
      </c>
      <c r="BQ75">
        <f t="shared" si="361"/>
        <v>5.17541965411658E-3</v>
      </c>
      <c r="BR75">
        <f t="shared" si="362"/>
        <v>6.7030079458929338E-3</v>
      </c>
      <c r="BS75">
        <f t="shared" si="363"/>
        <v>-2.8547180363349398E-3</v>
      </c>
      <c r="BT75">
        <f t="shared" si="364"/>
        <v>-3.0667111687738787E-3</v>
      </c>
      <c r="BU75">
        <f t="shared" si="365"/>
        <v>-2.3002846267187169E-3</v>
      </c>
      <c r="BV75">
        <f t="shared" si="366"/>
        <v>-1.1129230856945312E-3</v>
      </c>
      <c r="BW75">
        <f t="shared" si="367"/>
        <v>1.3657232303403722E-4</v>
      </c>
      <c r="BX75">
        <f t="shared" si="368"/>
        <v>-4.0771090394254087E-4</v>
      </c>
      <c r="BY75">
        <f t="shared" si="369"/>
        <v>-1.2076340565517398E-3</v>
      </c>
      <c r="BZ75">
        <f t="shared" si="370"/>
        <v>-1.3552471818262784E-3</v>
      </c>
      <c r="CA75">
        <f t="shared" si="371"/>
        <v>-1.1265807788936016E-3</v>
      </c>
      <c r="CB75">
        <f t="shared" si="372"/>
        <v>5.0929951534866875E-4</v>
      </c>
      <c r="CC75">
        <f t="shared" si="373"/>
        <v>-1.6120244466352857E-4</v>
      </c>
      <c r="CD75">
        <f t="shared" si="374"/>
        <v>-4.7826046815145097E-4</v>
      </c>
      <c r="CE75">
        <f t="shared" si="375"/>
        <v>6.1034810131506087E-4</v>
      </c>
      <c r="CF75">
        <f t="shared" si="376"/>
        <v>1.9700461302824042E-4</v>
      </c>
      <c r="CG75">
        <f t="shared" si="377"/>
        <v>4.4312996593150514E-4</v>
      </c>
      <c r="CH75" s="7">
        <v>50</v>
      </c>
      <c r="CI75" s="8">
        <v>150</v>
      </c>
      <c r="CJ75" s="8">
        <v>145</v>
      </c>
      <c r="CK75" s="8">
        <f t="shared" si="300"/>
        <v>3</v>
      </c>
      <c r="CL75" s="8">
        <f t="shared" si="301"/>
        <v>0.33333333333333331</v>
      </c>
      <c r="CM75">
        <f t="shared" si="302"/>
        <v>0.1</v>
      </c>
      <c r="CN75">
        <f t="shared" si="378"/>
        <v>375</v>
      </c>
      <c r="CO75">
        <f t="shared" ref="CO75:CU75" si="393">CN75+125</f>
        <v>500</v>
      </c>
      <c r="CP75">
        <f t="shared" si="393"/>
        <v>625</v>
      </c>
      <c r="CQ75">
        <f t="shared" si="393"/>
        <v>750</v>
      </c>
      <c r="CR75">
        <f t="shared" si="393"/>
        <v>875</v>
      </c>
      <c r="CS75">
        <f t="shared" si="393"/>
        <v>1000</v>
      </c>
      <c r="CT75">
        <f t="shared" si="393"/>
        <v>1125</v>
      </c>
      <c r="CU75">
        <f t="shared" si="393"/>
        <v>1250</v>
      </c>
      <c r="CV75">
        <f t="shared" si="261"/>
        <v>7.5</v>
      </c>
      <c r="CW75">
        <f t="shared" si="261"/>
        <v>10</v>
      </c>
      <c r="CX75">
        <f t="shared" si="261"/>
        <v>12.5</v>
      </c>
      <c r="CY75">
        <f t="shared" si="261"/>
        <v>15</v>
      </c>
      <c r="CZ75">
        <f t="shared" si="261"/>
        <v>17.5</v>
      </c>
      <c r="DA75">
        <f t="shared" si="261"/>
        <v>20</v>
      </c>
      <c r="DB75">
        <f t="shared" si="261"/>
        <v>22.5</v>
      </c>
      <c r="DC75">
        <f t="shared" si="261"/>
        <v>25</v>
      </c>
      <c r="DD75" s="11">
        <f t="shared" si="262"/>
        <v>1.3333333333333334E-2</v>
      </c>
      <c r="DE75" s="11">
        <f t="shared" si="262"/>
        <v>0.01</v>
      </c>
      <c r="DF75" s="11">
        <f t="shared" si="262"/>
        <v>8.0000000000000002E-3</v>
      </c>
      <c r="DG75" s="11">
        <f t="shared" si="262"/>
        <v>6.6666666666666671E-3</v>
      </c>
      <c r="DH75" s="11">
        <f t="shared" si="262"/>
        <v>5.7142857142857143E-3</v>
      </c>
      <c r="DI75" s="11">
        <f t="shared" si="262"/>
        <v>5.0000000000000001E-3</v>
      </c>
      <c r="DJ75" s="11">
        <f t="shared" si="262"/>
        <v>4.4444444444444444E-3</v>
      </c>
      <c r="DK75" s="11">
        <f t="shared" si="262"/>
        <v>4.0000000000000001E-3</v>
      </c>
      <c r="DL75">
        <f t="shared" si="304"/>
        <v>5</v>
      </c>
      <c r="DM75">
        <f t="shared" ref="DM75:DT75" si="394">E75+F75</f>
        <v>8.6942009699999988E-6</v>
      </c>
      <c r="DN75">
        <f t="shared" si="394"/>
        <v>7.0645068200000005E-6</v>
      </c>
      <c r="DO75">
        <f t="shared" si="394"/>
        <v>5.5208876300000002E-6</v>
      </c>
      <c r="DP75">
        <f t="shared" si="394"/>
        <v>4.1963860799999997E-6</v>
      </c>
      <c r="DQ75">
        <f t="shared" si="394"/>
        <v>3.13968394E-6</v>
      </c>
      <c r="DR75">
        <f t="shared" si="394"/>
        <v>2.3386010119999998E-6</v>
      </c>
      <c r="DS75">
        <f t="shared" si="394"/>
        <v>1.750628091E-6</v>
      </c>
      <c r="DT75">
        <f t="shared" si="394"/>
        <v>1.32589263E-6</v>
      </c>
    </row>
    <row r="76" spans="1:124">
      <c r="A76">
        <f>'2000 250 200 1'!A77</f>
        <v>73</v>
      </c>
      <c r="B76">
        <f t="shared" si="298"/>
        <v>-730</v>
      </c>
      <c r="C76">
        <f>'2000 250 200 1'!B77</f>
        <v>4.5979999999999999</v>
      </c>
      <c r="D76">
        <f t="shared" si="299"/>
        <v>0.66256896693326017</v>
      </c>
      <c r="E76">
        <f>'2000 250 200 1'!C210</f>
        <v>4.0432984199999997E-6</v>
      </c>
      <c r="F76">
        <f>'2000 250 200 1'!C343</f>
        <v>3.4188991599999999E-6</v>
      </c>
      <c r="G76">
        <f>'2000 250 200 1'!C476</f>
        <v>2.7751801999999999E-6</v>
      </c>
      <c r="H76">
        <f>'2000 250 200 1'!C609</f>
        <v>2.18028381E-6</v>
      </c>
      <c r="I76">
        <f>'2000 250 200 1'!C742</f>
        <v>1.67443725E-6</v>
      </c>
      <c r="J76">
        <f>'2000 250 200 1'!C875</f>
        <v>1.2701168600000001E-6</v>
      </c>
      <c r="K76">
        <f>'2000 250 200 1'!C1008</f>
        <v>9.6073593099999997E-7</v>
      </c>
      <c r="L76">
        <f>'2000 250 200 1'!C1141</f>
        <v>7.3044340700000005E-7</v>
      </c>
      <c r="M76">
        <f>'2000 250 200 1'!C1274</f>
        <v>5.61348851E-7</v>
      </c>
      <c r="N76">
        <f t="shared" si="306"/>
        <v>6.2439925999999976E-7</v>
      </c>
      <c r="O76">
        <f t="shared" si="307"/>
        <v>6.4371896000000004E-7</v>
      </c>
      <c r="P76">
        <f t="shared" si="308"/>
        <v>5.9489638999999984E-7</v>
      </c>
      <c r="Q76">
        <f t="shared" si="309"/>
        <v>5.0584656000000001E-7</v>
      </c>
      <c r="R76">
        <f t="shared" si="310"/>
        <v>4.0432038999999994E-7</v>
      </c>
      <c r="S76">
        <f t="shared" si="311"/>
        <v>3.0938092900000012E-7</v>
      </c>
      <c r="T76">
        <f t="shared" si="312"/>
        <v>2.3029252399999992E-7</v>
      </c>
      <c r="U76">
        <f t="shared" si="313"/>
        <v>1.6909455600000005E-7</v>
      </c>
      <c r="V76">
        <f t="shared" si="314"/>
        <v>-1.9319700000000279E-8</v>
      </c>
      <c r="W76">
        <f t="shared" si="315"/>
        <v>4.88225700000002E-8</v>
      </c>
      <c r="X76">
        <f t="shared" si="316"/>
        <v>8.9049829999999827E-8</v>
      </c>
      <c r="Y76">
        <f t="shared" si="317"/>
        <v>1.0152617000000007E-7</v>
      </c>
      <c r="Z76">
        <f t="shared" si="318"/>
        <v>9.493946099999982E-8</v>
      </c>
      <c r="AA76">
        <f t="shared" si="319"/>
        <v>7.9088405000000198E-8</v>
      </c>
      <c r="AB76">
        <f t="shared" si="320"/>
        <v>6.1197967999999874E-8</v>
      </c>
      <c r="AC76">
        <f t="shared" si="321"/>
        <v>-6.8142270000000902E-8</v>
      </c>
      <c r="AD76">
        <f t="shared" si="322"/>
        <v>-4.0227259999998779E-8</v>
      </c>
      <c r="AE76">
        <f t="shared" si="323"/>
        <v>-1.2476340000000451E-8</v>
      </c>
      <c r="AF76">
        <f t="shared" si="324"/>
        <v>6.5867090000000343E-9</v>
      </c>
      <c r="AG76">
        <f t="shared" si="325"/>
        <v>1.5851055999999833E-8</v>
      </c>
      <c r="AH76">
        <f t="shared" si="326"/>
        <v>1.7890437000000113E-8</v>
      </c>
      <c r="AI76">
        <f t="shared" si="327"/>
        <v>-2.7915010000001699E-8</v>
      </c>
      <c r="AJ76">
        <f t="shared" si="328"/>
        <v>-2.775091999999854E-8</v>
      </c>
      <c r="AK76">
        <f t="shared" si="329"/>
        <v>-1.9063048999999638E-8</v>
      </c>
      <c r="AL76">
        <f t="shared" si="330"/>
        <v>-9.264346999998952E-9</v>
      </c>
      <c r="AM76">
        <f t="shared" si="331"/>
        <v>-2.0393810000009148E-9</v>
      </c>
      <c r="AN76">
        <f t="shared" si="332"/>
        <v>-1.6408999999998304E-10</v>
      </c>
      <c r="AO76">
        <f t="shared" si="333"/>
        <v>-8.687870999999325E-9</v>
      </c>
      <c r="AP76">
        <f t="shared" si="334"/>
        <v>-9.7987020000015335E-9</v>
      </c>
      <c r="AQ76">
        <f t="shared" si="335"/>
        <v>-7.2249659999978254E-9</v>
      </c>
      <c r="AR76">
        <f t="shared" si="336"/>
        <v>8.5237809999980714E-9</v>
      </c>
      <c r="AS76">
        <f t="shared" si="337"/>
        <v>1.1108310000055966E-9</v>
      </c>
      <c r="AT76">
        <f t="shared" si="338"/>
        <v>-2.5737360000022257E-9</v>
      </c>
      <c r="AU76">
        <f t="shared" si="339"/>
        <v>7.4129499999831575E-9</v>
      </c>
      <c r="AV76">
        <f t="shared" si="340"/>
        <v>3.684567000004646E-9</v>
      </c>
      <c r="AW76">
        <f t="shared" si="341"/>
        <v>3.7283829999926993E-9</v>
      </c>
      <c r="AX76">
        <f t="shared" si="342"/>
        <v>8.3674983583053267E-2</v>
      </c>
      <c r="AY76">
        <f t="shared" si="343"/>
        <v>0.10392488093662397</v>
      </c>
      <c r="AZ76">
        <f t="shared" si="344"/>
        <v>0.1200485744219944</v>
      </c>
      <c r="BA76">
        <f t="shared" si="345"/>
        <v>0.1312277988799532</v>
      </c>
      <c r="BB76">
        <f t="shared" si="346"/>
        <v>0.13731124472356865</v>
      </c>
      <c r="BC76">
        <f t="shared" si="347"/>
        <v>0.13868280786977311</v>
      </c>
      <c r="BD76">
        <f t="shared" si="348"/>
        <v>0.13617273983038689</v>
      </c>
      <c r="BE76">
        <f t="shared" si="349"/>
        <v>0.13089918673285625</v>
      </c>
      <c r="BF76">
        <f t="shared" si="350"/>
        <v>-1.8871727130890621E-3</v>
      </c>
      <c r="BG76">
        <f t="shared" si="351"/>
        <v>5.8300039070314407E-3</v>
      </c>
      <c r="BH76">
        <f t="shared" si="352"/>
        <v>1.3431546942827294E-2</v>
      </c>
      <c r="BI76">
        <f t="shared" si="353"/>
        <v>1.9810610908061663E-2</v>
      </c>
      <c r="BJ76">
        <f t="shared" si="354"/>
        <v>2.431047630349354E-2</v>
      </c>
      <c r="BK76">
        <f t="shared" si="355"/>
        <v>2.6707360463777627E-2</v>
      </c>
      <c r="BL76">
        <f t="shared" si="356"/>
        <v>2.7168569209856788E-2</v>
      </c>
      <c r="BM76">
        <f t="shared" si="357"/>
        <v>-5.4875283487251887E-3</v>
      </c>
      <c r="BN76">
        <f t="shared" si="358"/>
        <v>-4.0031902633805893E-3</v>
      </c>
      <c r="BO76">
        <f t="shared" si="359"/>
        <v>-1.5792799219554766E-3</v>
      </c>
      <c r="BP76">
        <f t="shared" si="360"/>
        <v>1.0823480515182123E-3</v>
      </c>
      <c r="BQ76">
        <f t="shared" si="361"/>
        <v>3.4193199798488137E-3</v>
      </c>
      <c r="BR76">
        <f t="shared" si="362"/>
        <v>5.0786942059571991E-3</v>
      </c>
      <c r="BS76">
        <f t="shared" si="363"/>
        <v>-1.980897971050684E-3</v>
      </c>
      <c r="BT76">
        <f t="shared" si="364"/>
        <v>-2.4517291993142419E-3</v>
      </c>
      <c r="BU76">
        <f t="shared" si="365"/>
        <v>-2.1514025657724061E-3</v>
      </c>
      <c r="BV76">
        <f t="shared" si="366"/>
        <v>-1.3592023977235872E-3</v>
      </c>
      <c r="BW76">
        <f t="shared" si="367"/>
        <v>-3.9240883300872939E-4</v>
      </c>
      <c r="BX76">
        <f t="shared" si="368"/>
        <v>-1.0681401902199763E-5</v>
      </c>
      <c r="BY76">
        <f t="shared" si="369"/>
        <v>-7.0750133173278938E-4</v>
      </c>
      <c r="BZ76">
        <f t="shared" si="370"/>
        <v>-1.0216348941735585E-3</v>
      </c>
      <c r="CA76">
        <f t="shared" si="371"/>
        <v>-9.7934220604610424E-4</v>
      </c>
      <c r="CB76">
        <f t="shared" si="372"/>
        <v>5.2219605820616379E-4</v>
      </c>
      <c r="CC76">
        <f t="shared" si="373"/>
        <v>8.5382225253324894E-5</v>
      </c>
      <c r="CD76">
        <f t="shared" si="374"/>
        <v>-2.5350645263451474E-4</v>
      </c>
      <c r="CE76">
        <f t="shared" si="375"/>
        <v>4.3469056944173975E-4</v>
      </c>
      <c r="CF76">
        <f t="shared" si="376"/>
        <v>2.7149407249367518E-4</v>
      </c>
      <c r="CG76">
        <f t="shared" si="377"/>
        <v>2.1166262895942466E-4</v>
      </c>
      <c r="CH76" s="7">
        <v>50</v>
      </c>
      <c r="CI76" s="8">
        <v>150</v>
      </c>
      <c r="CJ76" s="8">
        <v>145</v>
      </c>
      <c r="CK76" s="8">
        <f t="shared" si="300"/>
        <v>3</v>
      </c>
      <c r="CL76" s="8">
        <f t="shared" si="301"/>
        <v>0.33333333333333331</v>
      </c>
      <c r="CM76">
        <f t="shared" si="302"/>
        <v>0.1</v>
      </c>
      <c r="CN76">
        <f t="shared" si="378"/>
        <v>375</v>
      </c>
      <c r="CO76">
        <f t="shared" ref="CO76:CU76" si="395">CN76+125</f>
        <v>500</v>
      </c>
      <c r="CP76">
        <f t="shared" si="395"/>
        <v>625</v>
      </c>
      <c r="CQ76">
        <f t="shared" si="395"/>
        <v>750</v>
      </c>
      <c r="CR76">
        <f t="shared" si="395"/>
        <v>875</v>
      </c>
      <c r="CS76">
        <f t="shared" si="395"/>
        <v>1000</v>
      </c>
      <c r="CT76">
        <f t="shared" si="395"/>
        <v>1125</v>
      </c>
      <c r="CU76">
        <f t="shared" si="395"/>
        <v>1250</v>
      </c>
      <c r="CV76">
        <f t="shared" si="261"/>
        <v>7.5</v>
      </c>
      <c r="CW76">
        <f t="shared" si="261"/>
        <v>10</v>
      </c>
      <c r="CX76">
        <f t="shared" si="261"/>
        <v>12.5</v>
      </c>
      <c r="CY76">
        <f t="shared" si="261"/>
        <v>15</v>
      </c>
      <c r="CZ76">
        <f t="shared" si="261"/>
        <v>17.5</v>
      </c>
      <c r="DA76">
        <f t="shared" si="261"/>
        <v>20</v>
      </c>
      <c r="DB76">
        <f t="shared" si="261"/>
        <v>22.5</v>
      </c>
      <c r="DC76">
        <f t="shared" si="261"/>
        <v>25</v>
      </c>
      <c r="DD76" s="11">
        <f t="shared" si="262"/>
        <v>1.3333333333333334E-2</v>
      </c>
      <c r="DE76" s="11">
        <f t="shared" si="262"/>
        <v>0.01</v>
      </c>
      <c r="DF76" s="11">
        <f t="shared" si="262"/>
        <v>8.0000000000000002E-3</v>
      </c>
      <c r="DG76" s="11">
        <f t="shared" si="262"/>
        <v>6.6666666666666671E-3</v>
      </c>
      <c r="DH76" s="11">
        <f t="shared" si="262"/>
        <v>5.7142857142857143E-3</v>
      </c>
      <c r="DI76" s="11">
        <f t="shared" si="262"/>
        <v>5.0000000000000001E-3</v>
      </c>
      <c r="DJ76" s="11">
        <f t="shared" si="262"/>
        <v>4.4444444444444444E-3</v>
      </c>
      <c r="DK76" s="11">
        <f t="shared" si="262"/>
        <v>4.0000000000000001E-3</v>
      </c>
      <c r="DL76">
        <f t="shared" si="304"/>
        <v>5</v>
      </c>
      <c r="DM76">
        <f t="shared" ref="DM76:DT76" si="396">E76+F76</f>
        <v>7.4621975799999996E-6</v>
      </c>
      <c r="DN76">
        <f t="shared" si="396"/>
        <v>6.1940793600000002E-6</v>
      </c>
      <c r="DO76">
        <f t="shared" si="396"/>
        <v>4.9554640099999999E-6</v>
      </c>
      <c r="DP76">
        <f t="shared" si="396"/>
        <v>3.8547210600000003E-6</v>
      </c>
      <c r="DQ76">
        <f t="shared" si="396"/>
        <v>2.9445541100000003E-6</v>
      </c>
      <c r="DR76">
        <f t="shared" si="396"/>
        <v>2.2308527910000001E-6</v>
      </c>
      <c r="DS76">
        <f t="shared" si="396"/>
        <v>1.691179338E-6</v>
      </c>
      <c r="DT76">
        <f t="shared" si="396"/>
        <v>1.2917922580000001E-6</v>
      </c>
    </row>
    <row r="77" spans="1:124">
      <c r="A77">
        <f>'2000 250 200 1'!A78</f>
        <v>74</v>
      </c>
      <c r="B77">
        <f t="shared" si="298"/>
        <v>-740</v>
      </c>
      <c r="C77">
        <f>'2000 250 200 1'!B78</f>
        <v>5.1609999999999996</v>
      </c>
      <c r="D77">
        <f t="shared" si="299"/>
        <v>0.71273385906995179</v>
      </c>
      <c r="E77">
        <f>'2000 250 200 1'!C211</f>
        <v>3.4297926900000001E-6</v>
      </c>
      <c r="F77">
        <f>'2000 250 200 1'!C344</f>
        <v>2.9524716900000001E-6</v>
      </c>
      <c r="G77">
        <f>'2000 250 200 1'!C477</f>
        <v>2.4482653499999998E-6</v>
      </c>
      <c r="H77">
        <f>'2000 250 200 1'!C610</f>
        <v>1.9673760199999998E-6</v>
      </c>
      <c r="I77">
        <f>'2000 250 200 1'!C743</f>
        <v>1.5442253199999999E-6</v>
      </c>
      <c r="J77">
        <f>'2000 250 200 1'!C876</f>
        <v>1.19427691E-6</v>
      </c>
      <c r="K77">
        <f>'2000 250 200 1'!C1009</f>
        <v>9.1774980300000005E-7</v>
      </c>
      <c r="L77">
        <f>'2000 250 200 1'!C1142</f>
        <v>7.0601201999999998E-7</v>
      </c>
      <c r="M77">
        <f>'2000 250 200 1'!C1275</f>
        <v>5.4693470099999999E-7</v>
      </c>
      <c r="N77">
        <f t="shared" si="306"/>
        <v>4.7732100000000002E-7</v>
      </c>
      <c r="O77">
        <f t="shared" si="307"/>
        <v>5.0420634000000032E-7</v>
      </c>
      <c r="P77">
        <f t="shared" si="308"/>
        <v>4.8088932999999997E-7</v>
      </c>
      <c r="Q77">
        <f t="shared" si="309"/>
        <v>4.2315069999999992E-7</v>
      </c>
      <c r="R77">
        <f t="shared" si="310"/>
        <v>3.4994840999999988E-7</v>
      </c>
      <c r="S77">
        <f t="shared" si="311"/>
        <v>2.7652710699999999E-7</v>
      </c>
      <c r="T77">
        <f t="shared" si="312"/>
        <v>2.1173778300000007E-7</v>
      </c>
      <c r="U77">
        <f t="shared" si="313"/>
        <v>1.5907731899999998E-7</v>
      </c>
      <c r="V77">
        <f t="shared" si="314"/>
        <v>-2.6885340000000299E-8</v>
      </c>
      <c r="W77">
        <f t="shared" si="315"/>
        <v>2.331701000000035E-8</v>
      </c>
      <c r="X77">
        <f t="shared" si="316"/>
        <v>5.7738630000000046E-8</v>
      </c>
      <c r="Y77">
        <f t="shared" si="317"/>
        <v>7.3202290000000042E-8</v>
      </c>
      <c r="Z77">
        <f t="shared" si="318"/>
        <v>7.3421302999999888E-8</v>
      </c>
      <c r="AA77">
        <f t="shared" si="319"/>
        <v>6.4789323999999917E-8</v>
      </c>
      <c r="AB77">
        <f t="shared" si="320"/>
        <v>5.2660464000000091E-8</v>
      </c>
      <c r="AC77">
        <f t="shared" si="321"/>
        <v>-5.0202350000001073E-8</v>
      </c>
      <c r="AD77">
        <f t="shared" si="322"/>
        <v>-3.4421620000000119E-8</v>
      </c>
      <c r="AE77">
        <f t="shared" si="323"/>
        <v>-1.5463659999999996E-8</v>
      </c>
      <c r="AF77">
        <f t="shared" si="324"/>
        <v>-2.190129999998455E-10</v>
      </c>
      <c r="AG77">
        <f t="shared" si="325"/>
        <v>8.6319789999999709E-9</v>
      </c>
      <c r="AH77">
        <f t="shared" si="326"/>
        <v>1.2128859999999719E-8</v>
      </c>
      <c r="AI77">
        <f t="shared" si="327"/>
        <v>-1.5780730000000954E-8</v>
      </c>
      <c r="AJ77">
        <f t="shared" si="328"/>
        <v>-1.8957960000000123E-8</v>
      </c>
      <c r="AK77">
        <f t="shared" si="329"/>
        <v>-1.5244647000000151E-8</v>
      </c>
      <c r="AL77">
        <f t="shared" si="330"/>
        <v>-8.8509919999998164E-9</v>
      </c>
      <c r="AM77">
        <f t="shared" si="331"/>
        <v>-3.4968809999998543E-9</v>
      </c>
      <c r="AN77">
        <f t="shared" si="332"/>
        <v>3.1772300000000163E-9</v>
      </c>
      <c r="AO77">
        <f t="shared" si="333"/>
        <v>-3.7133130000016664E-9</v>
      </c>
      <c r="AP77">
        <f t="shared" si="334"/>
        <v>-6.3936549999986402E-9</v>
      </c>
      <c r="AQ77">
        <f t="shared" si="335"/>
        <v>-5.3541110000007032E-9</v>
      </c>
      <c r="AR77">
        <f t="shared" si="336"/>
        <v>6.8905429999949064E-9</v>
      </c>
      <c r="AS77">
        <f t="shared" si="337"/>
        <v>2.680342000002056E-9</v>
      </c>
      <c r="AT77">
        <f t="shared" si="338"/>
        <v>-1.0395440000018545E-9</v>
      </c>
      <c r="AU77">
        <f t="shared" si="339"/>
        <v>4.210201000009791E-9</v>
      </c>
      <c r="AV77">
        <f t="shared" si="340"/>
        <v>3.7198859999959696E-9</v>
      </c>
      <c r="AW77">
        <f t="shared" si="341"/>
        <v>4.9031499999973952E-10</v>
      </c>
      <c r="AX77">
        <f t="shared" si="342"/>
        <v>7.4788659883124428E-2</v>
      </c>
      <c r="AY77">
        <f t="shared" si="343"/>
        <v>9.3358802005290814E-2</v>
      </c>
      <c r="AZ77">
        <f t="shared" si="344"/>
        <v>0.10890588471862243</v>
      </c>
      <c r="BA77">
        <f t="shared" si="345"/>
        <v>0.12050077985219129</v>
      </c>
      <c r="BB77">
        <f t="shared" si="346"/>
        <v>0.12778825087902151</v>
      </c>
      <c r="BC77">
        <f t="shared" si="347"/>
        <v>0.13092973933422025</v>
      </c>
      <c r="BD77">
        <f t="shared" si="348"/>
        <v>0.1303995327398457</v>
      </c>
      <c r="BE77">
        <f t="shared" si="349"/>
        <v>0.12696255661456812</v>
      </c>
      <c r="BF77">
        <f t="shared" si="350"/>
        <v>-3.0445897156840557E-3</v>
      </c>
      <c r="BG77">
        <f t="shared" si="351"/>
        <v>3.1645836335742047E-3</v>
      </c>
      <c r="BH77">
        <f t="shared" si="352"/>
        <v>9.6879062910717635E-3</v>
      </c>
      <c r="BI77">
        <f t="shared" si="353"/>
        <v>1.5555500187451736E-2</v>
      </c>
      <c r="BJ77">
        <f t="shared" si="354"/>
        <v>2.0081028971013468E-2</v>
      </c>
      <c r="BK77">
        <f t="shared" si="355"/>
        <v>2.2990927428107821E-2</v>
      </c>
      <c r="BL77">
        <f t="shared" si="356"/>
        <v>2.4259708078843402E-2</v>
      </c>
      <c r="BM77">
        <f t="shared" si="357"/>
        <v>-4.6492672896317026E-3</v>
      </c>
      <c r="BN77">
        <f t="shared" si="358"/>
        <v>-3.862243390269493E-3</v>
      </c>
      <c r="BO77">
        <f t="shared" si="359"/>
        <v>-2.1614970099286235E-3</v>
      </c>
      <c r="BP77">
        <f t="shared" si="360"/>
        <v>-3.8945143230624946E-5</v>
      </c>
      <c r="BQ77">
        <f t="shared" si="361"/>
        <v>1.9787841577502902E-3</v>
      </c>
      <c r="BR77">
        <f t="shared" si="362"/>
        <v>3.6044445039145352E-3</v>
      </c>
      <c r="BS77">
        <f t="shared" si="363"/>
        <v>-1.2786065802168601E-3</v>
      </c>
      <c r="BT77">
        <f t="shared" si="364"/>
        <v>-1.8757971344529256E-3</v>
      </c>
      <c r="BU77">
        <f t="shared" si="365"/>
        <v>-1.8886085629344815E-3</v>
      </c>
      <c r="BV77">
        <f t="shared" si="366"/>
        <v>-1.3983404898099989E-3</v>
      </c>
      <c r="BW77">
        <f t="shared" si="367"/>
        <v>-7.1231196275168261E-4</v>
      </c>
      <c r="BX77">
        <f t="shared" si="368"/>
        <v>2.3471736406691966E-4</v>
      </c>
      <c r="BY77">
        <f t="shared" si="369"/>
        <v>-3.3682783259413837E-4</v>
      </c>
      <c r="BZ77">
        <f t="shared" si="370"/>
        <v>-7.2838048394163475E-4</v>
      </c>
      <c r="CA77">
        <f t="shared" si="371"/>
        <v>-7.7860143690203741E-4</v>
      </c>
      <c r="CB77">
        <f t="shared" si="372"/>
        <v>4.7671701827546787E-4</v>
      </c>
      <c r="CC77">
        <f t="shared" si="373"/>
        <v>2.284958082917565E-4</v>
      </c>
      <c r="CD77">
        <f t="shared" si="374"/>
        <v>-1.1148116066100765E-4</v>
      </c>
      <c r="CE77">
        <f t="shared" si="375"/>
        <v>2.777146334585677E-4</v>
      </c>
      <c r="CF77">
        <f t="shared" si="376"/>
        <v>3.029886392356777E-4</v>
      </c>
      <c r="CG77">
        <f t="shared" si="377"/>
        <v>3.1216128973667623E-5</v>
      </c>
      <c r="CH77" s="7">
        <v>50</v>
      </c>
      <c r="CI77" s="8">
        <v>150</v>
      </c>
      <c r="CJ77" s="8">
        <v>145</v>
      </c>
      <c r="CK77" s="8">
        <f t="shared" si="300"/>
        <v>3</v>
      </c>
      <c r="CL77" s="8">
        <f t="shared" si="301"/>
        <v>0.33333333333333331</v>
      </c>
      <c r="CM77">
        <f t="shared" si="302"/>
        <v>0.1</v>
      </c>
      <c r="CN77">
        <f t="shared" si="378"/>
        <v>375</v>
      </c>
      <c r="CO77">
        <f t="shared" ref="CO77:CU77" si="397">CN77+125</f>
        <v>500</v>
      </c>
      <c r="CP77">
        <f t="shared" si="397"/>
        <v>625</v>
      </c>
      <c r="CQ77">
        <f t="shared" si="397"/>
        <v>750</v>
      </c>
      <c r="CR77">
        <f t="shared" si="397"/>
        <v>875</v>
      </c>
      <c r="CS77">
        <f t="shared" si="397"/>
        <v>1000</v>
      </c>
      <c r="CT77">
        <f t="shared" si="397"/>
        <v>1125</v>
      </c>
      <c r="CU77">
        <f t="shared" si="397"/>
        <v>1250</v>
      </c>
      <c r="CV77">
        <f t="shared" si="261"/>
        <v>7.5</v>
      </c>
      <c r="CW77">
        <f t="shared" si="261"/>
        <v>10</v>
      </c>
      <c r="CX77">
        <f t="shared" si="261"/>
        <v>12.5</v>
      </c>
      <c r="CY77">
        <f t="shared" si="261"/>
        <v>15</v>
      </c>
      <c r="CZ77">
        <f t="shared" si="261"/>
        <v>17.5</v>
      </c>
      <c r="DA77">
        <f t="shared" si="261"/>
        <v>20</v>
      </c>
      <c r="DB77">
        <f t="shared" si="261"/>
        <v>22.5</v>
      </c>
      <c r="DC77">
        <f t="shared" si="261"/>
        <v>25</v>
      </c>
      <c r="DD77" s="11">
        <f t="shared" si="262"/>
        <v>1.3333333333333334E-2</v>
      </c>
      <c r="DE77" s="11">
        <f t="shared" si="262"/>
        <v>0.01</v>
      </c>
      <c r="DF77" s="11">
        <f t="shared" si="262"/>
        <v>8.0000000000000002E-3</v>
      </c>
      <c r="DG77" s="11">
        <f t="shared" si="262"/>
        <v>6.6666666666666671E-3</v>
      </c>
      <c r="DH77" s="11">
        <f t="shared" si="262"/>
        <v>5.7142857142857143E-3</v>
      </c>
      <c r="DI77" s="11">
        <f t="shared" si="262"/>
        <v>5.0000000000000001E-3</v>
      </c>
      <c r="DJ77" s="11">
        <f t="shared" si="262"/>
        <v>4.4444444444444444E-3</v>
      </c>
      <c r="DK77" s="11">
        <f t="shared" si="262"/>
        <v>4.0000000000000001E-3</v>
      </c>
      <c r="DL77">
        <f t="shared" si="304"/>
        <v>5</v>
      </c>
      <c r="DM77">
        <f t="shared" ref="DM77:DT77" si="398">E77+F77</f>
        <v>6.3822643799999998E-6</v>
      </c>
      <c r="DN77">
        <f t="shared" si="398"/>
        <v>5.4007370399999995E-6</v>
      </c>
      <c r="DO77">
        <f t="shared" si="398"/>
        <v>4.4156413699999996E-6</v>
      </c>
      <c r="DP77">
        <f t="shared" si="398"/>
        <v>3.5116013399999998E-6</v>
      </c>
      <c r="DQ77">
        <f t="shared" si="398"/>
        <v>2.73850223E-6</v>
      </c>
      <c r="DR77">
        <f t="shared" si="398"/>
        <v>2.1120267130000001E-6</v>
      </c>
      <c r="DS77">
        <f t="shared" si="398"/>
        <v>1.6237618230000001E-6</v>
      </c>
      <c r="DT77">
        <f t="shared" si="398"/>
        <v>1.2529467209999999E-6</v>
      </c>
    </row>
    <row r="78" spans="1:124">
      <c r="A78">
        <f>'2000 250 200 1'!A79</f>
        <v>75</v>
      </c>
      <c r="B78">
        <f t="shared" si="298"/>
        <v>-750</v>
      </c>
      <c r="C78">
        <f>'2000 250 200 1'!B79</f>
        <v>5.7930000000000001</v>
      </c>
      <c r="D78">
        <f t="shared" si="299"/>
        <v>0.76290352849905718</v>
      </c>
      <c r="E78">
        <f>'2000 250 200 1'!C212</f>
        <v>2.9032316600000001E-6</v>
      </c>
      <c r="F78">
        <f>'2000 250 200 1'!C345</f>
        <v>2.53895664E-6</v>
      </c>
      <c r="G78">
        <f>'2000 250 200 1'!C478</f>
        <v>2.1464062100000002E-6</v>
      </c>
      <c r="H78">
        <f>'2000 250 200 1'!C611</f>
        <v>1.7614480700000001E-6</v>
      </c>
      <c r="I78">
        <f>'2000 250 200 1'!C744</f>
        <v>1.4119641899999999E-6</v>
      </c>
      <c r="J78">
        <f>'2000 250 200 1'!C877</f>
        <v>1.11347472E-6</v>
      </c>
      <c r="K78">
        <f>'2000 250 200 1'!C1010</f>
        <v>8.7005646299999998E-7</v>
      </c>
      <c r="L78">
        <f>'2000 250 200 1'!C1143</f>
        <v>6.7821022200000005E-7</v>
      </c>
      <c r="M78">
        <f>'2000 250 200 1'!C1276</f>
        <v>5.3047438099999997E-7</v>
      </c>
      <c r="N78">
        <f t="shared" si="306"/>
        <v>3.6427502000000007E-7</v>
      </c>
      <c r="O78">
        <f t="shared" si="307"/>
        <v>3.9255042999999982E-7</v>
      </c>
      <c r="P78">
        <f t="shared" si="308"/>
        <v>3.8495814000000011E-7</v>
      </c>
      <c r="Q78">
        <f t="shared" si="309"/>
        <v>3.4948388000000018E-7</v>
      </c>
      <c r="R78">
        <f t="shared" si="310"/>
        <v>2.984894699999999E-7</v>
      </c>
      <c r="S78">
        <f t="shared" si="311"/>
        <v>2.4341825700000002E-7</v>
      </c>
      <c r="T78">
        <f t="shared" si="312"/>
        <v>1.9184624099999993E-7</v>
      </c>
      <c r="U78">
        <f t="shared" si="313"/>
        <v>1.4773584100000008E-7</v>
      </c>
      <c r="V78">
        <f t="shared" si="314"/>
        <v>-2.8275409999999747E-8</v>
      </c>
      <c r="W78">
        <f t="shared" si="315"/>
        <v>7.5922899999997081E-9</v>
      </c>
      <c r="X78">
        <f t="shared" si="316"/>
        <v>3.5474259999999928E-8</v>
      </c>
      <c r="Y78">
        <f t="shared" si="317"/>
        <v>5.0994410000000283E-8</v>
      </c>
      <c r="Z78">
        <f t="shared" si="318"/>
        <v>5.5071212999999877E-8</v>
      </c>
      <c r="AA78">
        <f t="shared" si="319"/>
        <v>5.1572016000000091E-8</v>
      </c>
      <c r="AB78">
        <f t="shared" si="320"/>
        <v>4.4110399999999852E-8</v>
      </c>
      <c r="AC78">
        <f t="shared" si="321"/>
        <v>-3.5867699999998608E-8</v>
      </c>
      <c r="AD78">
        <f t="shared" si="322"/>
        <v>-2.7881970000000432E-8</v>
      </c>
      <c r="AE78">
        <f t="shared" si="323"/>
        <v>-1.5520150000000778E-8</v>
      </c>
      <c r="AF78">
        <f t="shared" si="324"/>
        <v>-4.0768029999998056E-9</v>
      </c>
      <c r="AG78">
        <f t="shared" si="325"/>
        <v>3.4991970000001029E-9</v>
      </c>
      <c r="AH78">
        <f t="shared" si="326"/>
        <v>7.4616160000002392E-9</v>
      </c>
      <c r="AI78">
        <f t="shared" si="327"/>
        <v>-7.9857299999988116E-9</v>
      </c>
      <c r="AJ78">
        <f t="shared" si="328"/>
        <v>-1.2361819999999441E-8</v>
      </c>
      <c r="AK78">
        <f t="shared" si="329"/>
        <v>-1.1443347000000761E-8</v>
      </c>
      <c r="AL78">
        <f t="shared" si="330"/>
        <v>-7.5760000000000144E-9</v>
      </c>
      <c r="AM78">
        <f t="shared" si="331"/>
        <v>-3.9624190000004539E-9</v>
      </c>
      <c r="AN78">
        <f t="shared" si="332"/>
        <v>4.3760899999991475E-9</v>
      </c>
      <c r="AO78">
        <f t="shared" si="333"/>
        <v>-9.1847299999677457E-10</v>
      </c>
      <c r="AP78">
        <f t="shared" si="334"/>
        <v>-3.8673470000023349E-9</v>
      </c>
      <c r="AQ78">
        <f t="shared" si="335"/>
        <v>-3.6135809999990311E-9</v>
      </c>
      <c r="AR78">
        <f t="shared" si="336"/>
        <v>5.2945629999982514E-9</v>
      </c>
      <c r="AS78">
        <f t="shared" si="337"/>
        <v>2.9488740000016428E-9</v>
      </c>
      <c r="AT78">
        <f t="shared" si="338"/>
        <v>-2.537660000046802E-10</v>
      </c>
      <c r="AU78">
        <f t="shared" si="339"/>
        <v>2.345688999995444E-9</v>
      </c>
      <c r="AV78">
        <f t="shared" si="340"/>
        <v>3.2026400000051583E-9</v>
      </c>
      <c r="AW78">
        <f t="shared" si="341"/>
        <v>-8.569510000017734E-10</v>
      </c>
      <c r="AX78">
        <f t="shared" si="342"/>
        <v>6.6935394352304944E-2</v>
      </c>
      <c r="AY78">
        <f t="shared" si="343"/>
        <v>8.3782290201921031E-2</v>
      </c>
      <c r="AZ78">
        <f t="shared" si="344"/>
        <v>9.8508826690436382E-2</v>
      </c>
      <c r="BA78">
        <f t="shared" si="345"/>
        <v>0.11012873568466021</v>
      </c>
      <c r="BB78">
        <f t="shared" si="346"/>
        <v>0.11819310648064732</v>
      </c>
      <c r="BC78">
        <f t="shared" si="347"/>
        <v>0.12271965224758458</v>
      </c>
      <c r="BD78">
        <f t="shared" si="348"/>
        <v>0.12391033331573618</v>
      </c>
      <c r="BE78">
        <f t="shared" si="349"/>
        <v>0.12222861169350072</v>
      </c>
      <c r="BF78">
        <f t="shared" si="350"/>
        <v>-3.7260404364390983E-3</v>
      </c>
      <c r="BG78">
        <f t="shared" si="351"/>
        <v>1.177681507060503E-3</v>
      </c>
      <c r="BH78">
        <f t="shared" si="352"/>
        <v>6.6683215226326928E-3</v>
      </c>
      <c r="BI78">
        <f t="shared" si="353"/>
        <v>1.1895440733079528E-2</v>
      </c>
      <c r="BJ78">
        <f t="shared" si="354"/>
        <v>1.6218903856536009E-2</v>
      </c>
      <c r="BK78">
        <f t="shared" si="355"/>
        <v>1.9375291642953606E-2</v>
      </c>
      <c r="BL78">
        <f t="shared" si="356"/>
        <v>2.1219766483412447E-2</v>
      </c>
      <c r="BM78">
        <f t="shared" si="357"/>
        <v>-3.8361001774174387E-3</v>
      </c>
      <c r="BN78">
        <f t="shared" si="358"/>
        <v>-3.5478773230858407E-3</v>
      </c>
      <c r="BO78">
        <f t="shared" si="359"/>
        <v>-2.4124736028082027E-3</v>
      </c>
      <c r="BP78">
        <f t="shared" si="360"/>
        <v>-7.9054638567611793E-4</v>
      </c>
      <c r="BQ78">
        <f t="shared" si="361"/>
        <v>8.5897149865099738E-4</v>
      </c>
      <c r="BR78">
        <f t="shared" si="362"/>
        <v>2.3374409815039485E-3</v>
      </c>
      <c r="BS78">
        <f t="shared" si="363"/>
        <v>-7.420298249820569E-4</v>
      </c>
      <c r="BT78">
        <f t="shared" si="364"/>
        <v>-1.3777837481370537E-3</v>
      </c>
      <c r="BU78">
        <f t="shared" si="365"/>
        <v>-1.5668628155164625E-3</v>
      </c>
      <c r="BV78">
        <f t="shared" si="366"/>
        <v>-1.2983377019600759E-3</v>
      </c>
      <c r="BW78">
        <f t="shared" si="367"/>
        <v>-8.6061340361479684E-4</v>
      </c>
      <c r="BX78">
        <f t="shared" si="368"/>
        <v>3.6849790079535949E-4</v>
      </c>
      <c r="BY78">
        <f t="shared" si="369"/>
        <v>-9.3318880011893831E-5</v>
      </c>
      <c r="BZ78">
        <f t="shared" si="370"/>
        <v>-4.845352362908052E-4</v>
      </c>
      <c r="CA78">
        <f t="shared" si="371"/>
        <v>-5.6767077402043839E-4</v>
      </c>
      <c r="CB78">
        <f t="shared" si="372"/>
        <v>4.1540522020508646E-4</v>
      </c>
      <c r="CC78">
        <f t="shared" si="373"/>
        <v>2.8029745457812654E-4</v>
      </c>
      <c r="CD78">
        <f t="shared" si="374"/>
        <v>-2.9812614983992159E-5</v>
      </c>
      <c r="CE78">
        <f t="shared" si="375"/>
        <v>1.7474173155035695E-4</v>
      </c>
      <c r="CF78">
        <f t="shared" si="376"/>
        <v>2.8980568621809116E-4</v>
      </c>
      <c r="CG78">
        <f t="shared" si="377"/>
        <v>-6.1411590403028494E-5</v>
      </c>
      <c r="CH78" s="7">
        <v>50</v>
      </c>
      <c r="CI78" s="8">
        <v>150</v>
      </c>
      <c r="CJ78" s="8">
        <v>145</v>
      </c>
      <c r="CK78" s="8">
        <f t="shared" si="300"/>
        <v>3</v>
      </c>
      <c r="CL78" s="8">
        <f t="shared" si="301"/>
        <v>0.33333333333333331</v>
      </c>
      <c r="CM78">
        <f t="shared" si="302"/>
        <v>0.1</v>
      </c>
      <c r="CN78">
        <f t="shared" si="378"/>
        <v>375</v>
      </c>
      <c r="CO78">
        <f t="shared" ref="CO78:CU78" si="399">CN78+125</f>
        <v>500</v>
      </c>
      <c r="CP78">
        <f t="shared" si="399"/>
        <v>625</v>
      </c>
      <c r="CQ78">
        <f t="shared" si="399"/>
        <v>750</v>
      </c>
      <c r="CR78">
        <f t="shared" si="399"/>
        <v>875</v>
      </c>
      <c r="CS78">
        <f t="shared" si="399"/>
        <v>1000</v>
      </c>
      <c r="CT78">
        <f t="shared" si="399"/>
        <v>1125</v>
      </c>
      <c r="CU78">
        <f t="shared" si="399"/>
        <v>1250</v>
      </c>
      <c r="CV78">
        <f t="shared" si="261"/>
        <v>7.5</v>
      </c>
      <c r="CW78">
        <f t="shared" si="261"/>
        <v>10</v>
      </c>
      <c r="CX78">
        <f t="shared" si="261"/>
        <v>12.5</v>
      </c>
      <c r="CY78">
        <f t="shared" si="261"/>
        <v>15</v>
      </c>
      <c r="CZ78">
        <f t="shared" si="261"/>
        <v>17.5</v>
      </c>
      <c r="DA78">
        <f t="shared" si="261"/>
        <v>20</v>
      </c>
      <c r="DB78">
        <f t="shared" si="261"/>
        <v>22.5</v>
      </c>
      <c r="DC78">
        <f t="shared" si="261"/>
        <v>25</v>
      </c>
      <c r="DD78" s="11">
        <f t="shared" si="262"/>
        <v>1.3333333333333334E-2</v>
      </c>
      <c r="DE78" s="11">
        <f t="shared" si="262"/>
        <v>0.01</v>
      </c>
      <c r="DF78" s="11">
        <f t="shared" si="262"/>
        <v>8.0000000000000002E-3</v>
      </c>
      <c r="DG78" s="11">
        <f t="shared" si="262"/>
        <v>6.6666666666666671E-3</v>
      </c>
      <c r="DH78" s="11">
        <f t="shared" si="262"/>
        <v>5.7142857142857143E-3</v>
      </c>
      <c r="DI78" s="11">
        <f t="shared" si="262"/>
        <v>5.0000000000000001E-3</v>
      </c>
      <c r="DJ78" s="11">
        <f t="shared" si="262"/>
        <v>4.4444444444444444E-3</v>
      </c>
      <c r="DK78" s="11">
        <f t="shared" si="262"/>
        <v>4.0000000000000001E-3</v>
      </c>
      <c r="DL78">
        <f t="shared" si="304"/>
        <v>5</v>
      </c>
      <c r="DM78">
        <f t="shared" ref="DM78:DT78" si="400">E78+F78</f>
        <v>5.4421883000000005E-6</v>
      </c>
      <c r="DN78">
        <f t="shared" si="400"/>
        <v>4.6853628500000006E-6</v>
      </c>
      <c r="DO78">
        <f t="shared" si="400"/>
        <v>3.9078542800000005E-6</v>
      </c>
      <c r="DP78">
        <f t="shared" si="400"/>
        <v>3.17341226E-6</v>
      </c>
      <c r="DQ78">
        <f t="shared" si="400"/>
        <v>2.5254389099999999E-6</v>
      </c>
      <c r="DR78">
        <f t="shared" si="400"/>
        <v>1.9835311829999999E-6</v>
      </c>
      <c r="DS78">
        <f t="shared" si="400"/>
        <v>1.548266685E-6</v>
      </c>
      <c r="DT78">
        <f t="shared" si="400"/>
        <v>1.2086846030000001E-6</v>
      </c>
    </row>
    <row r="79" spans="1:124">
      <c r="A79">
        <f>'2000 250 200 1'!A80</f>
        <v>76</v>
      </c>
      <c r="B79">
        <f t="shared" si="298"/>
        <v>-760</v>
      </c>
      <c r="C79">
        <f>'2000 250 200 1'!B80</f>
        <v>6.5019999999999998</v>
      </c>
      <c r="D79">
        <f t="shared" si="299"/>
        <v>0.81304696516010788</v>
      </c>
      <c r="E79">
        <f>'2000 250 200 1'!C213</f>
        <v>2.4529001800000001E-6</v>
      </c>
      <c r="F79">
        <f>'2000 250 200 1'!C346</f>
        <v>2.1751139500000001E-6</v>
      </c>
      <c r="G79">
        <f>'2000 250 200 1'!C479</f>
        <v>1.8710869099999999E-6</v>
      </c>
      <c r="H79">
        <f>'2000 250 200 1'!C612</f>
        <v>1.5656437999999999E-6</v>
      </c>
      <c r="I79">
        <f>'2000 250 200 1'!C745</f>
        <v>1.2803889299999999E-6</v>
      </c>
      <c r="J79">
        <f>'2000 250 200 1'!C878</f>
        <v>1.0292688900000001E-6</v>
      </c>
      <c r="K79">
        <f>'2000 250 200 1'!C1011</f>
        <v>8.1816925700000003E-7</v>
      </c>
      <c r="L79">
        <f>'2000 250 200 1'!C1144</f>
        <v>6.4694777799999999E-7</v>
      </c>
      <c r="M79">
        <f>'2000 250 200 1'!C1277</f>
        <v>5.1166069400000005E-7</v>
      </c>
      <c r="N79">
        <f t="shared" si="306"/>
        <v>2.7778622999999993E-7</v>
      </c>
      <c r="O79">
        <f t="shared" si="307"/>
        <v>3.0402704000000022E-7</v>
      </c>
      <c r="P79">
        <f t="shared" si="308"/>
        <v>3.0544310999999997E-7</v>
      </c>
      <c r="Q79">
        <f t="shared" si="309"/>
        <v>2.8525487000000003E-7</v>
      </c>
      <c r="R79">
        <f t="shared" si="310"/>
        <v>2.5112003999999987E-7</v>
      </c>
      <c r="S79">
        <f t="shared" si="311"/>
        <v>2.1109963300000002E-7</v>
      </c>
      <c r="T79">
        <f t="shared" si="312"/>
        <v>1.7122147900000004E-7</v>
      </c>
      <c r="U79">
        <f t="shared" si="313"/>
        <v>1.3528708399999995E-7</v>
      </c>
      <c r="V79">
        <f t="shared" si="314"/>
        <v>-2.6240810000000293E-8</v>
      </c>
      <c r="W79">
        <f t="shared" si="315"/>
        <v>-1.416069999999742E-9</v>
      </c>
      <c r="X79">
        <f t="shared" si="316"/>
        <v>2.0188239999999939E-8</v>
      </c>
      <c r="Y79">
        <f t="shared" si="317"/>
        <v>3.4134830000000158E-8</v>
      </c>
      <c r="Z79">
        <f t="shared" si="318"/>
        <v>4.0020406999999846E-8</v>
      </c>
      <c r="AA79">
        <f t="shared" si="319"/>
        <v>3.9878153999999984E-8</v>
      </c>
      <c r="AB79">
        <f t="shared" si="320"/>
        <v>3.5934395000000092E-8</v>
      </c>
      <c r="AC79">
        <f t="shared" si="321"/>
        <v>-2.4824740000000975E-8</v>
      </c>
      <c r="AD79">
        <f t="shared" si="322"/>
        <v>-2.1604309999999258E-8</v>
      </c>
      <c r="AE79">
        <f t="shared" si="323"/>
        <v>-1.3946590000000643E-8</v>
      </c>
      <c r="AF79">
        <f t="shared" si="324"/>
        <v>-5.885576999999687E-9</v>
      </c>
      <c r="AG79">
        <f t="shared" si="325"/>
        <v>1.4225300000007292E-10</v>
      </c>
      <c r="AH79">
        <f t="shared" si="326"/>
        <v>3.9437589999996804E-9</v>
      </c>
      <c r="AI79">
        <f t="shared" si="327"/>
        <v>-3.22043000000087E-9</v>
      </c>
      <c r="AJ79">
        <f t="shared" si="328"/>
        <v>-7.6577199999990387E-9</v>
      </c>
      <c r="AK79">
        <f t="shared" si="329"/>
        <v>-8.0610130000005321E-9</v>
      </c>
      <c r="AL79">
        <f t="shared" si="330"/>
        <v>-6.0278299999995482E-9</v>
      </c>
      <c r="AM79">
        <f t="shared" si="331"/>
        <v>-3.8015059999996075E-9</v>
      </c>
      <c r="AN79">
        <f t="shared" si="332"/>
        <v>4.4372899999981687E-9</v>
      </c>
      <c r="AO79">
        <f t="shared" si="333"/>
        <v>4.0329300000064632E-10</v>
      </c>
      <c r="AP79">
        <f t="shared" si="334"/>
        <v>-2.0331830000007721E-9</v>
      </c>
      <c r="AQ79">
        <f t="shared" si="335"/>
        <v>-2.2263239999995172E-9</v>
      </c>
      <c r="AR79">
        <f t="shared" si="336"/>
        <v>4.0339970000009105E-9</v>
      </c>
      <c r="AS79">
        <f t="shared" si="337"/>
        <v>2.4364759999990891E-9</v>
      </c>
      <c r="AT79">
        <f t="shared" si="338"/>
        <v>1.9314099999705102E-10</v>
      </c>
      <c r="AU79">
        <f t="shared" si="339"/>
        <v>1.5975210000033037E-9</v>
      </c>
      <c r="AV79">
        <f t="shared" si="340"/>
        <v>2.2433350000020381E-9</v>
      </c>
      <c r="AW79">
        <f t="shared" si="341"/>
        <v>-6.4581400000212244E-10</v>
      </c>
      <c r="AX79">
        <f t="shared" si="342"/>
        <v>6.0022770500918921E-2</v>
      </c>
      <c r="AY79">
        <f t="shared" si="343"/>
        <v>7.5138889669456546E-2</v>
      </c>
      <c r="AZ79">
        <f t="shared" si="344"/>
        <v>8.8876067336681144E-2</v>
      </c>
      <c r="BA79">
        <f t="shared" si="345"/>
        <v>0.10022894922926626</v>
      </c>
      <c r="BB79">
        <f t="shared" si="346"/>
        <v>0.10872607960602575</v>
      </c>
      <c r="BC79">
        <f t="shared" si="347"/>
        <v>0.11426614381802089</v>
      </c>
      <c r="BD79">
        <f t="shared" si="348"/>
        <v>0.11686539362365686</v>
      </c>
      <c r="BE79">
        <f t="shared" si="349"/>
        <v>0.11676686928282701</v>
      </c>
      <c r="BF79">
        <f t="shared" si="350"/>
        <v>-4.037606099442992E-3</v>
      </c>
      <c r="BG79">
        <f t="shared" si="351"/>
        <v>-2.5233592264111993E-4</v>
      </c>
      <c r="BH79">
        <f t="shared" si="352"/>
        <v>4.2797812098740702E-3</v>
      </c>
      <c r="BI79">
        <f t="shared" si="353"/>
        <v>8.8083027715401812E-3</v>
      </c>
      <c r="BJ79">
        <f t="shared" si="354"/>
        <v>1.2794955096553711E-2</v>
      </c>
      <c r="BK79">
        <f t="shared" si="355"/>
        <v>1.5987162852516491E-2</v>
      </c>
      <c r="BL79">
        <f t="shared" si="356"/>
        <v>1.8178267830940384E-2</v>
      </c>
      <c r="BM79">
        <f t="shared" si="357"/>
        <v>-3.0781804623097007E-3</v>
      </c>
      <c r="BN79">
        <f t="shared" si="358"/>
        <v>-3.1345876076146252E-3</v>
      </c>
      <c r="BO79">
        <f t="shared" si="359"/>
        <v>-2.427018278905106E-3</v>
      </c>
      <c r="BP79">
        <f t="shared" si="360"/>
        <v>-1.2539924406139416E-3</v>
      </c>
      <c r="BQ79">
        <f t="shared" si="361"/>
        <v>3.7685161490266664E-5</v>
      </c>
      <c r="BR79">
        <f t="shared" si="362"/>
        <v>1.3119420620667627E-3</v>
      </c>
      <c r="BS79">
        <f t="shared" si="363"/>
        <v>-3.446103693388725E-4</v>
      </c>
      <c r="BT79">
        <f t="shared" si="364"/>
        <v>-9.6670044847338606E-4</v>
      </c>
      <c r="BU79">
        <f t="shared" si="365"/>
        <v>-1.2279597897613163E-3</v>
      </c>
      <c r="BV79">
        <f t="shared" si="366"/>
        <v>-1.1287186247759724E-3</v>
      </c>
      <c r="BW79">
        <f t="shared" si="367"/>
        <v>-8.8686881128691576E-4</v>
      </c>
      <c r="BX79">
        <f t="shared" si="368"/>
        <v>4.2771522808795321E-4</v>
      </c>
      <c r="BY79">
        <f t="shared" si="369"/>
        <v>4.6145096994121393E-5</v>
      </c>
      <c r="BZ79">
        <f t="shared" si="370"/>
        <v>-2.819359954277137E-4</v>
      </c>
      <c r="CA79">
        <f t="shared" si="371"/>
        <v>-3.8043298240307522E-4</v>
      </c>
      <c r="CB79">
        <f t="shared" si="372"/>
        <v>3.604173401712805E-4</v>
      </c>
      <c r="CC79">
        <f t="shared" si="373"/>
        <v>2.5956905956458056E-4</v>
      </c>
      <c r="CD79">
        <f t="shared" si="374"/>
        <v>2.5008007534730843E-5</v>
      </c>
      <c r="CE79">
        <f t="shared" si="375"/>
        <v>1.3493123379641487E-4</v>
      </c>
      <c r="CF79">
        <f t="shared" si="376"/>
        <v>2.2663886580643458E-4</v>
      </c>
      <c r="CG79">
        <f t="shared" si="377"/>
        <v>-5.2287634028670355E-5</v>
      </c>
      <c r="CH79" s="7">
        <v>50</v>
      </c>
      <c r="CI79" s="8">
        <v>150</v>
      </c>
      <c r="CJ79" s="8">
        <v>145</v>
      </c>
      <c r="CK79" s="8">
        <f t="shared" si="300"/>
        <v>3</v>
      </c>
      <c r="CL79" s="8">
        <f t="shared" si="301"/>
        <v>0.33333333333333331</v>
      </c>
      <c r="CM79">
        <f t="shared" si="302"/>
        <v>0.1</v>
      </c>
      <c r="CN79">
        <f t="shared" si="378"/>
        <v>375</v>
      </c>
      <c r="CO79">
        <f t="shared" ref="CO79:CU79" si="401">CN79+125</f>
        <v>500</v>
      </c>
      <c r="CP79">
        <f t="shared" si="401"/>
        <v>625</v>
      </c>
      <c r="CQ79">
        <f t="shared" si="401"/>
        <v>750</v>
      </c>
      <c r="CR79">
        <f t="shared" si="401"/>
        <v>875</v>
      </c>
      <c r="CS79">
        <f t="shared" si="401"/>
        <v>1000</v>
      </c>
      <c r="CT79">
        <f t="shared" si="401"/>
        <v>1125</v>
      </c>
      <c r="CU79">
        <f t="shared" si="401"/>
        <v>1250</v>
      </c>
      <c r="CV79">
        <f t="shared" si="261"/>
        <v>7.5</v>
      </c>
      <c r="CW79">
        <f t="shared" si="261"/>
        <v>10</v>
      </c>
      <c r="CX79">
        <f t="shared" si="261"/>
        <v>12.5</v>
      </c>
      <c r="CY79">
        <f t="shared" si="261"/>
        <v>15</v>
      </c>
      <c r="CZ79">
        <f t="shared" si="261"/>
        <v>17.5</v>
      </c>
      <c r="DA79">
        <f t="shared" si="261"/>
        <v>20</v>
      </c>
      <c r="DB79">
        <f t="shared" si="261"/>
        <v>22.5</v>
      </c>
      <c r="DC79">
        <f t="shared" si="261"/>
        <v>25</v>
      </c>
      <c r="DD79" s="11">
        <f t="shared" si="262"/>
        <v>1.3333333333333334E-2</v>
      </c>
      <c r="DE79" s="11">
        <f t="shared" si="262"/>
        <v>0.01</v>
      </c>
      <c r="DF79" s="11">
        <f t="shared" si="262"/>
        <v>8.0000000000000002E-3</v>
      </c>
      <c r="DG79" s="11">
        <f t="shared" si="262"/>
        <v>6.6666666666666671E-3</v>
      </c>
      <c r="DH79" s="11">
        <f t="shared" si="262"/>
        <v>5.7142857142857143E-3</v>
      </c>
      <c r="DI79" s="11">
        <f t="shared" si="262"/>
        <v>5.0000000000000001E-3</v>
      </c>
      <c r="DJ79" s="11">
        <f t="shared" si="262"/>
        <v>4.4444444444444444E-3</v>
      </c>
      <c r="DK79" s="11">
        <f t="shared" si="262"/>
        <v>4.0000000000000001E-3</v>
      </c>
      <c r="DL79">
        <f t="shared" si="304"/>
        <v>5</v>
      </c>
      <c r="DM79">
        <f t="shared" ref="DM79:DT79" si="402">E79+F79</f>
        <v>4.6280141299999998E-6</v>
      </c>
      <c r="DN79">
        <f t="shared" si="402"/>
        <v>4.0462008600000005E-6</v>
      </c>
      <c r="DO79">
        <f t="shared" si="402"/>
        <v>3.4367307099999999E-6</v>
      </c>
      <c r="DP79">
        <f t="shared" si="402"/>
        <v>2.8460327299999999E-6</v>
      </c>
      <c r="DQ79">
        <f t="shared" si="402"/>
        <v>2.30965782E-6</v>
      </c>
      <c r="DR79">
        <f t="shared" si="402"/>
        <v>1.8474381470000001E-6</v>
      </c>
      <c r="DS79">
        <f t="shared" si="402"/>
        <v>1.465117035E-6</v>
      </c>
      <c r="DT79">
        <f t="shared" si="402"/>
        <v>1.158608472E-6</v>
      </c>
    </row>
    <row r="80" spans="1:124">
      <c r="A80">
        <f>'2000 250 200 1'!A81</f>
        <v>77</v>
      </c>
      <c r="B80">
        <f t="shared" si="298"/>
        <v>-770</v>
      </c>
      <c r="C80">
        <f>'2000 250 200 1'!B81</f>
        <v>7.298</v>
      </c>
      <c r="D80">
        <f t="shared" si="299"/>
        <v>0.86320385902862951</v>
      </c>
      <c r="E80">
        <f>'2000 250 200 1'!C214</f>
        <v>2.06912987E-6</v>
      </c>
      <c r="F80">
        <f>'2000 250 200 1'!C347</f>
        <v>1.8573355E-6</v>
      </c>
      <c r="G80">
        <f>'2000 250 200 1'!C480</f>
        <v>1.62290439E-6</v>
      </c>
      <c r="H80">
        <f>'2000 250 200 1'!C613</f>
        <v>1.3824127E-6</v>
      </c>
      <c r="I80">
        <f>'2000 250 200 1'!C746</f>
        <v>1.1520054799999999E-6</v>
      </c>
      <c r="J80">
        <f>'2000 250 200 1'!C879</f>
        <v>9.4337631900000001E-7</v>
      </c>
      <c r="K80">
        <f>'2000 250 200 1'!C1012</f>
        <v>7.6290400000000004E-7</v>
      </c>
      <c r="L80">
        <f>'2000 250 200 1'!C1145</f>
        <v>6.1239103300000003E-7</v>
      </c>
      <c r="M80">
        <f>'2000 250 200 1'!C1278</f>
        <v>4.90330299E-7</v>
      </c>
      <c r="N80">
        <f t="shared" si="306"/>
        <v>2.1179436999999994E-7</v>
      </c>
      <c r="O80">
        <f t="shared" si="307"/>
        <v>2.3443111000000002E-7</v>
      </c>
      <c r="P80">
        <f t="shared" si="308"/>
        <v>2.4049168999999999E-7</v>
      </c>
      <c r="Q80">
        <f t="shared" si="309"/>
        <v>2.3040722000000009E-7</v>
      </c>
      <c r="R80">
        <f t="shared" si="310"/>
        <v>2.086291609999999E-7</v>
      </c>
      <c r="S80">
        <f t="shared" si="311"/>
        <v>1.8047231899999997E-7</v>
      </c>
      <c r="T80">
        <f t="shared" si="312"/>
        <v>1.5051296700000001E-7</v>
      </c>
      <c r="U80">
        <f t="shared" si="313"/>
        <v>1.2206073400000004E-7</v>
      </c>
      <c r="V80">
        <f t="shared" si="314"/>
        <v>-2.2636740000000082E-8</v>
      </c>
      <c r="W80">
        <f t="shared" si="315"/>
        <v>-6.0605799999999758E-9</v>
      </c>
      <c r="X80">
        <f t="shared" si="316"/>
        <v>1.0084469999999904E-8</v>
      </c>
      <c r="Y80">
        <f t="shared" si="317"/>
        <v>2.1778059000000186E-8</v>
      </c>
      <c r="Z80">
        <f t="shared" si="318"/>
        <v>2.8156841999999935E-8</v>
      </c>
      <c r="AA80">
        <f t="shared" si="319"/>
        <v>2.9959351999999964E-8</v>
      </c>
      <c r="AB80">
        <f t="shared" si="320"/>
        <v>2.8452232999999967E-8</v>
      </c>
      <c r="AC80">
        <f t="shared" si="321"/>
        <v>-1.6576159999999895E-8</v>
      </c>
      <c r="AD80">
        <f t="shared" si="322"/>
        <v>-1.6145049999999245E-8</v>
      </c>
      <c r="AE80">
        <f t="shared" si="323"/>
        <v>-1.1693589000000281E-8</v>
      </c>
      <c r="AF80">
        <f t="shared" si="324"/>
        <v>-6.3787829999998551E-9</v>
      </c>
      <c r="AG80">
        <f t="shared" si="325"/>
        <v>-1.8025100000001346E-9</v>
      </c>
      <c r="AH80">
        <f t="shared" si="326"/>
        <v>1.5071189999998906E-9</v>
      </c>
      <c r="AI80">
        <f t="shared" si="327"/>
        <v>-4.3111000000107303E-10</v>
      </c>
      <c r="AJ80">
        <f t="shared" si="328"/>
        <v>-4.4514609999991755E-9</v>
      </c>
      <c r="AK80">
        <f t="shared" si="329"/>
        <v>-5.3148059999998967E-9</v>
      </c>
      <c r="AL80">
        <f t="shared" si="330"/>
        <v>-4.5762729999995087E-9</v>
      </c>
      <c r="AM80">
        <f t="shared" si="331"/>
        <v>-3.3096289999998134E-9</v>
      </c>
      <c r="AN80">
        <f t="shared" si="332"/>
        <v>4.0203509999978907E-9</v>
      </c>
      <c r="AO80">
        <f t="shared" si="333"/>
        <v>8.6334500000146243E-10</v>
      </c>
      <c r="AP80">
        <f t="shared" si="334"/>
        <v>-7.3853300000038801E-10</v>
      </c>
      <c r="AQ80">
        <f t="shared" si="335"/>
        <v>-1.2666439999999071E-9</v>
      </c>
      <c r="AR80">
        <f t="shared" si="336"/>
        <v>3.1570060000028869E-9</v>
      </c>
      <c r="AS80">
        <f t="shared" si="337"/>
        <v>1.6018780000035445E-9</v>
      </c>
      <c r="AT80">
        <f t="shared" si="338"/>
        <v>5.2811099999803675E-10</v>
      </c>
      <c r="AU80">
        <f t="shared" si="339"/>
        <v>1.5551279999942602E-9</v>
      </c>
      <c r="AV80">
        <f t="shared" si="340"/>
        <v>1.0737670000069901E-9</v>
      </c>
      <c r="AW80">
        <f t="shared" si="341"/>
        <v>4.8136099999044647E-10</v>
      </c>
      <c r="AX80">
        <f t="shared" si="342"/>
        <v>5.3940210861964114E-2</v>
      </c>
      <c r="AY80">
        <f t="shared" si="343"/>
        <v>6.7360618063601371E-2</v>
      </c>
      <c r="AZ80">
        <f t="shared" si="344"/>
        <v>8.0022068486623493E-2</v>
      </c>
      <c r="BA80">
        <f t="shared" si="345"/>
        <v>9.091128757607006E-2</v>
      </c>
      <c r="BB80">
        <f t="shared" si="346"/>
        <v>9.9566179824395765E-2</v>
      </c>
      <c r="BC80">
        <f t="shared" si="347"/>
        <v>0.10576944303370352</v>
      </c>
      <c r="BD80">
        <f t="shared" si="348"/>
        <v>0.10944049341302318</v>
      </c>
      <c r="BE80">
        <f t="shared" si="349"/>
        <v>0.11069046227537752</v>
      </c>
      <c r="BF80">
        <f t="shared" si="350"/>
        <v>-4.0791551075162235E-3</v>
      </c>
      <c r="BG80">
        <f t="shared" si="351"/>
        <v>-1.2463526620148644E-3</v>
      </c>
      <c r="BH80">
        <f t="shared" si="352"/>
        <v>2.4257126624648482E-3</v>
      </c>
      <c r="BI80">
        <f t="shared" si="353"/>
        <v>6.2620315853228869E-3</v>
      </c>
      <c r="BJ80">
        <f t="shared" si="354"/>
        <v>9.8509540263086674E-3</v>
      </c>
      <c r="BK80">
        <f t="shared" si="355"/>
        <v>1.2920913511161527E-2</v>
      </c>
      <c r="BL80">
        <f t="shared" si="356"/>
        <v>1.5250775443480078E-2</v>
      </c>
      <c r="BM80">
        <f t="shared" si="357"/>
        <v>-2.3913272084998315E-3</v>
      </c>
      <c r="BN80">
        <f t="shared" si="358"/>
        <v>-2.6842839297096144E-3</v>
      </c>
      <c r="BO80">
        <f t="shared" si="359"/>
        <v>-2.2925464244161311E-3</v>
      </c>
      <c r="BP80">
        <f t="shared" si="360"/>
        <v>-1.504182153365545E-3</v>
      </c>
      <c r="BQ80">
        <f t="shared" si="361"/>
        <v>-5.1935403013637156E-4</v>
      </c>
      <c r="BR80">
        <f t="shared" si="362"/>
        <v>5.3653190252250609E-4</v>
      </c>
      <c r="BS80">
        <f t="shared" si="363"/>
        <v>-5.3330196586165396E-5</v>
      </c>
      <c r="BT80">
        <f t="shared" si="364"/>
        <v>-6.3975840749458173E-4</v>
      </c>
      <c r="BU80">
        <f t="shared" si="365"/>
        <v>-9.0640619779527789E-4</v>
      </c>
      <c r="BV80">
        <f t="shared" si="366"/>
        <v>-9.4296076135104532E-4</v>
      </c>
      <c r="BW80">
        <f t="shared" si="367"/>
        <v>-8.355523962826749E-4</v>
      </c>
      <c r="BX80">
        <f t="shared" si="368"/>
        <v>4.4536145401249759E-4</v>
      </c>
      <c r="BY80">
        <f t="shared" si="369"/>
        <v>1.1181866199469586E-4</v>
      </c>
      <c r="BZ80">
        <f t="shared" si="370"/>
        <v>-1.1404164501938023E-4</v>
      </c>
      <c r="CA80">
        <f t="shared" si="371"/>
        <v>-2.3704744153761533E-4</v>
      </c>
      <c r="CB80">
        <f t="shared" si="372"/>
        <v>3.2247027461740672E-4</v>
      </c>
      <c r="CC80">
        <f t="shared" si="373"/>
        <v>1.9222545022336266E-4</v>
      </c>
      <c r="CD80">
        <f t="shared" si="374"/>
        <v>7.5809133087151602E-5</v>
      </c>
      <c r="CE80">
        <f t="shared" si="375"/>
        <v>1.4949618704013863E-4</v>
      </c>
      <c r="CF80">
        <f t="shared" si="376"/>
        <v>1.2169179614343723E-4</v>
      </c>
      <c r="CG80">
        <f t="shared" si="377"/>
        <v>4.4190792080310042E-5</v>
      </c>
      <c r="CH80" s="7">
        <v>50</v>
      </c>
      <c r="CI80" s="8">
        <v>150</v>
      </c>
      <c r="CJ80" s="8">
        <v>145</v>
      </c>
      <c r="CK80" s="8">
        <f t="shared" si="300"/>
        <v>3</v>
      </c>
      <c r="CL80" s="8">
        <f t="shared" si="301"/>
        <v>0.33333333333333331</v>
      </c>
      <c r="CM80">
        <f t="shared" si="302"/>
        <v>0.1</v>
      </c>
      <c r="CN80">
        <f t="shared" si="378"/>
        <v>375</v>
      </c>
      <c r="CO80">
        <f t="shared" ref="CO80:CU80" si="403">CN80+125</f>
        <v>500</v>
      </c>
      <c r="CP80">
        <f t="shared" si="403"/>
        <v>625</v>
      </c>
      <c r="CQ80">
        <f t="shared" si="403"/>
        <v>750</v>
      </c>
      <c r="CR80">
        <f t="shared" si="403"/>
        <v>875</v>
      </c>
      <c r="CS80">
        <f t="shared" si="403"/>
        <v>1000</v>
      </c>
      <c r="CT80">
        <f t="shared" si="403"/>
        <v>1125</v>
      </c>
      <c r="CU80">
        <f t="shared" si="403"/>
        <v>1250</v>
      </c>
      <c r="CV80">
        <f t="shared" si="261"/>
        <v>7.5</v>
      </c>
      <c r="CW80">
        <f t="shared" si="261"/>
        <v>10</v>
      </c>
      <c r="CX80">
        <f t="shared" si="261"/>
        <v>12.5</v>
      </c>
      <c r="CY80">
        <f t="shared" si="261"/>
        <v>15</v>
      </c>
      <c r="CZ80">
        <f t="shared" si="261"/>
        <v>17.5</v>
      </c>
      <c r="DA80">
        <f t="shared" si="261"/>
        <v>20</v>
      </c>
      <c r="DB80">
        <f t="shared" si="261"/>
        <v>22.5</v>
      </c>
      <c r="DC80">
        <f t="shared" ref="DC80:DC86" si="404">CU80/$CH80</f>
        <v>25</v>
      </c>
      <c r="DD80" s="11">
        <f t="shared" si="262"/>
        <v>1.3333333333333334E-2</v>
      </c>
      <c r="DE80" s="11">
        <f t="shared" si="262"/>
        <v>0.01</v>
      </c>
      <c r="DF80" s="11">
        <f t="shared" si="262"/>
        <v>8.0000000000000002E-3</v>
      </c>
      <c r="DG80" s="11">
        <f t="shared" si="262"/>
        <v>6.6666666666666671E-3</v>
      </c>
      <c r="DH80" s="11">
        <f t="shared" si="262"/>
        <v>5.7142857142857143E-3</v>
      </c>
      <c r="DI80" s="11">
        <f t="shared" si="262"/>
        <v>5.0000000000000001E-3</v>
      </c>
      <c r="DJ80" s="11">
        <f t="shared" si="262"/>
        <v>4.4444444444444444E-3</v>
      </c>
      <c r="DK80" s="11">
        <f t="shared" ref="DK80:DK86" si="405">($CI80-$CJ80)/CU80</f>
        <v>4.0000000000000001E-3</v>
      </c>
      <c r="DL80">
        <f t="shared" si="304"/>
        <v>5</v>
      </c>
      <c r="DM80">
        <f t="shared" ref="DM80:DT80" si="406">E80+F80</f>
        <v>3.92646537E-6</v>
      </c>
      <c r="DN80">
        <f t="shared" si="406"/>
        <v>3.4802398899999998E-6</v>
      </c>
      <c r="DO80">
        <f t="shared" si="406"/>
        <v>3.0053170899999998E-6</v>
      </c>
      <c r="DP80">
        <f t="shared" si="406"/>
        <v>2.5344181800000001E-6</v>
      </c>
      <c r="DQ80">
        <f t="shared" si="406"/>
        <v>2.095381799E-6</v>
      </c>
      <c r="DR80">
        <f t="shared" si="406"/>
        <v>1.7062803189999999E-6</v>
      </c>
      <c r="DS80">
        <f t="shared" si="406"/>
        <v>1.3752950330000001E-6</v>
      </c>
      <c r="DT80">
        <f t="shared" si="406"/>
        <v>1.1027213319999999E-6</v>
      </c>
    </row>
    <row r="81" spans="1:124">
      <c r="A81">
        <f>'2000 250 200 1'!A82</f>
        <v>78</v>
      </c>
      <c r="B81">
        <f t="shared" si="298"/>
        <v>-780</v>
      </c>
      <c r="C81">
        <f>'2000 250 200 1'!B82</f>
        <v>8.1920000000000002</v>
      </c>
      <c r="D81">
        <f t="shared" si="299"/>
        <v>0.91338994363175552</v>
      </c>
      <c r="E81">
        <f>'2000 250 200 1'!C215</f>
        <v>1.7434395299999999E-6</v>
      </c>
      <c r="F81">
        <f>'2000 250 200 1'!C348</f>
        <v>1.5817500599999999E-6</v>
      </c>
      <c r="G81">
        <f>'2000 250 200 1'!C481</f>
        <v>1.4015141499999999E-6</v>
      </c>
      <c r="H81">
        <f>'2000 250 200 1'!C614</f>
        <v>1.21332449E-6</v>
      </c>
      <c r="I81">
        <f>'2000 250 200 1'!C747</f>
        <v>1.0288847E-6</v>
      </c>
      <c r="J81">
        <f>'2000 250 200 1'!C880</f>
        <v>8.5752854500000005E-7</v>
      </c>
      <c r="K81">
        <f>'2000 250 200 1'!C1013</f>
        <v>7.0532238600000004E-7</v>
      </c>
      <c r="L81">
        <f>'2000 250 200 1'!C1146</f>
        <v>5.74972095E-7</v>
      </c>
      <c r="M81">
        <f>'2000 250 200 1'!C1279</f>
        <v>4.6650170299999999E-7</v>
      </c>
      <c r="N81">
        <f t="shared" si="306"/>
        <v>1.6168947E-7</v>
      </c>
      <c r="O81">
        <f t="shared" si="307"/>
        <v>1.8023591000000002E-7</v>
      </c>
      <c r="P81">
        <f t="shared" si="308"/>
        <v>1.8818965999999992E-7</v>
      </c>
      <c r="Q81">
        <f t="shared" si="309"/>
        <v>1.8443979000000001E-7</v>
      </c>
      <c r="R81">
        <f t="shared" si="310"/>
        <v>1.7135615499999994E-7</v>
      </c>
      <c r="S81">
        <f t="shared" si="311"/>
        <v>1.52206159E-7</v>
      </c>
      <c r="T81">
        <f t="shared" si="312"/>
        <v>1.3035029100000005E-7</v>
      </c>
      <c r="U81">
        <f t="shared" si="313"/>
        <v>1.0847039200000001E-7</v>
      </c>
      <c r="V81">
        <f t="shared" si="314"/>
        <v>-1.8546440000000021E-8</v>
      </c>
      <c r="W81">
        <f t="shared" si="315"/>
        <v>-7.9537499999999067E-9</v>
      </c>
      <c r="X81">
        <f t="shared" si="316"/>
        <v>3.749869999999916E-9</v>
      </c>
      <c r="Y81">
        <f t="shared" si="317"/>
        <v>1.3083635000000066E-8</v>
      </c>
      <c r="Z81">
        <f t="shared" si="318"/>
        <v>1.9149995999999942E-8</v>
      </c>
      <c r="AA81">
        <f t="shared" si="319"/>
        <v>2.1855867999999952E-8</v>
      </c>
      <c r="AB81">
        <f t="shared" si="320"/>
        <v>2.1879899000000039E-8</v>
      </c>
      <c r="AC81">
        <f t="shared" si="321"/>
        <v>-1.0592690000000326E-8</v>
      </c>
      <c r="AD81">
        <f t="shared" si="322"/>
        <v>-1.1703619999999823E-8</v>
      </c>
      <c r="AE81">
        <f t="shared" si="323"/>
        <v>-9.3337650000001495E-9</v>
      </c>
      <c r="AF81">
        <f t="shared" si="324"/>
        <v>-6.0663609999997705E-9</v>
      </c>
      <c r="AG81">
        <f t="shared" si="325"/>
        <v>-2.70587200000001E-9</v>
      </c>
      <c r="AH81">
        <f t="shared" si="326"/>
        <v>-2.4031000000404364E-11</v>
      </c>
      <c r="AI81">
        <f t="shared" si="327"/>
        <v>1.1109299999999206E-9</v>
      </c>
      <c r="AJ81">
        <f t="shared" si="328"/>
        <v>-2.3698550000000968E-9</v>
      </c>
      <c r="AK81">
        <f t="shared" si="329"/>
        <v>-3.2674040000002731E-9</v>
      </c>
      <c r="AL81">
        <f t="shared" si="330"/>
        <v>-3.3604889999996546E-9</v>
      </c>
      <c r="AM81">
        <f t="shared" si="331"/>
        <v>-2.6818409999997115E-9</v>
      </c>
      <c r="AN81">
        <f t="shared" si="332"/>
        <v>3.4807850000012879E-9</v>
      </c>
      <c r="AO81">
        <f t="shared" si="333"/>
        <v>8.9754899999922344E-10</v>
      </c>
      <c r="AP81">
        <f t="shared" si="334"/>
        <v>9.3085000000969657E-11</v>
      </c>
      <c r="AQ81">
        <f t="shared" si="335"/>
        <v>-6.7864800000068419E-10</v>
      </c>
      <c r="AR81">
        <f t="shared" si="336"/>
        <v>2.5832360000000528E-9</v>
      </c>
      <c r="AS81">
        <f t="shared" si="337"/>
        <v>8.0446399999708911E-10</v>
      </c>
      <c r="AT81">
        <f t="shared" si="338"/>
        <v>7.7173299999943039E-10</v>
      </c>
      <c r="AU81">
        <f t="shared" si="339"/>
        <v>1.7787719999922699E-9</v>
      </c>
      <c r="AV81">
        <f t="shared" si="340"/>
        <v>3.2731000003270319E-11</v>
      </c>
      <c r="AW81">
        <f t="shared" si="341"/>
        <v>1.7460409999918583E-9</v>
      </c>
      <c r="AX81">
        <f t="shared" si="342"/>
        <v>4.8625639418051952E-2</v>
      </c>
      <c r="AY81">
        <f t="shared" si="343"/>
        <v>6.0415671329359065E-2</v>
      </c>
      <c r="AZ81">
        <f t="shared" si="344"/>
        <v>7.1969894096409678E-2</v>
      </c>
      <c r="BA81">
        <f t="shared" si="345"/>
        <v>8.2258065314592704E-2</v>
      </c>
      <c r="BB81">
        <f t="shared" si="346"/>
        <v>9.0837018587621263E-2</v>
      </c>
      <c r="BC81">
        <f t="shared" si="347"/>
        <v>9.7390068355789963E-2</v>
      </c>
      <c r="BD81">
        <f t="shared" si="348"/>
        <v>0.10181274147037431</v>
      </c>
      <c r="BE81">
        <f t="shared" si="349"/>
        <v>0.10415086026004854</v>
      </c>
      <c r="BF81">
        <f t="shared" si="350"/>
        <v>-3.9237576586511475E-3</v>
      </c>
      <c r="BG81">
        <f t="shared" si="351"/>
        <v>-1.8952893811108786E-3</v>
      </c>
      <c r="BH81">
        <f t="shared" si="352"/>
        <v>1.0291313719773018E-3</v>
      </c>
      <c r="BI81">
        <f t="shared" si="353"/>
        <v>4.2208845129925376E-3</v>
      </c>
      <c r="BJ81">
        <f t="shared" si="354"/>
        <v>7.3888693626560486E-3</v>
      </c>
      <c r="BK81">
        <f t="shared" si="355"/>
        <v>1.022342248829345E-2</v>
      </c>
      <c r="BL81">
        <f t="shared" si="356"/>
        <v>1.2525730935533139E-2</v>
      </c>
      <c r="BM81">
        <f t="shared" si="357"/>
        <v>-1.7832726697328046E-3</v>
      </c>
      <c r="BN81">
        <f t="shared" si="358"/>
        <v>-2.2397243472715451E-3</v>
      </c>
      <c r="BO81">
        <f t="shared" si="359"/>
        <v>-2.0735931333023257E-3</v>
      </c>
      <c r="BP81">
        <f t="shared" si="360"/>
        <v>-1.5942878186128325E-3</v>
      </c>
      <c r="BQ81">
        <f t="shared" si="361"/>
        <v>-8.5447481552644242E-4</v>
      </c>
      <c r="BR81">
        <f t="shared" si="362"/>
        <v>-9.2273439378781726E-6</v>
      </c>
      <c r="BS81">
        <f t="shared" si="363"/>
        <v>1.5941223705314976E-4</v>
      </c>
      <c r="BT81">
        <f t="shared" si="364"/>
        <v>-3.8958642812008775E-4</v>
      </c>
      <c r="BU81">
        <f t="shared" si="365"/>
        <v>-6.2755351790510789E-4</v>
      </c>
      <c r="BV81">
        <f t="shared" si="366"/>
        <v>-7.6722928834267159E-4</v>
      </c>
      <c r="BW81">
        <f t="shared" si="367"/>
        <v>-7.3814654850157041E-4</v>
      </c>
      <c r="BX81">
        <f t="shared" si="368"/>
        <v>4.4474682537650839E-4</v>
      </c>
      <c r="BY81">
        <f t="shared" si="369"/>
        <v>1.3221952226124761E-4</v>
      </c>
      <c r="BZ81">
        <f t="shared" si="370"/>
        <v>1.6100363831445167E-5</v>
      </c>
      <c r="CA81">
        <f t="shared" si="371"/>
        <v>-1.4002749415209124E-4</v>
      </c>
      <c r="CB81">
        <f t="shared" si="372"/>
        <v>3.0277865656929629E-4</v>
      </c>
      <c r="CC81">
        <f t="shared" si="373"/>
        <v>1.0925324113755692E-4</v>
      </c>
      <c r="CD81">
        <f t="shared" si="374"/>
        <v>1.2351585510816121E-4</v>
      </c>
      <c r="CE81">
        <f t="shared" si="375"/>
        <v>1.9532486816204662E-4</v>
      </c>
      <c r="CF81">
        <f t="shared" si="376"/>
        <v>4.1803121183982077E-6</v>
      </c>
      <c r="CG81">
        <f t="shared" si="377"/>
        <v>1.8238772108100423E-4</v>
      </c>
      <c r="CH81" s="7">
        <v>50</v>
      </c>
      <c r="CI81" s="8">
        <v>150</v>
      </c>
      <c r="CJ81" s="8">
        <v>145</v>
      </c>
      <c r="CK81" s="8">
        <f t="shared" si="300"/>
        <v>3</v>
      </c>
      <c r="CL81" s="8">
        <f t="shared" si="301"/>
        <v>0.33333333333333331</v>
      </c>
      <c r="CM81">
        <f t="shared" si="302"/>
        <v>0.1</v>
      </c>
      <c r="CN81">
        <f t="shared" si="378"/>
        <v>375</v>
      </c>
      <c r="CO81">
        <f t="shared" ref="CO81:CU81" si="407">CN81+125</f>
        <v>500</v>
      </c>
      <c r="CP81">
        <f t="shared" si="407"/>
        <v>625</v>
      </c>
      <c r="CQ81">
        <f t="shared" si="407"/>
        <v>750</v>
      </c>
      <c r="CR81">
        <f t="shared" si="407"/>
        <v>875</v>
      </c>
      <c r="CS81">
        <f t="shared" si="407"/>
        <v>1000</v>
      </c>
      <c r="CT81">
        <f t="shared" si="407"/>
        <v>1125</v>
      </c>
      <c r="CU81">
        <f t="shared" si="407"/>
        <v>1250</v>
      </c>
      <c r="CV81">
        <f t="shared" ref="CV81:DB86" si="408">CN81/$CH81</f>
        <v>7.5</v>
      </c>
      <c r="CW81">
        <f t="shared" si="408"/>
        <v>10</v>
      </c>
      <c r="CX81">
        <f t="shared" si="408"/>
        <v>12.5</v>
      </c>
      <c r="CY81">
        <f t="shared" si="408"/>
        <v>15</v>
      </c>
      <c r="CZ81">
        <f t="shared" si="408"/>
        <v>17.5</v>
      </c>
      <c r="DA81">
        <f t="shared" si="408"/>
        <v>20</v>
      </c>
      <c r="DB81">
        <f t="shared" si="408"/>
        <v>22.5</v>
      </c>
      <c r="DC81">
        <f t="shared" si="404"/>
        <v>25</v>
      </c>
      <c r="DD81" s="11">
        <f t="shared" ref="DD81:DJ86" si="409">($CI81-$CJ81)/CN81</f>
        <v>1.3333333333333334E-2</v>
      </c>
      <c r="DE81" s="11">
        <f t="shared" si="409"/>
        <v>0.01</v>
      </c>
      <c r="DF81" s="11">
        <f t="shared" si="409"/>
        <v>8.0000000000000002E-3</v>
      </c>
      <c r="DG81" s="11">
        <f t="shared" si="409"/>
        <v>6.6666666666666671E-3</v>
      </c>
      <c r="DH81" s="11">
        <f t="shared" si="409"/>
        <v>5.7142857142857143E-3</v>
      </c>
      <c r="DI81" s="11">
        <f t="shared" si="409"/>
        <v>5.0000000000000001E-3</v>
      </c>
      <c r="DJ81" s="11">
        <f t="shared" si="409"/>
        <v>4.4444444444444444E-3</v>
      </c>
      <c r="DK81" s="11">
        <f t="shared" si="405"/>
        <v>4.0000000000000001E-3</v>
      </c>
      <c r="DL81">
        <f t="shared" si="304"/>
        <v>5</v>
      </c>
      <c r="DM81">
        <f t="shared" ref="DM81:DT81" si="410">E81+F81</f>
        <v>3.3251895899999997E-6</v>
      </c>
      <c r="DN81">
        <f t="shared" si="410"/>
        <v>2.9832642099999999E-6</v>
      </c>
      <c r="DO81">
        <f t="shared" si="410"/>
        <v>2.6148386399999999E-6</v>
      </c>
      <c r="DP81">
        <f t="shared" si="410"/>
        <v>2.24220919E-6</v>
      </c>
      <c r="DQ81">
        <f t="shared" si="410"/>
        <v>1.8864132449999999E-6</v>
      </c>
      <c r="DR81">
        <f t="shared" si="410"/>
        <v>1.5628509310000001E-6</v>
      </c>
      <c r="DS81">
        <f t="shared" si="410"/>
        <v>1.280294481E-6</v>
      </c>
      <c r="DT81">
        <f t="shared" si="410"/>
        <v>1.0414737979999999E-6</v>
      </c>
    </row>
    <row r="82" spans="1:124">
      <c r="A82">
        <f>'2000 250 200 1'!A83</f>
        <v>79</v>
      </c>
      <c r="B82">
        <f t="shared" si="298"/>
        <v>-790</v>
      </c>
      <c r="C82">
        <f>'2000 250 200 1'!B83</f>
        <v>9.1950000000000003</v>
      </c>
      <c r="D82">
        <f t="shared" si="299"/>
        <v>0.96355173357409629</v>
      </c>
      <c r="E82">
        <f>'2000 250 200 1'!C216</f>
        <v>1.4677618199999999E-6</v>
      </c>
      <c r="F82">
        <f>'2000 250 200 1'!C349</f>
        <v>1.3439692899999999E-6</v>
      </c>
      <c r="G82">
        <f>'2000 250 200 1'!C482</f>
        <v>1.20563558E-6</v>
      </c>
      <c r="H82">
        <f>'2000 250 200 1'!C615</f>
        <v>1.0591075799999999E-6</v>
      </c>
      <c r="I82">
        <f>'2000 250 200 1'!C748</f>
        <v>9.12629813E-7</v>
      </c>
      <c r="J82">
        <f>'2000 250 200 1'!C881</f>
        <v>7.7337092899999998E-7</v>
      </c>
      <c r="K82">
        <f>'2000 250 200 1'!C1014</f>
        <v>6.4663266299999999E-7</v>
      </c>
      <c r="L82">
        <f>'2000 250 200 1'!C1147</f>
        <v>5.3533917700000001E-7</v>
      </c>
      <c r="M82">
        <f>'2000 250 200 1'!C1280</f>
        <v>4.4037536199999999E-7</v>
      </c>
      <c r="N82">
        <f t="shared" si="306"/>
        <v>1.2379252999999999E-7</v>
      </c>
      <c r="O82">
        <f t="shared" si="307"/>
        <v>1.383337099999999E-7</v>
      </c>
      <c r="P82">
        <f t="shared" si="308"/>
        <v>1.4652800000000013E-7</v>
      </c>
      <c r="Q82">
        <f t="shared" si="309"/>
        <v>1.4647776699999992E-7</v>
      </c>
      <c r="R82">
        <f t="shared" si="310"/>
        <v>1.3925888400000002E-7</v>
      </c>
      <c r="S82">
        <f t="shared" si="311"/>
        <v>1.2673826599999999E-7</v>
      </c>
      <c r="T82">
        <f t="shared" si="312"/>
        <v>1.1129348599999998E-7</v>
      </c>
      <c r="U82">
        <f t="shared" si="313"/>
        <v>9.496381500000002E-8</v>
      </c>
      <c r="V82">
        <f t="shared" si="314"/>
        <v>-1.4541179999999909E-8</v>
      </c>
      <c r="W82">
        <f t="shared" si="315"/>
        <v>-8.1942900000002319E-9</v>
      </c>
      <c r="X82">
        <f t="shared" si="316"/>
        <v>5.0233000000213688E-11</v>
      </c>
      <c r="Y82">
        <f t="shared" si="317"/>
        <v>7.2188829999998998E-9</v>
      </c>
      <c r="Z82">
        <f t="shared" si="318"/>
        <v>1.2520618000000027E-8</v>
      </c>
      <c r="AA82">
        <f t="shared" si="319"/>
        <v>1.5444780000000013E-8</v>
      </c>
      <c r="AB82">
        <f t="shared" si="320"/>
        <v>1.6329670999999959E-8</v>
      </c>
      <c r="AC82">
        <f t="shared" si="321"/>
        <v>-6.3468900000001011E-9</v>
      </c>
      <c r="AD82">
        <f t="shared" si="322"/>
        <v>-8.2445230000004455E-9</v>
      </c>
      <c r="AE82">
        <f t="shared" si="323"/>
        <v>-7.1686500000001097E-9</v>
      </c>
      <c r="AF82">
        <f t="shared" si="324"/>
        <v>-5.3017350000001274E-9</v>
      </c>
      <c r="AG82">
        <f t="shared" si="325"/>
        <v>-2.9241619999998798E-9</v>
      </c>
      <c r="AH82">
        <f t="shared" si="326"/>
        <v>-8.8489099999994638E-10</v>
      </c>
      <c r="AI82">
        <f t="shared" si="327"/>
        <v>1.8976330000009797E-9</v>
      </c>
      <c r="AJ82">
        <f t="shared" si="328"/>
        <v>-1.0758730000003359E-9</v>
      </c>
      <c r="AK82">
        <f t="shared" si="329"/>
        <v>-1.8669149999997705E-9</v>
      </c>
      <c r="AL82">
        <f t="shared" si="330"/>
        <v>-2.3775730000003534E-9</v>
      </c>
      <c r="AM82">
        <f t="shared" si="331"/>
        <v>-2.0392709999998276E-9</v>
      </c>
      <c r="AN82">
        <f t="shared" si="332"/>
        <v>2.9735060000017391E-9</v>
      </c>
      <c r="AO82">
        <f t="shared" si="333"/>
        <v>7.9104199999901111E-10</v>
      </c>
      <c r="AP82">
        <f t="shared" si="334"/>
        <v>5.1065800000047703E-10</v>
      </c>
      <c r="AQ82">
        <f t="shared" si="335"/>
        <v>-3.3830200000020822E-10</v>
      </c>
      <c r="AR82">
        <f t="shared" si="336"/>
        <v>2.182464000001881E-9</v>
      </c>
      <c r="AS82">
        <f t="shared" si="337"/>
        <v>2.8038399999652238E-10</v>
      </c>
      <c r="AT82">
        <f t="shared" si="338"/>
        <v>8.4895999999952058E-10</v>
      </c>
      <c r="AU82">
        <f t="shared" si="339"/>
        <v>1.9020800000014411E-9</v>
      </c>
      <c r="AV82">
        <f t="shared" si="340"/>
        <v>-5.6857600000310408E-10</v>
      </c>
      <c r="AW82">
        <f t="shared" si="341"/>
        <v>2.4706560000105803E-9</v>
      </c>
      <c r="AX82">
        <f t="shared" si="342"/>
        <v>4.4027158059221382E-2</v>
      </c>
      <c r="AY82">
        <f t="shared" si="343"/>
        <v>5.4256920994977503E-2</v>
      </c>
      <c r="AZ82">
        <f t="shared" si="344"/>
        <v>6.4699610352283887E-2</v>
      </c>
      <c r="BA82">
        <f t="shared" si="345"/>
        <v>7.4288679374860306E-2</v>
      </c>
      <c r="BB82">
        <f t="shared" si="346"/>
        <v>8.2597166496383434E-2</v>
      </c>
      <c r="BC82">
        <f t="shared" si="347"/>
        <v>8.925207422996434E-2</v>
      </c>
      <c r="BD82">
        <f t="shared" si="348"/>
        <v>9.4159168800502027E-2</v>
      </c>
      <c r="BE82">
        <f t="shared" si="349"/>
        <v>9.7327457165215028E-2</v>
      </c>
      <c r="BF82">
        <f t="shared" si="350"/>
        <v>-3.6195799691862108E-3</v>
      </c>
      <c r="BG82">
        <f t="shared" si="351"/>
        <v>-2.2706962977890443E-3</v>
      </c>
      <c r="BH82">
        <f t="shared" si="352"/>
        <v>1.5809601336409961E-5</v>
      </c>
      <c r="BI82">
        <f t="shared" si="353"/>
        <v>2.6297260993841031E-3</v>
      </c>
      <c r="BJ82">
        <f t="shared" si="354"/>
        <v>5.3675892547719161E-3</v>
      </c>
      <c r="BK82">
        <f t="shared" si="355"/>
        <v>7.8987583378533534E-3</v>
      </c>
      <c r="BL82">
        <f t="shared" si="356"/>
        <v>1.0065460081460392E-2</v>
      </c>
      <c r="BM82">
        <f t="shared" si="357"/>
        <v>-1.2502555242932614E-3</v>
      </c>
      <c r="BN82">
        <f t="shared" si="358"/>
        <v>-1.8234680146797914E-3</v>
      </c>
      <c r="BO82">
        <f t="shared" si="359"/>
        <v>-1.8145063759691172E-3</v>
      </c>
      <c r="BP82">
        <f t="shared" si="360"/>
        <v>-1.563130859180312E-3</v>
      </c>
      <c r="BQ82">
        <f t="shared" si="361"/>
        <v>-1.0195920345795969E-3</v>
      </c>
      <c r="BR82">
        <f t="shared" si="362"/>
        <v>-3.6936356934051461E-4</v>
      </c>
      <c r="BS82">
        <f t="shared" si="363"/>
        <v>3.1684755744809781E-4</v>
      </c>
      <c r="BT82">
        <f t="shared" si="364"/>
        <v>-2.0319759748760644E-4</v>
      </c>
      <c r="BU82">
        <f t="shared" si="365"/>
        <v>-4.0608268076464826E-4</v>
      </c>
      <c r="BV82">
        <f t="shared" si="366"/>
        <v>-6.0543021836088342E-4</v>
      </c>
      <c r="BW82">
        <f t="shared" si="367"/>
        <v>-6.1640161026540075E-4</v>
      </c>
      <c r="BX82">
        <f t="shared" si="368"/>
        <v>4.3970676338548508E-4</v>
      </c>
      <c r="BY82">
        <f t="shared" si="369"/>
        <v>1.3314188725998868E-4</v>
      </c>
      <c r="BZ82">
        <f t="shared" si="370"/>
        <v>9.9490800907181231E-5</v>
      </c>
      <c r="CA82">
        <f t="shared" si="371"/>
        <v>-7.7459747017725596E-5</v>
      </c>
      <c r="CB82">
        <f t="shared" si="372"/>
        <v>2.9456502668546801E-4</v>
      </c>
      <c r="CC82">
        <f t="shared" si="373"/>
        <v>4.329128228579919E-5</v>
      </c>
      <c r="CD82">
        <f t="shared" si="374"/>
        <v>1.5233197953469531E-4</v>
      </c>
      <c r="CE82">
        <f t="shared" si="375"/>
        <v>2.3942258478607556E-4</v>
      </c>
      <c r="CF82">
        <f t="shared" si="376"/>
        <v>-8.2199079900516491E-5</v>
      </c>
      <c r="CG82">
        <f t="shared" si="377"/>
        <v>2.9465812595112236E-4</v>
      </c>
      <c r="CH82" s="7">
        <v>50</v>
      </c>
      <c r="CI82" s="8">
        <v>150</v>
      </c>
      <c r="CJ82" s="8">
        <v>145</v>
      </c>
      <c r="CK82" s="8">
        <f t="shared" si="300"/>
        <v>3</v>
      </c>
      <c r="CL82" s="8">
        <f t="shared" si="301"/>
        <v>0.33333333333333331</v>
      </c>
      <c r="CM82">
        <f t="shared" si="302"/>
        <v>0.1</v>
      </c>
      <c r="CN82">
        <f t="shared" si="378"/>
        <v>375</v>
      </c>
      <c r="CO82">
        <f t="shared" ref="CO82:CU82" si="411">CN82+125</f>
        <v>500</v>
      </c>
      <c r="CP82">
        <f t="shared" si="411"/>
        <v>625</v>
      </c>
      <c r="CQ82">
        <f t="shared" si="411"/>
        <v>750</v>
      </c>
      <c r="CR82">
        <f t="shared" si="411"/>
        <v>875</v>
      </c>
      <c r="CS82">
        <f t="shared" si="411"/>
        <v>1000</v>
      </c>
      <c r="CT82">
        <f t="shared" si="411"/>
        <v>1125</v>
      </c>
      <c r="CU82">
        <f t="shared" si="411"/>
        <v>1250</v>
      </c>
      <c r="CV82">
        <f t="shared" si="408"/>
        <v>7.5</v>
      </c>
      <c r="CW82">
        <f t="shared" si="408"/>
        <v>10</v>
      </c>
      <c r="CX82">
        <f t="shared" si="408"/>
        <v>12.5</v>
      </c>
      <c r="CY82">
        <f t="shared" si="408"/>
        <v>15</v>
      </c>
      <c r="CZ82">
        <f t="shared" si="408"/>
        <v>17.5</v>
      </c>
      <c r="DA82">
        <f t="shared" si="408"/>
        <v>20</v>
      </c>
      <c r="DB82">
        <f t="shared" si="408"/>
        <v>22.5</v>
      </c>
      <c r="DC82">
        <f t="shared" si="404"/>
        <v>25</v>
      </c>
      <c r="DD82" s="11">
        <f t="shared" si="409"/>
        <v>1.3333333333333334E-2</v>
      </c>
      <c r="DE82" s="11">
        <f t="shared" si="409"/>
        <v>0.01</v>
      </c>
      <c r="DF82" s="11">
        <f t="shared" si="409"/>
        <v>8.0000000000000002E-3</v>
      </c>
      <c r="DG82" s="11">
        <f t="shared" si="409"/>
        <v>6.6666666666666671E-3</v>
      </c>
      <c r="DH82" s="11">
        <f t="shared" si="409"/>
        <v>5.7142857142857143E-3</v>
      </c>
      <c r="DI82" s="11">
        <f t="shared" si="409"/>
        <v>5.0000000000000001E-3</v>
      </c>
      <c r="DJ82" s="11">
        <f t="shared" si="409"/>
        <v>4.4444444444444444E-3</v>
      </c>
      <c r="DK82" s="11">
        <f t="shared" si="405"/>
        <v>4.0000000000000001E-3</v>
      </c>
      <c r="DL82">
        <f t="shared" si="304"/>
        <v>5</v>
      </c>
      <c r="DM82">
        <f t="shared" ref="DM82:DT82" si="412">E82+F82</f>
        <v>2.8117311100000001E-6</v>
      </c>
      <c r="DN82">
        <f t="shared" si="412"/>
        <v>2.5496048700000002E-6</v>
      </c>
      <c r="DO82">
        <f t="shared" si="412"/>
        <v>2.26474316E-6</v>
      </c>
      <c r="DP82">
        <f t="shared" si="412"/>
        <v>1.9717373929999997E-6</v>
      </c>
      <c r="DQ82">
        <f t="shared" si="412"/>
        <v>1.686000742E-6</v>
      </c>
      <c r="DR82">
        <f t="shared" si="412"/>
        <v>1.4200035919999999E-6</v>
      </c>
      <c r="DS82">
        <f t="shared" si="412"/>
        <v>1.18197184E-6</v>
      </c>
      <c r="DT82">
        <f t="shared" si="412"/>
        <v>9.7571453899999994E-7</v>
      </c>
    </row>
    <row r="83" spans="1:124">
      <c r="A83">
        <f>'2000 250 200 1'!A84</f>
        <v>80</v>
      </c>
      <c r="B83">
        <f t="shared" si="298"/>
        <v>-800</v>
      </c>
      <c r="C83">
        <f>'2000 250 200 1'!B84</f>
        <v>10.32</v>
      </c>
      <c r="D83">
        <f t="shared" si="299"/>
        <v>1.0136796972911926</v>
      </c>
      <c r="E83">
        <f>'2000 250 200 1'!C217</f>
        <v>1.2346748000000001E-6</v>
      </c>
      <c r="F83">
        <f>'2000 250 200 1'!C350</f>
        <v>1.1395639E-6</v>
      </c>
      <c r="G83">
        <f>'2000 250 200 1'!C483</f>
        <v>1.0335297000000001E-6</v>
      </c>
      <c r="H83">
        <f>'2000 250 200 1'!C616</f>
        <v>9.1994392599999997E-7</v>
      </c>
      <c r="I83">
        <f>'2000 250 200 1'!C749</f>
        <v>8.0444115099999996E-7</v>
      </c>
      <c r="J83">
        <f>'2000 250 200 1'!C882</f>
        <v>6.9236340599999995E-7</v>
      </c>
      <c r="K83">
        <f>'2000 250 200 1'!C1015</f>
        <v>5.88054897E-7</v>
      </c>
      <c r="L83">
        <f>'2000 250 200 1'!C1148</f>
        <v>4.9427249600000005E-7</v>
      </c>
      <c r="M83">
        <f>'2000 250 200 1'!C1281</f>
        <v>4.1231500999999998E-7</v>
      </c>
      <c r="N83">
        <f t="shared" si="306"/>
        <v>9.5110900000000098E-8</v>
      </c>
      <c r="O83">
        <f t="shared" si="307"/>
        <v>1.0603419999999989E-7</v>
      </c>
      <c r="P83">
        <f t="shared" si="308"/>
        <v>1.1358577400000013E-7</v>
      </c>
      <c r="Q83">
        <f t="shared" si="309"/>
        <v>1.15502775E-7</v>
      </c>
      <c r="R83">
        <f t="shared" si="310"/>
        <v>1.1207774500000001E-7</v>
      </c>
      <c r="S83">
        <f t="shared" si="311"/>
        <v>1.0430850899999995E-7</v>
      </c>
      <c r="T83">
        <f t="shared" si="312"/>
        <v>9.3782400999999958E-8</v>
      </c>
      <c r="U83">
        <f t="shared" si="313"/>
        <v>8.1957486000000066E-8</v>
      </c>
      <c r="V83">
        <f t="shared" si="314"/>
        <v>-1.0923299999999789E-8</v>
      </c>
      <c r="W83">
        <f t="shared" si="315"/>
        <v>-7.5515740000002418E-9</v>
      </c>
      <c r="X83">
        <f t="shared" si="316"/>
        <v>-1.9170009999998745E-9</v>
      </c>
      <c r="Y83">
        <f t="shared" si="317"/>
        <v>3.4250299999999956E-9</v>
      </c>
      <c r="Z83">
        <f t="shared" si="318"/>
        <v>7.769236000000057E-9</v>
      </c>
      <c r="AA83">
        <f t="shared" si="319"/>
        <v>1.0526107999999992E-8</v>
      </c>
      <c r="AB83">
        <f t="shared" si="320"/>
        <v>1.1824914999999892E-8</v>
      </c>
      <c r="AC83">
        <f t="shared" si="321"/>
        <v>-3.3717259999993356E-9</v>
      </c>
      <c r="AD83">
        <f t="shared" si="322"/>
        <v>-5.6345730000001555E-9</v>
      </c>
      <c r="AE83">
        <f t="shared" si="323"/>
        <v>-5.3420310000002936E-9</v>
      </c>
      <c r="AF83">
        <f t="shared" si="324"/>
        <v>-4.3442059999998497E-9</v>
      </c>
      <c r="AG83">
        <f t="shared" si="325"/>
        <v>-2.7568720000000414E-9</v>
      </c>
      <c r="AH83">
        <f t="shared" si="326"/>
        <v>-1.2988069999997935E-9</v>
      </c>
      <c r="AI83">
        <f t="shared" si="327"/>
        <v>2.2628470000010317E-9</v>
      </c>
      <c r="AJ83">
        <f t="shared" si="328"/>
        <v>-2.9254200000007374E-10</v>
      </c>
      <c r="AK83">
        <f t="shared" si="329"/>
        <v>-9.9782500000023214E-10</v>
      </c>
      <c r="AL83">
        <f t="shared" si="330"/>
        <v>-1.5873340000003377E-9</v>
      </c>
      <c r="AM83">
        <f t="shared" si="331"/>
        <v>-1.4580650000000362E-9</v>
      </c>
      <c r="AN83">
        <f t="shared" si="332"/>
        <v>2.5553890000021642E-9</v>
      </c>
      <c r="AO83">
        <f t="shared" si="333"/>
        <v>7.0528299999846433E-10</v>
      </c>
      <c r="AP83">
        <f t="shared" si="334"/>
        <v>5.8950900000105844E-10</v>
      </c>
      <c r="AQ83">
        <f t="shared" si="335"/>
        <v>-1.2926900000093678E-10</v>
      </c>
      <c r="AR83">
        <f t="shared" si="336"/>
        <v>1.8501060000028528E-9</v>
      </c>
      <c r="AS83">
        <f t="shared" si="337"/>
        <v>1.1577399999772353E-10</v>
      </c>
      <c r="AT83">
        <f t="shared" si="338"/>
        <v>7.1877800000008939E-10</v>
      </c>
      <c r="AU83">
        <f t="shared" si="339"/>
        <v>1.7343320000039646E-9</v>
      </c>
      <c r="AV83">
        <f t="shared" si="340"/>
        <v>-6.0300400000046004E-10</v>
      </c>
      <c r="AW83">
        <f t="shared" si="341"/>
        <v>2.3373360000004013E-9</v>
      </c>
      <c r="AX83">
        <f t="shared" si="342"/>
        <v>4.0059535715595944E-2</v>
      </c>
      <c r="AY83">
        <f t="shared" si="343"/>
        <v>4.8794124652522967E-2</v>
      </c>
      <c r="AZ83">
        <f t="shared" si="344"/>
        <v>5.8145537512365751E-2</v>
      </c>
      <c r="BA83">
        <f t="shared" si="345"/>
        <v>6.6982007986839009E-2</v>
      </c>
      <c r="BB83">
        <f t="shared" si="346"/>
        <v>7.4878008939680163E-2</v>
      </c>
      <c r="BC83">
        <f t="shared" si="347"/>
        <v>8.1464400153923713E-2</v>
      </c>
      <c r="BD83">
        <f t="shared" si="348"/>
        <v>8.6648828816993609E-2</v>
      </c>
      <c r="BE83">
        <f t="shared" si="349"/>
        <v>9.0402179003777339E-2</v>
      </c>
      <c r="BF83">
        <f t="shared" si="350"/>
        <v>-3.2054114945134736E-3</v>
      </c>
      <c r="BG83">
        <f t="shared" si="351"/>
        <v>-2.4414750666688946E-3</v>
      </c>
      <c r="BH83">
        <f t="shared" si="352"/>
        <v>-6.9509073158712561E-4</v>
      </c>
      <c r="BI83">
        <f t="shared" si="353"/>
        <v>1.4172058135517595E-3</v>
      </c>
      <c r="BJ83">
        <f t="shared" si="354"/>
        <v>3.7265034748956549E-3</v>
      </c>
      <c r="BK83">
        <f t="shared" si="355"/>
        <v>5.9312348978938908E-3</v>
      </c>
      <c r="BL83">
        <f t="shared" si="356"/>
        <v>7.9115345424867443E-3</v>
      </c>
      <c r="BM83">
        <f t="shared" si="357"/>
        <v>-7.7910123086109568E-4</v>
      </c>
      <c r="BN83">
        <f t="shared" si="358"/>
        <v>-1.4456969407558751E-3</v>
      </c>
      <c r="BO83">
        <f t="shared" si="359"/>
        <v>-1.5482899397275334E-3</v>
      </c>
      <c r="BP83">
        <f t="shared" si="360"/>
        <v>-1.445753831653321E-3</v>
      </c>
      <c r="BQ83">
        <f t="shared" si="361"/>
        <v>-1.0689146788321713E-3</v>
      </c>
      <c r="BR83">
        <f t="shared" si="362"/>
        <v>-5.9387450854264895E-4</v>
      </c>
      <c r="BS83">
        <f t="shared" si="363"/>
        <v>4.4091569165694136E-4</v>
      </c>
      <c r="BT83">
        <f t="shared" si="364"/>
        <v>-6.3736833361565954E-5</v>
      </c>
      <c r="BU83">
        <f t="shared" si="365"/>
        <v>-2.4708833576457545E-4</v>
      </c>
      <c r="BV83">
        <f t="shared" si="366"/>
        <v>-4.5364377802944723E-4</v>
      </c>
      <c r="BW83">
        <f t="shared" si="367"/>
        <v>-4.8741128273256646E-4</v>
      </c>
      <c r="BX83">
        <f t="shared" si="368"/>
        <v>4.3872977816590596E-4</v>
      </c>
      <c r="BY83">
        <f t="shared" si="369"/>
        <v>1.3621031911655848E-4</v>
      </c>
      <c r="BZ83">
        <f t="shared" si="370"/>
        <v>1.3005962908453573E-4</v>
      </c>
      <c r="CA83">
        <f t="shared" si="371"/>
        <v>-3.3049368822642588E-5</v>
      </c>
      <c r="CB83">
        <f t="shared" si="372"/>
        <v>2.8851232601763606E-4</v>
      </c>
      <c r="CC83">
        <f t="shared" si="373"/>
        <v>2.0410885197909686E-5</v>
      </c>
      <c r="CD83">
        <f t="shared" si="374"/>
        <v>1.4535683384584277E-4</v>
      </c>
      <c r="CE83">
        <f t="shared" si="375"/>
        <v>2.5110338827682071E-4</v>
      </c>
      <c r="CF83">
        <f t="shared" si="376"/>
        <v>-9.910519147315319E-5</v>
      </c>
      <c r="CG83">
        <f t="shared" si="377"/>
        <v>3.1934487400366181E-4</v>
      </c>
      <c r="CH83" s="7">
        <v>50</v>
      </c>
      <c r="CI83" s="8">
        <v>150</v>
      </c>
      <c r="CJ83" s="8">
        <v>145</v>
      </c>
      <c r="CK83" s="8">
        <f t="shared" si="300"/>
        <v>3</v>
      </c>
      <c r="CL83" s="8">
        <f t="shared" si="301"/>
        <v>0.33333333333333331</v>
      </c>
      <c r="CM83">
        <f t="shared" si="302"/>
        <v>0.1</v>
      </c>
      <c r="CN83">
        <f t="shared" si="378"/>
        <v>375</v>
      </c>
      <c r="CO83">
        <f t="shared" ref="CO83:CU83" si="413">CN83+125</f>
        <v>500</v>
      </c>
      <c r="CP83">
        <f t="shared" si="413"/>
        <v>625</v>
      </c>
      <c r="CQ83">
        <f t="shared" si="413"/>
        <v>750</v>
      </c>
      <c r="CR83">
        <f t="shared" si="413"/>
        <v>875</v>
      </c>
      <c r="CS83">
        <f t="shared" si="413"/>
        <v>1000</v>
      </c>
      <c r="CT83">
        <f t="shared" si="413"/>
        <v>1125</v>
      </c>
      <c r="CU83">
        <f t="shared" si="413"/>
        <v>1250</v>
      </c>
      <c r="CV83">
        <f t="shared" si="408"/>
        <v>7.5</v>
      </c>
      <c r="CW83">
        <f t="shared" si="408"/>
        <v>10</v>
      </c>
      <c r="CX83">
        <f t="shared" si="408"/>
        <v>12.5</v>
      </c>
      <c r="CY83">
        <f t="shared" si="408"/>
        <v>15</v>
      </c>
      <c r="CZ83">
        <f t="shared" si="408"/>
        <v>17.5</v>
      </c>
      <c r="DA83">
        <f t="shared" si="408"/>
        <v>20</v>
      </c>
      <c r="DB83">
        <f t="shared" si="408"/>
        <v>22.5</v>
      </c>
      <c r="DC83">
        <f t="shared" si="404"/>
        <v>25</v>
      </c>
      <c r="DD83" s="11">
        <f t="shared" si="409"/>
        <v>1.3333333333333334E-2</v>
      </c>
      <c r="DE83" s="11">
        <f t="shared" si="409"/>
        <v>0.01</v>
      </c>
      <c r="DF83" s="11">
        <f t="shared" si="409"/>
        <v>8.0000000000000002E-3</v>
      </c>
      <c r="DG83" s="11">
        <f t="shared" si="409"/>
        <v>6.6666666666666671E-3</v>
      </c>
      <c r="DH83" s="11">
        <f t="shared" si="409"/>
        <v>5.7142857142857143E-3</v>
      </c>
      <c r="DI83" s="11">
        <f t="shared" si="409"/>
        <v>5.0000000000000001E-3</v>
      </c>
      <c r="DJ83" s="11">
        <f t="shared" si="409"/>
        <v>4.4444444444444444E-3</v>
      </c>
      <c r="DK83" s="11">
        <f t="shared" si="405"/>
        <v>4.0000000000000001E-3</v>
      </c>
      <c r="DL83">
        <f t="shared" si="304"/>
        <v>5</v>
      </c>
      <c r="DM83">
        <f t="shared" ref="DM83:DT83" si="414">E83+F83</f>
        <v>2.3742387000000003E-6</v>
      </c>
      <c r="DN83">
        <f t="shared" si="414"/>
        <v>2.1730936000000001E-6</v>
      </c>
      <c r="DO83">
        <f t="shared" si="414"/>
        <v>1.9534736259999998E-6</v>
      </c>
      <c r="DP83">
        <f t="shared" si="414"/>
        <v>1.7243850769999999E-6</v>
      </c>
      <c r="DQ83">
        <f t="shared" si="414"/>
        <v>1.4968045569999999E-6</v>
      </c>
      <c r="DR83">
        <f t="shared" si="414"/>
        <v>1.2804183030000001E-6</v>
      </c>
      <c r="DS83">
        <f t="shared" si="414"/>
        <v>1.0823273929999999E-6</v>
      </c>
      <c r="DT83">
        <f t="shared" si="414"/>
        <v>9.0658750600000003E-7</v>
      </c>
    </row>
    <row r="84" spans="1:124">
      <c r="A84">
        <f>'2000 250 200 1'!A85</f>
        <v>81</v>
      </c>
      <c r="B84">
        <f t="shared" si="298"/>
        <v>-810</v>
      </c>
      <c r="C84">
        <f>'2000 250 200 1'!B85</f>
        <v>11.59</v>
      </c>
      <c r="D84">
        <f t="shared" si="299"/>
        <v>1.064083435963596</v>
      </c>
      <c r="E84">
        <f>'2000 250 200 1'!C218</f>
        <v>1.0379941899999999E-6</v>
      </c>
      <c r="F84">
        <f>'2000 250 200 1'!C351</f>
        <v>9.6460355699999993E-7</v>
      </c>
      <c r="G84">
        <f>'2000 250 200 1'!C484</f>
        <v>8.8337979299999995E-7</v>
      </c>
      <c r="H84">
        <f>'2000 250 200 1'!C617</f>
        <v>7.9563895400000001E-7</v>
      </c>
      <c r="I84">
        <f>'2000 250 200 1'!C750</f>
        <v>7.0510225799999997E-7</v>
      </c>
      <c r="J84">
        <f>'2000 250 200 1'!C883</f>
        <v>6.1566155699999998E-7</v>
      </c>
      <c r="K84">
        <f>'2000 250 200 1'!C1016</f>
        <v>5.3069176100000003E-7</v>
      </c>
      <c r="L84">
        <f>'2000 250 200 1'!C1149</f>
        <v>4.52601761E-7</v>
      </c>
      <c r="M84">
        <f>'2000 250 200 1'!C1282</f>
        <v>3.8282073600000001E-7</v>
      </c>
      <c r="N84">
        <f t="shared" si="306"/>
        <v>7.3390633000000017E-8</v>
      </c>
      <c r="O84">
        <f t="shared" si="307"/>
        <v>8.1223763999999978E-8</v>
      </c>
      <c r="P84">
        <f t="shared" si="308"/>
        <v>8.7740838999999937E-8</v>
      </c>
      <c r="Q84">
        <f t="shared" si="309"/>
        <v>9.0536696000000047E-8</v>
      </c>
      <c r="R84">
        <f t="shared" si="310"/>
        <v>8.9440700999999987E-8</v>
      </c>
      <c r="S84">
        <f t="shared" si="311"/>
        <v>8.4969795999999947E-8</v>
      </c>
      <c r="T84">
        <f t="shared" si="312"/>
        <v>7.8090000000000033E-8</v>
      </c>
      <c r="U84">
        <f t="shared" si="313"/>
        <v>6.9781024999999993E-8</v>
      </c>
      <c r="V84">
        <f t="shared" si="314"/>
        <v>-7.8331309999999604E-9</v>
      </c>
      <c r="W84">
        <f t="shared" si="315"/>
        <v>-6.5170749999999591E-9</v>
      </c>
      <c r="X84">
        <f t="shared" si="316"/>
        <v>-2.7958570000001106E-9</v>
      </c>
      <c r="Y84">
        <f t="shared" si="317"/>
        <v>1.09599500000006E-9</v>
      </c>
      <c r="Z84">
        <f t="shared" si="318"/>
        <v>4.47090500000004E-9</v>
      </c>
      <c r="AA84">
        <f t="shared" si="319"/>
        <v>6.8797959999999145E-9</v>
      </c>
      <c r="AB84">
        <f t="shared" si="320"/>
        <v>8.3089750000000402E-9</v>
      </c>
      <c r="AC84">
        <f t="shared" si="321"/>
        <v>-1.3160559999995778E-9</v>
      </c>
      <c r="AD84">
        <f t="shared" si="322"/>
        <v>-3.7212180000001661E-9</v>
      </c>
      <c r="AE84">
        <f t="shared" si="323"/>
        <v>-3.8918519999998529E-9</v>
      </c>
      <c r="AF84">
        <f t="shared" si="324"/>
        <v>-3.3749100000001918E-9</v>
      </c>
      <c r="AG84">
        <f t="shared" si="325"/>
        <v>-2.4088909999996628E-9</v>
      </c>
      <c r="AH84">
        <f t="shared" si="326"/>
        <v>-1.4291790000001786E-9</v>
      </c>
      <c r="AI84">
        <f t="shared" si="327"/>
        <v>2.4051620000002707E-9</v>
      </c>
      <c r="AJ84">
        <f t="shared" si="328"/>
        <v>1.7063400000032208E-10</v>
      </c>
      <c r="AK84">
        <f t="shared" si="329"/>
        <v>-5.1694199999955528E-10</v>
      </c>
      <c r="AL84">
        <f t="shared" si="330"/>
        <v>-9.6601900000021138E-10</v>
      </c>
      <c r="AM84">
        <f t="shared" si="331"/>
        <v>-9.7971199999953713E-10</v>
      </c>
      <c r="AN84">
        <f t="shared" si="332"/>
        <v>2.2345279999997369E-9</v>
      </c>
      <c r="AO84">
        <f t="shared" si="333"/>
        <v>6.8757600000083027E-10</v>
      </c>
      <c r="AP84">
        <f t="shared" si="334"/>
        <v>4.4907699999927967E-10</v>
      </c>
      <c r="AQ84">
        <f t="shared" si="335"/>
        <v>1.3693000000225723E-11</v>
      </c>
      <c r="AR84">
        <f t="shared" si="336"/>
        <v>1.5469520000000713E-9</v>
      </c>
      <c r="AS84">
        <f t="shared" si="337"/>
        <v>2.3849900000165648E-10</v>
      </c>
      <c r="AT84">
        <f t="shared" si="338"/>
        <v>4.3538399999942452E-10</v>
      </c>
      <c r="AU84">
        <f t="shared" si="339"/>
        <v>1.3084530000025441E-9</v>
      </c>
      <c r="AV84">
        <f t="shared" si="340"/>
        <v>-1.9688500000195027E-10</v>
      </c>
      <c r="AW84">
        <f t="shared" si="341"/>
        <v>1.5053380000010533E-9</v>
      </c>
      <c r="AX84">
        <f t="shared" si="342"/>
        <v>3.6647715753172688E-2</v>
      </c>
      <c r="AY84">
        <f t="shared" si="343"/>
        <v>4.3952649248706697E-2</v>
      </c>
      <c r="AZ84">
        <f t="shared" si="344"/>
        <v>5.2257212229923924E-2</v>
      </c>
      <c r="BA84">
        <f t="shared" si="345"/>
        <v>6.0327986781507838E-2</v>
      </c>
      <c r="BB84">
        <f t="shared" si="346"/>
        <v>6.7718921418209815E-2</v>
      </c>
      <c r="BC84">
        <f t="shared" si="347"/>
        <v>7.4121821488896275E-2</v>
      </c>
      <c r="BD84">
        <f t="shared" si="348"/>
        <v>7.9416774597646581E-2</v>
      </c>
      <c r="BE84">
        <f t="shared" si="349"/>
        <v>8.3527826040815836E-2</v>
      </c>
      <c r="BF84">
        <f t="shared" si="350"/>
        <v>-2.7142037286956716E-3</v>
      </c>
      <c r="BG84">
        <f t="shared" si="351"/>
        <v>-2.4652065426060041E-3</v>
      </c>
      <c r="BH84">
        <f t="shared" si="352"/>
        <v>-1.1726992858737517E-3</v>
      </c>
      <c r="BI84">
        <f t="shared" si="353"/>
        <v>5.1785747781738043E-4</v>
      </c>
      <c r="BJ84">
        <f t="shared" si="354"/>
        <v>2.4148054417050947E-3</v>
      </c>
      <c r="BK84">
        <f t="shared" si="355"/>
        <v>4.3026824770478209E-3</v>
      </c>
      <c r="BL84">
        <f t="shared" si="356"/>
        <v>6.0821962374980497E-3</v>
      </c>
      <c r="BM84">
        <f t="shared" si="357"/>
        <v>-3.5746689046628819E-4</v>
      </c>
      <c r="BN84">
        <f t="shared" si="358"/>
        <v>-1.1112344210769301E-3</v>
      </c>
      <c r="BO84">
        <f t="shared" si="359"/>
        <v>-1.2973780330948711E-3</v>
      </c>
      <c r="BP84">
        <f t="shared" si="360"/>
        <v>-1.2749488020740204E-3</v>
      </c>
      <c r="BQ84">
        <f t="shared" si="361"/>
        <v>-1.0454995894920575E-3</v>
      </c>
      <c r="BR84">
        <f t="shared" si="362"/>
        <v>-7.2116078376916631E-4</v>
      </c>
      <c r="BS84">
        <f t="shared" si="363"/>
        <v>5.4828269966104067E-4</v>
      </c>
      <c r="BT84">
        <f t="shared" si="364"/>
        <v>4.3041720679660687E-5</v>
      </c>
      <c r="BU84">
        <f t="shared" si="365"/>
        <v>-1.4642281821222448E-4</v>
      </c>
      <c r="BV84">
        <f t="shared" si="366"/>
        <v>-3.1164956476705717E-4</v>
      </c>
      <c r="BW84">
        <f t="shared" si="367"/>
        <v>-3.6462838036623371E-4</v>
      </c>
      <c r="BX84">
        <f t="shared" si="368"/>
        <v>4.466929465517647E-4</v>
      </c>
      <c r="BY84">
        <f t="shared" si="369"/>
        <v>1.5296197715729685E-4</v>
      </c>
      <c r="BZ84">
        <f t="shared" si="370"/>
        <v>1.1274627713068806E-4</v>
      </c>
      <c r="CA84">
        <f t="shared" si="371"/>
        <v>3.9319262171767471E-6</v>
      </c>
      <c r="CB84">
        <f t="shared" si="372"/>
        <v>2.7958283941168172E-4</v>
      </c>
      <c r="CC84">
        <f t="shared" si="373"/>
        <v>4.8204212339312313E-5</v>
      </c>
      <c r="CD84">
        <f t="shared" si="374"/>
        <v>9.9723840931134196E-5</v>
      </c>
      <c r="CE84">
        <f t="shared" si="375"/>
        <v>2.1859744398801411E-4</v>
      </c>
      <c r="CF84">
        <f t="shared" si="376"/>
        <v>-3.6935556904088801E-5</v>
      </c>
      <c r="CG84">
        <f t="shared" si="377"/>
        <v>2.3637265984356043E-4</v>
      </c>
      <c r="CH84" s="7">
        <v>50</v>
      </c>
      <c r="CI84" s="8">
        <v>150</v>
      </c>
      <c r="CJ84" s="8">
        <v>145</v>
      </c>
      <c r="CK84" s="8">
        <f t="shared" si="300"/>
        <v>3</v>
      </c>
      <c r="CL84" s="8">
        <f t="shared" si="301"/>
        <v>0.33333333333333331</v>
      </c>
      <c r="CM84">
        <f t="shared" si="302"/>
        <v>0.1</v>
      </c>
      <c r="CN84">
        <f t="shared" si="378"/>
        <v>375</v>
      </c>
      <c r="CO84">
        <f t="shared" ref="CO84:CU84" si="415">CN84+125</f>
        <v>500</v>
      </c>
      <c r="CP84">
        <f t="shared" si="415"/>
        <v>625</v>
      </c>
      <c r="CQ84">
        <f t="shared" si="415"/>
        <v>750</v>
      </c>
      <c r="CR84">
        <f t="shared" si="415"/>
        <v>875</v>
      </c>
      <c r="CS84">
        <f t="shared" si="415"/>
        <v>1000</v>
      </c>
      <c r="CT84">
        <f t="shared" si="415"/>
        <v>1125</v>
      </c>
      <c r="CU84">
        <f t="shared" si="415"/>
        <v>1250</v>
      </c>
      <c r="CV84">
        <f t="shared" si="408"/>
        <v>7.5</v>
      </c>
      <c r="CW84">
        <f t="shared" si="408"/>
        <v>10</v>
      </c>
      <c r="CX84">
        <f t="shared" si="408"/>
        <v>12.5</v>
      </c>
      <c r="CY84">
        <f t="shared" si="408"/>
        <v>15</v>
      </c>
      <c r="CZ84">
        <f t="shared" si="408"/>
        <v>17.5</v>
      </c>
      <c r="DA84">
        <f t="shared" si="408"/>
        <v>20</v>
      </c>
      <c r="DB84">
        <f t="shared" si="408"/>
        <v>22.5</v>
      </c>
      <c r="DC84">
        <f t="shared" si="404"/>
        <v>25</v>
      </c>
      <c r="DD84" s="11">
        <f t="shared" si="409"/>
        <v>1.3333333333333334E-2</v>
      </c>
      <c r="DE84" s="11">
        <f t="shared" si="409"/>
        <v>0.01</v>
      </c>
      <c r="DF84" s="11">
        <f t="shared" si="409"/>
        <v>8.0000000000000002E-3</v>
      </c>
      <c r="DG84" s="11">
        <f t="shared" si="409"/>
        <v>6.6666666666666671E-3</v>
      </c>
      <c r="DH84" s="11">
        <f t="shared" si="409"/>
        <v>5.7142857142857143E-3</v>
      </c>
      <c r="DI84" s="11">
        <f t="shared" si="409"/>
        <v>5.0000000000000001E-3</v>
      </c>
      <c r="DJ84" s="11">
        <f t="shared" si="409"/>
        <v>4.4444444444444444E-3</v>
      </c>
      <c r="DK84" s="11">
        <f t="shared" si="405"/>
        <v>4.0000000000000001E-3</v>
      </c>
      <c r="DL84">
        <f t="shared" si="304"/>
        <v>5</v>
      </c>
      <c r="DM84">
        <f t="shared" ref="DM84:DT84" si="416">E84+F84</f>
        <v>2.0025977469999997E-6</v>
      </c>
      <c r="DN84">
        <f t="shared" si="416"/>
        <v>1.8479833499999999E-6</v>
      </c>
      <c r="DO84">
        <f t="shared" si="416"/>
        <v>1.6790187469999999E-6</v>
      </c>
      <c r="DP84">
        <f t="shared" si="416"/>
        <v>1.5007412119999999E-6</v>
      </c>
      <c r="DQ84">
        <f t="shared" si="416"/>
        <v>1.3207638149999998E-6</v>
      </c>
      <c r="DR84">
        <f t="shared" si="416"/>
        <v>1.146353318E-6</v>
      </c>
      <c r="DS84">
        <f t="shared" si="416"/>
        <v>9.8329352199999998E-7</v>
      </c>
      <c r="DT84">
        <f t="shared" si="416"/>
        <v>8.3542249700000006E-7</v>
      </c>
    </row>
    <row r="85" spans="1:124">
      <c r="A85">
        <f>'2000 250 200 1'!A86</f>
        <v>82</v>
      </c>
      <c r="B85">
        <f t="shared" si="298"/>
        <v>-820</v>
      </c>
      <c r="C85">
        <f>'2000 250 200 1'!B86</f>
        <v>13</v>
      </c>
      <c r="D85">
        <f t="shared" si="299"/>
        <v>1.1139433523068367</v>
      </c>
      <c r="E85">
        <f>'2000 250 200 1'!C219</f>
        <v>8.7243648600000001E-7</v>
      </c>
      <c r="F85">
        <f>'2000 250 200 1'!C352</f>
        <v>8.1546096900000005E-7</v>
      </c>
      <c r="G85">
        <f>'2000 250 200 1'!C485</f>
        <v>7.5319119799999999E-7</v>
      </c>
      <c r="H85">
        <f>'2000 250 200 1'!C618</f>
        <v>6.8555988900000003E-7</v>
      </c>
      <c r="I85">
        <f>'2000 250 200 1'!C751</f>
        <v>6.1491974499999998E-7</v>
      </c>
      <c r="J85">
        <f>'2000 250 200 1'!C884</f>
        <v>5.44051546E-7</v>
      </c>
      <c r="K85">
        <f>'2000 250 200 1'!C1017</f>
        <v>4.7546124899999998E-7</v>
      </c>
      <c r="L85">
        <f>'2000 250 200 1'!C1150</f>
        <v>4.1114666700000001E-7</v>
      </c>
      <c r="M85">
        <f>'2000 250 200 1'!C1283</f>
        <v>3.5248874900000002E-7</v>
      </c>
      <c r="N85">
        <f t="shared" si="306"/>
        <v>5.6975516999999962E-8</v>
      </c>
      <c r="O85">
        <f t="shared" si="307"/>
        <v>6.2269771000000057E-8</v>
      </c>
      <c r="P85">
        <f t="shared" si="308"/>
        <v>6.7631308999999961E-8</v>
      </c>
      <c r="Q85">
        <f t="shared" si="309"/>
        <v>7.0640144000000048E-8</v>
      </c>
      <c r="R85">
        <f t="shared" si="310"/>
        <v>7.0868198999999977E-8</v>
      </c>
      <c r="S85">
        <f t="shared" si="311"/>
        <v>6.8590297000000026E-8</v>
      </c>
      <c r="T85">
        <f t="shared" si="312"/>
        <v>6.431458199999997E-8</v>
      </c>
      <c r="U85">
        <f t="shared" si="313"/>
        <v>5.8657917999999989E-8</v>
      </c>
      <c r="V85">
        <f t="shared" si="314"/>
        <v>-5.2942540000000952E-9</v>
      </c>
      <c r="W85">
        <f t="shared" si="315"/>
        <v>-5.3615379999999043E-9</v>
      </c>
      <c r="X85">
        <f t="shared" si="316"/>
        <v>-3.008835000000087E-9</v>
      </c>
      <c r="Y85">
        <f t="shared" si="317"/>
        <v>-2.2805499999992865E-10</v>
      </c>
      <c r="Z85">
        <f t="shared" si="318"/>
        <v>2.2779019999999512E-9</v>
      </c>
      <c r="AA85">
        <f t="shared" si="319"/>
        <v>4.2757150000000561E-9</v>
      </c>
      <c r="AB85">
        <f t="shared" si="320"/>
        <v>5.6566639999999812E-9</v>
      </c>
      <c r="AC85">
        <f t="shared" si="321"/>
        <v>6.728400000002092E-11</v>
      </c>
      <c r="AD85">
        <f t="shared" si="322"/>
        <v>-2.3527029999998173E-9</v>
      </c>
      <c r="AE85">
        <f t="shared" si="323"/>
        <v>-2.7807800000003701E-9</v>
      </c>
      <c r="AF85">
        <f t="shared" si="324"/>
        <v>-2.5059569999997739E-9</v>
      </c>
      <c r="AG85">
        <f t="shared" si="325"/>
        <v>-1.997812999999999E-9</v>
      </c>
      <c r="AH85">
        <f t="shared" si="326"/>
        <v>-1.380948999999978E-9</v>
      </c>
      <c r="AI85">
        <f t="shared" si="327"/>
        <v>2.4199869999997323E-9</v>
      </c>
      <c r="AJ85">
        <f t="shared" si="328"/>
        <v>4.2807700000034112E-10</v>
      </c>
      <c r="AK85">
        <f t="shared" si="329"/>
        <v>-2.7482300000038445E-10</v>
      </c>
      <c r="AL85">
        <f t="shared" si="330"/>
        <v>-5.0814399999988078E-10</v>
      </c>
      <c r="AM85">
        <f t="shared" si="331"/>
        <v>-6.1686399999996806E-10</v>
      </c>
      <c r="AN85">
        <f t="shared" si="332"/>
        <v>1.9919099999987559E-9</v>
      </c>
      <c r="AO85">
        <f t="shared" si="333"/>
        <v>7.0290000000093732E-10</v>
      </c>
      <c r="AP85">
        <f t="shared" si="334"/>
        <v>2.3332099999939046E-10</v>
      </c>
      <c r="AQ85">
        <f t="shared" si="335"/>
        <v>1.087200000002461E-10</v>
      </c>
      <c r="AR85">
        <f t="shared" si="336"/>
        <v>1.2890099999993009E-9</v>
      </c>
      <c r="AS85">
        <f t="shared" si="337"/>
        <v>4.6957900000165275E-10</v>
      </c>
      <c r="AT85">
        <f t="shared" si="338"/>
        <v>1.246009999981385E-10</v>
      </c>
      <c r="AU85">
        <f t="shared" si="339"/>
        <v>8.194309999954247E-10</v>
      </c>
      <c r="AV85">
        <f t="shared" si="340"/>
        <v>3.4497800000324954E-10</v>
      </c>
      <c r="AW85">
        <f t="shared" si="341"/>
        <v>4.7445299999159282E-10</v>
      </c>
      <c r="AX85">
        <f t="shared" si="342"/>
        <v>3.3755318980559723E-2</v>
      </c>
      <c r="AY85">
        <f t="shared" si="343"/>
        <v>3.9696353538394118E-2</v>
      </c>
      <c r="AZ85">
        <f t="shared" si="344"/>
        <v>4.7006955971112992E-2</v>
      </c>
      <c r="BA85">
        <f t="shared" si="345"/>
        <v>5.4318531527268843E-2</v>
      </c>
      <c r="BB85">
        <f t="shared" si="346"/>
        <v>6.1147501711498374E-2</v>
      </c>
      <c r="BC85">
        <f t="shared" si="347"/>
        <v>6.7277524457159968E-2</v>
      </c>
      <c r="BD85">
        <f t="shared" si="348"/>
        <v>7.2540049371722468E-2</v>
      </c>
      <c r="BE85">
        <f t="shared" si="349"/>
        <v>7.6814035560655539E-2</v>
      </c>
      <c r="BF85">
        <f t="shared" si="350"/>
        <v>-2.1688085737868101E-3</v>
      </c>
      <c r="BG85">
        <f t="shared" si="351"/>
        <v>-2.3784532540890219E-3</v>
      </c>
      <c r="BH85">
        <f t="shared" si="352"/>
        <v>-1.4651009076609835E-3</v>
      </c>
      <c r="BI85">
        <f t="shared" si="353"/>
        <v>-1.2363846297243326E-4</v>
      </c>
      <c r="BJ85">
        <f t="shared" si="354"/>
        <v>1.3936959429356145E-3</v>
      </c>
      <c r="BK85">
        <f t="shared" si="355"/>
        <v>2.9886322451764947E-3</v>
      </c>
      <c r="BL85">
        <f t="shared" si="356"/>
        <v>4.5651515009121433E-3</v>
      </c>
      <c r="BM85">
        <f t="shared" si="357"/>
        <v>2.1519527729516369E-5</v>
      </c>
      <c r="BN85">
        <f t="shared" si="358"/>
        <v>-8.2000520128765512E-4</v>
      </c>
      <c r="BO85">
        <f t="shared" si="359"/>
        <v>-1.0704685087023452E-3</v>
      </c>
      <c r="BP85">
        <f t="shared" si="360"/>
        <v>-1.080157404254949E-3</v>
      </c>
      <c r="BQ85">
        <f t="shared" si="361"/>
        <v>-9.7664905527170779E-4</v>
      </c>
      <c r="BR85">
        <f t="shared" si="362"/>
        <v>-7.7444431790980167E-4</v>
      </c>
      <c r="BS85">
        <f t="shared" si="363"/>
        <v>6.4678413284823E-4</v>
      </c>
      <c r="BT85">
        <f t="shared" si="364"/>
        <v>1.2541869465541522E-4</v>
      </c>
      <c r="BU85">
        <f t="shared" si="365"/>
        <v>-8.9426156506197102E-5</v>
      </c>
      <c r="BV85">
        <f t="shared" si="366"/>
        <v>-1.86055701353367E-4</v>
      </c>
      <c r="BW85">
        <f t="shared" si="367"/>
        <v>-2.5723374454696563E-4</v>
      </c>
      <c r="BX85">
        <f t="shared" si="368"/>
        <v>4.647892434743537E-4</v>
      </c>
      <c r="BY85">
        <f t="shared" si="369"/>
        <v>1.8075706911450988E-4</v>
      </c>
      <c r="BZ85">
        <f t="shared" si="370"/>
        <v>6.6962939880059035E-5</v>
      </c>
      <c r="CA85">
        <f t="shared" si="371"/>
        <v>3.5257172870757393E-5</v>
      </c>
      <c r="CB85">
        <f t="shared" si="372"/>
        <v>2.7073893046531002E-4</v>
      </c>
      <c r="CC85">
        <f t="shared" si="373"/>
        <v>1.0920972002580972E-4</v>
      </c>
      <c r="CD85">
        <f t="shared" si="374"/>
        <v>3.2475078600713283E-5</v>
      </c>
      <c r="CE85">
        <f t="shared" si="375"/>
        <v>1.5842902512439708E-4</v>
      </c>
      <c r="CF85">
        <f t="shared" si="376"/>
        <v>7.4152458388880297E-5</v>
      </c>
      <c r="CG85">
        <f t="shared" si="377"/>
        <v>8.5878252786970942E-5</v>
      </c>
      <c r="CH85" s="7">
        <v>50</v>
      </c>
      <c r="CI85" s="8">
        <v>150</v>
      </c>
      <c r="CJ85" s="8">
        <v>145</v>
      </c>
      <c r="CK85" s="8">
        <f t="shared" si="300"/>
        <v>3</v>
      </c>
      <c r="CL85" s="8">
        <f t="shared" si="301"/>
        <v>0.33333333333333331</v>
      </c>
      <c r="CM85">
        <f t="shared" si="302"/>
        <v>0.1</v>
      </c>
      <c r="CN85">
        <f t="shared" si="378"/>
        <v>375</v>
      </c>
      <c r="CO85">
        <f t="shared" ref="CO85:CU85" si="417">CN85+125</f>
        <v>500</v>
      </c>
      <c r="CP85">
        <f t="shared" si="417"/>
        <v>625</v>
      </c>
      <c r="CQ85">
        <f t="shared" si="417"/>
        <v>750</v>
      </c>
      <c r="CR85">
        <f t="shared" si="417"/>
        <v>875</v>
      </c>
      <c r="CS85">
        <f t="shared" si="417"/>
        <v>1000</v>
      </c>
      <c r="CT85">
        <f t="shared" si="417"/>
        <v>1125</v>
      </c>
      <c r="CU85">
        <f t="shared" si="417"/>
        <v>1250</v>
      </c>
      <c r="CV85">
        <f t="shared" si="408"/>
        <v>7.5</v>
      </c>
      <c r="CW85">
        <f t="shared" si="408"/>
        <v>10</v>
      </c>
      <c r="CX85">
        <f t="shared" si="408"/>
        <v>12.5</v>
      </c>
      <c r="CY85">
        <f t="shared" si="408"/>
        <v>15</v>
      </c>
      <c r="CZ85">
        <f t="shared" si="408"/>
        <v>17.5</v>
      </c>
      <c r="DA85">
        <f t="shared" si="408"/>
        <v>20</v>
      </c>
      <c r="DB85">
        <f t="shared" si="408"/>
        <v>22.5</v>
      </c>
      <c r="DC85">
        <f t="shared" si="404"/>
        <v>25</v>
      </c>
      <c r="DD85" s="11">
        <f t="shared" si="409"/>
        <v>1.3333333333333334E-2</v>
      </c>
      <c r="DE85" s="11">
        <f t="shared" si="409"/>
        <v>0.01</v>
      </c>
      <c r="DF85" s="11">
        <f t="shared" si="409"/>
        <v>8.0000000000000002E-3</v>
      </c>
      <c r="DG85" s="11">
        <f t="shared" si="409"/>
        <v>6.6666666666666671E-3</v>
      </c>
      <c r="DH85" s="11">
        <f t="shared" si="409"/>
        <v>5.7142857142857143E-3</v>
      </c>
      <c r="DI85" s="11">
        <f t="shared" si="409"/>
        <v>5.0000000000000001E-3</v>
      </c>
      <c r="DJ85" s="11">
        <f t="shared" si="409"/>
        <v>4.4444444444444444E-3</v>
      </c>
      <c r="DK85" s="11">
        <f t="shared" si="405"/>
        <v>4.0000000000000001E-3</v>
      </c>
      <c r="DL85">
        <f t="shared" si="304"/>
        <v>5</v>
      </c>
      <c r="DM85">
        <f t="shared" ref="DM85:DT85" si="418">E85+F85</f>
        <v>1.6878974550000002E-6</v>
      </c>
      <c r="DN85">
        <f t="shared" si="418"/>
        <v>1.5686521670000001E-6</v>
      </c>
      <c r="DO85">
        <f t="shared" si="418"/>
        <v>1.438751087E-6</v>
      </c>
      <c r="DP85">
        <f t="shared" si="418"/>
        <v>1.3004796340000001E-6</v>
      </c>
      <c r="DQ85">
        <f t="shared" si="418"/>
        <v>1.158971291E-6</v>
      </c>
      <c r="DR85">
        <f t="shared" si="418"/>
        <v>1.0195127950000001E-6</v>
      </c>
      <c r="DS85">
        <f t="shared" si="418"/>
        <v>8.8660791600000003E-7</v>
      </c>
      <c r="DT85">
        <f t="shared" si="418"/>
        <v>7.6363541600000002E-7</v>
      </c>
    </row>
    <row r="86" spans="1:124">
      <c r="A86">
        <f>'2000 250 200 1'!A87</f>
        <v>83</v>
      </c>
      <c r="B86">
        <f t="shared" si="298"/>
        <v>-830</v>
      </c>
      <c r="C86">
        <f>'2000 250 200 1'!B87</f>
        <v>14.6</v>
      </c>
      <c r="D86">
        <f t="shared" si="299"/>
        <v>1.1643528557844371</v>
      </c>
      <c r="E86">
        <f>'2000 250 200 1'!C220</f>
        <v>7.3316543600000001E-7</v>
      </c>
      <c r="F86">
        <f>'2000 250 200 1'!C353</f>
        <v>6.8860008499999995E-7</v>
      </c>
      <c r="G86">
        <f>'2000 250 200 1'!C486</f>
        <v>6.4077073700000001E-7</v>
      </c>
      <c r="H86">
        <f>'2000 250 200 1'!C619</f>
        <v>5.8871322599999998E-7</v>
      </c>
      <c r="I86">
        <f>'2000 250 200 1'!C752</f>
        <v>5.3381398499999999E-7</v>
      </c>
      <c r="J86">
        <f>'2000 250 200 1'!C885</f>
        <v>4.7801101300000005E-7</v>
      </c>
      <c r="K86">
        <f>'2000 250 200 1'!C1018</f>
        <v>4.2310112899999999E-7</v>
      </c>
      <c r="L86">
        <f>'2000 250 200 1'!C1151</f>
        <v>3.7067301299999999E-7</v>
      </c>
      <c r="M86">
        <f>'2000 250 200 1'!C1284</f>
        <v>3.2195244400000002E-7</v>
      </c>
      <c r="N86">
        <f t="shared" si="306"/>
        <v>4.4565351000000058E-8</v>
      </c>
      <c r="O86">
        <f t="shared" si="307"/>
        <v>4.7829347999999937E-8</v>
      </c>
      <c r="P86">
        <f t="shared" si="308"/>
        <v>5.2057511000000028E-8</v>
      </c>
      <c r="Q86">
        <f t="shared" si="309"/>
        <v>5.4899240999999995E-8</v>
      </c>
      <c r="R86">
        <f t="shared" si="310"/>
        <v>5.5802971999999938E-8</v>
      </c>
      <c r="S86">
        <f t="shared" si="311"/>
        <v>5.4909884000000062E-8</v>
      </c>
      <c r="T86">
        <f t="shared" si="312"/>
        <v>5.2428115999999995E-8</v>
      </c>
      <c r="U86">
        <f t="shared" si="313"/>
        <v>4.8720568999999975E-8</v>
      </c>
      <c r="V86">
        <f t="shared" si="314"/>
        <v>-3.2639969999998786E-9</v>
      </c>
      <c r="W86">
        <f t="shared" si="315"/>
        <v>-4.2281630000000915E-9</v>
      </c>
      <c r="X86">
        <f t="shared" si="316"/>
        <v>-2.8417299999999668E-9</v>
      </c>
      <c r="Y86">
        <f t="shared" si="317"/>
        <v>-9.0373099999994339E-10</v>
      </c>
      <c r="Z86">
        <f t="shared" si="318"/>
        <v>8.9308799999987597E-10</v>
      </c>
      <c r="AA86">
        <f t="shared" si="319"/>
        <v>2.481768000000067E-9</v>
      </c>
      <c r="AB86">
        <f t="shared" si="320"/>
        <v>3.7075470000000202E-9</v>
      </c>
      <c r="AC86">
        <f t="shared" si="321"/>
        <v>9.6416600000021296E-10</v>
      </c>
      <c r="AD86">
        <f t="shared" si="322"/>
        <v>-1.3864330000002306E-9</v>
      </c>
      <c r="AE86">
        <f t="shared" si="323"/>
        <v>-1.937999000000341E-9</v>
      </c>
      <c r="AF86">
        <f t="shared" si="324"/>
        <v>-1.7968189999997135E-9</v>
      </c>
      <c r="AG86">
        <f t="shared" si="325"/>
        <v>-1.5886800000002969E-9</v>
      </c>
      <c r="AH86">
        <f t="shared" si="326"/>
        <v>-1.2257789999999003E-9</v>
      </c>
      <c r="AI86">
        <f t="shared" si="327"/>
        <v>2.3505990000005495E-9</v>
      </c>
      <c r="AJ86">
        <f t="shared" si="328"/>
        <v>5.515660000000045E-10</v>
      </c>
      <c r="AK86">
        <f t="shared" si="329"/>
        <v>-1.4118000000052166E-10</v>
      </c>
      <c r="AL86">
        <f t="shared" si="330"/>
        <v>-2.0813899999952247E-10</v>
      </c>
      <c r="AM86">
        <f t="shared" si="331"/>
        <v>-3.629010000001319E-10</v>
      </c>
      <c r="AN86">
        <f t="shared" si="332"/>
        <v>1.7990330000006509E-9</v>
      </c>
      <c r="AO86">
        <f t="shared" si="333"/>
        <v>6.9274599999957326E-10</v>
      </c>
      <c r="AP86">
        <f t="shared" si="334"/>
        <v>6.6958999999847836E-11</v>
      </c>
      <c r="AQ86">
        <f t="shared" si="335"/>
        <v>1.5476200000013298E-10</v>
      </c>
      <c r="AR86">
        <f t="shared" si="336"/>
        <v>1.1062869999999129E-9</v>
      </c>
      <c r="AS86">
        <f t="shared" si="337"/>
        <v>6.257869999993019E-10</v>
      </c>
      <c r="AT86">
        <f t="shared" si="338"/>
        <v>-8.7803000000867476E-11</v>
      </c>
      <c r="AU86">
        <f t="shared" si="339"/>
        <v>4.8049999999722289E-10</v>
      </c>
      <c r="AV86">
        <f t="shared" si="340"/>
        <v>7.1359000000265754E-10</v>
      </c>
      <c r="AW86">
        <f t="shared" si="341"/>
        <v>-2.3309000000157006E-10</v>
      </c>
      <c r="AX86">
        <f t="shared" si="342"/>
        <v>3.1345077892066892E-2</v>
      </c>
      <c r="AY86">
        <f t="shared" si="343"/>
        <v>3.5978936206860677E-2</v>
      </c>
      <c r="AZ86">
        <f t="shared" si="344"/>
        <v>4.2340943490614714E-2</v>
      </c>
      <c r="BA86">
        <f t="shared" si="345"/>
        <v>4.8906824228423976E-2</v>
      </c>
      <c r="BB86">
        <f t="shared" si="346"/>
        <v>5.5150813737851467E-2</v>
      </c>
      <c r="BC86">
        <f t="shared" si="347"/>
        <v>6.0935683186033533E-2</v>
      </c>
      <c r="BD86">
        <f t="shared" si="348"/>
        <v>6.6049160870750565E-2</v>
      </c>
      <c r="BE86">
        <f t="shared" si="349"/>
        <v>7.0341868765588803E-2</v>
      </c>
      <c r="BF86">
        <f t="shared" si="350"/>
        <v>-1.5825161799409584E-3</v>
      </c>
      <c r="BG86">
        <f t="shared" si="351"/>
        <v>-2.204367949573861E-3</v>
      </c>
      <c r="BH86">
        <f t="shared" si="352"/>
        <v>-1.6115994481948816E-3</v>
      </c>
      <c r="BI86">
        <f t="shared" si="353"/>
        <v>-5.6464193509941658E-4</v>
      </c>
      <c r="BJ86">
        <f t="shared" si="354"/>
        <v>6.2239301605515748E-4</v>
      </c>
      <c r="BK86">
        <f t="shared" si="355"/>
        <v>1.9514050704578848E-3</v>
      </c>
      <c r="BL86">
        <f t="shared" si="356"/>
        <v>3.3229888455844512E-3</v>
      </c>
      <c r="BM86">
        <f t="shared" si="357"/>
        <v>3.6366475724704489E-4</v>
      </c>
      <c r="BN86">
        <f t="shared" si="358"/>
        <v>-5.6545295984591643E-4</v>
      </c>
      <c r="BO86">
        <f t="shared" si="359"/>
        <v>-8.6467284685984053E-4</v>
      </c>
      <c r="BP86">
        <f t="shared" si="360"/>
        <v>-8.8791463623988614E-4</v>
      </c>
      <c r="BQ86">
        <f t="shared" si="361"/>
        <v>-8.7986306861017715E-4</v>
      </c>
      <c r="BR86">
        <f t="shared" si="362"/>
        <v>-7.691222198491285E-4</v>
      </c>
      <c r="BS86">
        <f t="shared" si="363"/>
        <v>7.3800695743703865E-4</v>
      </c>
      <c r="BT86">
        <f t="shared" si="364"/>
        <v>1.8825362539940242E-4</v>
      </c>
      <c r="BU86">
        <f t="shared" si="365"/>
        <v>-5.2987338747287835E-5</v>
      </c>
      <c r="BV86">
        <f t="shared" si="366"/>
        <v>-8.6930595587761533E-5</v>
      </c>
      <c r="BW86">
        <f t="shared" si="367"/>
        <v>-1.7057212747708961E-4</v>
      </c>
      <c r="BX86">
        <f t="shared" si="368"/>
        <v>4.9112651376348698E-4</v>
      </c>
      <c r="BY86">
        <f t="shared" si="369"/>
        <v>2.0660420453378828E-4</v>
      </c>
      <c r="BZ86">
        <f t="shared" si="370"/>
        <v>2.2061669393389207E-5</v>
      </c>
      <c r="CA86">
        <f t="shared" si="371"/>
        <v>5.6976035410970473E-5</v>
      </c>
      <c r="CB86">
        <f t="shared" si="372"/>
        <v>2.7073897583397647E-4</v>
      </c>
      <c r="CC86">
        <f t="shared" si="373"/>
        <v>1.6805591893960607E-4</v>
      </c>
      <c r="CD86">
        <f t="shared" si="374"/>
        <v>-2.6154921141461326E-5</v>
      </c>
      <c r="CE86">
        <f t="shared" si="375"/>
        <v>1.0781160423751986E-4</v>
      </c>
      <c r="CF86">
        <f t="shared" si="376"/>
        <v>1.7638513818652699E-4</v>
      </c>
      <c r="CG86">
        <f t="shared" si="377"/>
        <v>-4.8775832407504199E-5</v>
      </c>
      <c r="CH86" s="7">
        <v>50</v>
      </c>
      <c r="CI86" s="8">
        <v>150</v>
      </c>
      <c r="CJ86" s="8">
        <v>145</v>
      </c>
      <c r="CK86" s="8">
        <f t="shared" si="300"/>
        <v>3</v>
      </c>
      <c r="CL86" s="8">
        <f t="shared" si="301"/>
        <v>0.33333333333333331</v>
      </c>
      <c r="CM86">
        <f t="shared" si="302"/>
        <v>0.1</v>
      </c>
      <c r="CN86">
        <f t="shared" si="378"/>
        <v>375</v>
      </c>
      <c r="CO86">
        <f t="shared" ref="CO86:CU86" si="419">CN86+125</f>
        <v>500</v>
      </c>
      <c r="CP86">
        <f t="shared" si="419"/>
        <v>625</v>
      </c>
      <c r="CQ86">
        <f t="shared" si="419"/>
        <v>750</v>
      </c>
      <c r="CR86">
        <f t="shared" si="419"/>
        <v>875</v>
      </c>
      <c r="CS86">
        <f t="shared" si="419"/>
        <v>1000</v>
      </c>
      <c r="CT86">
        <f t="shared" si="419"/>
        <v>1125</v>
      </c>
      <c r="CU86">
        <f t="shared" si="419"/>
        <v>1250</v>
      </c>
      <c r="CV86">
        <f t="shared" si="408"/>
        <v>7.5</v>
      </c>
      <c r="CW86">
        <f t="shared" si="408"/>
        <v>10</v>
      </c>
      <c r="CX86">
        <f t="shared" si="408"/>
        <v>12.5</v>
      </c>
      <c r="CY86">
        <f t="shared" si="408"/>
        <v>15</v>
      </c>
      <c r="CZ86">
        <f t="shared" si="408"/>
        <v>17.5</v>
      </c>
      <c r="DA86">
        <f t="shared" si="408"/>
        <v>20</v>
      </c>
      <c r="DB86">
        <f t="shared" si="408"/>
        <v>22.5</v>
      </c>
      <c r="DC86">
        <f t="shared" si="404"/>
        <v>25</v>
      </c>
      <c r="DD86" s="11">
        <f t="shared" si="409"/>
        <v>1.3333333333333334E-2</v>
      </c>
      <c r="DE86" s="11">
        <f t="shared" si="409"/>
        <v>0.01</v>
      </c>
      <c r="DF86" s="11">
        <f t="shared" si="409"/>
        <v>8.0000000000000002E-3</v>
      </c>
      <c r="DG86" s="11">
        <f t="shared" si="409"/>
        <v>6.6666666666666671E-3</v>
      </c>
      <c r="DH86" s="11">
        <f t="shared" si="409"/>
        <v>5.7142857142857143E-3</v>
      </c>
      <c r="DI86" s="11">
        <f t="shared" si="409"/>
        <v>5.0000000000000001E-3</v>
      </c>
      <c r="DJ86" s="11">
        <f t="shared" si="409"/>
        <v>4.4444444444444444E-3</v>
      </c>
      <c r="DK86" s="11">
        <f t="shared" si="405"/>
        <v>4.0000000000000001E-3</v>
      </c>
      <c r="DL86">
        <f t="shared" si="304"/>
        <v>5</v>
      </c>
      <c r="DM86">
        <f t="shared" ref="DM86:DT86" si="420">E86+F86</f>
        <v>1.4217655209999999E-6</v>
      </c>
      <c r="DN86">
        <f t="shared" si="420"/>
        <v>1.329370822E-6</v>
      </c>
      <c r="DO86">
        <f t="shared" si="420"/>
        <v>1.229483963E-6</v>
      </c>
      <c r="DP86">
        <f t="shared" si="420"/>
        <v>1.122527211E-6</v>
      </c>
      <c r="DQ86">
        <f t="shared" si="420"/>
        <v>1.011824998E-6</v>
      </c>
      <c r="DR86">
        <f t="shared" si="420"/>
        <v>9.0111214200000004E-7</v>
      </c>
      <c r="DS86">
        <f t="shared" si="420"/>
        <v>7.9377414199999993E-7</v>
      </c>
      <c r="DT86">
        <f t="shared" si="420"/>
        <v>6.9262545700000007E-7</v>
      </c>
    </row>
    <row r="93" spans="1:124">
      <c r="BL93" t="s">
        <v>222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F0"/>
  </sheetPr>
  <dimension ref="A1:DT86"/>
  <sheetViews>
    <sheetView topLeftCell="A55" workbookViewId="0">
      <selection activeCell="E1" sqref="E1:M1"/>
    </sheetView>
  </sheetViews>
  <sheetFormatPr defaultColWidth="8.85546875" defaultRowHeight="15"/>
  <cols>
    <col min="1" max="1" width="3" customWidth="1"/>
    <col min="2" max="2" width="4.7109375" customWidth="1"/>
    <col min="3" max="3" width="9" customWidth="1"/>
    <col min="4" max="4" width="12.7109375" customWidth="1"/>
    <col min="5" max="21" width="12" customWidth="1"/>
    <col min="22" max="22" width="12.7109375" customWidth="1"/>
    <col min="23" max="28" width="12" customWidth="1"/>
    <col min="29" max="34" width="12.7109375" customWidth="1"/>
    <col min="35" max="39" width="13.42578125" customWidth="1"/>
    <col min="40" max="43" width="14.42578125" customWidth="1"/>
    <col min="44" max="46" width="15.42578125" customWidth="1"/>
    <col min="47" max="48" width="16.42578125" customWidth="1"/>
    <col min="49" max="49" width="17.5703125" customWidth="1"/>
    <col min="50" max="57" width="12" customWidth="1"/>
    <col min="58" max="58" width="12.7109375" customWidth="1"/>
    <col min="59" max="64" width="12" customWidth="1"/>
    <col min="65" max="70" width="12.7109375" customWidth="1"/>
    <col min="71" max="75" width="13.5703125" customWidth="1"/>
    <col min="76" max="79" width="14.5703125" customWidth="1"/>
    <col min="80" max="82" width="15.5703125" customWidth="1"/>
    <col min="83" max="84" width="16.5703125" customWidth="1"/>
    <col min="85" max="85" width="17.7109375" customWidth="1"/>
    <col min="108" max="108" width="11.42578125" customWidth="1"/>
    <col min="117" max="124" width="12.85546875"/>
  </cols>
  <sheetData>
    <row r="1" spans="1:124" s="1" customFormat="1">
      <c r="A1" s="1" t="s">
        <v>1</v>
      </c>
      <c r="B1" s="1" t="s">
        <v>46</v>
      </c>
      <c r="C1" s="1" t="s">
        <v>47</v>
      </c>
      <c r="D1" s="1" t="s">
        <v>48</v>
      </c>
      <c r="E1" s="1">
        <v>2500</v>
      </c>
      <c r="F1" s="1">
        <v>3500</v>
      </c>
      <c r="G1" s="1">
        <v>4500</v>
      </c>
      <c r="H1" s="1">
        <v>5500</v>
      </c>
      <c r="I1" s="1">
        <v>6500</v>
      </c>
      <c r="J1" s="1">
        <v>7500</v>
      </c>
      <c r="K1" s="1">
        <v>8500</v>
      </c>
      <c r="L1" s="1">
        <v>9500</v>
      </c>
      <c r="M1" s="1">
        <v>10500</v>
      </c>
      <c r="N1" s="1">
        <f t="shared" ref="N1:U1" si="0">(F1+E1)/2</f>
        <v>3000</v>
      </c>
      <c r="O1" s="1">
        <f t="shared" si="0"/>
        <v>4000</v>
      </c>
      <c r="P1" s="1">
        <f t="shared" si="0"/>
        <v>5000</v>
      </c>
      <c r="Q1" s="1">
        <f t="shared" si="0"/>
        <v>6000</v>
      </c>
      <c r="R1" s="1">
        <f t="shared" si="0"/>
        <v>7000</v>
      </c>
      <c r="S1" s="1">
        <f t="shared" si="0"/>
        <v>8000</v>
      </c>
      <c r="T1" s="1">
        <f t="shared" si="0"/>
        <v>9000</v>
      </c>
      <c r="U1" s="1">
        <f t="shared" si="0"/>
        <v>10000</v>
      </c>
      <c r="V1" s="1">
        <f t="shared" ref="V1:AB1" si="1">(E1+F1+G1)/3</f>
        <v>3500</v>
      </c>
      <c r="W1" s="1">
        <f t="shared" si="1"/>
        <v>4500</v>
      </c>
      <c r="X1" s="1">
        <f t="shared" si="1"/>
        <v>5500</v>
      </c>
      <c r="Y1" s="1">
        <f t="shared" si="1"/>
        <v>6500</v>
      </c>
      <c r="Z1" s="1">
        <f t="shared" si="1"/>
        <v>7500</v>
      </c>
      <c r="AA1" s="1">
        <f t="shared" si="1"/>
        <v>8500</v>
      </c>
      <c r="AB1" s="1">
        <f t="shared" si="1"/>
        <v>9500</v>
      </c>
      <c r="AC1" s="1">
        <f t="shared" ref="AC1:AH1" si="2">(E1+F1+G1+H1)/4</f>
        <v>4000</v>
      </c>
      <c r="AD1" s="1">
        <f t="shared" si="2"/>
        <v>5000</v>
      </c>
      <c r="AE1" s="1">
        <f t="shared" si="2"/>
        <v>6000</v>
      </c>
      <c r="AF1" s="1">
        <f t="shared" si="2"/>
        <v>7000</v>
      </c>
      <c r="AG1" s="1">
        <f t="shared" si="2"/>
        <v>8000</v>
      </c>
      <c r="AH1" s="1">
        <f t="shared" si="2"/>
        <v>9000</v>
      </c>
      <c r="AI1" s="1">
        <f>(E1+F1+G1+H1+I1)/5</f>
        <v>4500</v>
      </c>
      <c r="AJ1" s="1">
        <f>(F1+G1+H1+I1+J1)/5</f>
        <v>5500</v>
      </c>
      <c r="AK1" s="1">
        <f>(G1+H1+I1+J1+K1)/5</f>
        <v>6500</v>
      </c>
      <c r="AL1" s="1">
        <f>(H1+I1+J1+K1+L1)/5</f>
        <v>7500</v>
      </c>
      <c r="AM1" s="1">
        <f>(I1+J1+K1+L1+M1)/5</f>
        <v>8500</v>
      </c>
      <c r="AN1" s="1">
        <f>(E1+F1+G1+H1+I1+J1)/6</f>
        <v>5000</v>
      </c>
      <c r="AO1" s="1">
        <f>(F1+G1+H1+I1+J1+K1)/6</f>
        <v>6000</v>
      </c>
      <c r="AP1" s="1">
        <f>(G1+H1+I1+J1+K1+L1)/6</f>
        <v>7000</v>
      </c>
      <c r="AQ1" s="1">
        <f>(H1+I1+J1+K1+L1+M1)/6</f>
        <v>8000</v>
      </c>
      <c r="AR1" s="1">
        <f>(E1+F1+G1+H1+I1+J1+K1)/7</f>
        <v>5500</v>
      </c>
      <c r="AS1" s="1">
        <f>(F1+G1+H1+I1+J1+K1+L1)/7</f>
        <v>6500</v>
      </c>
      <c r="AT1" s="1">
        <f>(G1+H1+I1+J1+K1+L1+M1)/7</f>
        <v>7500</v>
      </c>
      <c r="AU1" s="1">
        <f>(E1+F1+G1+H1+I1+J1+K1+L1)/8</f>
        <v>6000</v>
      </c>
      <c r="AV1" s="1">
        <f>(F1+G1+H1+I1+J1+K1+L1+M1)/8</f>
        <v>7000</v>
      </c>
      <c r="AW1" s="1">
        <f>(E1+F1+G1+H1+I1+J1+K1+L1+M1)/9</f>
        <v>6500</v>
      </c>
      <c r="AX1" s="1">
        <f t="shared" ref="AX1:BE1" si="3">(E1+F1)/2</f>
        <v>3000</v>
      </c>
      <c r="AY1" s="1">
        <f t="shared" si="3"/>
        <v>4000</v>
      </c>
      <c r="AZ1" s="1">
        <f t="shared" si="3"/>
        <v>5000</v>
      </c>
      <c r="BA1" s="1">
        <f t="shared" si="3"/>
        <v>6000</v>
      </c>
      <c r="BB1" s="1">
        <f t="shared" si="3"/>
        <v>7000</v>
      </c>
      <c r="BC1" s="1">
        <f t="shared" si="3"/>
        <v>8000</v>
      </c>
      <c r="BD1" s="1">
        <f t="shared" si="3"/>
        <v>9000</v>
      </c>
      <c r="BE1" s="1">
        <f t="shared" si="3"/>
        <v>10000</v>
      </c>
      <c r="BF1" s="1">
        <f t="shared" ref="BF1:BL1" si="4">(E1+F1+G1)/3</f>
        <v>3500</v>
      </c>
      <c r="BG1" s="1">
        <f t="shared" si="4"/>
        <v>4500</v>
      </c>
      <c r="BH1" s="1">
        <f t="shared" si="4"/>
        <v>5500</v>
      </c>
      <c r="BI1" s="1">
        <f t="shared" si="4"/>
        <v>6500</v>
      </c>
      <c r="BJ1" s="1">
        <f t="shared" si="4"/>
        <v>7500</v>
      </c>
      <c r="BK1" s="1">
        <f t="shared" si="4"/>
        <v>8500</v>
      </c>
      <c r="BL1" s="1">
        <f t="shared" si="4"/>
        <v>9500</v>
      </c>
      <c r="BM1" s="1">
        <f t="shared" ref="BM1:BR1" si="5">(E1+F1+G1+H1)/4</f>
        <v>4000</v>
      </c>
      <c r="BN1" s="1">
        <f t="shared" si="5"/>
        <v>5000</v>
      </c>
      <c r="BO1" s="1">
        <f t="shared" si="5"/>
        <v>6000</v>
      </c>
      <c r="BP1" s="1">
        <f t="shared" si="5"/>
        <v>7000</v>
      </c>
      <c r="BQ1" s="1">
        <f t="shared" si="5"/>
        <v>8000</v>
      </c>
      <c r="BR1" s="1">
        <f t="shared" si="5"/>
        <v>9000</v>
      </c>
      <c r="BS1" s="1">
        <f>(E1+F1+G1+H1+I1)/5</f>
        <v>4500</v>
      </c>
      <c r="BT1" s="1">
        <f>(F1+G1+H1+I1+J1)/5</f>
        <v>5500</v>
      </c>
      <c r="BU1" s="1">
        <f>(G1+H1+I1+J1+K1)/5</f>
        <v>6500</v>
      </c>
      <c r="BV1" s="1">
        <f>(H1+I1+J1+K1+L1)/5</f>
        <v>7500</v>
      </c>
      <c r="BW1" s="1">
        <f>(I1+J1+K1+L1+M1)/5</f>
        <v>8500</v>
      </c>
      <c r="BX1" s="1">
        <f>(E1+F1+G1+H1+I1+J1)/6</f>
        <v>5000</v>
      </c>
      <c r="BY1" s="1">
        <f>(F1+G1+H1+I1+J1+K1)/6</f>
        <v>6000</v>
      </c>
      <c r="BZ1" s="1">
        <f>(G1+H1+I1+J1+K1+L1)/6</f>
        <v>7000</v>
      </c>
      <c r="CA1" s="1">
        <f>(H1+I1+J1+K1+L1+M1)/6</f>
        <v>8000</v>
      </c>
      <c r="CB1" s="1">
        <f>(E1+F1+G1+H1+I1+J1+K1)/7</f>
        <v>5500</v>
      </c>
      <c r="CC1" s="1">
        <f>(F1+G1+H1+I1+J1+K1+L1)/7</f>
        <v>6500</v>
      </c>
      <c r="CD1" s="1">
        <f>(G1+H1+I1+J1+K1+L1+M1)/7</f>
        <v>7500</v>
      </c>
      <c r="CE1" s="1">
        <f>(E1+F1+G1+H1+I1+J1+K1+L1)/8</f>
        <v>6000</v>
      </c>
      <c r="CF1" s="1">
        <f>(F1+G1+H1+I1+J1+K1+L1+M1)/8</f>
        <v>7000</v>
      </c>
      <c r="CG1" s="1">
        <f>(E1+F1+G1+H1+I1+J1+K1+L1+M1)/9</f>
        <v>6500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90</v>
      </c>
      <c r="DA1" s="1" t="s">
        <v>91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>
        <f t="shared" ref="DM1:DT1" si="6">(F1+E1)/2</f>
        <v>3000</v>
      </c>
      <c r="DN1" s="1">
        <f t="shared" si="6"/>
        <v>4000</v>
      </c>
      <c r="DO1" s="1">
        <f t="shared" si="6"/>
        <v>5000</v>
      </c>
      <c r="DP1" s="1">
        <f t="shared" si="6"/>
        <v>6000</v>
      </c>
      <c r="DQ1" s="1">
        <f t="shared" si="6"/>
        <v>7000</v>
      </c>
      <c r="DR1" s="1">
        <f t="shared" si="6"/>
        <v>8000</v>
      </c>
      <c r="DS1" s="1">
        <f t="shared" si="6"/>
        <v>9000</v>
      </c>
      <c r="DT1" s="1">
        <f t="shared" si="6"/>
        <v>10000</v>
      </c>
    </row>
    <row r="2" spans="1:124" ht="18">
      <c r="A2" s="2" t="s">
        <v>1</v>
      </c>
      <c r="B2" s="2" t="s">
        <v>46</v>
      </c>
      <c r="C2" s="2" t="s">
        <v>47</v>
      </c>
      <c r="D2" s="2" t="s">
        <v>48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148</v>
      </c>
      <c r="AY2" s="3" t="s">
        <v>149</v>
      </c>
      <c r="AZ2" s="3" t="s">
        <v>150</v>
      </c>
      <c r="BA2" s="3" t="s">
        <v>151</v>
      </c>
      <c r="BB2" s="3" t="s">
        <v>152</v>
      </c>
      <c r="BC2" s="3" t="s">
        <v>153</v>
      </c>
      <c r="BD2" s="3" t="s">
        <v>154</v>
      </c>
      <c r="BE2" s="3" t="s">
        <v>155</v>
      </c>
      <c r="BF2" s="4" t="s">
        <v>156</v>
      </c>
      <c r="BG2" s="4" t="s">
        <v>157</v>
      </c>
      <c r="BH2" s="4" t="s">
        <v>158</v>
      </c>
      <c r="BI2" s="4" t="s">
        <v>159</v>
      </c>
      <c r="BJ2" s="4" t="s">
        <v>160</v>
      </c>
      <c r="BK2" s="4" t="s">
        <v>161</v>
      </c>
      <c r="BL2" s="4" t="s">
        <v>162</v>
      </c>
      <c r="BM2" s="4" t="s">
        <v>163</v>
      </c>
      <c r="BN2" s="4" t="s">
        <v>164</v>
      </c>
      <c r="BO2" s="4" t="s">
        <v>165</v>
      </c>
      <c r="BP2" s="4" t="s">
        <v>166</v>
      </c>
      <c r="BQ2" s="4" t="s">
        <v>167</v>
      </c>
      <c r="BR2" s="4" t="s">
        <v>168</v>
      </c>
      <c r="BS2" s="4" t="s">
        <v>169</v>
      </c>
      <c r="BT2" s="4" t="s">
        <v>170</v>
      </c>
      <c r="BU2" s="4" t="s">
        <v>171</v>
      </c>
      <c r="BV2" s="4" t="s">
        <v>172</v>
      </c>
      <c r="BW2" s="4" t="s">
        <v>173</v>
      </c>
      <c r="BX2" s="4" t="s">
        <v>174</v>
      </c>
      <c r="BY2" s="4" t="s">
        <v>175</v>
      </c>
      <c r="BZ2" s="4" t="s">
        <v>176</v>
      </c>
      <c r="CA2" s="4" t="s">
        <v>177</v>
      </c>
      <c r="CB2" s="4" t="s">
        <v>178</v>
      </c>
      <c r="CC2" s="4" t="s">
        <v>179</v>
      </c>
      <c r="CD2" s="4" t="s">
        <v>180</v>
      </c>
      <c r="CE2" s="4" t="s">
        <v>181</v>
      </c>
      <c r="CF2" s="4" t="s">
        <v>182</v>
      </c>
      <c r="CG2" s="4" t="s">
        <v>183</v>
      </c>
      <c r="CH2" s="5" t="s">
        <v>72</v>
      </c>
      <c r="CI2" s="6" t="s">
        <v>184</v>
      </c>
      <c r="CJ2" s="6" t="s">
        <v>185</v>
      </c>
      <c r="CK2" s="9" t="s">
        <v>186</v>
      </c>
      <c r="CL2" s="9" t="s">
        <v>187</v>
      </c>
      <c r="CM2" s="9" t="s">
        <v>188</v>
      </c>
      <c r="CN2" s="10" t="s">
        <v>189</v>
      </c>
      <c r="CO2" s="10" t="s">
        <v>190</v>
      </c>
      <c r="CP2" s="10" t="s">
        <v>191</v>
      </c>
      <c r="CQ2" s="10" t="s">
        <v>192</v>
      </c>
      <c r="CR2" s="10" t="s">
        <v>193</v>
      </c>
      <c r="CS2" s="10" t="s">
        <v>194</v>
      </c>
      <c r="CT2" s="10" t="s">
        <v>195</v>
      </c>
      <c r="CU2" s="10" t="s">
        <v>196</v>
      </c>
      <c r="CV2" s="10" t="s">
        <v>197</v>
      </c>
      <c r="CW2" s="10" t="s">
        <v>198</v>
      </c>
      <c r="CX2" s="10" t="s">
        <v>199</v>
      </c>
      <c r="CY2" s="10" t="s">
        <v>200</v>
      </c>
      <c r="CZ2" s="10" t="s">
        <v>201</v>
      </c>
      <c r="DA2" s="10" t="s">
        <v>202</v>
      </c>
      <c r="DB2" s="10" t="s">
        <v>203</v>
      </c>
      <c r="DC2" s="10" t="s">
        <v>204</v>
      </c>
      <c r="DD2" s="10" t="s">
        <v>205</v>
      </c>
      <c r="DE2" s="10" t="s">
        <v>206</v>
      </c>
      <c r="DF2" s="10" t="s">
        <v>207</v>
      </c>
      <c r="DG2" s="10" t="s">
        <v>208</v>
      </c>
      <c r="DH2" s="10" t="s">
        <v>209</v>
      </c>
      <c r="DI2" s="10" t="s">
        <v>210</v>
      </c>
      <c r="DJ2" s="10" t="s">
        <v>211</v>
      </c>
      <c r="DK2" s="10" t="s">
        <v>212</v>
      </c>
      <c r="DL2" s="10" t="s">
        <v>213</v>
      </c>
      <c r="DM2" s="3" t="s">
        <v>214</v>
      </c>
      <c r="DN2" s="3" t="s">
        <v>215</v>
      </c>
      <c r="DO2" s="3" t="s">
        <v>216</v>
      </c>
      <c r="DP2" s="3" t="s">
        <v>217</v>
      </c>
      <c r="DQ2" s="3" t="s">
        <v>218</v>
      </c>
      <c r="DR2" s="3" t="s">
        <v>219</v>
      </c>
      <c r="DS2" s="3" t="s">
        <v>220</v>
      </c>
      <c r="DT2" s="3" t="s">
        <v>221</v>
      </c>
    </row>
    <row r="3" spans="1:124">
      <c r="A3">
        <f>'2000 250 200 15'!A4</f>
        <v>0</v>
      </c>
      <c r="B3">
        <f t="shared" ref="B3:B66" si="7">A3*10*-1</f>
        <v>0</v>
      </c>
      <c r="C3">
        <f>'2000 250 200 15'!B4</f>
        <v>1E-3</v>
      </c>
      <c r="D3">
        <f t="shared" ref="D3:D66" si="8">LOG10(C3)</f>
        <v>-3</v>
      </c>
      <c r="E3">
        <f>'2000 250 200 15'!C137</f>
        <v>4.5315816599999997E-5</v>
      </c>
      <c r="F3">
        <f>'2000 250 200 15'!C270</f>
        <v>1.70081738E-5</v>
      </c>
      <c r="G3">
        <f>'2000 250 200 15'!C403</f>
        <v>8.4110321499999995E-6</v>
      </c>
      <c r="H3">
        <f>'2000 250 200 15'!C536</f>
        <v>4.80220625E-6</v>
      </c>
      <c r="I3">
        <f>'2000 250 200 15'!C669</f>
        <v>3.00446871E-6</v>
      </c>
      <c r="J3">
        <f>'2000 250 200 15'!C802</f>
        <v>2.0048037899999998E-6</v>
      </c>
      <c r="K3">
        <f>'2000 250 200 15'!C935</f>
        <v>1.40384996E-6</v>
      </c>
      <c r="L3">
        <f>'2000 250 200 15'!C1068</f>
        <v>1.02075446E-6</v>
      </c>
      <c r="M3">
        <f>'2000 250 200 15'!C1201</f>
        <v>7.6502652200000005E-7</v>
      </c>
      <c r="N3">
        <f t="shared" ref="N3:U3" si="9">E3-F3</f>
        <v>2.8307642799999998E-5</v>
      </c>
      <c r="O3">
        <f t="shared" si="9"/>
        <v>8.5971416500000003E-6</v>
      </c>
      <c r="P3">
        <f t="shared" si="9"/>
        <v>3.6088258999999996E-6</v>
      </c>
      <c r="Q3">
        <f t="shared" si="9"/>
        <v>1.79773754E-6</v>
      </c>
      <c r="R3">
        <f t="shared" si="9"/>
        <v>9.9966492000000016E-7</v>
      </c>
      <c r="S3">
        <f t="shared" si="9"/>
        <v>6.0095382999999986E-7</v>
      </c>
      <c r="T3">
        <f t="shared" si="9"/>
        <v>3.8309549999999996E-7</v>
      </c>
      <c r="U3">
        <f t="shared" si="9"/>
        <v>2.5572793799999996E-7</v>
      </c>
      <c r="V3">
        <f t="shared" ref="V3:AB3" si="10">E3-2*F3+G3</f>
        <v>1.9710501149999997E-5</v>
      </c>
      <c r="W3">
        <f t="shared" si="10"/>
        <v>4.9883157500000008E-6</v>
      </c>
      <c r="X3">
        <f t="shared" si="10"/>
        <v>1.8110883599999996E-6</v>
      </c>
      <c r="Y3">
        <f t="shared" si="10"/>
        <v>7.9807261999999981E-7</v>
      </c>
      <c r="Z3">
        <f t="shared" si="10"/>
        <v>3.987110900000003E-7</v>
      </c>
      <c r="AA3">
        <f t="shared" si="10"/>
        <v>2.1785832999999989E-7</v>
      </c>
      <c r="AB3">
        <f t="shared" si="10"/>
        <v>1.2736756200000001E-7</v>
      </c>
      <c r="AC3">
        <f t="shared" ref="AC3:AH3" si="11">E3-3*F3+3*G3-H3</f>
        <v>1.4722185399999993E-5</v>
      </c>
      <c r="AD3">
        <f t="shared" si="11"/>
        <v>3.1772273900000011E-6</v>
      </c>
      <c r="AE3">
        <f t="shared" si="11"/>
        <v>1.0130157399999998E-6</v>
      </c>
      <c r="AF3">
        <f t="shared" si="11"/>
        <v>3.9936152999999994E-7</v>
      </c>
      <c r="AG3">
        <f t="shared" si="11"/>
        <v>1.8085275999999999E-7</v>
      </c>
      <c r="AH3">
        <f t="shared" si="11"/>
        <v>9.0490767999999886E-8</v>
      </c>
      <c r="AI3">
        <f t="shared" ref="AI3:AI34" si="12">E3-4*F3+6*G3-4*H3+I3</f>
        <v>1.1544958009999995E-5</v>
      </c>
      <c r="AJ3">
        <f t="shared" ref="AJ3:AJ34" si="13">F3-4*G3+6*H3-4*I3+J3</f>
        <v>2.1642116500000014E-6</v>
      </c>
      <c r="AK3">
        <f t="shared" ref="AK3:AK34" si="14">G3-4*H3+6*I3-4*J3+K3</f>
        <v>6.1365421000000028E-7</v>
      </c>
      <c r="AL3">
        <f t="shared" ref="AL3:AL34" si="15">H3-4*I3+6*J3-4*K3+L3</f>
        <v>2.1850876999999995E-7</v>
      </c>
      <c r="AM3">
        <f t="shared" ref="AM3:AM34" si="16">I3-4*J3+6*K3-4*L3+M3</f>
        <v>9.0361992000000526E-8</v>
      </c>
      <c r="AN3">
        <f t="shared" ref="AN3:AN34" si="17">E3-5*F3+10*G3-10*H3+5*I3-J3</f>
        <v>9.3807463599999943E-6</v>
      </c>
      <c r="AO3">
        <f t="shared" ref="AO3:AO34" si="18">F3-5*G3+10*H3-10*I3+5*J3-K3</f>
        <v>1.550557440000004E-6</v>
      </c>
      <c r="AP3">
        <f t="shared" ref="AP3:AP34" si="19">G3-5*H3+10*I3-10*J3+5*K3-L3</f>
        <v>3.9514544000000033E-7</v>
      </c>
      <c r="AQ3">
        <f t="shared" ref="AQ3:AQ34" si="20">H3-5*I3+10*J3-10*K3+5*L3-M3</f>
        <v>1.2814677799999773E-7</v>
      </c>
      <c r="AR3">
        <f t="shared" ref="AR3:AR34" si="21">E3-6*F3+15*G3-20*H3+15*I3-6*J3+K3</f>
        <v>7.8301889199999861E-6</v>
      </c>
      <c r="AS3">
        <f t="shared" ref="AS3:AS34" si="22">F3-6*G3+15*H3-20*I3+15*J3-6*K3+L3</f>
        <v>1.1554119999999952E-6</v>
      </c>
      <c r="AT3">
        <f t="shared" ref="AT3:AT34" si="23">G3-6*H3+15*I3-20*J3+15*K3-6*L3+M3</f>
        <v>2.6699866200000684E-7</v>
      </c>
      <c r="AU3">
        <f t="shared" ref="AU3:AU66" si="24">E3-7*F3+21*G3-35*H3+35*I3-21*J3+7*K3-L3</f>
        <v>6.6747769199999858E-6</v>
      </c>
      <c r="AV3">
        <f t="shared" ref="AV3:AV66" si="25">F3-7*G3+21*H3-35*I3+35*J3-21*K3+7*L3-M3</f>
        <v>8.8841333799999008E-7</v>
      </c>
      <c r="AW3">
        <f t="shared" ref="AW3:AW66" si="26">E3-8*F3+28*G3-56*H3+70*I3-56*J3+28*K3-8*L3+M3</f>
        <v>5.7863635820000055E-6</v>
      </c>
      <c r="AX3">
        <f t="shared" ref="AX3:BE3" si="27">N3/(E3+F3)</f>
        <v>0.45420138566737212</v>
      </c>
      <c r="AY3">
        <f t="shared" si="27"/>
        <v>0.33821440633947109</v>
      </c>
      <c r="AZ3">
        <f t="shared" si="27"/>
        <v>0.2731219849934744</v>
      </c>
      <c r="BA3">
        <f t="shared" si="27"/>
        <v>0.23028210463626117</v>
      </c>
      <c r="BB3">
        <f t="shared" si="27"/>
        <v>0.19956289461194221</v>
      </c>
      <c r="BC3">
        <f t="shared" si="27"/>
        <v>0.17630239797750061</v>
      </c>
      <c r="BD3">
        <f t="shared" si="27"/>
        <v>0.15800330018370584</v>
      </c>
      <c r="BE3">
        <f t="shared" si="27"/>
        <v>0.14320229668567494</v>
      </c>
      <c r="BF3">
        <f t="shared" ref="BF3:BL3" si="28">V3/(E3+F3+G3)</f>
        <v>0.27865264531537209</v>
      </c>
      <c r="BG3">
        <f t="shared" si="28"/>
        <v>0.16505898920236431</v>
      </c>
      <c r="BH3">
        <f t="shared" si="28"/>
        <v>0.11167351511011471</v>
      </c>
      <c r="BI3">
        <f t="shared" si="28"/>
        <v>8.1340707179333172E-2</v>
      </c>
      <c r="BJ3">
        <f t="shared" si="28"/>
        <v>6.2171133092630879E-2</v>
      </c>
      <c r="BK3">
        <f t="shared" si="28"/>
        <v>4.9184523004259274E-2</v>
      </c>
      <c r="BL3">
        <f t="shared" si="28"/>
        <v>3.9931755214330997E-2</v>
      </c>
      <c r="BM3">
        <f t="shared" ref="BM3:BR3" si="29">AC3/(E3+F3+G3+H3)</f>
        <v>0.1948997287017232</v>
      </c>
      <c r="BN3">
        <f t="shared" si="29"/>
        <v>9.562507608470211E-2</v>
      </c>
      <c r="BO3">
        <f t="shared" si="29"/>
        <v>5.5591446511358646E-2</v>
      </c>
      <c r="BP3">
        <f t="shared" si="29"/>
        <v>3.5608544370519836E-2</v>
      </c>
      <c r="BQ3">
        <f t="shared" si="29"/>
        <v>2.4328188635116654E-2</v>
      </c>
      <c r="BR3">
        <f t="shared" si="29"/>
        <v>1.7420715182450364E-2</v>
      </c>
      <c r="BS3">
        <f t="shared" ref="BS3:BS34" si="30">AI3/(E3+F3+G3+H3+I3)</f>
        <v>0.14699145009604714</v>
      </c>
      <c r="BT3">
        <f t="shared" ref="BT3:BT34" si="31">AJ3/(F3+G3+H3+I3+J3)</f>
        <v>6.1429735709905217E-2</v>
      </c>
      <c r="BU3">
        <f t="shared" ref="BU3:BU34" si="32">AK3/(G3+H3+I3+J3+K3)</f>
        <v>3.1266836189212936E-2</v>
      </c>
      <c r="BV3">
        <f t="shared" ref="BV3:BV34" si="33">AL3/(H3+I3+J3+K3+L3)</f>
        <v>1.785773821280752E-2</v>
      </c>
      <c r="BW3">
        <f t="shared" ref="BW3:BW34" si="34">AM3/(I3+J3+K3+L3+M3)</f>
        <v>1.102122895326574E-2</v>
      </c>
      <c r="BX3">
        <f t="shared" ref="BX3:BX34" si="35">AN3/(E3+F3+G3+H3+I3+J3)</f>
        <v>0.11646373471966055</v>
      </c>
      <c r="BY3">
        <f t="shared" ref="BY3:BY34" si="36">AO3/(F3+G3+H3+I3+J3+K3)</f>
        <v>4.2325020759524073E-2</v>
      </c>
      <c r="BZ3">
        <f t="shared" ref="BZ3:BZ34" si="37">AP3/(G3+H3+I3+J3+K3+L3)</f>
        <v>1.9138045866254231E-2</v>
      </c>
      <c r="CA3">
        <f t="shared" ref="CA3:CA34" si="38">AQ3/(H3+I3+J3+K3+L3+M3)</f>
        <v>9.8566030927998843E-3</v>
      </c>
      <c r="CB3">
        <f t="shared" ref="CB3:CB34" si="39">AR3/(E3+F3+G3+H3+I3+J3+K3)</f>
        <v>9.55479604371373E-2</v>
      </c>
      <c r="CC3">
        <f t="shared" ref="CC3:CC34" si="40">AS3/(F3+G3+H3+I3+J3+K3+L3)</f>
        <v>3.068392321508738E-2</v>
      </c>
      <c r="CD3">
        <f t="shared" ref="CD3:CD34" si="41">AT3/(G3+H3+I3+J3+K3+L3+M3)</f>
        <v>1.2469498099264781E-2</v>
      </c>
      <c r="CE3">
        <f t="shared" ref="CE3:CE66" si="42">AU3/(E3+F3+G3+H3+I3+J3+K3+L3)</f>
        <v>8.0447004557528096E-2</v>
      </c>
      <c r="CF3">
        <f t="shared" ref="CF3:CF66" si="43">AV3/(F3+G3+H3+I3+J3+K3+L3+M3)</f>
        <v>2.3123530433175353E-2</v>
      </c>
      <c r="CG3">
        <f t="shared" ref="CG3:CG66" si="44">AW3/(E3+F3+G3+H3+I3+J3+K3+L3+M3)</f>
        <v>6.9102350766300447E-2</v>
      </c>
      <c r="CH3" s="7">
        <v>250</v>
      </c>
      <c r="CI3" s="8">
        <v>250</v>
      </c>
      <c r="CJ3" s="8">
        <v>240</v>
      </c>
      <c r="CK3" s="8">
        <f t="shared" ref="CK3:CK66" si="45">CI3/CH3</f>
        <v>1</v>
      </c>
      <c r="CL3" s="8">
        <f t="shared" ref="CL3:CL66" si="46">CH3/CI3</f>
        <v>1</v>
      </c>
      <c r="CM3">
        <f t="shared" ref="CM3:CM66" si="47">(CI3-CJ3)/CH3</f>
        <v>0.04</v>
      </c>
      <c r="CN3">
        <f>500-125</f>
        <v>375</v>
      </c>
      <c r="CO3">
        <f>CN3+125</f>
        <v>500</v>
      </c>
      <c r="CP3">
        <f t="shared" ref="CP3:CU3" si="48">CO3+125</f>
        <v>625</v>
      </c>
      <c r="CQ3">
        <f t="shared" si="48"/>
        <v>750</v>
      </c>
      <c r="CR3">
        <f t="shared" si="48"/>
        <v>875</v>
      </c>
      <c r="CS3">
        <f t="shared" si="48"/>
        <v>1000</v>
      </c>
      <c r="CT3">
        <f t="shared" si="48"/>
        <v>1125</v>
      </c>
      <c r="CU3">
        <f t="shared" si="48"/>
        <v>1250</v>
      </c>
      <c r="CV3">
        <f>CN3/$CH3</f>
        <v>1.5</v>
      </c>
      <c r="CW3">
        <f t="shared" ref="CW3:DC18" si="49">CO3/$CH3</f>
        <v>2</v>
      </c>
      <c r="CX3">
        <f t="shared" si="49"/>
        <v>2.5</v>
      </c>
      <c r="CY3">
        <f t="shared" si="49"/>
        <v>3</v>
      </c>
      <c r="CZ3">
        <f t="shared" si="49"/>
        <v>3.5</v>
      </c>
      <c r="DA3">
        <f t="shared" si="49"/>
        <v>4</v>
      </c>
      <c r="DB3">
        <f t="shared" si="49"/>
        <v>4.5</v>
      </c>
      <c r="DC3">
        <f t="shared" si="49"/>
        <v>5</v>
      </c>
      <c r="DD3" s="11">
        <f>($CI3-$CJ3)/CN3</f>
        <v>2.6666666666666668E-2</v>
      </c>
      <c r="DE3" s="11">
        <f t="shared" ref="DE3:DK18" si="50">($CI3-$CJ3)/CO3</f>
        <v>0.02</v>
      </c>
      <c r="DF3" s="11">
        <f t="shared" si="50"/>
        <v>1.6E-2</v>
      </c>
      <c r="DG3" s="11">
        <f t="shared" si="50"/>
        <v>1.3333333333333334E-2</v>
      </c>
      <c r="DH3" s="11">
        <f t="shared" si="50"/>
        <v>1.1428571428571429E-2</v>
      </c>
      <c r="DI3" s="11">
        <f t="shared" si="50"/>
        <v>0.01</v>
      </c>
      <c r="DJ3" s="11">
        <f t="shared" si="50"/>
        <v>8.8888888888888889E-3</v>
      </c>
      <c r="DK3" s="11">
        <f t="shared" si="50"/>
        <v>8.0000000000000002E-3</v>
      </c>
      <c r="DL3">
        <f t="shared" ref="DL3:DL66" si="51">CI3-CJ3</f>
        <v>10</v>
      </c>
      <c r="DM3">
        <f t="shared" ref="DM3:DT3" si="52">E3+F3</f>
        <v>6.2323990400000001E-5</v>
      </c>
      <c r="DN3">
        <f t="shared" si="52"/>
        <v>2.5419205949999999E-5</v>
      </c>
      <c r="DO3">
        <f t="shared" si="52"/>
        <v>1.32132384E-5</v>
      </c>
      <c r="DP3">
        <f t="shared" si="52"/>
        <v>7.80667496E-6</v>
      </c>
      <c r="DQ3">
        <f t="shared" si="52"/>
        <v>5.0092724999999994E-6</v>
      </c>
      <c r="DR3">
        <f t="shared" si="52"/>
        <v>3.4086537499999998E-6</v>
      </c>
      <c r="DS3">
        <f t="shared" si="52"/>
        <v>2.42460442E-6</v>
      </c>
      <c r="DT3">
        <f t="shared" si="52"/>
        <v>1.7857809820000002E-6</v>
      </c>
    </row>
    <row r="4" spans="1:124">
      <c r="A4">
        <f>'2000 250 200 15'!A5</f>
        <v>1</v>
      </c>
      <c r="B4">
        <f t="shared" si="7"/>
        <v>-10</v>
      </c>
      <c r="C4">
        <f>'2000 250 200 15'!B5</f>
        <v>1.122E-3</v>
      </c>
      <c r="D4">
        <f t="shared" si="8"/>
        <v>-2.9500071430798576</v>
      </c>
      <c r="E4">
        <f>'2000 250 200 15'!C138</f>
        <v>4.5315828199999997E-5</v>
      </c>
      <c r="F4">
        <f>'2000 250 200 15'!C271</f>
        <v>1.7008174700000001E-5</v>
      </c>
      <c r="G4">
        <f>'2000 250 200 15'!C404</f>
        <v>8.4110304800000001E-6</v>
      </c>
      <c r="H4">
        <f>'2000 250 200 15'!C537</f>
        <v>4.8022069600000002E-6</v>
      </c>
      <c r="I4">
        <f>'2000 250 200 15'!C670</f>
        <v>3.0044700399999999E-6</v>
      </c>
      <c r="J4">
        <f>'2000 250 200 15'!C803</f>
        <v>2.0048033999999999E-6</v>
      </c>
      <c r="K4">
        <f>'2000 250 200 15'!C936</f>
        <v>1.4038494100000001E-6</v>
      </c>
      <c r="L4">
        <f>'2000 250 200 15'!C1069</f>
        <v>1.0207544299999999E-6</v>
      </c>
      <c r="M4">
        <f>'2000 250 200 15'!C1202</f>
        <v>7.6502678300000005E-7</v>
      </c>
      <c r="N4">
        <f t="shared" ref="N4:U4" si="53">E4-F4</f>
        <v>2.8307653499999996E-5</v>
      </c>
      <c r="O4">
        <f t="shared" si="53"/>
        <v>8.597144220000001E-6</v>
      </c>
      <c r="P4">
        <f t="shared" si="53"/>
        <v>3.6088235199999998E-6</v>
      </c>
      <c r="Q4">
        <f t="shared" si="53"/>
        <v>1.7977369200000003E-6</v>
      </c>
      <c r="R4">
        <f t="shared" si="53"/>
        <v>9.9966664000000004E-7</v>
      </c>
      <c r="S4">
        <f t="shared" si="53"/>
        <v>6.009539899999998E-7</v>
      </c>
      <c r="T4">
        <f t="shared" si="53"/>
        <v>3.830949800000002E-7</v>
      </c>
      <c r="U4">
        <f t="shared" si="53"/>
        <v>2.5572764699999986E-7</v>
      </c>
      <c r="V4">
        <f t="shared" ref="V4:AB4" si="54">E4-2*F4+G4</f>
        <v>1.9710509279999993E-5</v>
      </c>
      <c r="W4">
        <f t="shared" si="54"/>
        <v>4.9883207000000011E-6</v>
      </c>
      <c r="X4">
        <f t="shared" si="54"/>
        <v>1.8110865999999996E-6</v>
      </c>
      <c r="Y4">
        <f t="shared" si="54"/>
        <v>7.9807028000000022E-7</v>
      </c>
      <c r="Z4">
        <f t="shared" si="54"/>
        <v>3.9871265000000024E-7</v>
      </c>
      <c r="AA4">
        <f t="shared" si="54"/>
        <v>2.1785900999999961E-7</v>
      </c>
      <c r="AB4">
        <f t="shared" si="54"/>
        <v>1.2736733300000034E-7</v>
      </c>
      <c r="AC4">
        <f t="shared" ref="AC4:AH4" si="55">E4-3*F4+3*G4-H4</f>
        <v>1.4722188579999997E-5</v>
      </c>
      <c r="AD4">
        <f t="shared" si="55"/>
        <v>3.1772341000000007E-6</v>
      </c>
      <c r="AE4">
        <f t="shared" si="55"/>
        <v>1.0130163199999981E-6</v>
      </c>
      <c r="AF4">
        <f t="shared" si="55"/>
        <v>3.9935763000000082E-7</v>
      </c>
      <c r="AG4">
        <f t="shared" si="55"/>
        <v>1.8085364E-7</v>
      </c>
      <c r="AH4">
        <f t="shared" si="55"/>
        <v>9.0491676999999689E-8</v>
      </c>
      <c r="AI4">
        <f t="shared" si="12"/>
        <v>1.1544954479999996E-5</v>
      </c>
      <c r="AJ4">
        <f t="shared" si="13"/>
        <v>2.1642177800000039E-6</v>
      </c>
      <c r="AK4">
        <f t="shared" si="14"/>
        <v>6.1365868999999853E-7</v>
      </c>
      <c r="AL4">
        <f t="shared" si="15"/>
        <v>2.1850399000000018E-7</v>
      </c>
      <c r="AM4">
        <f t="shared" si="16"/>
        <v>9.0361963000001373E-8</v>
      </c>
      <c r="AN4">
        <f t="shared" si="17"/>
        <v>9.3807366999999894E-6</v>
      </c>
      <c r="AO4">
        <f t="shared" si="18"/>
        <v>1.5505590900000016E-6</v>
      </c>
      <c r="AP4">
        <f t="shared" si="19"/>
        <v>3.9515470000000449E-7</v>
      </c>
      <c r="AQ4">
        <f t="shared" si="20"/>
        <v>1.2814202699999521E-7</v>
      </c>
      <c r="AR4">
        <f t="shared" si="21"/>
        <v>7.8301776099999796E-6</v>
      </c>
      <c r="AS4">
        <f t="shared" si="22"/>
        <v>1.1554043899999994E-6</v>
      </c>
      <c r="AT4">
        <f t="shared" si="23"/>
        <v>2.6701267300000271E-7</v>
      </c>
      <c r="AU4">
        <f t="shared" si="24"/>
        <v>6.6747732199999838E-6</v>
      </c>
      <c r="AV4">
        <f t="shared" si="25"/>
        <v>8.8839171699999138E-7</v>
      </c>
      <c r="AW4">
        <f t="shared" si="26"/>
        <v>5.7863815029999785E-6</v>
      </c>
      <c r="AX4">
        <f t="shared" ref="AX4:BE4" si="56">N4/(E4+F4)</f>
        <v>0.45420146625402319</v>
      </c>
      <c r="AY4">
        <f t="shared" si="56"/>
        <v>0.33821451768933719</v>
      </c>
      <c r="AZ4">
        <f t="shared" si="56"/>
        <v>0.27312182471459467</v>
      </c>
      <c r="BA4">
        <f t="shared" si="56"/>
        <v>0.23028196504095153</v>
      </c>
      <c r="BB4">
        <f t="shared" si="56"/>
        <v>0.19956320052674148</v>
      </c>
      <c r="BC4">
        <f t="shared" si="56"/>
        <v>0.17630249353556188</v>
      </c>
      <c r="BD4">
        <f t="shared" si="56"/>
        <v>0.15800312351233436</v>
      </c>
      <c r="BE4">
        <f t="shared" si="56"/>
        <v>0.14320211520782747</v>
      </c>
      <c r="BF4">
        <f t="shared" ref="BF4:BL4" si="57">V4/(E4+F4+G4)</f>
        <v>0.27865271758778931</v>
      </c>
      <c r="BG4">
        <f t="shared" si="57"/>
        <v>0.16505915332121873</v>
      </c>
      <c r="BH4">
        <f t="shared" si="57"/>
        <v>0.11167340403897824</v>
      </c>
      <c r="BI4">
        <f t="shared" si="57"/>
        <v>8.1340455004119488E-2</v>
      </c>
      <c r="BJ4">
        <f t="shared" si="57"/>
        <v>6.2171372563056423E-2</v>
      </c>
      <c r="BK4">
        <f t="shared" si="57"/>
        <v>4.918468729463666E-2</v>
      </c>
      <c r="BL4">
        <f t="shared" si="57"/>
        <v>3.9931687412821888E-2</v>
      </c>
      <c r="BM4">
        <f t="shared" ref="BM4:BR4" si="58">AC4/(E4+F4+G4+H4)</f>
        <v>0.19489974102487836</v>
      </c>
      <c r="BN4">
        <f t="shared" si="58"/>
        <v>9.5625274380600395E-2</v>
      </c>
      <c r="BO4">
        <f t="shared" si="58"/>
        <v>5.5591478401136679E-2</v>
      </c>
      <c r="BP4">
        <f t="shared" si="58"/>
        <v>3.5608193139707665E-2</v>
      </c>
      <c r="BQ4">
        <f t="shared" si="58"/>
        <v>2.4328305833964482E-2</v>
      </c>
      <c r="BR4">
        <f t="shared" si="58"/>
        <v>1.7420892555246478E-2</v>
      </c>
      <c r="BS4">
        <f t="shared" si="30"/>
        <v>0.14699138106546533</v>
      </c>
      <c r="BT4">
        <f t="shared" si="31"/>
        <v>6.1429908171545838E-2</v>
      </c>
      <c r="BU4">
        <f t="shared" si="32"/>
        <v>3.1267065361715043E-2</v>
      </c>
      <c r="BV4">
        <f t="shared" si="33"/>
        <v>1.7857346003364895E-2</v>
      </c>
      <c r="BW4">
        <f t="shared" si="34"/>
        <v>1.1021224581439693E-2</v>
      </c>
      <c r="BX4">
        <f t="shared" si="35"/>
        <v>0.11646359674388862</v>
      </c>
      <c r="BY4">
        <f t="shared" si="36"/>
        <v>4.2325065417733634E-2</v>
      </c>
      <c r="BZ4">
        <f t="shared" si="37"/>
        <v>1.9138494911215592E-2</v>
      </c>
      <c r="CA4">
        <f t="shared" si="38"/>
        <v>9.8562366534138326E-3</v>
      </c>
      <c r="CB4">
        <f t="shared" si="39"/>
        <v>9.5547808517283742E-2</v>
      </c>
      <c r="CC4">
        <f t="shared" si="40"/>
        <v>3.0683720874186804E-2</v>
      </c>
      <c r="CD4">
        <f t="shared" si="41"/>
        <v>1.247015264505852E-2</v>
      </c>
      <c r="CE4">
        <f t="shared" si="42"/>
        <v>8.0446948425713899E-2</v>
      </c>
      <c r="CF4">
        <f t="shared" si="43"/>
        <v>2.3122967346391139E-2</v>
      </c>
      <c r="CG4">
        <f t="shared" si="44"/>
        <v>6.9102554748062539E-2</v>
      </c>
      <c r="CH4" s="7">
        <v>250</v>
      </c>
      <c r="CI4" s="8">
        <v>250</v>
      </c>
      <c r="CJ4" s="8">
        <v>240</v>
      </c>
      <c r="CK4" s="8">
        <f t="shared" si="45"/>
        <v>1</v>
      </c>
      <c r="CL4" s="8">
        <f t="shared" si="46"/>
        <v>1</v>
      </c>
      <c r="CM4">
        <f t="shared" si="47"/>
        <v>0.04</v>
      </c>
      <c r="CN4">
        <f t="shared" ref="CN4:CN67" si="59">500-125</f>
        <v>375</v>
      </c>
      <c r="CO4">
        <f t="shared" ref="CO4:CU19" si="60">CN4+125</f>
        <v>500</v>
      </c>
      <c r="CP4">
        <f t="shared" si="60"/>
        <v>625</v>
      </c>
      <c r="CQ4">
        <f t="shared" si="60"/>
        <v>750</v>
      </c>
      <c r="CR4">
        <f t="shared" si="60"/>
        <v>875</v>
      </c>
      <c r="CS4">
        <f t="shared" si="60"/>
        <v>1000</v>
      </c>
      <c r="CT4">
        <f t="shared" si="60"/>
        <v>1125</v>
      </c>
      <c r="CU4">
        <f t="shared" si="60"/>
        <v>1250</v>
      </c>
      <c r="CV4">
        <f t="shared" ref="CV4:DC48" si="61">CN4/$CH4</f>
        <v>1.5</v>
      </c>
      <c r="CW4">
        <f t="shared" si="49"/>
        <v>2</v>
      </c>
      <c r="CX4">
        <f t="shared" si="49"/>
        <v>2.5</v>
      </c>
      <c r="CY4">
        <f t="shared" si="49"/>
        <v>3</v>
      </c>
      <c r="CZ4">
        <f t="shared" si="49"/>
        <v>3.5</v>
      </c>
      <c r="DA4">
        <f t="shared" si="49"/>
        <v>4</v>
      </c>
      <c r="DB4">
        <f t="shared" si="49"/>
        <v>4.5</v>
      </c>
      <c r="DC4">
        <f t="shared" si="49"/>
        <v>5</v>
      </c>
      <c r="DD4" s="11">
        <f t="shared" ref="DD4:DK48" si="62">($CI4-$CJ4)/CN4</f>
        <v>2.6666666666666668E-2</v>
      </c>
      <c r="DE4" s="11">
        <f t="shared" si="50"/>
        <v>0.02</v>
      </c>
      <c r="DF4" s="11">
        <f t="shared" si="50"/>
        <v>1.6E-2</v>
      </c>
      <c r="DG4" s="11">
        <f t="shared" si="50"/>
        <v>1.3333333333333334E-2</v>
      </c>
      <c r="DH4" s="11">
        <f t="shared" si="50"/>
        <v>1.1428571428571429E-2</v>
      </c>
      <c r="DI4" s="11">
        <f t="shared" si="50"/>
        <v>0.01</v>
      </c>
      <c r="DJ4" s="11">
        <f t="shared" si="50"/>
        <v>8.8888888888888889E-3</v>
      </c>
      <c r="DK4" s="11">
        <f t="shared" si="50"/>
        <v>8.0000000000000002E-3</v>
      </c>
      <c r="DL4">
        <f t="shared" si="51"/>
        <v>10</v>
      </c>
      <c r="DM4">
        <f t="shared" ref="DM4:DT4" si="63">E4+F4</f>
        <v>6.2324002900000005E-5</v>
      </c>
      <c r="DN4">
        <f t="shared" si="63"/>
        <v>2.5419205179999999E-5</v>
      </c>
      <c r="DO4">
        <f t="shared" si="63"/>
        <v>1.3213237440000001E-5</v>
      </c>
      <c r="DP4">
        <f t="shared" si="63"/>
        <v>7.8066769999999997E-6</v>
      </c>
      <c r="DQ4">
        <f t="shared" si="63"/>
        <v>5.0092734399999998E-6</v>
      </c>
      <c r="DR4">
        <f t="shared" si="63"/>
        <v>3.4086528099999998E-6</v>
      </c>
      <c r="DS4">
        <f t="shared" si="63"/>
        <v>2.42460384E-6</v>
      </c>
      <c r="DT4">
        <f t="shared" si="63"/>
        <v>1.7857812129999998E-6</v>
      </c>
    </row>
    <row r="5" spans="1:124">
      <c r="A5">
        <f>'2000 250 200 15'!A6</f>
        <v>2</v>
      </c>
      <c r="B5">
        <f t="shared" si="7"/>
        <v>-20</v>
      </c>
      <c r="C5">
        <f>'2000 250 200 15'!B6</f>
        <v>1.2600000000000001E-3</v>
      </c>
      <c r="D5">
        <f t="shared" si="8"/>
        <v>-2.8996294548824371</v>
      </c>
      <c r="E5">
        <f>'2000 250 200 15'!C139</f>
        <v>4.53158072E-5</v>
      </c>
      <c r="F5">
        <f>'2000 250 200 15'!C272</f>
        <v>1.7008167899999998E-5</v>
      </c>
      <c r="G5">
        <f>'2000 250 200 15'!C405</f>
        <v>8.4110263399999999E-6</v>
      </c>
      <c r="H5">
        <f>'2000 250 200 15'!C538</f>
        <v>4.8022118199999996E-6</v>
      </c>
      <c r="I5">
        <f>'2000 250 200 15'!C671</f>
        <v>3.0044692999999998E-6</v>
      </c>
      <c r="J5">
        <f>'2000 250 200 15'!C804</f>
        <v>2.00480081E-6</v>
      </c>
      <c r="K5">
        <f>'2000 250 200 15'!C937</f>
        <v>1.4038506900000001E-6</v>
      </c>
      <c r="L5">
        <f>'2000 250 200 15'!C1070</f>
        <v>1.0207559400000001E-6</v>
      </c>
      <c r="M5">
        <f>'2000 250 200 15'!C1203</f>
        <v>7.6502657800000004E-7</v>
      </c>
      <c r="N5">
        <f t="shared" ref="N5:U5" si="64">E5-F5</f>
        <v>2.8307639300000001E-5</v>
      </c>
      <c r="O5">
        <f t="shared" si="64"/>
        <v>8.5971415599999985E-6</v>
      </c>
      <c r="P5">
        <f t="shared" si="64"/>
        <v>3.6088145200000002E-6</v>
      </c>
      <c r="Q5">
        <f t="shared" si="64"/>
        <v>1.7977425199999998E-6</v>
      </c>
      <c r="R5">
        <f t="shared" si="64"/>
        <v>9.9966848999999977E-7</v>
      </c>
      <c r="S5">
        <f t="shared" si="64"/>
        <v>6.0095011999999995E-7</v>
      </c>
      <c r="T5">
        <f t="shared" si="64"/>
        <v>3.8309475E-7</v>
      </c>
      <c r="U5">
        <f t="shared" si="64"/>
        <v>2.5572936200000004E-7</v>
      </c>
      <c r="V5">
        <f t="shared" ref="V5:AB5" si="65">E5-2*F5+G5</f>
        <v>1.9710497740000003E-5</v>
      </c>
      <c r="W5">
        <f t="shared" si="65"/>
        <v>4.9883270399999983E-6</v>
      </c>
      <c r="X5">
        <f t="shared" si="65"/>
        <v>1.8110720000000004E-6</v>
      </c>
      <c r="Y5">
        <f t="shared" si="65"/>
        <v>7.9807403000000006E-7</v>
      </c>
      <c r="Z5">
        <f t="shared" si="65"/>
        <v>3.9871836999999982E-7</v>
      </c>
      <c r="AA5">
        <f t="shared" si="65"/>
        <v>2.1785536999999995E-7</v>
      </c>
      <c r="AB5">
        <f t="shared" si="65"/>
        <v>1.2736538799999995E-7</v>
      </c>
      <c r="AC5">
        <f t="shared" ref="AC5:AH5" si="66">E5-3*F5+3*G5-H5</f>
        <v>1.4722170700000005E-5</v>
      </c>
      <c r="AD5">
        <f t="shared" si="66"/>
        <v>3.1772550399999987E-6</v>
      </c>
      <c r="AE5">
        <f t="shared" si="66"/>
        <v>1.0129979699999995E-6</v>
      </c>
      <c r="AF5">
        <f t="shared" si="66"/>
        <v>3.9935566000000024E-7</v>
      </c>
      <c r="AG5">
        <f t="shared" si="66"/>
        <v>1.8086300000000008E-7</v>
      </c>
      <c r="AH5">
        <f t="shared" si="66"/>
        <v>9.0489981999999576E-8</v>
      </c>
      <c r="AI5">
        <f t="shared" si="12"/>
        <v>1.1544915660000007E-5</v>
      </c>
      <c r="AJ5">
        <f t="shared" si="13"/>
        <v>2.1642570699999992E-6</v>
      </c>
      <c r="AK5">
        <f t="shared" si="14"/>
        <v>6.136423100000001E-7</v>
      </c>
      <c r="AL5">
        <f t="shared" si="15"/>
        <v>2.1849266000000038E-7</v>
      </c>
      <c r="AM5">
        <f t="shared" si="16"/>
        <v>9.0373018000000288E-8</v>
      </c>
      <c r="AN5">
        <f t="shared" si="17"/>
        <v>9.3806585900000184E-6</v>
      </c>
      <c r="AO5">
        <f t="shared" si="18"/>
        <v>1.5506147599999932E-6</v>
      </c>
      <c r="AP5">
        <f t="shared" si="19"/>
        <v>3.9514964999999867E-7</v>
      </c>
      <c r="AQ5">
        <f t="shared" si="20"/>
        <v>1.2811964200000369E-7</v>
      </c>
      <c r="AR5">
        <f t="shared" si="21"/>
        <v>7.8300438300000063E-6</v>
      </c>
      <c r="AS5">
        <f t="shared" si="22"/>
        <v>1.1554651099999939E-6</v>
      </c>
      <c r="AT5">
        <f t="shared" si="23"/>
        <v>2.6703000799999646E-7</v>
      </c>
      <c r="AU5">
        <f t="shared" si="24"/>
        <v>6.6745787199999868E-6</v>
      </c>
      <c r="AV5">
        <f t="shared" si="25"/>
        <v>8.8843510200000275E-7</v>
      </c>
      <c r="AW5">
        <f t="shared" si="26"/>
        <v>5.7861436180000127E-6</v>
      </c>
      <c r="AX5">
        <f t="shared" ref="AX5:BE5" si="67">N5/(E5+F5)</f>
        <v>0.45420144101174326</v>
      </c>
      <c r="AY5">
        <f t="shared" si="67"/>
        <v>0.33821455860593003</v>
      </c>
      <c r="AZ5">
        <f t="shared" si="67"/>
        <v>0.2731211286968887</v>
      </c>
      <c r="BA5">
        <f t="shared" si="67"/>
        <v>0.2302825608432178</v>
      </c>
      <c r="BB5">
        <f t="shared" si="67"/>
        <v>0.19956370250515396</v>
      </c>
      <c r="BC5">
        <f t="shared" si="67"/>
        <v>0.17630142594512815</v>
      </c>
      <c r="BD5">
        <f t="shared" si="67"/>
        <v>0.15800284683705579</v>
      </c>
      <c r="BE5">
        <f t="shared" si="67"/>
        <v>0.14320297092302481</v>
      </c>
      <c r="BF5">
        <f t="shared" ref="BF5:BL5" si="68">V5/(E5+F5+G5)</f>
        <v>0.27865268026776202</v>
      </c>
      <c r="BG5">
        <f t="shared" si="68"/>
        <v>0.1650593963132104</v>
      </c>
      <c r="BH5">
        <f t="shared" si="68"/>
        <v>0.11167250392614991</v>
      </c>
      <c r="BI5">
        <f t="shared" si="68"/>
        <v>8.1340824525169358E-2</v>
      </c>
      <c r="BJ5">
        <f t="shared" si="68"/>
        <v>6.2172284358030468E-2</v>
      </c>
      <c r="BK5">
        <f t="shared" si="68"/>
        <v>4.9183863293461201E-2</v>
      </c>
      <c r="BL5">
        <f t="shared" si="68"/>
        <v>3.9931045262681486E-2</v>
      </c>
      <c r="BM5">
        <f t="shared" ref="BM5:BR5" si="69">AC5/(E5+F5+G5+H5)</f>
        <v>0.19489957419167844</v>
      </c>
      <c r="BN5">
        <f t="shared" si="69"/>
        <v>9.5625924240510335E-2</v>
      </c>
      <c r="BO5">
        <f t="shared" si="69"/>
        <v>5.5590479367086582E-2</v>
      </c>
      <c r="BP5">
        <f t="shared" si="69"/>
        <v>3.5608008565688014E-2</v>
      </c>
      <c r="BQ5">
        <f t="shared" si="69"/>
        <v>2.4329566701962842E-2</v>
      </c>
      <c r="BR5">
        <f t="shared" si="69"/>
        <v>1.7420566261199848E-2</v>
      </c>
      <c r="BS5">
        <f t="shared" si="30"/>
        <v>0.14699093887096895</v>
      </c>
      <c r="BT5">
        <f t="shared" si="31"/>
        <v>6.1431039800562519E-2</v>
      </c>
      <c r="BU5">
        <f t="shared" si="32"/>
        <v>3.126623288867026E-2</v>
      </c>
      <c r="BV5">
        <f t="shared" si="33"/>
        <v>1.785641374926436E-2</v>
      </c>
      <c r="BW5">
        <f t="shared" si="34"/>
        <v>1.1022573933954552E-2</v>
      </c>
      <c r="BX5">
        <f t="shared" si="35"/>
        <v>0.11646267096365749</v>
      </c>
      <c r="BY5">
        <f t="shared" si="36"/>
        <v>4.2326594415309809E-2</v>
      </c>
      <c r="BZ5">
        <f t="shared" si="37"/>
        <v>1.9138250158137044E-2</v>
      </c>
      <c r="CA5">
        <f t="shared" si="38"/>
        <v>9.8545117584208017E-3</v>
      </c>
      <c r="CB5">
        <f t="shared" si="39"/>
        <v>9.5546210028469622E-2</v>
      </c>
      <c r="CC5">
        <f t="shared" si="40"/>
        <v>3.0685338791294214E-2</v>
      </c>
      <c r="CD5">
        <f t="shared" si="41"/>
        <v>1.2470962247020349E-2</v>
      </c>
      <c r="CE5">
        <f t="shared" si="42"/>
        <v>8.0444631015453558E-2</v>
      </c>
      <c r="CF5">
        <f t="shared" si="43"/>
        <v>2.3124100674439988E-2</v>
      </c>
      <c r="CG5">
        <f t="shared" si="44"/>
        <v>6.9099736821568919E-2</v>
      </c>
      <c r="CH5" s="7">
        <v>250</v>
      </c>
      <c r="CI5" s="8">
        <v>250</v>
      </c>
      <c r="CJ5" s="8">
        <v>240</v>
      </c>
      <c r="CK5" s="8">
        <f t="shared" si="45"/>
        <v>1</v>
      </c>
      <c r="CL5" s="8">
        <f t="shared" si="46"/>
        <v>1</v>
      </c>
      <c r="CM5">
        <f t="shared" si="47"/>
        <v>0.04</v>
      </c>
      <c r="CN5">
        <f t="shared" si="59"/>
        <v>375</v>
      </c>
      <c r="CO5">
        <f t="shared" si="60"/>
        <v>500</v>
      </c>
      <c r="CP5">
        <f t="shared" si="60"/>
        <v>625</v>
      </c>
      <c r="CQ5">
        <f t="shared" si="60"/>
        <v>750</v>
      </c>
      <c r="CR5">
        <f t="shared" si="60"/>
        <v>875</v>
      </c>
      <c r="CS5">
        <f t="shared" si="60"/>
        <v>1000</v>
      </c>
      <c r="CT5">
        <f t="shared" si="60"/>
        <v>1125</v>
      </c>
      <c r="CU5">
        <f t="shared" si="60"/>
        <v>1250</v>
      </c>
      <c r="CV5">
        <f t="shared" si="61"/>
        <v>1.5</v>
      </c>
      <c r="CW5">
        <f t="shared" si="49"/>
        <v>2</v>
      </c>
      <c r="CX5">
        <f t="shared" si="49"/>
        <v>2.5</v>
      </c>
      <c r="CY5">
        <f t="shared" si="49"/>
        <v>3</v>
      </c>
      <c r="CZ5">
        <f t="shared" si="49"/>
        <v>3.5</v>
      </c>
      <c r="DA5">
        <f t="shared" si="49"/>
        <v>4</v>
      </c>
      <c r="DB5">
        <f t="shared" si="49"/>
        <v>4.5</v>
      </c>
      <c r="DC5">
        <f t="shared" si="49"/>
        <v>5</v>
      </c>
      <c r="DD5" s="11">
        <f t="shared" si="62"/>
        <v>2.6666666666666668E-2</v>
      </c>
      <c r="DE5" s="11">
        <f t="shared" si="50"/>
        <v>0.02</v>
      </c>
      <c r="DF5" s="11">
        <f t="shared" si="50"/>
        <v>1.6E-2</v>
      </c>
      <c r="DG5" s="11">
        <f t="shared" si="50"/>
        <v>1.3333333333333334E-2</v>
      </c>
      <c r="DH5" s="11">
        <f t="shared" si="50"/>
        <v>1.1428571428571429E-2</v>
      </c>
      <c r="DI5" s="11">
        <f t="shared" si="50"/>
        <v>0.01</v>
      </c>
      <c r="DJ5" s="11">
        <f t="shared" si="50"/>
        <v>8.8888888888888889E-3</v>
      </c>
      <c r="DK5" s="11">
        <f t="shared" si="50"/>
        <v>8.0000000000000002E-3</v>
      </c>
      <c r="DL5">
        <f t="shared" si="51"/>
        <v>10</v>
      </c>
      <c r="DM5">
        <f t="shared" ref="DM5:DT5" si="70">E5+F5</f>
        <v>6.2323975099999991E-5</v>
      </c>
      <c r="DN5">
        <f t="shared" si="70"/>
        <v>2.5419194239999998E-5</v>
      </c>
      <c r="DO5">
        <f t="shared" si="70"/>
        <v>1.3213238159999999E-5</v>
      </c>
      <c r="DP5">
        <f t="shared" si="70"/>
        <v>7.8066811200000003E-6</v>
      </c>
      <c r="DQ5">
        <f t="shared" si="70"/>
        <v>5.0092701099999998E-6</v>
      </c>
      <c r="DR5">
        <f t="shared" si="70"/>
        <v>3.4086514999999999E-6</v>
      </c>
      <c r="DS5">
        <f t="shared" si="70"/>
        <v>2.4246066300000002E-6</v>
      </c>
      <c r="DT5">
        <f t="shared" si="70"/>
        <v>1.7857825180000002E-6</v>
      </c>
    </row>
    <row r="6" spans="1:124">
      <c r="A6">
        <f>'2000 250 200 15'!A7</f>
        <v>3</v>
      </c>
      <c r="B6">
        <f t="shared" si="7"/>
        <v>-30</v>
      </c>
      <c r="C6">
        <f>'2000 250 200 15'!B7</f>
        <v>1.4139999999999999E-3</v>
      </c>
      <c r="D6">
        <f t="shared" si="8"/>
        <v>-2.8495505905391196</v>
      </c>
      <c r="E6">
        <f>'2000 250 200 15'!C140</f>
        <v>4.5315756900000002E-5</v>
      </c>
      <c r="F6">
        <f>'2000 250 200 15'!C273</f>
        <v>1.7008155499999999E-5</v>
      </c>
      <c r="G6">
        <f>'2000 250 200 15'!C406</f>
        <v>8.4110217500000008E-6</v>
      </c>
      <c r="H6">
        <f>'2000 250 200 15'!C539</f>
        <v>4.8022188999999999E-6</v>
      </c>
      <c r="I6">
        <f>'2000 250 200 15'!C672</f>
        <v>3.0044663299999998E-6</v>
      </c>
      <c r="J6">
        <f>'2000 250 200 15'!C805</f>
        <v>2.0047970600000002E-6</v>
      </c>
      <c r="K6">
        <f>'2000 250 200 15'!C938</f>
        <v>1.4038535099999999E-6</v>
      </c>
      <c r="L6">
        <f>'2000 250 200 15'!C1071</f>
        <v>1.0207584699999999E-6</v>
      </c>
      <c r="M6">
        <f>'2000 250 200 15'!C1204</f>
        <v>7.65025894E-7</v>
      </c>
      <c r="N6">
        <f t="shared" ref="N6:U6" si="71">E6-F6</f>
        <v>2.8307601400000002E-5</v>
      </c>
      <c r="O6">
        <f t="shared" si="71"/>
        <v>8.5971337499999984E-6</v>
      </c>
      <c r="P6">
        <f t="shared" si="71"/>
        <v>3.6088028500000009E-6</v>
      </c>
      <c r="Q6">
        <f t="shared" si="71"/>
        <v>1.7977525700000001E-6</v>
      </c>
      <c r="R6">
        <f t="shared" si="71"/>
        <v>9.9966926999999963E-7</v>
      </c>
      <c r="S6">
        <f t="shared" si="71"/>
        <v>6.0094355000000026E-7</v>
      </c>
      <c r="T6">
        <f t="shared" si="71"/>
        <v>3.8309503999999999E-7</v>
      </c>
      <c r="U6">
        <f t="shared" si="71"/>
        <v>2.5573257599999995E-7</v>
      </c>
      <c r="V6">
        <f t="shared" ref="V6:AB6" si="72">E6-2*F6+G6</f>
        <v>1.9710467650000002E-5</v>
      </c>
      <c r="W6">
        <f t="shared" si="72"/>
        <v>4.9883308999999975E-6</v>
      </c>
      <c r="X6">
        <f t="shared" si="72"/>
        <v>1.8110502800000008E-6</v>
      </c>
      <c r="Y6">
        <f t="shared" si="72"/>
        <v>7.9808330000000044E-7</v>
      </c>
      <c r="Z6">
        <f t="shared" si="72"/>
        <v>3.9872571999999937E-7</v>
      </c>
      <c r="AA6">
        <f t="shared" si="72"/>
        <v>2.1784851000000027E-7</v>
      </c>
      <c r="AB6">
        <f t="shared" si="72"/>
        <v>1.2736246400000004E-7</v>
      </c>
      <c r="AC6">
        <f t="shared" ref="AC6:AH6" si="73">E6-3*F6+3*G6-H6</f>
        <v>1.4722136750000008E-5</v>
      </c>
      <c r="AD6">
        <f t="shared" si="73"/>
        <v>3.177280619999995E-6</v>
      </c>
      <c r="AE6">
        <f t="shared" si="73"/>
        <v>1.0129669800000008E-6</v>
      </c>
      <c r="AF6">
        <f t="shared" si="73"/>
        <v>3.9935758000000022E-7</v>
      </c>
      <c r="AG6">
        <f t="shared" si="73"/>
        <v>1.8087720999999995E-7</v>
      </c>
      <c r="AH6">
        <f t="shared" si="73"/>
        <v>9.0486045999999803E-8</v>
      </c>
      <c r="AI6">
        <f t="shared" si="12"/>
        <v>1.1544856130000013E-5</v>
      </c>
      <c r="AJ6">
        <f t="shared" si="13"/>
        <v>2.1643136399999963E-6</v>
      </c>
      <c r="AK6">
        <f t="shared" si="14"/>
        <v>6.1360940000000015E-7</v>
      </c>
      <c r="AL6">
        <f t="shared" si="15"/>
        <v>2.1848037000000111E-7</v>
      </c>
      <c r="AM6">
        <f t="shared" si="16"/>
        <v>9.0391163999999303E-8</v>
      </c>
      <c r="AN6">
        <f t="shared" si="17"/>
        <v>9.3805424900000093E-6</v>
      </c>
      <c r="AO6">
        <f t="shared" si="18"/>
        <v>1.55070424E-6</v>
      </c>
      <c r="AP6">
        <f t="shared" si="19"/>
        <v>3.9512902999999354E-7</v>
      </c>
      <c r="AQ6">
        <f t="shared" si="20"/>
        <v>1.280892060000052E-7</v>
      </c>
      <c r="AR6">
        <f t="shared" si="21"/>
        <v>7.8298382500000259E-6</v>
      </c>
      <c r="AS6">
        <f t="shared" si="22"/>
        <v>1.1555752099999984E-6</v>
      </c>
      <c r="AT6">
        <f t="shared" si="23"/>
        <v>2.6703982399999003E-7</v>
      </c>
      <c r="AU6">
        <f t="shared" si="24"/>
        <v>6.6742630400000377E-6</v>
      </c>
      <c r="AV6">
        <f t="shared" si="25"/>
        <v>8.8853538599999818E-7</v>
      </c>
      <c r="AW6">
        <f t="shared" si="26"/>
        <v>5.7857276540000204E-6</v>
      </c>
      <c r="AX6">
        <f t="shared" ref="AX6:BE6" si="74">N6/(E6+F6)</f>
        <v>0.45420128984071934</v>
      </c>
      <c r="AY6">
        <f t="shared" si="74"/>
        <v>0.33821447741783217</v>
      </c>
      <c r="AZ6">
        <f t="shared" si="74"/>
        <v>0.27312019402295534</v>
      </c>
      <c r="BA6">
        <f t="shared" si="74"/>
        <v>0.23028372696410102</v>
      </c>
      <c r="BB6">
        <f t="shared" si="74"/>
        <v>0.19956412593429224</v>
      </c>
      <c r="BC6">
        <f t="shared" si="74"/>
        <v>0.17629954659740915</v>
      </c>
      <c r="BD6">
        <f t="shared" si="74"/>
        <v>0.15800261780443731</v>
      </c>
      <c r="BE6">
        <f t="shared" si="74"/>
        <v>0.14320462266070103</v>
      </c>
      <c r="BF6">
        <f t="shared" ref="BF6:BL6" si="75">V6/(E6+F6+G6)</f>
        <v>0.27865251995855572</v>
      </c>
      <c r="BG6">
        <f t="shared" si="75"/>
        <v>0.16505957816247341</v>
      </c>
      <c r="BH6">
        <f t="shared" si="75"/>
        <v>0.11167116795447248</v>
      </c>
      <c r="BI6">
        <f t="shared" si="75"/>
        <v>8.1341766352003519E-2</v>
      </c>
      <c r="BJ6">
        <f t="shared" si="75"/>
        <v>6.2173468255350126E-2</v>
      </c>
      <c r="BK6">
        <f t="shared" si="75"/>
        <v>4.9182296787835214E-2</v>
      </c>
      <c r="BL6">
        <f t="shared" si="75"/>
        <v>3.9930070130588136E-2</v>
      </c>
      <c r="BM6">
        <f t="shared" ref="BM6:BR6" si="76">AC6/(E6+F6+G6+H6)</f>
        <v>0.19489928009671006</v>
      </c>
      <c r="BN6">
        <f t="shared" si="76"/>
        <v>9.5626731192080566E-2</v>
      </c>
      <c r="BO6">
        <f t="shared" si="76"/>
        <v>5.5588791626905339E-2</v>
      </c>
      <c r="BP6">
        <f t="shared" si="76"/>
        <v>3.5608169663542327E-2</v>
      </c>
      <c r="BQ6">
        <f t="shared" si="76"/>
        <v>2.4331482705500344E-2</v>
      </c>
      <c r="BR6">
        <f t="shared" si="76"/>
        <v>1.7419805455204839E-2</v>
      </c>
      <c r="BS6">
        <f t="shared" si="30"/>
        <v>0.14699029917047798</v>
      </c>
      <c r="BT6">
        <f t="shared" si="31"/>
        <v>6.1432674501670607E-2</v>
      </c>
      <c r="BU6">
        <f t="shared" si="32"/>
        <v>3.1264558308222612E-2</v>
      </c>
      <c r="BV6">
        <f t="shared" si="33"/>
        <v>1.7855401011061443E-2</v>
      </c>
      <c r="BW6">
        <f t="shared" si="34"/>
        <v>1.1024789918728713E-2</v>
      </c>
      <c r="BX6">
        <f t="shared" si="35"/>
        <v>0.11646132633334083</v>
      </c>
      <c r="BY6">
        <f t="shared" si="36"/>
        <v>4.2329052876546966E-2</v>
      </c>
      <c r="BZ6">
        <f t="shared" si="37"/>
        <v>1.9137250433292886E-2</v>
      </c>
      <c r="CA6">
        <f t="shared" si="38"/>
        <v>9.852166919792283E-3</v>
      </c>
      <c r="CB6">
        <f t="shared" si="39"/>
        <v>9.55437761800811E-2</v>
      </c>
      <c r="CC6">
        <f t="shared" si="40"/>
        <v>3.0688271876787101E-2</v>
      </c>
      <c r="CD6">
        <f t="shared" si="41"/>
        <v>1.2471420424567153E-2</v>
      </c>
      <c r="CE6">
        <f t="shared" si="42"/>
        <v>8.0440886018850646E-2</v>
      </c>
      <c r="CF6">
        <f t="shared" si="43"/>
        <v>2.3126718058049806E-2</v>
      </c>
      <c r="CG6">
        <f t="shared" si="44"/>
        <v>6.9094820640870511E-2</v>
      </c>
      <c r="CH6" s="7">
        <v>250</v>
      </c>
      <c r="CI6" s="8">
        <v>250</v>
      </c>
      <c r="CJ6" s="8">
        <v>240</v>
      </c>
      <c r="CK6" s="8">
        <f t="shared" si="45"/>
        <v>1</v>
      </c>
      <c r="CL6" s="8">
        <f t="shared" si="46"/>
        <v>1</v>
      </c>
      <c r="CM6">
        <f t="shared" si="47"/>
        <v>0.04</v>
      </c>
      <c r="CN6">
        <f t="shared" si="59"/>
        <v>375</v>
      </c>
      <c r="CO6">
        <f t="shared" si="60"/>
        <v>500</v>
      </c>
      <c r="CP6">
        <f t="shared" si="60"/>
        <v>625</v>
      </c>
      <c r="CQ6">
        <f t="shared" si="60"/>
        <v>750</v>
      </c>
      <c r="CR6">
        <f t="shared" si="60"/>
        <v>875</v>
      </c>
      <c r="CS6">
        <f t="shared" si="60"/>
        <v>1000</v>
      </c>
      <c r="CT6">
        <f t="shared" si="60"/>
        <v>1125</v>
      </c>
      <c r="CU6">
        <f t="shared" si="60"/>
        <v>1250</v>
      </c>
      <c r="CV6">
        <f t="shared" si="61"/>
        <v>1.5</v>
      </c>
      <c r="CW6">
        <f t="shared" si="49"/>
        <v>2</v>
      </c>
      <c r="CX6">
        <f t="shared" si="49"/>
        <v>2.5</v>
      </c>
      <c r="CY6">
        <f t="shared" si="49"/>
        <v>3</v>
      </c>
      <c r="CZ6">
        <f t="shared" si="49"/>
        <v>3.5</v>
      </c>
      <c r="DA6">
        <f t="shared" si="49"/>
        <v>4</v>
      </c>
      <c r="DB6">
        <f t="shared" si="49"/>
        <v>4.5</v>
      </c>
      <c r="DC6">
        <f t="shared" si="49"/>
        <v>5</v>
      </c>
      <c r="DD6" s="11">
        <f t="shared" si="62"/>
        <v>2.6666666666666668E-2</v>
      </c>
      <c r="DE6" s="11">
        <f t="shared" si="50"/>
        <v>0.02</v>
      </c>
      <c r="DF6" s="11">
        <f t="shared" si="50"/>
        <v>1.6E-2</v>
      </c>
      <c r="DG6" s="11">
        <f t="shared" si="50"/>
        <v>1.3333333333333334E-2</v>
      </c>
      <c r="DH6" s="11">
        <f t="shared" si="50"/>
        <v>1.1428571428571429E-2</v>
      </c>
      <c r="DI6" s="11">
        <f t="shared" si="50"/>
        <v>0.01</v>
      </c>
      <c r="DJ6" s="11">
        <f t="shared" si="50"/>
        <v>8.8888888888888889E-3</v>
      </c>
      <c r="DK6" s="11">
        <f t="shared" si="50"/>
        <v>8.0000000000000002E-3</v>
      </c>
      <c r="DL6">
        <f t="shared" si="51"/>
        <v>10</v>
      </c>
      <c r="DM6">
        <f t="shared" ref="DM6:DT6" si="77">E6+F6</f>
        <v>6.2323912400000001E-5</v>
      </c>
      <c r="DN6">
        <f t="shared" si="77"/>
        <v>2.5419177249999998E-5</v>
      </c>
      <c r="DO6">
        <f t="shared" si="77"/>
        <v>1.3213240650000001E-5</v>
      </c>
      <c r="DP6">
        <f t="shared" si="77"/>
        <v>7.8066852299999993E-6</v>
      </c>
      <c r="DQ6">
        <f t="shared" si="77"/>
        <v>5.00926339E-6</v>
      </c>
      <c r="DR6">
        <f t="shared" si="77"/>
        <v>3.4086505700000001E-6</v>
      </c>
      <c r="DS6">
        <f t="shared" si="77"/>
        <v>2.4246119799999999E-6</v>
      </c>
      <c r="DT6">
        <f t="shared" si="77"/>
        <v>1.7857843639999999E-6</v>
      </c>
    </row>
    <row r="7" spans="1:124">
      <c r="A7">
        <f>'2000 250 200 15'!A8</f>
        <v>4</v>
      </c>
      <c r="B7">
        <f t="shared" si="7"/>
        <v>-40</v>
      </c>
      <c r="C7">
        <f>'2000 250 200 15'!B8</f>
        <v>1.5870000000000001E-3</v>
      </c>
      <c r="D7">
        <f t="shared" si="8"/>
        <v>-2.7994230732451517</v>
      </c>
      <c r="E7">
        <f>'2000 250 200 15'!C141</f>
        <v>4.5315696300000001E-5</v>
      </c>
      <c r="F7">
        <f>'2000 250 200 15'!C274</f>
        <v>1.70081423E-5</v>
      </c>
      <c r="G7">
        <f>'2000 250 200 15'!C407</f>
        <v>8.4110186299999996E-6</v>
      </c>
      <c r="H7">
        <f>'2000 250 200 15'!C540</f>
        <v>4.80222536E-6</v>
      </c>
      <c r="I7">
        <f>'2000 250 200 15'!C673</f>
        <v>3.0044621799999998E-6</v>
      </c>
      <c r="J7">
        <f>'2000 250 200 15'!C806</f>
        <v>2.0047936499999999E-6</v>
      </c>
      <c r="K7">
        <f>'2000 250 200 15'!C939</f>
        <v>1.4038568200000001E-6</v>
      </c>
      <c r="L7">
        <f>'2000 250 200 15'!C1072</f>
        <v>1.0207610299999999E-6</v>
      </c>
      <c r="M7">
        <f>'2000 250 200 15'!C1205</f>
        <v>7.6502497999999996E-7</v>
      </c>
      <c r="N7">
        <f t="shared" ref="N7:U7" si="78">E7-F7</f>
        <v>2.8307554000000001E-5</v>
      </c>
      <c r="O7">
        <f t="shared" si="78"/>
        <v>8.5971236700000008E-6</v>
      </c>
      <c r="P7">
        <f t="shared" si="78"/>
        <v>3.6087932699999996E-6</v>
      </c>
      <c r="Q7">
        <f t="shared" si="78"/>
        <v>1.7977631800000002E-6</v>
      </c>
      <c r="R7">
        <f t="shared" si="78"/>
        <v>9.9966852999999991E-7</v>
      </c>
      <c r="S7">
        <f t="shared" si="78"/>
        <v>6.0093682999999981E-7</v>
      </c>
      <c r="T7">
        <f t="shared" si="78"/>
        <v>3.8309579000000017E-7</v>
      </c>
      <c r="U7">
        <f t="shared" si="78"/>
        <v>2.5573604999999995E-7</v>
      </c>
      <c r="V7">
        <f t="shared" ref="V7:AB7" si="79">E7-2*F7+G7</f>
        <v>1.971043033E-5</v>
      </c>
      <c r="W7">
        <f t="shared" si="79"/>
        <v>4.9883304000000012E-6</v>
      </c>
      <c r="X7">
        <f t="shared" si="79"/>
        <v>1.8110300899999994E-6</v>
      </c>
      <c r="Y7">
        <f t="shared" si="79"/>
        <v>7.9809465000000032E-7</v>
      </c>
      <c r="Z7">
        <f t="shared" si="79"/>
        <v>3.987317000000001E-7</v>
      </c>
      <c r="AA7">
        <f t="shared" si="79"/>
        <v>2.1784103999999964E-7</v>
      </c>
      <c r="AB7">
        <f t="shared" si="79"/>
        <v>1.2735974000000022E-7</v>
      </c>
      <c r="AC7">
        <f t="shared" ref="AC7:AH7" si="80">E7-3*F7+3*G7-H7</f>
        <v>1.4722099929999999E-5</v>
      </c>
      <c r="AD7">
        <f t="shared" si="80"/>
        <v>3.1773003100000018E-6</v>
      </c>
      <c r="AE7">
        <f t="shared" si="80"/>
        <v>1.0129354399999995E-6</v>
      </c>
      <c r="AF7">
        <f t="shared" si="80"/>
        <v>3.9936295000000022E-7</v>
      </c>
      <c r="AG7">
        <f t="shared" si="80"/>
        <v>1.8089066000000025E-7</v>
      </c>
      <c r="AH7">
        <f t="shared" si="80"/>
        <v>9.048129999999921E-8</v>
      </c>
      <c r="AI7">
        <f t="shared" si="12"/>
        <v>1.1544799619999996E-5</v>
      </c>
      <c r="AJ7">
        <f t="shared" si="13"/>
        <v>2.1643648700000028E-6</v>
      </c>
      <c r="AK7">
        <f t="shared" si="14"/>
        <v>6.1357248999999967E-7</v>
      </c>
      <c r="AL7">
        <f t="shared" si="15"/>
        <v>2.184722900000006E-7</v>
      </c>
      <c r="AM7">
        <f t="shared" si="16"/>
        <v>9.040936000000104E-8</v>
      </c>
      <c r="AN7">
        <f t="shared" si="17"/>
        <v>9.3804347499999907E-6</v>
      </c>
      <c r="AO7">
        <f t="shared" si="18"/>
        <v>1.5507923800000078E-6</v>
      </c>
      <c r="AP7">
        <f t="shared" si="19"/>
        <v>3.9510019999999716E-7</v>
      </c>
      <c r="AQ7">
        <f t="shared" si="20"/>
        <v>1.2806292999999871E-7</v>
      </c>
      <c r="AR7">
        <f t="shared" si="21"/>
        <v>7.8296423699999955E-6</v>
      </c>
      <c r="AS7">
        <f t="shared" si="22"/>
        <v>1.1556921800000032E-6</v>
      </c>
      <c r="AT7">
        <f t="shared" si="23"/>
        <v>2.6703727000000014E-7</v>
      </c>
      <c r="AU7">
        <f t="shared" si="24"/>
        <v>6.6739501899999804E-6</v>
      </c>
      <c r="AV7">
        <f t="shared" si="25"/>
        <v>8.8865490999998949E-7</v>
      </c>
      <c r="AW7">
        <f t="shared" si="26"/>
        <v>5.7852952800000027E-6</v>
      </c>
      <c r="AX7">
        <f t="shared" ref="AX7:BE7" si="81">N7/(E7+F7)</f>
        <v>0.45420106713388486</v>
      </c>
      <c r="AY7">
        <f t="shared" si="81"/>
        <v>0.33821429801223579</v>
      </c>
      <c r="AZ7">
        <f t="shared" si="81"/>
        <v>0.27311939995440893</v>
      </c>
      <c r="BA7">
        <f t="shared" si="81"/>
        <v>0.23028501791426897</v>
      </c>
      <c r="BB7">
        <f t="shared" si="81"/>
        <v>0.19956427939117655</v>
      </c>
      <c r="BC7">
        <f t="shared" si="81"/>
        <v>0.17629758031482759</v>
      </c>
      <c r="BD7">
        <f t="shared" si="81"/>
        <v>0.15800254460718427</v>
      </c>
      <c r="BE7">
        <f t="shared" si="81"/>
        <v>0.14320643602757308</v>
      </c>
      <c r="BF7">
        <f t="shared" ref="BF7:BL7" si="82">V7/(E7+F7+G7)</f>
        <v>0.27865229537270397</v>
      </c>
      <c r="BG7">
        <f t="shared" si="82"/>
        <v>0.16505961547007514</v>
      </c>
      <c r="BH7">
        <f t="shared" si="82"/>
        <v>0.11166992859632008</v>
      </c>
      <c r="BI7">
        <f t="shared" si="82"/>
        <v>8.1342932279524702E-2</v>
      </c>
      <c r="BJ7">
        <f t="shared" si="82"/>
        <v>6.2174441922519502E-2</v>
      </c>
      <c r="BK7">
        <f t="shared" si="82"/>
        <v>4.9180583018759862E-2</v>
      </c>
      <c r="BL7">
        <f t="shared" si="82"/>
        <v>3.9929154073968916E-2</v>
      </c>
      <c r="BM7">
        <f t="shared" ref="BM7:BR7" si="83">AC7/(E7+F7+G7+H7)</f>
        <v>0.19489897445349566</v>
      </c>
      <c r="BN7">
        <f t="shared" si="83"/>
        <v>9.5627364124916861E-2</v>
      </c>
      <c r="BO7">
        <f t="shared" si="83"/>
        <v>5.558707367296873E-2</v>
      </c>
      <c r="BP7">
        <f t="shared" si="83"/>
        <v>3.5608641455470519E-2</v>
      </c>
      <c r="BQ7">
        <f t="shared" si="83"/>
        <v>2.433329752248363E-2</v>
      </c>
      <c r="BR7">
        <f t="shared" si="83"/>
        <v>1.7418886600765442E-2</v>
      </c>
      <c r="BS7">
        <f t="shared" si="30"/>
        <v>0.14698971931106822</v>
      </c>
      <c r="BT7">
        <f t="shared" si="31"/>
        <v>6.1434159009305128E-2</v>
      </c>
      <c r="BU7">
        <f t="shared" si="32"/>
        <v>3.1262679123515595E-2</v>
      </c>
      <c r="BV7">
        <f t="shared" si="33"/>
        <v>1.785473370931465E-2</v>
      </c>
      <c r="BW7">
        <f t="shared" si="34"/>
        <v>1.1027012742709157E-2</v>
      </c>
      <c r="BX7">
        <f t="shared" si="35"/>
        <v>0.11646010152673544</v>
      </c>
      <c r="BY7">
        <f t="shared" si="36"/>
        <v>4.2331475108746436E-2</v>
      </c>
      <c r="BZ7">
        <f t="shared" si="37"/>
        <v>1.9135852583146401E-2</v>
      </c>
      <c r="CA7">
        <f t="shared" si="38"/>
        <v>9.8501429417176441E-3</v>
      </c>
      <c r="CB7">
        <f t="shared" si="39"/>
        <v>9.5541473050430731E-2</v>
      </c>
      <c r="CC7">
        <f t="shared" si="40"/>
        <v>3.0691387628733538E-2</v>
      </c>
      <c r="CD7">
        <f t="shared" si="41"/>
        <v>1.2471300717772874E-2</v>
      </c>
      <c r="CE7">
        <f t="shared" si="42"/>
        <v>8.0437185372215558E-2</v>
      </c>
      <c r="CF7">
        <f t="shared" si="43"/>
        <v>2.3129836521423027E-2</v>
      </c>
      <c r="CG7">
        <f t="shared" si="44"/>
        <v>6.9089717390754327E-2</v>
      </c>
      <c r="CH7" s="7">
        <v>250</v>
      </c>
      <c r="CI7" s="8">
        <v>250</v>
      </c>
      <c r="CJ7" s="8">
        <v>240</v>
      </c>
      <c r="CK7" s="8">
        <f t="shared" si="45"/>
        <v>1</v>
      </c>
      <c r="CL7" s="8">
        <f t="shared" si="46"/>
        <v>1</v>
      </c>
      <c r="CM7">
        <f t="shared" si="47"/>
        <v>0.04</v>
      </c>
      <c r="CN7">
        <f t="shared" si="59"/>
        <v>375</v>
      </c>
      <c r="CO7">
        <f t="shared" si="60"/>
        <v>500</v>
      </c>
      <c r="CP7">
        <f t="shared" si="60"/>
        <v>625</v>
      </c>
      <c r="CQ7">
        <f t="shared" si="60"/>
        <v>750</v>
      </c>
      <c r="CR7">
        <f t="shared" si="60"/>
        <v>875</v>
      </c>
      <c r="CS7">
        <f t="shared" si="60"/>
        <v>1000</v>
      </c>
      <c r="CT7">
        <f t="shared" si="60"/>
        <v>1125</v>
      </c>
      <c r="CU7">
        <f t="shared" si="60"/>
        <v>1250</v>
      </c>
      <c r="CV7">
        <f t="shared" si="61"/>
        <v>1.5</v>
      </c>
      <c r="CW7">
        <f t="shared" si="49"/>
        <v>2</v>
      </c>
      <c r="CX7">
        <f t="shared" si="49"/>
        <v>2.5</v>
      </c>
      <c r="CY7">
        <f t="shared" si="49"/>
        <v>3</v>
      </c>
      <c r="CZ7">
        <f t="shared" si="49"/>
        <v>3.5</v>
      </c>
      <c r="DA7">
        <f t="shared" si="49"/>
        <v>4</v>
      </c>
      <c r="DB7">
        <f t="shared" si="49"/>
        <v>4.5</v>
      </c>
      <c r="DC7">
        <f t="shared" si="49"/>
        <v>5</v>
      </c>
      <c r="DD7" s="11">
        <f t="shared" si="62"/>
        <v>2.6666666666666668E-2</v>
      </c>
      <c r="DE7" s="11">
        <f t="shared" si="50"/>
        <v>0.02</v>
      </c>
      <c r="DF7" s="11">
        <f t="shared" si="50"/>
        <v>1.6E-2</v>
      </c>
      <c r="DG7" s="11">
        <f t="shared" si="50"/>
        <v>1.3333333333333334E-2</v>
      </c>
      <c r="DH7" s="11">
        <f t="shared" si="50"/>
        <v>1.1428571428571429E-2</v>
      </c>
      <c r="DI7" s="11">
        <f t="shared" si="50"/>
        <v>0.01</v>
      </c>
      <c r="DJ7" s="11">
        <f t="shared" si="50"/>
        <v>8.8888888888888889E-3</v>
      </c>
      <c r="DK7" s="11">
        <f t="shared" si="50"/>
        <v>8.0000000000000002E-3</v>
      </c>
      <c r="DL7">
        <f t="shared" si="51"/>
        <v>10</v>
      </c>
      <c r="DM7">
        <f t="shared" ref="DM7:DT7" si="84">E7+F7</f>
        <v>6.2323838599999995E-5</v>
      </c>
      <c r="DN7">
        <f t="shared" si="84"/>
        <v>2.541916093E-5</v>
      </c>
      <c r="DO7">
        <f t="shared" si="84"/>
        <v>1.321324399E-5</v>
      </c>
      <c r="DP7">
        <f t="shared" si="84"/>
        <v>7.8066875399999994E-6</v>
      </c>
      <c r="DQ7">
        <f t="shared" si="84"/>
        <v>5.0092558299999997E-6</v>
      </c>
      <c r="DR7">
        <f t="shared" si="84"/>
        <v>3.4086504700000002E-6</v>
      </c>
      <c r="DS7">
        <f t="shared" si="84"/>
        <v>2.4246178499999998E-6</v>
      </c>
      <c r="DT7">
        <f t="shared" si="84"/>
        <v>1.7857860099999998E-6</v>
      </c>
    </row>
    <row r="8" spans="1:124">
      <c r="A8">
        <f>'2000 250 200 15'!A9</f>
        <v>5</v>
      </c>
      <c r="B8">
        <f t="shared" si="7"/>
        <v>-50</v>
      </c>
      <c r="C8">
        <f>'2000 250 200 15'!B9</f>
        <v>1.7819999999999999E-3</v>
      </c>
      <c r="D8">
        <f t="shared" si="8"/>
        <v>-2.7490923002991439</v>
      </c>
      <c r="E8">
        <f>'2000 250 200 15'!C142</f>
        <v>4.5315655199999997E-5</v>
      </c>
      <c r="F8">
        <f>'2000 250 200 15'!C275</f>
        <v>1.7008134499999998E-5</v>
      </c>
      <c r="G8">
        <f>'2000 250 200 15'!C408</f>
        <v>8.4110181399999998E-6</v>
      </c>
      <c r="H8">
        <f>'2000 250 200 15'!C541</f>
        <v>4.8022283299999996E-6</v>
      </c>
      <c r="I8">
        <f>'2000 250 200 15'!C674</f>
        <v>3.0044590000000001E-6</v>
      </c>
      <c r="J8">
        <f>'2000 250 200 15'!C807</f>
        <v>2.0047920799999999E-6</v>
      </c>
      <c r="K8">
        <f>'2000 250 200 15'!C940</f>
        <v>1.4038589999999999E-6</v>
      </c>
      <c r="L8">
        <f>'2000 250 200 15'!C1073</f>
        <v>1.0207624399999999E-6</v>
      </c>
      <c r="M8">
        <f>'2000 250 200 15'!C1206</f>
        <v>7.6502430100000004E-7</v>
      </c>
      <c r="N8">
        <f t="shared" ref="N8:U8" si="85">E8-F8</f>
        <v>2.8307520699999999E-5</v>
      </c>
      <c r="O8">
        <f t="shared" si="85"/>
        <v>8.5971163599999986E-6</v>
      </c>
      <c r="P8">
        <f t="shared" si="85"/>
        <v>3.6087898100000002E-6</v>
      </c>
      <c r="Q8">
        <f t="shared" si="85"/>
        <v>1.7977693299999995E-6</v>
      </c>
      <c r="R8">
        <f t="shared" si="85"/>
        <v>9.9966692000000021E-7</v>
      </c>
      <c r="S8">
        <f t="shared" si="85"/>
        <v>6.0093307999999997E-7</v>
      </c>
      <c r="T8">
        <f t="shared" si="85"/>
        <v>3.8309656E-7</v>
      </c>
      <c r="U8">
        <f t="shared" si="85"/>
        <v>2.5573813899999991E-7</v>
      </c>
      <c r="V8">
        <f t="shared" ref="V8:AB8" si="86">E8-2*F8+G8</f>
        <v>1.9710404339999999E-5</v>
      </c>
      <c r="W8">
        <f t="shared" si="86"/>
        <v>4.9883265499999984E-6</v>
      </c>
      <c r="X8">
        <f t="shared" si="86"/>
        <v>1.8110204800000007E-6</v>
      </c>
      <c r="Y8">
        <f t="shared" si="86"/>
        <v>7.9810240999999925E-7</v>
      </c>
      <c r="Z8">
        <f t="shared" si="86"/>
        <v>3.9873384000000024E-7</v>
      </c>
      <c r="AA8">
        <f t="shared" si="86"/>
        <v>2.1783651999999997E-7</v>
      </c>
      <c r="AB8">
        <f t="shared" si="86"/>
        <v>1.2735842100000009E-7</v>
      </c>
      <c r="AC8">
        <f t="shared" ref="AC8:AH8" si="87">E8-3*F8+3*G8-H8</f>
        <v>1.4722077790000006E-5</v>
      </c>
      <c r="AD8">
        <f t="shared" si="87"/>
        <v>3.1773060699999952E-6</v>
      </c>
      <c r="AE8">
        <f t="shared" si="87"/>
        <v>1.0129180700000032E-6</v>
      </c>
      <c r="AF8">
        <f t="shared" si="87"/>
        <v>3.9936856999999816E-7</v>
      </c>
      <c r="AG8">
        <f t="shared" si="87"/>
        <v>1.8089732000000048E-7</v>
      </c>
      <c r="AH8">
        <f t="shared" si="87"/>
        <v>9.0478098999999881E-8</v>
      </c>
      <c r="AI8">
        <f t="shared" si="12"/>
        <v>1.1544771720000007E-5</v>
      </c>
      <c r="AJ8">
        <f t="shared" si="13"/>
        <v>2.1643879999999946E-6</v>
      </c>
      <c r="AK8">
        <f t="shared" si="14"/>
        <v>6.1354950000000415E-7</v>
      </c>
      <c r="AL8">
        <f t="shared" si="15"/>
        <v>2.1847124999999873E-7</v>
      </c>
      <c r="AM8">
        <f t="shared" si="16"/>
        <v>9.0419221000000812E-8</v>
      </c>
      <c r="AN8">
        <f t="shared" si="17"/>
        <v>9.3803837199999986E-6</v>
      </c>
      <c r="AO8">
        <f t="shared" si="18"/>
        <v>1.5508384999999989E-6</v>
      </c>
      <c r="AP8">
        <f t="shared" si="19"/>
        <v>3.9507825000000267E-7</v>
      </c>
      <c r="AQ8">
        <f t="shared" si="20"/>
        <v>1.2805202900000025E-7</v>
      </c>
      <c r="AR8">
        <f t="shared" si="21"/>
        <v>7.8295452200000232E-6</v>
      </c>
      <c r="AS8">
        <f t="shared" si="22"/>
        <v>1.1557602499999973E-6</v>
      </c>
      <c r="AT8">
        <f t="shared" si="23"/>
        <v>2.6702622100000263E-7</v>
      </c>
      <c r="AU8">
        <f t="shared" si="24"/>
        <v>6.6737849700000159E-6</v>
      </c>
      <c r="AV8">
        <f t="shared" si="25"/>
        <v>8.8873402899998258E-7</v>
      </c>
      <c r="AW8">
        <f t="shared" si="26"/>
        <v>5.7850509410000624E-6</v>
      </c>
      <c r="AX8">
        <f t="shared" ref="AX8:BE8" si="88">N8/(E8+F8)</f>
        <v>0.45420088919913676</v>
      </c>
      <c r="AY8">
        <f t="shared" si="88"/>
        <v>0.33821412073632362</v>
      </c>
      <c r="AZ8">
        <f t="shared" si="88"/>
        <v>0.27311908683407771</v>
      </c>
      <c r="BA8">
        <f t="shared" si="88"/>
        <v>0.23028581189506914</v>
      </c>
      <c r="BB8">
        <f t="shared" si="88"/>
        <v>0.19956414722178395</v>
      </c>
      <c r="BC8">
        <f t="shared" si="88"/>
        <v>0.17629644862330704</v>
      </c>
      <c r="BD8">
        <f t="shared" si="88"/>
        <v>0.15800262823709091</v>
      </c>
      <c r="BE8">
        <f t="shared" si="88"/>
        <v>0.14320754719950063</v>
      </c>
      <c r="BF8">
        <f t="shared" ref="BF8:BL8" si="89">V8/(E8+F8+G8)</f>
        <v>0.27865212251066462</v>
      </c>
      <c r="BG8">
        <f t="shared" si="89"/>
        <v>0.16505951713297892</v>
      </c>
      <c r="BH8">
        <f t="shared" si="89"/>
        <v>0.11166934085404875</v>
      </c>
      <c r="BI8">
        <f t="shared" si="89"/>
        <v>8.1343737947058417E-2</v>
      </c>
      <c r="BJ8">
        <f t="shared" si="89"/>
        <v>6.2174800529854662E-2</v>
      </c>
      <c r="BK8">
        <f t="shared" si="89"/>
        <v>4.9179540139210123E-2</v>
      </c>
      <c r="BL8">
        <f t="shared" si="89"/>
        <v>3.9928704107457212E-2</v>
      </c>
      <c r="BM8">
        <f t="shared" ref="BM8:BR8" si="90">AC8/(E8+F8+G8+H8)</f>
        <v>0.1948988011240898</v>
      </c>
      <c r="BN8">
        <f t="shared" si="90"/>
        <v>9.5627561947834033E-2</v>
      </c>
      <c r="BO8">
        <f t="shared" si="90"/>
        <v>5.5586127380217613E-2</v>
      </c>
      <c r="BP8">
        <f t="shared" si="90"/>
        <v>3.5609141284930534E-2</v>
      </c>
      <c r="BQ8">
        <f t="shared" si="90"/>
        <v>2.4334197218652397E-2</v>
      </c>
      <c r="BR8">
        <f t="shared" si="90"/>
        <v>1.7418265867812741E-2</v>
      </c>
      <c r="BS8">
        <f t="shared" si="30"/>
        <v>0.14698945691079349</v>
      </c>
      <c r="BT8">
        <f t="shared" si="31"/>
        <v>6.1434833100020819E-2</v>
      </c>
      <c r="BU8">
        <f t="shared" si="32"/>
        <v>3.1261507882878257E-2</v>
      </c>
      <c r="BV8">
        <f t="shared" si="33"/>
        <v>1.7854646073793903E-2</v>
      </c>
      <c r="BW8">
        <f t="shared" si="34"/>
        <v>1.1028217938833948E-2</v>
      </c>
      <c r="BX8">
        <f t="shared" si="35"/>
        <v>0.11645954196355589</v>
      </c>
      <c r="BY8">
        <f t="shared" si="36"/>
        <v>4.2332743148618096E-2</v>
      </c>
      <c r="BZ8">
        <f t="shared" si="37"/>
        <v>1.9134788257448927E-2</v>
      </c>
      <c r="CA8">
        <f t="shared" si="38"/>
        <v>9.8493036189372385E-3</v>
      </c>
      <c r="CB8">
        <f t="shared" si="39"/>
        <v>9.5540344688524903E-2</v>
      </c>
      <c r="CC8">
        <f t="shared" si="40"/>
        <v>3.0693200626226807E-2</v>
      </c>
      <c r="CD8">
        <f t="shared" si="41"/>
        <v>1.2470784328827079E-2</v>
      </c>
      <c r="CE8">
        <f t="shared" si="42"/>
        <v>8.0435240198886371E-2</v>
      </c>
      <c r="CF8">
        <f t="shared" si="43"/>
        <v>2.3131900134469346E-2</v>
      </c>
      <c r="CG8">
        <f t="shared" si="44"/>
        <v>6.9086839238082481E-2</v>
      </c>
      <c r="CH8" s="7">
        <v>250</v>
      </c>
      <c r="CI8" s="8">
        <v>250</v>
      </c>
      <c r="CJ8" s="8">
        <v>240</v>
      </c>
      <c r="CK8" s="8">
        <f t="shared" si="45"/>
        <v>1</v>
      </c>
      <c r="CL8" s="8">
        <f t="shared" si="46"/>
        <v>1</v>
      </c>
      <c r="CM8">
        <f t="shared" si="47"/>
        <v>0.04</v>
      </c>
      <c r="CN8">
        <f t="shared" si="59"/>
        <v>375</v>
      </c>
      <c r="CO8">
        <f t="shared" si="60"/>
        <v>500</v>
      </c>
      <c r="CP8">
        <f t="shared" si="60"/>
        <v>625</v>
      </c>
      <c r="CQ8">
        <f t="shared" si="60"/>
        <v>750</v>
      </c>
      <c r="CR8">
        <f t="shared" si="60"/>
        <v>875</v>
      </c>
      <c r="CS8">
        <f t="shared" si="60"/>
        <v>1000</v>
      </c>
      <c r="CT8">
        <f t="shared" si="60"/>
        <v>1125</v>
      </c>
      <c r="CU8">
        <f t="shared" si="60"/>
        <v>1250</v>
      </c>
      <c r="CV8">
        <f t="shared" si="61"/>
        <v>1.5</v>
      </c>
      <c r="CW8">
        <f t="shared" si="49"/>
        <v>2</v>
      </c>
      <c r="CX8">
        <f t="shared" si="49"/>
        <v>2.5</v>
      </c>
      <c r="CY8">
        <f t="shared" si="49"/>
        <v>3</v>
      </c>
      <c r="CZ8">
        <f t="shared" si="49"/>
        <v>3.5</v>
      </c>
      <c r="DA8">
        <f t="shared" si="49"/>
        <v>4</v>
      </c>
      <c r="DB8">
        <f t="shared" si="49"/>
        <v>4.5</v>
      </c>
      <c r="DC8">
        <f t="shared" si="49"/>
        <v>5</v>
      </c>
      <c r="DD8" s="11">
        <f t="shared" si="62"/>
        <v>2.6666666666666668E-2</v>
      </c>
      <c r="DE8" s="11">
        <f t="shared" si="50"/>
        <v>0.02</v>
      </c>
      <c r="DF8" s="11">
        <f t="shared" si="50"/>
        <v>1.6E-2</v>
      </c>
      <c r="DG8" s="11">
        <f t="shared" si="50"/>
        <v>1.3333333333333334E-2</v>
      </c>
      <c r="DH8" s="11">
        <f t="shared" si="50"/>
        <v>1.1428571428571429E-2</v>
      </c>
      <c r="DI8" s="11">
        <f t="shared" si="50"/>
        <v>0.01</v>
      </c>
      <c r="DJ8" s="11">
        <f t="shared" si="50"/>
        <v>8.8888888888888889E-3</v>
      </c>
      <c r="DK8" s="11">
        <f t="shared" si="50"/>
        <v>8.0000000000000002E-3</v>
      </c>
      <c r="DL8">
        <f t="shared" si="51"/>
        <v>10</v>
      </c>
      <c r="DM8">
        <f t="shared" ref="DM8:DT8" si="91">E8+F8</f>
        <v>6.2323789699999992E-5</v>
      </c>
      <c r="DN8">
        <f t="shared" si="91"/>
        <v>2.541915264E-5</v>
      </c>
      <c r="DO8">
        <f t="shared" si="91"/>
        <v>1.3213246469999998E-5</v>
      </c>
      <c r="DP8">
        <f t="shared" si="91"/>
        <v>7.8066873299999997E-6</v>
      </c>
      <c r="DQ8">
        <f t="shared" si="91"/>
        <v>5.00925108E-6</v>
      </c>
      <c r="DR8">
        <f t="shared" si="91"/>
        <v>3.4086510799999996E-6</v>
      </c>
      <c r="DS8">
        <f t="shared" si="91"/>
        <v>2.4246214399999999E-6</v>
      </c>
      <c r="DT8">
        <f t="shared" si="91"/>
        <v>1.785786741E-6</v>
      </c>
    </row>
    <row r="9" spans="1:124">
      <c r="A9">
        <f>'2000 250 200 15'!A10</f>
        <v>6</v>
      </c>
      <c r="B9">
        <f t="shared" si="7"/>
        <v>-60</v>
      </c>
      <c r="C9">
        <f>'2000 250 200 15'!B10</f>
        <v>2E-3</v>
      </c>
      <c r="D9">
        <f t="shared" si="8"/>
        <v>-2.6989700043360187</v>
      </c>
      <c r="E9">
        <f>'2000 250 200 15'!C143</f>
        <v>4.53156612E-5</v>
      </c>
      <c r="F9">
        <f>'2000 250 200 15'!C276</f>
        <v>1.7008137199999998E-5</v>
      </c>
      <c r="G9">
        <f>'2000 250 200 15'!C409</f>
        <v>8.4110204499999999E-6</v>
      </c>
      <c r="H9">
        <f>'2000 250 200 15'!C542</f>
        <v>4.80222599E-6</v>
      </c>
      <c r="I9">
        <f>'2000 250 200 15'!C675</f>
        <v>3.0044589500000002E-6</v>
      </c>
      <c r="J9">
        <f>'2000 250 200 15'!C808</f>
        <v>2.0047933399999998E-6</v>
      </c>
      <c r="K9">
        <f>'2000 250 200 15'!C941</f>
        <v>1.4038585899999999E-6</v>
      </c>
      <c r="L9">
        <f>'2000 250 200 15'!C1074</f>
        <v>1.0207617800000001E-6</v>
      </c>
      <c r="M9">
        <f>'2000 250 200 15'!C1207</f>
        <v>7.65024319E-7</v>
      </c>
      <c r="N9">
        <f t="shared" ref="N9:U9" si="92">E9-F9</f>
        <v>2.8307524000000002E-5</v>
      </c>
      <c r="O9">
        <f t="shared" si="92"/>
        <v>8.5971167499999985E-6</v>
      </c>
      <c r="P9">
        <f t="shared" si="92"/>
        <v>3.6087944599999999E-6</v>
      </c>
      <c r="Q9">
        <f t="shared" si="92"/>
        <v>1.7977670399999998E-6</v>
      </c>
      <c r="R9">
        <f t="shared" si="92"/>
        <v>9.9966561000000033E-7</v>
      </c>
      <c r="S9">
        <f t="shared" si="92"/>
        <v>6.0093474999999989E-7</v>
      </c>
      <c r="T9">
        <f t="shared" si="92"/>
        <v>3.8309680999999985E-7</v>
      </c>
      <c r="U9">
        <f t="shared" si="92"/>
        <v>2.5573746100000009E-7</v>
      </c>
      <c r="V9">
        <f t="shared" ref="V9:AB9" si="93">E9-2*F9+G9</f>
        <v>1.9710407250000005E-5</v>
      </c>
      <c r="W9">
        <f t="shared" si="93"/>
        <v>4.9883222899999986E-6</v>
      </c>
      <c r="X9">
        <f t="shared" si="93"/>
        <v>1.81102742E-6</v>
      </c>
      <c r="Y9">
        <f t="shared" si="93"/>
        <v>7.981014299999995E-7</v>
      </c>
      <c r="Z9">
        <f t="shared" si="93"/>
        <v>3.9873086000000044E-7</v>
      </c>
      <c r="AA9">
        <f t="shared" si="93"/>
        <v>2.1783794000000004E-7</v>
      </c>
      <c r="AB9">
        <f t="shared" si="93"/>
        <v>1.2735934899999975E-7</v>
      </c>
      <c r="AC9">
        <f t="shared" ref="AC9:AH9" si="94">E9-3*F9+3*G9-H9</f>
        <v>1.4722084960000006E-5</v>
      </c>
      <c r="AD9">
        <f t="shared" si="94"/>
        <v>3.1772948699999994E-6</v>
      </c>
      <c r="AE9">
        <f t="shared" si="94"/>
        <v>1.0129259900000014E-6</v>
      </c>
      <c r="AF9">
        <f t="shared" si="94"/>
        <v>3.9937056999999906E-7</v>
      </c>
      <c r="AG9">
        <f t="shared" si="94"/>
        <v>1.8089292000000019E-7</v>
      </c>
      <c r="AH9">
        <f t="shared" si="94"/>
        <v>9.0478591000000289E-8</v>
      </c>
      <c r="AI9">
        <f t="shared" si="12"/>
        <v>1.1544790090000003E-5</v>
      </c>
      <c r="AJ9">
        <f t="shared" si="13"/>
        <v>2.1643688799999964E-6</v>
      </c>
      <c r="AK9">
        <f t="shared" si="14"/>
        <v>6.1355542000000149E-7</v>
      </c>
      <c r="AL9">
        <f t="shared" si="15"/>
        <v>2.1847764999999866E-7</v>
      </c>
      <c r="AM9">
        <f t="shared" si="16"/>
        <v>9.0414328999999689E-8</v>
      </c>
      <c r="AN9">
        <f t="shared" si="17"/>
        <v>9.3804212100000064E-6</v>
      </c>
      <c r="AO9">
        <f t="shared" si="18"/>
        <v>1.5508134599999966E-6</v>
      </c>
      <c r="AP9">
        <f t="shared" si="19"/>
        <v>3.950777700000005E-7</v>
      </c>
      <c r="AQ9">
        <f t="shared" si="20"/>
        <v>1.2806332099999918E-7</v>
      </c>
      <c r="AR9">
        <f t="shared" si="21"/>
        <v>7.8296077500000135E-6</v>
      </c>
      <c r="AS9">
        <f t="shared" si="22"/>
        <v>1.1557356900000001E-6</v>
      </c>
      <c r="AT9">
        <f t="shared" si="23"/>
        <v>2.6701444900000789E-7</v>
      </c>
      <c r="AU9">
        <f t="shared" si="24"/>
        <v>6.6738720600000199E-6</v>
      </c>
      <c r="AV9">
        <f t="shared" si="25"/>
        <v>8.8872124099997716E-7</v>
      </c>
      <c r="AW9">
        <f t="shared" si="26"/>
        <v>5.785150819000048E-6</v>
      </c>
      <c r="AX9">
        <f t="shared" ref="AX9:BE9" si="95">N9/(E9+F9)</f>
        <v>0.45420087874490017</v>
      </c>
      <c r="AY9">
        <f t="shared" si="95"/>
        <v>0.33821406941862214</v>
      </c>
      <c r="AZ9">
        <f t="shared" si="95"/>
        <v>0.27311943937375016</v>
      </c>
      <c r="BA9">
        <f t="shared" si="95"/>
        <v>0.23028558905824109</v>
      </c>
      <c r="BB9">
        <f t="shared" si="95"/>
        <v>0.19956383750038678</v>
      </c>
      <c r="BC9">
        <f t="shared" si="95"/>
        <v>0.17629689459081846</v>
      </c>
      <c r="BD9">
        <f t="shared" si="95"/>
        <v>0.15800280107355522</v>
      </c>
      <c r="BE9">
        <f t="shared" si="95"/>
        <v>0.14320721901867603</v>
      </c>
      <c r="BF9">
        <f t="shared" ref="BF9:BL9" si="96">V9/(E9+F9+G9)</f>
        <v>0.27865212027753722</v>
      </c>
      <c r="BG9">
        <f t="shared" si="96"/>
        <v>0.16505936159050061</v>
      </c>
      <c r="BH9">
        <f t="shared" si="96"/>
        <v>0.11166976933226927</v>
      </c>
      <c r="BI9">
        <f t="shared" si="96"/>
        <v>8.1343647432504884E-2</v>
      </c>
      <c r="BJ9">
        <f t="shared" si="96"/>
        <v>6.2174328100810951E-2</v>
      </c>
      <c r="BK9">
        <f t="shared" si="96"/>
        <v>4.9179858613838993E-2</v>
      </c>
      <c r="BL9">
        <f t="shared" si="96"/>
        <v>3.9929008218131265E-2</v>
      </c>
      <c r="BM9">
        <f t="shared" ref="BM9:BR9" si="97">AC9/(E9+F9+G9+H9)</f>
        <v>0.1948988736742856</v>
      </c>
      <c r="BN9">
        <f t="shared" si="97"/>
        <v>9.5627217320179314E-2</v>
      </c>
      <c r="BO9">
        <f t="shared" si="97"/>
        <v>5.5586558408282652E-2</v>
      </c>
      <c r="BP9">
        <f t="shared" si="97"/>
        <v>3.5609324501725735E-2</v>
      </c>
      <c r="BQ9">
        <f t="shared" si="97"/>
        <v>2.4333604875066583E-2</v>
      </c>
      <c r="BR9">
        <f t="shared" si="97"/>
        <v>1.7418359887030676E-2</v>
      </c>
      <c r="BS9">
        <f t="shared" si="30"/>
        <v>0.14698967466764881</v>
      </c>
      <c r="BT9">
        <f t="shared" si="31"/>
        <v>6.143428362463841E-2</v>
      </c>
      <c r="BU9">
        <f t="shared" si="32"/>
        <v>3.1261808291585792E-2</v>
      </c>
      <c r="BV9">
        <f t="shared" si="33"/>
        <v>1.7855172326515907E-2</v>
      </c>
      <c r="BW9">
        <f t="shared" si="34"/>
        <v>1.1027621060684105E-2</v>
      </c>
      <c r="BX9">
        <f t="shared" si="35"/>
        <v>0.11645999312495034</v>
      </c>
      <c r="BY9">
        <f t="shared" si="36"/>
        <v>4.2332055630066236E-2</v>
      </c>
      <c r="BZ9">
        <f t="shared" si="37"/>
        <v>1.9134764907710565E-2</v>
      </c>
      <c r="CA9">
        <f t="shared" si="38"/>
        <v>9.8501738123202547E-3</v>
      </c>
      <c r="CB9">
        <f t="shared" si="39"/>
        <v>9.5541096672854667E-2</v>
      </c>
      <c r="CC9">
        <f t="shared" si="40"/>
        <v>3.0692546102786721E-2</v>
      </c>
      <c r="CD9">
        <f t="shared" si="41"/>
        <v>1.2470234472793296E-2</v>
      </c>
      <c r="CE9">
        <f t="shared" si="42"/>
        <v>8.0436281303024285E-2</v>
      </c>
      <c r="CF9">
        <f t="shared" si="43"/>
        <v>2.3131565586756216E-2</v>
      </c>
      <c r="CG9">
        <f t="shared" si="44"/>
        <v>6.908802472784005E-2</v>
      </c>
      <c r="CH9" s="7">
        <v>250</v>
      </c>
      <c r="CI9" s="8">
        <v>250</v>
      </c>
      <c r="CJ9" s="8">
        <v>240</v>
      </c>
      <c r="CK9" s="8">
        <f t="shared" si="45"/>
        <v>1</v>
      </c>
      <c r="CL9" s="8">
        <f t="shared" si="46"/>
        <v>1</v>
      </c>
      <c r="CM9">
        <f t="shared" si="47"/>
        <v>0.04</v>
      </c>
      <c r="CN9">
        <f t="shared" si="59"/>
        <v>375</v>
      </c>
      <c r="CO9">
        <f t="shared" si="60"/>
        <v>500</v>
      </c>
      <c r="CP9">
        <f t="shared" si="60"/>
        <v>625</v>
      </c>
      <c r="CQ9">
        <f t="shared" si="60"/>
        <v>750</v>
      </c>
      <c r="CR9">
        <f t="shared" si="60"/>
        <v>875</v>
      </c>
      <c r="CS9">
        <f t="shared" si="60"/>
        <v>1000</v>
      </c>
      <c r="CT9">
        <f t="shared" si="60"/>
        <v>1125</v>
      </c>
      <c r="CU9">
        <f t="shared" si="60"/>
        <v>1250</v>
      </c>
      <c r="CV9">
        <f t="shared" si="61"/>
        <v>1.5</v>
      </c>
      <c r="CW9">
        <f t="shared" si="49"/>
        <v>2</v>
      </c>
      <c r="CX9">
        <f t="shared" si="49"/>
        <v>2.5</v>
      </c>
      <c r="CY9">
        <f t="shared" si="49"/>
        <v>3</v>
      </c>
      <c r="CZ9">
        <f t="shared" si="49"/>
        <v>3.5</v>
      </c>
      <c r="DA9">
        <f t="shared" si="49"/>
        <v>4</v>
      </c>
      <c r="DB9">
        <f t="shared" si="49"/>
        <v>4.5</v>
      </c>
      <c r="DC9">
        <f t="shared" si="49"/>
        <v>5</v>
      </c>
      <c r="DD9" s="11">
        <f t="shared" si="62"/>
        <v>2.6666666666666668E-2</v>
      </c>
      <c r="DE9" s="11">
        <f t="shared" si="50"/>
        <v>0.02</v>
      </c>
      <c r="DF9" s="11">
        <f t="shared" si="50"/>
        <v>1.6E-2</v>
      </c>
      <c r="DG9" s="11">
        <f t="shared" si="50"/>
        <v>1.3333333333333334E-2</v>
      </c>
      <c r="DH9" s="11">
        <f t="shared" si="50"/>
        <v>1.1428571428571429E-2</v>
      </c>
      <c r="DI9" s="11">
        <f t="shared" si="50"/>
        <v>0.01</v>
      </c>
      <c r="DJ9" s="11">
        <f t="shared" si="50"/>
        <v>8.8888888888888889E-3</v>
      </c>
      <c r="DK9" s="11">
        <f t="shared" si="50"/>
        <v>8.0000000000000002E-3</v>
      </c>
      <c r="DL9">
        <f t="shared" si="51"/>
        <v>10</v>
      </c>
      <c r="DM9">
        <f t="shared" ref="DM9:DT9" si="98">E9+F9</f>
        <v>6.2323798399999995E-5</v>
      </c>
      <c r="DN9">
        <f t="shared" si="98"/>
        <v>2.5419157649999997E-5</v>
      </c>
      <c r="DO9">
        <f t="shared" si="98"/>
        <v>1.3213246439999999E-5</v>
      </c>
      <c r="DP9">
        <f t="shared" si="98"/>
        <v>7.806684940000001E-6</v>
      </c>
      <c r="DQ9">
        <f t="shared" si="98"/>
        <v>5.00925229E-6</v>
      </c>
      <c r="DR9">
        <f t="shared" si="98"/>
        <v>3.40865193E-6</v>
      </c>
      <c r="DS9">
        <f t="shared" si="98"/>
        <v>2.42462037E-6</v>
      </c>
      <c r="DT9">
        <f t="shared" si="98"/>
        <v>1.785786099E-6</v>
      </c>
    </row>
    <row r="10" spans="1:124">
      <c r="A10">
        <f>'2000 250 200 15'!A11</f>
        <v>7</v>
      </c>
      <c r="B10">
        <f t="shared" si="7"/>
        <v>-70</v>
      </c>
      <c r="C10">
        <f>'2000 250 200 15'!B11</f>
        <v>2.245E-3</v>
      </c>
      <c r="D10">
        <f t="shared" si="8"/>
        <v>-2.648783654660658</v>
      </c>
      <c r="E10">
        <f>'2000 250 200 15'!C144</f>
        <v>4.53157207E-5</v>
      </c>
      <c r="F10">
        <f>'2000 250 200 15'!C277</f>
        <v>1.7008151099999998E-5</v>
      </c>
      <c r="G10">
        <f>'2000 250 200 15'!C410</f>
        <v>8.4110246700000004E-6</v>
      </c>
      <c r="H10">
        <f>'2000 250 200 15'!C543</f>
        <v>4.8022186400000002E-6</v>
      </c>
      <c r="I10">
        <f>'2000 250 200 15'!C676</f>
        <v>3.00446277E-6</v>
      </c>
      <c r="J10">
        <f>'2000 250 200 15'!C809</f>
        <v>2.0047972300000002E-6</v>
      </c>
      <c r="K10">
        <f>'2000 250 200 15'!C942</f>
        <v>1.40385529E-6</v>
      </c>
      <c r="L10">
        <f>'2000 250 200 15'!C1075</f>
        <v>1.02075902E-6</v>
      </c>
      <c r="M10">
        <f>'2000 250 200 15'!C1208</f>
        <v>7.6502517600000004E-7</v>
      </c>
      <c r="N10">
        <f t="shared" ref="N10:U10" si="99">E10-F10</f>
        <v>2.8307569600000001E-5</v>
      </c>
      <c r="O10">
        <f t="shared" si="99"/>
        <v>8.5971264299999981E-6</v>
      </c>
      <c r="P10">
        <f t="shared" si="99"/>
        <v>3.6088060300000001E-6</v>
      </c>
      <c r="Q10">
        <f t="shared" si="99"/>
        <v>1.7977558700000002E-6</v>
      </c>
      <c r="R10">
        <f t="shared" si="99"/>
        <v>9.9966553999999987E-7</v>
      </c>
      <c r="S10">
        <f t="shared" si="99"/>
        <v>6.0094194000000014E-7</v>
      </c>
      <c r="T10">
        <f t="shared" si="99"/>
        <v>3.8309627E-7</v>
      </c>
      <c r="U10">
        <f t="shared" si="99"/>
        <v>2.55733844E-7</v>
      </c>
      <c r="V10">
        <f t="shared" ref="V10:AB10" si="100">E10-2*F10+G10</f>
        <v>1.9710443170000005E-5</v>
      </c>
      <c r="W10">
        <f t="shared" si="100"/>
        <v>4.9883203999999979E-6</v>
      </c>
      <c r="X10">
        <f t="shared" si="100"/>
        <v>1.81105016E-6</v>
      </c>
      <c r="Y10">
        <f t="shared" si="100"/>
        <v>7.9809033000000032E-7</v>
      </c>
      <c r="Z10">
        <f t="shared" si="100"/>
        <v>3.9872359999999973E-7</v>
      </c>
      <c r="AA10">
        <f t="shared" si="100"/>
        <v>2.1784567000000013E-7</v>
      </c>
      <c r="AB10">
        <f t="shared" si="100"/>
        <v>1.2736242600000001E-7</v>
      </c>
      <c r="AC10">
        <f t="shared" ref="AC10:AH10" si="101">E10-3*F10+3*G10-H10</f>
        <v>1.4722122769999999E-5</v>
      </c>
      <c r="AD10">
        <f t="shared" si="101"/>
        <v>3.1772702399999988E-6</v>
      </c>
      <c r="AE10">
        <f t="shared" si="101"/>
        <v>1.0129598299999996E-6</v>
      </c>
      <c r="AF10">
        <f t="shared" si="101"/>
        <v>3.9936673000000143E-7</v>
      </c>
      <c r="AG10">
        <f t="shared" si="101"/>
        <v>1.8087792999999918E-7</v>
      </c>
      <c r="AH10">
        <f t="shared" si="101"/>
        <v>9.0483244000000545E-8</v>
      </c>
      <c r="AI10">
        <f t="shared" si="12"/>
        <v>1.1544852530000005E-5</v>
      </c>
      <c r="AJ10">
        <f t="shared" si="13"/>
        <v>2.1643104099999967E-6</v>
      </c>
      <c r="AK10">
        <f t="shared" si="14"/>
        <v>6.1359309999999735E-7</v>
      </c>
      <c r="AL10">
        <f t="shared" si="15"/>
        <v>2.1848880000000099E-7</v>
      </c>
      <c r="AM10">
        <f t="shared" si="16"/>
        <v>9.0394685999998632E-8</v>
      </c>
      <c r="AN10">
        <f t="shared" si="17"/>
        <v>9.3805421200000158E-6</v>
      </c>
      <c r="AO10">
        <f t="shared" si="18"/>
        <v>1.5507173099999968E-6</v>
      </c>
      <c r="AP10">
        <f t="shared" si="19"/>
        <v>3.9510430000000272E-7</v>
      </c>
      <c r="AQ10">
        <f t="shared" si="20"/>
        <v>1.2809411399999854E-7</v>
      </c>
      <c r="AR10">
        <f t="shared" si="21"/>
        <v>7.8298248099999907E-6</v>
      </c>
      <c r="AS10">
        <f t="shared" si="22"/>
        <v>1.1556130100000021E-6</v>
      </c>
      <c r="AT10">
        <f t="shared" si="23"/>
        <v>2.6701018600000206E-7</v>
      </c>
      <c r="AU10">
        <f t="shared" si="24"/>
        <v>6.6742118000000042E-6</v>
      </c>
      <c r="AV10">
        <f t="shared" si="25"/>
        <v>8.8860282400001062E-7</v>
      </c>
      <c r="AW10">
        <f t="shared" si="26"/>
        <v>5.7856089759999599E-6</v>
      </c>
      <c r="AX10">
        <f t="shared" ref="AX10:BE10" si="102">N10/(E10+F10)</f>
        <v>0.45420107548581412</v>
      </c>
      <c r="AY10">
        <f t="shared" si="102"/>
        <v>0.33821420913837913</v>
      </c>
      <c r="AZ10">
        <f t="shared" si="102"/>
        <v>0.27312037970789477</v>
      </c>
      <c r="BA10">
        <f t="shared" si="102"/>
        <v>0.23028426236238583</v>
      </c>
      <c r="BB10">
        <f t="shared" si="102"/>
        <v>0.19956351636768702</v>
      </c>
      <c r="BC10">
        <f t="shared" si="102"/>
        <v>0.17629897341369372</v>
      </c>
      <c r="BD10">
        <f t="shared" si="102"/>
        <v>0.15800297326464266</v>
      </c>
      <c r="BE10">
        <f t="shared" si="102"/>
        <v>0.14320534618506611</v>
      </c>
      <c r="BF10">
        <f t="shared" ref="BF10:BL10" si="103">V10/(E10+F10+G10)</f>
        <v>0.27865232231391723</v>
      </c>
      <c r="BG10">
        <f t="shared" si="103"/>
        <v>0.16505924022980906</v>
      </c>
      <c r="BH10">
        <f t="shared" si="103"/>
        <v>0.1116711667523327</v>
      </c>
      <c r="BI10">
        <f t="shared" si="103"/>
        <v>8.1342513119918511E-2</v>
      </c>
      <c r="BJ10">
        <f t="shared" si="103"/>
        <v>6.2173153291307771E-2</v>
      </c>
      <c r="BK10">
        <f t="shared" si="103"/>
        <v>4.9181627860210096E-2</v>
      </c>
      <c r="BL10">
        <f t="shared" si="103"/>
        <v>3.9930038036906847E-2</v>
      </c>
      <c r="BM10">
        <f t="shared" ref="BM10:BR10" si="104">AC10/(E10+F10+G10+H10)</f>
        <v>0.19489919291412031</v>
      </c>
      <c r="BN10">
        <f t="shared" si="104"/>
        <v>9.5626434038623628E-2</v>
      </c>
      <c r="BO10">
        <f t="shared" si="104"/>
        <v>5.558840148181593E-2</v>
      </c>
      <c r="BP10">
        <f t="shared" si="104"/>
        <v>3.5608991448014903E-2</v>
      </c>
      <c r="BQ10">
        <f t="shared" si="104"/>
        <v>2.433158302887679E-2</v>
      </c>
      <c r="BR10">
        <f t="shared" si="104"/>
        <v>1.7419260055915663E-2</v>
      </c>
      <c r="BS10">
        <f t="shared" si="30"/>
        <v>0.14699033100199294</v>
      </c>
      <c r="BT10">
        <f t="shared" si="31"/>
        <v>6.1432591765473166E-2</v>
      </c>
      <c r="BU10">
        <f t="shared" si="32"/>
        <v>3.1263726119831386E-2</v>
      </c>
      <c r="BV10">
        <f t="shared" si="33"/>
        <v>1.7856091882662673E-2</v>
      </c>
      <c r="BW10">
        <f t="shared" si="34"/>
        <v>1.1025221879393905E-2</v>
      </c>
      <c r="BX10">
        <f t="shared" si="35"/>
        <v>0.11646138149841337</v>
      </c>
      <c r="BY10">
        <f t="shared" si="36"/>
        <v>4.2329413514711159E-2</v>
      </c>
      <c r="BZ10">
        <f t="shared" si="37"/>
        <v>1.9136051204420017E-2</v>
      </c>
      <c r="CA10">
        <f t="shared" si="38"/>
        <v>9.8525459701679311E-3</v>
      </c>
      <c r="CB10">
        <f t="shared" si="39"/>
        <v>9.5543658288482283E-2</v>
      </c>
      <c r="CC10">
        <f t="shared" si="40"/>
        <v>3.0689278002316224E-2</v>
      </c>
      <c r="CD10">
        <f t="shared" si="41"/>
        <v>1.2470035742984218E-2</v>
      </c>
      <c r="CE10">
        <f t="shared" si="42"/>
        <v>8.0440306264338707E-2</v>
      </c>
      <c r="CF10">
        <f t="shared" si="43"/>
        <v>2.3128475445954998E-2</v>
      </c>
      <c r="CG10">
        <f t="shared" si="44"/>
        <v>6.9093436126781413E-2</v>
      </c>
      <c r="CH10" s="7">
        <v>250</v>
      </c>
      <c r="CI10" s="8">
        <v>250</v>
      </c>
      <c r="CJ10" s="8">
        <v>240</v>
      </c>
      <c r="CK10" s="8">
        <f t="shared" si="45"/>
        <v>1</v>
      </c>
      <c r="CL10" s="8">
        <f t="shared" si="46"/>
        <v>1</v>
      </c>
      <c r="CM10">
        <f t="shared" si="47"/>
        <v>0.04</v>
      </c>
      <c r="CN10">
        <f t="shared" si="59"/>
        <v>375</v>
      </c>
      <c r="CO10">
        <f t="shared" si="60"/>
        <v>500</v>
      </c>
      <c r="CP10">
        <f t="shared" si="60"/>
        <v>625</v>
      </c>
      <c r="CQ10">
        <f t="shared" si="60"/>
        <v>750</v>
      </c>
      <c r="CR10">
        <f t="shared" si="60"/>
        <v>875</v>
      </c>
      <c r="CS10">
        <f t="shared" si="60"/>
        <v>1000</v>
      </c>
      <c r="CT10">
        <f t="shared" si="60"/>
        <v>1125</v>
      </c>
      <c r="CU10">
        <f t="shared" si="60"/>
        <v>1250</v>
      </c>
      <c r="CV10">
        <f t="shared" si="61"/>
        <v>1.5</v>
      </c>
      <c r="CW10">
        <f t="shared" si="49"/>
        <v>2</v>
      </c>
      <c r="CX10">
        <f t="shared" si="49"/>
        <v>2.5</v>
      </c>
      <c r="CY10">
        <f t="shared" si="49"/>
        <v>3</v>
      </c>
      <c r="CZ10">
        <f t="shared" si="49"/>
        <v>3.5</v>
      </c>
      <c r="DA10">
        <f t="shared" si="49"/>
        <v>4</v>
      </c>
      <c r="DB10">
        <f t="shared" si="49"/>
        <v>4.5</v>
      </c>
      <c r="DC10">
        <f t="shared" si="49"/>
        <v>5</v>
      </c>
      <c r="DD10" s="11">
        <f t="shared" si="62"/>
        <v>2.6666666666666668E-2</v>
      </c>
      <c r="DE10" s="11">
        <f t="shared" si="50"/>
        <v>0.02</v>
      </c>
      <c r="DF10" s="11">
        <f t="shared" si="50"/>
        <v>1.6E-2</v>
      </c>
      <c r="DG10" s="11">
        <f t="shared" si="50"/>
        <v>1.3333333333333334E-2</v>
      </c>
      <c r="DH10" s="11">
        <f t="shared" si="50"/>
        <v>1.1428571428571429E-2</v>
      </c>
      <c r="DI10" s="11">
        <f t="shared" si="50"/>
        <v>0.01</v>
      </c>
      <c r="DJ10" s="11">
        <f t="shared" si="50"/>
        <v>8.8888888888888889E-3</v>
      </c>
      <c r="DK10" s="11">
        <f t="shared" si="50"/>
        <v>8.0000000000000002E-3</v>
      </c>
      <c r="DL10">
        <f t="shared" si="51"/>
        <v>10</v>
      </c>
      <c r="DM10">
        <f t="shared" ref="DM10:DT10" si="105">E10+F10</f>
        <v>6.2323871799999995E-5</v>
      </c>
      <c r="DN10">
        <f t="shared" si="105"/>
        <v>2.5419175769999997E-5</v>
      </c>
      <c r="DO10">
        <f t="shared" si="105"/>
        <v>1.321324331E-5</v>
      </c>
      <c r="DP10">
        <f t="shared" si="105"/>
        <v>7.8066814100000003E-6</v>
      </c>
      <c r="DQ10">
        <f t="shared" si="105"/>
        <v>5.0092600000000002E-6</v>
      </c>
      <c r="DR10">
        <f t="shared" si="105"/>
        <v>3.4086525200000002E-6</v>
      </c>
      <c r="DS10">
        <f t="shared" si="105"/>
        <v>2.4246143100000001E-6</v>
      </c>
      <c r="DT10">
        <f t="shared" si="105"/>
        <v>1.7857841960000002E-6</v>
      </c>
    </row>
    <row r="11" spans="1:124">
      <c r="A11">
        <f>'2000 250 200 15'!A12</f>
        <v>8</v>
      </c>
      <c r="B11">
        <f t="shared" si="7"/>
        <v>-80</v>
      </c>
      <c r="C11">
        <f>'2000 250 200 15'!B12</f>
        <v>2.5200000000000001E-3</v>
      </c>
      <c r="D11">
        <f t="shared" si="8"/>
        <v>-2.5985994592184558</v>
      </c>
      <c r="E11">
        <f>'2000 250 200 15'!C145</f>
        <v>4.5315808700000001E-5</v>
      </c>
      <c r="F11">
        <f>'2000 250 200 15'!C278</f>
        <v>1.70081703E-5</v>
      </c>
      <c r="G11">
        <f>'2000 250 200 15'!C411</f>
        <v>8.4110291599999995E-6</v>
      </c>
      <c r="H11">
        <f>'2000 250 200 15'!C544</f>
        <v>4.80220929E-6</v>
      </c>
      <c r="I11">
        <f>'2000 250 200 15'!C677</f>
        <v>3.0044688099999999E-6</v>
      </c>
      <c r="J11">
        <f>'2000 250 200 15'!C810</f>
        <v>2.0048021800000001E-6</v>
      </c>
      <c r="K11">
        <f>'2000 250 200 15'!C943</f>
        <v>1.4038504699999999E-6</v>
      </c>
      <c r="L11">
        <f>'2000 250 200 15'!C1076</f>
        <v>1.0207553000000001E-6</v>
      </c>
      <c r="M11">
        <f>'2000 250 200 15'!C1209</f>
        <v>7.6502651000000001E-7</v>
      </c>
      <c r="N11">
        <f t="shared" ref="N11:U11" si="106">E11-F11</f>
        <v>2.83076384E-5</v>
      </c>
      <c r="O11">
        <f t="shared" si="106"/>
        <v>8.5971411400000008E-6</v>
      </c>
      <c r="P11">
        <f t="shared" si="106"/>
        <v>3.6088198699999995E-6</v>
      </c>
      <c r="Q11">
        <f t="shared" si="106"/>
        <v>1.79774048E-6</v>
      </c>
      <c r="R11">
        <f t="shared" si="106"/>
        <v>9.996666299999998E-7</v>
      </c>
      <c r="S11">
        <f t="shared" si="106"/>
        <v>6.0095171000000021E-7</v>
      </c>
      <c r="T11">
        <f t="shared" si="106"/>
        <v>3.8309516999999983E-7</v>
      </c>
      <c r="U11">
        <f t="shared" si="106"/>
        <v>2.5572879000000009E-7</v>
      </c>
      <c r="V11">
        <f t="shared" ref="V11:AB11" si="107">E11-2*F11+G11</f>
        <v>1.9710497260000001E-5</v>
      </c>
      <c r="W11">
        <f t="shared" si="107"/>
        <v>4.9883212700000013E-6</v>
      </c>
      <c r="X11">
        <f t="shared" si="107"/>
        <v>1.8110793899999995E-6</v>
      </c>
      <c r="Y11">
        <f t="shared" si="107"/>
        <v>7.9807385000000025E-7</v>
      </c>
      <c r="Z11">
        <f t="shared" si="107"/>
        <v>3.9871491999999958E-7</v>
      </c>
      <c r="AA11">
        <f t="shared" si="107"/>
        <v>2.1785654000000039E-7</v>
      </c>
      <c r="AB11">
        <f t="shared" si="107"/>
        <v>1.2736637999999974E-7</v>
      </c>
      <c r="AC11">
        <f t="shared" ref="AC11:AH11" si="108">E11-3*F11+3*G11-H11</f>
        <v>1.4722175989999994E-5</v>
      </c>
      <c r="AD11">
        <f t="shared" si="108"/>
        <v>3.1772418800000044E-6</v>
      </c>
      <c r="AE11">
        <f t="shared" si="108"/>
        <v>1.0130055399999984E-6</v>
      </c>
      <c r="AF11">
        <f t="shared" si="108"/>
        <v>3.9935893000000025E-7</v>
      </c>
      <c r="AG11">
        <f t="shared" si="108"/>
        <v>1.808583799999992E-7</v>
      </c>
      <c r="AH11">
        <f t="shared" si="108"/>
        <v>9.0490160000001068E-8</v>
      </c>
      <c r="AI11">
        <f t="shared" si="12"/>
        <v>1.1544934109999993E-5</v>
      </c>
      <c r="AJ11">
        <f t="shared" si="13"/>
        <v>2.1642363400000043E-6</v>
      </c>
      <c r="AK11">
        <f t="shared" si="14"/>
        <v>6.1364660999999855E-7</v>
      </c>
      <c r="AL11">
        <f t="shared" si="15"/>
        <v>2.1850055000000062E-7</v>
      </c>
      <c r="AM11">
        <f t="shared" si="16"/>
        <v>9.0368219999997707E-8</v>
      </c>
      <c r="AN11">
        <f t="shared" si="17"/>
        <v>9.3806977700000017E-6</v>
      </c>
      <c r="AO11">
        <f t="shared" si="18"/>
        <v>1.5505897300000011E-6</v>
      </c>
      <c r="AP11">
        <f t="shared" si="19"/>
        <v>3.951460599999992E-7</v>
      </c>
      <c r="AQ11">
        <f t="shared" si="20"/>
        <v>1.2813233000000249E-7</v>
      </c>
      <c r="AR11">
        <f t="shared" si="21"/>
        <v>7.8301080399999959E-6</v>
      </c>
      <c r="AS11">
        <f t="shared" si="22"/>
        <v>1.1554436700000049E-6</v>
      </c>
      <c r="AT11">
        <f t="shared" si="23"/>
        <v>2.6701372999998866E-7</v>
      </c>
      <c r="AU11">
        <f t="shared" si="24"/>
        <v>6.6746643699999601E-6</v>
      </c>
      <c r="AV11">
        <f t="shared" si="25"/>
        <v>8.8842994000001579E-7</v>
      </c>
      <c r="AW11">
        <f t="shared" si="26"/>
        <v>5.7862344299999648E-6</v>
      </c>
      <c r="AX11">
        <f t="shared" ref="AX11:BE11" si="109">N11/(E11+F11)</f>
        <v>0.45420139814885696</v>
      </c>
      <c r="AY11">
        <f t="shared" si="109"/>
        <v>0.33821447262839965</v>
      </c>
      <c r="AZ11">
        <f t="shared" si="109"/>
        <v>0.27312152759946595</v>
      </c>
      <c r="BA11">
        <f t="shared" si="109"/>
        <v>0.23028238861289801</v>
      </c>
      <c r="BB11">
        <f t="shared" si="109"/>
        <v>0.19956329613543222</v>
      </c>
      <c r="BC11">
        <f t="shared" si="109"/>
        <v>0.17630183292510024</v>
      </c>
      <c r="BD11">
        <f t="shared" si="109"/>
        <v>0.15800307610420306</v>
      </c>
      <c r="BE11">
        <f t="shared" si="109"/>
        <v>0.14320270739010388</v>
      </c>
      <c r="BF11">
        <f t="shared" ref="BF11:BL11" si="110">V11/(E11+F11+G11)</f>
        <v>0.2786526470091808</v>
      </c>
      <c r="BG11">
        <f t="shared" si="110"/>
        <v>0.16505919069705849</v>
      </c>
      <c r="BH11">
        <f t="shared" si="110"/>
        <v>0.11167296097808584</v>
      </c>
      <c r="BI11">
        <f t="shared" si="110"/>
        <v>8.1340819858428157E-2</v>
      </c>
      <c r="BJ11">
        <f t="shared" si="110"/>
        <v>6.2171740000071592E-2</v>
      </c>
      <c r="BK11">
        <f t="shared" si="110"/>
        <v>4.9184121774107623E-2</v>
      </c>
      <c r="BL11">
        <f t="shared" si="110"/>
        <v>3.9931367887962227E-2</v>
      </c>
      <c r="BM11">
        <f t="shared" ref="BM11:BR11" si="111">AC11/(E11+F11+G11+H11)</f>
        <v>0.19489963341242977</v>
      </c>
      <c r="BN11">
        <f t="shared" si="111"/>
        <v>9.5625521831965862E-2</v>
      </c>
      <c r="BO11">
        <f t="shared" si="111"/>
        <v>5.5590891218108666E-2</v>
      </c>
      <c r="BP11">
        <f t="shared" si="111"/>
        <v>3.5608306068013219E-2</v>
      </c>
      <c r="BQ11">
        <f t="shared" si="111"/>
        <v>2.4328945157277421E-2</v>
      </c>
      <c r="BR11">
        <f t="shared" si="111"/>
        <v>1.7420599046311016E-2</v>
      </c>
      <c r="BS11">
        <f t="shared" si="30"/>
        <v>0.14699116685351379</v>
      </c>
      <c r="BT11">
        <f t="shared" si="31"/>
        <v>6.1430445168016067E-2</v>
      </c>
      <c r="BU11">
        <f t="shared" si="32"/>
        <v>3.1266450468348639E-2</v>
      </c>
      <c r="BV11">
        <f t="shared" si="33"/>
        <v>1.7857062226201051E-2</v>
      </c>
      <c r="BW11">
        <f t="shared" si="34"/>
        <v>1.102198879826493E-2</v>
      </c>
      <c r="BX11">
        <f t="shared" si="35"/>
        <v>0.11646315006007729</v>
      </c>
      <c r="BY11">
        <f t="shared" si="36"/>
        <v>4.2325907309621845E-2</v>
      </c>
      <c r="BZ11">
        <f t="shared" si="37"/>
        <v>1.9138075996622445E-2</v>
      </c>
      <c r="CA11">
        <f t="shared" si="38"/>
        <v>9.8554896289585314E-3</v>
      </c>
      <c r="CB11">
        <f t="shared" si="39"/>
        <v>9.5546987897136393E-2</v>
      </c>
      <c r="CC11">
        <f t="shared" si="40"/>
        <v>3.0684767207332878E-2</v>
      </c>
      <c r="CD11">
        <f t="shared" si="41"/>
        <v>1.24702018831953E-2</v>
      </c>
      <c r="CE11">
        <f t="shared" si="42"/>
        <v>8.044565922086519E-2</v>
      </c>
      <c r="CF11">
        <f t="shared" si="43"/>
        <v>2.3123964728280617E-2</v>
      </c>
      <c r="CG11">
        <f t="shared" si="44"/>
        <v>6.9100817905670534E-2</v>
      </c>
      <c r="CH11" s="7">
        <v>250</v>
      </c>
      <c r="CI11" s="8">
        <v>250</v>
      </c>
      <c r="CJ11" s="8">
        <v>240</v>
      </c>
      <c r="CK11" s="8">
        <f t="shared" si="45"/>
        <v>1</v>
      </c>
      <c r="CL11" s="8">
        <f t="shared" si="46"/>
        <v>1</v>
      </c>
      <c r="CM11">
        <f t="shared" si="47"/>
        <v>0.04</v>
      </c>
      <c r="CN11">
        <f t="shared" si="59"/>
        <v>375</v>
      </c>
      <c r="CO11">
        <f t="shared" si="60"/>
        <v>500</v>
      </c>
      <c r="CP11">
        <f t="shared" si="60"/>
        <v>625</v>
      </c>
      <c r="CQ11">
        <f t="shared" si="60"/>
        <v>750</v>
      </c>
      <c r="CR11">
        <f t="shared" si="60"/>
        <v>875</v>
      </c>
      <c r="CS11">
        <f t="shared" si="60"/>
        <v>1000</v>
      </c>
      <c r="CT11">
        <f t="shared" si="60"/>
        <v>1125</v>
      </c>
      <c r="CU11">
        <f t="shared" si="60"/>
        <v>1250</v>
      </c>
      <c r="CV11">
        <f t="shared" si="61"/>
        <v>1.5</v>
      </c>
      <c r="CW11">
        <f t="shared" si="49"/>
        <v>2</v>
      </c>
      <c r="CX11">
        <f t="shared" si="49"/>
        <v>2.5</v>
      </c>
      <c r="CY11">
        <f t="shared" si="49"/>
        <v>3</v>
      </c>
      <c r="CZ11">
        <f t="shared" si="49"/>
        <v>3.5</v>
      </c>
      <c r="DA11">
        <f t="shared" si="49"/>
        <v>4</v>
      </c>
      <c r="DB11">
        <f t="shared" si="49"/>
        <v>4.5</v>
      </c>
      <c r="DC11">
        <f t="shared" si="49"/>
        <v>5</v>
      </c>
      <c r="DD11" s="11">
        <f t="shared" si="62"/>
        <v>2.6666666666666668E-2</v>
      </c>
      <c r="DE11" s="11">
        <f t="shared" si="50"/>
        <v>0.02</v>
      </c>
      <c r="DF11" s="11">
        <f t="shared" si="50"/>
        <v>1.6E-2</v>
      </c>
      <c r="DG11" s="11">
        <f t="shared" si="50"/>
        <v>1.3333333333333334E-2</v>
      </c>
      <c r="DH11" s="11">
        <f t="shared" si="50"/>
        <v>1.1428571428571429E-2</v>
      </c>
      <c r="DI11" s="11">
        <f t="shared" si="50"/>
        <v>0.01</v>
      </c>
      <c r="DJ11" s="11">
        <f t="shared" si="50"/>
        <v>8.8888888888888889E-3</v>
      </c>
      <c r="DK11" s="11">
        <f t="shared" si="50"/>
        <v>8.0000000000000002E-3</v>
      </c>
      <c r="DL11">
        <f t="shared" si="51"/>
        <v>10</v>
      </c>
      <c r="DM11">
        <f t="shared" ref="DM11:DT11" si="112">E11+F11</f>
        <v>6.2323978999999997E-5</v>
      </c>
      <c r="DN11">
        <f t="shared" si="112"/>
        <v>2.5419199459999998E-5</v>
      </c>
      <c r="DO11">
        <f t="shared" si="112"/>
        <v>1.321323845E-5</v>
      </c>
      <c r="DP11">
        <f t="shared" si="112"/>
        <v>7.8066780999999991E-6</v>
      </c>
      <c r="DQ11">
        <f t="shared" si="112"/>
        <v>5.0092709900000005E-6</v>
      </c>
      <c r="DR11">
        <f t="shared" si="112"/>
        <v>3.4086526500000001E-6</v>
      </c>
      <c r="DS11">
        <f t="shared" si="112"/>
        <v>2.42460577E-6</v>
      </c>
      <c r="DT11">
        <f t="shared" si="112"/>
        <v>1.7857818100000002E-6</v>
      </c>
    </row>
    <row r="12" spans="1:124">
      <c r="A12">
        <f>'2000 250 200 15'!A13</f>
        <v>9</v>
      </c>
      <c r="B12">
        <f t="shared" si="7"/>
        <v>-90</v>
      </c>
      <c r="C12">
        <f>'2000 250 200 15'!B13</f>
        <v>2.8279999999999998E-3</v>
      </c>
      <c r="D12">
        <f t="shared" si="8"/>
        <v>-2.5485205948751384</v>
      </c>
      <c r="E12">
        <f>'2000 250 200 15'!C146</f>
        <v>4.53158767E-5</v>
      </c>
      <c r="F12">
        <f>'2000 250 200 15'!C279</f>
        <v>1.7008184699999998E-5</v>
      </c>
      <c r="G12">
        <f>'2000 250 200 15'!C412</f>
        <v>8.4110319000000005E-6</v>
      </c>
      <c r="H12">
        <f>'2000 250 200 15'!C545</f>
        <v>4.8022026899999998E-6</v>
      </c>
      <c r="I12">
        <f>'2000 250 200 15'!C678</f>
        <v>3.0044736500000001E-6</v>
      </c>
      <c r="J12">
        <f>'2000 250 200 15'!C811</f>
        <v>2.0048056699999999E-6</v>
      </c>
      <c r="K12">
        <f>'2000 250 200 15'!C944</f>
        <v>1.4038467800000001E-6</v>
      </c>
      <c r="L12">
        <f>'2000 250 200 15'!C1077</f>
        <v>1.02075258E-6</v>
      </c>
      <c r="M12">
        <f>'2000 250 200 15'!C1210</f>
        <v>7.6502756700000003E-7</v>
      </c>
      <c r="N12">
        <f t="shared" ref="N12:U12" si="113">E12-F12</f>
        <v>2.8307692000000002E-5</v>
      </c>
      <c r="O12">
        <f t="shared" si="113"/>
        <v>8.5971527999999978E-6</v>
      </c>
      <c r="P12">
        <f t="shared" si="113"/>
        <v>3.6088292100000008E-6</v>
      </c>
      <c r="Q12">
        <f t="shared" si="113"/>
        <v>1.7977290399999996E-6</v>
      </c>
      <c r="R12">
        <f t="shared" si="113"/>
        <v>9.9966798000000025E-7</v>
      </c>
      <c r="S12">
        <f t="shared" si="113"/>
        <v>6.0095888999999979E-7</v>
      </c>
      <c r="T12">
        <f t="shared" si="113"/>
        <v>3.8309420000000012E-7</v>
      </c>
      <c r="U12">
        <f t="shared" si="113"/>
        <v>2.5572501299999994E-7</v>
      </c>
      <c r="V12">
        <f t="shared" ref="V12:AB12" si="114">E12-2*F12+G12</f>
        <v>1.9710539200000004E-5</v>
      </c>
      <c r="W12">
        <f t="shared" si="114"/>
        <v>4.988323589999997E-6</v>
      </c>
      <c r="X12">
        <f t="shared" si="114"/>
        <v>1.8111001700000012E-6</v>
      </c>
      <c r="Y12">
        <f t="shared" si="114"/>
        <v>7.9806105999999939E-7</v>
      </c>
      <c r="Z12">
        <f t="shared" si="114"/>
        <v>3.9870909000000046E-7</v>
      </c>
      <c r="AA12">
        <f t="shared" si="114"/>
        <v>2.1786468999999967E-7</v>
      </c>
      <c r="AB12">
        <f t="shared" si="114"/>
        <v>1.2736918700000018E-7</v>
      </c>
      <c r="AC12">
        <f t="shared" ref="AC12:AH12" si="115">E12-3*F12+3*G12-H12</f>
        <v>1.472221561000001E-5</v>
      </c>
      <c r="AD12">
        <f t="shared" si="115"/>
        <v>3.1772234199999959E-6</v>
      </c>
      <c r="AE12">
        <f t="shared" si="115"/>
        <v>1.0130391100000022E-6</v>
      </c>
      <c r="AF12">
        <f t="shared" si="115"/>
        <v>3.9935196999999808E-7</v>
      </c>
      <c r="AG12">
        <f t="shared" si="115"/>
        <v>1.8084440000000143E-7</v>
      </c>
      <c r="AH12">
        <f t="shared" si="115"/>
        <v>9.0495502999999274E-8</v>
      </c>
      <c r="AI12">
        <f t="shared" si="12"/>
        <v>1.154499219000001E-5</v>
      </c>
      <c r="AJ12">
        <f t="shared" si="13"/>
        <v>2.1641843099999941E-6</v>
      </c>
      <c r="AK12">
        <f t="shared" si="14"/>
        <v>6.1368714000000369E-7</v>
      </c>
      <c r="AL12">
        <f t="shared" si="15"/>
        <v>2.1850756999999729E-7</v>
      </c>
      <c r="AM12">
        <f t="shared" si="16"/>
        <v>9.0348897000001304E-8</v>
      </c>
      <c r="AN12">
        <f t="shared" si="17"/>
        <v>9.3808078800000125E-6</v>
      </c>
      <c r="AO12">
        <f t="shared" si="18"/>
        <v>1.5504971699999925E-6</v>
      </c>
      <c r="AP12">
        <f t="shared" si="19"/>
        <v>3.951795700000028E-7</v>
      </c>
      <c r="AQ12">
        <f t="shared" si="20"/>
        <v>1.2815867299999853E-7</v>
      </c>
      <c r="AR12">
        <f t="shared" si="21"/>
        <v>7.8303107100000342E-6</v>
      </c>
      <c r="AS12">
        <f t="shared" si="22"/>
        <v>1.1553175999999942E-6</v>
      </c>
      <c r="AT12">
        <f t="shared" si="23"/>
        <v>2.6702089700000597E-7</v>
      </c>
      <c r="AU12">
        <f t="shared" si="24"/>
        <v>6.6749931100000519E-6</v>
      </c>
      <c r="AV12">
        <f t="shared" si="25"/>
        <v>8.8829670299998479E-7</v>
      </c>
      <c r="AW12">
        <f t="shared" si="26"/>
        <v>5.786696407000018E-6</v>
      </c>
      <c r="AX12">
        <f t="shared" ref="AX12:BE12" si="116">N12/(E12+F12)</f>
        <v>0.45420165766026283</v>
      </c>
      <c r="AY12">
        <f t="shared" si="116"/>
        <v>0.33821470328082409</v>
      </c>
      <c r="AZ12">
        <f t="shared" si="116"/>
        <v>0.27312231425386363</v>
      </c>
      <c r="BA12">
        <f t="shared" si="116"/>
        <v>0.23028097511725454</v>
      </c>
      <c r="BB12">
        <f t="shared" si="116"/>
        <v>0.19956323377870655</v>
      </c>
      <c r="BC12">
        <f t="shared" si="116"/>
        <v>0.17630394967371923</v>
      </c>
      <c r="BD12">
        <f t="shared" si="116"/>
        <v>0.15800309375648772</v>
      </c>
      <c r="BE12">
        <f t="shared" si="116"/>
        <v>0.14320072570501027</v>
      </c>
      <c r="BF12">
        <f t="shared" ref="BF12:BL12" si="117">V12/(E12+F12+G12)</f>
        <v>0.27865290452652874</v>
      </c>
      <c r="BG12">
        <f t="shared" si="117"/>
        <v>0.16505920989788159</v>
      </c>
      <c r="BH12">
        <f t="shared" si="117"/>
        <v>0.11167423554537945</v>
      </c>
      <c r="BI12">
        <f t="shared" si="117"/>
        <v>8.1339501941358541E-2</v>
      </c>
      <c r="BJ12">
        <f t="shared" si="117"/>
        <v>6.2170785944782918E-2</v>
      </c>
      <c r="BK12">
        <f t="shared" si="117"/>
        <v>4.9185994174030107E-2</v>
      </c>
      <c r="BL12">
        <f t="shared" si="117"/>
        <v>3.9932314943113778E-2</v>
      </c>
      <c r="BM12">
        <f t="shared" ref="BM12:BR12" si="118">AC12/(E12+F12+G12+H12)</f>
        <v>0.19489995527439863</v>
      </c>
      <c r="BN12">
        <f t="shared" si="118"/>
        <v>9.5624921976889876E-2</v>
      </c>
      <c r="BO12">
        <f t="shared" si="118"/>
        <v>5.5592719808218942E-2</v>
      </c>
      <c r="BP12">
        <f t="shared" si="118"/>
        <v>3.560769171172895E-2</v>
      </c>
      <c r="BQ12">
        <f t="shared" si="118"/>
        <v>2.4327058294150345E-2</v>
      </c>
      <c r="BR12">
        <f t="shared" si="118"/>
        <v>1.7421633895541196E-2</v>
      </c>
      <c r="BS12">
        <f t="shared" si="30"/>
        <v>0.14699175028672057</v>
      </c>
      <c r="BT12">
        <f t="shared" si="31"/>
        <v>6.1428935428084447E-2</v>
      </c>
      <c r="BU12">
        <f t="shared" si="32"/>
        <v>3.1268514305491636E-2</v>
      </c>
      <c r="BV12">
        <f t="shared" si="33"/>
        <v>1.7857642769173353E-2</v>
      </c>
      <c r="BW12">
        <f t="shared" si="34"/>
        <v>1.1019628018439679E-2</v>
      </c>
      <c r="BX12">
        <f t="shared" si="35"/>
        <v>0.11646439148897457</v>
      </c>
      <c r="BY12">
        <f t="shared" si="36"/>
        <v>4.2323363194326037E-2</v>
      </c>
      <c r="BZ12">
        <f t="shared" si="37"/>
        <v>1.9139700782006837E-2</v>
      </c>
      <c r="CA12">
        <f t="shared" si="38"/>
        <v>9.8575185871468494E-3</v>
      </c>
      <c r="CB12">
        <f t="shared" si="39"/>
        <v>9.554936399718103E-2</v>
      </c>
      <c r="CC12">
        <f t="shared" si="40"/>
        <v>3.0681409052198617E-2</v>
      </c>
      <c r="CD12">
        <f t="shared" si="41"/>
        <v>1.2470537114093518E-2</v>
      </c>
      <c r="CE12">
        <f t="shared" si="42"/>
        <v>8.0449543308846738E-2</v>
      </c>
      <c r="CF12">
        <f t="shared" si="43"/>
        <v>2.3120488714873762E-2</v>
      </c>
      <c r="CG12">
        <f t="shared" si="44"/>
        <v>6.9106267688398768E-2</v>
      </c>
      <c r="CH12" s="7">
        <v>250</v>
      </c>
      <c r="CI12" s="8">
        <v>250</v>
      </c>
      <c r="CJ12" s="8">
        <v>240</v>
      </c>
      <c r="CK12" s="8">
        <f t="shared" si="45"/>
        <v>1</v>
      </c>
      <c r="CL12" s="8">
        <f t="shared" si="46"/>
        <v>1</v>
      </c>
      <c r="CM12">
        <f t="shared" si="47"/>
        <v>0.04</v>
      </c>
      <c r="CN12">
        <f t="shared" si="59"/>
        <v>375</v>
      </c>
      <c r="CO12">
        <f t="shared" si="60"/>
        <v>500</v>
      </c>
      <c r="CP12">
        <f t="shared" si="60"/>
        <v>625</v>
      </c>
      <c r="CQ12">
        <f t="shared" si="60"/>
        <v>750</v>
      </c>
      <c r="CR12">
        <f t="shared" si="60"/>
        <v>875</v>
      </c>
      <c r="CS12">
        <f t="shared" si="60"/>
        <v>1000</v>
      </c>
      <c r="CT12">
        <f t="shared" si="60"/>
        <v>1125</v>
      </c>
      <c r="CU12">
        <f t="shared" si="60"/>
        <v>1250</v>
      </c>
      <c r="CV12">
        <f t="shared" si="61"/>
        <v>1.5</v>
      </c>
      <c r="CW12">
        <f t="shared" si="49"/>
        <v>2</v>
      </c>
      <c r="CX12">
        <f t="shared" si="49"/>
        <v>2.5</v>
      </c>
      <c r="CY12">
        <f t="shared" si="49"/>
        <v>3</v>
      </c>
      <c r="CZ12">
        <f t="shared" si="49"/>
        <v>3.5</v>
      </c>
      <c r="DA12">
        <f t="shared" si="49"/>
        <v>4</v>
      </c>
      <c r="DB12">
        <f t="shared" si="49"/>
        <v>4.5</v>
      </c>
      <c r="DC12">
        <f t="shared" si="49"/>
        <v>5</v>
      </c>
      <c r="DD12" s="11">
        <f t="shared" si="62"/>
        <v>2.6666666666666668E-2</v>
      </c>
      <c r="DE12" s="11">
        <f t="shared" si="50"/>
        <v>0.02</v>
      </c>
      <c r="DF12" s="11">
        <f t="shared" si="50"/>
        <v>1.6E-2</v>
      </c>
      <c r="DG12" s="11">
        <f t="shared" si="50"/>
        <v>1.3333333333333334E-2</v>
      </c>
      <c r="DH12" s="11">
        <f t="shared" si="50"/>
        <v>1.1428571428571429E-2</v>
      </c>
      <c r="DI12" s="11">
        <f t="shared" si="50"/>
        <v>0.01</v>
      </c>
      <c r="DJ12" s="11">
        <f t="shared" si="50"/>
        <v>8.8888888888888889E-3</v>
      </c>
      <c r="DK12" s="11">
        <f t="shared" si="50"/>
        <v>8.0000000000000002E-3</v>
      </c>
      <c r="DL12">
        <f t="shared" si="51"/>
        <v>10</v>
      </c>
      <c r="DM12">
        <f t="shared" ref="DM12:DT12" si="119">E12+F12</f>
        <v>6.2324061400000002E-5</v>
      </c>
      <c r="DN12">
        <f t="shared" si="119"/>
        <v>2.5419216599999999E-5</v>
      </c>
      <c r="DO12">
        <f t="shared" si="119"/>
        <v>1.321323459E-5</v>
      </c>
      <c r="DP12">
        <f t="shared" si="119"/>
        <v>7.8066763399999995E-6</v>
      </c>
      <c r="DQ12">
        <f t="shared" si="119"/>
        <v>5.00927932E-6</v>
      </c>
      <c r="DR12">
        <f t="shared" si="119"/>
        <v>3.4086524500000002E-6</v>
      </c>
      <c r="DS12">
        <f t="shared" si="119"/>
        <v>2.4245993599999998E-6</v>
      </c>
      <c r="DT12">
        <f t="shared" si="119"/>
        <v>1.785780147E-6</v>
      </c>
    </row>
    <row r="13" spans="1:124">
      <c r="A13">
        <f>'2000 250 200 15'!A14</f>
        <v>10</v>
      </c>
      <c r="B13">
        <f t="shared" si="7"/>
        <v>-100</v>
      </c>
      <c r="C13">
        <f>'2000 250 200 15'!B14</f>
        <v>3.1749999999999999E-3</v>
      </c>
      <c r="D13">
        <f t="shared" si="8"/>
        <v>-2.4982562703720057</v>
      </c>
      <c r="E13">
        <f>'2000 250 200 15'!C147</f>
        <v>4.53158798E-5</v>
      </c>
      <c r="F13">
        <f>'2000 250 200 15'!C280</f>
        <v>1.7008184900000002E-5</v>
      </c>
      <c r="G13">
        <f>'2000 250 200 15'!C413</f>
        <v>8.4110314300000003E-6</v>
      </c>
      <c r="H13">
        <f>'2000 250 200 15'!C546</f>
        <v>4.8022029100000001E-6</v>
      </c>
      <c r="I13">
        <f>'2000 250 200 15'!C679</f>
        <v>3.0044740100000002E-6</v>
      </c>
      <c r="J13">
        <f>'2000 250 200 15'!C812</f>
        <v>2.0048055499999999E-6</v>
      </c>
      <c r="K13">
        <f>'2000 250 200 15'!C945</f>
        <v>1.40384664E-6</v>
      </c>
      <c r="L13">
        <f>'2000 250 200 15'!C1078</f>
        <v>1.02075258E-6</v>
      </c>
      <c r="M13">
        <f>'2000 250 200 15'!C1211</f>
        <v>7.6502763699999997E-7</v>
      </c>
      <c r="N13">
        <f t="shared" ref="N13:U13" si="120">E13-F13</f>
        <v>2.8307694899999998E-5</v>
      </c>
      <c r="O13">
        <f t="shared" si="120"/>
        <v>8.5971534700000013E-6</v>
      </c>
      <c r="P13">
        <f t="shared" si="120"/>
        <v>3.6088285200000002E-6</v>
      </c>
      <c r="Q13">
        <f t="shared" si="120"/>
        <v>1.7977289E-6</v>
      </c>
      <c r="R13">
        <f t="shared" si="120"/>
        <v>9.9966846000000029E-7</v>
      </c>
      <c r="S13">
        <f t="shared" si="120"/>
        <v>6.0095890999999986E-7</v>
      </c>
      <c r="T13">
        <f t="shared" si="120"/>
        <v>3.8309406000000003E-7</v>
      </c>
      <c r="U13">
        <f t="shared" si="120"/>
        <v>2.55724943E-7</v>
      </c>
      <c r="V13">
        <f t="shared" ref="V13:AB13" si="121">E13-2*F13+G13</f>
        <v>1.9710541429999995E-5</v>
      </c>
      <c r="W13">
        <f t="shared" si="121"/>
        <v>4.9883249500000011E-6</v>
      </c>
      <c r="X13">
        <f t="shared" si="121"/>
        <v>1.8110996200000002E-6</v>
      </c>
      <c r="Y13">
        <f t="shared" si="121"/>
        <v>7.9806043999999968E-7</v>
      </c>
      <c r="Z13">
        <f t="shared" si="121"/>
        <v>3.9870955000000043E-7</v>
      </c>
      <c r="AA13">
        <f t="shared" si="121"/>
        <v>2.1786484999999983E-7</v>
      </c>
      <c r="AB13">
        <f t="shared" si="121"/>
        <v>1.2736911700000003E-7</v>
      </c>
      <c r="AC13">
        <f t="shared" ref="AC13:AH13" si="122">E13-3*F13+3*G13-H13</f>
        <v>1.4722216479999995E-5</v>
      </c>
      <c r="AD13">
        <f t="shared" si="122"/>
        <v>3.17722533E-6</v>
      </c>
      <c r="AE13">
        <f t="shared" si="122"/>
        <v>1.0130391799999997E-6</v>
      </c>
      <c r="AF13">
        <f t="shared" si="122"/>
        <v>3.9935088999999924E-7</v>
      </c>
      <c r="AG13">
        <f t="shared" si="122"/>
        <v>1.8084470000000082E-7</v>
      </c>
      <c r="AH13">
        <f t="shared" si="122"/>
        <v>9.0495732999999579E-8</v>
      </c>
      <c r="AI13">
        <f t="shared" si="12"/>
        <v>1.1544991149999998E-5</v>
      </c>
      <c r="AJ13">
        <f t="shared" si="13"/>
        <v>2.164186150000002E-6</v>
      </c>
      <c r="AK13">
        <f t="shared" si="14"/>
        <v>6.136882900000013E-7</v>
      </c>
      <c r="AL13">
        <f t="shared" si="15"/>
        <v>2.1850618999999864E-7</v>
      </c>
      <c r="AM13">
        <f t="shared" si="16"/>
        <v>9.0348967000001241E-8</v>
      </c>
      <c r="AN13">
        <f t="shared" si="17"/>
        <v>9.380804999999997E-6</v>
      </c>
      <c r="AO13">
        <f t="shared" si="18"/>
        <v>1.5504978599999982E-6</v>
      </c>
      <c r="AP13">
        <f t="shared" si="19"/>
        <v>3.9518210000000669E-7</v>
      </c>
      <c r="AQ13">
        <f t="shared" si="20"/>
        <v>1.281572229999957E-7</v>
      </c>
      <c r="AR13">
        <f t="shared" si="21"/>
        <v>7.8303071399999867E-6</v>
      </c>
      <c r="AS13">
        <f t="shared" si="22"/>
        <v>1.1553157599999909E-6</v>
      </c>
      <c r="AT13">
        <f t="shared" si="23"/>
        <v>2.6702487700000506E-7</v>
      </c>
      <c r="AU13">
        <f t="shared" si="24"/>
        <v>6.6749913799999739E-6</v>
      </c>
      <c r="AV13">
        <f t="shared" si="25"/>
        <v>8.882908829999875E-7</v>
      </c>
      <c r="AW13">
        <f t="shared" si="26"/>
        <v>5.7867004969999945E-6</v>
      </c>
      <c r="AX13">
        <f t="shared" ref="AX13:BE13" si="123">N13/(E13+F13)</f>
        <v>0.4542016801416997</v>
      </c>
      <c r="AY13">
        <f t="shared" si="123"/>
        <v>0.33821473323131357</v>
      </c>
      <c r="AZ13">
        <f t="shared" si="123"/>
        <v>0.27312226720108257</v>
      </c>
      <c r="BA13">
        <f t="shared" si="123"/>
        <v>0.23028094007507616</v>
      </c>
      <c r="BB13">
        <f t="shared" si="123"/>
        <v>0.19956332003957877</v>
      </c>
      <c r="BC13">
        <f t="shared" si="123"/>
        <v>0.1763039689889862</v>
      </c>
      <c r="BD13">
        <f t="shared" si="123"/>
        <v>0.15800304513832189</v>
      </c>
      <c r="BE13">
        <f t="shared" si="123"/>
        <v>0.14320068089319637</v>
      </c>
      <c r="BF13">
        <f t="shared" ref="BF13:BL13" si="124">V13/(E13+F13+G13)</f>
        <v>0.27865292490413973</v>
      </c>
      <c r="BG13">
        <f t="shared" si="124"/>
        <v>0.1650592551721605</v>
      </c>
      <c r="BH13">
        <f t="shared" si="124"/>
        <v>0.1116742008743794</v>
      </c>
      <c r="BI13">
        <f t="shared" si="124"/>
        <v>8.1339434936584035E-2</v>
      </c>
      <c r="BJ13">
        <f t="shared" si="124"/>
        <v>6.2170856703240997E-2</v>
      </c>
      <c r="BK13">
        <f t="shared" si="124"/>
        <v>4.918603318341571E-2</v>
      </c>
      <c r="BL13">
        <f t="shared" si="124"/>
        <v>3.993229387333317E-2</v>
      </c>
      <c r="BM13">
        <f t="shared" ref="BM13:BR13" si="125">AC13/(E13+F13+G13+H13)</f>
        <v>0.19489995892233314</v>
      </c>
      <c r="BN13">
        <f t="shared" si="125"/>
        <v>9.5624978569989222E-2</v>
      </c>
      <c r="BO13">
        <f t="shared" si="125"/>
        <v>5.5592723680128443E-2</v>
      </c>
      <c r="BP13">
        <f t="shared" si="125"/>
        <v>3.5607594398984095E-2</v>
      </c>
      <c r="BQ13">
        <f t="shared" si="125"/>
        <v>2.4327098322687583E-2</v>
      </c>
      <c r="BR13">
        <f t="shared" si="125"/>
        <v>1.7421678810960722E-2</v>
      </c>
      <c r="BS13">
        <f t="shared" si="30"/>
        <v>0.14699173066350835</v>
      </c>
      <c r="BT13">
        <f t="shared" si="31"/>
        <v>6.1428987323975587E-2</v>
      </c>
      <c r="BU13">
        <f t="shared" si="32"/>
        <v>3.1268573139133886E-2</v>
      </c>
      <c r="BV13">
        <f t="shared" si="33"/>
        <v>1.7857529520955547E-2</v>
      </c>
      <c r="BW13">
        <f t="shared" si="34"/>
        <v>1.1019636327677483E-2</v>
      </c>
      <c r="BX13">
        <f t="shared" si="35"/>
        <v>0.11646435097616918</v>
      </c>
      <c r="BY13">
        <f t="shared" si="36"/>
        <v>4.232338197124353E-2</v>
      </c>
      <c r="BZ13">
        <f t="shared" si="37"/>
        <v>1.9139823456346069E-2</v>
      </c>
      <c r="CA13">
        <f t="shared" si="38"/>
        <v>9.8574067625018524E-3</v>
      </c>
      <c r="CB13">
        <f t="shared" si="39"/>
        <v>9.5549316761543962E-2</v>
      </c>
      <c r="CC13">
        <f t="shared" si="40"/>
        <v>3.0681360147152826E-2</v>
      </c>
      <c r="CD13">
        <f t="shared" si="41"/>
        <v>1.2470723036542248E-2</v>
      </c>
      <c r="CE13">
        <f t="shared" si="42"/>
        <v>8.044951940396565E-2</v>
      </c>
      <c r="CF13">
        <f t="shared" si="43"/>
        <v>2.3120337160342237E-2</v>
      </c>
      <c r="CG13">
        <f t="shared" si="44"/>
        <v>6.9106313874845532E-2</v>
      </c>
      <c r="CH13" s="7">
        <v>250</v>
      </c>
      <c r="CI13" s="8">
        <v>250</v>
      </c>
      <c r="CJ13" s="8">
        <v>240</v>
      </c>
      <c r="CK13" s="8">
        <f t="shared" si="45"/>
        <v>1</v>
      </c>
      <c r="CL13" s="8">
        <f t="shared" si="46"/>
        <v>1</v>
      </c>
      <c r="CM13">
        <f t="shared" si="47"/>
        <v>0.04</v>
      </c>
      <c r="CN13">
        <f t="shared" si="59"/>
        <v>375</v>
      </c>
      <c r="CO13">
        <f t="shared" si="60"/>
        <v>500</v>
      </c>
      <c r="CP13">
        <f t="shared" si="60"/>
        <v>625</v>
      </c>
      <c r="CQ13">
        <f t="shared" si="60"/>
        <v>750</v>
      </c>
      <c r="CR13">
        <f t="shared" si="60"/>
        <v>875</v>
      </c>
      <c r="CS13">
        <f t="shared" si="60"/>
        <v>1000</v>
      </c>
      <c r="CT13">
        <f t="shared" si="60"/>
        <v>1125</v>
      </c>
      <c r="CU13">
        <f t="shared" si="60"/>
        <v>1250</v>
      </c>
      <c r="CV13">
        <f t="shared" si="61"/>
        <v>1.5</v>
      </c>
      <c r="CW13">
        <f t="shared" si="49"/>
        <v>2</v>
      </c>
      <c r="CX13">
        <f t="shared" si="49"/>
        <v>2.5</v>
      </c>
      <c r="CY13">
        <f t="shared" si="49"/>
        <v>3</v>
      </c>
      <c r="CZ13">
        <f t="shared" si="49"/>
        <v>3.5</v>
      </c>
      <c r="DA13">
        <f t="shared" si="49"/>
        <v>4</v>
      </c>
      <c r="DB13">
        <f t="shared" si="49"/>
        <v>4.5</v>
      </c>
      <c r="DC13">
        <f t="shared" si="49"/>
        <v>5</v>
      </c>
      <c r="DD13" s="11">
        <f t="shared" si="62"/>
        <v>2.6666666666666668E-2</v>
      </c>
      <c r="DE13" s="11">
        <f t="shared" si="50"/>
        <v>0.02</v>
      </c>
      <c r="DF13" s="11">
        <f t="shared" si="50"/>
        <v>1.6E-2</v>
      </c>
      <c r="DG13" s="11">
        <f t="shared" si="50"/>
        <v>1.3333333333333334E-2</v>
      </c>
      <c r="DH13" s="11">
        <f t="shared" si="50"/>
        <v>1.1428571428571429E-2</v>
      </c>
      <c r="DI13" s="11">
        <f t="shared" si="50"/>
        <v>0.01</v>
      </c>
      <c r="DJ13" s="11">
        <f t="shared" si="50"/>
        <v>8.8888888888888889E-3</v>
      </c>
      <c r="DK13" s="11">
        <f t="shared" si="50"/>
        <v>8.0000000000000002E-3</v>
      </c>
      <c r="DL13">
        <f t="shared" si="51"/>
        <v>10</v>
      </c>
      <c r="DM13">
        <f t="shared" ref="DM13:DT13" si="126">E13+F13</f>
        <v>6.2324064700000005E-5</v>
      </c>
      <c r="DN13">
        <f t="shared" si="126"/>
        <v>2.5419216330000004E-5</v>
      </c>
      <c r="DO13">
        <f t="shared" si="126"/>
        <v>1.3213234340000001E-5</v>
      </c>
      <c r="DP13">
        <f t="shared" si="126"/>
        <v>7.8066769199999994E-6</v>
      </c>
      <c r="DQ13">
        <f t="shared" si="126"/>
        <v>5.00927956E-6</v>
      </c>
      <c r="DR13">
        <f t="shared" si="126"/>
        <v>3.4086521899999997E-6</v>
      </c>
      <c r="DS13">
        <f t="shared" si="126"/>
        <v>2.4245992199999998E-6</v>
      </c>
      <c r="DT13">
        <f t="shared" si="126"/>
        <v>1.785780217E-6</v>
      </c>
    </row>
    <row r="14" spans="1:124">
      <c r="A14">
        <f>'2000 250 200 15'!A15</f>
        <v>11</v>
      </c>
      <c r="B14">
        <f t="shared" si="7"/>
        <v>-110</v>
      </c>
      <c r="C14">
        <f>'2000 250 200 15'!B15</f>
        <v>3.5639999999999999E-3</v>
      </c>
      <c r="D14">
        <f t="shared" si="8"/>
        <v>-2.4480623046351626</v>
      </c>
      <c r="E14">
        <f>'2000 250 200 15'!C148</f>
        <v>4.5315807599999999E-5</v>
      </c>
      <c r="F14">
        <f>'2000 250 200 15'!C281</f>
        <v>1.7008168999999999E-5</v>
      </c>
      <c r="G14">
        <f>'2000 250 200 15'!C414</f>
        <v>8.4110276500000006E-6</v>
      </c>
      <c r="H14">
        <f>'2000 250 200 15'!C547</f>
        <v>4.8022106700000003E-6</v>
      </c>
      <c r="I14">
        <f>'2000 250 200 15'!C680</f>
        <v>3.00446907E-6</v>
      </c>
      <c r="J14">
        <f>'2000 250 200 15'!C813</f>
        <v>2.00480144E-6</v>
      </c>
      <c r="K14">
        <f>'2000 250 200 15'!C946</f>
        <v>1.4038506E-6</v>
      </c>
      <c r="L14">
        <f>'2000 250 200 15'!C1079</f>
        <v>1.0207556500000001E-6</v>
      </c>
      <c r="M14">
        <f>'2000 250 200 15'!C1212</f>
        <v>7.6502654700000004E-7</v>
      </c>
      <c r="N14">
        <f t="shared" ref="N14:U14" si="127">E14-F14</f>
        <v>2.83076386E-5</v>
      </c>
      <c r="O14">
        <f t="shared" si="127"/>
        <v>8.5971413499999988E-6</v>
      </c>
      <c r="P14">
        <f t="shared" si="127"/>
        <v>3.6088169800000003E-6</v>
      </c>
      <c r="Q14">
        <f t="shared" si="127"/>
        <v>1.7977416000000003E-6</v>
      </c>
      <c r="R14">
        <f t="shared" si="127"/>
        <v>9.9966763000000004E-7</v>
      </c>
      <c r="S14">
        <f t="shared" si="127"/>
        <v>6.0095084000000002E-7</v>
      </c>
      <c r="T14">
        <f t="shared" si="127"/>
        <v>3.8309494999999988E-7</v>
      </c>
      <c r="U14">
        <f t="shared" si="127"/>
        <v>2.5572910300000006E-7</v>
      </c>
      <c r="V14">
        <f t="shared" ref="V14:AB14" si="128">E14-2*F14+G14</f>
        <v>1.9710497250000001E-5</v>
      </c>
      <c r="W14">
        <f t="shared" si="128"/>
        <v>4.9883243699999986E-6</v>
      </c>
      <c r="X14">
        <f t="shared" si="128"/>
        <v>1.81107538E-6</v>
      </c>
      <c r="Y14">
        <f t="shared" si="128"/>
        <v>7.9807397000000027E-7</v>
      </c>
      <c r="Z14">
        <f t="shared" si="128"/>
        <v>3.9871679000000002E-7</v>
      </c>
      <c r="AA14">
        <f t="shared" si="128"/>
        <v>2.1785589000000015E-7</v>
      </c>
      <c r="AB14">
        <f t="shared" si="128"/>
        <v>1.2736584699999982E-7</v>
      </c>
      <c r="AC14">
        <f t="shared" ref="AC14:AH14" si="129">E14-3*F14+3*G14-H14</f>
        <v>1.4722172880000003E-5</v>
      </c>
      <c r="AD14">
        <f t="shared" si="129"/>
        <v>3.1772489899999986E-6</v>
      </c>
      <c r="AE14">
        <f t="shared" si="129"/>
        <v>1.0130014099999993E-6</v>
      </c>
      <c r="AF14">
        <f t="shared" si="129"/>
        <v>3.9935718000000067E-7</v>
      </c>
      <c r="AG14">
        <f t="shared" si="129"/>
        <v>1.8086090000000008E-7</v>
      </c>
      <c r="AH14">
        <f t="shared" si="129"/>
        <v>9.0490042999999903E-8</v>
      </c>
      <c r="AI14">
        <f t="shared" si="12"/>
        <v>1.1544923890000004E-5</v>
      </c>
      <c r="AJ14">
        <f t="shared" si="13"/>
        <v>2.1642475799999989E-6</v>
      </c>
      <c r="AK14">
        <f t="shared" si="14"/>
        <v>6.136442299999986E-7</v>
      </c>
      <c r="AL14">
        <f t="shared" si="15"/>
        <v>2.1849628000000038E-7</v>
      </c>
      <c r="AM14">
        <f t="shared" si="16"/>
        <v>9.037085700000039E-8</v>
      </c>
      <c r="AN14">
        <f t="shared" si="17"/>
        <v>9.3806763100000157E-6</v>
      </c>
      <c r="AO14">
        <f t="shared" si="18"/>
        <v>1.5506033499999919E-6</v>
      </c>
      <c r="AP14">
        <f t="shared" si="19"/>
        <v>3.9514795000000139E-7</v>
      </c>
      <c r="AQ14">
        <f t="shared" si="20"/>
        <v>1.2812542300000105E-7</v>
      </c>
      <c r="AR14">
        <f t="shared" si="21"/>
        <v>7.8300729600000237E-6</v>
      </c>
      <c r="AS14">
        <f t="shared" si="22"/>
        <v>1.1554554E-6</v>
      </c>
      <c r="AT14">
        <f t="shared" si="23"/>
        <v>2.6702252699999844E-7</v>
      </c>
      <c r="AU14">
        <f t="shared" si="24"/>
        <v>6.6746175600000031E-6</v>
      </c>
      <c r="AV14">
        <f t="shared" si="25"/>
        <v>8.8843287300000007E-7</v>
      </c>
      <c r="AW14">
        <f t="shared" si="26"/>
        <v>5.7861846869999693E-6</v>
      </c>
      <c r="AX14">
        <f t="shared" ref="AX14:BE14" si="130">N14/(E14+F14)</f>
        <v>0.45420141884848858</v>
      </c>
      <c r="AY14">
        <f t="shared" si="130"/>
        <v>0.3382145182782556</v>
      </c>
      <c r="AZ14">
        <f t="shared" si="130"/>
        <v>0.27312131156656533</v>
      </c>
      <c r="BA14">
        <f t="shared" si="130"/>
        <v>0.23028248370286036</v>
      </c>
      <c r="BB14">
        <f t="shared" si="130"/>
        <v>0.19956351488791926</v>
      </c>
      <c r="BC14">
        <f t="shared" si="130"/>
        <v>0.17630160924257909</v>
      </c>
      <c r="BD14">
        <f t="shared" si="130"/>
        <v>0.15800295408790596</v>
      </c>
      <c r="BE14">
        <f t="shared" si="130"/>
        <v>0.14320285162972765</v>
      </c>
      <c r="BF14">
        <f t="shared" ref="BF14:BL14" si="131">V14/(E14+F14+G14)</f>
        <v>0.27865266227081625</v>
      </c>
      <c r="BG14">
        <f t="shared" si="131"/>
        <v>0.165059301083534</v>
      </c>
      <c r="BH14">
        <f t="shared" si="131"/>
        <v>0.11167271282232696</v>
      </c>
      <c r="BI14">
        <f t="shared" si="131"/>
        <v>8.1340824627663427E-2</v>
      </c>
      <c r="BJ14">
        <f t="shared" si="131"/>
        <v>6.2172034982822894E-2</v>
      </c>
      <c r="BK14">
        <f t="shared" si="131"/>
        <v>4.9183977914663383E-2</v>
      </c>
      <c r="BL14">
        <f t="shared" si="131"/>
        <v>3.9931194311706789E-2</v>
      </c>
      <c r="BM14">
        <f t="shared" ref="BM14:BR14" si="132">AC14/(E14+F14+G14+H14)</f>
        <v>0.19489959876852714</v>
      </c>
      <c r="BN14">
        <f t="shared" si="132"/>
        <v>9.5625739189117556E-2</v>
      </c>
      <c r="BO14">
        <f t="shared" si="132"/>
        <v>5.5590666436241713E-2</v>
      </c>
      <c r="BP14">
        <f t="shared" si="132"/>
        <v>3.5608146761397071E-2</v>
      </c>
      <c r="BQ14">
        <f t="shared" si="132"/>
        <v>2.4329284145948104E-2</v>
      </c>
      <c r="BR14">
        <f t="shared" si="132"/>
        <v>1.7420577270078529E-2</v>
      </c>
      <c r="BS14">
        <f t="shared" si="30"/>
        <v>0.14699104097984345</v>
      </c>
      <c r="BT14">
        <f t="shared" si="31"/>
        <v>6.1430767538542104E-2</v>
      </c>
      <c r="BU14">
        <f t="shared" si="32"/>
        <v>3.1266329967543985E-2</v>
      </c>
      <c r="BV14">
        <f t="shared" si="33"/>
        <v>1.7856711244502801E-2</v>
      </c>
      <c r="BW14">
        <f t="shared" si="34"/>
        <v>1.1022310376906654E-2</v>
      </c>
      <c r="BX14">
        <f t="shared" si="35"/>
        <v>0.11646288798227473</v>
      </c>
      <c r="BY14">
        <f t="shared" si="36"/>
        <v>4.2326281146564546E-2</v>
      </c>
      <c r="BZ14">
        <f t="shared" si="37"/>
        <v>1.9138167655333344E-2</v>
      </c>
      <c r="CA14">
        <f t="shared" si="38"/>
        <v>9.8549572926339285E-3</v>
      </c>
      <c r="CB14">
        <f t="shared" si="39"/>
        <v>9.5546563190828479E-2</v>
      </c>
      <c r="CC14">
        <f t="shared" si="40"/>
        <v>3.0685079882685085E-2</v>
      </c>
      <c r="CD14">
        <f t="shared" si="41"/>
        <v>1.2470612779026823E-2</v>
      </c>
      <c r="CE14">
        <f t="shared" si="42"/>
        <v>8.044509750145791E-2</v>
      </c>
      <c r="CF14">
        <f t="shared" si="43"/>
        <v>2.3124041906513137E-2</v>
      </c>
      <c r="CG14">
        <f t="shared" si="44"/>
        <v>6.9100225918213895E-2</v>
      </c>
      <c r="CH14" s="7">
        <v>250</v>
      </c>
      <c r="CI14" s="8">
        <v>250</v>
      </c>
      <c r="CJ14" s="8">
        <v>240</v>
      </c>
      <c r="CK14" s="8">
        <f t="shared" si="45"/>
        <v>1</v>
      </c>
      <c r="CL14" s="8">
        <f t="shared" si="46"/>
        <v>1</v>
      </c>
      <c r="CM14">
        <f t="shared" si="47"/>
        <v>0.04</v>
      </c>
      <c r="CN14">
        <f t="shared" si="59"/>
        <v>375</v>
      </c>
      <c r="CO14">
        <f t="shared" si="60"/>
        <v>500</v>
      </c>
      <c r="CP14">
        <f t="shared" si="60"/>
        <v>625</v>
      </c>
      <c r="CQ14">
        <f t="shared" si="60"/>
        <v>750</v>
      </c>
      <c r="CR14">
        <f t="shared" si="60"/>
        <v>875</v>
      </c>
      <c r="CS14">
        <f t="shared" si="60"/>
        <v>1000</v>
      </c>
      <c r="CT14">
        <f t="shared" si="60"/>
        <v>1125</v>
      </c>
      <c r="CU14">
        <f t="shared" si="60"/>
        <v>1250</v>
      </c>
      <c r="CV14">
        <f t="shared" si="61"/>
        <v>1.5</v>
      </c>
      <c r="CW14">
        <f t="shared" si="49"/>
        <v>2</v>
      </c>
      <c r="CX14">
        <f t="shared" si="49"/>
        <v>2.5</v>
      </c>
      <c r="CY14">
        <f t="shared" si="49"/>
        <v>3</v>
      </c>
      <c r="CZ14">
        <f t="shared" si="49"/>
        <v>3.5</v>
      </c>
      <c r="DA14">
        <f t="shared" si="49"/>
        <v>4</v>
      </c>
      <c r="DB14">
        <f t="shared" si="49"/>
        <v>4.5</v>
      </c>
      <c r="DC14">
        <f t="shared" si="49"/>
        <v>5</v>
      </c>
      <c r="DD14" s="11">
        <f t="shared" si="62"/>
        <v>2.6666666666666668E-2</v>
      </c>
      <c r="DE14" s="11">
        <f t="shared" si="50"/>
        <v>0.02</v>
      </c>
      <c r="DF14" s="11">
        <f t="shared" si="50"/>
        <v>1.6E-2</v>
      </c>
      <c r="DG14" s="11">
        <f t="shared" si="50"/>
        <v>1.3333333333333334E-2</v>
      </c>
      <c r="DH14" s="11">
        <f t="shared" si="50"/>
        <v>1.1428571428571429E-2</v>
      </c>
      <c r="DI14" s="11">
        <f t="shared" si="50"/>
        <v>0.01</v>
      </c>
      <c r="DJ14" s="11">
        <f t="shared" si="50"/>
        <v>8.8888888888888889E-3</v>
      </c>
      <c r="DK14" s="11">
        <f t="shared" si="50"/>
        <v>8.0000000000000002E-3</v>
      </c>
      <c r="DL14">
        <f t="shared" si="51"/>
        <v>10</v>
      </c>
      <c r="DM14">
        <f t="shared" ref="DM14:DT14" si="133">E14+F14</f>
        <v>6.2323976599999999E-5</v>
      </c>
      <c r="DN14">
        <f t="shared" si="133"/>
        <v>2.541919665E-5</v>
      </c>
      <c r="DO14">
        <f t="shared" si="133"/>
        <v>1.3213238320000001E-5</v>
      </c>
      <c r="DP14">
        <f t="shared" si="133"/>
        <v>7.8066797400000008E-6</v>
      </c>
      <c r="DQ14">
        <f t="shared" si="133"/>
        <v>5.0092705100000004E-6</v>
      </c>
      <c r="DR14">
        <f t="shared" si="133"/>
        <v>3.4086520399999997E-6</v>
      </c>
      <c r="DS14">
        <f t="shared" si="133"/>
        <v>2.4246062500000001E-6</v>
      </c>
      <c r="DT14">
        <f t="shared" si="133"/>
        <v>1.785782197E-6</v>
      </c>
    </row>
    <row r="15" spans="1:124">
      <c r="A15">
        <f>'2000 250 200 15'!A16</f>
        <v>12</v>
      </c>
      <c r="B15">
        <f t="shared" si="7"/>
        <v>-120</v>
      </c>
      <c r="C15">
        <f>'2000 250 200 15'!B16</f>
        <v>4.0000000000000001E-3</v>
      </c>
      <c r="D15">
        <f t="shared" si="8"/>
        <v>-2.3979400086720375</v>
      </c>
      <c r="E15">
        <f>'2000 250 200 15'!C149</f>
        <v>4.5315697299999997E-5</v>
      </c>
      <c r="F15">
        <f>'2000 250 200 15'!C282</f>
        <v>1.7008145E-5</v>
      </c>
      <c r="G15">
        <f>'2000 250 200 15'!C415</f>
        <v>8.4110222199999993E-6</v>
      </c>
      <c r="H15">
        <f>'2000 250 200 15'!C548</f>
        <v>4.8022222399999997E-6</v>
      </c>
      <c r="I15">
        <f>'2000 250 200 15'!C681</f>
        <v>3.0044614400000001E-6</v>
      </c>
      <c r="J15">
        <f>'2000 250 200 15'!C814</f>
        <v>2.0047953300000001E-6</v>
      </c>
      <c r="K15">
        <f>'2000 250 200 15'!C947</f>
        <v>1.40385663E-6</v>
      </c>
      <c r="L15">
        <f>'2000 250 200 15'!C1080</f>
        <v>1.0207602799999999E-6</v>
      </c>
      <c r="M15">
        <f>'2000 250 200 15'!C1213</f>
        <v>7.6502486799999998E-7</v>
      </c>
      <c r="N15">
        <f t="shared" ref="N15:U15" si="134">E15-F15</f>
        <v>2.8307552299999997E-5</v>
      </c>
      <c r="O15">
        <f t="shared" si="134"/>
        <v>8.5971227800000011E-6</v>
      </c>
      <c r="P15">
        <f t="shared" si="134"/>
        <v>3.6087999799999996E-6</v>
      </c>
      <c r="Q15">
        <f t="shared" si="134"/>
        <v>1.7977607999999996E-6</v>
      </c>
      <c r="R15">
        <f t="shared" si="134"/>
        <v>9.9966611000000003E-7</v>
      </c>
      <c r="S15">
        <f t="shared" si="134"/>
        <v>6.0093870000000003E-7</v>
      </c>
      <c r="T15">
        <f t="shared" si="134"/>
        <v>3.8309635000000008E-7</v>
      </c>
      <c r="U15">
        <f t="shared" si="134"/>
        <v>2.5573541199999997E-7</v>
      </c>
      <c r="V15">
        <f t="shared" ref="V15:AB15" si="135">E15-2*F15+G15</f>
        <v>1.9710429519999997E-5</v>
      </c>
      <c r="W15">
        <f t="shared" si="135"/>
        <v>4.9883228000000016E-6</v>
      </c>
      <c r="X15">
        <f t="shared" si="135"/>
        <v>1.8110391799999999E-6</v>
      </c>
      <c r="Y15">
        <f t="shared" si="135"/>
        <v>7.9809468999999962E-7</v>
      </c>
      <c r="Z15">
        <f t="shared" si="135"/>
        <v>3.9872741E-7</v>
      </c>
      <c r="AA15">
        <f t="shared" si="135"/>
        <v>2.1784234999999995E-7</v>
      </c>
      <c r="AB15">
        <f t="shared" si="135"/>
        <v>1.2736093800000012E-7</v>
      </c>
      <c r="AC15">
        <f t="shared" ref="AC15:AH15" si="136">E15-3*F15+3*G15-H15</f>
        <v>1.4722106719999993E-5</v>
      </c>
      <c r="AD15">
        <f t="shared" si="136"/>
        <v>3.1772836200000042E-6</v>
      </c>
      <c r="AE15">
        <f t="shared" si="136"/>
        <v>1.012944489999999E-6</v>
      </c>
      <c r="AF15">
        <f t="shared" si="136"/>
        <v>3.9936727999999962E-7</v>
      </c>
      <c r="AG15">
        <f t="shared" si="136"/>
        <v>1.8088506000000069E-7</v>
      </c>
      <c r="AH15">
        <f t="shared" si="136"/>
        <v>9.0481411999999617E-8</v>
      </c>
      <c r="AI15">
        <f t="shared" si="12"/>
        <v>1.1544823099999989E-5</v>
      </c>
      <c r="AJ15">
        <f t="shared" si="13"/>
        <v>2.164339130000003E-6</v>
      </c>
      <c r="AK15">
        <f t="shared" si="14"/>
        <v>6.1357720999999985E-7</v>
      </c>
      <c r="AL15">
        <f t="shared" si="15"/>
        <v>2.1848221999999872E-7</v>
      </c>
      <c r="AM15">
        <f t="shared" si="16"/>
        <v>9.0403648000001072E-8</v>
      </c>
      <c r="AN15">
        <f t="shared" si="17"/>
        <v>9.3804839699999961E-6</v>
      </c>
      <c r="AO15">
        <f t="shared" si="18"/>
        <v>1.5507619199999968E-6</v>
      </c>
      <c r="AP15">
        <f t="shared" si="19"/>
        <v>3.9509499000000346E-7</v>
      </c>
      <c r="AQ15">
        <f t="shared" si="20"/>
        <v>1.2807857200000061E-7</v>
      </c>
      <c r="AR15">
        <f t="shared" si="21"/>
        <v>7.8297220499999931E-6</v>
      </c>
      <c r="AS15">
        <f t="shared" si="22"/>
        <v>1.1556669299999995E-6</v>
      </c>
      <c r="AT15">
        <f t="shared" si="23"/>
        <v>2.6701641799999904E-7</v>
      </c>
      <c r="AU15">
        <f t="shared" si="24"/>
        <v>6.6740551199999755E-6</v>
      </c>
      <c r="AV15">
        <f t="shared" si="25"/>
        <v>8.8865051200000425E-7</v>
      </c>
      <c r="AW15">
        <f t="shared" si="26"/>
        <v>5.7854046080000037E-6</v>
      </c>
      <c r="AX15">
        <f t="shared" ref="AX15:BE15" si="137">N15/(E15+F15)</f>
        <v>0.45420101289230047</v>
      </c>
      <c r="AY15">
        <f t="shared" si="137"/>
        <v>0.33821417930779879</v>
      </c>
      <c r="AZ15">
        <f t="shared" si="137"/>
        <v>0.27311989806324977</v>
      </c>
      <c r="BA15">
        <f t="shared" si="137"/>
        <v>0.23028482691129093</v>
      </c>
      <c r="BB15">
        <f t="shared" si="137"/>
        <v>0.19956375883682242</v>
      </c>
      <c r="BC15">
        <f t="shared" si="137"/>
        <v>0.17629805185507996</v>
      </c>
      <c r="BD15">
        <f t="shared" si="137"/>
        <v>0.15800283682753002</v>
      </c>
      <c r="BE15">
        <f t="shared" si="137"/>
        <v>0.1432061478876181</v>
      </c>
      <c r="BF15">
        <f t="shared" ref="BF15:BL15" si="138">V15/(E15+F15+G15)</f>
        <v>0.27865225520332987</v>
      </c>
      <c r="BG15">
        <f t="shared" si="138"/>
        <v>0.16505934667902597</v>
      </c>
      <c r="BH15">
        <f t="shared" si="138"/>
        <v>0.11167049095396409</v>
      </c>
      <c r="BI15">
        <f t="shared" si="138"/>
        <v>8.134295442986425E-2</v>
      </c>
      <c r="BJ15">
        <f t="shared" si="138"/>
        <v>6.217376570949143E-2</v>
      </c>
      <c r="BK15">
        <f t="shared" si="138"/>
        <v>4.9180870552703378E-2</v>
      </c>
      <c r="BL15">
        <f t="shared" si="138"/>
        <v>3.9929542834073108E-2</v>
      </c>
      <c r="BM15">
        <f t="shared" ref="BM15:BR15" si="139">AC15/(E15+F15+G15+H15)</f>
        <v>0.19489905358378154</v>
      </c>
      <c r="BN15">
        <f t="shared" si="139"/>
        <v>9.5626854811414461E-2</v>
      </c>
      <c r="BO15">
        <f t="shared" si="139"/>
        <v>5.5587566010552501E-2</v>
      </c>
      <c r="BP15">
        <f t="shared" si="139"/>
        <v>3.5609035058713552E-2</v>
      </c>
      <c r="BQ15">
        <f t="shared" si="139"/>
        <v>2.4332544214014772E-2</v>
      </c>
      <c r="BR15">
        <f t="shared" si="139"/>
        <v>1.7418906056374878E-2</v>
      </c>
      <c r="BS15">
        <f t="shared" si="30"/>
        <v>0.1469900118419106</v>
      </c>
      <c r="BT15">
        <f t="shared" si="31"/>
        <v>6.143342122850419E-2</v>
      </c>
      <c r="BU15">
        <f t="shared" si="32"/>
        <v>3.1262917673101055E-2</v>
      </c>
      <c r="BV15">
        <f t="shared" si="33"/>
        <v>1.7855549795330366E-2</v>
      </c>
      <c r="BW15">
        <f t="shared" si="34"/>
        <v>1.1026316214396105E-2</v>
      </c>
      <c r="BX15">
        <f t="shared" si="35"/>
        <v>0.11646070521508127</v>
      </c>
      <c r="BY15">
        <f t="shared" si="36"/>
        <v>4.233063912253119E-2</v>
      </c>
      <c r="BZ15">
        <f t="shared" si="37"/>
        <v>1.9135599812090939E-2</v>
      </c>
      <c r="CA15">
        <f t="shared" si="38"/>
        <v>9.8513485174460333E-3</v>
      </c>
      <c r="CB15">
        <f t="shared" si="39"/>
        <v>9.5542439612267036E-2</v>
      </c>
      <c r="CC15">
        <f t="shared" si="40"/>
        <v>3.0690714487993334E-2</v>
      </c>
      <c r="CD15">
        <f t="shared" si="41"/>
        <v>1.2470326669322001E-2</v>
      </c>
      <c r="CE15">
        <f t="shared" si="42"/>
        <v>8.0438445988898544E-2</v>
      </c>
      <c r="CF15">
        <f t="shared" si="43"/>
        <v>2.3129720209670645E-2</v>
      </c>
      <c r="CG15">
        <f t="shared" si="44"/>
        <v>6.9091019669977868E-2</v>
      </c>
      <c r="CH15" s="7">
        <v>250</v>
      </c>
      <c r="CI15" s="8">
        <v>250</v>
      </c>
      <c r="CJ15" s="8">
        <v>240</v>
      </c>
      <c r="CK15" s="8">
        <f t="shared" si="45"/>
        <v>1</v>
      </c>
      <c r="CL15" s="8">
        <f t="shared" si="46"/>
        <v>1</v>
      </c>
      <c r="CM15">
        <f t="shared" si="47"/>
        <v>0.04</v>
      </c>
      <c r="CN15">
        <f t="shared" si="59"/>
        <v>375</v>
      </c>
      <c r="CO15">
        <f t="shared" si="60"/>
        <v>500</v>
      </c>
      <c r="CP15">
        <f t="shared" si="60"/>
        <v>625</v>
      </c>
      <c r="CQ15">
        <f t="shared" si="60"/>
        <v>750</v>
      </c>
      <c r="CR15">
        <f t="shared" si="60"/>
        <v>875</v>
      </c>
      <c r="CS15">
        <f t="shared" si="60"/>
        <v>1000</v>
      </c>
      <c r="CT15">
        <f t="shared" si="60"/>
        <v>1125</v>
      </c>
      <c r="CU15">
        <f t="shared" si="60"/>
        <v>1250</v>
      </c>
      <c r="CV15">
        <f t="shared" si="61"/>
        <v>1.5</v>
      </c>
      <c r="CW15">
        <f t="shared" si="49"/>
        <v>2</v>
      </c>
      <c r="CX15">
        <f t="shared" si="49"/>
        <v>2.5</v>
      </c>
      <c r="CY15">
        <f t="shared" si="49"/>
        <v>3</v>
      </c>
      <c r="CZ15">
        <f t="shared" si="49"/>
        <v>3.5</v>
      </c>
      <c r="DA15">
        <f t="shared" si="49"/>
        <v>4</v>
      </c>
      <c r="DB15">
        <f t="shared" si="49"/>
        <v>4.5</v>
      </c>
      <c r="DC15">
        <f t="shared" si="49"/>
        <v>5</v>
      </c>
      <c r="DD15" s="11">
        <f t="shared" si="62"/>
        <v>2.6666666666666668E-2</v>
      </c>
      <c r="DE15" s="11">
        <f t="shared" si="50"/>
        <v>0.02</v>
      </c>
      <c r="DF15" s="11">
        <f t="shared" si="50"/>
        <v>1.6E-2</v>
      </c>
      <c r="DG15" s="11">
        <f t="shared" si="50"/>
        <v>1.3333333333333334E-2</v>
      </c>
      <c r="DH15" s="11">
        <f t="shared" si="50"/>
        <v>1.1428571428571429E-2</v>
      </c>
      <c r="DI15" s="11">
        <f t="shared" si="50"/>
        <v>0.01</v>
      </c>
      <c r="DJ15" s="11">
        <f t="shared" si="50"/>
        <v>8.8888888888888889E-3</v>
      </c>
      <c r="DK15" s="11">
        <f t="shared" si="50"/>
        <v>8.0000000000000002E-3</v>
      </c>
      <c r="DL15">
        <f t="shared" si="51"/>
        <v>10</v>
      </c>
      <c r="DM15">
        <f t="shared" ref="DM15:DT15" si="140">E15+F15</f>
        <v>6.2323842299999991E-5</v>
      </c>
      <c r="DN15">
        <f t="shared" si="140"/>
        <v>2.5419167220000001E-5</v>
      </c>
      <c r="DO15">
        <f t="shared" si="140"/>
        <v>1.321324446E-5</v>
      </c>
      <c r="DP15">
        <f t="shared" si="140"/>
        <v>7.8066836799999994E-6</v>
      </c>
      <c r="DQ15">
        <f t="shared" si="140"/>
        <v>5.0092567700000001E-6</v>
      </c>
      <c r="DR15">
        <f t="shared" si="140"/>
        <v>3.4086519600000003E-6</v>
      </c>
      <c r="DS15">
        <f t="shared" si="140"/>
        <v>2.4246169100000002E-6</v>
      </c>
      <c r="DT15">
        <f t="shared" si="140"/>
        <v>1.7857851479999998E-6</v>
      </c>
    </row>
    <row r="16" spans="1:124">
      <c r="A16">
        <f>'2000 250 200 15'!A17</f>
        <v>13</v>
      </c>
      <c r="B16">
        <f t="shared" si="7"/>
        <v>-130</v>
      </c>
      <c r="C16">
        <f>'2000 250 200 15'!B17</f>
        <v>4.4900000000000001E-3</v>
      </c>
      <c r="D16">
        <f t="shared" si="8"/>
        <v>-2.3477536589966768</v>
      </c>
      <c r="E16">
        <f>'2000 250 200 15'!C150</f>
        <v>4.53156149E-5</v>
      </c>
      <c r="F16">
        <f>'2000 250 200 15'!C283</f>
        <v>1.7008126800000001E-5</v>
      </c>
      <c r="G16">
        <f>'2000 250 200 15'!C416</f>
        <v>8.4110178599999996E-6</v>
      </c>
      <c r="H16">
        <f>'2000 250 200 15'!C549</f>
        <v>4.8022311500000001E-6</v>
      </c>
      <c r="I16">
        <f>'2000 250 200 15'!C682</f>
        <v>3.0044558E-6</v>
      </c>
      <c r="J16">
        <f>'2000 250 200 15'!C815</f>
        <v>2.0047906099999999E-6</v>
      </c>
      <c r="K16">
        <f>'2000 250 200 15'!C948</f>
        <v>1.4038611599999999E-6</v>
      </c>
      <c r="L16">
        <f>'2000 250 200 15'!C1081</f>
        <v>1.02076381E-6</v>
      </c>
      <c r="M16">
        <f>'2000 250 200 15'!C1214</f>
        <v>7.6502362300000002E-7</v>
      </c>
      <c r="N16">
        <f t="shared" ref="N16:U16" si="141">E16-F16</f>
        <v>2.8307488099999998E-5</v>
      </c>
      <c r="O16">
        <f t="shared" si="141"/>
        <v>8.5971089400000018E-6</v>
      </c>
      <c r="P16">
        <f t="shared" si="141"/>
        <v>3.6087867099999995E-6</v>
      </c>
      <c r="Q16">
        <f t="shared" si="141"/>
        <v>1.7977753500000001E-6</v>
      </c>
      <c r="R16">
        <f t="shared" si="141"/>
        <v>9.9966519000000008E-7</v>
      </c>
      <c r="S16">
        <f t="shared" si="141"/>
        <v>6.0092944999999993E-7</v>
      </c>
      <c r="T16">
        <f t="shared" si="141"/>
        <v>3.830973499999999E-7</v>
      </c>
      <c r="U16">
        <f t="shared" si="141"/>
        <v>2.5574018700000003E-7</v>
      </c>
      <c r="V16">
        <f t="shared" ref="V16:AB16" si="142">E16-2*F16+G16</f>
        <v>1.9710379159999997E-5</v>
      </c>
      <c r="W16">
        <f t="shared" si="142"/>
        <v>4.9883222300000022E-6</v>
      </c>
      <c r="X16">
        <f t="shared" si="142"/>
        <v>1.8110113599999994E-6</v>
      </c>
      <c r="Y16">
        <f t="shared" si="142"/>
        <v>7.9811016000000004E-7</v>
      </c>
      <c r="Z16">
        <f t="shared" si="142"/>
        <v>3.9873574000000015E-7</v>
      </c>
      <c r="AA16">
        <f t="shared" si="142"/>
        <v>2.1783210000000003E-7</v>
      </c>
      <c r="AB16">
        <f t="shared" si="142"/>
        <v>1.2735716299999987E-7</v>
      </c>
      <c r="AC16">
        <f t="shared" ref="AC16:AH16" si="143">E16-3*F16+3*G16-H16</f>
        <v>1.4722056929999994E-5</v>
      </c>
      <c r="AD16">
        <f t="shared" si="143"/>
        <v>3.1773108700000029E-6</v>
      </c>
      <c r="AE16">
        <f t="shared" si="143"/>
        <v>1.0129011999999998E-6</v>
      </c>
      <c r="AF16">
        <f t="shared" si="143"/>
        <v>3.9937441999999905E-7</v>
      </c>
      <c r="AG16">
        <f t="shared" si="143"/>
        <v>1.8090364000000054E-7</v>
      </c>
      <c r="AH16">
        <f t="shared" si="143"/>
        <v>9.0474936999999951E-8</v>
      </c>
      <c r="AI16">
        <f t="shared" si="12"/>
        <v>1.1544746059999991E-5</v>
      </c>
      <c r="AJ16">
        <f t="shared" si="13"/>
        <v>2.1644096700000035E-6</v>
      </c>
      <c r="AK16">
        <f t="shared" si="14"/>
        <v>6.135267800000003E-7</v>
      </c>
      <c r="AL16">
        <f t="shared" si="15"/>
        <v>2.1847077999999894E-7</v>
      </c>
      <c r="AM16">
        <f t="shared" si="16"/>
        <v>9.0428702999999527E-8</v>
      </c>
      <c r="AN16">
        <f t="shared" si="17"/>
        <v>9.3803363900000041E-6</v>
      </c>
      <c r="AO16">
        <f t="shared" si="18"/>
        <v>1.5508828899999985E-6</v>
      </c>
      <c r="AP16">
        <f t="shared" si="19"/>
        <v>3.9505599999999967E-7</v>
      </c>
      <c r="AQ16">
        <f t="shared" si="20"/>
        <v>1.2804207700000131E-7</v>
      </c>
      <c r="AR16">
        <f t="shared" si="21"/>
        <v>7.829453500000003E-6</v>
      </c>
      <c r="AS16">
        <f t="shared" si="22"/>
        <v>1.1558268900000006E-6</v>
      </c>
      <c r="AT16">
        <f t="shared" si="23"/>
        <v>2.6701392300000153E-7</v>
      </c>
      <c r="AU16">
        <f t="shared" si="24"/>
        <v>6.6736266099999836E-6</v>
      </c>
      <c r="AV16">
        <f t="shared" si="25"/>
        <v>8.8881296700001789E-7</v>
      </c>
      <c r="AW16">
        <f t="shared" si="26"/>
        <v>5.7848136429999285E-6</v>
      </c>
      <c r="AX16">
        <f t="shared" ref="AX16:BE16" si="144">N16/(E16+F16)</f>
        <v>0.45420071593679678</v>
      </c>
      <c r="AY16">
        <f t="shared" si="144"/>
        <v>0.33821393500814995</v>
      </c>
      <c r="AZ16">
        <f t="shared" si="144"/>
        <v>0.27311879971904046</v>
      </c>
      <c r="BA16">
        <f t="shared" si="144"/>
        <v>0.23028659423828954</v>
      </c>
      <c r="BB16">
        <f t="shared" si="144"/>
        <v>0.19956398790931112</v>
      </c>
      <c r="BC16">
        <f t="shared" si="144"/>
        <v>0.17629534799912985</v>
      </c>
      <c r="BD16">
        <f t="shared" si="144"/>
        <v>0.15800272402539839</v>
      </c>
      <c r="BE16">
        <f t="shared" si="144"/>
        <v>0.14320863853900803</v>
      </c>
      <c r="BF16">
        <f t="shared" ref="BF16:BL16" si="145">V16/(E16+F16+G16)</f>
        <v>0.27865195672688864</v>
      </c>
      <c r="BG16">
        <f t="shared" si="145"/>
        <v>0.16505940237007369</v>
      </c>
      <c r="BH16">
        <f t="shared" si="145"/>
        <v>0.11166878305019534</v>
      </c>
      <c r="BI16">
        <f t="shared" si="145"/>
        <v>8.1344543176022924E-2</v>
      </c>
      <c r="BJ16">
        <f t="shared" si="145"/>
        <v>6.2175121132421636E-2</v>
      </c>
      <c r="BK16">
        <f t="shared" si="145"/>
        <v>4.9178519392845059E-2</v>
      </c>
      <c r="BL16">
        <f t="shared" si="145"/>
        <v>3.9928274004696875E-2</v>
      </c>
      <c r="BM16">
        <f t="shared" ref="BM16:BR16" si="146">AC16/(E16+F16+G16+H16)</f>
        <v>0.19489864226284309</v>
      </c>
      <c r="BN16">
        <f t="shared" si="146"/>
        <v>9.5627730474734773E-2</v>
      </c>
      <c r="BO16">
        <f t="shared" si="146"/>
        <v>5.558520809879286E-2</v>
      </c>
      <c r="BP16">
        <f t="shared" si="146"/>
        <v>3.5609661907741209E-2</v>
      </c>
      <c r="BQ16">
        <f t="shared" si="146"/>
        <v>2.4335051113031303E-2</v>
      </c>
      <c r="BR16">
        <f t="shared" si="146"/>
        <v>1.7417652505730935E-2</v>
      </c>
      <c r="BS16">
        <f t="shared" si="30"/>
        <v>0.1469892212709642</v>
      </c>
      <c r="BT16">
        <f t="shared" si="31"/>
        <v>6.1435465331387031E-2</v>
      </c>
      <c r="BU16">
        <f t="shared" si="32"/>
        <v>3.1260350208107773E-2</v>
      </c>
      <c r="BV16">
        <f t="shared" si="33"/>
        <v>1.7854605211451994E-2</v>
      </c>
      <c r="BW16">
        <f t="shared" si="34"/>
        <v>1.1029376881507983E-2</v>
      </c>
      <c r="BX16">
        <f t="shared" si="35"/>
        <v>0.11645902683231396</v>
      </c>
      <c r="BY16">
        <f t="shared" si="36"/>
        <v>4.2333963711541731E-2</v>
      </c>
      <c r="BZ16">
        <f t="shared" si="37"/>
        <v>1.9133709327879774E-2</v>
      </c>
      <c r="CA16">
        <f t="shared" si="38"/>
        <v>9.8485373876981957E-3</v>
      </c>
      <c r="CB16">
        <f t="shared" si="39"/>
        <v>9.5539281395966152E-2</v>
      </c>
      <c r="CC16">
        <f t="shared" si="40"/>
        <v>3.0694975501500639E-2</v>
      </c>
      <c r="CD16">
        <f t="shared" si="41"/>
        <v>1.2470209561354006E-2</v>
      </c>
      <c r="CE16">
        <f t="shared" si="42"/>
        <v>8.0433376752925362E-2</v>
      </c>
      <c r="CF16">
        <f t="shared" si="43"/>
        <v>2.3133958928245678E-2</v>
      </c>
      <c r="CG16">
        <f t="shared" si="44"/>
        <v>6.9084044358556723E-2</v>
      </c>
      <c r="CH16" s="7">
        <v>250</v>
      </c>
      <c r="CI16" s="8">
        <v>250</v>
      </c>
      <c r="CJ16" s="8">
        <v>240</v>
      </c>
      <c r="CK16" s="8">
        <f t="shared" si="45"/>
        <v>1</v>
      </c>
      <c r="CL16" s="8">
        <f t="shared" si="46"/>
        <v>1</v>
      </c>
      <c r="CM16">
        <f t="shared" si="47"/>
        <v>0.04</v>
      </c>
      <c r="CN16">
        <f t="shared" si="59"/>
        <v>375</v>
      </c>
      <c r="CO16">
        <f t="shared" si="60"/>
        <v>500</v>
      </c>
      <c r="CP16">
        <f t="shared" si="60"/>
        <v>625</v>
      </c>
      <c r="CQ16">
        <f t="shared" si="60"/>
        <v>750</v>
      </c>
      <c r="CR16">
        <f t="shared" si="60"/>
        <v>875</v>
      </c>
      <c r="CS16">
        <f t="shared" si="60"/>
        <v>1000</v>
      </c>
      <c r="CT16">
        <f t="shared" si="60"/>
        <v>1125</v>
      </c>
      <c r="CU16">
        <f t="shared" si="60"/>
        <v>1250</v>
      </c>
      <c r="CV16">
        <f t="shared" si="61"/>
        <v>1.5</v>
      </c>
      <c r="CW16">
        <f t="shared" si="49"/>
        <v>2</v>
      </c>
      <c r="CX16">
        <f t="shared" si="49"/>
        <v>2.5</v>
      </c>
      <c r="CY16">
        <f t="shared" si="49"/>
        <v>3</v>
      </c>
      <c r="CZ16">
        <f t="shared" si="49"/>
        <v>3.5</v>
      </c>
      <c r="DA16">
        <f t="shared" si="49"/>
        <v>4</v>
      </c>
      <c r="DB16">
        <f t="shared" si="49"/>
        <v>4.5</v>
      </c>
      <c r="DC16">
        <f t="shared" si="49"/>
        <v>5</v>
      </c>
      <c r="DD16" s="11">
        <f t="shared" si="62"/>
        <v>2.6666666666666668E-2</v>
      </c>
      <c r="DE16" s="11">
        <f t="shared" si="50"/>
        <v>0.02</v>
      </c>
      <c r="DF16" s="11">
        <f t="shared" si="50"/>
        <v>1.6E-2</v>
      </c>
      <c r="DG16" s="11">
        <f t="shared" si="50"/>
        <v>1.3333333333333334E-2</v>
      </c>
      <c r="DH16" s="11">
        <f t="shared" si="50"/>
        <v>1.1428571428571429E-2</v>
      </c>
      <c r="DI16" s="11">
        <f t="shared" si="50"/>
        <v>0.01</v>
      </c>
      <c r="DJ16" s="11">
        <f t="shared" si="50"/>
        <v>8.8888888888888889E-3</v>
      </c>
      <c r="DK16" s="11">
        <f t="shared" si="50"/>
        <v>8.0000000000000002E-3</v>
      </c>
      <c r="DL16">
        <f t="shared" si="51"/>
        <v>10</v>
      </c>
      <c r="DM16">
        <f t="shared" ref="DM16:DT16" si="147">E16+F16</f>
        <v>6.2323741700000008E-5</v>
      </c>
      <c r="DN16">
        <f t="shared" si="147"/>
        <v>2.5419144660000001E-5</v>
      </c>
      <c r="DO16">
        <f t="shared" si="147"/>
        <v>1.321324901E-5</v>
      </c>
      <c r="DP16">
        <f t="shared" si="147"/>
        <v>7.8066869499999996E-6</v>
      </c>
      <c r="DQ16">
        <f t="shared" si="147"/>
        <v>5.0092464099999998E-6</v>
      </c>
      <c r="DR16">
        <f t="shared" si="147"/>
        <v>3.4086517699999998E-6</v>
      </c>
      <c r="DS16">
        <f t="shared" si="147"/>
        <v>2.4246249700000002E-6</v>
      </c>
      <c r="DT16">
        <f t="shared" si="147"/>
        <v>1.785787433E-6</v>
      </c>
    </row>
    <row r="17" spans="1:124">
      <c r="A17">
        <f>'2000 250 200 15'!A18</f>
        <v>14</v>
      </c>
      <c r="B17">
        <f t="shared" si="7"/>
        <v>-140</v>
      </c>
      <c r="C17">
        <f>'2000 250 200 15'!B18</f>
        <v>5.0400000000000002E-3</v>
      </c>
      <c r="D17">
        <f t="shared" si="8"/>
        <v>-2.2975694635544746</v>
      </c>
      <c r="E17">
        <f>'2000 250 200 15'!C151</f>
        <v>4.53156141E-5</v>
      </c>
      <c r="F17">
        <f>'2000 250 200 15'!C284</f>
        <v>1.70081259E-5</v>
      </c>
      <c r="G17">
        <f>'2000 250 200 15'!C417</f>
        <v>8.4110169099999993E-6</v>
      </c>
      <c r="H17">
        <f>'2000 250 200 15'!C550</f>
        <v>4.8022320399999997E-6</v>
      </c>
      <c r="I17">
        <f>'2000 250 200 15'!C683</f>
        <v>3.0044559299999998E-6</v>
      </c>
      <c r="J17">
        <f>'2000 250 200 15'!C816</f>
        <v>2.0047901400000001E-6</v>
      </c>
      <c r="K17">
        <f>'2000 250 200 15'!C949</f>
        <v>1.4038612600000001E-6</v>
      </c>
      <c r="L17">
        <f>'2000 250 200 15'!C1082</f>
        <v>1.02076404E-6</v>
      </c>
      <c r="M17">
        <f>'2000 250 200 15'!C1215</f>
        <v>7.6502363999999997E-7</v>
      </c>
      <c r="N17">
        <f t="shared" ref="N17:U17" si="148">E17-F17</f>
        <v>2.83074882E-5</v>
      </c>
      <c r="O17">
        <f t="shared" si="148"/>
        <v>8.5971089900000009E-6</v>
      </c>
      <c r="P17">
        <f t="shared" si="148"/>
        <v>3.6087848699999996E-6</v>
      </c>
      <c r="Q17">
        <f t="shared" si="148"/>
        <v>1.7977761099999999E-6</v>
      </c>
      <c r="R17">
        <f t="shared" si="148"/>
        <v>9.9966578999999971E-7</v>
      </c>
      <c r="S17">
        <f t="shared" si="148"/>
        <v>6.0092887999999998E-7</v>
      </c>
      <c r="T17">
        <f t="shared" si="148"/>
        <v>3.8309722000000006E-7</v>
      </c>
      <c r="U17">
        <f t="shared" si="148"/>
        <v>2.5574040000000006E-7</v>
      </c>
      <c r="V17">
        <f t="shared" ref="V17:AB17" si="149">E17-2*F17+G17</f>
        <v>1.9710379209999999E-5</v>
      </c>
      <c r="W17">
        <f t="shared" si="149"/>
        <v>4.9883241200000013E-6</v>
      </c>
      <c r="X17">
        <f t="shared" si="149"/>
        <v>1.8110087599999997E-6</v>
      </c>
      <c r="Y17">
        <f t="shared" si="149"/>
        <v>7.981103200000002E-7</v>
      </c>
      <c r="Z17">
        <f t="shared" si="149"/>
        <v>3.9873690999999973E-7</v>
      </c>
      <c r="AA17">
        <f t="shared" si="149"/>
        <v>2.1783165999999992E-7</v>
      </c>
      <c r="AB17">
        <f t="shared" si="149"/>
        <v>1.2735682E-7</v>
      </c>
      <c r="AC17">
        <f t="shared" ref="AC17:AH17" si="150">E17-3*F17+3*G17-H17</f>
        <v>1.4722055090000001E-5</v>
      </c>
      <c r="AD17">
        <f t="shared" si="150"/>
        <v>3.1773153600000016E-6</v>
      </c>
      <c r="AE17">
        <f t="shared" si="150"/>
        <v>1.0128984400000003E-6</v>
      </c>
      <c r="AF17">
        <f t="shared" si="150"/>
        <v>3.9937340999999962E-7</v>
      </c>
      <c r="AG17">
        <f t="shared" si="150"/>
        <v>1.8090525000000002E-7</v>
      </c>
      <c r="AH17">
        <f t="shared" si="150"/>
        <v>9.0474839999999705E-8</v>
      </c>
      <c r="AI17">
        <f t="shared" si="12"/>
        <v>1.1544739729999995E-5</v>
      </c>
      <c r="AJ17">
        <f t="shared" si="13"/>
        <v>2.1644169200000021E-6</v>
      </c>
      <c r="AK17">
        <f t="shared" si="14"/>
        <v>6.1352503000000073E-7</v>
      </c>
      <c r="AL17">
        <f t="shared" si="15"/>
        <v>2.1846816000000065E-7</v>
      </c>
      <c r="AM17">
        <f t="shared" si="16"/>
        <v>9.0430410000000319E-8</v>
      </c>
      <c r="AN17">
        <f t="shared" si="17"/>
        <v>9.3803228099999832E-6</v>
      </c>
      <c r="AO17">
        <f t="shared" si="18"/>
        <v>1.5508918900000081E-6</v>
      </c>
      <c r="AP17">
        <f t="shared" si="19"/>
        <v>3.9505686999999647E-7</v>
      </c>
      <c r="AQ17">
        <f t="shared" si="20"/>
        <v>1.2803775000000161E-7</v>
      </c>
      <c r="AR17">
        <f t="shared" si="21"/>
        <v>7.8294309199999893E-6</v>
      </c>
      <c r="AS17">
        <f t="shared" si="22"/>
        <v>1.1558350200000093E-6</v>
      </c>
      <c r="AT17">
        <f t="shared" si="23"/>
        <v>2.6701911999999783E-7</v>
      </c>
      <c r="AU17">
        <f t="shared" si="24"/>
        <v>6.6735958999999753E-6</v>
      </c>
      <c r="AV17">
        <f t="shared" si="25"/>
        <v>8.8881590000000174E-7</v>
      </c>
      <c r="AW17">
        <f t="shared" si="26"/>
        <v>5.7847799999999851E-6</v>
      </c>
      <c r="AX17">
        <f t="shared" ref="AX17:BE17" si="151">N17/(E17+F17)</f>
        <v>0.45420072993052085</v>
      </c>
      <c r="AY17">
        <f t="shared" si="151"/>
        <v>0.3382139615903122</v>
      </c>
      <c r="AZ17">
        <f t="shared" si="151"/>
        <v>0.27311866170507593</v>
      </c>
      <c r="BA17">
        <f t="shared" si="151"/>
        <v>0.23028666150211205</v>
      </c>
      <c r="BB17">
        <f t="shared" si="151"/>
        <v>0.19956412123311798</v>
      </c>
      <c r="BC17">
        <f t="shared" si="151"/>
        <v>0.17629519991396012</v>
      </c>
      <c r="BD17">
        <f t="shared" si="151"/>
        <v>0.15800264890414201</v>
      </c>
      <c r="BE17">
        <f t="shared" si="151"/>
        <v>0.14320873800630096</v>
      </c>
      <c r="BF17">
        <f t="shared" ref="BF17:BL17" si="152">V17/(E17+F17+G17)</f>
        <v>0.27865196787314439</v>
      </c>
      <c r="BG17">
        <f t="shared" si="152"/>
        <v>0.16505947015180222</v>
      </c>
      <c r="BH17">
        <f t="shared" si="152"/>
        <v>0.11166862224958676</v>
      </c>
      <c r="BI17">
        <f t="shared" si="152"/>
        <v>8.134455492353948E-2</v>
      </c>
      <c r="BJ17">
        <f t="shared" si="152"/>
        <v>6.217530589808478E-2</v>
      </c>
      <c r="BK17">
        <f t="shared" si="152"/>
        <v>4.9178421611317608E-2</v>
      </c>
      <c r="BL17">
        <f t="shared" si="152"/>
        <v>3.992816212557862E-2</v>
      </c>
      <c r="BM17">
        <f t="shared" ref="BM17:BR17" si="153">AC17/(E17+F17+G17+H17)</f>
        <v>0.19489862244502401</v>
      </c>
      <c r="BN17">
        <f t="shared" si="153"/>
        <v>9.5627867999392782E-2</v>
      </c>
      <c r="BO17">
        <f t="shared" si="153"/>
        <v>5.5585057857790568E-2</v>
      </c>
      <c r="BP17">
        <f t="shared" si="153"/>
        <v>3.5609569788702673E-2</v>
      </c>
      <c r="BQ17">
        <f t="shared" si="153"/>
        <v>2.4335267722018713E-2</v>
      </c>
      <c r="BR17">
        <f t="shared" si="153"/>
        <v>1.7417634244350347E-2</v>
      </c>
      <c r="BS17">
        <f t="shared" si="30"/>
        <v>0.14698914372709457</v>
      </c>
      <c r="BT17">
        <f t="shared" si="31"/>
        <v>6.1435673385230871E-2</v>
      </c>
      <c r="BU17">
        <f t="shared" si="32"/>
        <v>3.1260261520127709E-2</v>
      </c>
      <c r="BV17">
        <f t="shared" si="33"/>
        <v>1.7854389806926343E-2</v>
      </c>
      <c r="BW17">
        <f t="shared" si="34"/>
        <v>1.1029585070878999E-2</v>
      </c>
      <c r="BX17">
        <f t="shared" si="35"/>
        <v>0.11645886126981361</v>
      </c>
      <c r="BY17">
        <f t="shared" si="36"/>
        <v>4.2334210768418951E-2</v>
      </c>
      <c r="BZ17">
        <f t="shared" si="37"/>
        <v>1.9133751529375333E-2</v>
      </c>
      <c r="CA17">
        <f t="shared" si="38"/>
        <v>9.8482038909081821E-3</v>
      </c>
      <c r="CB17">
        <f t="shared" si="39"/>
        <v>9.5539008194072975E-2</v>
      </c>
      <c r="CC17">
        <f t="shared" si="40"/>
        <v>3.0695192198374351E-2</v>
      </c>
      <c r="CD17">
        <f t="shared" si="41"/>
        <v>1.2470452304954421E-2</v>
      </c>
      <c r="CE17">
        <f t="shared" si="42"/>
        <v>8.0433008338848269E-2</v>
      </c>
      <c r="CF17">
        <f t="shared" si="43"/>
        <v>2.3134035841985669E-2</v>
      </c>
      <c r="CG17">
        <f t="shared" si="44"/>
        <v>6.9083644029641234E-2</v>
      </c>
      <c r="CH17" s="7">
        <v>250</v>
      </c>
      <c r="CI17" s="8">
        <v>250</v>
      </c>
      <c r="CJ17" s="8">
        <v>240</v>
      </c>
      <c r="CK17" s="8">
        <f t="shared" si="45"/>
        <v>1</v>
      </c>
      <c r="CL17" s="8">
        <f t="shared" si="46"/>
        <v>1</v>
      </c>
      <c r="CM17">
        <f t="shared" si="47"/>
        <v>0.04</v>
      </c>
      <c r="CN17">
        <f t="shared" si="59"/>
        <v>375</v>
      </c>
      <c r="CO17">
        <f t="shared" si="60"/>
        <v>500</v>
      </c>
      <c r="CP17">
        <f t="shared" si="60"/>
        <v>625</v>
      </c>
      <c r="CQ17">
        <f t="shared" si="60"/>
        <v>750</v>
      </c>
      <c r="CR17">
        <f t="shared" si="60"/>
        <v>875</v>
      </c>
      <c r="CS17">
        <f t="shared" si="60"/>
        <v>1000</v>
      </c>
      <c r="CT17">
        <f t="shared" si="60"/>
        <v>1125</v>
      </c>
      <c r="CU17">
        <f t="shared" si="60"/>
        <v>1250</v>
      </c>
      <c r="CV17">
        <f t="shared" si="61"/>
        <v>1.5</v>
      </c>
      <c r="CW17">
        <f t="shared" si="49"/>
        <v>2</v>
      </c>
      <c r="CX17">
        <f t="shared" si="49"/>
        <v>2.5</v>
      </c>
      <c r="CY17">
        <f t="shared" si="49"/>
        <v>3</v>
      </c>
      <c r="CZ17">
        <f t="shared" si="49"/>
        <v>3.5</v>
      </c>
      <c r="DA17">
        <f t="shared" si="49"/>
        <v>4</v>
      </c>
      <c r="DB17">
        <f t="shared" si="49"/>
        <v>4.5</v>
      </c>
      <c r="DC17">
        <f t="shared" si="49"/>
        <v>5</v>
      </c>
      <c r="DD17" s="11">
        <f t="shared" si="62"/>
        <v>2.6666666666666668E-2</v>
      </c>
      <c r="DE17" s="11">
        <f t="shared" si="50"/>
        <v>0.02</v>
      </c>
      <c r="DF17" s="11">
        <f t="shared" si="50"/>
        <v>1.6E-2</v>
      </c>
      <c r="DG17" s="11">
        <f t="shared" si="50"/>
        <v>1.3333333333333334E-2</v>
      </c>
      <c r="DH17" s="11">
        <f t="shared" si="50"/>
        <v>1.1428571428571429E-2</v>
      </c>
      <c r="DI17" s="11">
        <f t="shared" si="50"/>
        <v>0.01</v>
      </c>
      <c r="DJ17" s="11">
        <f t="shared" si="50"/>
        <v>8.8888888888888889E-3</v>
      </c>
      <c r="DK17" s="11">
        <f t="shared" si="50"/>
        <v>8.0000000000000002E-3</v>
      </c>
      <c r="DL17">
        <f t="shared" si="51"/>
        <v>10</v>
      </c>
      <c r="DM17">
        <f t="shared" ref="DM17:DT17" si="154">E17+F17</f>
        <v>6.2323740000000004E-5</v>
      </c>
      <c r="DN17">
        <f t="shared" si="154"/>
        <v>2.541914281E-5</v>
      </c>
      <c r="DO17">
        <f t="shared" si="154"/>
        <v>1.3213248949999999E-5</v>
      </c>
      <c r="DP17">
        <f t="shared" si="154"/>
        <v>7.8066879699999987E-6</v>
      </c>
      <c r="DQ17">
        <f t="shared" si="154"/>
        <v>5.0092460699999999E-6</v>
      </c>
      <c r="DR17">
        <f t="shared" si="154"/>
        <v>3.4086514E-6</v>
      </c>
      <c r="DS17">
        <f t="shared" si="154"/>
        <v>2.4246253000000003E-6</v>
      </c>
      <c r="DT17">
        <f t="shared" si="154"/>
        <v>1.7857876800000001E-6</v>
      </c>
    </row>
    <row r="18" spans="1:124">
      <c r="A18">
        <f>'2000 250 200 15'!A19</f>
        <v>15</v>
      </c>
      <c r="B18">
        <f t="shared" si="7"/>
        <v>-150</v>
      </c>
      <c r="C18">
        <f>'2000 250 200 15'!B19</f>
        <v>5.6569999999999997E-3</v>
      </c>
      <c r="D18">
        <f t="shared" si="8"/>
        <v>-2.2474138212595909</v>
      </c>
      <c r="E18">
        <f>'2000 250 200 15'!C152</f>
        <v>4.5315699000000001E-5</v>
      </c>
      <c r="F18">
        <f>'2000 250 200 15'!C285</f>
        <v>1.70081435E-5</v>
      </c>
      <c r="G18">
        <f>'2000 250 200 15'!C418</f>
        <v>8.4110199400000004E-6</v>
      </c>
      <c r="H18">
        <f>'2000 250 200 15'!C551</f>
        <v>4.8022241400000003E-6</v>
      </c>
      <c r="I18">
        <f>'2000 250 200 15'!C684</f>
        <v>3.0044620599999998E-6</v>
      </c>
      <c r="J18">
        <f>'2000 250 200 15'!C817</f>
        <v>2.0047943100000002E-6</v>
      </c>
      <c r="K18">
        <f>'2000 250 200 15'!C950</f>
        <v>1.40385667E-6</v>
      </c>
      <c r="L18">
        <f>'2000 250 200 15'!C1083</f>
        <v>1.0207607200000001E-6</v>
      </c>
      <c r="M18">
        <f>'2000 250 200 15'!C1216</f>
        <v>7.6502497400000005E-7</v>
      </c>
      <c r="N18">
        <f t="shared" ref="N18:U18" si="155">E18-F18</f>
        <v>2.8307555500000001E-5</v>
      </c>
      <c r="O18">
        <f t="shared" si="155"/>
        <v>8.5971235599999993E-6</v>
      </c>
      <c r="P18">
        <f t="shared" si="155"/>
        <v>3.6087958000000001E-6</v>
      </c>
      <c r="Q18">
        <f t="shared" si="155"/>
        <v>1.7977620800000005E-6</v>
      </c>
      <c r="R18">
        <f t="shared" si="155"/>
        <v>9.9966774999999962E-7</v>
      </c>
      <c r="S18">
        <f t="shared" si="155"/>
        <v>6.0093764000000021E-7</v>
      </c>
      <c r="T18">
        <f t="shared" si="155"/>
        <v>3.830959499999999E-7</v>
      </c>
      <c r="U18">
        <f t="shared" si="155"/>
        <v>2.5573574600000001E-7</v>
      </c>
      <c r="V18">
        <f t="shared" ref="V18:AB18" si="156">E18-2*F18+G18</f>
        <v>1.9710431940000002E-5</v>
      </c>
      <c r="W18">
        <f t="shared" si="156"/>
        <v>4.9883277599999992E-6</v>
      </c>
      <c r="X18">
        <f t="shared" si="156"/>
        <v>1.8110337199999996E-6</v>
      </c>
      <c r="Y18">
        <f t="shared" si="156"/>
        <v>7.9809433000000085E-7</v>
      </c>
      <c r="Z18">
        <f t="shared" si="156"/>
        <v>3.9873010999999942E-7</v>
      </c>
      <c r="AA18">
        <f t="shared" si="156"/>
        <v>2.178416900000003E-7</v>
      </c>
      <c r="AB18">
        <f t="shared" si="156"/>
        <v>1.2736020399999989E-7</v>
      </c>
      <c r="AC18">
        <f t="shared" ref="AC18:AH18" si="157">E18-3*F18+3*G18-H18</f>
        <v>1.4722104180000004E-5</v>
      </c>
      <c r="AD18">
        <f t="shared" si="157"/>
        <v>3.1772940400000005E-6</v>
      </c>
      <c r="AE18">
        <f t="shared" si="157"/>
        <v>1.0129393899999979E-6</v>
      </c>
      <c r="AF18">
        <f t="shared" si="157"/>
        <v>3.9936422000000186E-7</v>
      </c>
      <c r="AG18">
        <f t="shared" si="157"/>
        <v>1.8088841999999869E-7</v>
      </c>
      <c r="AH18">
        <f t="shared" si="157"/>
        <v>9.0481486000000203E-8</v>
      </c>
      <c r="AI18">
        <f t="shared" si="12"/>
        <v>1.1544810140000003E-5</v>
      </c>
      <c r="AJ18">
        <f t="shared" si="13"/>
        <v>2.1643546500000025E-6</v>
      </c>
      <c r="AK18">
        <f t="shared" si="14"/>
        <v>6.1357516999999732E-7</v>
      </c>
      <c r="AL18">
        <f t="shared" si="15"/>
        <v>2.1847580000000317E-7</v>
      </c>
      <c r="AM18">
        <f t="shared" si="16"/>
        <v>9.0406933999998699E-8</v>
      </c>
      <c r="AN18">
        <f t="shared" si="17"/>
        <v>9.3804554900000114E-6</v>
      </c>
      <c r="AO18">
        <f t="shared" si="18"/>
        <v>1.5507794800000014E-6</v>
      </c>
      <c r="AP18">
        <f t="shared" si="19"/>
        <v>3.9509936999999669E-7</v>
      </c>
      <c r="AQ18">
        <f t="shared" si="20"/>
        <v>1.2806886600000214E-7</v>
      </c>
      <c r="AR18">
        <f t="shared" si="21"/>
        <v>7.8296760099999845E-6</v>
      </c>
      <c r="AS18">
        <f t="shared" si="22"/>
        <v>1.1556801100000064E-6</v>
      </c>
      <c r="AT18">
        <f t="shared" si="23"/>
        <v>2.6703050399998841E-7</v>
      </c>
      <c r="AU18">
        <f t="shared" si="24"/>
        <v>6.6739958999999881E-6</v>
      </c>
      <c r="AV18">
        <f t="shared" si="25"/>
        <v>8.8864960600002499E-7</v>
      </c>
      <c r="AW18">
        <f t="shared" si="26"/>
        <v>5.7853462939999906E-6</v>
      </c>
      <c r="AX18">
        <f t="shared" ref="AX18:BE18" si="158">N18/(E18+F18)</f>
        <v>0.4542010627794652</v>
      </c>
      <c r="AY18">
        <f t="shared" si="158"/>
        <v>0.33821426028802459</v>
      </c>
      <c r="AZ18">
        <f t="shared" si="158"/>
        <v>0.27311958956865046</v>
      </c>
      <c r="BA18">
        <f t="shared" si="158"/>
        <v>0.23028491653731395</v>
      </c>
      <c r="BB18">
        <f t="shared" si="158"/>
        <v>0.19956410216632609</v>
      </c>
      <c r="BC18">
        <f t="shared" si="158"/>
        <v>0.17629779156797104</v>
      </c>
      <c r="BD18">
        <f t="shared" si="158"/>
        <v>0.15800264057332356</v>
      </c>
      <c r="BE18">
        <f t="shared" si="158"/>
        <v>0.14320629113517805</v>
      </c>
      <c r="BF18">
        <f t="shared" ref="BF18:BL18" si="159">V18/(E18+F18+G18)</f>
        <v>0.27865229760952936</v>
      </c>
      <c r="BG18">
        <f t="shared" si="159"/>
        <v>0.16505952106915137</v>
      </c>
      <c r="BH18">
        <f t="shared" si="159"/>
        <v>0.11167015263232533</v>
      </c>
      <c r="BI18">
        <f t="shared" si="159"/>
        <v>8.1342905302270327E-2</v>
      </c>
      <c r="BJ18">
        <f t="shared" si="159"/>
        <v>6.2174190211997174E-2</v>
      </c>
      <c r="BK18">
        <f t="shared" si="159"/>
        <v>4.9180727544472849E-2</v>
      </c>
      <c r="BL18">
        <f t="shared" si="159"/>
        <v>3.9929305378388145E-2</v>
      </c>
      <c r="BM18">
        <f t="shared" ref="BM18:BR18" si="160">AC18/(E18+F18+G18+H18)</f>
        <v>0.19489902042234683</v>
      </c>
      <c r="BN18">
        <f t="shared" si="160"/>
        <v>9.5627172049045625E-2</v>
      </c>
      <c r="BO18">
        <f t="shared" si="160"/>
        <v>5.5587288516159586E-2</v>
      </c>
      <c r="BP18">
        <f t="shared" si="160"/>
        <v>3.560875732850699E-2</v>
      </c>
      <c r="BQ18">
        <f t="shared" si="160"/>
        <v>2.4332995937235112E-2</v>
      </c>
      <c r="BR18">
        <f t="shared" si="160"/>
        <v>1.7418921757751359E-2</v>
      </c>
      <c r="BS18">
        <f t="shared" si="30"/>
        <v>0.14698984601024798</v>
      </c>
      <c r="BT18">
        <f t="shared" si="31"/>
        <v>6.1433865729837236E-2</v>
      </c>
      <c r="BU18">
        <f t="shared" si="32"/>
        <v>3.1262814909993719E-2</v>
      </c>
      <c r="BV18">
        <f t="shared" si="33"/>
        <v>1.7855022228941399E-2</v>
      </c>
      <c r="BW18">
        <f t="shared" si="34"/>
        <v>1.1026716749786203E-2</v>
      </c>
      <c r="BX18">
        <f t="shared" si="35"/>
        <v>0.11646035246842959</v>
      </c>
      <c r="BY18">
        <f t="shared" si="36"/>
        <v>4.2331121040404714E-2</v>
      </c>
      <c r="BZ18">
        <f t="shared" si="37"/>
        <v>1.9135812226274227E-2</v>
      </c>
      <c r="CA18">
        <f t="shared" si="38"/>
        <v>9.8506003859187997E-3</v>
      </c>
      <c r="CB18">
        <f t="shared" si="39"/>
        <v>9.5541878437220368E-2</v>
      </c>
      <c r="CC18">
        <f t="shared" si="40"/>
        <v>3.0691065972562083E-2</v>
      </c>
      <c r="CD18">
        <f t="shared" si="41"/>
        <v>1.2470984633326592E-2</v>
      </c>
      <c r="CE18">
        <f t="shared" si="42"/>
        <v>8.0437732342149085E-2</v>
      </c>
      <c r="CF18">
        <f t="shared" si="43"/>
        <v>2.3129697648198142E-2</v>
      </c>
      <c r="CG18">
        <f t="shared" si="44"/>
        <v>6.9090323261924116E-2</v>
      </c>
      <c r="CH18" s="7">
        <v>250</v>
      </c>
      <c r="CI18" s="8">
        <v>250</v>
      </c>
      <c r="CJ18" s="8">
        <v>240</v>
      </c>
      <c r="CK18" s="8">
        <f t="shared" si="45"/>
        <v>1</v>
      </c>
      <c r="CL18" s="8">
        <f t="shared" si="46"/>
        <v>1</v>
      </c>
      <c r="CM18">
        <f t="shared" si="47"/>
        <v>0.04</v>
      </c>
      <c r="CN18">
        <f t="shared" si="59"/>
        <v>375</v>
      </c>
      <c r="CO18">
        <f t="shared" si="60"/>
        <v>500</v>
      </c>
      <c r="CP18">
        <f t="shared" si="60"/>
        <v>625</v>
      </c>
      <c r="CQ18">
        <f t="shared" si="60"/>
        <v>750</v>
      </c>
      <c r="CR18">
        <f t="shared" si="60"/>
        <v>875</v>
      </c>
      <c r="CS18">
        <f t="shared" si="60"/>
        <v>1000</v>
      </c>
      <c r="CT18">
        <f t="shared" si="60"/>
        <v>1125</v>
      </c>
      <c r="CU18">
        <f t="shared" si="60"/>
        <v>1250</v>
      </c>
      <c r="CV18">
        <f t="shared" si="61"/>
        <v>1.5</v>
      </c>
      <c r="CW18">
        <f t="shared" si="49"/>
        <v>2</v>
      </c>
      <c r="CX18">
        <f t="shared" si="49"/>
        <v>2.5</v>
      </c>
      <c r="CY18">
        <f t="shared" si="49"/>
        <v>3</v>
      </c>
      <c r="CZ18">
        <f t="shared" si="49"/>
        <v>3.5</v>
      </c>
      <c r="DA18">
        <f t="shared" si="49"/>
        <v>4</v>
      </c>
      <c r="DB18">
        <f t="shared" si="49"/>
        <v>4.5</v>
      </c>
      <c r="DC18">
        <f t="shared" si="49"/>
        <v>5</v>
      </c>
      <c r="DD18" s="11">
        <f t="shared" si="62"/>
        <v>2.6666666666666668E-2</v>
      </c>
      <c r="DE18" s="11">
        <f t="shared" si="50"/>
        <v>0.02</v>
      </c>
      <c r="DF18" s="11">
        <f t="shared" si="50"/>
        <v>1.6E-2</v>
      </c>
      <c r="DG18" s="11">
        <f t="shared" si="50"/>
        <v>1.3333333333333334E-2</v>
      </c>
      <c r="DH18" s="11">
        <f t="shared" si="50"/>
        <v>1.1428571428571429E-2</v>
      </c>
      <c r="DI18" s="11">
        <f t="shared" si="50"/>
        <v>0.01</v>
      </c>
      <c r="DJ18" s="11">
        <f t="shared" si="50"/>
        <v>8.8888888888888889E-3</v>
      </c>
      <c r="DK18" s="11">
        <f t="shared" si="50"/>
        <v>8.0000000000000002E-3</v>
      </c>
      <c r="DL18">
        <f t="shared" si="51"/>
        <v>10</v>
      </c>
      <c r="DM18">
        <f t="shared" ref="DM18:DT18" si="161">E18+F18</f>
        <v>6.2323842500000001E-5</v>
      </c>
      <c r="DN18">
        <f t="shared" si="161"/>
        <v>2.541916344E-5</v>
      </c>
      <c r="DO18">
        <f t="shared" si="161"/>
        <v>1.321324408E-5</v>
      </c>
      <c r="DP18">
        <f t="shared" si="161"/>
        <v>7.8066861999999992E-6</v>
      </c>
      <c r="DQ18">
        <f t="shared" si="161"/>
        <v>5.0092563699999995E-6</v>
      </c>
      <c r="DR18">
        <f t="shared" si="161"/>
        <v>3.4086509800000001E-6</v>
      </c>
      <c r="DS18">
        <f t="shared" si="161"/>
        <v>2.4246173900000002E-6</v>
      </c>
      <c r="DT18">
        <f t="shared" si="161"/>
        <v>1.7857856940000001E-6</v>
      </c>
    </row>
    <row r="19" spans="1:124">
      <c r="A19">
        <f>'2000 250 200 15'!A20</f>
        <v>16</v>
      </c>
      <c r="B19">
        <f t="shared" si="7"/>
        <v>-160</v>
      </c>
      <c r="C19">
        <f>'2000 250 200 15'!B20</f>
        <v>6.3499999999999997E-3</v>
      </c>
      <c r="D19">
        <f t="shared" si="8"/>
        <v>-2.1972262747080245</v>
      </c>
      <c r="E19">
        <f>'2000 250 200 15'!C153</f>
        <v>4.5315818300000001E-5</v>
      </c>
      <c r="F19">
        <f>'2000 250 200 15'!C286</f>
        <v>1.7008169199999999E-5</v>
      </c>
      <c r="G19">
        <f>'2000 250 200 15'!C419</f>
        <v>8.4110253699999999E-6</v>
      </c>
      <c r="H19">
        <f>'2000 250 200 15'!C552</f>
        <v>4.8022120200000004E-6</v>
      </c>
      <c r="I19">
        <f>'2000 250 200 15'!C685</f>
        <v>3.0044704200000001E-6</v>
      </c>
      <c r="J19">
        <f>'2000 250 200 15'!C818</f>
        <v>2.0048007199999999E-6</v>
      </c>
      <c r="K19">
        <f>'2000 250 200 15'!C951</f>
        <v>1.4038501600000001E-6</v>
      </c>
      <c r="L19">
        <f>'2000 250 200 15'!C1084</f>
        <v>1.0207558E-6</v>
      </c>
      <c r="M19">
        <f>'2000 250 200 15'!C1217</f>
        <v>7.6502681000000004E-7</v>
      </c>
      <c r="N19">
        <f t="shared" ref="N19:U19" si="162">E19-F19</f>
        <v>2.8307649100000002E-5</v>
      </c>
      <c r="O19">
        <f t="shared" si="162"/>
        <v>8.5971438299999994E-6</v>
      </c>
      <c r="P19">
        <f t="shared" si="162"/>
        <v>3.6088133499999996E-6</v>
      </c>
      <c r="Q19">
        <f t="shared" si="162"/>
        <v>1.7977416000000003E-6</v>
      </c>
      <c r="R19">
        <f t="shared" si="162"/>
        <v>9.9966970000000013E-7</v>
      </c>
      <c r="S19">
        <f t="shared" si="162"/>
        <v>6.0095055999999985E-7</v>
      </c>
      <c r="T19">
        <f t="shared" si="162"/>
        <v>3.8309436000000006E-7</v>
      </c>
      <c r="U19">
        <f t="shared" si="162"/>
        <v>2.5572898999999996E-7</v>
      </c>
      <c r="V19">
        <f t="shared" ref="V19:AB19" si="163">E19-2*F19+G19</f>
        <v>1.9710505270000003E-5</v>
      </c>
      <c r="W19">
        <f t="shared" si="163"/>
        <v>4.9883304799999998E-6</v>
      </c>
      <c r="X19">
        <f t="shared" si="163"/>
        <v>1.8110717499999993E-6</v>
      </c>
      <c r="Y19">
        <f t="shared" si="163"/>
        <v>7.9807190000000017E-7</v>
      </c>
      <c r="Z19">
        <f t="shared" si="163"/>
        <v>3.9871914000000028E-7</v>
      </c>
      <c r="AA19">
        <f t="shared" si="163"/>
        <v>2.1785619999999979E-7</v>
      </c>
      <c r="AB19">
        <f t="shared" si="163"/>
        <v>1.273653700000001E-7</v>
      </c>
      <c r="AC19">
        <f t="shared" ref="AC19:AH19" si="164">E19-3*F19+3*G19-H19</f>
        <v>1.472217479E-5</v>
      </c>
      <c r="AD19">
        <f t="shared" si="164"/>
        <v>3.1772587300000005E-6</v>
      </c>
      <c r="AE19">
        <f t="shared" si="164"/>
        <v>1.0129998499999987E-6</v>
      </c>
      <c r="AF19">
        <f t="shared" si="164"/>
        <v>3.9935276000000031E-7</v>
      </c>
      <c r="AG19">
        <f t="shared" si="164"/>
        <v>1.8086294000000071E-7</v>
      </c>
      <c r="AH19">
        <f t="shared" si="164"/>
        <v>9.0490829999999264E-8</v>
      </c>
      <c r="AI19">
        <f t="shared" si="12"/>
        <v>1.1544916060000003E-5</v>
      </c>
      <c r="AJ19">
        <f t="shared" si="13"/>
        <v>2.1642588800000014E-6</v>
      </c>
      <c r="AK19">
        <f t="shared" si="14"/>
        <v>6.1364708999999838E-7</v>
      </c>
      <c r="AL19">
        <f t="shared" si="15"/>
        <v>2.1848981999999939E-7</v>
      </c>
      <c r="AM19">
        <f t="shared" si="16"/>
        <v>9.0372110000001653E-8</v>
      </c>
      <c r="AN19">
        <f t="shared" si="17"/>
        <v>9.380657180000016E-6</v>
      </c>
      <c r="AO19">
        <f t="shared" si="18"/>
        <v>1.5506117899999937E-6</v>
      </c>
      <c r="AP19">
        <f t="shared" si="19"/>
        <v>3.9515727000000386E-7</v>
      </c>
      <c r="AQ19">
        <f t="shared" si="20"/>
        <v>1.281177099999971E-7</v>
      </c>
      <c r="AR19">
        <f t="shared" si="21"/>
        <v>7.8300453900000179E-6</v>
      </c>
      <c r="AS19">
        <f t="shared" si="22"/>
        <v>1.1554545200000061E-6</v>
      </c>
      <c r="AT19">
        <f t="shared" si="23"/>
        <v>2.6703956000000739E-7</v>
      </c>
      <c r="AU19">
        <f t="shared" si="24"/>
        <v>6.6745908699999811E-6</v>
      </c>
      <c r="AV19">
        <f t="shared" si="25"/>
        <v>8.8841496000000571E-7</v>
      </c>
      <c r="AW19">
        <f t="shared" si="26"/>
        <v>5.7861759099999719E-6</v>
      </c>
      <c r="AX19">
        <f t="shared" ref="AX19:BE19" si="165">N19/(E19+F19)</f>
        <v>0.45420150788650998</v>
      </c>
      <c r="AY19">
        <f t="shared" si="165"/>
        <v>0.33821464351771552</v>
      </c>
      <c r="AZ19">
        <f t="shared" si="165"/>
        <v>0.27312105606542803</v>
      </c>
      <c r="BA19">
        <f t="shared" si="165"/>
        <v>0.23028240405792658</v>
      </c>
      <c r="BB19">
        <f t="shared" si="165"/>
        <v>0.1995639030232251</v>
      </c>
      <c r="BC19">
        <f t="shared" si="165"/>
        <v>0.17630158709594804</v>
      </c>
      <c r="BD19">
        <f t="shared" si="165"/>
        <v>0.15800272964766615</v>
      </c>
      <c r="BE19">
        <f t="shared" si="165"/>
        <v>0.14320275523346032</v>
      </c>
      <c r="BF19">
        <f t="shared" ref="BF19:BL19" si="166">V19/(E19+F19+G19)</f>
        <v>0.27865274169419968</v>
      </c>
      <c r="BG19">
        <f t="shared" si="166"/>
        <v>0.16505950724512589</v>
      </c>
      <c r="BH19">
        <f t="shared" si="166"/>
        <v>0.11167248610085788</v>
      </c>
      <c r="BI19">
        <f t="shared" si="166"/>
        <v>8.1340597235454073E-2</v>
      </c>
      <c r="BJ19">
        <f t="shared" si="166"/>
        <v>6.2172399577098331E-2</v>
      </c>
      <c r="BK19">
        <f t="shared" si="166"/>
        <v>4.9184059116468344E-2</v>
      </c>
      <c r="BL19">
        <f t="shared" si="166"/>
        <v>3.9931045102725132E-2</v>
      </c>
      <c r="BM19">
        <f t="shared" ref="BM19:BR19" si="167">AC19/(E19+F19+G19+H19)</f>
        <v>0.19489959832968387</v>
      </c>
      <c r="BN19">
        <f t="shared" si="167"/>
        <v>9.5626030549735092E-2</v>
      </c>
      <c r="BO19">
        <f t="shared" si="167"/>
        <v>5.5590581743028479E-2</v>
      </c>
      <c r="BP19">
        <f t="shared" si="167"/>
        <v>3.5607747768659298E-2</v>
      </c>
      <c r="BQ19">
        <f t="shared" si="167"/>
        <v>2.4329557452597746E-2</v>
      </c>
      <c r="BR19">
        <f t="shared" si="167"/>
        <v>1.7420731283634024E-2</v>
      </c>
      <c r="BS19">
        <f t="shared" si="30"/>
        <v>0.14699092010215487</v>
      </c>
      <c r="BT19">
        <f t="shared" si="31"/>
        <v>6.1431088456100548E-2</v>
      </c>
      <c r="BU19">
        <f t="shared" si="32"/>
        <v>3.1266476868817401E-2</v>
      </c>
      <c r="BV19">
        <f t="shared" si="33"/>
        <v>1.785618083173943E-2</v>
      </c>
      <c r="BW19">
        <f t="shared" si="34"/>
        <v>1.1022462391561516E-2</v>
      </c>
      <c r="BX19">
        <f t="shared" si="35"/>
        <v>0.11646263515306904</v>
      </c>
      <c r="BY19">
        <f t="shared" si="36"/>
        <v>4.2326512154214464E-2</v>
      </c>
      <c r="BZ19">
        <f t="shared" si="37"/>
        <v>1.913861959700907E-2</v>
      </c>
      <c r="CA19">
        <f t="shared" si="38"/>
        <v>9.8543625554761965E-3</v>
      </c>
      <c r="CB19">
        <f t="shared" si="39"/>
        <v>9.554621492197525E-2</v>
      </c>
      <c r="CC19">
        <f t="shared" si="40"/>
        <v>3.0685056830599758E-2</v>
      </c>
      <c r="CD19">
        <f t="shared" si="41"/>
        <v>1.2471408452736457E-2</v>
      </c>
      <c r="CE19">
        <f t="shared" si="42"/>
        <v>8.0444765827075868E-2</v>
      </c>
      <c r="CF19">
        <f t="shared" si="43"/>
        <v>2.3123575745177954E-2</v>
      </c>
      <c r="CG19">
        <f t="shared" si="44"/>
        <v>6.910011237586576E-2</v>
      </c>
      <c r="CH19" s="7">
        <v>250</v>
      </c>
      <c r="CI19" s="8">
        <v>250</v>
      </c>
      <c r="CJ19" s="8">
        <v>240</v>
      </c>
      <c r="CK19" s="8">
        <f t="shared" si="45"/>
        <v>1</v>
      </c>
      <c r="CL19" s="8">
        <f t="shared" si="46"/>
        <v>1</v>
      </c>
      <c r="CM19">
        <f t="shared" si="47"/>
        <v>0.04</v>
      </c>
      <c r="CN19">
        <f t="shared" si="59"/>
        <v>375</v>
      </c>
      <c r="CO19">
        <f t="shared" si="60"/>
        <v>500</v>
      </c>
      <c r="CP19">
        <f t="shared" si="60"/>
        <v>625</v>
      </c>
      <c r="CQ19">
        <f t="shared" si="60"/>
        <v>750</v>
      </c>
      <c r="CR19">
        <f t="shared" si="60"/>
        <v>875</v>
      </c>
      <c r="CS19">
        <f t="shared" si="60"/>
        <v>1000</v>
      </c>
      <c r="CT19">
        <f t="shared" si="60"/>
        <v>1125</v>
      </c>
      <c r="CU19">
        <f t="shared" si="60"/>
        <v>1250</v>
      </c>
      <c r="CV19">
        <f t="shared" si="61"/>
        <v>1.5</v>
      </c>
      <c r="CW19">
        <f t="shared" si="61"/>
        <v>2</v>
      </c>
      <c r="CX19">
        <f t="shared" si="61"/>
        <v>2.5</v>
      </c>
      <c r="CY19">
        <f t="shared" si="61"/>
        <v>3</v>
      </c>
      <c r="CZ19">
        <f t="shared" si="61"/>
        <v>3.5</v>
      </c>
      <c r="DA19">
        <f t="shared" si="61"/>
        <v>4</v>
      </c>
      <c r="DB19">
        <f t="shared" si="61"/>
        <v>4.5</v>
      </c>
      <c r="DC19">
        <f t="shared" si="61"/>
        <v>5</v>
      </c>
      <c r="DD19" s="11">
        <f t="shared" si="62"/>
        <v>2.6666666666666668E-2</v>
      </c>
      <c r="DE19" s="11">
        <f t="shared" si="62"/>
        <v>0.02</v>
      </c>
      <c r="DF19" s="11">
        <f t="shared" si="62"/>
        <v>1.6E-2</v>
      </c>
      <c r="DG19" s="11">
        <f t="shared" si="62"/>
        <v>1.3333333333333334E-2</v>
      </c>
      <c r="DH19" s="11">
        <f t="shared" si="62"/>
        <v>1.1428571428571429E-2</v>
      </c>
      <c r="DI19" s="11">
        <f t="shared" si="62"/>
        <v>0.01</v>
      </c>
      <c r="DJ19" s="11">
        <f t="shared" si="62"/>
        <v>8.8888888888888889E-3</v>
      </c>
      <c r="DK19" s="11">
        <f t="shared" si="62"/>
        <v>8.0000000000000002E-3</v>
      </c>
      <c r="DL19">
        <f t="shared" si="51"/>
        <v>10</v>
      </c>
      <c r="DM19">
        <f t="shared" ref="DM19:DT19" si="168">E19+F19</f>
        <v>6.2323987500000004E-5</v>
      </c>
      <c r="DN19">
        <f t="shared" si="168"/>
        <v>2.5419194569999999E-5</v>
      </c>
      <c r="DO19">
        <f t="shared" si="168"/>
        <v>1.321323739E-5</v>
      </c>
      <c r="DP19">
        <f t="shared" si="168"/>
        <v>7.8066824400000008E-6</v>
      </c>
      <c r="DQ19">
        <f t="shared" si="168"/>
        <v>5.0092711399999995E-6</v>
      </c>
      <c r="DR19">
        <f t="shared" si="168"/>
        <v>3.4086508799999998E-6</v>
      </c>
      <c r="DS19">
        <f t="shared" si="168"/>
        <v>2.4246059600000001E-6</v>
      </c>
      <c r="DT19">
        <f t="shared" si="168"/>
        <v>1.7857826100000001E-6</v>
      </c>
    </row>
    <row r="20" spans="1:124">
      <c r="A20">
        <f>'2000 250 200 15'!A21</f>
        <v>17</v>
      </c>
      <c r="B20">
        <f t="shared" si="7"/>
        <v>-170</v>
      </c>
      <c r="C20">
        <f>'2000 250 200 15'!B21</f>
        <v>7.1269999999999997E-3</v>
      </c>
      <c r="D20">
        <f t="shared" si="8"/>
        <v>-2.1470932412030463</v>
      </c>
      <c r="E20">
        <f>'2000 250 200 15'!C154</f>
        <v>4.5315897000000003E-5</v>
      </c>
      <c r="F20">
        <f>'2000 250 200 15'!C287</f>
        <v>1.70081873E-5</v>
      </c>
      <c r="G20">
        <f>'2000 250 200 15'!C420</f>
        <v>8.4110303999999998E-6</v>
      </c>
      <c r="H20">
        <f>'2000 250 200 15'!C553</f>
        <v>4.8022027600000002E-6</v>
      </c>
      <c r="I20">
        <f>'2000 250 200 15'!C686</f>
        <v>3.0044756399999999E-6</v>
      </c>
      <c r="J20">
        <f>'2000 250 200 15'!C819</f>
        <v>2.0048056300000002E-6</v>
      </c>
      <c r="K20">
        <f>'2000 250 200 15'!C952</f>
        <v>1.4038457900000001E-6</v>
      </c>
      <c r="L20">
        <f>'2000 250 200 15'!C1085</f>
        <v>1.02075225E-6</v>
      </c>
      <c r="M20">
        <f>'2000 250 200 15'!C1218</f>
        <v>7.6502797500000003E-7</v>
      </c>
      <c r="N20">
        <f t="shared" ref="N20:U20" si="169">E20-F20</f>
        <v>2.8307709700000003E-5</v>
      </c>
      <c r="O20">
        <f t="shared" si="169"/>
        <v>8.5971569000000004E-6</v>
      </c>
      <c r="P20">
        <f t="shared" si="169"/>
        <v>3.6088276399999995E-6</v>
      </c>
      <c r="Q20">
        <f t="shared" si="169"/>
        <v>1.7977271200000003E-6</v>
      </c>
      <c r="R20">
        <f t="shared" si="169"/>
        <v>9.9967000999999978E-7</v>
      </c>
      <c r="S20">
        <f t="shared" si="169"/>
        <v>6.0095984000000006E-7</v>
      </c>
      <c r="T20">
        <f t="shared" si="169"/>
        <v>3.8309354000000005E-7</v>
      </c>
      <c r="U20">
        <f t="shared" si="169"/>
        <v>2.5572427500000001E-7</v>
      </c>
      <c r="V20">
        <f t="shared" ref="V20:AB20" si="170">E20-2*F20+G20</f>
        <v>1.9710552800000002E-5</v>
      </c>
      <c r="W20">
        <f t="shared" si="170"/>
        <v>4.9883292600000009E-6</v>
      </c>
      <c r="X20">
        <f t="shared" si="170"/>
        <v>1.8111005199999993E-6</v>
      </c>
      <c r="Y20">
        <f t="shared" si="170"/>
        <v>7.9805711000000052E-7</v>
      </c>
      <c r="Z20">
        <f t="shared" si="170"/>
        <v>3.9871016999999972E-7</v>
      </c>
      <c r="AA20">
        <f t="shared" si="170"/>
        <v>2.178663E-7</v>
      </c>
      <c r="AB20">
        <f t="shared" si="170"/>
        <v>1.2736926500000004E-7</v>
      </c>
      <c r="AC20">
        <f t="shared" ref="AC20:AH20" si="171">E20-3*F20+3*G20-H20</f>
        <v>1.4722223539999998E-5</v>
      </c>
      <c r="AD20">
        <f t="shared" si="171"/>
        <v>3.1772287400000016E-6</v>
      </c>
      <c r="AE20">
        <f t="shared" si="171"/>
        <v>1.0130434099999983E-6</v>
      </c>
      <c r="AF20">
        <f t="shared" si="171"/>
        <v>3.9934694000000122E-7</v>
      </c>
      <c r="AG20">
        <f t="shared" si="171"/>
        <v>1.808438699999995E-7</v>
      </c>
      <c r="AH20">
        <f t="shared" si="171"/>
        <v>9.0497035000000385E-8</v>
      </c>
      <c r="AI20">
        <f t="shared" si="12"/>
        <v>1.15449948E-5</v>
      </c>
      <c r="AJ20">
        <f t="shared" si="13"/>
        <v>2.1641853300000029E-6</v>
      </c>
      <c r="AK20">
        <f t="shared" si="14"/>
        <v>6.1369646999999709E-7</v>
      </c>
      <c r="AL20">
        <f t="shared" si="15"/>
        <v>2.1850307000000108E-7</v>
      </c>
      <c r="AM20">
        <f t="shared" si="16"/>
        <v>9.0346834999999754E-8</v>
      </c>
      <c r="AN20">
        <f t="shared" si="17"/>
        <v>9.3808094700000033E-6</v>
      </c>
      <c r="AO20">
        <f t="shared" si="18"/>
        <v>1.5504888600000015E-6</v>
      </c>
      <c r="AP20">
        <f t="shared" si="19"/>
        <v>3.9519339999999791E-7</v>
      </c>
      <c r="AQ20">
        <f t="shared" si="20"/>
        <v>1.2815623500000196E-7</v>
      </c>
      <c r="AR20">
        <f t="shared" si="21"/>
        <v>7.8303206099999825E-6</v>
      </c>
      <c r="AS20">
        <f t="shared" si="22"/>
        <v>1.1552954599999975E-6</v>
      </c>
      <c r="AT20">
        <f t="shared" si="23"/>
        <v>2.6703716499998854E-7</v>
      </c>
      <c r="AU20">
        <f t="shared" si="24"/>
        <v>6.675025149999992E-6</v>
      </c>
      <c r="AV20">
        <f t="shared" si="25"/>
        <v>8.8825829500001551E-7</v>
      </c>
      <c r="AW20">
        <f t="shared" si="26"/>
        <v>5.7867668549999796E-6</v>
      </c>
      <c r="AX20">
        <f t="shared" ref="AX20:BE20" si="172">N20/(E20+F20)</f>
        <v>0.45420177477039969</v>
      </c>
      <c r="AY20">
        <f t="shared" si="172"/>
        <v>0.33821484994009082</v>
      </c>
      <c r="AZ20">
        <f t="shared" si="172"/>
        <v>0.27312222499220618</v>
      </c>
      <c r="BA20">
        <f t="shared" si="172"/>
        <v>0.23028066840821829</v>
      </c>
      <c r="BB20">
        <f t="shared" si="172"/>
        <v>0.19956356134100647</v>
      </c>
      <c r="BC20">
        <f t="shared" si="172"/>
        <v>0.17630428165048334</v>
      </c>
      <c r="BD20">
        <f t="shared" si="172"/>
        <v>0.15800290756648472</v>
      </c>
      <c r="BE20">
        <f t="shared" si="172"/>
        <v>0.14320030618549379</v>
      </c>
      <c r="BF20">
        <f t="shared" ref="BF20:BL20" si="173">V20/(E20+F20+G20)</f>
        <v>0.27865301249027308</v>
      </c>
      <c r="BG20">
        <f t="shared" si="173"/>
        <v>0.16505939112300747</v>
      </c>
      <c r="BH20">
        <f t="shared" si="173"/>
        <v>0.11167425327059759</v>
      </c>
      <c r="BI20">
        <f t="shared" si="173"/>
        <v>8.1339082605631108E-2</v>
      </c>
      <c r="BJ20">
        <f t="shared" si="173"/>
        <v>6.2170945042838384E-2</v>
      </c>
      <c r="BK20">
        <f t="shared" si="173"/>
        <v>4.9186372756132204E-2</v>
      </c>
      <c r="BL20">
        <f t="shared" si="173"/>
        <v>3.9932350815115876E-2</v>
      </c>
      <c r="BM20">
        <f t="shared" ref="BM20:BR20" si="174">AC20/(E20+F20+G20+H20)</f>
        <v>0.19490000485913464</v>
      </c>
      <c r="BN20">
        <f t="shared" si="174"/>
        <v>9.5625072998407445E-2</v>
      </c>
      <c r="BO20">
        <f t="shared" si="174"/>
        <v>5.5592954193643532E-2</v>
      </c>
      <c r="BP20">
        <f t="shared" si="174"/>
        <v>3.5607239948294379E-2</v>
      </c>
      <c r="BQ20">
        <f t="shared" si="174"/>
        <v>2.4326984937289693E-2</v>
      </c>
      <c r="BR20">
        <f t="shared" si="174"/>
        <v>1.7421932019667647E-2</v>
      </c>
      <c r="BS20">
        <f t="shared" si="30"/>
        <v>0.14699173961181181</v>
      </c>
      <c r="BT20">
        <f t="shared" si="31"/>
        <v>6.1428958940012657E-2</v>
      </c>
      <c r="BU20">
        <f t="shared" si="32"/>
        <v>3.1268990435354242E-2</v>
      </c>
      <c r="BV20">
        <f t="shared" si="33"/>
        <v>1.7857273982798735E-2</v>
      </c>
      <c r="BW20">
        <f t="shared" si="34"/>
        <v>1.1019375126401342E-2</v>
      </c>
      <c r="BX20">
        <f t="shared" si="35"/>
        <v>0.11646437736552209</v>
      </c>
      <c r="BY20">
        <f t="shared" si="36"/>
        <v>4.2323133898502195E-2</v>
      </c>
      <c r="BZ20">
        <f t="shared" si="37"/>
        <v>1.9140371350919359E-2</v>
      </c>
      <c r="CA20">
        <f t="shared" si="38"/>
        <v>9.857330224605599E-3</v>
      </c>
      <c r="CB20">
        <f t="shared" si="39"/>
        <v>9.5549458649842864E-2</v>
      </c>
      <c r="CC20">
        <f t="shared" si="40"/>
        <v>3.0680819620520505E-2</v>
      </c>
      <c r="CD20">
        <f t="shared" si="41"/>
        <v>1.2471297098293832E-2</v>
      </c>
      <c r="CE20">
        <f t="shared" si="42"/>
        <v>8.0449908038610921E-2</v>
      </c>
      <c r="CF20">
        <f t="shared" si="43"/>
        <v>2.3119487707015014E-2</v>
      </c>
      <c r="CG20">
        <f t="shared" si="44"/>
        <v>6.9107090421407072E-2</v>
      </c>
      <c r="CH20" s="7">
        <v>250</v>
      </c>
      <c r="CI20" s="8">
        <v>250</v>
      </c>
      <c r="CJ20" s="8">
        <v>240</v>
      </c>
      <c r="CK20" s="8">
        <f t="shared" si="45"/>
        <v>1</v>
      </c>
      <c r="CL20" s="8">
        <f t="shared" si="46"/>
        <v>1</v>
      </c>
      <c r="CM20">
        <f t="shared" si="47"/>
        <v>0.04</v>
      </c>
      <c r="CN20">
        <f t="shared" si="59"/>
        <v>375</v>
      </c>
      <c r="CO20">
        <f t="shared" ref="CO20:CU35" si="175">CN20+125</f>
        <v>500</v>
      </c>
      <c r="CP20">
        <f t="shared" si="175"/>
        <v>625</v>
      </c>
      <c r="CQ20">
        <f t="shared" si="175"/>
        <v>750</v>
      </c>
      <c r="CR20">
        <f t="shared" si="175"/>
        <v>875</v>
      </c>
      <c r="CS20">
        <f t="shared" si="175"/>
        <v>1000</v>
      </c>
      <c r="CT20">
        <f t="shared" si="175"/>
        <v>1125</v>
      </c>
      <c r="CU20">
        <f t="shared" si="175"/>
        <v>1250</v>
      </c>
      <c r="CV20">
        <f t="shared" si="61"/>
        <v>1.5</v>
      </c>
      <c r="CW20">
        <f t="shared" si="61"/>
        <v>2</v>
      </c>
      <c r="CX20">
        <f t="shared" si="61"/>
        <v>2.5</v>
      </c>
      <c r="CY20">
        <f t="shared" si="61"/>
        <v>3</v>
      </c>
      <c r="CZ20">
        <f t="shared" si="61"/>
        <v>3.5</v>
      </c>
      <c r="DA20">
        <f t="shared" si="61"/>
        <v>4</v>
      </c>
      <c r="DB20">
        <f t="shared" si="61"/>
        <v>4.5</v>
      </c>
      <c r="DC20">
        <f t="shared" si="61"/>
        <v>5</v>
      </c>
      <c r="DD20" s="11">
        <f t="shared" si="62"/>
        <v>2.6666666666666668E-2</v>
      </c>
      <c r="DE20" s="11">
        <f t="shared" si="62"/>
        <v>0.02</v>
      </c>
      <c r="DF20" s="11">
        <f t="shared" si="62"/>
        <v>1.6E-2</v>
      </c>
      <c r="DG20" s="11">
        <f t="shared" si="62"/>
        <v>1.3333333333333334E-2</v>
      </c>
      <c r="DH20" s="11">
        <f t="shared" si="62"/>
        <v>1.1428571428571429E-2</v>
      </c>
      <c r="DI20" s="11">
        <f t="shared" si="62"/>
        <v>0.01</v>
      </c>
      <c r="DJ20" s="11">
        <f t="shared" si="62"/>
        <v>8.8888888888888889E-3</v>
      </c>
      <c r="DK20" s="11">
        <f t="shared" si="62"/>
        <v>8.0000000000000002E-3</v>
      </c>
      <c r="DL20">
        <f t="shared" si="51"/>
        <v>10</v>
      </c>
      <c r="DM20">
        <f t="shared" ref="DM20:DT20" si="176">E20+F20</f>
        <v>6.23240843E-5</v>
      </c>
      <c r="DN20">
        <f t="shared" si="176"/>
        <v>2.54192177E-5</v>
      </c>
      <c r="DO20">
        <f t="shared" si="176"/>
        <v>1.321323316E-5</v>
      </c>
      <c r="DP20">
        <f t="shared" si="176"/>
        <v>7.8066784000000006E-6</v>
      </c>
      <c r="DQ20">
        <f t="shared" si="176"/>
        <v>5.0092812699999997E-6</v>
      </c>
      <c r="DR20">
        <f t="shared" si="176"/>
        <v>3.4086514200000005E-6</v>
      </c>
      <c r="DS20">
        <f t="shared" si="176"/>
        <v>2.4245980400000001E-6</v>
      </c>
      <c r="DT20">
        <f t="shared" si="176"/>
        <v>1.7857802250000001E-6</v>
      </c>
    </row>
    <row r="21" spans="1:124">
      <c r="A21">
        <f>'2000 250 200 15'!A22</f>
        <v>18</v>
      </c>
      <c r="B21">
        <f t="shared" si="7"/>
        <v>-180</v>
      </c>
      <c r="C21">
        <f>'2000 250 200 15'!B22</f>
        <v>8.0000000000000002E-3</v>
      </c>
      <c r="D21">
        <f t="shared" si="8"/>
        <v>-2.0969100130080562</v>
      </c>
      <c r="E21">
        <f>'2000 250 200 15'!C155</f>
        <v>4.5315885800000003E-5</v>
      </c>
      <c r="F21">
        <f>'2000 250 200 15'!C288</f>
        <v>1.7008186999999999E-5</v>
      </c>
      <c r="G21">
        <f>'2000 250 200 15'!C421</f>
        <v>8.4110325700000006E-6</v>
      </c>
      <c r="H21">
        <f>'2000 250 200 15'!C554</f>
        <v>4.8022015699999999E-6</v>
      </c>
      <c r="I21">
        <f>'2000 250 200 15'!C687</f>
        <v>3.0044742899999999E-6</v>
      </c>
      <c r="J21">
        <f>'2000 250 200 15'!C820</f>
        <v>2.00480629E-6</v>
      </c>
      <c r="K21">
        <f>'2000 250 200 15'!C953</f>
        <v>1.4038462600000001E-6</v>
      </c>
      <c r="L21">
        <f>'2000 250 200 15'!C1086</f>
        <v>1.0207521500000001E-6</v>
      </c>
      <c r="M21">
        <f>'2000 250 200 15'!C1219</f>
        <v>7.6502771700000005E-7</v>
      </c>
      <c r="N21">
        <f t="shared" ref="N21:U21" si="177">E21-F21</f>
        <v>2.8307698800000004E-5</v>
      </c>
      <c r="O21">
        <f t="shared" si="177"/>
        <v>8.597154429999998E-6</v>
      </c>
      <c r="P21">
        <f t="shared" si="177"/>
        <v>3.6088310000000007E-6</v>
      </c>
      <c r="Q21">
        <f t="shared" si="177"/>
        <v>1.79772728E-6</v>
      </c>
      <c r="R21">
        <f t="shared" si="177"/>
        <v>9.996679999999999E-7</v>
      </c>
      <c r="S21">
        <f t="shared" si="177"/>
        <v>6.009600299999999E-7</v>
      </c>
      <c r="T21">
        <f t="shared" si="177"/>
        <v>3.8309411E-7</v>
      </c>
      <c r="U21">
        <f t="shared" si="177"/>
        <v>2.5572443300000006E-7</v>
      </c>
      <c r="V21">
        <f t="shared" ref="V21:AB21" si="178">E21-2*F21+G21</f>
        <v>1.9710544370000004E-5</v>
      </c>
      <c r="W21">
        <f t="shared" si="178"/>
        <v>4.9883234299999973E-6</v>
      </c>
      <c r="X21">
        <f t="shared" si="178"/>
        <v>1.8111037200000007E-6</v>
      </c>
      <c r="Y21">
        <f t="shared" si="178"/>
        <v>7.9805928000000013E-7</v>
      </c>
      <c r="Z21">
        <f t="shared" si="178"/>
        <v>3.9870797E-7</v>
      </c>
      <c r="AA21">
        <f t="shared" si="178"/>
        <v>2.178659199999999E-7</v>
      </c>
      <c r="AB21">
        <f t="shared" si="178"/>
        <v>1.2736967699999995E-7</v>
      </c>
      <c r="AC21">
        <f t="shared" ref="AC21:AH21" si="179">E21-3*F21+3*G21-H21</f>
        <v>1.4722220940000008E-5</v>
      </c>
      <c r="AD21">
        <f t="shared" si="179"/>
        <v>3.1772197099999957E-6</v>
      </c>
      <c r="AE21">
        <f t="shared" si="179"/>
        <v>1.0130444399999993E-6</v>
      </c>
      <c r="AF21">
        <f t="shared" si="179"/>
        <v>3.9935131000000098E-7</v>
      </c>
      <c r="AG21">
        <f t="shared" si="179"/>
        <v>1.808420500000001E-7</v>
      </c>
      <c r="AH21">
        <f t="shared" si="179"/>
        <v>9.0496242999999735E-8</v>
      </c>
      <c r="AI21">
        <f t="shared" si="12"/>
        <v>1.1545001230000016E-5</v>
      </c>
      <c r="AJ21">
        <f t="shared" si="13"/>
        <v>2.1641752699999977E-6</v>
      </c>
      <c r="AK21">
        <f t="shared" si="14"/>
        <v>6.1369312999999959E-7</v>
      </c>
      <c r="AL21">
        <f t="shared" si="15"/>
        <v>2.1850926000000088E-7</v>
      </c>
      <c r="AM21">
        <f t="shared" si="16"/>
        <v>9.0345807000001425E-8</v>
      </c>
      <c r="AN21">
        <f t="shared" si="17"/>
        <v>9.3808259600000188E-6</v>
      </c>
      <c r="AO21">
        <f t="shared" si="18"/>
        <v>1.5504821399999943E-6</v>
      </c>
      <c r="AP21">
        <f t="shared" si="19"/>
        <v>3.9518387000000083E-7</v>
      </c>
      <c r="AQ21">
        <f t="shared" si="20"/>
        <v>1.2816345299999839E-7</v>
      </c>
      <c r="AR21">
        <f t="shared" si="21"/>
        <v>7.8303438200000224E-6</v>
      </c>
      <c r="AS21">
        <f t="shared" si="22"/>
        <v>1.1552982699999837E-6</v>
      </c>
      <c r="AT21">
        <f t="shared" si="23"/>
        <v>2.6702041699999671E-7</v>
      </c>
      <c r="AU21">
        <f t="shared" si="24"/>
        <v>6.6750455500000219E-6</v>
      </c>
      <c r="AV21">
        <f t="shared" si="25"/>
        <v>8.8827785299998682E-7</v>
      </c>
      <c r="AW21">
        <f t="shared" si="26"/>
        <v>5.7867676970000756E-6</v>
      </c>
      <c r="AX21">
        <f t="shared" ref="AX21:BE21" si="180">N21/(E21+F21)</f>
        <v>0.45420168368714187</v>
      </c>
      <c r="AY21">
        <f t="shared" si="180"/>
        <v>0.33821472788828022</v>
      </c>
      <c r="AZ21">
        <f t="shared" si="180"/>
        <v>0.27312245902576582</v>
      </c>
      <c r="BA21">
        <f t="shared" si="180"/>
        <v>0.23028076382820384</v>
      </c>
      <c r="BB21">
        <f t="shared" si="180"/>
        <v>0.1995631875745319</v>
      </c>
      <c r="BC21">
        <f t="shared" si="180"/>
        <v>0.17630427894447614</v>
      </c>
      <c r="BD21">
        <f t="shared" si="180"/>
        <v>0.15800311854530991</v>
      </c>
      <c r="BE21">
        <f t="shared" si="180"/>
        <v>0.14320042336998753</v>
      </c>
      <c r="BF21">
        <f t="shared" ref="BF21:BL21" si="181">V21/(E21+F21+G21)</f>
        <v>0.27865293006772829</v>
      </c>
      <c r="BG21">
        <f t="shared" si="181"/>
        <v>0.16505919449954753</v>
      </c>
      <c r="BH21">
        <f t="shared" si="181"/>
        <v>0.11167445313357385</v>
      </c>
      <c r="BI21">
        <f t="shared" si="181"/>
        <v>8.1339319360633017E-2</v>
      </c>
      <c r="BJ21">
        <f t="shared" si="181"/>
        <v>6.2170604129201973E-2</v>
      </c>
      <c r="BK21">
        <f t="shared" si="181"/>
        <v>4.9186275528176483E-2</v>
      </c>
      <c r="BL21">
        <f t="shared" si="181"/>
        <v>3.9932478581681724E-2</v>
      </c>
      <c r="BM21">
        <f t="shared" ref="BM21:BR21" si="182">AC21/(E21+F21+G21+H21)</f>
        <v>0.19489999758257209</v>
      </c>
      <c r="BN21">
        <f t="shared" si="182"/>
        <v>9.5624803150715143E-2</v>
      </c>
      <c r="BO21">
        <f t="shared" si="182"/>
        <v>5.5593009832399211E-2</v>
      </c>
      <c r="BP21">
        <f t="shared" si="182"/>
        <v>3.5607634070164602E-2</v>
      </c>
      <c r="BQ21">
        <f t="shared" si="182"/>
        <v>2.4326741159395725E-2</v>
      </c>
      <c r="BR21">
        <f t="shared" si="182"/>
        <v>1.7421776959467127E-2</v>
      </c>
      <c r="BS21">
        <f t="shared" si="30"/>
        <v>0.14699184369389193</v>
      </c>
      <c r="BT21">
        <f t="shared" si="31"/>
        <v>6.142867341105001E-2</v>
      </c>
      <c r="BU21">
        <f t="shared" si="32"/>
        <v>3.126881904523085E-2</v>
      </c>
      <c r="BV21">
        <f t="shared" si="33"/>
        <v>1.7857782067430331E-2</v>
      </c>
      <c r="BW21">
        <f t="shared" si="34"/>
        <v>1.1019250520665965E-2</v>
      </c>
      <c r="BX21">
        <f t="shared" si="35"/>
        <v>0.11646459830058878</v>
      </c>
      <c r="BY21">
        <f t="shared" si="36"/>
        <v>4.2322949933665165E-2</v>
      </c>
      <c r="BZ21">
        <f t="shared" si="37"/>
        <v>1.9139909173346056E-2</v>
      </c>
      <c r="CA21">
        <f t="shared" si="38"/>
        <v>9.8578867485266466E-3</v>
      </c>
      <c r="CB21">
        <f t="shared" si="39"/>
        <v>9.5549754392038569E-2</v>
      </c>
      <c r="CC21">
        <f t="shared" si="40"/>
        <v>3.0680893951488038E-2</v>
      </c>
      <c r="CD21">
        <f t="shared" si="41"/>
        <v>1.2470514691080422E-2</v>
      </c>
      <c r="CE21">
        <f t="shared" si="42"/>
        <v>8.0450164417699574E-2</v>
      </c>
      <c r="CF21">
        <f t="shared" si="43"/>
        <v>2.3119996699074156E-2</v>
      </c>
      <c r="CG21">
        <f t="shared" si="44"/>
        <v>6.9107109635920302E-2</v>
      </c>
      <c r="CH21" s="7">
        <v>250</v>
      </c>
      <c r="CI21" s="8">
        <v>250</v>
      </c>
      <c r="CJ21" s="8">
        <v>240</v>
      </c>
      <c r="CK21" s="8">
        <f t="shared" si="45"/>
        <v>1</v>
      </c>
      <c r="CL21" s="8">
        <f t="shared" si="46"/>
        <v>1</v>
      </c>
      <c r="CM21">
        <f t="shared" si="47"/>
        <v>0.04</v>
      </c>
      <c r="CN21">
        <f t="shared" si="59"/>
        <v>375</v>
      </c>
      <c r="CO21">
        <f t="shared" si="175"/>
        <v>500</v>
      </c>
      <c r="CP21">
        <f t="shared" si="175"/>
        <v>625</v>
      </c>
      <c r="CQ21">
        <f t="shared" si="175"/>
        <v>750</v>
      </c>
      <c r="CR21">
        <f t="shared" si="175"/>
        <v>875</v>
      </c>
      <c r="CS21">
        <f t="shared" si="175"/>
        <v>1000</v>
      </c>
      <c r="CT21">
        <f t="shared" si="175"/>
        <v>1125</v>
      </c>
      <c r="CU21">
        <f t="shared" si="175"/>
        <v>1250</v>
      </c>
      <c r="CV21">
        <f t="shared" si="61"/>
        <v>1.5</v>
      </c>
      <c r="CW21">
        <f t="shared" si="61"/>
        <v>2</v>
      </c>
      <c r="CX21">
        <f t="shared" si="61"/>
        <v>2.5</v>
      </c>
      <c r="CY21">
        <f t="shared" si="61"/>
        <v>3</v>
      </c>
      <c r="CZ21">
        <f t="shared" si="61"/>
        <v>3.5</v>
      </c>
      <c r="DA21">
        <f t="shared" si="61"/>
        <v>4</v>
      </c>
      <c r="DB21">
        <f t="shared" si="61"/>
        <v>4.5</v>
      </c>
      <c r="DC21">
        <f t="shared" si="61"/>
        <v>5</v>
      </c>
      <c r="DD21" s="11">
        <f t="shared" si="62"/>
        <v>2.6666666666666668E-2</v>
      </c>
      <c r="DE21" s="11">
        <f t="shared" si="62"/>
        <v>0.02</v>
      </c>
      <c r="DF21" s="11">
        <f t="shared" si="62"/>
        <v>1.6E-2</v>
      </c>
      <c r="DG21" s="11">
        <f t="shared" si="62"/>
        <v>1.3333333333333334E-2</v>
      </c>
      <c r="DH21" s="11">
        <f t="shared" si="62"/>
        <v>1.1428571428571429E-2</v>
      </c>
      <c r="DI21" s="11">
        <f t="shared" si="62"/>
        <v>0.01</v>
      </c>
      <c r="DJ21" s="11">
        <f t="shared" si="62"/>
        <v>8.8888888888888889E-3</v>
      </c>
      <c r="DK21" s="11">
        <f t="shared" si="62"/>
        <v>8.0000000000000002E-3</v>
      </c>
      <c r="DL21">
        <f t="shared" si="51"/>
        <v>10</v>
      </c>
      <c r="DM21">
        <f t="shared" ref="DM21:DT21" si="183">E21+F21</f>
        <v>6.2324072800000005E-5</v>
      </c>
      <c r="DN21">
        <f t="shared" si="183"/>
        <v>2.5419219570000001E-5</v>
      </c>
      <c r="DO21">
        <f t="shared" si="183"/>
        <v>1.3213234140000001E-5</v>
      </c>
      <c r="DP21">
        <f t="shared" si="183"/>
        <v>7.8066758599999994E-6</v>
      </c>
      <c r="DQ21">
        <f t="shared" si="183"/>
        <v>5.0092805799999999E-6</v>
      </c>
      <c r="DR21">
        <f t="shared" si="183"/>
        <v>3.4086525500000001E-6</v>
      </c>
      <c r="DS21">
        <f t="shared" si="183"/>
        <v>2.4245984100000004E-6</v>
      </c>
      <c r="DT21">
        <f t="shared" si="183"/>
        <v>1.7857798670000003E-6</v>
      </c>
    </row>
    <row r="22" spans="1:124">
      <c r="A22">
        <f>'2000 250 200 15'!A23</f>
        <v>19</v>
      </c>
      <c r="B22">
        <f t="shared" si="7"/>
        <v>-190</v>
      </c>
      <c r="C22">
        <f>'2000 250 200 15'!B23</f>
        <v>8.9800000000000001E-3</v>
      </c>
      <c r="D22">
        <f t="shared" si="8"/>
        <v>-2.0467236633326955</v>
      </c>
      <c r="E22">
        <f>'2000 250 200 15'!C156</f>
        <v>4.5315794300000002E-5</v>
      </c>
      <c r="F22">
        <f>'2000 250 200 15'!C289</f>
        <v>1.7008169300000001E-5</v>
      </c>
      <c r="G22">
        <f>'2000 250 200 15'!C422</f>
        <v>8.4110310099999992E-6</v>
      </c>
      <c r="H22">
        <f>'2000 250 200 15'!C555</f>
        <v>4.8022086400000004E-6</v>
      </c>
      <c r="I22">
        <f>'2000 250 200 15'!C688</f>
        <v>3.0044673300000001E-6</v>
      </c>
      <c r="J22">
        <f>'2000 250 200 15'!C821</f>
        <v>2.0048025900000001E-6</v>
      </c>
      <c r="K22">
        <f>'2000 250 200 15'!C954</f>
        <v>1.40385113E-6</v>
      </c>
      <c r="L22">
        <f>'2000 250 200 15'!C1087</f>
        <v>1.02075538E-6</v>
      </c>
      <c r="M22">
        <f>'2000 250 200 15'!C1220</f>
        <v>7.6502622500000003E-7</v>
      </c>
      <c r="N22">
        <f t="shared" ref="N22:U22" si="184">E22-F22</f>
        <v>2.8307625000000002E-5</v>
      </c>
      <c r="O22">
        <f t="shared" si="184"/>
        <v>8.5971382900000017E-6</v>
      </c>
      <c r="P22">
        <f t="shared" si="184"/>
        <v>3.6088223699999988E-6</v>
      </c>
      <c r="Q22">
        <f t="shared" si="184"/>
        <v>1.7977413100000003E-6</v>
      </c>
      <c r="R22">
        <f t="shared" si="184"/>
        <v>9.9966473999999993E-7</v>
      </c>
      <c r="S22">
        <f t="shared" si="184"/>
        <v>6.0095146000000015E-7</v>
      </c>
      <c r="T22">
        <f t="shared" si="184"/>
        <v>3.8309575000000002E-7</v>
      </c>
      <c r="U22">
        <f t="shared" si="184"/>
        <v>2.5572915499999993E-7</v>
      </c>
      <c r="V22">
        <f t="shared" ref="V22:AB22" si="185">E22-2*F22+G22</f>
        <v>1.971048671E-5</v>
      </c>
      <c r="W22">
        <f t="shared" si="185"/>
        <v>4.9883159200000029E-6</v>
      </c>
      <c r="X22">
        <f t="shared" si="185"/>
        <v>1.8110810599999985E-6</v>
      </c>
      <c r="Y22">
        <f t="shared" si="185"/>
        <v>7.9807657000000038E-7</v>
      </c>
      <c r="Z22">
        <f t="shared" si="185"/>
        <v>3.9871327999999978E-7</v>
      </c>
      <c r="AA22">
        <f t="shared" si="185"/>
        <v>2.1785571000000013E-7</v>
      </c>
      <c r="AB22">
        <f t="shared" si="185"/>
        <v>1.273665950000001E-7</v>
      </c>
      <c r="AC22">
        <f t="shared" ref="AC22:AH22" si="186">E22-3*F22+3*G22-H22</f>
        <v>1.4722170789999997E-5</v>
      </c>
      <c r="AD22">
        <f t="shared" si="186"/>
        <v>3.1772348600000043E-6</v>
      </c>
      <c r="AE22">
        <f t="shared" si="186"/>
        <v>1.0130044899999977E-6</v>
      </c>
      <c r="AF22">
        <f t="shared" si="186"/>
        <v>3.9936329000000103E-7</v>
      </c>
      <c r="AG22">
        <f t="shared" si="186"/>
        <v>1.8085756999999986E-7</v>
      </c>
      <c r="AH22">
        <f t="shared" si="186"/>
        <v>9.0489114999999819E-8</v>
      </c>
      <c r="AI22">
        <f t="shared" si="12"/>
        <v>1.1544935929999993E-5</v>
      </c>
      <c r="AJ22">
        <f t="shared" si="13"/>
        <v>2.1642303700000062E-6</v>
      </c>
      <c r="AK22">
        <f t="shared" si="14"/>
        <v>6.1364119999999671E-7</v>
      </c>
      <c r="AL22">
        <f t="shared" si="15"/>
        <v>2.1850572000000095E-7</v>
      </c>
      <c r="AM22">
        <f t="shared" si="16"/>
        <v>9.0368455000000465E-8</v>
      </c>
      <c r="AN22">
        <f t="shared" si="17"/>
        <v>9.380705559999987E-6</v>
      </c>
      <c r="AO22">
        <f t="shared" si="18"/>
        <v>1.5505891700000078E-6</v>
      </c>
      <c r="AP22">
        <f t="shared" si="19"/>
        <v>3.9513547999999724E-7</v>
      </c>
      <c r="AQ22">
        <f t="shared" si="20"/>
        <v>1.2813726500000134E-7</v>
      </c>
      <c r="AR22">
        <f t="shared" si="21"/>
        <v>7.8301163899999561E-6</v>
      </c>
      <c r="AS22">
        <f t="shared" si="22"/>
        <v>1.1554536900000133E-6</v>
      </c>
      <c r="AT22">
        <f t="shared" si="23"/>
        <v>2.6699821499999421E-7</v>
      </c>
      <c r="AU22">
        <f t="shared" si="24"/>
        <v>6.674662699999992E-6</v>
      </c>
      <c r="AV22">
        <f t="shared" si="25"/>
        <v>8.8845547500000889E-7</v>
      </c>
      <c r="AW22">
        <f t="shared" si="26"/>
        <v>5.7862072249999255E-6</v>
      </c>
      <c r="AX22">
        <f t="shared" ref="AX22:BE22" si="187">N22/(E22+F22)</f>
        <v>0.45420129537460929</v>
      </c>
      <c r="AY22">
        <f t="shared" si="187"/>
        <v>0.33821434919877702</v>
      </c>
      <c r="AZ22">
        <f t="shared" si="187"/>
        <v>0.27312169199928188</v>
      </c>
      <c r="BA22">
        <f t="shared" si="187"/>
        <v>0.23028255776318587</v>
      </c>
      <c r="BB22">
        <f t="shared" si="187"/>
        <v>0.19956296146245595</v>
      </c>
      <c r="BC22">
        <f t="shared" si="187"/>
        <v>0.17630170423999542</v>
      </c>
      <c r="BD22">
        <f t="shared" si="187"/>
        <v>0.15800326709508014</v>
      </c>
      <c r="BE22">
        <f t="shared" si="187"/>
        <v>0.14320292822144953</v>
      </c>
      <c r="BF22">
        <f t="shared" ref="BF22:BL22" si="188">V22/(E22+F22+G22)</f>
        <v>0.27865255123965854</v>
      </c>
      <c r="BG22">
        <f t="shared" si="188"/>
        <v>0.16505901257790309</v>
      </c>
      <c r="BH22">
        <f t="shared" si="188"/>
        <v>0.11167306587999525</v>
      </c>
      <c r="BI22">
        <f t="shared" si="188"/>
        <v>8.1341111344180553E-2</v>
      </c>
      <c r="BJ22">
        <f t="shared" si="188"/>
        <v>6.217148824907956E-2</v>
      </c>
      <c r="BK22">
        <f t="shared" si="188"/>
        <v>4.9183921620606266E-2</v>
      </c>
      <c r="BL22">
        <f t="shared" si="188"/>
        <v>3.9931429597646173E-2</v>
      </c>
      <c r="BM22">
        <f t="shared" ref="BM22:BR22" si="189">AC22/(E22+F22+G22+H22)</f>
        <v>0.19489960121074507</v>
      </c>
      <c r="BN22">
        <f t="shared" si="189"/>
        <v>9.5625314234752345E-2</v>
      </c>
      <c r="BO22">
        <f t="shared" si="189"/>
        <v>5.5590833200478751E-2</v>
      </c>
      <c r="BP22">
        <f t="shared" si="189"/>
        <v>3.5608698187097249E-2</v>
      </c>
      <c r="BQ22">
        <f t="shared" si="189"/>
        <v>2.4328837276623907E-2</v>
      </c>
      <c r="BR22">
        <f t="shared" si="189"/>
        <v>1.7420394968532951E-2</v>
      </c>
      <c r="BS22">
        <f t="shared" si="30"/>
        <v>0.14699121937113235</v>
      </c>
      <c r="BT22">
        <f t="shared" si="31"/>
        <v>6.1430277230420181E-2</v>
      </c>
      <c r="BU22">
        <f t="shared" si="32"/>
        <v>3.126617356013419E-2</v>
      </c>
      <c r="BV22">
        <f t="shared" si="33"/>
        <v>1.7857486177153634E-2</v>
      </c>
      <c r="BW22">
        <f t="shared" si="34"/>
        <v>1.1022018287397324E-2</v>
      </c>
      <c r="BX22">
        <f t="shared" si="35"/>
        <v>0.11646326885351306</v>
      </c>
      <c r="BY22">
        <f t="shared" si="36"/>
        <v>4.2325892266121823E-2</v>
      </c>
      <c r="BZ22">
        <f t="shared" si="37"/>
        <v>1.9137562769976798E-2</v>
      </c>
      <c r="CA22">
        <f t="shared" si="38"/>
        <v>9.8558701708276811E-3</v>
      </c>
      <c r="CB22">
        <f t="shared" si="39"/>
        <v>9.5547106822125846E-2</v>
      </c>
      <c r="CC22">
        <f t="shared" si="40"/>
        <v>3.068503341137109E-2</v>
      </c>
      <c r="CD22">
        <f t="shared" si="41"/>
        <v>1.2469476953627703E-2</v>
      </c>
      <c r="CE22">
        <f t="shared" si="42"/>
        <v>8.0445653181115642E-2</v>
      </c>
      <c r="CF22">
        <f t="shared" si="43"/>
        <v>2.312462960046336E-2</v>
      </c>
      <c r="CG22">
        <f t="shared" si="44"/>
        <v>6.9100505241603563E-2</v>
      </c>
      <c r="CH22" s="7">
        <v>250</v>
      </c>
      <c r="CI22" s="8">
        <v>250</v>
      </c>
      <c r="CJ22" s="8">
        <v>240</v>
      </c>
      <c r="CK22" s="8">
        <f t="shared" si="45"/>
        <v>1</v>
      </c>
      <c r="CL22" s="8">
        <f t="shared" si="46"/>
        <v>1</v>
      </c>
      <c r="CM22">
        <f t="shared" si="47"/>
        <v>0.04</v>
      </c>
      <c r="CN22">
        <f t="shared" si="59"/>
        <v>375</v>
      </c>
      <c r="CO22">
        <f t="shared" si="175"/>
        <v>500</v>
      </c>
      <c r="CP22">
        <f t="shared" si="175"/>
        <v>625</v>
      </c>
      <c r="CQ22">
        <f t="shared" si="175"/>
        <v>750</v>
      </c>
      <c r="CR22">
        <f t="shared" si="175"/>
        <v>875</v>
      </c>
      <c r="CS22">
        <f t="shared" si="175"/>
        <v>1000</v>
      </c>
      <c r="CT22">
        <f t="shared" si="175"/>
        <v>1125</v>
      </c>
      <c r="CU22">
        <f t="shared" si="175"/>
        <v>1250</v>
      </c>
      <c r="CV22">
        <f t="shared" si="61"/>
        <v>1.5</v>
      </c>
      <c r="CW22">
        <f t="shared" si="61"/>
        <v>2</v>
      </c>
      <c r="CX22">
        <f t="shared" si="61"/>
        <v>2.5</v>
      </c>
      <c r="CY22">
        <f t="shared" si="61"/>
        <v>3</v>
      </c>
      <c r="CZ22">
        <f t="shared" si="61"/>
        <v>3.5</v>
      </c>
      <c r="DA22">
        <f t="shared" si="61"/>
        <v>4</v>
      </c>
      <c r="DB22">
        <f t="shared" si="61"/>
        <v>4.5</v>
      </c>
      <c r="DC22">
        <f t="shared" si="61"/>
        <v>5</v>
      </c>
      <c r="DD22" s="11">
        <f t="shared" si="62"/>
        <v>2.6666666666666668E-2</v>
      </c>
      <c r="DE22" s="11">
        <f t="shared" si="62"/>
        <v>0.02</v>
      </c>
      <c r="DF22" s="11">
        <f t="shared" si="62"/>
        <v>1.6E-2</v>
      </c>
      <c r="DG22" s="11">
        <f t="shared" si="62"/>
        <v>1.3333333333333334E-2</v>
      </c>
      <c r="DH22" s="11">
        <f t="shared" si="62"/>
        <v>1.1428571428571429E-2</v>
      </c>
      <c r="DI22" s="11">
        <f t="shared" si="62"/>
        <v>0.01</v>
      </c>
      <c r="DJ22" s="11">
        <f t="shared" si="62"/>
        <v>8.8888888888888889E-3</v>
      </c>
      <c r="DK22" s="11">
        <f t="shared" si="62"/>
        <v>8.0000000000000002E-3</v>
      </c>
      <c r="DL22">
        <f t="shared" si="51"/>
        <v>10</v>
      </c>
      <c r="DM22">
        <f t="shared" ref="DM22:DT22" si="190">E22+F22</f>
        <v>6.232396360000001E-5</v>
      </c>
      <c r="DN22">
        <f t="shared" si="190"/>
        <v>2.541920031E-5</v>
      </c>
      <c r="DO22">
        <f t="shared" si="190"/>
        <v>1.321323965E-5</v>
      </c>
      <c r="DP22">
        <f t="shared" si="190"/>
        <v>7.8066759700000009E-6</v>
      </c>
      <c r="DQ22">
        <f t="shared" si="190"/>
        <v>5.0092699200000006E-6</v>
      </c>
      <c r="DR22">
        <f t="shared" si="190"/>
        <v>3.4086537199999999E-6</v>
      </c>
      <c r="DS22">
        <f t="shared" si="190"/>
        <v>2.4246065099999997E-6</v>
      </c>
      <c r="DT22">
        <f t="shared" si="190"/>
        <v>1.785781605E-6</v>
      </c>
    </row>
    <row r="23" spans="1:124">
      <c r="A23">
        <f>'2000 250 200 15'!A24</f>
        <v>20</v>
      </c>
      <c r="B23">
        <f t="shared" si="7"/>
        <v>-200</v>
      </c>
      <c r="C23">
        <f>'2000 250 200 15'!B24</f>
        <v>1.008E-2</v>
      </c>
      <c r="D23">
        <f t="shared" si="8"/>
        <v>-1.9965394678904935</v>
      </c>
      <c r="E23">
        <f>'2000 250 200 15'!C157</f>
        <v>4.5315684099999998E-5</v>
      </c>
      <c r="F23">
        <f>'2000 250 200 15'!C290</f>
        <v>1.7008146100000001E-5</v>
      </c>
      <c r="G23">
        <f>'2000 250 200 15'!C423</f>
        <v>8.4110266499999995E-6</v>
      </c>
      <c r="H23">
        <f>'2000 250 200 15'!C556</f>
        <v>4.8022193100000003E-6</v>
      </c>
      <c r="I23">
        <f>'2000 250 200 15'!C689</f>
        <v>3.00445944E-6</v>
      </c>
      <c r="J23">
        <f>'2000 250 200 15'!C822</f>
        <v>2.00479695E-6</v>
      </c>
      <c r="K23">
        <f>'2000 250 200 15'!C955</f>
        <v>1.4038571299999999E-6</v>
      </c>
      <c r="L23">
        <f>'2000 250 200 15'!C1088</f>
        <v>1.0207597999999999E-6</v>
      </c>
      <c r="M23">
        <f>'2000 250 200 15'!C1221</f>
        <v>7.6502450400000004E-7</v>
      </c>
      <c r="N23">
        <f t="shared" ref="N23:U23" si="191">E23-F23</f>
        <v>2.8307537999999997E-5</v>
      </c>
      <c r="O23">
        <f t="shared" si="191"/>
        <v>8.597119450000002E-6</v>
      </c>
      <c r="P23">
        <f t="shared" si="191"/>
        <v>3.6088073399999992E-6</v>
      </c>
      <c r="Q23">
        <f t="shared" si="191"/>
        <v>1.7977598700000003E-6</v>
      </c>
      <c r="R23">
        <f t="shared" si="191"/>
        <v>9.9966249000000003E-7</v>
      </c>
      <c r="S23">
        <f t="shared" si="191"/>
        <v>6.0093982000000007E-7</v>
      </c>
      <c r="T23">
        <f t="shared" si="191"/>
        <v>3.8309733000000004E-7</v>
      </c>
      <c r="U23">
        <f t="shared" si="191"/>
        <v>2.5573529599999986E-7</v>
      </c>
      <c r="V23">
        <f t="shared" ref="V23:AB23" si="192">E23-2*F23+G23</f>
        <v>1.9710418549999997E-5</v>
      </c>
      <c r="W23">
        <f t="shared" si="192"/>
        <v>4.9883121100000028E-6</v>
      </c>
      <c r="X23">
        <f t="shared" si="192"/>
        <v>1.8110474699999989E-6</v>
      </c>
      <c r="Y23">
        <f t="shared" si="192"/>
        <v>7.9809738000000027E-7</v>
      </c>
      <c r="Z23">
        <f t="shared" si="192"/>
        <v>3.9872266999999996E-7</v>
      </c>
      <c r="AA23">
        <f t="shared" si="192"/>
        <v>2.1784249000000003E-7</v>
      </c>
      <c r="AB23">
        <f t="shared" si="192"/>
        <v>1.2736203400000018E-7</v>
      </c>
      <c r="AC23">
        <f t="shared" ref="AC23:AH23" si="193">E23-3*F23+3*G23-H23</f>
        <v>1.4722106439999991E-5</v>
      </c>
      <c r="AD23">
        <f t="shared" si="193"/>
        <v>3.1772646400000065E-6</v>
      </c>
      <c r="AE23">
        <f t="shared" si="193"/>
        <v>1.0129500899999978E-6</v>
      </c>
      <c r="AF23">
        <f t="shared" si="193"/>
        <v>3.9937471000000031E-7</v>
      </c>
      <c r="AG23">
        <f t="shared" si="193"/>
        <v>1.808801799999995E-7</v>
      </c>
      <c r="AH23">
        <f t="shared" si="193"/>
        <v>9.0480456000000278E-8</v>
      </c>
      <c r="AI23">
        <f t="shared" si="12"/>
        <v>1.1544841799999985E-5</v>
      </c>
      <c r="AJ23">
        <f t="shared" si="13"/>
        <v>2.164314550000007E-6</v>
      </c>
      <c r="AK23">
        <f t="shared" si="14"/>
        <v>6.1357537999999829E-7</v>
      </c>
      <c r="AL23">
        <f t="shared" si="15"/>
        <v>2.1849453000000038E-7</v>
      </c>
      <c r="AM23">
        <f t="shared" si="16"/>
        <v>9.0399723999999226E-8</v>
      </c>
      <c r="AN23">
        <f t="shared" si="17"/>
        <v>9.3805272499999888E-6</v>
      </c>
      <c r="AO23">
        <f t="shared" si="18"/>
        <v>1.5507391700000045E-6</v>
      </c>
      <c r="AP23">
        <f t="shared" si="19"/>
        <v>3.9508084999999918E-7</v>
      </c>
      <c r="AQ23">
        <f t="shared" si="20"/>
        <v>1.2809480600000158E-7</v>
      </c>
      <c r="AR23">
        <f t="shared" si="21"/>
        <v>7.8297880799999762E-6</v>
      </c>
      <c r="AS23">
        <f t="shared" si="22"/>
        <v>1.1556583200000167E-6</v>
      </c>
      <c r="AT23">
        <f t="shared" si="23"/>
        <v>2.6698604399999379E-7</v>
      </c>
      <c r="AU23">
        <f t="shared" si="24"/>
        <v>6.6741297599999955E-6</v>
      </c>
      <c r="AV23">
        <f t="shared" si="25"/>
        <v>8.886722760000166E-7</v>
      </c>
      <c r="AW23">
        <f t="shared" si="26"/>
        <v>5.7854574839999774E-6</v>
      </c>
      <c r="AX23">
        <f t="shared" ref="AX23:BE23" si="194">N23/(E23+F23)</f>
        <v>0.45420087162743078</v>
      </c>
      <c r="AY23">
        <f t="shared" si="194"/>
        <v>0.338213974725043</v>
      </c>
      <c r="AZ23">
        <f t="shared" si="194"/>
        <v>0.27312042407481218</v>
      </c>
      <c r="BA23">
        <f t="shared" si="194"/>
        <v>0.2302848532098237</v>
      </c>
      <c r="BB23">
        <f t="shared" si="194"/>
        <v>0.19956305131349047</v>
      </c>
      <c r="BC23">
        <f t="shared" si="194"/>
        <v>0.17629827078258409</v>
      </c>
      <c r="BD23">
        <f t="shared" si="194"/>
        <v>0.15800323971176761</v>
      </c>
      <c r="BE23">
        <f t="shared" si="194"/>
        <v>0.14320615061246494</v>
      </c>
      <c r="BF23">
        <f t="shared" ref="BF23:BL23" si="195">V23/(E23+F23+G23)</f>
        <v>0.27865213033226061</v>
      </c>
      <c r="BG23">
        <f t="shared" si="195"/>
        <v>0.16505897875572587</v>
      </c>
      <c r="BH23">
        <f t="shared" si="195"/>
        <v>0.11167100556654574</v>
      </c>
      <c r="BI23">
        <f t="shared" si="195"/>
        <v>8.134325604047514E-2</v>
      </c>
      <c r="BJ23">
        <f t="shared" si="195"/>
        <v>6.2173025435545384E-2</v>
      </c>
      <c r="BK23">
        <f t="shared" si="195"/>
        <v>4.91808839502711E-2</v>
      </c>
      <c r="BL23">
        <f t="shared" si="195"/>
        <v>3.9929890752729721E-2</v>
      </c>
      <c r="BM23">
        <f t="shared" ref="BM23:BR23" si="196">AC23/(E23+F23+G23+H23)</f>
        <v>0.19489907722687252</v>
      </c>
      <c r="BN23">
        <f t="shared" si="196"/>
        <v>9.5626281842619038E-2</v>
      </c>
      <c r="BO23">
        <f t="shared" si="196"/>
        <v>5.5587869906352227E-2</v>
      </c>
      <c r="BP23">
        <f t="shared" si="196"/>
        <v>3.5609706466464289E-2</v>
      </c>
      <c r="BQ23">
        <f t="shared" si="196"/>
        <v>2.4331888937811429E-2</v>
      </c>
      <c r="BR23">
        <f t="shared" si="196"/>
        <v>1.7418717734471498E-2</v>
      </c>
      <c r="BS23">
        <f t="shared" si="30"/>
        <v>0.14699027351331778</v>
      </c>
      <c r="BT23">
        <f t="shared" si="31"/>
        <v>6.1432719669399297E-2</v>
      </c>
      <c r="BU23">
        <f t="shared" si="32"/>
        <v>3.1262821850647077E-2</v>
      </c>
      <c r="BV23">
        <f t="shared" si="33"/>
        <v>1.7856560636383509E-2</v>
      </c>
      <c r="BW23">
        <f t="shared" si="34"/>
        <v>1.1025838587154863E-2</v>
      </c>
      <c r="BX23">
        <f t="shared" si="35"/>
        <v>0.11646125842138035</v>
      </c>
      <c r="BY23">
        <f t="shared" si="36"/>
        <v>4.233001498037426E-2</v>
      </c>
      <c r="BZ23">
        <f t="shared" si="37"/>
        <v>1.9134913914247469E-2</v>
      </c>
      <c r="CA23">
        <f t="shared" si="38"/>
        <v>9.8525999481239319E-3</v>
      </c>
      <c r="CB23">
        <f t="shared" si="39"/>
        <v>9.5543257563817957E-2</v>
      </c>
      <c r="CC23">
        <f t="shared" si="40"/>
        <v>3.0690484009012624E-2</v>
      </c>
      <c r="CD23">
        <f t="shared" si="41"/>
        <v>1.2468907676563256E-2</v>
      </c>
      <c r="CE23">
        <f t="shared" si="42"/>
        <v>8.0439356206340407E-2</v>
      </c>
      <c r="CF23">
        <f t="shared" si="43"/>
        <v>2.3130285551804259E-2</v>
      </c>
      <c r="CG23">
        <f t="shared" si="44"/>
        <v>6.9091660474450853E-2</v>
      </c>
      <c r="CH23" s="7">
        <v>250</v>
      </c>
      <c r="CI23" s="8">
        <v>250</v>
      </c>
      <c r="CJ23" s="8">
        <v>240</v>
      </c>
      <c r="CK23" s="8">
        <f t="shared" si="45"/>
        <v>1</v>
      </c>
      <c r="CL23" s="8">
        <f t="shared" si="46"/>
        <v>1</v>
      </c>
      <c r="CM23">
        <f t="shared" si="47"/>
        <v>0.04</v>
      </c>
      <c r="CN23">
        <f t="shared" si="59"/>
        <v>375</v>
      </c>
      <c r="CO23">
        <f t="shared" si="175"/>
        <v>500</v>
      </c>
      <c r="CP23">
        <f t="shared" si="175"/>
        <v>625</v>
      </c>
      <c r="CQ23">
        <f t="shared" si="175"/>
        <v>750</v>
      </c>
      <c r="CR23">
        <f t="shared" si="175"/>
        <v>875</v>
      </c>
      <c r="CS23">
        <f t="shared" si="175"/>
        <v>1000</v>
      </c>
      <c r="CT23">
        <f t="shared" si="175"/>
        <v>1125</v>
      </c>
      <c r="CU23">
        <f t="shared" si="175"/>
        <v>1250</v>
      </c>
      <c r="CV23">
        <f t="shared" si="61"/>
        <v>1.5</v>
      </c>
      <c r="CW23">
        <f t="shared" si="61"/>
        <v>2</v>
      </c>
      <c r="CX23">
        <f t="shared" si="61"/>
        <v>2.5</v>
      </c>
      <c r="CY23">
        <f t="shared" si="61"/>
        <v>3</v>
      </c>
      <c r="CZ23">
        <f t="shared" si="61"/>
        <v>3.5</v>
      </c>
      <c r="DA23">
        <f t="shared" si="61"/>
        <v>4</v>
      </c>
      <c r="DB23">
        <f t="shared" si="61"/>
        <v>4.5</v>
      </c>
      <c r="DC23">
        <f t="shared" si="61"/>
        <v>5</v>
      </c>
      <c r="DD23" s="11">
        <f t="shared" si="62"/>
        <v>2.6666666666666668E-2</v>
      </c>
      <c r="DE23" s="11">
        <f t="shared" si="62"/>
        <v>0.02</v>
      </c>
      <c r="DF23" s="11">
        <f t="shared" si="62"/>
        <v>1.6E-2</v>
      </c>
      <c r="DG23" s="11">
        <f t="shared" si="62"/>
        <v>1.3333333333333334E-2</v>
      </c>
      <c r="DH23" s="11">
        <f t="shared" si="62"/>
        <v>1.1428571428571429E-2</v>
      </c>
      <c r="DI23" s="11">
        <f t="shared" si="62"/>
        <v>0.01</v>
      </c>
      <c r="DJ23" s="11">
        <f t="shared" si="62"/>
        <v>8.8888888888888889E-3</v>
      </c>
      <c r="DK23" s="11">
        <f t="shared" si="62"/>
        <v>8.0000000000000002E-3</v>
      </c>
      <c r="DL23">
        <f t="shared" si="51"/>
        <v>10</v>
      </c>
      <c r="DM23">
        <f t="shared" ref="DM23:DT23" si="197">E23+F23</f>
        <v>6.2323830200000007E-5</v>
      </c>
      <c r="DN23">
        <f t="shared" si="197"/>
        <v>2.5419172750000003E-5</v>
      </c>
      <c r="DO23">
        <f t="shared" si="197"/>
        <v>1.3213245960000001E-5</v>
      </c>
      <c r="DP23">
        <f t="shared" si="197"/>
        <v>7.8066787500000012E-6</v>
      </c>
      <c r="DQ23">
        <f t="shared" si="197"/>
        <v>5.00925639E-6</v>
      </c>
      <c r="DR23">
        <f t="shared" si="197"/>
        <v>3.4086540799999999E-6</v>
      </c>
      <c r="DS23">
        <f t="shared" si="197"/>
        <v>2.4246169299999998E-6</v>
      </c>
      <c r="DT23">
        <f t="shared" si="197"/>
        <v>1.7857843039999999E-6</v>
      </c>
    </row>
    <row r="24" spans="1:124">
      <c r="A24">
        <f>'2000 250 200 15'!A25</f>
        <v>21</v>
      </c>
      <c r="B24">
        <f t="shared" si="7"/>
        <v>-210</v>
      </c>
      <c r="C24">
        <f>'2000 250 200 15'!B25</f>
        <v>1.1310000000000001E-2</v>
      </c>
      <c r="D24">
        <f t="shared" si="8"/>
        <v>-1.9465373950745446</v>
      </c>
      <c r="E24">
        <f>'2000 250 200 15'!C158</f>
        <v>4.5315626300000003E-5</v>
      </c>
      <c r="F24">
        <f>'2000 250 200 15'!C291</f>
        <v>1.7008131599999998E-5</v>
      </c>
      <c r="G24">
        <f>'2000 250 200 15'!C424</f>
        <v>8.4110215800000004E-6</v>
      </c>
      <c r="H24">
        <f>'2000 250 200 15'!C557</f>
        <v>4.8022273200000004E-6</v>
      </c>
      <c r="I24">
        <f>'2000 250 200 15'!C690</f>
        <v>3.00445587E-6</v>
      </c>
      <c r="J24">
        <f>'2000 250 200 15'!C823</f>
        <v>2.0047926899999998E-6</v>
      </c>
      <c r="K24">
        <f>'2000 250 200 15'!C956</f>
        <v>1.4038604300000001E-6</v>
      </c>
      <c r="L24">
        <f>'2000 250 200 15'!C1089</f>
        <v>1.0207627100000001E-6</v>
      </c>
      <c r="M24">
        <f>'2000 250 200 15'!C1222</f>
        <v>7.6502369100000005E-7</v>
      </c>
      <c r="N24">
        <f t="shared" ref="N24:U24" si="198">E24-F24</f>
        <v>2.8307494700000005E-5</v>
      </c>
      <c r="O24">
        <f t="shared" si="198"/>
        <v>8.597110019999998E-6</v>
      </c>
      <c r="P24">
        <f t="shared" si="198"/>
        <v>3.60879426E-6</v>
      </c>
      <c r="Q24">
        <f t="shared" si="198"/>
        <v>1.7977714500000004E-6</v>
      </c>
      <c r="R24">
        <f t="shared" si="198"/>
        <v>9.996631800000002E-7</v>
      </c>
      <c r="S24">
        <f t="shared" si="198"/>
        <v>6.0093225999999975E-7</v>
      </c>
      <c r="T24">
        <f t="shared" si="198"/>
        <v>3.8309771999999997E-7</v>
      </c>
      <c r="U24">
        <f t="shared" si="198"/>
        <v>2.5573901900000003E-7</v>
      </c>
      <c r="V24">
        <f t="shared" ref="V24:AB24" si="199">E24-2*F24+G24</f>
        <v>1.9710384680000005E-5</v>
      </c>
      <c r="W24">
        <f t="shared" si="199"/>
        <v>4.988315759999998E-6</v>
      </c>
      <c r="X24">
        <f t="shared" si="199"/>
        <v>1.8110228099999996E-6</v>
      </c>
      <c r="Y24">
        <f t="shared" si="199"/>
        <v>7.9810827000000017E-7</v>
      </c>
      <c r="Z24">
        <f t="shared" si="199"/>
        <v>3.9873092000000045E-7</v>
      </c>
      <c r="AA24">
        <f t="shared" si="199"/>
        <v>2.1783453999999978E-7</v>
      </c>
      <c r="AB24">
        <f t="shared" si="199"/>
        <v>1.2735870099999994E-7</v>
      </c>
      <c r="AC24">
        <f t="shared" ref="AC24:AH24" si="200">E24-3*F24+3*G24-H24</f>
        <v>1.4722068920000009E-5</v>
      </c>
      <c r="AD24">
        <f t="shared" si="200"/>
        <v>3.1772929499999959E-6</v>
      </c>
      <c r="AE24">
        <f t="shared" si="200"/>
        <v>1.0129145400000003E-6</v>
      </c>
      <c r="AF24">
        <f t="shared" si="200"/>
        <v>3.9937735000000015E-7</v>
      </c>
      <c r="AG24">
        <f t="shared" si="200"/>
        <v>1.8089638000000025E-7</v>
      </c>
      <c r="AH24">
        <f t="shared" si="200"/>
        <v>9.0475838999999835E-8</v>
      </c>
      <c r="AI24">
        <f t="shared" si="12"/>
        <v>1.1544775970000013E-5</v>
      </c>
      <c r="AJ24">
        <f t="shared" si="13"/>
        <v>2.1643784099999973E-6</v>
      </c>
      <c r="AK24">
        <f t="shared" si="14"/>
        <v>6.1353718999999973E-7</v>
      </c>
      <c r="AL24">
        <f t="shared" si="15"/>
        <v>2.184809699999999E-7</v>
      </c>
      <c r="AM24">
        <f t="shared" si="16"/>
        <v>9.0420541000000836E-8</v>
      </c>
      <c r="AN24">
        <f t="shared" si="17"/>
        <v>9.3803975600000132E-6</v>
      </c>
      <c r="AO24">
        <f t="shared" si="18"/>
        <v>1.5508412200000022E-6</v>
      </c>
      <c r="AP24">
        <f t="shared" si="19"/>
        <v>3.9505622000000237E-7</v>
      </c>
      <c r="AQ24">
        <f t="shared" si="20"/>
        <v>1.2806042899999822E-7</v>
      </c>
      <c r="AR24">
        <f t="shared" si="21"/>
        <v>7.8295563400000161E-6</v>
      </c>
      <c r="AS24">
        <f t="shared" si="22"/>
        <v>1.1557849999999998E-6</v>
      </c>
      <c r="AT24">
        <f t="shared" si="23"/>
        <v>2.6699579100000246E-7</v>
      </c>
      <c r="AU24">
        <f t="shared" si="24"/>
        <v>6.6737713400000027E-6</v>
      </c>
      <c r="AV24">
        <f t="shared" si="25"/>
        <v>8.8878920900000074E-7</v>
      </c>
      <c r="AW24">
        <f t="shared" si="26"/>
        <v>5.7849821310000002E-6</v>
      </c>
      <c r="AX24">
        <f t="shared" ref="AX24:BE24" si="201">N24/(E24+F24)</f>
        <v>0.45420070377367283</v>
      </c>
      <c r="AY24">
        <f t="shared" si="201"/>
        <v>0.3382138641331402</v>
      </c>
      <c r="AZ24">
        <f t="shared" si="201"/>
        <v>0.27311937338893238</v>
      </c>
      <c r="BA24">
        <f t="shared" si="201"/>
        <v>0.23028620558124635</v>
      </c>
      <c r="BB24">
        <f t="shared" si="201"/>
        <v>0.19956350099744308</v>
      </c>
      <c r="BC24">
        <f t="shared" si="201"/>
        <v>0.17629610254973666</v>
      </c>
      <c r="BD24">
        <f t="shared" si="201"/>
        <v>0.15800299588001127</v>
      </c>
      <c r="BE24">
        <f t="shared" si="201"/>
        <v>0.14320806724521587</v>
      </c>
      <c r="BF24">
        <f t="shared" ref="BF24:BL24" si="202">V24/(E24+F24+G24)</f>
        <v>0.27865195629220896</v>
      </c>
      <c r="BG24">
        <f t="shared" si="202"/>
        <v>0.16505916266796608</v>
      </c>
      <c r="BH24">
        <f t="shared" si="202"/>
        <v>0.1116694893441447</v>
      </c>
      <c r="BI24">
        <f t="shared" si="202"/>
        <v>8.134436447292169E-2</v>
      </c>
      <c r="BJ24">
        <f t="shared" si="202"/>
        <v>6.2174355779972559E-2</v>
      </c>
      <c r="BK24">
        <f t="shared" si="202"/>
        <v>4.9179067479875729E-2</v>
      </c>
      <c r="BL24">
        <f t="shared" si="202"/>
        <v>3.9928778246609564E-2</v>
      </c>
      <c r="BM24">
        <f t="shared" ref="BM24:BR24" si="203">AC24/(E24+F24+G24+H24)</f>
        <v>0.19489875947798355</v>
      </c>
      <c r="BN24">
        <f t="shared" si="203"/>
        <v>9.5627177435593805E-2</v>
      </c>
      <c r="BO24">
        <f t="shared" si="203"/>
        <v>5.5585933938168332E-2</v>
      </c>
      <c r="BP24">
        <f t="shared" si="203"/>
        <v>3.5609930809110096E-2</v>
      </c>
      <c r="BQ24">
        <f t="shared" si="203"/>
        <v>2.433407345461723E-2</v>
      </c>
      <c r="BR24">
        <f t="shared" si="203"/>
        <v>1.7417825086657665E-2</v>
      </c>
      <c r="BS24">
        <f t="shared" si="30"/>
        <v>0.14698957184572142</v>
      </c>
      <c r="BT24">
        <f t="shared" si="31"/>
        <v>6.1434566107631046E-2</v>
      </c>
      <c r="BU24">
        <f t="shared" si="32"/>
        <v>3.1260878530733838E-2</v>
      </c>
      <c r="BV24">
        <f t="shared" si="33"/>
        <v>1.7855443114908685E-2</v>
      </c>
      <c r="BW24">
        <f t="shared" si="34"/>
        <v>1.102838085960412E-2</v>
      </c>
      <c r="BX24">
        <f t="shared" si="35"/>
        <v>0.11645975989913497</v>
      </c>
      <c r="BY24">
        <f t="shared" si="36"/>
        <v>4.2332819198240237E-2</v>
      </c>
      <c r="BZ24">
        <f t="shared" si="37"/>
        <v>1.9133719788511448E-2</v>
      </c>
      <c r="CA24">
        <f t="shared" si="38"/>
        <v>9.8499515654635536E-3</v>
      </c>
      <c r="CB24">
        <f t="shared" si="39"/>
        <v>9.5540515892174271E-2</v>
      </c>
      <c r="CC24">
        <f t="shared" si="40"/>
        <v>3.0693858956546829E-2</v>
      </c>
      <c r="CD24">
        <f t="shared" si="41"/>
        <v>1.246936259028605E-2</v>
      </c>
      <c r="CE24">
        <f t="shared" si="42"/>
        <v>8.0435105191757159E-2</v>
      </c>
      <c r="CF24">
        <f t="shared" si="43"/>
        <v>2.3133337499229169E-2</v>
      </c>
      <c r="CG24">
        <f t="shared" si="44"/>
        <v>6.9086042899550615E-2</v>
      </c>
      <c r="CH24" s="7">
        <v>250</v>
      </c>
      <c r="CI24" s="8">
        <v>250</v>
      </c>
      <c r="CJ24" s="8">
        <v>240</v>
      </c>
      <c r="CK24" s="8">
        <f t="shared" si="45"/>
        <v>1</v>
      </c>
      <c r="CL24" s="8">
        <f t="shared" si="46"/>
        <v>1</v>
      </c>
      <c r="CM24">
        <f t="shared" si="47"/>
        <v>0.04</v>
      </c>
      <c r="CN24">
        <f t="shared" si="59"/>
        <v>375</v>
      </c>
      <c r="CO24">
        <f t="shared" si="175"/>
        <v>500</v>
      </c>
      <c r="CP24">
        <f t="shared" si="175"/>
        <v>625</v>
      </c>
      <c r="CQ24">
        <f t="shared" si="175"/>
        <v>750</v>
      </c>
      <c r="CR24">
        <f t="shared" si="175"/>
        <v>875</v>
      </c>
      <c r="CS24">
        <f t="shared" si="175"/>
        <v>1000</v>
      </c>
      <c r="CT24">
        <f t="shared" si="175"/>
        <v>1125</v>
      </c>
      <c r="CU24">
        <f t="shared" si="175"/>
        <v>1250</v>
      </c>
      <c r="CV24">
        <f t="shared" si="61"/>
        <v>1.5</v>
      </c>
      <c r="CW24">
        <f t="shared" si="61"/>
        <v>2</v>
      </c>
      <c r="CX24">
        <f t="shared" si="61"/>
        <v>2.5</v>
      </c>
      <c r="CY24">
        <f t="shared" si="61"/>
        <v>3</v>
      </c>
      <c r="CZ24">
        <f t="shared" si="61"/>
        <v>3.5</v>
      </c>
      <c r="DA24">
        <f t="shared" si="61"/>
        <v>4</v>
      </c>
      <c r="DB24">
        <f t="shared" si="61"/>
        <v>4.5</v>
      </c>
      <c r="DC24">
        <f t="shared" si="61"/>
        <v>5</v>
      </c>
      <c r="DD24" s="11">
        <f t="shared" si="62"/>
        <v>2.6666666666666668E-2</v>
      </c>
      <c r="DE24" s="11">
        <f t="shared" si="62"/>
        <v>0.02</v>
      </c>
      <c r="DF24" s="11">
        <f t="shared" si="62"/>
        <v>1.6E-2</v>
      </c>
      <c r="DG24" s="11">
        <f t="shared" si="62"/>
        <v>1.3333333333333334E-2</v>
      </c>
      <c r="DH24" s="11">
        <f t="shared" si="62"/>
        <v>1.1428571428571429E-2</v>
      </c>
      <c r="DI24" s="11">
        <f t="shared" si="62"/>
        <v>0.01</v>
      </c>
      <c r="DJ24" s="11">
        <f t="shared" si="62"/>
        <v>8.8888888888888889E-3</v>
      </c>
      <c r="DK24" s="11">
        <f t="shared" si="62"/>
        <v>8.0000000000000002E-3</v>
      </c>
      <c r="DL24">
        <f t="shared" si="51"/>
        <v>10</v>
      </c>
      <c r="DM24">
        <f t="shared" ref="DM24:DT24" si="204">E24+F24</f>
        <v>6.2323757900000008E-5</v>
      </c>
      <c r="DN24">
        <f t="shared" si="204"/>
        <v>2.5419153179999997E-5</v>
      </c>
      <c r="DO24">
        <f t="shared" si="204"/>
        <v>1.32132489E-5</v>
      </c>
      <c r="DP24">
        <f t="shared" si="204"/>
        <v>7.8066831900000012E-6</v>
      </c>
      <c r="DQ24">
        <f t="shared" si="204"/>
        <v>5.0092485599999994E-6</v>
      </c>
      <c r="DR24">
        <f t="shared" si="204"/>
        <v>3.4086531199999998E-6</v>
      </c>
      <c r="DS24">
        <f t="shared" si="204"/>
        <v>2.4246231400000001E-6</v>
      </c>
      <c r="DT24">
        <f t="shared" si="204"/>
        <v>1.785786401E-6</v>
      </c>
    </row>
    <row r="25" spans="1:124">
      <c r="A25">
        <f>'2000 250 200 15'!A26</f>
        <v>22</v>
      </c>
      <c r="B25">
        <f t="shared" si="7"/>
        <v>-220</v>
      </c>
      <c r="C25">
        <f>'2000 250 200 15'!B26</f>
        <v>1.2699999999999999E-2</v>
      </c>
      <c r="D25">
        <f t="shared" si="8"/>
        <v>-1.8961962790440432</v>
      </c>
      <c r="E25">
        <f>'2000 250 200 15'!C159</f>
        <v>4.53156539E-5</v>
      </c>
      <c r="F25">
        <f>'2000 250 200 15'!C292</f>
        <v>1.7008133699999999E-5</v>
      </c>
      <c r="G25">
        <f>'2000 250 200 15'!C425</f>
        <v>8.4110179699999994E-6</v>
      </c>
      <c r="H25">
        <f>'2000 250 200 15'!C558</f>
        <v>4.8022286700000004E-6</v>
      </c>
      <c r="I25">
        <f>'2000 250 200 15'!C691</f>
        <v>3.00445884E-6</v>
      </c>
      <c r="J25">
        <f>'2000 250 200 15'!C824</f>
        <v>2.0047919099999999E-6</v>
      </c>
      <c r="K25">
        <f>'2000 250 200 15'!C957</f>
        <v>1.4038591699999999E-6</v>
      </c>
      <c r="L25">
        <f>'2000 250 200 15'!C1090</f>
        <v>1.02076258E-6</v>
      </c>
      <c r="M25">
        <f>'2000 250 200 15'!C1223</f>
        <v>7.6502427699999995E-7</v>
      </c>
      <c r="N25">
        <f t="shared" ref="N25:U25" si="205">E25-F25</f>
        <v>2.8307520200000001E-5</v>
      </c>
      <c r="O25">
        <f t="shared" si="205"/>
        <v>8.5971157299999995E-6</v>
      </c>
      <c r="P25">
        <f t="shared" si="205"/>
        <v>3.608789299999999E-6</v>
      </c>
      <c r="Q25">
        <f t="shared" si="205"/>
        <v>1.7977698300000004E-6</v>
      </c>
      <c r="R25">
        <f t="shared" si="205"/>
        <v>9.9966693000000004E-7</v>
      </c>
      <c r="S25">
        <f t="shared" si="205"/>
        <v>6.0093274000000001E-7</v>
      </c>
      <c r="T25">
        <f t="shared" si="205"/>
        <v>3.8309658999999989E-7</v>
      </c>
      <c r="U25">
        <f t="shared" si="205"/>
        <v>2.5573830300000008E-7</v>
      </c>
      <c r="V25">
        <f t="shared" ref="V25:AB25" si="206">E25-2*F25+G25</f>
        <v>1.971040447E-5</v>
      </c>
      <c r="W25">
        <f t="shared" si="206"/>
        <v>4.9883264300000005E-6</v>
      </c>
      <c r="X25">
        <f t="shared" si="206"/>
        <v>1.8110194699999985E-6</v>
      </c>
      <c r="Y25">
        <f t="shared" si="206"/>
        <v>7.9810290000000039E-7</v>
      </c>
      <c r="Z25">
        <f t="shared" si="206"/>
        <v>3.9873419000000003E-7</v>
      </c>
      <c r="AA25">
        <f t="shared" si="206"/>
        <v>2.1783615000000011E-7</v>
      </c>
      <c r="AB25">
        <f t="shared" si="206"/>
        <v>1.2735828699999982E-7</v>
      </c>
      <c r="AC25">
        <f t="shared" ref="AC25:AH25" si="207">E25-3*F25+3*G25-H25</f>
        <v>1.4722078040000005E-5</v>
      </c>
      <c r="AD25">
        <f t="shared" si="207"/>
        <v>3.1773069599999995E-6</v>
      </c>
      <c r="AE25">
        <f t="shared" si="207"/>
        <v>1.0129165699999986E-6</v>
      </c>
      <c r="AF25">
        <f t="shared" si="207"/>
        <v>3.9936871000000121E-7</v>
      </c>
      <c r="AG25">
        <f t="shared" si="207"/>
        <v>1.8089803999999928E-7</v>
      </c>
      <c r="AH25">
        <f t="shared" si="207"/>
        <v>9.0477863000000719E-8</v>
      </c>
      <c r="AI25">
        <f t="shared" si="12"/>
        <v>1.1544771080000003E-5</v>
      </c>
      <c r="AJ25">
        <f t="shared" si="13"/>
        <v>2.1643903900000022E-6</v>
      </c>
      <c r="AK25">
        <f t="shared" si="14"/>
        <v>6.1354785999999693E-7</v>
      </c>
      <c r="AL25">
        <f t="shared" si="15"/>
        <v>2.1847067000000129E-7</v>
      </c>
      <c r="AM25">
        <f t="shared" si="16"/>
        <v>9.0420176999999621E-8</v>
      </c>
      <c r="AN25">
        <f t="shared" si="17"/>
        <v>9.3803806899999873E-6</v>
      </c>
      <c r="AO25">
        <f t="shared" si="18"/>
        <v>1.5508425300000082E-6</v>
      </c>
      <c r="AP25">
        <f t="shared" si="19"/>
        <v>3.9507719000000009E-7</v>
      </c>
      <c r="AQ25">
        <f t="shared" si="20"/>
        <v>1.2805049299999976E-7</v>
      </c>
      <c r="AR25">
        <f t="shared" si="21"/>
        <v>7.8295381599999878E-6</v>
      </c>
      <c r="AS25">
        <f t="shared" si="22"/>
        <v>1.1557653400000121E-6</v>
      </c>
      <c r="AT25">
        <f t="shared" si="23"/>
        <v>2.6702669699999885E-7</v>
      </c>
      <c r="AU25">
        <f t="shared" si="24"/>
        <v>6.6737728199999691E-6</v>
      </c>
      <c r="AV25">
        <f t="shared" si="25"/>
        <v>8.8873864300001139E-7</v>
      </c>
      <c r="AW25">
        <f t="shared" si="26"/>
        <v>5.785034176999963E-6</v>
      </c>
      <c r="AX25">
        <f t="shared" ref="AX25:BE25" si="208">N25/(E25+F25)</f>
        <v>0.45420089648081663</v>
      </c>
      <c r="AY25">
        <f t="shared" si="208"/>
        <v>0.33821410885818126</v>
      </c>
      <c r="AZ25">
        <f t="shared" si="208"/>
        <v>0.27311904472253151</v>
      </c>
      <c r="BA25">
        <f t="shared" si="208"/>
        <v>0.23028587063298508</v>
      </c>
      <c r="BB25">
        <f t="shared" si="208"/>
        <v>0.19956416236500041</v>
      </c>
      <c r="BC25">
        <f t="shared" si="208"/>
        <v>0.1762963488771048</v>
      </c>
      <c r="BD25">
        <f t="shared" si="208"/>
        <v>0.1580026204087297</v>
      </c>
      <c r="BE25">
        <f t="shared" si="208"/>
        <v>0.1432076297333843</v>
      </c>
      <c r="BF25">
        <f t="shared" ref="BF25:BL25" si="209">V25/(E25+F25+G25)</f>
        <v>0.27865213329093486</v>
      </c>
      <c r="BG25">
        <f t="shared" si="209"/>
        <v>0.16505951660313872</v>
      </c>
      <c r="BH25">
        <f t="shared" si="209"/>
        <v>0.1116692785075783</v>
      </c>
      <c r="BI25">
        <f t="shared" si="209"/>
        <v>8.1343787805651879E-2</v>
      </c>
      <c r="BJ25">
        <f t="shared" si="209"/>
        <v>6.2174856656752896E-2</v>
      </c>
      <c r="BK25">
        <f t="shared" si="209"/>
        <v>4.9179455052296955E-2</v>
      </c>
      <c r="BL25">
        <f t="shared" si="209"/>
        <v>3.9928658516313734E-2</v>
      </c>
      <c r="BM25">
        <f t="shared" ref="BM25:BR25" si="210">AC25/(E25+F25+G25+H25)</f>
        <v>0.19489880941346324</v>
      </c>
      <c r="BN25">
        <f t="shared" si="210"/>
        <v>9.5627591007921064E-2</v>
      </c>
      <c r="BO25">
        <f t="shared" si="210"/>
        <v>5.5586045552453146E-2</v>
      </c>
      <c r="BP25">
        <f t="shared" si="210"/>
        <v>3.5609153196328173E-2</v>
      </c>
      <c r="BQ25">
        <f t="shared" si="210"/>
        <v>2.4334294138082042E-2</v>
      </c>
      <c r="BR25">
        <f t="shared" si="210"/>
        <v>1.7418220045623527E-2</v>
      </c>
      <c r="BS25">
        <f t="shared" si="30"/>
        <v>0.14698945267364408</v>
      </c>
      <c r="BT25">
        <f t="shared" si="31"/>
        <v>6.1434902612753681E-2</v>
      </c>
      <c r="BU25">
        <f t="shared" si="32"/>
        <v>3.1261424305846656E-2</v>
      </c>
      <c r="BV25">
        <f t="shared" si="33"/>
        <v>1.785459820613769E-2</v>
      </c>
      <c r="BW25">
        <f t="shared" si="34"/>
        <v>1.1028334599070854E-2</v>
      </c>
      <c r="BX25">
        <f t="shared" si="35"/>
        <v>0.11645950761310202</v>
      </c>
      <c r="BY25">
        <f t="shared" si="36"/>
        <v>4.2332854067122713E-2</v>
      </c>
      <c r="BZ25">
        <f t="shared" si="37"/>
        <v>1.9134736779554424E-2</v>
      </c>
      <c r="CA25">
        <f t="shared" si="38"/>
        <v>9.8491852510774226E-3</v>
      </c>
      <c r="CB25">
        <f t="shared" si="39"/>
        <v>9.5540260975179592E-2</v>
      </c>
      <c r="CC25">
        <f t="shared" si="40"/>
        <v>3.0693336329753143E-2</v>
      </c>
      <c r="CD25">
        <f t="shared" si="41"/>
        <v>1.247080648581847E-2</v>
      </c>
      <c r="CE25">
        <f t="shared" si="42"/>
        <v>8.0435095652420616E-2</v>
      </c>
      <c r="CF25">
        <f t="shared" si="43"/>
        <v>2.3132020633103843E-2</v>
      </c>
      <c r="CG25">
        <f t="shared" si="44"/>
        <v>6.9086640665946511E-2</v>
      </c>
      <c r="CH25" s="7">
        <v>250</v>
      </c>
      <c r="CI25" s="8">
        <v>250</v>
      </c>
      <c r="CJ25" s="8">
        <v>240</v>
      </c>
      <c r="CK25" s="8">
        <f t="shared" si="45"/>
        <v>1</v>
      </c>
      <c r="CL25" s="8">
        <f t="shared" si="46"/>
        <v>1</v>
      </c>
      <c r="CM25">
        <f t="shared" si="47"/>
        <v>0.04</v>
      </c>
      <c r="CN25">
        <f t="shared" si="59"/>
        <v>375</v>
      </c>
      <c r="CO25">
        <f t="shared" si="175"/>
        <v>500</v>
      </c>
      <c r="CP25">
        <f t="shared" si="175"/>
        <v>625</v>
      </c>
      <c r="CQ25">
        <f t="shared" si="175"/>
        <v>750</v>
      </c>
      <c r="CR25">
        <f t="shared" si="175"/>
        <v>875</v>
      </c>
      <c r="CS25">
        <f t="shared" si="175"/>
        <v>1000</v>
      </c>
      <c r="CT25">
        <f t="shared" si="175"/>
        <v>1125</v>
      </c>
      <c r="CU25">
        <f t="shared" si="175"/>
        <v>1250</v>
      </c>
      <c r="CV25">
        <f t="shared" si="61"/>
        <v>1.5</v>
      </c>
      <c r="CW25">
        <f t="shared" si="61"/>
        <v>2</v>
      </c>
      <c r="CX25">
        <f t="shared" si="61"/>
        <v>2.5</v>
      </c>
      <c r="CY25">
        <f t="shared" si="61"/>
        <v>3</v>
      </c>
      <c r="CZ25">
        <f t="shared" si="61"/>
        <v>3.5</v>
      </c>
      <c r="DA25">
        <f t="shared" si="61"/>
        <v>4</v>
      </c>
      <c r="DB25">
        <f t="shared" si="61"/>
        <v>4.5</v>
      </c>
      <c r="DC25">
        <f t="shared" si="61"/>
        <v>5</v>
      </c>
      <c r="DD25" s="11">
        <f t="shared" si="62"/>
        <v>2.6666666666666668E-2</v>
      </c>
      <c r="DE25" s="11">
        <f t="shared" si="62"/>
        <v>0.02</v>
      </c>
      <c r="DF25" s="11">
        <f t="shared" si="62"/>
        <v>1.6E-2</v>
      </c>
      <c r="DG25" s="11">
        <f t="shared" si="62"/>
        <v>1.3333333333333334E-2</v>
      </c>
      <c r="DH25" s="11">
        <f t="shared" si="62"/>
        <v>1.1428571428571429E-2</v>
      </c>
      <c r="DI25" s="11">
        <f t="shared" si="62"/>
        <v>0.01</v>
      </c>
      <c r="DJ25" s="11">
        <f t="shared" si="62"/>
        <v>8.8888888888888889E-3</v>
      </c>
      <c r="DK25" s="11">
        <f t="shared" si="62"/>
        <v>8.0000000000000002E-3</v>
      </c>
      <c r="DL25">
        <f t="shared" si="51"/>
        <v>10</v>
      </c>
      <c r="DM25">
        <f t="shared" ref="DM25:DT25" si="211">E25+F25</f>
        <v>6.2323787599999995E-5</v>
      </c>
      <c r="DN25">
        <f t="shared" si="211"/>
        <v>2.541915167E-5</v>
      </c>
      <c r="DO25">
        <f t="shared" si="211"/>
        <v>1.3213246639999999E-5</v>
      </c>
      <c r="DP25">
        <f t="shared" si="211"/>
        <v>7.8066875099999999E-6</v>
      </c>
      <c r="DQ25">
        <f t="shared" si="211"/>
        <v>5.0092507499999999E-6</v>
      </c>
      <c r="DR25">
        <f t="shared" si="211"/>
        <v>3.4086510799999996E-6</v>
      </c>
      <c r="DS25">
        <f t="shared" si="211"/>
        <v>2.42462175E-6</v>
      </c>
      <c r="DT25">
        <f t="shared" si="211"/>
        <v>1.785786857E-6</v>
      </c>
    </row>
    <row r="26" spans="1:124">
      <c r="A26">
        <f>'2000 250 200 15'!A27</f>
        <v>23</v>
      </c>
      <c r="B26">
        <f t="shared" si="7"/>
        <v>-230</v>
      </c>
      <c r="C26">
        <f>'2000 250 200 15'!B27</f>
        <v>1.4250000000000001E-2</v>
      </c>
      <c r="D26">
        <f t="shared" si="8"/>
        <v>-1.846185135655471</v>
      </c>
      <c r="E26">
        <f>'2000 250 200 15'!C160</f>
        <v>4.5315741100000001E-5</v>
      </c>
      <c r="F26">
        <f>'2000 250 200 15'!C293</f>
        <v>1.70081489E-5</v>
      </c>
      <c r="G26">
        <f>'2000 250 200 15'!C426</f>
        <v>8.4110172899999994E-6</v>
      </c>
      <c r="H26">
        <f>'2000 250 200 15'!C559</f>
        <v>4.8022236100000003E-6</v>
      </c>
      <c r="I26">
        <f>'2000 250 200 15'!C692</f>
        <v>3.0044659899999999E-6</v>
      </c>
      <c r="J26">
        <f>'2000 250 200 15'!C825</f>
        <v>2.0047944999999998E-6</v>
      </c>
      <c r="K26">
        <f>'2000 250 200 15'!C958</f>
        <v>1.4038545599999999E-6</v>
      </c>
      <c r="L26">
        <f>'2000 250 200 15'!C1091</f>
        <v>1.02075989E-6</v>
      </c>
      <c r="M26">
        <f>'2000 250 200 15'!C1224</f>
        <v>7.6502578600000003E-7</v>
      </c>
      <c r="N26">
        <f t="shared" ref="N26:U26" si="212">E26-F26</f>
        <v>2.8307592200000001E-5</v>
      </c>
      <c r="O26">
        <f t="shared" si="212"/>
        <v>8.5971316100000003E-6</v>
      </c>
      <c r="P26">
        <f t="shared" si="212"/>
        <v>3.6087936799999992E-6</v>
      </c>
      <c r="Q26">
        <f t="shared" si="212"/>
        <v>1.7977576200000004E-6</v>
      </c>
      <c r="R26">
        <f t="shared" si="212"/>
        <v>9.9967149000000006E-7</v>
      </c>
      <c r="S26">
        <f t="shared" si="212"/>
        <v>6.0093993999999987E-7</v>
      </c>
      <c r="T26">
        <f t="shared" si="212"/>
        <v>3.8309466999999992E-7</v>
      </c>
      <c r="U26">
        <f t="shared" si="212"/>
        <v>2.5573410399999999E-7</v>
      </c>
      <c r="V26">
        <f t="shared" ref="V26:AB26" si="213">E26-2*F26+G26</f>
        <v>1.9710460590000001E-5</v>
      </c>
      <c r="W26">
        <f t="shared" si="213"/>
        <v>4.9883379300000012E-6</v>
      </c>
      <c r="X26">
        <f t="shared" si="213"/>
        <v>1.8110360599999988E-6</v>
      </c>
      <c r="Y26">
        <f t="shared" si="213"/>
        <v>7.9808613000000033E-7</v>
      </c>
      <c r="Z26">
        <f t="shared" si="213"/>
        <v>3.9873155000000019E-7</v>
      </c>
      <c r="AA26">
        <f t="shared" si="213"/>
        <v>2.1784526999999995E-7</v>
      </c>
      <c r="AB26">
        <f t="shared" si="213"/>
        <v>1.2736056599999993E-7</v>
      </c>
      <c r="AC26">
        <f t="shared" ref="AC26:AH26" si="214">E26-3*F26+3*G26-H26</f>
        <v>1.472212266E-5</v>
      </c>
      <c r="AD26">
        <f t="shared" si="214"/>
        <v>3.1773018700000024E-6</v>
      </c>
      <c r="AE26">
        <f t="shared" si="214"/>
        <v>1.012949929999998E-6</v>
      </c>
      <c r="AF26">
        <f t="shared" si="214"/>
        <v>3.9935458000000056E-7</v>
      </c>
      <c r="AG26">
        <f t="shared" si="214"/>
        <v>1.8088628000000046E-7</v>
      </c>
      <c r="AH26">
        <f t="shared" si="214"/>
        <v>9.0484703999999806E-8</v>
      </c>
      <c r="AI26">
        <f t="shared" si="12"/>
        <v>1.1544820789999998E-5</v>
      </c>
      <c r="AJ26">
        <f t="shared" si="13"/>
        <v>2.1643519400000039E-6</v>
      </c>
      <c r="AK26">
        <f t="shared" si="14"/>
        <v>6.1359534999999747E-7</v>
      </c>
      <c r="AL26">
        <f t="shared" si="15"/>
        <v>2.1846829999999989E-7</v>
      </c>
      <c r="AM26">
        <f t="shared" si="16"/>
        <v>9.0401576000001074E-8</v>
      </c>
      <c r="AN26">
        <f t="shared" si="17"/>
        <v>9.3804688499999904E-6</v>
      </c>
      <c r="AO26">
        <f t="shared" si="18"/>
        <v>1.5507565900000116E-6</v>
      </c>
      <c r="AP26">
        <f t="shared" si="19"/>
        <v>3.9512704999999736E-7</v>
      </c>
      <c r="AQ26">
        <f t="shared" si="20"/>
        <v>1.2806672399999924E-7</v>
      </c>
      <c r="AR26">
        <f t="shared" si="21"/>
        <v>7.8297122599999786E-6</v>
      </c>
      <c r="AS26">
        <f t="shared" si="22"/>
        <v>1.1556295400000102E-6</v>
      </c>
      <c r="AT26">
        <f t="shared" si="23"/>
        <v>2.6706032600000024E-7</v>
      </c>
      <c r="AU26">
        <f t="shared" si="24"/>
        <v>6.6740827199999824E-6</v>
      </c>
      <c r="AV26">
        <f t="shared" si="25"/>
        <v>8.8856921400000527E-7</v>
      </c>
      <c r="AW26">
        <f t="shared" si="26"/>
        <v>5.7855135060000131E-6</v>
      </c>
      <c r="AX26">
        <f t="shared" ref="AX26:BE26" si="215">N26/(E26+F26)</f>
        <v>0.45420130547050258</v>
      </c>
      <c r="AY26">
        <f t="shared" si="215"/>
        <v>0.33821454038811649</v>
      </c>
      <c r="AZ26">
        <f t="shared" si="215"/>
        <v>0.27311949485458931</v>
      </c>
      <c r="BA26">
        <f t="shared" si="215"/>
        <v>0.23028424493782873</v>
      </c>
      <c r="BB26">
        <f t="shared" si="215"/>
        <v>0.19956468464669525</v>
      </c>
      <c r="BC26">
        <f t="shared" si="215"/>
        <v>0.17629856562587876</v>
      </c>
      <c r="BD26">
        <f t="shared" si="215"/>
        <v>0.15800230424263945</v>
      </c>
      <c r="BE26">
        <f t="shared" si="215"/>
        <v>0.14320537309539938</v>
      </c>
      <c r="BF26">
        <f t="shared" ref="BF26:BL26" si="216">V26/(E26+F26+G26)</f>
        <v>0.27865252596134421</v>
      </c>
      <c r="BG26">
        <f t="shared" si="216"/>
        <v>0.16505984546084645</v>
      </c>
      <c r="BH26">
        <f t="shared" si="216"/>
        <v>0.1116702917547919</v>
      </c>
      <c r="BI26">
        <f t="shared" si="216"/>
        <v>8.1342039783767306E-2</v>
      </c>
      <c r="BJ26">
        <f t="shared" si="216"/>
        <v>6.2174395265215177E-2</v>
      </c>
      <c r="BK26">
        <f t="shared" si="216"/>
        <v>4.9181566312588951E-2</v>
      </c>
      <c r="BL26">
        <f t="shared" si="216"/>
        <v>3.9929445510042134E-2</v>
      </c>
      <c r="BM26">
        <f t="shared" ref="BM26:BR26" si="217">AC26/(E26+F26+G26+H26)</f>
        <v>0.19489915071688274</v>
      </c>
      <c r="BN26">
        <f t="shared" si="217"/>
        <v>9.5627390008605179E-2</v>
      </c>
      <c r="BO26">
        <f t="shared" si="217"/>
        <v>5.5587864054485771E-2</v>
      </c>
      <c r="BP26">
        <f t="shared" si="217"/>
        <v>3.5607893092369676E-2</v>
      </c>
      <c r="BQ26">
        <f t="shared" si="217"/>
        <v>2.4332704203388237E-2</v>
      </c>
      <c r="BR26">
        <f t="shared" si="217"/>
        <v>1.7419547765784041E-2</v>
      </c>
      <c r="BS26">
        <f t="shared" si="30"/>
        <v>0.14698989130777271</v>
      </c>
      <c r="BT26">
        <f t="shared" si="31"/>
        <v>6.1433777752729755E-2</v>
      </c>
      <c r="BU26">
        <f t="shared" si="32"/>
        <v>3.1263844982899004E-2</v>
      </c>
      <c r="BV26">
        <f t="shared" si="33"/>
        <v>1.7854408339985126E-2</v>
      </c>
      <c r="BW26">
        <f t="shared" si="34"/>
        <v>1.1026060568500787E-2</v>
      </c>
      <c r="BX26">
        <f t="shared" si="35"/>
        <v>0.11646044829718585</v>
      </c>
      <c r="BY26">
        <f t="shared" si="36"/>
        <v>4.2330491331862827E-2</v>
      </c>
      <c r="BZ26">
        <f t="shared" si="37"/>
        <v>1.9137154702959101E-2</v>
      </c>
      <c r="CA26">
        <f t="shared" si="38"/>
        <v>9.8504345232191641E-3</v>
      </c>
      <c r="CB26">
        <f t="shared" si="39"/>
        <v>9.5542266764850114E-2</v>
      </c>
      <c r="CC26">
        <f t="shared" si="40"/>
        <v>3.0689720228481664E-2</v>
      </c>
      <c r="CD26">
        <f t="shared" si="41"/>
        <v>1.2472378086445982E-2</v>
      </c>
      <c r="CE26">
        <f t="shared" si="42"/>
        <v>8.0438734620985303E-2</v>
      </c>
      <c r="CF26">
        <f t="shared" si="43"/>
        <v>2.3127602676473458E-2</v>
      </c>
      <c r="CG26">
        <f t="shared" si="44"/>
        <v>6.9092281944295217E-2</v>
      </c>
      <c r="CH26" s="7">
        <v>250</v>
      </c>
      <c r="CI26" s="8">
        <v>250</v>
      </c>
      <c r="CJ26" s="8">
        <v>240</v>
      </c>
      <c r="CK26" s="8">
        <f t="shared" si="45"/>
        <v>1</v>
      </c>
      <c r="CL26" s="8">
        <f t="shared" si="46"/>
        <v>1</v>
      </c>
      <c r="CM26">
        <f t="shared" si="47"/>
        <v>0.04</v>
      </c>
      <c r="CN26">
        <f t="shared" si="59"/>
        <v>375</v>
      </c>
      <c r="CO26">
        <f t="shared" si="175"/>
        <v>500</v>
      </c>
      <c r="CP26">
        <f t="shared" si="175"/>
        <v>625</v>
      </c>
      <c r="CQ26">
        <f t="shared" si="175"/>
        <v>750</v>
      </c>
      <c r="CR26">
        <f t="shared" si="175"/>
        <v>875</v>
      </c>
      <c r="CS26">
        <f t="shared" si="175"/>
        <v>1000</v>
      </c>
      <c r="CT26">
        <f t="shared" si="175"/>
        <v>1125</v>
      </c>
      <c r="CU26">
        <f t="shared" si="175"/>
        <v>1250</v>
      </c>
      <c r="CV26">
        <f t="shared" si="61"/>
        <v>1.5</v>
      </c>
      <c r="CW26">
        <f t="shared" si="61"/>
        <v>2</v>
      </c>
      <c r="CX26">
        <f t="shared" si="61"/>
        <v>2.5</v>
      </c>
      <c r="CY26">
        <f t="shared" si="61"/>
        <v>3</v>
      </c>
      <c r="CZ26">
        <f t="shared" si="61"/>
        <v>3.5</v>
      </c>
      <c r="DA26">
        <f t="shared" si="61"/>
        <v>4</v>
      </c>
      <c r="DB26">
        <f t="shared" si="61"/>
        <v>4.5</v>
      </c>
      <c r="DC26">
        <f t="shared" si="61"/>
        <v>5</v>
      </c>
      <c r="DD26" s="11">
        <f t="shared" si="62"/>
        <v>2.6666666666666668E-2</v>
      </c>
      <c r="DE26" s="11">
        <f t="shared" si="62"/>
        <v>0.02</v>
      </c>
      <c r="DF26" s="11">
        <f t="shared" si="62"/>
        <v>1.6E-2</v>
      </c>
      <c r="DG26" s="11">
        <f t="shared" si="62"/>
        <v>1.3333333333333334E-2</v>
      </c>
      <c r="DH26" s="11">
        <f t="shared" si="62"/>
        <v>1.1428571428571429E-2</v>
      </c>
      <c r="DI26" s="11">
        <f t="shared" si="62"/>
        <v>0.01</v>
      </c>
      <c r="DJ26" s="11">
        <f t="shared" si="62"/>
        <v>8.8888888888888889E-3</v>
      </c>
      <c r="DK26" s="11">
        <f t="shared" si="62"/>
        <v>8.0000000000000002E-3</v>
      </c>
      <c r="DL26">
        <f t="shared" si="51"/>
        <v>10</v>
      </c>
      <c r="DM26">
        <f t="shared" ref="DM26:DT26" si="218">E26+F26</f>
        <v>6.2323890000000001E-5</v>
      </c>
      <c r="DN26">
        <f t="shared" si="218"/>
        <v>2.5419166189999999E-5</v>
      </c>
      <c r="DO26">
        <f t="shared" si="218"/>
        <v>1.32132409E-5</v>
      </c>
      <c r="DP26">
        <f t="shared" si="218"/>
        <v>7.8066896000000005E-6</v>
      </c>
      <c r="DQ26">
        <f t="shared" si="218"/>
        <v>5.0092604900000001E-6</v>
      </c>
      <c r="DR26">
        <f t="shared" si="218"/>
        <v>3.4086490599999995E-6</v>
      </c>
      <c r="DS26">
        <f t="shared" si="218"/>
        <v>2.4246144500000002E-6</v>
      </c>
      <c r="DT26">
        <f t="shared" si="218"/>
        <v>1.785785676E-6</v>
      </c>
    </row>
    <row r="27" spans="1:124">
      <c r="A27">
        <f>'2000 250 200 15'!A28</f>
        <v>24</v>
      </c>
      <c r="B27">
        <f t="shared" si="7"/>
        <v>-240</v>
      </c>
      <c r="C27">
        <f>'2000 250 200 15'!B28</f>
        <v>1.6E-2</v>
      </c>
      <c r="D27">
        <f t="shared" si="8"/>
        <v>-1.7958800173440752</v>
      </c>
      <c r="E27">
        <f>'2000 250 200 15'!C161</f>
        <v>4.5315822600000001E-5</v>
      </c>
      <c r="F27">
        <f>'2000 250 200 15'!C294</f>
        <v>1.70081657E-5</v>
      </c>
      <c r="G27">
        <f>'2000 250 200 15'!C427</f>
        <v>8.4110197200000008E-6</v>
      </c>
      <c r="H27">
        <f>'2000 250 200 15'!C560</f>
        <v>4.8022157000000001E-6</v>
      </c>
      <c r="I27">
        <f>'2000 250 200 15'!C693</f>
        <v>3.0044721300000001E-6</v>
      </c>
      <c r="J27">
        <f>'2000 250 200 15'!C826</f>
        <v>2.00479852E-6</v>
      </c>
      <c r="K27">
        <f>'2000 250 200 15'!C959</f>
        <v>1.4038499E-6</v>
      </c>
      <c r="L27">
        <f>'2000 250 200 15'!C1092</f>
        <v>1.02075657E-6</v>
      </c>
      <c r="M27">
        <f>'2000 250 200 15'!C1225</f>
        <v>7.6502711899999999E-7</v>
      </c>
      <c r="N27">
        <f t="shared" ref="N27:U27" si="219">E27-F27</f>
        <v>2.8307656900000001E-5</v>
      </c>
      <c r="O27">
        <f t="shared" si="219"/>
        <v>8.5971459799999989E-6</v>
      </c>
      <c r="P27">
        <f t="shared" si="219"/>
        <v>3.6088040200000007E-6</v>
      </c>
      <c r="Q27">
        <f t="shared" si="219"/>
        <v>1.79774357E-6</v>
      </c>
      <c r="R27">
        <f t="shared" si="219"/>
        <v>9.9967361000000013E-7</v>
      </c>
      <c r="S27">
        <f t="shared" si="219"/>
        <v>6.0094862000000001E-7</v>
      </c>
      <c r="T27">
        <f t="shared" si="219"/>
        <v>3.8309332999999993E-7</v>
      </c>
      <c r="U27">
        <f t="shared" si="219"/>
        <v>2.5572945100000005E-7</v>
      </c>
      <c r="V27">
        <f t="shared" ref="V27:AB27" si="220">E27-2*F27+G27</f>
        <v>1.9710510920000002E-5</v>
      </c>
      <c r="W27">
        <f t="shared" si="220"/>
        <v>4.9883419599999982E-6</v>
      </c>
      <c r="X27">
        <f t="shared" si="220"/>
        <v>1.8110604500000006E-6</v>
      </c>
      <c r="Y27">
        <f t="shared" si="220"/>
        <v>7.9806995999999991E-7</v>
      </c>
      <c r="Z27">
        <f t="shared" si="220"/>
        <v>3.9872499000000011E-7</v>
      </c>
      <c r="AA27">
        <f t="shared" si="220"/>
        <v>2.1785529000000009E-7</v>
      </c>
      <c r="AB27">
        <f t="shared" si="220"/>
        <v>1.2736387899999988E-7</v>
      </c>
      <c r="AC27">
        <f t="shared" ref="AC27:AH27" si="221">E27-3*F27+3*G27-H27</f>
        <v>1.472216896E-5</v>
      </c>
      <c r="AD27">
        <f t="shared" si="221"/>
        <v>3.1772815099999976E-6</v>
      </c>
      <c r="AE27">
        <f t="shared" si="221"/>
        <v>1.0129904900000016E-6</v>
      </c>
      <c r="AF27">
        <f t="shared" si="221"/>
        <v>3.9934496999999852E-7</v>
      </c>
      <c r="AG27">
        <f t="shared" si="221"/>
        <v>1.8086970000000024E-7</v>
      </c>
      <c r="AH27">
        <f t="shared" si="221"/>
        <v>9.0491411000000207E-8</v>
      </c>
      <c r="AI27">
        <f t="shared" si="12"/>
        <v>1.1544887450000005E-5</v>
      </c>
      <c r="AJ27">
        <f t="shared" si="13"/>
        <v>2.1642910199999968E-6</v>
      </c>
      <c r="AK27">
        <f t="shared" si="14"/>
        <v>6.1364552000000264E-7</v>
      </c>
      <c r="AL27">
        <f t="shared" si="15"/>
        <v>2.1847526999999892E-7</v>
      </c>
      <c r="AM27">
        <f t="shared" si="16"/>
        <v>9.0378288999999398E-8</v>
      </c>
      <c r="AN27">
        <f t="shared" si="17"/>
        <v>9.3805964300000148E-6</v>
      </c>
      <c r="AO27">
        <f t="shared" si="18"/>
        <v>1.550645499999998E-6</v>
      </c>
      <c r="AP27">
        <f t="shared" si="19"/>
        <v>3.9517024999999716E-7</v>
      </c>
      <c r="AQ27">
        <f t="shared" si="20"/>
        <v>1.2809698100000143E-7</v>
      </c>
      <c r="AR27">
        <f t="shared" si="21"/>
        <v>7.8299509300000187E-6</v>
      </c>
      <c r="AS27">
        <f t="shared" si="22"/>
        <v>1.1554752499999998E-6</v>
      </c>
      <c r="AT27">
        <f t="shared" si="23"/>
        <v>2.670732690000006E-7</v>
      </c>
      <c r="AU27">
        <f t="shared" si="24"/>
        <v>6.6744756800000187E-6</v>
      </c>
      <c r="AV27">
        <f t="shared" si="25"/>
        <v>8.8840198099998753E-7</v>
      </c>
      <c r="AW27">
        <f t="shared" si="26"/>
        <v>5.7860736990000296E-6</v>
      </c>
      <c r="AX27">
        <f t="shared" ref="AX27:BE27" si="222">N27/(E27+F27)</f>
        <v>0.4542016272087645</v>
      </c>
      <c r="AY27">
        <f t="shared" si="222"/>
        <v>0.3382148498447044</v>
      </c>
      <c r="AZ27">
        <f t="shared" si="222"/>
        <v>0.27312039067567001</v>
      </c>
      <c r="BA27">
        <f t="shared" si="222"/>
        <v>0.23028249741094103</v>
      </c>
      <c r="BB27">
        <f t="shared" si="222"/>
        <v>0.19956470309704671</v>
      </c>
      <c r="BC27">
        <f t="shared" si="222"/>
        <v>0.17630114519114884</v>
      </c>
      <c r="BD27">
        <f t="shared" si="222"/>
        <v>0.15800227160162611</v>
      </c>
      <c r="BE27">
        <f t="shared" si="222"/>
        <v>0.14320292685795724</v>
      </c>
      <c r="BF27">
        <f t="shared" ref="BF27:BL27" si="223">V27/(E27+F27+G27)</f>
        <v>0.27865284067582125</v>
      </c>
      <c r="BG27">
        <f t="shared" si="223"/>
        <v>0.16505991698375624</v>
      </c>
      <c r="BH27">
        <f t="shared" si="223"/>
        <v>0.11167179112192095</v>
      </c>
      <c r="BI27">
        <f t="shared" si="223"/>
        <v>8.1340373061824595E-2</v>
      </c>
      <c r="BJ27">
        <f t="shared" si="223"/>
        <v>6.2173319040447497E-2</v>
      </c>
      <c r="BK27">
        <f t="shared" si="223"/>
        <v>4.9183872437006511E-2</v>
      </c>
      <c r="BL27">
        <f t="shared" si="223"/>
        <v>3.993056739784661E-2</v>
      </c>
      <c r="BM27">
        <f t="shared" ref="BM27:BR27" si="224">AC27/(E27+F27+G27+H27)</f>
        <v>0.19489952416800313</v>
      </c>
      <c r="BN27">
        <f t="shared" si="224"/>
        <v>9.562672698150973E-2</v>
      </c>
      <c r="BO27">
        <f t="shared" si="224"/>
        <v>5.559007559710482E-2</v>
      </c>
      <c r="BP27">
        <f t="shared" si="224"/>
        <v>3.5607043881541976E-2</v>
      </c>
      <c r="BQ27">
        <f t="shared" si="224"/>
        <v>2.4330466737658457E-2</v>
      </c>
      <c r="BR27">
        <f t="shared" si="224"/>
        <v>1.7420847765670586E-2</v>
      </c>
      <c r="BS27">
        <f t="shared" si="30"/>
        <v>0.14699055482642731</v>
      </c>
      <c r="BT27">
        <f t="shared" si="31"/>
        <v>6.1432011121711205E-2</v>
      </c>
      <c r="BU27">
        <f t="shared" si="32"/>
        <v>3.1266401207539221E-2</v>
      </c>
      <c r="BV27">
        <f t="shared" si="33"/>
        <v>1.7854986327244849E-2</v>
      </c>
      <c r="BW27">
        <f t="shared" si="34"/>
        <v>1.1023215586552894E-2</v>
      </c>
      <c r="BX27">
        <f t="shared" si="35"/>
        <v>0.1164618833305037</v>
      </c>
      <c r="BY27">
        <f t="shared" si="36"/>
        <v>4.2327439510963266E-2</v>
      </c>
      <c r="BZ27">
        <f t="shared" si="37"/>
        <v>1.9139250063873441E-2</v>
      </c>
      <c r="CA27">
        <f t="shared" si="38"/>
        <v>9.852765115699269E-3</v>
      </c>
      <c r="CB27">
        <f t="shared" si="39"/>
        <v>9.5545064511295408E-2</v>
      </c>
      <c r="CC27">
        <f t="shared" si="40"/>
        <v>3.0685611792202222E-2</v>
      </c>
      <c r="CD27">
        <f t="shared" si="41"/>
        <v>1.2472983702389768E-2</v>
      </c>
      <c r="CE27">
        <f t="shared" si="42"/>
        <v>8.0443378627348322E-2</v>
      </c>
      <c r="CF27">
        <f t="shared" si="43"/>
        <v>2.3123241023171055E-2</v>
      </c>
      <c r="CG27">
        <f t="shared" si="44"/>
        <v>6.9098892437838594E-2</v>
      </c>
      <c r="CH27" s="7">
        <v>250</v>
      </c>
      <c r="CI27" s="8">
        <v>250</v>
      </c>
      <c r="CJ27" s="8">
        <v>240</v>
      </c>
      <c r="CK27" s="8">
        <f t="shared" si="45"/>
        <v>1</v>
      </c>
      <c r="CL27" s="8">
        <f t="shared" si="46"/>
        <v>1</v>
      </c>
      <c r="CM27">
        <f t="shared" si="47"/>
        <v>0.04</v>
      </c>
      <c r="CN27">
        <f t="shared" si="59"/>
        <v>375</v>
      </c>
      <c r="CO27">
        <f t="shared" si="175"/>
        <v>500</v>
      </c>
      <c r="CP27">
        <f t="shared" si="175"/>
        <v>625</v>
      </c>
      <c r="CQ27">
        <f t="shared" si="175"/>
        <v>750</v>
      </c>
      <c r="CR27">
        <f t="shared" si="175"/>
        <v>875</v>
      </c>
      <c r="CS27">
        <f t="shared" si="175"/>
        <v>1000</v>
      </c>
      <c r="CT27">
        <f t="shared" si="175"/>
        <v>1125</v>
      </c>
      <c r="CU27">
        <f t="shared" si="175"/>
        <v>1250</v>
      </c>
      <c r="CV27">
        <f t="shared" si="61"/>
        <v>1.5</v>
      </c>
      <c r="CW27">
        <f t="shared" si="61"/>
        <v>2</v>
      </c>
      <c r="CX27">
        <f t="shared" si="61"/>
        <v>2.5</v>
      </c>
      <c r="CY27">
        <f t="shared" si="61"/>
        <v>3</v>
      </c>
      <c r="CZ27">
        <f t="shared" si="61"/>
        <v>3.5</v>
      </c>
      <c r="DA27">
        <f t="shared" si="61"/>
        <v>4</v>
      </c>
      <c r="DB27">
        <f t="shared" si="61"/>
        <v>4.5</v>
      </c>
      <c r="DC27">
        <f t="shared" si="61"/>
        <v>5</v>
      </c>
      <c r="DD27" s="11">
        <f t="shared" si="62"/>
        <v>2.6666666666666668E-2</v>
      </c>
      <c r="DE27" s="11">
        <f t="shared" si="62"/>
        <v>0.02</v>
      </c>
      <c r="DF27" s="11">
        <f t="shared" si="62"/>
        <v>1.6E-2</v>
      </c>
      <c r="DG27" s="11">
        <f t="shared" si="62"/>
        <v>1.3333333333333334E-2</v>
      </c>
      <c r="DH27" s="11">
        <f t="shared" si="62"/>
        <v>1.1428571428571429E-2</v>
      </c>
      <c r="DI27" s="11">
        <f t="shared" si="62"/>
        <v>0.01</v>
      </c>
      <c r="DJ27" s="11">
        <f t="shared" si="62"/>
        <v>8.8888888888888889E-3</v>
      </c>
      <c r="DK27" s="11">
        <f t="shared" si="62"/>
        <v>8.0000000000000002E-3</v>
      </c>
      <c r="DL27">
        <f t="shared" si="51"/>
        <v>10</v>
      </c>
      <c r="DM27">
        <f t="shared" ref="DM27:DT27" si="225">E27+F27</f>
        <v>6.2323988300000004E-5</v>
      </c>
      <c r="DN27">
        <f t="shared" si="225"/>
        <v>2.5419185420000001E-5</v>
      </c>
      <c r="DO27">
        <f t="shared" si="225"/>
        <v>1.3213235420000001E-5</v>
      </c>
      <c r="DP27">
        <f t="shared" si="225"/>
        <v>7.8066878300000011E-6</v>
      </c>
      <c r="DQ27">
        <f t="shared" si="225"/>
        <v>5.0092706499999997E-6</v>
      </c>
      <c r="DR27">
        <f t="shared" si="225"/>
        <v>3.4086484199999997E-6</v>
      </c>
      <c r="DS27">
        <f t="shared" si="225"/>
        <v>2.42460647E-6</v>
      </c>
      <c r="DT27">
        <f t="shared" si="225"/>
        <v>1.7857836889999999E-6</v>
      </c>
    </row>
    <row r="28" spans="1:124">
      <c r="A28">
        <f>'2000 250 200 15'!A29</f>
        <v>25</v>
      </c>
      <c r="B28">
        <f t="shared" si="7"/>
        <v>-250</v>
      </c>
      <c r="C28">
        <f>'2000 250 200 15'!B29</f>
        <v>1.796E-2</v>
      </c>
      <c r="D28">
        <f t="shared" si="8"/>
        <v>-1.7456936676687145</v>
      </c>
      <c r="E28">
        <f>'2000 250 200 15'!C162</f>
        <v>4.5315835799999999E-5</v>
      </c>
      <c r="F28">
        <f>'2000 250 200 15'!C295</f>
        <v>1.70081713E-5</v>
      </c>
      <c r="G28">
        <f>'2000 250 200 15'!C428</f>
        <v>8.4110234699999994E-6</v>
      </c>
      <c r="H28">
        <f>'2000 250 200 15'!C561</f>
        <v>4.8022088900000002E-6</v>
      </c>
      <c r="I28">
        <f>'2000 250 200 15'!C694</f>
        <v>3.0044726800000002E-6</v>
      </c>
      <c r="J28">
        <f>'2000 250 200 15'!C827</f>
        <v>2.00480151E-6</v>
      </c>
      <c r="K28">
        <f>'2000 250 200 15'!C960</f>
        <v>1.40384809E-6</v>
      </c>
      <c r="L28">
        <f>'2000 250 200 15'!C1093</f>
        <v>1.0207545300000001E-6</v>
      </c>
      <c r="M28">
        <f>'2000 250 200 15'!C1226</f>
        <v>7.6502729299999999E-7</v>
      </c>
      <c r="N28">
        <f t="shared" ref="N28:U28" si="226">E28-F28</f>
        <v>2.83076645E-5</v>
      </c>
      <c r="O28">
        <f t="shared" si="226"/>
        <v>8.5971478300000003E-6</v>
      </c>
      <c r="P28">
        <f t="shared" si="226"/>
        <v>3.6088145799999992E-6</v>
      </c>
      <c r="Q28">
        <f t="shared" si="226"/>
        <v>1.79773621E-6</v>
      </c>
      <c r="R28">
        <f t="shared" si="226"/>
        <v>9.9967117000000017E-7</v>
      </c>
      <c r="S28">
        <f t="shared" si="226"/>
        <v>6.0095342000000006E-7</v>
      </c>
      <c r="T28">
        <f t="shared" si="226"/>
        <v>3.8309355999999992E-7</v>
      </c>
      <c r="U28">
        <f t="shared" si="226"/>
        <v>2.5572723700000006E-7</v>
      </c>
      <c r="V28">
        <f t="shared" ref="V28:AB28" si="227">E28-2*F28+G28</f>
        <v>1.9710516669999999E-5</v>
      </c>
      <c r="W28">
        <f t="shared" si="227"/>
        <v>4.9883332500000011E-6</v>
      </c>
      <c r="X28">
        <f t="shared" si="227"/>
        <v>1.8110783699999992E-6</v>
      </c>
      <c r="Y28">
        <f t="shared" si="227"/>
        <v>7.9806503999999985E-7</v>
      </c>
      <c r="Z28">
        <f t="shared" si="227"/>
        <v>3.9871775000000011E-7</v>
      </c>
      <c r="AA28">
        <f t="shared" si="227"/>
        <v>2.1785986000000015E-7</v>
      </c>
      <c r="AB28">
        <f t="shared" si="227"/>
        <v>1.2736632299999985E-7</v>
      </c>
      <c r="AC28">
        <f t="shared" ref="AC28:AH28" si="228">E28-3*F28+3*G28-H28</f>
        <v>1.4722183419999999E-5</v>
      </c>
      <c r="AD28">
        <f t="shared" si="228"/>
        <v>3.1772548800000028E-6</v>
      </c>
      <c r="AE28">
        <f t="shared" si="228"/>
        <v>1.0130133299999989E-6</v>
      </c>
      <c r="AF28">
        <f t="shared" si="228"/>
        <v>3.9934728999999889E-7</v>
      </c>
      <c r="AG28">
        <f t="shared" si="228"/>
        <v>1.808578900000006E-7</v>
      </c>
      <c r="AH28">
        <f t="shared" si="228"/>
        <v>9.0493537000000084E-8</v>
      </c>
      <c r="AI28">
        <f t="shared" si="12"/>
        <v>1.1544928539999996E-5</v>
      </c>
      <c r="AJ28">
        <f t="shared" si="13"/>
        <v>2.1642415500000044E-6</v>
      </c>
      <c r="AK28">
        <f t="shared" si="14"/>
        <v>6.1366604000000042E-7</v>
      </c>
      <c r="AL28">
        <f t="shared" si="15"/>
        <v>2.1848939999999893E-7</v>
      </c>
      <c r="AM28">
        <f t="shared" si="16"/>
        <v>9.0364352999999667E-8</v>
      </c>
      <c r="AN28">
        <f t="shared" si="17"/>
        <v>9.3806869899999943E-6</v>
      </c>
      <c r="AO28">
        <f t="shared" si="18"/>
        <v>1.5505755099999993E-6</v>
      </c>
      <c r="AP28">
        <f t="shared" si="19"/>
        <v>3.9517663999999874E-7</v>
      </c>
      <c r="AQ28">
        <f t="shared" si="20"/>
        <v>1.2812504700000307E-7</v>
      </c>
      <c r="AR28">
        <f t="shared" si="21"/>
        <v>7.8301114799999982E-6</v>
      </c>
      <c r="AS28">
        <f t="shared" si="22"/>
        <v>1.1553988700000101E-6</v>
      </c>
      <c r="AT28">
        <f t="shared" si="23"/>
        <v>2.6705159299999524E-7</v>
      </c>
      <c r="AU28">
        <f t="shared" si="24"/>
        <v>6.6747126099999776E-6</v>
      </c>
      <c r="AV28">
        <f t="shared" si="25"/>
        <v>8.8834727700001949E-7</v>
      </c>
      <c r="AW28">
        <f t="shared" si="26"/>
        <v>5.7863653329999853E-6</v>
      </c>
      <c r="AX28">
        <f t="shared" ref="AX28:BE28" si="229">N28/(E28+F28)</f>
        <v>0.45420161214249011</v>
      </c>
      <c r="AY28">
        <f t="shared" si="229"/>
        <v>0.33821479821801614</v>
      </c>
      <c r="AZ28">
        <f t="shared" si="229"/>
        <v>0.27312125312537827</v>
      </c>
      <c r="BA28">
        <f t="shared" si="229"/>
        <v>0.23028173928708096</v>
      </c>
      <c r="BB28">
        <f t="shared" si="229"/>
        <v>0.19956407497031026</v>
      </c>
      <c r="BC28">
        <f t="shared" si="229"/>
        <v>0.17630249234183532</v>
      </c>
      <c r="BD28">
        <f t="shared" si="229"/>
        <v>0.15800261735261173</v>
      </c>
      <c r="BE28">
        <f t="shared" si="229"/>
        <v>0.14320183670051839</v>
      </c>
      <c r="BF28">
        <f t="shared" ref="BF28:BL28" si="230">V28/(E28+F28+G28)</f>
        <v>0.27865283313187095</v>
      </c>
      <c r="BG28">
        <f t="shared" si="230"/>
        <v>0.16505961490473012</v>
      </c>
      <c r="BH28">
        <f t="shared" si="230"/>
        <v>0.11167291337048509</v>
      </c>
      <c r="BI28">
        <f t="shared" si="230"/>
        <v>8.1339898717941811E-2</v>
      </c>
      <c r="BJ28">
        <f t="shared" si="230"/>
        <v>6.2172173333329944E-2</v>
      </c>
      <c r="BK28">
        <f t="shared" si="230"/>
        <v>4.9184913727887844E-2</v>
      </c>
      <c r="BL28">
        <f t="shared" si="230"/>
        <v>3.9931379650313632E-2</v>
      </c>
      <c r="BM28">
        <f t="shared" ref="BM28:BR28" si="231">AC28/(E28+F28+G28+H28)</f>
        <v>0.19489967498476016</v>
      </c>
      <c r="BN28">
        <f t="shared" si="231"/>
        <v>9.5625916604491976E-2</v>
      </c>
      <c r="BO28">
        <f t="shared" si="231"/>
        <v>5.5591327527880575E-2</v>
      </c>
      <c r="BP28">
        <f t="shared" si="231"/>
        <v>3.560726686949886E-2</v>
      </c>
      <c r="BQ28">
        <f t="shared" si="231"/>
        <v>2.4328879079178686E-2</v>
      </c>
      <c r="BR28">
        <f t="shared" si="231"/>
        <v>1.7421259350794603E-2</v>
      </c>
      <c r="BS28">
        <f t="shared" si="30"/>
        <v>0.14699104750124684</v>
      </c>
      <c r="BT28">
        <f t="shared" si="31"/>
        <v>6.143059634601962E-2</v>
      </c>
      <c r="BU28">
        <f t="shared" si="32"/>
        <v>3.1267448859265107E-2</v>
      </c>
      <c r="BV28">
        <f t="shared" si="33"/>
        <v>1.7856151497860046E-2</v>
      </c>
      <c r="BW28">
        <f t="shared" si="34"/>
        <v>1.1021516030042981E-2</v>
      </c>
      <c r="BX28">
        <f t="shared" si="35"/>
        <v>0.11646297977293017</v>
      </c>
      <c r="BY28">
        <f t="shared" si="36"/>
        <v>4.2325524084562485E-2</v>
      </c>
      <c r="BZ28">
        <f t="shared" si="37"/>
        <v>1.9139562674187129E-2</v>
      </c>
      <c r="CA28">
        <f t="shared" si="38"/>
        <v>9.8549291179137934E-3</v>
      </c>
      <c r="CB28">
        <f t="shared" si="39"/>
        <v>9.554700325597365E-2</v>
      </c>
      <c r="CC28">
        <f t="shared" si="40"/>
        <v>3.0683581574183667E-2</v>
      </c>
      <c r="CD28">
        <f t="shared" si="41"/>
        <v>1.2471973241038242E-2</v>
      </c>
      <c r="CE28">
        <f t="shared" si="42"/>
        <v>8.0446219239470013E-2</v>
      </c>
      <c r="CF28">
        <f t="shared" si="43"/>
        <v>2.3121815745982304E-2</v>
      </c>
      <c r="CG28">
        <f t="shared" si="44"/>
        <v>6.9102362334689277E-2</v>
      </c>
      <c r="CH28" s="7">
        <v>250</v>
      </c>
      <c r="CI28" s="8">
        <v>250</v>
      </c>
      <c r="CJ28" s="8">
        <v>240</v>
      </c>
      <c r="CK28" s="8">
        <f t="shared" si="45"/>
        <v>1</v>
      </c>
      <c r="CL28" s="8">
        <f t="shared" si="46"/>
        <v>1</v>
      </c>
      <c r="CM28">
        <f t="shared" si="47"/>
        <v>0.04</v>
      </c>
      <c r="CN28">
        <f t="shared" si="59"/>
        <v>375</v>
      </c>
      <c r="CO28">
        <f t="shared" si="175"/>
        <v>500</v>
      </c>
      <c r="CP28">
        <f t="shared" si="175"/>
        <v>625</v>
      </c>
      <c r="CQ28">
        <f t="shared" si="175"/>
        <v>750</v>
      </c>
      <c r="CR28">
        <f t="shared" si="175"/>
        <v>875</v>
      </c>
      <c r="CS28">
        <f t="shared" si="175"/>
        <v>1000</v>
      </c>
      <c r="CT28">
        <f t="shared" si="175"/>
        <v>1125</v>
      </c>
      <c r="CU28">
        <f t="shared" si="175"/>
        <v>1250</v>
      </c>
      <c r="CV28">
        <f t="shared" si="61"/>
        <v>1.5</v>
      </c>
      <c r="CW28">
        <f t="shared" si="61"/>
        <v>2</v>
      </c>
      <c r="CX28">
        <f t="shared" si="61"/>
        <v>2.5</v>
      </c>
      <c r="CY28">
        <f t="shared" si="61"/>
        <v>3</v>
      </c>
      <c r="CZ28">
        <f t="shared" si="61"/>
        <v>3.5</v>
      </c>
      <c r="DA28">
        <f t="shared" si="61"/>
        <v>4</v>
      </c>
      <c r="DB28">
        <f t="shared" si="61"/>
        <v>4.5</v>
      </c>
      <c r="DC28">
        <f t="shared" si="61"/>
        <v>5</v>
      </c>
      <c r="DD28" s="11">
        <f t="shared" si="62"/>
        <v>2.6666666666666668E-2</v>
      </c>
      <c r="DE28" s="11">
        <f t="shared" si="62"/>
        <v>0.02</v>
      </c>
      <c r="DF28" s="11">
        <f t="shared" si="62"/>
        <v>1.6E-2</v>
      </c>
      <c r="DG28" s="11">
        <f t="shared" si="62"/>
        <v>1.3333333333333334E-2</v>
      </c>
      <c r="DH28" s="11">
        <f t="shared" si="62"/>
        <v>1.1428571428571429E-2</v>
      </c>
      <c r="DI28" s="11">
        <f t="shared" si="62"/>
        <v>0.01</v>
      </c>
      <c r="DJ28" s="11">
        <f t="shared" si="62"/>
        <v>8.8888888888888889E-3</v>
      </c>
      <c r="DK28" s="11">
        <f t="shared" si="62"/>
        <v>8.0000000000000002E-3</v>
      </c>
      <c r="DL28">
        <f t="shared" si="51"/>
        <v>10</v>
      </c>
      <c r="DM28">
        <f t="shared" ref="DM28:DT28" si="232">E28+F28</f>
        <v>6.2324007099999999E-5</v>
      </c>
      <c r="DN28">
        <f t="shared" si="232"/>
        <v>2.5419194769999999E-5</v>
      </c>
      <c r="DO28">
        <f t="shared" si="232"/>
        <v>1.3213232359999999E-5</v>
      </c>
      <c r="DP28">
        <f t="shared" si="232"/>
        <v>7.8066815700000008E-6</v>
      </c>
      <c r="DQ28">
        <f t="shared" si="232"/>
        <v>5.0092741900000002E-6</v>
      </c>
      <c r="DR28">
        <f t="shared" si="232"/>
        <v>3.4086496000000002E-6</v>
      </c>
      <c r="DS28">
        <f t="shared" si="232"/>
        <v>2.4246026200000002E-6</v>
      </c>
      <c r="DT28">
        <f t="shared" si="232"/>
        <v>1.7857818230000001E-6</v>
      </c>
    </row>
    <row r="29" spans="1:124">
      <c r="A29">
        <f>'2000 250 200 15'!A30</f>
        <v>26</v>
      </c>
      <c r="B29">
        <f t="shared" si="7"/>
        <v>-260</v>
      </c>
      <c r="C29">
        <f>'2000 250 200 15'!B30</f>
        <v>2.0160000000000001E-2</v>
      </c>
      <c r="D29">
        <f t="shared" si="8"/>
        <v>-1.6955094722265123</v>
      </c>
      <c r="E29">
        <f>'2000 250 200 15'!C163</f>
        <v>4.5315747799999999E-5</v>
      </c>
      <c r="F29">
        <f>'2000 250 200 15'!C296</f>
        <v>1.7008155200000001E-5</v>
      </c>
      <c r="G29">
        <f>'2000 250 200 15'!C429</f>
        <v>8.4110235900000007E-6</v>
      </c>
      <c r="H29">
        <f>'2000 250 200 15'!C562</f>
        <v>4.8022042899999996E-6</v>
      </c>
      <c r="I29">
        <f>'2000 250 200 15'!C695</f>
        <v>3.0044663600000001E-6</v>
      </c>
      <c r="J29">
        <f>'2000 250 200 15'!C828</f>
        <v>2.0048015300000001E-6</v>
      </c>
      <c r="K29">
        <f>'2000 250 200 15'!C961</f>
        <v>1.40384944E-6</v>
      </c>
      <c r="L29">
        <f>'2000 250 200 15'!C1094</f>
        <v>1.0207543199999999E-6</v>
      </c>
      <c r="M29">
        <f>'2000 250 200 15'!C1227</f>
        <v>7.6502599400000004E-7</v>
      </c>
      <c r="N29">
        <f t="shared" ref="N29:U29" si="233">E29-F29</f>
        <v>2.8307592599999998E-5</v>
      </c>
      <c r="O29">
        <f t="shared" si="233"/>
        <v>8.5971316100000003E-6</v>
      </c>
      <c r="P29">
        <f t="shared" si="233"/>
        <v>3.6088193000000011E-6</v>
      </c>
      <c r="Q29">
        <f t="shared" si="233"/>
        <v>1.7977379299999995E-6</v>
      </c>
      <c r="R29">
        <f t="shared" si="233"/>
        <v>9.9966483000000004E-7</v>
      </c>
      <c r="S29">
        <f t="shared" si="233"/>
        <v>6.0095209000000011E-7</v>
      </c>
      <c r="T29">
        <f t="shared" si="233"/>
        <v>3.8309512000000007E-7</v>
      </c>
      <c r="U29">
        <f t="shared" si="233"/>
        <v>2.5572832599999988E-7</v>
      </c>
      <c r="V29">
        <f t="shared" ref="V29:AB29" si="234">E29-2*F29+G29</f>
        <v>1.9710460989999997E-5</v>
      </c>
      <c r="W29">
        <f t="shared" si="234"/>
        <v>4.9883123099999993E-6</v>
      </c>
      <c r="X29">
        <f t="shared" si="234"/>
        <v>1.8110813700000016E-6</v>
      </c>
      <c r="Y29">
        <f t="shared" si="234"/>
        <v>7.9807309999999944E-7</v>
      </c>
      <c r="Z29">
        <f t="shared" si="234"/>
        <v>3.9871273999999994E-7</v>
      </c>
      <c r="AA29">
        <f t="shared" si="234"/>
        <v>2.1785697000000004E-7</v>
      </c>
      <c r="AB29">
        <f t="shared" si="234"/>
        <v>1.2736679400000018E-7</v>
      </c>
      <c r="AC29">
        <f t="shared" ref="AC29:AH29" si="235">E29-3*F29+3*G29-H29</f>
        <v>1.4722148679999995E-5</v>
      </c>
      <c r="AD29">
        <f t="shared" si="235"/>
        <v>3.1772309399999986E-6</v>
      </c>
      <c r="AE29">
        <f t="shared" si="235"/>
        <v>1.0130082700000009E-6</v>
      </c>
      <c r="AF29">
        <f t="shared" si="235"/>
        <v>3.9936035999999993E-7</v>
      </c>
      <c r="AG29">
        <f t="shared" si="235"/>
        <v>1.8085577000000011E-7</v>
      </c>
      <c r="AH29">
        <f t="shared" si="235"/>
        <v>9.0490175999999644E-8</v>
      </c>
      <c r="AI29">
        <f t="shared" si="12"/>
        <v>1.1544917740000001E-5</v>
      </c>
      <c r="AJ29">
        <f t="shared" si="13"/>
        <v>2.1642226699999973E-6</v>
      </c>
      <c r="AK29">
        <f t="shared" si="14"/>
        <v>6.1364791000000178E-7</v>
      </c>
      <c r="AL29">
        <f t="shared" si="15"/>
        <v>2.1850458999999961E-7</v>
      </c>
      <c r="AM29">
        <f t="shared" si="16"/>
        <v>9.0365594000000886E-8</v>
      </c>
      <c r="AN29">
        <f t="shared" si="17"/>
        <v>9.3806950700000101E-6</v>
      </c>
      <c r="AO29">
        <f t="shared" si="18"/>
        <v>1.5505747599999904E-6</v>
      </c>
      <c r="AP29">
        <f t="shared" si="19"/>
        <v>3.951433200000045E-7</v>
      </c>
      <c r="AQ29">
        <f t="shared" si="20"/>
        <v>1.2813899599999872E-7</v>
      </c>
      <c r="AR29">
        <f t="shared" si="21"/>
        <v>7.8301203099999856E-6</v>
      </c>
      <c r="AS29">
        <f t="shared" si="22"/>
        <v>1.155431439999987E-6</v>
      </c>
      <c r="AT29">
        <f t="shared" si="23"/>
        <v>2.6700432399999816E-7</v>
      </c>
      <c r="AU29">
        <f t="shared" si="24"/>
        <v>6.6746888700000562E-6</v>
      </c>
      <c r="AV29">
        <f t="shared" si="25"/>
        <v>8.8842711599998035E-7</v>
      </c>
      <c r="AW29">
        <f t="shared" si="26"/>
        <v>5.7862617540000626E-6</v>
      </c>
      <c r="AX29">
        <f t="shared" ref="AX29:BE29" si="236">N29/(E29+F29)</f>
        <v>0.45420121714777711</v>
      </c>
      <c r="AY29">
        <f t="shared" si="236"/>
        <v>0.33821437273898652</v>
      </c>
      <c r="AZ29">
        <f t="shared" si="236"/>
        <v>0.27312170294606325</v>
      </c>
      <c r="BA29">
        <f t="shared" si="236"/>
        <v>0.23028228173043264</v>
      </c>
      <c r="BB29">
        <f t="shared" si="236"/>
        <v>0.19956306030181187</v>
      </c>
      <c r="BC29">
        <f t="shared" si="236"/>
        <v>0.17630203129891006</v>
      </c>
      <c r="BD29">
        <f t="shared" si="236"/>
        <v>0.15800318646705394</v>
      </c>
      <c r="BE29">
        <f t="shared" si="236"/>
        <v>0.14320256752477556</v>
      </c>
      <c r="BF29">
        <f t="shared" ref="BF29:BL29" si="237">V29/(E29+F29+G29)</f>
        <v>0.27865245558601487</v>
      </c>
      <c r="BG29">
        <f t="shared" si="237"/>
        <v>0.1650590344192811</v>
      </c>
      <c r="BH29">
        <f t="shared" si="237"/>
        <v>0.11167317272100709</v>
      </c>
      <c r="BI29">
        <f t="shared" si="237"/>
        <v>8.1340810569367525E-2</v>
      </c>
      <c r="BJ29">
        <f t="shared" si="237"/>
        <v>6.2171440109922316E-2</v>
      </c>
      <c r="BK29">
        <f t="shared" si="237"/>
        <v>4.9184248389245962E-2</v>
      </c>
      <c r="BL29">
        <f t="shared" si="237"/>
        <v>3.9931529306896536E-2</v>
      </c>
      <c r="BM29">
        <f t="shared" ref="BM29:BR29" si="238">AC29/(E29+F29+G29+H29)</f>
        <v>0.19489949523483935</v>
      </c>
      <c r="BN29">
        <f t="shared" si="238"/>
        <v>9.5625273500908228E-2</v>
      </c>
      <c r="BO29">
        <f t="shared" si="238"/>
        <v>5.5591082735644441E-2</v>
      </c>
      <c r="BP29">
        <f t="shared" si="238"/>
        <v>3.5608462559631876E-2</v>
      </c>
      <c r="BQ29">
        <f t="shared" si="238"/>
        <v>2.4328610785202365E-2</v>
      </c>
      <c r="BR29">
        <f t="shared" si="238"/>
        <v>1.7420612777904954E-2</v>
      </c>
      <c r="BS29">
        <f t="shared" si="30"/>
        <v>0.14699112503049983</v>
      </c>
      <c r="BT29">
        <f t="shared" si="31"/>
        <v>6.1430107318848584E-2</v>
      </c>
      <c r="BU29">
        <f t="shared" si="32"/>
        <v>3.1266540124206946E-2</v>
      </c>
      <c r="BV29">
        <f t="shared" si="33"/>
        <v>1.7857407151724465E-2</v>
      </c>
      <c r="BW29">
        <f t="shared" si="34"/>
        <v>1.1021676074481908E-2</v>
      </c>
      <c r="BX29">
        <f t="shared" si="35"/>
        <v>0.11646324619411673</v>
      </c>
      <c r="BY29">
        <f t="shared" si="36"/>
        <v>4.2325533108040825E-2</v>
      </c>
      <c r="BZ29">
        <f t="shared" si="37"/>
        <v>1.9137957824335847E-2</v>
      </c>
      <c r="CA29">
        <f t="shared" si="38"/>
        <v>9.8560104097710662E-3</v>
      </c>
      <c r="CB29">
        <f t="shared" si="39"/>
        <v>9.5547243370576074E-2</v>
      </c>
      <c r="CC29">
        <f t="shared" si="40"/>
        <v>3.0684467500878512E-2</v>
      </c>
      <c r="CD29">
        <f t="shared" si="41"/>
        <v>1.2469772031773473E-2</v>
      </c>
      <c r="CE29">
        <f t="shared" si="42"/>
        <v>8.0446043394337377E-2</v>
      </c>
      <c r="CF29">
        <f t="shared" si="43"/>
        <v>2.3123910061516192E-2</v>
      </c>
      <c r="CG29">
        <f t="shared" si="44"/>
        <v>6.9101220298997498E-2</v>
      </c>
      <c r="CH29" s="7">
        <v>250</v>
      </c>
      <c r="CI29" s="8">
        <v>250</v>
      </c>
      <c r="CJ29" s="8">
        <v>240</v>
      </c>
      <c r="CK29" s="8">
        <f t="shared" si="45"/>
        <v>1</v>
      </c>
      <c r="CL29" s="8">
        <f t="shared" si="46"/>
        <v>1</v>
      </c>
      <c r="CM29">
        <f t="shared" si="47"/>
        <v>0.04</v>
      </c>
      <c r="CN29">
        <f t="shared" si="59"/>
        <v>375</v>
      </c>
      <c r="CO29">
        <f t="shared" si="175"/>
        <v>500</v>
      </c>
      <c r="CP29">
        <f t="shared" si="175"/>
        <v>625</v>
      </c>
      <c r="CQ29">
        <f t="shared" si="175"/>
        <v>750</v>
      </c>
      <c r="CR29">
        <f t="shared" si="175"/>
        <v>875</v>
      </c>
      <c r="CS29">
        <f t="shared" si="175"/>
        <v>1000</v>
      </c>
      <c r="CT29">
        <f t="shared" si="175"/>
        <v>1125</v>
      </c>
      <c r="CU29">
        <f t="shared" si="175"/>
        <v>1250</v>
      </c>
      <c r="CV29">
        <f t="shared" si="61"/>
        <v>1.5</v>
      </c>
      <c r="CW29">
        <f t="shared" si="61"/>
        <v>2</v>
      </c>
      <c r="CX29">
        <f t="shared" si="61"/>
        <v>2.5</v>
      </c>
      <c r="CY29">
        <f t="shared" si="61"/>
        <v>3</v>
      </c>
      <c r="CZ29">
        <f t="shared" si="61"/>
        <v>3.5</v>
      </c>
      <c r="DA29">
        <f t="shared" si="61"/>
        <v>4</v>
      </c>
      <c r="DB29">
        <f t="shared" si="61"/>
        <v>4.5</v>
      </c>
      <c r="DC29">
        <f t="shared" si="61"/>
        <v>5</v>
      </c>
      <c r="DD29" s="11">
        <f t="shared" si="62"/>
        <v>2.6666666666666668E-2</v>
      </c>
      <c r="DE29" s="11">
        <f t="shared" si="62"/>
        <v>0.02</v>
      </c>
      <c r="DF29" s="11">
        <f t="shared" si="62"/>
        <v>1.6E-2</v>
      </c>
      <c r="DG29" s="11">
        <f t="shared" si="62"/>
        <v>1.3333333333333334E-2</v>
      </c>
      <c r="DH29" s="11">
        <f t="shared" si="62"/>
        <v>1.1428571428571429E-2</v>
      </c>
      <c r="DI29" s="11">
        <f t="shared" si="62"/>
        <v>0.01</v>
      </c>
      <c r="DJ29" s="11">
        <f t="shared" si="62"/>
        <v>8.8888888888888889E-3</v>
      </c>
      <c r="DK29" s="11">
        <f t="shared" si="62"/>
        <v>8.0000000000000002E-3</v>
      </c>
      <c r="DL29">
        <f t="shared" si="51"/>
        <v>10</v>
      </c>
      <c r="DM29">
        <f t="shared" ref="DM29:DT29" si="239">E29+F29</f>
        <v>6.2323903000000003E-5</v>
      </c>
      <c r="DN29">
        <f t="shared" si="239"/>
        <v>2.5419178790000002E-5</v>
      </c>
      <c r="DO29">
        <f t="shared" si="239"/>
        <v>1.3213227879999999E-5</v>
      </c>
      <c r="DP29">
        <f t="shared" si="239"/>
        <v>7.8066706499999994E-6</v>
      </c>
      <c r="DQ29">
        <f t="shared" si="239"/>
        <v>5.0092678900000007E-6</v>
      </c>
      <c r="DR29">
        <f t="shared" si="239"/>
        <v>3.4086509699999999E-6</v>
      </c>
      <c r="DS29">
        <f t="shared" si="239"/>
        <v>2.4246037599999997E-6</v>
      </c>
      <c r="DT29">
        <f t="shared" si="239"/>
        <v>1.7857803139999999E-6</v>
      </c>
    </row>
    <row r="30" spans="1:124">
      <c r="A30">
        <f>'2000 250 200 15'!A31</f>
        <v>27</v>
      </c>
      <c r="B30">
        <f t="shared" si="7"/>
        <v>-270</v>
      </c>
      <c r="C30">
        <f>'2000 250 200 15'!B31</f>
        <v>2.2630000000000001E-2</v>
      </c>
      <c r="D30">
        <f t="shared" si="8"/>
        <v>-1.6453154460452715</v>
      </c>
      <c r="E30">
        <f>'2000 250 200 15'!C164</f>
        <v>4.5315536199999998E-5</v>
      </c>
      <c r="F30">
        <f>'2000 250 200 15'!C297</f>
        <v>1.7008104800000001E-5</v>
      </c>
      <c r="G30">
        <f>'2000 250 200 15'!C430</f>
        <v>8.4110098900000005E-6</v>
      </c>
      <c r="H30">
        <f>'2000 250 200 15'!C563</f>
        <v>4.8021978900000001E-6</v>
      </c>
      <c r="I30">
        <f>'2000 250 200 15'!C696</f>
        <v>3.0044545100000001E-6</v>
      </c>
      <c r="J30">
        <f>'2000 250 200 15'!C829</f>
        <v>2.0047970799999998E-6</v>
      </c>
      <c r="K30">
        <f>'2000 250 200 15'!C962</f>
        <v>1.40385107E-6</v>
      </c>
      <c r="L30">
        <f>'2000 250 200 15'!C1095</f>
        <v>1.02075457E-6</v>
      </c>
      <c r="M30">
        <f>'2000 250 200 15'!C1228</f>
        <v>7.6502343799999998E-7</v>
      </c>
      <c r="N30">
        <f t="shared" ref="N30:U30" si="240">E30-F30</f>
        <v>2.8307431399999997E-5</v>
      </c>
      <c r="O30">
        <f t="shared" si="240"/>
        <v>8.5970949100000006E-6</v>
      </c>
      <c r="P30">
        <f t="shared" si="240"/>
        <v>3.6088120000000004E-6</v>
      </c>
      <c r="Q30">
        <f t="shared" si="240"/>
        <v>1.79774338E-6</v>
      </c>
      <c r="R30">
        <f t="shared" si="240"/>
        <v>9.9965743000000031E-7</v>
      </c>
      <c r="S30">
        <f t="shared" si="240"/>
        <v>6.0094600999999986E-7</v>
      </c>
      <c r="T30">
        <f t="shared" si="240"/>
        <v>3.8309649999999999E-7</v>
      </c>
      <c r="U30">
        <f t="shared" si="240"/>
        <v>2.55731132E-7</v>
      </c>
      <c r="V30">
        <f t="shared" ref="V30:AB30" si="241">E30-2*F30+G30</f>
        <v>1.9710336489999997E-5</v>
      </c>
      <c r="W30">
        <f t="shared" si="241"/>
        <v>4.9882829100000002E-6</v>
      </c>
      <c r="X30">
        <f t="shared" si="241"/>
        <v>1.8110686200000004E-6</v>
      </c>
      <c r="Y30">
        <f t="shared" si="241"/>
        <v>7.9808594999999968E-7</v>
      </c>
      <c r="Z30">
        <f t="shared" si="241"/>
        <v>3.9871142000000044E-7</v>
      </c>
      <c r="AA30">
        <f t="shared" si="241"/>
        <v>2.1784950999999987E-7</v>
      </c>
      <c r="AB30">
        <f t="shared" si="241"/>
        <v>1.2736536799999999E-7</v>
      </c>
      <c r="AC30">
        <f t="shared" ref="AC30:AH30" si="242">E30-3*F30+3*G30-H30</f>
        <v>1.4722053579999997E-5</v>
      </c>
      <c r="AD30">
        <f t="shared" si="242"/>
        <v>3.1772142900000006E-6</v>
      </c>
      <c r="AE30">
        <f t="shared" si="242"/>
        <v>1.0129826699999999E-6</v>
      </c>
      <c r="AF30">
        <f t="shared" si="242"/>
        <v>3.9937452999999881E-7</v>
      </c>
      <c r="AG30">
        <f t="shared" si="242"/>
        <v>1.8086191000000099E-7</v>
      </c>
      <c r="AH30">
        <f t="shared" si="242"/>
        <v>9.0484142000000096E-8</v>
      </c>
      <c r="AI30">
        <f t="shared" si="12"/>
        <v>1.1544839289999997E-5</v>
      </c>
      <c r="AJ30">
        <f t="shared" si="13"/>
        <v>2.1642316200000007E-6</v>
      </c>
      <c r="AK30">
        <f t="shared" si="14"/>
        <v>6.1360814000000151E-7</v>
      </c>
      <c r="AL30">
        <f t="shared" si="15"/>
        <v>2.1851261999999782E-7</v>
      </c>
      <c r="AM30">
        <f t="shared" si="16"/>
        <v>9.0377768000000684E-8</v>
      </c>
      <c r="AN30">
        <f t="shared" si="17"/>
        <v>9.3806076700000056E-6</v>
      </c>
      <c r="AO30">
        <f t="shared" si="18"/>
        <v>1.5506234799999929E-6</v>
      </c>
      <c r="AP30">
        <f t="shared" si="19"/>
        <v>3.9509552000000284E-7</v>
      </c>
      <c r="AQ30">
        <f t="shared" si="20"/>
        <v>1.2813485199999777E-7</v>
      </c>
      <c r="AR30">
        <f t="shared" si="21"/>
        <v>7.8299841899999907E-6</v>
      </c>
      <c r="AS30">
        <f t="shared" si="22"/>
        <v>1.1555279599999968E-6</v>
      </c>
      <c r="AT30">
        <f t="shared" si="23"/>
        <v>2.6696066799999766E-7</v>
      </c>
      <c r="AU30">
        <f t="shared" si="24"/>
        <v>6.6744562299999907E-6</v>
      </c>
      <c r="AV30">
        <f t="shared" si="25"/>
        <v>8.8856729199999893E-7</v>
      </c>
      <c r="AW30">
        <f t="shared" si="26"/>
        <v>5.785888937999985E-6</v>
      </c>
      <c r="AX30">
        <f t="shared" ref="AX30:BE30" si="243">N30/(E30+F30)</f>
        <v>0.4542005400486791</v>
      </c>
      <c r="AY30">
        <f t="shared" si="243"/>
        <v>0.33821378182703343</v>
      </c>
      <c r="AZ30">
        <f t="shared" si="243"/>
        <v>0.27312156594271014</v>
      </c>
      <c r="BA30">
        <f t="shared" si="243"/>
        <v>0.23028351819532789</v>
      </c>
      <c r="BB30">
        <f t="shared" si="243"/>
        <v>0.19956223240925303</v>
      </c>
      <c r="BC30">
        <f t="shared" si="243"/>
        <v>0.1763003934565672</v>
      </c>
      <c r="BD30">
        <f t="shared" si="243"/>
        <v>0.15800363311866256</v>
      </c>
      <c r="BE30">
        <f t="shared" si="243"/>
        <v>0.1432043237481733</v>
      </c>
      <c r="BF30">
        <f t="shared" ref="BF30:BL30" si="244">V30/(E30+F30+G30)</f>
        <v>0.27865178158087883</v>
      </c>
      <c r="BG30">
        <f t="shared" si="244"/>
        <v>0.1650584466440802</v>
      </c>
      <c r="BH30">
        <f t="shared" si="244"/>
        <v>0.111672606545564</v>
      </c>
      <c r="BI30">
        <f t="shared" si="244"/>
        <v>8.1342308455732856E-2</v>
      </c>
      <c r="BJ30">
        <f t="shared" si="244"/>
        <v>6.2171376498750826E-2</v>
      </c>
      <c r="BK30">
        <f t="shared" si="244"/>
        <v>4.9182592726632876E-2</v>
      </c>
      <c r="BL30">
        <f t="shared" si="244"/>
        <v>3.9931090695932009E-2</v>
      </c>
      <c r="BM30">
        <f t="shared" ref="BM30:BR30" si="245">AC30/(E30+F30+G30+H30)</f>
        <v>0.19489896411852936</v>
      </c>
      <c r="BN30">
        <f t="shared" si="245"/>
        <v>9.5625009390866725E-2</v>
      </c>
      <c r="BO30">
        <f t="shared" si="245"/>
        <v>5.5589788921011046E-2</v>
      </c>
      <c r="BP30">
        <f t="shared" si="245"/>
        <v>3.5609792909205525E-2</v>
      </c>
      <c r="BQ30">
        <f t="shared" si="245"/>
        <v>2.4329483927955527E-2</v>
      </c>
      <c r="BR30">
        <f t="shared" si="245"/>
        <v>1.7419468339278314E-2</v>
      </c>
      <c r="BS30">
        <f t="shared" si="30"/>
        <v>0.14699067632443913</v>
      </c>
      <c r="BT30">
        <f t="shared" si="31"/>
        <v>6.1430512709271794E-2</v>
      </c>
      <c r="BU30">
        <f t="shared" si="32"/>
        <v>3.12645691545477E-2</v>
      </c>
      <c r="BV30">
        <f t="shared" si="33"/>
        <v>1.7858093793876095E-2</v>
      </c>
      <c r="BW30">
        <f t="shared" si="34"/>
        <v>1.1023183731987046E-2</v>
      </c>
      <c r="BX30">
        <f t="shared" si="35"/>
        <v>0.11646259256387145</v>
      </c>
      <c r="BY30">
        <f t="shared" si="36"/>
        <v>4.2326961406140153E-2</v>
      </c>
      <c r="BZ30">
        <f t="shared" si="37"/>
        <v>1.9135674722225465E-2</v>
      </c>
      <c r="CA30">
        <f t="shared" si="38"/>
        <v>9.855709388137809E-3</v>
      </c>
      <c r="CB30">
        <f t="shared" si="39"/>
        <v>9.5545928367422484E-2</v>
      </c>
      <c r="CC30">
        <f t="shared" si="40"/>
        <v>3.0687099960790127E-2</v>
      </c>
      <c r="CD30">
        <f t="shared" si="41"/>
        <v>1.2467754775454105E-2</v>
      </c>
      <c r="CE30">
        <f t="shared" si="42"/>
        <v>8.0443527010551838E-2</v>
      </c>
      <c r="CF30">
        <f t="shared" si="43"/>
        <v>2.3127611208625401E-2</v>
      </c>
      <c r="CG30">
        <f t="shared" si="44"/>
        <v>6.9097014812452659E-2</v>
      </c>
      <c r="CH30" s="7">
        <v>250</v>
      </c>
      <c r="CI30" s="8">
        <v>250</v>
      </c>
      <c r="CJ30" s="8">
        <v>240</v>
      </c>
      <c r="CK30" s="8">
        <f t="shared" si="45"/>
        <v>1</v>
      </c>
      <c r="CL30" s="8">
        <f t="shared" si="46"/>
        <v>1</v>
      </c>
      <c r="CM30">
        <f t="shared" si="47"/>
        <v>0.04</v>
      </c>
      <c r="CN30">
        <f t="shared" si="59"/>
        <v>375</v>
      </c>
      <c r="CO30">
        <f t="shared" si="175"/>
        <v>500</v>
      </c>
      <c r="CP30">
        <f t="shared" si="175"/>
        <v>625</v>
      </c>
      <c r="CQ30">
        <f t="shared" si="175"/>
        <v>750</v>
      </c>
      <c r="CR30">
        <f t="shared" si="175"/>
        <v>875</v>
      </c>
      <c r="CS30">
        <f t="shared" si="175"/>
        <v>1000</v>
      </c>
      <c r="CT30">
        <f t="shared" si="175"/>
        <v>1125</v>
      </c>
      <c r="CU30">
        <f t="shared" si="175"/>
        <v>1250</v>
      </c>
      <c r="CV30">
        <f t="shared" si="61"/>
        <v>1.5</v>
      </c>
      <c r="CW30">
        <f t="shared" si="61"/>
        <v>2</v>
      </c>
      <c r="CX30">
        <f t="shared" si="61"/>
        <v>2.5</v>
      </c>
      <c r="CY30">
        <f t="shared" si="61"/>
        <v>3</v>
      </c>
      <c r="CZ30">
        <f t="shared" si="61"/>
        <v>3.5</v>
      </c>
      <c r="DA30">
        <f t="shared" si="61"/>
        <v>4</v>
      </c>
      <c r="DB30">
        <f t="shared" si="61"/>
        <v>4.5</v>
      </c>
      <c r="DC30">
        <f t="shared" si="61"/>
        <v>5</v>
      </c>
      <c r="DD30" s="11">
        <f t="shared" si="62"/>
        <v>2.6666666666666668E-2</v>
      </c>
      <c r="DE30" s="11">
        <f t="shared" si="62"/>
        <v>0.02</v>
      </c>
      <c r="DF30" s="11">
        <f t="shared" si="62"/>
        <v>1.6E-2</v>
      </c>
      <c r="DG30" s="11">
        <f t="shared" si="62"/>
        <v>1.3333333333333334E-2</v>
      </c>
      <c r="DH30" s="11">
        <f t="shared" si="62"/>
        <v>1.1428571428571429E-2</v>
      </c>
      <c r="DI30" s="11">
        <f t="shared" si="62"/>
        <v>0.01</v>
      </c>
      <c r="DJ30" s="11">
        <f t="shared" si="62"/>
        <v>8.8888888888888889E-3</v>
      </c>
      <c r="DK30" s="11">
        <f t="shared" si="62"/>
        <v>8.0000000000000002E-3</v>
      </c>
      <c r="DL30">
        <f t="shared" si="51"/>
        <v>10</v>
      </c>
      <c r="DM30">
        <f t="shared" ref="DM30:DT30" si="246">E30+F30</f>
        <v>6.2323640999999993E-5</v>
      </c>
      <c r="DN30">
        <f t="shared" si="246"/>
        <v>2.5419114690000002E-5</v>
      </c>
      <c r="DO30">
        <f t="shared" si="246"/>
        <v>1.321320778E-5</v>
      </c>
      <c r="DP30">
        <f t="shared" si="246"/>
        <v>7.8066523999999994E-6</v>
      </c>
      <c r="DQ30">
        <f t="shared" si="246"/>
        <v>5.0092515900000004E-6</v>
      </c>
      <c r="DR30">
        <f t="shared" si="246"/>
        <v>3.4086481499999998E-6</v>
      </c>
      <c r="DS30">
        <f t="shared" si="246"/>
        <v>2.4246056399999998E-6</v>
      </c>
      <c r="DT30">
        <f t="shared" si="246"/>
        <v>1.785778008E-6</v>
      </c>
    </row>
    <row r="31" spans="1:124">
      <c r="A31">
        <f>'2000 250 200 15'!A32</f>
        <v>28</v>
      </c>
      <c r="B31">
        <f t="shared" si="7"/>
        <v>-280</v>
      </c>
      <c r="C31">
        <f>'2000 250 200 15'!B32</f>
        <v>2.5399999999999999E-2</v>
      </c>
      <c r="D31">
        <f t="shared" si="8"/>
        <v>-1.5951662833800619</v>
      </c>
      <c r="E31">
        <f>'2000 250 200 15'!C165</f>
        <v>4.53151175E-5</v>
      </c>
      <c r="F31">
        <f>'2000 250 200 15'!C298</f>
        <v>1.7007989700000002E-5</v>
      </c>
      <c r="G31">
        <f>'2000 250 200 15'!C431</f>
        <v>8.4109634500000006E-6</v>
      </c>
      <c r="H31">
        <f>'2000 250 200 15'!C564</f>
        <v>4.80217888E-6</v>
      </c>
      <c r="I31">
        <f>'2000 250 200 15'!C697</f>
        <v>3.0044369900000001E-6</v>
      </c>
      <c r="J31">
        <f>'2000 250 200 15'!C830</f>
        <v>2.0047858E-6</v>
      </c>
      <c r="K31">
        <f>'2000 250 200 15'!C963</f>
        <v>1.4038477199999999E-6</v>
      </c>
      <c r="L31">
        <f>'2000 250 200 15'!C1096</f>
        <v>1.02075219E-6</v>
      </c>
      <c r="M31">
        <f>'2000 250 200 15'!C1229</f>
        <v>7.6501948000000002E-7</v>
      </c>
      <c r="N31">
        <f t="shared" ref="N31:U31" si="247">E31-F31</f>
        <v>2.8307127799999999E-5</v>
      </c>
      <c r="O31">
        <f t="shared" si="247"/>
        <v>8.597026250000001E-6</v>
      </c>
      <c r="P31">
        <f t="shared" si="247"/>
        <v>3.6087845700000006E-6</v>
      </c>
      <c r="Q31">
        <f t="shared" si="247"/>
        <v>1.7977418899999999E-6</v>
      </c>
      <c r="R31">
        <f t="shared" si="247"/>
        <v>9.9965119000000012E-7</v>
      </c>
      <c r="S31">
        <f t="shared" si="247"/>
        <v>6.0093808000000011E-7</v>
      </c>
      <c r="T31">
        <f t="shared" si="247"/>
        <v>3.8309552999999986E-7</v>
      </c>
      <c r="U31">
        <f t="shared" si="247"/>
        <v>2.5573271000000001E-7</v>
      </c>
      <c r="V31">
        <f t="shared" ref="V31:AB31" si="248">E31-2*F31+G31</f>
        <v>1.9710101549999996E-5</v>
      </c>
      <c r="W31">
        <f t="shared" si="248"/>
        <v>4.9882416800000004E-6</v>
      </c>
      <c r="X31">
        <f t="shared" si="248"/>
        <v>1.8110426800000008E-6</v>
      </c>
      <c r="Y31">
        <f t="shared" si="248"/>
        <v>7.9809069999999975E-7</v>
      </c>
      <c r="Z31">
        <f t="shared" si="248"/>
        <v>3.9871311000000001E-7</v>
      </c>
      <c r="AA31">
        <f t="shared" si="248"/>
        <v>2.1784255000000025E-7</v>
      </c>
      <c r="AB31">
        <f t="shared" si="248"/>
        <v>1.2736281999999985E-7</v>
      </c>
      <c r="AC31">
        <f t="shared" ref="AC31:AH31" si="249">E31-3*F31+3*G31-H31</f>
        <v>1.4721859869999998E-5</v>
      </c>
      <c r="AD31">
        <f t="shared" si="249"/>
        <v>3.1771989999999971E-6</v>
      </c>
      <c r="AE31">
        <f t="shared" si="249"/>
        <v>1.0129519800000027E-6</v>
      </c>
      <c r="AF31">
        <f t="shared" si="249"/>
        <v>3.993775899999989E-7</v>
      </c>
      <c r="AG31">
        <f t="shared" si="249"/>
        <v>1.8087056000000018E-7</v>
      </c>
      <c r="AH31">
        <f t="shared" si="249"/>
        <v>9.0479729999999974E-8</v>
      </c>
      <c r="AI31">
        <f t="shared" si="12"/>
        <v>1.154466087E-5</v>
      </c>
      <c r="AJ31">
        <f t="shared" si="13"/>
        <v>2.1642470199999969E-6</v>
      </c>
      <c r="AK31">
        <f t="shared" si="14"/>
        <v>6.1357439000000296E-7</v>
      </c>
      <c r="AL31">
        <f t="shared" si="15"/>
        <v>2.1850702999999999E-7</v>
      </c>
      <c r="AM31">
        <f t="shared" si="16"/>
        <v>9.0390830000000209E-8</v>
      </c>
      <c r="AN31">
        <f t="shared" si="17"/>
        <v>9.3804138500000001E-6</v>
      </c>
      <c r="AO31">
        <f t="shared" si="18"/>
        <v>1.5506726300000024E-6</v>
      </c>
      <c r="AP31">
        <f t="shared" si="19"/>
        <v>3.9506735999999662E-7</v>
      </c>
      <c r="AQ31">
        <f t="shared" si="20"/>
        <v>1.2811620000000317E-7</v>
      </c>
      <c r="AR31">
        <f t="shared" si="21"/>
        <v>7.8297412200000074E-6</v>
      </c>
      <c r="AS31">
        <f t="shared" si="22"/>
        <v>1.155605269999991E-6</v>
      </c>
      <c r="AT31">
        <f t="shared" si="23"/>
        <v>2.6695116000000023E-7</v>
      </c>
      <c r="AU31">
        <f t="shared" si="24"/>
        <v>6.6741359500000131E-6</v>
      </c>
      <c r="AV31">
        <f t="shared" si="25"/>
        <v>8.8865410999999411E-7</v>
      </c>
      <c r="AW31">
        <f t="shared" si="26"/>
        <v>5.7854818399999933E-6</v>
      </c>
      <c r="AX31">
        <f t="shared" ref="AX31:BE31" si="250">N31/(E31+F31)</f>
        <v>0.45419955890774333</v>
      </c>
      <c r="AY31">
        <f t="shared" si="250"/>
        <v>0.33821323007552734</v>
      </c>
      <c r="AZ31">
        <f t="shared" si="250"/>
        <v>0.27312084286009508</v>
      </c>
      <c r="BA31">
        <f t="shared" si="250"/>
        <v>0.23028440491206081</v>
      </c>
      <c r="BB31">
        <f t="shared" si="250"/>
        <v>0.19956213406910578</v>
      </c>
      <c r="BC31">
        <f t="shared" si="250"/>
        <v>0.1762988236998855</v>
      </c>
      <c r="BD31">
        <f t="shared" si="250"/>
        <v>0.15800360645893113</v>
      </c>
      <c r="BE31">
        <f t="shared" si="250"/>
        <v>0.14320571565568627</v>
      </c>
      <c r="BF31">
        <f t="shared" ref="BF31:BL31" si="251">V31/(E31+F31+G31)</f>
        <v>0.27865074594006833</v>
      </c>
      <c r="BG31">
        <f t="shared" si="251"/>
        <v>0.16505806847500809</v>
      </c>
      <c r="BH31">
        <f t="shared" si="251"/>
        <v>0.11167157836968734</v>
      </c>
      <c r="BI31">
        <f t="shared" si="251"/>
        <v>8.1343188959462895E-2</v>
      </c>
      <c r="BJ31">
        <f t="shared" si="251"/>
        <v>6.2171951700559107E-2</v>
      </c>
      <c r="BK31">
        <f t="shared" si="251"/>
        <v>4.9181210276672931E-2</v>
      </c>
      <c r="BL31">
        <f t="shared" si="251"/>
        <v>3.993041313935574E-2</v>
      </c>
      <c r="BM31">
        <f t="shared" ref="BM31:BR31" si="252">AC31/(E31+F31+G31+H31)</f>
        <v>0.19489794584192399</v>
      </c>
      <c r="BN31">
        <f t="shared" si="252"/>
        <v>9.562511925943222E-2</v>
      </c>
      <c r="BO31">
        <f t="shared" si="252"/>
        <v>5.5588392249271472E-2</v>
      </c>
      <c r="BP31">
        <f t="shared" si="252"/>
        <v>3.5610228191278674E-2</v>
      </c>
      <c r="BQ31">
        <f t="shared" si="252"/>
        <v>2.4330760538585374E-2</v>
      </c>
      <c r="BR31">
        <f t="shared" si="252"/>
        <v>1.7418689280186857E-2</v>
      </c>
      <c r="BS31">
        <f t="shared" si="30"/>
        <v>0.14698955893465751</v>
      </c>
      <c r="BT31">
        <f t="shared" si="31"/>
        <v>6.1431314872008341E-2</v>
      </c>
      <c r="BU31">
        <f t="shared" si="32"/>
        <v>3.1263004992460021E-2</v>
      </c>
      <c r="BV31">
        <f t="shared" si="33"/>
        <v>1.7857715085388214E-2</v>
      </c>
      <c r="BW31">
        <f t="shared" si="34"/>
        <v>1.1024828630132285E-2</v>
      </c>
      <c r="BX31">
        <f t="shared" si="35"/>
        <v>0.11646109433355173</v>
      </c>
      <c r="BY31">
        <f t="shared" si="36"/>
        <v>4.2328548800997116E-2</v>
      </c>
      <c r="BZ31">
        <f t="shared" si="37"/>
        <v>1.9134403503176592E-2</v>
      </c>
      <c r="CA31">
        <f t="shared" si="38"/>
        <v>9.8543183192107819E-3</v>
      </c>
      <c r="CB31">
        <f t="shared" si="39"/>
        <v>9.5543699644832433E-2</v>
      </c>
      <c r="CC31">
        <f t="shared" si="40"/>
        <v>3.0689328357612157E-2</v>
      </c>
      <c r="CD31">
        <f t="shared" si="41"/>
        <v>1.2467371246010685E-2</v>
      </c>
      <c r="CE31">
        <f t="shared" si="42"/>
        <v>8.0440281304067662E-2</v>
      </c>
      <c r="CF31">
        <f t="shared" si="43"/>
        <v>2.3130002772586301E-2</v>
      </c>
      <c r="CG31">
        <f t="shared" si="44"/>
        <v>6.9092679327764639E-2</v>
      </c>
      <c r="CH31" s="7">
        <v>250</v>
      </c>
      <c r="CI31" s="8">
        <v>250</v>
      </c>
      <c r="CJ31" s="8">
        <v>240</v>
      </c>
      <c r="CK31" s="8">
        <f t="shared" si="45"/>
        <v>1</v>
      </c>
      <c r="CL31" s="8">
        <f t="shared" si="46"/>
        <v>1</v>
      </c>
      <c r="CM31">
        <f t="shared" si="47"/>
        <v>0.04</v>
      </c>
      <c r="CN31">
        <f t="shared" si="59"/>
        <v>375</v>
      </c>
      <c r="CO31">
        <f t="shared" si="175"/>
        <v>500</v>
      </c>
      <c r="CP31">
        <f t="shared" si="175"/>
        <v>625</v>
      </c>
      <c r="CQ31">
        <f t="shared" si="175"/>
        <v>750</v>
      </c>
      <c r="CR31">
        <f t="shared" si="175"/>
        <v>875</v>
      </c>
      <c r="CS31">
        <f t="shared" si="175"/>
        <v>1000</v>
      </c>
      <c r="CT31">
        <f t="shared" si="175"/>
        <v>1125</v>
      </c>
      <c r="CU31">
        <f t="shared" si="175"/>
        <v>1250</v>
      </c>
      <c r="CV31">
        <f t="shared" si="61"/>
        <v>1.5</v>
      </c>
      <c r="CW31">
        <f t="shared" si="61"/>
        <v>2</v>
      </c>
      <c r="CX31">
        <f t="shared" si="61"/>
        <v>2.5</v>
      </c>
      <c r="CY31">
        <f t="shared" si="61"/>
        <v>3</v>
      </c>
      <c r="CZ31">
        <f t="shared" si="61"/>
        <v>3.5</v>
      </c>
      <c r="DA31">
        <f t="shared" si="61"/>
        <v>4</v>
      </c>
      <c r="DB31">
        <f t="shared" si="61"/>
        <v>4.5</v>
      </c>
      <c r="DC31">
        <f t="shared" si="61"/>
        <v>5</v>
      </c>
      <c r="DD31" s="11">
        <f t="shared" si="62"/>
        <v>2.6666666666666668E-2</v>
      </c>
      <c r="DE31" s="11">
        <f t="shared" si="62"/>
        <v>0.02</v>
      </c>
      <c r="DF31" s="11">
        <f t="shared" si="62"/>
        <v>1.6E-2</v>
      </c>
      <c r="DG31" s="11">
        <f t="shared" si="62"/>
        <v>1.3333333333333334E-2</v>
      </c>
      <c r="DH31" s="11">
        <f t="shared" si="62"/>
        <v>1.1428571428571429E-2</v>
      </c>
      <c r="DI31" s="11">
        <f t="shared" si="62"/>
        <v>0.01</v>
      </c>
      <c r="DJ31" s="11">
        <f t="shared" si="62"/>
        <v>8.8888888888888889E-3</v>
      </c>
      <c r="DK31" s="11">
        <f t="shared" si="62"/>
        <v>8.0000000000000002E-3</v>
      </c>
      <c r="DL31">
        <f t="shared" si="51"/>
        <v>10</v>
      </c>
      <c r="DM31">
        <f t="shared" ref="DM31:DT31" si="253">E31+F31</f>
        <v>6.2323107199999995E-5</v>
      </c>
      <c r="DN31">
        <f t="shared" si="253"/>
        <v>2.5418953150000001E-5</v>
      </c>
      <c r="DO31">
        <f t="shared" si="253"/>
        <v>1.321314233E-5</v>
      </c>
      <c r="DP31">
        <f t="shared" si="253"/>
        <v>7.8066158700000001E-6</v>
      </c>
      <c r="DQ31">
        <f t="shared" si="253"/>
        <v>5.0092227900000001E-6</v>
      </c>
      <c r="DR31">
        <f t="shared" si="253"/>
        <v>3.4086335199999999E-6</v>
      </c>
      <c r="DS31">
        <f t="shared" si="253"/>
        <v>2.4245999099999999E-6</v>
      </c>
      <c r="DT31">
        <f t="shared" si="253"/>
        <v>1.7857716700000001E-6</v>
      </c>
    </row>
    <row r="32" spans="1:124">
      <c r="A32">
        <f>'2000 250 200 15'!A33</f>
        <v>29</v>
      </c>
      <c r="B32">
        <f t="shared" si="7"/>
        <v>-290</v>
      </c>
      <c r="C32">
        <f>'2000 250 200 15'!B33</f>
        <v>2.8510000000000001E-2</v>
      </c>
      <c r="D32">
        <f t="shared" si="8"/>
        <v>-1.5450027826905399</v>
      </c>
      <c r="E32">
        <f>'2000 250 200 15'!C166</f>
        <v>4.5314243900000003E-5</v>
      </c>
      <c r="F32">
        <f>'2000 250 200 15'!C299</f>
        <v>1.70077382E-5</v>
      </c>
      <c r="G32">
        <f>'2000 250 200 15'!C432</f>
        <v>8.4108510000000004E-6</v>
      </c>
      <c r="H32">
        <f>'2000 250 200 15'!C565</f>
        <v>4.8021273700000001E-6</v>
      </c>
      <c r="I32">
        <f>'2000 250 200 15'!C698</f>
        <v>3.00440618E-6</v>
      </c>
      <c r="J32">
        <f>'2000 250 200 15'!C831</f>
        <v>2.0047622900000001E-6</v>
      </c>
      <c r="K32">
        <f>'2000 250 200 15'!C964</f>
        <v>1.40383303E-6</v>
      </c>
      <c r="L32">
        <f>'2000 250 200 15'!C1097</f>
        <v>1.02074283E-6</v>
      </c>
      <c r="M32">
        <f>'2000 250 200 15'!C1230</f>
        <v>7.6501234099999996E-7</v>
      </c>
      <c r="N32">
        <f t="shared" ref="N32:U32" si="254">E32-F32</f>
        <v>2.8306505700000002E-5</v>
      </c>
      <c r="O32">
        <f t="shared" si="254"/>
        <v>8.5968872E-6</v>
      </c>
      <c r="P32">
        <f t="shared" si="254"/>
        <v>3.6087236300000002E-6</v>
      </c>
      <c r="Q32">
        <f t="shared" si="254"/>
        <v>1.7977211900000002E-6</v>
      </c>
      <c r="R32">
        <f t="shared" si="254"/>
        <v>9.9964388999999989E-7</v>
      </c>
      <c r="S32">
        <f t="shared" si="254"/>
        <v>6.0092926000000009E-7</v>
      </c>
      <c r="T32">
        <f t="shared" si="254"/>
        <v>3.8309020000000001E-7</v>
      </c>
      <c r="U32">
        <f t="shared" si="254"/>
        <v>2.55730489E-7</v>
      </c>
      <c r="V32">
        <f t="shared" ref="V32:AB32" si="255">E32-2*F32+G32</f>
        <v>1.9709618500000002E-5</v>
      </c>
      <c r="W32">
        <f t="shared" si="255"/>
        <v>4.9881635699999997E-6</v>
      </c>
      <c r="X32">
        <f t="shared" si="255"/>
        <v>1.8110024400000001E-6</v>
      </c>
      <c r="Y32">
        <f t="shared" si="255"/>
        <v>7.9807730000000027E-7</v>
      </c>
      <c r="Z32">
        <f t="shared" si="255"/>
        <v>3.987146299999998E-7</v>
      </c>
      <c r="AA32">
        <f t="shared" si="255"/>
        <v>2.1783906000000008E-7</v>
      </c>
      <c r="AB32">
        <f t="shared" si="255"/>
        <v>1.2735971100000001E-7</v>
      </c>
      <c r="AC32">
        <f t="shared" ref="AC32:AH32" si="256">E32-3*F32+3*G32-H32</f>
        <v>1.4721454929999999E-5</v>
      </c>
      <c r="AD32">
        <f t="shared" si="256"/>
        <v>3.1771611299999997E-6</v>
      </c>
      <c r="AE32">
        <f t="shared" si="256"/>
        <v>1.0129251400000002E-6</v>
      </c>
      <c r="AF32">
        <f t="shared" si="256"/>
        <v>3.9936267000000005E-7</v>
      </c>
      <c r="AG32">
        <f t="shared" si="256"/>
        <v>1.8087556999999993E-7</v>
      </c>
      <c r="AH32">
        <f t="shared" si="256"/>
        <v>9.0479348999999862E-8</v>
      </c>
      <c r="AI32">
        <f t="shared" si="12"/>
        <v>1.1544293800000003E-5</v>
      </c>
      <c r="AJ32">
        <f t="shared" si="13"/>
        <v>2.1642359899999999E-6</v>
      </c>
      <c r="AK32">
        <f t="shared" si="14"/>
        <v>6.1356247000000017E-7</v>
      </c>
      <c r="AL32">
        <f t="shared" si="15"/>
        <v>2.1848710000000075E-7</v>
      </c>
      <c r="AM32">
        <f t="shared" si="16"/>
        <v>9.0396220999999648E-8</v>
      </c>
      <c r="AN32">
        <f t="shared" si="17"/>
        <v>9.3800578100000003E-6</v>
      </c>
      <c r="AO32">
        <f t="shared" si="18"/>
        <v>1.5506735200000039E-6</v>
      </c>
      <c r="AP32">
        <f t="shared" si="19"/>
        <v>3.9507536999999921E-7</v>
      </c>
      <c r="AQ32">
        <f t="shared" si="20"/>
        <v>1.2809087900000025E-7</v>
      </c>
      <c r="AR32">
        <f t="shared" si="21"/>
        <v>7.8293842899999978E-6</v>
      </c>
      <c r="AS32">
        <f t="shared" si="22"/>
        <v>1.1555981500000041E-6</v>
      </c>
      <c r="AT32">
        <f t="shared" si="23"/>
        <v>2.6698449099999811E-7</v>
      </c>
      <c r="AU32">
        <f t="shared" si="24"/>
        <v>6.673786139999992E-6</v>
      </c>
      <c r="AV32">
        <f t="shared" si="25"/>
        <v>8.8861365900000768E-7</v>
      </c>
      <c r="AW32">
        <f t="shared" si="26"/>
        <v>5.7851724810000387E-6</v>
      </c>
      <c r="AX32">
        <f t="shared" ref="AX32:BE32" si="257">N32/(E32+F32)</f>
        <v>0.45419777654985721</v>
      </c>
      <c r="AY32">
        <f t="shared" si="257"/>
        <v>0.33821260229501643</v>
      </c>
      <c r="AZ32">
        <f t="shared" si="257"/>
        <v>0.27311961988779065</v>
      </c>
      <c r="BA32">
        <f t="shared" si="257"/>
        <v>0.23028418163910924</v>
      </c>
      <c r="BB32">
        <f t="shared" si="257"/>
        <v>0.1995628408161724</v>
      </c>
      <c r="BC32">
        <f t="shared" si="257"/>
        <v>0.17629821189803199</v>
      </c>
      <c r="BD32">
        <f t="shared" si="257"/>
        <v>0.15800297541525471</v>
      </c>
      <c r="BE32">
        <f t="shared" si="257"/>
        <v>0.14320579503448627</v>
      </c>
      <c r="BF32">
        <f t="shared" ref="BF32:BL32" si="258">V32/(E32+F32+G32)</f>
        <v>0.27864879202753162</v>
      </c>
      <c r="BG32">
        <f t="shared" si="258"/>
        <v>0.16505775296379743</v>
      </c>
      <c r="BH32">
        <f t="shared" si="258"/>
        <v>0.11167043825201764</v>
      </c>
      <c r="BI32">
        <f t="shared" si="258"/>
        <v>8.1342700598864032E-2</v>
      </c>
      <c r="BJ32">
        <f t="shared" si="258"/>
        <v>6.2172857748434923E-2</v>
      </c>
      <c r="BK32">
        <f t="shared" si="258"/>
        <v>4.9180950431612476E-2</v>
      </c>
      <c r="BL32">
        <f t="shared" si="258"/>
        <v>3.9929828860061051E-2</v>
      </c>
      <c r="BM32">
        <f t="shared" ref="BM32:BR32" si="259">AC32/(E32+F32+G32+H32)</f>
        <v>0.19489591095830225</v>
      </c>
      <c r="BN32">
        <f t="shared" si="259"/>
        <v>9.5625263867535296E-2</v>
      </c>
      <c r="BO32">
        <f t="shared" si="259"/>
        <v>5.5587585200251859E-2</v>
      </c>
      <c r="BP32">
        <f t="shared" si="259"/>
        <v>3.5609280520019562E-2</v>
      </c>
      <c r="BQ32">
        <f t="shared" si="259"/>
        <v>2.4331690998579167E-2</v>
      </c>
      <c r="BR32">
        <f t="shared" si="259"/>
        <v>1.7418799358412385E-2</v>
      </c>
      <c r="BS32">
        <f t="shared" si="30"/>
        <v>0.14698735541687746</v>
      </c>
      <c r="BT32">
        <f t="shared" si="31"/>
        <v>6.1431820953793272E-2</v>
      </c>
      <c r="BU32">
        <f t="shared" si="32"/>
        <v>3.1262768741441703E-2</v>
      </c>
      <c r="BV32">
        <f t="shared" si="33"/>
        <v>1.7856275822179527E-2</v>
      </c>
      <c r="BW32">
        <f t="shared" si="34"/>
        <v>1.1025601152396933E-2</v>
      </c>
      <c r="BX32">
        <f t="shared" si="35"/>
        <v>0.1164586163317691</v>
      </c>
      <c r="BY32">
        <f t="shared" si="36"/>
        <v>4.2329132877994113E-2</v>
      </c>
      <c r="BZ32">
        <f t="shared" si="37"/>
        <v>1.9135016038162762E-2</v>
      </c>
      <c r="CA32">
        <f t="shared" si="38"/>
        <v>9.8524745391197089E-3</v>
      </c>
      <c r="CB32">
        <f t="shared" si="39"/>
        <v>9.5540927459138336E-2</v>
      </c>
      <c r="CC32">
        <f t="shared" si="40"/>
        <v>3.0689541753604131E-2</v>
      </c>
      <c r="CD32">
        <f t="shared" si="41"/>
        <v>1.2469073173601582E-2</v>
      </c>
      <c r="CE32">
        <f t="shared" si="42"/>
        <v>8.0437390894403743E-2</v>
      </c>
      <c r="CF32">
        <f t="shared" si="43"/>
        <v>2.3129251497693844E-2</v>
      </c>
      <c r="CG32">
        <f t="shared" si="44"/>
        <v>6.9090118993025612E-2</v>
      </c>
      <c r="CH32" s="7">
        <v>250</v>
      </c>
      <c r="CI32" s="8">
        <v>250</v>
      </c>
      <c r="CJ32" s="8">
        <v>240</v>
      </c>
      <c r="CK32" s="8">
        <f t="shared" si="45"/>
        <v>1</v>
      </c>
      <c r="CL32" s="8">
        <f t="shared" si="46"/>
        <v>1</v>
      </c>
      <c r="CM32">
        <f t="shared" si="47"/>
        <v>0.04</v>
      </c>
      <c r="CN32">
        <f t="shared" si="59"/>
        <v>375</v>
      </c>
      <c r="CO32">
        <f t="shared" si="175"/>
        <v>500</v>
      </c>
      <c r="CP32">
        <f t="shared" si="175"/>
        <v>625</v>
      </c>
      <c r="CQ32">
        <f t="shared" si="175"/>
        <v>750</v>
      </c>
      <c r="CR32">
        <f t="shared" si="175"/>
        <v>875</v>
      </c>
      <c r="CS32">
        <f t="shared" si="175"/>
        <v>1000</v>
      </c>
      <c r="CT32">
        <f t="shared" si="175"/>
        <v>1125</v>
      </c>
      <c r="CU32">
        <f t="shared" si="175"/>
        <v>1250</v>
      </c>
      <c r="CV32">
        <f t="shared" si="61"/>
        <v>1.5</v>
      </c>
      <c r="CW32">
        <f t="shared" si="61"/>
        <v>2</v>
      </c>
      <c r="CX32">
        <f t="shared" si="61"/>
        <v>2.5</v>
      </c>
      <c r="CY32">
        <f t="shared" si="61"/>
        <v>3</v>
      </c>
      <c r="CZ32">
        <f t="shared" si="61"/>
        <v>3.5</v>
      </c>
      <c r="DA32">
        <f t="shared" si="61"/>
        <v>4</v>
      </c>
      <c r="DB32">
        <f t="shared" si="61"/>
        <v>4.5</v>
      </c>
      <c r="DC32">
        <f t="shared" si="61"/>
        <v>5</v>
      </c>
      <c r="DD32" s="11">
        <f t="shared" si="62"/>
        <v>2.6666666666666668E-2</v>
      </c>
      <c r="DE32" s="11">
        <f t="shared" si="62"/>
        <v>0.02</v>
      </c>
      <c r="DF32" s="11">
        <f t="shared" si="62"/>
        <v>1.6E-2</v>
      </c>
      <c r="DG32" s="11">
        <f t="shared" si="62"/>
        <v>1.3333333333333334E-2</v>
      </c>
      <c r="DH32" s="11">
        <f t="shared" si="62"/>
        <v>1.1428571428571429E-2</v>
      </c>
      <c r="DI32" s="11">
        <f t="shared" si="62"/>
        <v>0.01</v>
      </c>
      <c r="DJ32" s="11">
        <f t="shared" si="62"/>
        <v>8.8888888888888889E-3</v>
      </c>
      <c r="DK32" s="11">
        <f t="shared" si="62"/>
        <v>8.0000000000000002E-3</v>
      </c>
      <c r="DL32">
        <f t="shared" si="51"/>
        <v>10</v>
      </c>
      <c r="DM32">
        <f t="shared" ref="DM32:DT32" si="260">E32+F32</f>
        <v>6.23219821E-5</v>
      </c>
      <c r="DN32">
        <f t="shared" si="260"/>
        <v>2.5418589200000001E-5</v>
      </c>
      <c r="DO32">
        <f t="shared" si="260"/>
        <v>1.321297837E-5</v>
      </c>
      <c r="DP32">
        <f t="shared" si="260"/>
        <v>7.8065335499999997E-6</v>
      </c>
      <c r="DQ32">
        <f t="shared" si="260"/>
        <v>5.0091684700000004E-6</v>
      </c>
      <c r="DR32">
        <f t="shared" si="260"/>
        <v>3.4085953199999998E-6</v>
      </c>
      <c r="DS32">
        <f t="shared" si="260"/>
        <v>2.4245758599999997E-6</v>
      </c>
      <c r="DT32">
        <f t="shared" si="260"/>
        <v>1.785755171E-6</v>
      </c>
    </row>
    <row r="33" spans="1:124">
      <c r="A33">
        <f>'2000 250 200 15'!A34</f>
        <v>30</v>
      </c>
      <c r="B33">
        <f t="shared" si="7"/>
        <v>-300</v>
      </c>
      <c r="C33">
        <f>'2000 250 200 15'!B34</f>
        <v>3.2000000000000001E-2</v>
      </c>
      <c r="D33">
        <f t="shared" si="8"/>
        <v>-1.494850021680094</v>
      </c>
      <c r="E33">
        <f>'2000 250 200 15'!C167</f>
        <v>4.5312400900000001E-5</v>
      </c>
      <c r="F33">
        <f>'2000 250 200 15'!C300</f>
        <v>1.7007211599999998E-5</v>
      </c>
      <c r="G33">
        <f>'2000 250 200 15'!C433</f>
        <v>8.4106159300000004E-6</v>
      </c>
      <c r="H33">
        <f>'2000 250 200 15'!C566</f>
        <v>4.8020106400000004E-6</v>
      </c>
      <c r="I33">
        <f>'2000 250 200 15'!C699</f>
        <v>3.0043420700000001E-6</v>
      </c>
      <c r="J33">
        <f>'2000 250 200 15'!C832</f>
        <v>2.0047157100000001E-6</v>
      </c>
      <c r="K33">
        <f>'2000 250 200 15'!C965</f>
        <v>1.4037995500000001E-6</v>
      </c>
      <c r="L33">
        <f>'2000 250 200 15'!C1098</f>
        <v>1.0207206E-6</v>
      </c>
      <c r="M33">
        <f>'2000 250 200 15'!C1231</f>
        <v>7.6499751199999996E-7</v>
      </c>
      <c r="N33">
        <f t="shared" ref="N33:U33" si="261">E33-F33</f>
        <v>2.8305189300000003E-5</v>
      </c>
      <c r="O33">
        <f t="shared" si="261"/>
        <v>8.596595669999998E-6</v>
      </c>
      <c r="P33">
        <f t="shared" si="261"/>
        <v>3.60860529E-6</v>
      </c>
      <c r="Q33">
        <f t="shared" si="261"/>
        <v>1.7976685700000003E-6</v>
      </c>
      <c r="R33">
        <f t="shared" si="261"/>
        <v>9.9962636000000004E-7</v>
      </c>
      <c r="S33">
        <f t="shared" si="261"/>
        <v>6.0091616E-7</v>
      </c>
      <c r="T33">
        <f t="shared" si="261"/>
        <v>3.8307895000000007E-7</v>
      </c>
      <c r="U33">
        <f t="shared" si="261"/>
        <v>2.5572308800000005E-7</v>
      </c>
      <c r="V33">
        <f t="shared" ref="V33:AB33" si="262">E33-2*F33+G33</f>
        <v>1.9708593630000003E-5</v>
      </c>
      <c r="W33">
        <f t="shared" si="262"/>
        <v>4.9879903799999981E-6</v>
      </c>
      <c r="X33">
        <f t="shared" si="262"/>
        <v>1.8109367199999997E-6</v>
      </c>
      <c r="Y33">
        <f t="shared" si="262"/>
        <v>7.9804221000000025E-7</v>
      </c>
      <c r="Z33">
        <f t="shared" si="262"/>
        <v>3.9871020000000004E-7</v>
      </c>
      <c r="AA33">
        <f t="shared" si="262"/>
        <v>2.1783720999999993E-7</v>
      </c>
      <c r="AB33">
        <f t="shared" si="262"/>
        <v>1.2735586200000002E-7</v>
      </c>
      <c r="AC33">
        <f t="shared" ref="AC33:AH33" si="263">E33-3*F33+3*G33-H33</f>
        <v>1.4720603250000005E-5</v>
      </c>
      <c r="AD33">
        <f t="shared" si="263"/>
        <v>3.1770536599999967E-6</v>
      </c>
      <c r="AE33">
        <f t="shared" si="263"/>
        <v>1.0128945099999999E-6</v>
      </c>
      <c r="AF33">
        <f t="shared" si="263"/>
        <v>3.9933200999999979E-7</v>
      </c>
      <c r="AG33">
        <f t="shared" si="263"/>
        <v>1.8087298999999989E-7</v>
      </c>
      <c r="AH33">
        <f t="shared" si="263"/>
        <v>9.0481348000000126E-8</v>
      </c>
      <c r="AI33">
        <f t="shared" si="12"/>
        <v>1.1543549590000011E-5</v>
      </c>
      <c r="AJ33">
        <f t="shared" si="13"/>
        <v>2.164159149999999E-6</v>
      </c>
      <c r="AK33">
        <f t="shared" si="14"/>
        <v>6.1356250000000007E-7</v>
      </c>
      <c r="AL33">
        <f t="shared" si="15"/>
        <v>2.1845902000000011E-7</v>
      </c>
      <c r="AM33">
        <f t="shared" si="16"/>
        <v>9.0391641999999343E-8</v>
      </c>
      <c r="AN33">
        <f t="shared" si="17"/>
        <v>9.3793904400000055E-6</v>
      </c>
      <c r="AO33">
        <f t="shared" si="18"/>
        <v>1.5505966500000057E-6</v>
      </c>
      <c r="AP33">
        <f t="shared" si="19"/>
        <v>3.9510347999999509E-7</v>
      </c>
      <c r="AQ33">
        <f t="shared" si="20"/>
        <v>1.280673779999995E-7</v>
      </c>
      <c r="AR33">
        <f t="shared" si="21"/>
        <v>7.8287937900000127E-6</v>
      </c>
      <c r="AS33">
        <f t="shared" si="22"/>
        <v>1.1554931699999943E-6</v>
      </c>
      <c r="AT33">
        <f t="shared" si="23"/>
        <v>2.6703610200000364E-7</v>
      </c>
      <c r="AU33">
        <f t="shared" si="24"/>
        <v>6.6733006200000104E-6</v>
      </c>
      <c r="AV33">
        <f t="shared" si="25"/>
        <v>8.8845706800000123E-7</v>
      </c>
      <c r="AW33">
        <f t="shared" si="26"/>
        <v>5.7848435520000242E-6</v>
      </c>
      <c r="AX33">
        <f t="shared" ref="AX33:BE33" si="264">N33/(E33+F33)</f>
        <v>0.4541939233014326</v>
      </c>
      <c r="AY33">
        <f t="shared" si="264"/>
        <v>0.33821126765667364</v>
      </c>
      <c r="AZ33">
        <f t="shared" si="264"/>
        <v>0.27311793539927465</v>
      </c>
      <c r="BA33">
        <f t="shared" si="264"/>
        <v>0.23028277568052652</v>
      </c>
      <c r="BB33">
        <f t="shared" si="264"/>
        <v>0.19956375108933164</v>
      </c>
      <c r="BC33">
        <f t="shared" si="264"/>
        <v>0.1762985095158412</v>
      </c>
      <c r="BD33">
        <f t="shared" si="264"/>
        <v>0.15800196587353588</v>
      </c>
      <c r="BE33">
        <f t="shared" si="264"/>
        <v>0.14320462243259144</v>
      </c>
      <c r="BF33">
        <f t="shared" ref="BF33:BL33" si="265">V33/(E33+F33+G33)</f>
        <v>0.2786445635405394</v>
      </c>
      <c r="BG33">
        <f t="shared" si="265"/>
        <v>0.16505681969375013</v>
      </c>
      <c r="BH33">
        <f t="shared" si="265"/>
        <v>0.11166924967303873</v>
      </c>
      <c r="BI33">
        <f t="shared" si="265"/>
        <v>8.1341009545217322E-2</v>
      </c>
      <c r="BJ33">
        <f t="shared" si="265"/>
        <v>6.2173564681502126E-2</v>
      </c>
      <c r="BK33">
        <f t="shared" si="265"/>
        <v>4.9181668550836645E-2</v>
      </c>
      <c r="BL33">
        <f t="shared" si="265"/>
        <v>3.9929505177952525E-2</v>
      </c>
      <c r="BM33">
        <f t="shared" ref="BM33:BR33" si="266">AC33/(E33+F33+G33+H33)</f>
        <v>0.19489165727442009</v>
      </c>
      <c r="BN33">
        <f t="shared" si="266"/>
        <v>9.5624741891299006E-2</v>
      </c>
      <c r="BO33">
        <f t="shared" si="266"/>
        <v>5.5587315121063421E-2</v>
      </c>
      <c r="BP33">
        <f t="shared" si="266"/>
        <v>3.5607375054991376E-2</v>
      </c>
      <c r="BQ33">
        <f t="shared" si="266"/>
        <v>2.4331888587599684E-2</v>
      </c>
      <c r="BR33">
        <f t="shared" si="266"/>
        <v>1.7419576965437916E-2</v>
      </c>
      <c r="BS33">
        <f t="shared" si="30"/>
        <v>0.14698309275040095</v>
      </c>
      <c r="BT33">
        <f t="shared" si="31"/>
        <v>6.143136455572059E-2</v>
      </c>
      <c r="BU33">
        <f t="shared" si="32"/>
        <v>3.1263560334428238E-2</v>
      </c>
      <c r="BV33">
        <f t="shared" si="33"/>
        <v>1.7854394069414196E-2</v>
      </c>
      <c r="BW33">
        <f t="shared" si="34"/>
        <v>1.1025286360961846E-2</v>
      </c>
      <c r="BX33">
        <f t="shared" si="35"/>
        <v>0.11645442533000391</v>
      </c>
      <c r="BY33">
        <f t="shared" si="36"/>
        <v>4.2328216060431738E-2</v>
      </c>
      <c r="BZ33">
        <f t="shared" si="37"/>
        <v>1.9136857818103811E-2</v>
      </c>
      <c r="CA33">
        <f t="shared" si="38"/>
        <v>9.8508926591636941E-3</v>
      </c>
      <c r="CB33">
        <f t="shared" si="39"/>
        <v>9.5537062422688307E-2</v>
      </c>
      <c r="CC33">
        <f t="shared" si="40"/>
        <v>3.0687605260867532E-2</v>
      </c>
      <c r="CD33">
        <f t="shared" si="41"/>
        <v>1.2471794056697148E-2</v>
      </c>
      <c r="CE33">
        <f t="shared" si="42"/>
        <v>8.0434338638526379E-2</v>
      </c>
      <c r="CF33">
        <f t="shared" si="43"/>
        <v>2.3125813495914142E-2</v>
      </c>
      <c r="CG33">
        <f t="shared" si="44"/>
        <v>6.908858567440497E-2</v>
      </c>
      <c r="CH33" s="7">
        <v>250</v>
      </c>
      <c r="CI33" s="8">
        <v>250</v>
      </c>
      <c r="CJ33" s="8">
        <v>240</v>
      </c>
      <c r="CK33" s="8">
        <f t="shared" si="45"/>
        <v>1</v>
      </c>
      <c r="CL33" s="8">
        <f t="shared" si="46"/>
        <v>1</v>
      </c>
      <c r="CM33">
        <f t="shared" si="47"/>
        <v>0.04</v>
      </c>
      <c r="CN33">
        <f t="shared" si="59"/>
        <v>375</v>
      </c>
      <c r="CO33">
        <f t="shared" si="175"/>
        <v>500</v>
      </c>
      <c r="CP33">
        <f t="shared" si="175"/>
        <v>625</v>
      </c>
      <c r="CQ33">
        <f t="shared" si="175"/>
        <v>750</v>
      </c>
      <c r="CR33">
        <f t="shared" si="175"/>
        <v>875</v>
      </c>
      <c r="CS33">
        <f t="shared" si="175"/>
        <v>1000</v>
      </c>
      <c r="CT33">
        <f t="shared" si="175"/>
        <v>1125</v>
      </c>
      <c r="CU33">
        <f t="shared" si="175"/>
        <v>1250</v>
      </c>
      <c r="CV33">
        <f t="shared" si="61"/>
        <v>1.5</v>
      </c>
      <c r="CW33">
        <f t="shared" si="61"/>
        <v>2</v>
      </c>
      <c r="CX33">
        <f t="shared" si="61"/>
        <v>2.5</v>
      </c>
      <c r="CY33">
        <f t="shared" si="61"/>
        <v>3</v>
      </c>
      <c r="CZ33">
        <f t="shared" si="61"/>
        <v>3.5</v>
      </c>
      <c r="DA33">
        <f t="shared" si="61"/>
        <v>4</v>
      </c>
      <c r="DB33">
        <f t="shared" si="61"/>
        <v>4.5</v>
      </c>
      <c r="DC33">
        <f t="shared" si="61"/>
        <v>5</v>
      </c>
      <c r="DD33" s="11">
        <f t="shared" si="62"/>
        <v>2.6666666666666668E-2</v>
      </c>
      <c r="DE33" s="11">
        <f t="shared" si="62"/>
        <v>0.02</v>
      </c>
      <c r="DF33" s="11">
        <f t="shared" si="62"/>
        <v>1.6E-2</v>
      </c>
      <c r="DG33" s="11">
        <f t="shared" si="62"/>
        <v>1.3333333333333334E-2</v>
      </c>
      <c r="DH33" s="11">
        <f t="shared" si="62"/>
        <v>1.1428571428571429E-2</v>
      </c>
      <c r="DI33" s="11">
        <f t="shared" si="62"/>
        <v>0.01</v>
      </c>
      <c r="DJ33" s="11">
        <f t="shared" si="62"/>
        <v>8.8888888888888889E-3</v>
      </c>
      <c r="DK33" s="11">
        <f t="shared" si="62"/>
        <v>8.0000000000000002E-3</v>
      </c>
      <c r="DL33">
        <f t="shared" si="51"/>
        <v>10</v>
      </c>
      <c r="DM33">
        <f t="shared" ref="DM33:DT33" si="267">E33+F33</f>
        <v>6.2319612500000003E-5</v>
      </c>
      <c r="DN33">
        <f t="shared" si="267"/>
        <v>2.5417827530000001E-5</v>
      </c>
      <c r="DO33">
        <f t="shared" si="267"/>
        <v>1.3212626570000001E-5</v>
      </c>
      <c r="DP33">
        <f t="shared" si="267"/>
        <v>7.8063527100000001E-6</v>
      </c>
      <c r="DQ33">
        <f t="shared" si="267"/>
        <v>5.0090577799999998E-6</v>
      </c>
      <c r="DR33">
        <f t="shared" si="267"/>
        <v>3.4085152600000004E-6</v>
      </c>
      <c r="DS33">
        <f t="shared" si="267"/>
        <v>2.4245201499999999E-6</v>
      </c>
      <c r="DT33">
        <f t="shared" si="267"/>
        <v>1.785718112E-6</v>
      </c>
    </row>
    <row r="34" spans="1:124">
      <c r="A34">
        <f>'2000 250 200 15'!A35</f>
        <v>31</v>
      </c>
      <c r="B34">
        <f t="shared" si="7"/>
        <v>-310</v>
      </c>
      <c r="C34">
        <f>'2000 250 200 15'!B35</f>
        <v>3.5920000000000001E-2</v>
      </c>
      <c r="D34">
        <f t="shared" si="8"/>
        <v>-1.4446636720047332</v>
      </c>
      <c r="E34">
        <f>'2000 250 200 15'!C168</f>
        <v>4.5308724999999997E-5</v>
      </c>
      <c r="F34">
        <f>'2000 250 200 15'!C301</f>
        <v>1.7006178900000001E-5</v>
      </c>
      <c r="G34">
        <f>'2000 250 200 15'!C434</f>
        <v>8.4101659199999996E-6</v>
      </c>
      <c r="H34">
        <f>'2000 250 200 15'!C567</f>
        <v>4.8017775399999998E-6</v>
      </c>
      <c r="I34">
        <f>'2000 250 200 15'!C700</f>
        <v>3.0042098600000002E-6</v>
      </c>
      <c r="J34">
        <f>'2000 250 200 15'!C833</f>
        <v>2.00462731E-6</v>
      </c>
      <c r="K34">
        <f>'2000 250 200 15'!C966</f>
        <v>1.40373665E-6</v>
      </c>
      <c r="L34">
        <f>'2000 250 200 15'!C1099</f>
        <v>1.0206769199999999E-6</v>
      </c>
      <c r="M34">
        <f>'2000 250 200 15'!C1232</f>
        <v>7.6496718300000005E-7</v>
      </c>
      <c r="N34">
        <f t="shared" ref="N34:U34" si="268">E34-F34</f>
        <v>2.8302546099999996E-5</v>
      </c>
      <c r="O34">
        <f t="shared" si="268"/>
        <v>8.5960129800000013E-6</v>
      </c>
      <c r="P34">
        <f t="shared" si="268"/>
        <v>3.6083883799999998E-6</v>
      </c>
      <c r="Q34">
        <f t="shared" si="268"/>
        <v>1.7975676799999996E-6</v>
      </c>
      <c r="R34">
        <f t="shared" si="268"/>
        <v>9.9958255000000015E-7</v>
      </c>
      <c r="S34">
        <f t="shared" si="268"/>
        <v>6.0089066000000004E-7</v>
      </c>
      <c r="T34">
        <f t="shared" si="268"/>
        <v>3.8305973000000002E-7</v>
      </c>
      <c r="U34">
        <f t="shared" si="268"/>
        <v>2.557097369999999E-7</v>
      </c>
      <c r="V34">
        <f t="shared" ref="V34:AB34" si="269">E34-2*F34+G34</f>
        <v>1.9706533119999993E-5</v>
      </c>
      <c r="W34">
        <f t="shared" si="269"/>
        <v>4.9876246000000015E-6</v>
      </c>
      <c r="X34">
        <f t="shared" si="269"/>
        <v>1.8108207000000002E-6</v>
      </c>
      <c r="Y34">
        <f t="shared" si="269"/>
        <v>7.9798512999999945E-7</v>
      </c>
      <c r="Z34">
        <f t="shared" si="269"/>
        <v>3.9869189000000011E-7</v>
      </c>
      <c r="AA34">
        <f t="shared" si="269"/>
        <v>2.1783093000000002E-7</v>
      </c>
      <c r="AB34">
        <f t="shared" si="269"/>
        <v>1.2734999300000012E-7</v>
      </c>
      <c r="AC34">
        <f t="shared" ref="AC34:AH34" si="270">E34-3*F34+3*G34-H34</f>
        <v>1.4718908519999999E-5</v>
      </c>
      <c r="AD34">
        <f t="shared" si="270"/>
        <v>3.1768038999999996E-6</v>
      </c>
      <c r="AE34">
        <f t="shared" si="270"/>
        <v>1.0128355700000004E-6</v>
      </c>
      <c r="AF34">
        <f t="shared" si="270"/>
        <v>3.9929324000000018E-7</v>
      </c>
      <c r="AG34">
        <f t="shared" si="270"/>
        <v>1.8086095999999924E-7</v>
      </c>
      <c r="AH34">
        <f t="shared" si="270"/>
        <v>9.0480937000000329E-8</v>
      </c>
      <c r="AI34">
        <f t="shared" si="12"/>
        <v>1.1542104619999996E-5</v>
      </c>
      <c r="AJ34">
        <f t="shared" si="13"/>
        <v>2.1639683300000005E-6</v>
      </c>
      <c r="AK34">
        <f t="shared" si="14"/>
        <v>6.1354233000000059E-7</v>
      </c>
      <c r="AL34">
        <f t="shared" si="15"/>
        <v>2.184322800000001E-7</v>
      </c>
      <c r="AM34">
        <f t="shared" si="16"/>
        <v>9.0380022999999759E-8</v>
      </c>
      <c r="AN34">
        <f t="shared" si="17"/>
        <v>9.3781362899999858E-6</v>
      </c>
      <c r="AO34">
        <f t="shared" si="18"/>
        <v>1.5504259999999995E-6</v>
      </c>
      <c r="AP34">
        <f t="shared" si="19"/>
        <v>3.9511005000000261E-7</v>
      </c>
      <c r="AQ34">
        <f t="shared" si="20"/>
        <v>1.2805225699999737E-7</v>
      </c>
      <c r="AR34">
        <f t="shared" si="21"/>
        <v>7.8277102900000037E-6</v>
      </c>
      <c r="AS34">
        <f t="shared" si="22"/>
        <v>1.1553159500000032E-6</v>
      </c>
      <c r="AT34">
        <f t="shared" si="23"/>
        <v>2.6705779300000736E-7</v>
      </c>
      <c r="AU34">
        <f t="shared" si="24"/>
        <v>6.6723943399999865E-6</v>
      </c>
      <c r="AV34">
        <f t="shared" si="25"/>
        <v>8.8825815699998526E-7</v>
      </c>
      <c r="AW34">
        <f t="shared" si="26"/>
        <v>5.7841361829999999E-6</v>
      </c>
      <c r="AX34">
        <f t="shared" ref="AX34:BE34" si="271">N34/(E34+F34)</f>
        <v>0.4541858260010892</v>
      </c>
      <c r="AY34">
        <f t="shared" si="271"/>
        <v>0.33820807204487718</v>
      </c>
      <c r="AZ34">
        <f t="shared" si="271"/>
        <v>0.27311563896141589</v>
      </c>
      <c r="BA34">
        <f t="shared" si="271"/>
        <v>0.23028062791902529</v>
      </c>
      <c r="BB34">
        <f t="shared" si="271"/>
        <v>0.19956379416502376</v>
      </c>
      <c r="BC34">
        <f t="shared" si="271"/>
        <v>0.17629885395220529</v>
      </c>
      <c r="BD34">
        <f t="shared" si="271"/>
        <v>0.15800098413077271</v>
      </c>
      <c r="BE34">
        <f t="shared" si="271"/>
        <v>0.14320308093331177</v>
      </c>
      <c r="BF34">
        <f t="shared" ref="BF34:BL34" si="272">V34/(E34+F34+G34)</f>
        <v>0.27863575349101005</v>
      </c>
      <c r="BG34">
        <f t="shared" si="272"/>
        <v>0.16505408709980487</v>
      </c>
      <c r="BH34">
        <f t="shared" si="272"/>
        <v>0.11166770961437854</v>
      </c>
      <c r="BI34">
        <f t="shared" si="272"/>
        <v>8.133895312254083E-2</v>
      </c>
      <c r="BJ34">
        <f t="shared" si="272"/>
        <v>6.2173458145079109E-2</v>
      </c>
      <c r="BK34">
        <f t="shared" si="272"/>
        <v>4.9182415764922903E-2</v>
      </c>
      <c r="BL34">
        <f t="shared" si="272"/>
        <v>3.9929379043318045E-2</v>
      </c>
      <c r="BM34">
        <f t="shared" ref="BM34:BR34" si="273">AC34/(E34+F34+G34+H34)</f>
        <v>0.19488313142268562</v>
      </c>
      <c r="BN34">
        <f t="shared" si="273"/>
        <v>9.5622543262858253E-2</v>
      </c>
      <c r="BO34">
        <f t="shared" si="273"/>
        <v>5.5586837390072925E-2</v>
      </c>
      <c r="BP34">
        <f t="shared" si="273"/>
        <v>3.5605558197884052E-2</v>
      </c>
      <c r="BQ34">
        <f t="shared" si="273"/>
        <v>2.4331341202678065E-2</v>
      </c>
      <c r="BR34">
        <f t="shared" si="273"/>
        <v>1.7420253473333955E-2</v>
      </c>
      <c r="BS34">
        <f t="shared" si="30"/>
        <v>0.14697503164468406</v>
      </c>
      <c r="BT34">
        <f t="shared" si="31"/>
        <v>6.142932455346084E-2</v>
      </c>
      <c r="BU34">
        <f t="shared" si="32"/>
        <v>3.1264072448053647E-2</v>
      </c>
      <c r="BV34">
        <f t="shared" si="33"/>
        <v>1.7853026163990204E-2</v>
      </c>
      <c r="BW34">
        <f t="shared" si="34"/>
        <v>1.1024349907367028E-2</v>
      </c>
      <c r="BX34">
        <f t="shared" si="35"/>
        <v>0.11644696813257453</v>
      </c>
      <c r="BY34">
        <f t="shared" si="36"/>
        <v>4.2325867692531507E-2</v>
      </c>
      <c r="BZ34">
        <f t="shared" si="37"/>
        <v>1.9138112539527609E-2</v>
      </c>
      <c r="CA34">
        <f t="shared" si="38"/>
        <v>9.8501770530962044E-3</v>
      </c>
      <c r="CB34">
        <f t="shared" si="39"/>
        <v>9.5530456247726242E-2</v>
      </c>
      <c r="CC34">
        <f t="shared" si="40"/>
        <v>3.0684563533222197E-2</v>
      </c>
      <c r="CD34">
        <f t="shared" si="41"/>
        <v>1.2473413358390441E-2</v>
      </c>
      <c r="CE34">
        <f t="shared" si="42"/>
        <v>8.0428959135958239E-2</v>
      </c>
      <c r="CF34">
        <f t="shared" si="43"/>
        <v>2.3121883824864423E-2</v>
      </c>
      <c r="CG34">
        <f t="shared" si="44"/>
        <v>6.9084881133851361E-2</v>
      </c>
      <c r="CH34" s="7">
        <v>250</v>
      </c>
      <c r="CI34" s="8">
        <v>250</v>
      </c>
      <c r="CJ34" s="8">
        <v>240</v>
      </c>
      <c r="CK34" s="8">
        <f t="shared" si="45"/>
        <v>1</v>
      </c>
      <c r="CL34" s="8">
        <f t="shared" si="46"/>
        <v>1</v>
      </c>
      <c r="CM34">
        <f t="shared" si="47"/>
        <v>0.04</v>
      </c>
      <c r="CN34">
        <f t="shared" si="59"/>
        <v>375</v>
      </c>
      <c r="CO34">
        <f t="shared" si="175"/>
        <v>500</v>
      </c>
      <c r="CP34">
        <f t="shared" si="175"/>
        <v>625</v>
      </c>
      <c r="CQ34">
        <f t="shared" si="175"/>
        <v>750</v>
      </c>
      <c r="CR34">
        <f t="shared" si="175"/>
        <v>875</v>
      </c>
      <c r="CS34">
        <f t="shared" si="175"/>
        <v>1000</v>
      </c>
      <c r="CT34">
        <f t="shared" si="175"/>
        <v>1125</v>
      </c>
      <c r="CU34">
        <f t="shared" si="175"/>
        <v>1250</v>
      </c>
      <c r="CV34">
        <f t="shared" si="61"/>
        <v>1.5</v>
      </c>
      <c r="CW34">
        <f t="shared" si="61"/>
        <v>2</v>
      </c>
      <c r="CX34">
        <f t="shared" si="61"/>
        <v>2.5</v>
      </c>
      <c r="CY34">
        <f t="shared" si="61"/>
        <v>3</v>
      </c>
      <c r="CZ34">
        <f t="shared" si="61"/>
        <v>3.5</v>
      </c>
      <c r="DA34">
        <f t="shared" si="61"/>
        <v>4</v>
      </c>
      <c r="DB34">
        <f t="shared" si="61"/>
        <v>4.5</v>
      </c>
      <c r="DC34">
        <f t="shared" si="61"/>
        <v>5</v>
      </c>
      <c r="DD34" s="11">
        <f t="shared" si="62"/>
        <v>2.6666666666666668E-2</v>
      </c>
      <c r="DE34" s="11">
        <f t="shared" si="62"/>
        <v>0.02</v>
      </c>
      <c r="DF34" s="11">
        <f t="shared" si="62"/>
        <v>1.6E-2</v>
      </c>
      <c r="DG34" s="11">
        <f t="shared" si="62"/>
        <v>1.3333333333333334E-2</v>
      </c>
      <c r="DH34" s="11">
        <f t="shared" si="62"/>
        <v>1.1428571428571429E-2</v>
      </c>
      <c r="DI34" s="11">
        <f t="shared" si="62"/>
        <v>0.01</v>
      </c>
      <c r="DJ34" s="11">
        <f t="shared" si="62"/>
        <v>8.8888888888888889E-3</v>
      </c>
      <c r="DK34" s="11">
        <f t="shared" si="62"/>
        <v>8.0000000000000002E-3</v>
      </c>
      <c r="DL34">
        <f t="shared" si="51"/>
        <v>10</v>
      </c>
      <c r="DM34">
        <f t="shared" ref="DM34:DT34" si="274">E34+F34</f>
        <v>6.2314903900000001E-5</v>
      </c>
      <c r="DN34">
        <f t="shared" si="274"/>
        <v>2.5416344820000002E-5</v>
      </c>
      <c r="DO34">
        <f t="shared" si="274"/>
        <v>1.3211943459999999E-5</v>
      </c>
      <c r="DP34">
        <f t="shared" si="274"/>
        <v>7.8059874000000003E-6</v>
      </c>
      <c r="DQ34">
        <f t="shared" si="274"/>
        <v>5.0088371700000002E-6</v>
      </c>
      <c r="DR34">
        <f t="shared" si="274"/>
        <v>3.40836396E-6</v>
      </c>
      <c r="DS34">
        <f t="shared" si="274"/>
        <v>2.4244135699999999E-6</v>
      </c>
      <c r="DT34">
        <f t="shared" si="274"/>
        <v>1.7856441029999999E-6</v>
      </c>
    </row>
    <row r="35" spans="1:124">
      <c r="A35">
        <f>'2000 250 200 15'!A36</f>
        <v>32</v>
      </c>
      <c r="B35">
        <f t="shared" si="7"/>
        <v>-320</v>
      </c>
      <c r="C35">
        <f>'2000 250 200 15'!B36</f>
        <v>4.0320000000000002E-2</v>
      </c>
      <c r="D35">
        <f t="shared" si="8"/>
        <v>-1.394479476562531</v>
      </c>
      <c r="E35">
        <f>'2000 250 200 15'!C169</f>
        <v>4.53019313E-5</v>
      </c>
      <c r="F35">
        <f>'2000 250 200 15'!C302</f>
        <v>1.7004293E-5</v>
      </c>
      <c r="G35">
        <f>'2000 250 200 15'!C435</f>
        <v>8.4093583300000006E-6</v>
      </c>
      <c r="H35">
        <f>'2000 250 200 15'!C568</f>
        <v>4.8013520300000002E-6</v>
      </c>
      <c r="I35">
        <f>'2000 250 200 15'!C701</f>
        <v>3.0039599000000002E-6</v>
      </c>
      <c r="J35">
        <f>'2000 250 200 15'!C834</f>
        <v>2.0044680299999999E-6</v>
      </c>
      <c r="K35">
        <f>'2000 250 200 15'!C967</f>
        <v>1.4036270699999999E-6</v>
      </c>
      <c r="L35">
        <f>'2000 250 200 15'!C1100</f>
        <v>1.02059872E-6</v>
      </c>
      <c r="M35">
        <f>'2000 250 200 15'!C1233</f>
        <v>7.6491012999999998E-7</v>
      </c>
      <c r="N35">
        <f t="shared" ref="N35:U35" si="275">E35-F35</f>
        <v>2.82976383E-5</v>
      </c>
      <c r="O35">
        <f t="shared" si="275"/>
        <v>8.5949346699999994E-6</v>
      </c>
      <c r="P35">
        <f t="shared" si="275"/>
        <v>3.6080063000000004E-6</v>
      </c>
      <c r="Q35">
        <f t="shared" si="275"/>
        <v>1.79739213E-6</v>
      </c>
      <c r="R35">
        <f t="shared" si="275"/>
        <v>9.9949187000000028E-7</v>
      </c>
      <c r="S35">
        <f t="shared" si="275"/>
        <v>6.0084095999999996E-7</v>
      </c>
      <c r="T35">
        <f t="shared" si="275"/>
        <v>3.830283499999999E-7</v>
      </c>
      <c r="U35">
        <f t="shared" si="275"/>
        <v>2.5568859000000006E-7</v>
      </c>
      <c r="V35">
        <f t="shared" ref="V35:AB35" si="276">E35-2*F35+G35</f>
        <v>1.9702703630000001E-5</v>
      </c>
      <c r="W35">
        <f t="shared" si="276"/>
        <v>4.986928369999999E-6</v>
      </c>
      <c r="X35">
        <f t="shared" si="276"/>
        <v>1.8106141700000004E-6</v>
      </c>
      <c r="Y35">
        <f t="shared" si="276"/>
        <v>7.9790025999999969E-7</v>
      </c>
      <c r="Z35">
        <f t="shared" si="276"/>
        <v>3.9865091000000032E-7</v>
      </c>
      <c r="AA35">
        <f t="shared" si="276"/>
        <v>2.1781261000000006E-7</v>
      </c>
      <c r="AB35">
        <f t="shared" si="276"/>
        <v>1.2733975999999984E-7</v>
      </c>
      <c r="AC35">
        <f t="shared" ref="AC35:AH35" si="277">E35-3*F35+3*G35-H35</f>
        <v>1.4715775259999999E-5</v>
      </c>
      <c r="AD35">
        <f t="shared" si="277"/>
        <v>3.1763141999999994E-6</v>
      </c>
      <c r="AE35">
        <f t="shared" si="277"/>
        <v>1.0127139100000008E-6</v>
      </c>
      <c r="AF35">
        <f t="shared" si="277"/>
        <v>3.9924934999999894E-7</v>
      </c>
      <c r="AG35">
        <f t="shared" si="277"/>
        <v>1.8083830000000005E-7</v>
      </c>
      <c r="AH35">
        <f t="shared" si="277"/>
        <v>9.0472850000000004E-8</v>
      </c>
      <c r="AI35">
        <f t="shared" ref="AI35:AI66" si="278">E35-4*F35+6*G35-4*H35+I35</f>
        <v>1.1539461060000003E-5</v>
      </c>
      <c r="AJ35">
        <f t="shared" ref="AJ35:AJ66" si="279">F35-4*G35+6*H35-4*I35+J35</f>
        <v>2.1636002899999995E-6</v>
      </c>
      <c r="AK35">
        <f t="shared" ref="AK35:AK66" si="280">G35-4*H35+6*I35-4*J35+K35</f>
        <v>6.1346456000000308E-7</v>
      </c>
      <c r="AL35">
        <f t="shared" ref="AL35:AL66" si="281">H35-4*I35+6*J35-4*K35+L35</f>
        <v>2.1841104999999995E-7</v>
      </c>
      <c r="AM35">
        <f t="shared" ref="AM35:AM66" si="282">I35-4*J35+6*K35-4*L35+M35</f>
        <v>9.036545000000047E-8</v>
      </c>
      <c r="AN35">
        <f t="shared" ref="AN35:AN66" si="283">E35-5*F35+10*G35-10*H35+5*I35-J35</f>
        <v>9.3758607700000035E-6</v>
      </c>
      <c r="AO35">
        <f t="shared" ref="AO35:AO66" si="284">F35-5*G35+10*H35-10*I35+5*J35-K35</f>
        <v>1.5501357299999994E-6</v>
      </c>
      <c r="AP35">
        <f t="shared" ref="AP35:AP66" si="285">G35-5*H35+10*I35-10*J35+5*K35-L35</f>
        <v>3.9505351000000207E-7</v>
      </c>
      <c r="AQ35">
        <f t="shared" ref="AQ35:AQ66" si="286">H35-5*I35+10*J35-10*K35+5*L35-M35</f>
        <v>1.2804559999999906E-7</v>
      </c>
      <c r="AR35">
        <f t="shared" ref="AR35:AR66" si="287">E35-6*F35+15*G35-20*H35+15*I35-6*J35+K35</f>
        <v>7.8257250400000098E-6</v>
      </c>
      <c r="AS35">
        <f t="shared" ref="AS35:AS66" si="288">F35-6*G35+15*H35-20*I35+15*J35-6*K35+L35</f>
        <v>1.1550822200000051E-6</v>
      </c>
      <c r="AT35">
        <f t="shared" ref="AT35:AT66" si="289">G35-6*H35+15*I35-20*J35+15*K35-6*L35+M35</f>
        <v>2.6700791000000344E-7</v>
      </c>
      <c r="AU35">
        <f t="shared" si="24"/>
        <v>6.6706428200000263E-6</v>
      </c>
      <c r="AV35">
        <f t="shared" si="25"/>
        <v>8.8807430999998433E-7</v>
      </c>
      <c r="AW35">
        <f t="shared" si="26"/>
        <v>5.7825685100000744E-6</v>
      </c>
      <c r="AX35">
        <f t="shared" ref="AX35:BE35" si="290">N35/(E35+F35)</f>
        <v>0.45417032757030668</v>
      </c>
      <c r="AY35">
        <f t="shared" si="290"/>
        <v>0.33820148700371733</v>
      </c>
      <c r="AZ35">
        <f t="shared" si="290"/>
        <v>0.27311220984183326</v>
      </c>
      <c r="BA35">
        <f t="shared" si="290"/>
        <v>0.23027806526112787</v>
      </c>
      <c r="BB35">
        <f t="shared" si="290"/>
        <v>0.19956199509493594</v>
      </c>
      <c r="BC35">
        <f t="shared" si="290"/>
        <v>0.17629817900327957</v>
      </c>
      <c r="BD35">
        <f t="shared" si="290"/>
        <v>0.158000278513661</v>
      </c>
      <c r="BE35">
        <f t="shared" si="290"/>
        <v>0.14320208494065995</v>
      </c>
      <c r="BF35">
        <f t="shared" ref="BF35:BL35" si="291">V35/(E35+F35+G35)</f>
        <v>0.27861898180333217</v>
      </c>
      <c r="BG35">
        <f t="shared" si="291"/>
        <v>0.16504808258939074</v>
      </c>
      <c r="BH35">
        <f t="shared" si="291"/>
        <v>0.11166518596845031</v>
      </c>
      <c r="BI35">
        <f t="shared" si="291"/>
        <v>8.1337222980891383E-2</v>
      </c>
      <c r="BJ35">
        <f t="shared" si="291"/>
        <v>6.2172097712823782E-2</v>
      </c>
      <c r="BK35">
        <f t="shared" si="291"/>
        <v>4.9182133345131551E-2</v>
      </c>
      <c r="BL35">
        <f t="shared" si="291"/>
        <v>3.9929235753614359E-2</v>
      </c>
      <c r="BM35">
        <f t="shared" ref="BM35:BR35" si="292">AC35/(E35+F35+G35+H35)</f>
        <v>0.1948672218523548</v>
      </c>
      <c r="BN35">
        <f t="shared" si="292"/>
        <v>9.5617499412593024E-2</v>
      </c>
      <c r="BO35">
        <f t="shared" si="292"/>
        <v>5.5585170598098622E-2</v>
      </c>
      <c r="BP35">
        <f t="shared" si="292"/>
        <v>3.5604642632864364E-2</v>
      </c>
      <c r="BQ35">
        <f t="shared" si="292"/>
        <v>2.4330246882536061E-2</v>
      </c>
      <c r="BR35">
        <f t="shared" si="292"/>
        <v>1.7420051831252937E-2</v>
      </c>
      <c r="BS35">
        <f t="shared" ref="BS35:BS66" si="293">AI35/(E35+F35+G35+H35+I35)</f>
        <v>0.14696038710030718</v>
      </c>
      <c r="BT35">
        <f t="shared" ref="BT35:BT66" si="294">AJ35/(F35+G35+H35+I35+J35)</f>
        <v>6.1425029043500647E-2</v>
      </c>
      <c r="BU35">
        <f t="shared" ref="BU35:BU66" si="295">AK35/(G35+H35+I35+J35+K35)</f>
        <v>3.1262900449827484E-2</v>
      </c>
      <c r="BV35">
        <f t="shared" ref="BV35:BV66" si="296">AL35/(H35+I35+J35+K35+L35)</f>
        <v>1.7852783010176364E-2</v>
      </c>
      <c r="BW35">
        <f t="shared" ref="BW35:BW66" si="297">AM35/(I35+J35+K35+L35+M35)</f>
        <v>1.1023451802696293E-2</v>
      </c>
      <c r="BX35">
        <f t="shared" ref="BX35:BX66" si="298">AN35/(E35+F35+G35+H35+I35+J35)</f>
        <v>0.11643363616675401</v>
      </c>
      <c r="BY35">
        <f t="shared" ref="BY35:BY66" si="299">AO35/(F35+G35+H35+I35+J35+K35)</f>
        <v>4.2322146506116508E-2</v>
      </c>
      <c r="BZ35">
        <f t="shared" ref="BZ35:BZ66" si="300">AP35/(G35+H35+I35+J35+K35+L35)</f>
        <v>1.9137070318046828E-2</v>
      </c>
      <c r="CA35">
        <f t="shared" ref="CA35:CA66" si="301">AQ35/(H35+I35+J35+K35+L35+M35)</f>
        <v>9.8504830081259862E-3</v>
      </c>
      <c r="CB35">
        <f t="shared" ref="CB35:CB66" si="302">AR35/(E35+F35+G35+H35+I35+J35+K35)</f>
        <v>9.5518388210037289E-2</v>
      </c>
      <c r="CC35">
        <f t="shared" ref="CC35:CC66" si="303">AS35/(F35+G35+H35+I35+J35+K35+L35)</f>
        <v>3.0681383905125745E-2</v>
      </c>
      <c r="CD35">
        <f t="shared" ref="CD35:CD66" si="304">AT35/(G35+H35+I35+J35+K35+L35+M35)</f>
        <v>1.2472182828977482E-2</v>
      </c>
      <c r="CE35">
        <f t="shared" si="42"/>
        <v>8.0418034016530304E-2</v>
      </c>
      <c r="CF35">
        <f t="shared" si="43"/>
        <v>2.3119368855117572E-2</v>
      </c>
      <c r="CG35">
        <f t="shared" si="44"/>
        <v>6.907487487737056E-2</v>
      </c>
      <c r="CH35" s="7">
        <v>250</v>
      </c>
      <c r="CI35" s="8">
        <v>250</v>
      </c>
      <c r="CJ35" s="8">
        <v>240</v>
      </c>
      <c r="CK35" s="8">
        <f t="shared" si="45"/>
        <v>1</v>
      </c>
      <c r="CL35" s="8">
        <f t="shared" si="46"/>
        <v>1</v>
      </c>
      <c r="CM35">
        <f t="shared" si="47"/>
        <v>0.04</v>
      </c>
      <c r="CN35">
        <f t="shared" si="59"/>
        <v>375</v>
      </c>
      <c r="CO35">
        <f t="shared" si="175"/>
        <v>500</v>
      </c>
      <c r="CP35">
        <f t="shared" si="175"/>
        <v>625</v>
      </c>
      <c r="CQ35">
        <f t="shared" si="175"/>
        <v>750</v>
      </c>
      <c r="CR35">
        <f t="shared" si="175"/>
        <v>875</v>
      </c>
      <c r="CS35">
        <f t="shared" si="175"/>
        <v>1000</v>
      </c>
      <c r="CT35">
        <f t="shared" si="175"/>
        <v>1125</v>
      </c>
      <c r="CU35">
        <f t="shared" si="175"/>
        <v>1250</v>
      </c>
      <c r="CV35">
        <f t="shared" si="61"/>
        <v>1.5</v>
      </c>
      <c r="CW35">
        <f t="shared" si="61"/>
        <v>2</v>
      </c>
      <c r="CX35">
        <f t="shared" si="61"/>
        <v>2.5</v>
      </c>
      <c r="CY35">
        <f t="shared" si="61"/>
        <v>3</v>
      </c>
      <c r="CZ35">
        <f t="shared" si="61"/>
        <v>3.5</v>
      </c>
      <c r="DA35">
        <f t="shared" si="61"/>
        <v>4</v>
      </c>
      <c r="DB35">
        <f t="shared" si="61"/>
        <v>4.5</v>
      </c>
      <c r="DC35">
        <f t="shared" si="61"/>
        <v>5</v>
      </c>
      <c r="DD35" s="11">
        <f t="shared" si="62"/>
        <v>2.6666666666666668E-2</v>
      </c>
      <c r="DE35" s="11">
        <f t="shared" si="62"/>
        <v>0.02</v>
      </c>
      <c r="DF35" s="11">
        <f t="shared" si="62"/>
        <v>1.6E-2</v>
      </c>
      <c r="DG35" s="11">
        <f t="shared" si="62"/>
        <v>1.3333333333333334E-2</v>
      </c>
      <c r="DH35" s="11">
        <f t="shared" si="62"/>
        <v>1.1428571428571429E-2</v>
      </c>
      <c r="DI35" s="11">
        <f t="shared" si="62"/>
        <v>0.01</v>
      </c>
      <c r="DJ35" s="11">
        <f t="shared" si="62"/>
        <v>8.8888888888888889E-3</v>
      </c>
      <c r="DK35" s="11">
        <f t="shared" si="62"/>
        <v>8.0000000000000002E-3</v>
      </c>
      <c r="DL35">
        <f t="shared" si="51"/>
        <v>10</v>
      </c>
      <c r="DM35">
        <f t="shared" ref="DM35:DT35" si="305">E35+F35</f>
        <v>6.2306224299999997E-5</v>
      </c>
      <c r="DN35">
        <f t="shared" si="305"/>
        <v>2.5413651330000001E-5</v>
      </c>
      <c r="DO35">
        <f t="shared" si="305"/>
        <v>1.321071036E-5</v>
      </c>
      <c r="DP35">
        <f t="shared" si="305"/>
        <v>7.8053119300000003E-6</v>
      </c>
      <c r="DQ35">
        <f t="shared" si="305"/>
        <v>5.0084279300000005E-6</v>
      </c>
      <c r="DR35">
        <f t="shared" si="305"/>
        <v>3.4080951E-6</v>
      </c>
      <c r="DS35">
        <f t="shared" si="305"/>
        <v>2.4242257900000002E-6</v>
      </c>
      <c r="DT35">
        <f t="shared" si="305"/>
        <v>1.78550885E-6</v>
      </c>
    </row>
    <row r="36" spans="1:124">
      <c r="A36">
        <f>'2000 250 200 15'!A37</f>
        <v>33</v>
      </c>
      <c r="B36">
        <f t="shared" si="7"/>
        <v>-330</v>
      </c>
      <c r="C36">
        <f>'2000 250 200 15'!B37</f>
        <v>4.5249999999999999E-2</v>
      </c>
      <c r="D36">
        <f t="shared" si="8"/>
        <v>-1.344381416458778</v>
      </c>
      <c r="E36">
        <f>'2000 250 200 15'!C170</f>
        <v>4.52902229E-5</v>
      </c>
      <c r="F36">
        <f>'2000 250 200 15'!C303</f>
        <v>1.70010702E-5</v>
      </c>
      <c r="G36">
        <f>'2000 250 200 15'!C436</f>
        <v>8.4079871599999998E-6</v>
      </c>
      <c r="H36">
        <f>'2000 250 200 15'!C569</f>
        <v>4.8006273200000003E-6</v>
      </c>
      <c r="I36">
        <f>'2000 250 200 15'!C702</f>
        <v>3.0035279099999999E-6</v>
      </c>
      <c r="J36">
        <f>'2000 250 200 15'!C835</f>
        <v>2.0041965699999999E-6</v>
      </c>
      <c r="K36">
        <f>'2000 250 200 15'!C968</f>
        <v>1.4034436300000001E-6</v>
      </c>
      <c r="L36">
        <f>'2000 250 200 15'!C1101</f>
        <v>1.02046672E-6</v>
      </c>
      <c r="M36">
        <f>'2000 250 200 15'!C1234</f>
        <v>7.6481167799999998E-7</v>
      </c>
      <c r="N36">
        <f t="shared" ref="N36:U36" si="306">E36-F36</f>
        <v>2.82891527E-5</v>
      </c>
      <c r="O36">
        <f t="shared" si="306"/>
        <v>8.5930830400000003E-6</v>
      </c>
      <c r="P36">
        <f t="shared" si="306"/>
        <v>3.6073598399999996E-6</v>
      </c>
      <c r="Q36">
        <f t="shared" si="306"/>
        <v>1.7970994100000003E-6</v>
      </c>
      <c r="R36">
        <f t="shared" si="306"/>
        <v>9.9933134000000009E-7</v>
      </c>
      <c r="S36">
        <f t="shared" si="306"/>
        <v>6.0075293999999979E-7</v>
      </c>
      <c r="T36">
        <f t="shared" si="306"/>
        <v>3.8297691000000007E-7</v>
      </c>
      <c r="U36">
        <f t="shared" si="306"/>
        <v>2.5565504200000002E-7</v>
      </c>
      <c r="V36">
        <f t="shared" ref="V36:AB36" si="307">E36-2*F36+G36</f>
        <v>1.969606966E-5</v>
      </c>
      <c r="W36">
        <f t="shared" si="307"/>
        <v>4.9857232000000007E-6</v>
      </c>
      <c r="X36">
        <f t="shared" si="307"/>
        <v>1.8102604299999992E-6</v>
      </c>
      <c r="Y36">
        <f t="shared" si="307"/>
        <v>7.9776807000000023E-7</v>
      </c>
      <c r="Z36">
        <f t="shared" si="307"/>
        <v>3.985784000000003E-7</v>
      </c>
      <c r="AA36">
        <f t="shared" si="307"/>
        <v>2.1777602999999972E-7</v>
      </c>
      <c r="AB36">
        <f t="shared" si="307"/>
        <v>1.2732186800000006E-7</v>
      </c>
      <c r="AC36">
        <f t="shared" ref="AC36:AH36" si="308">E36-3*F36+3*G36-H36</f>
        <v>1.4710346459999995E-5</v>
      </c>
      <c r="AD36">
        <f t="shared" si="308"/>
        <v>3.1754627700000006E-6</v>
      </c>
      <c r="AE36">
        <f t="shared" si="308"/>
        <v>1.012492359999999E-6</v>
      </c>
      <c r="AF36">
        <f t="shared" si="308"/>
        <v>3.991896700000012E-7</v>
      </c>
      <c r="AG36">
        <f t="shared" si="308"/>
        <v>1.8080237000000016E-7</v>
      </c>
      <c r="AH36">
        <f t="shared" si="308"/>
        <v>9.0454161999999447E-8</v>
      </c>
      <c r="AI36">
        <f t="shared" si="278"/>
        <v>1.1534883689999999E-5</v>
      </c>
      <c r="AJ36">
        <f t="shared" si="279"/>
        <v>2.1629704100000007E-6</v>
      </c>
      <c r="AK36">
        <f t="shared" si="280"/>
        <v>6.1330268999999739E-7</v>
      </c>
      <c r="AL36">
        <f t="shared" si="281"/>
        <v>2.183873000000002E-7</v>
      </c>
      <c r="AM36">
        <f t="shared" si="282"/>
        <v>9.0348208000000923E-8</v>
      </c>
      <c r="AN36">
        <f t="shared" si="283"/>
        <v>9.3719132799999982E-6</v>
      </c>
      <c r="AO36">
        <f t="shared" si="284"/>
        <v>1.5496677200000029E-6</v>
      </c>
      <c r="AP36">
        <f t="shared" si="285"/>
        <v>3.9491539000000143E-7</v>
      </c>
      <c r="AQ36">
        <f t="shared" si="286"/>
        <v>1.2803909199999779E-7</v>
      </c>
      <c r="AR36">
        <f t="shared" si="287"/>
        <v>7.8222455599999741E-6</v>
      </c>
      <c r="AS36">
        <f t="shared" si="288"/>
        <v>1.154752329999993E-6</v>
      </c>
      <c r="AT36">
        <f t="shared" si="289"/>
        <v>2.6687629800000342E-7</v>
      </c>
      <c r="AU36">
        <f t="shared" si="24"/>
        <v>6.6674932299999825E-6</v>
      </c>
      <c r="AV36">
        <f t="shared" si="25"/>
        <v>8.8787603199998813E-7</v>
      </c>
      <c r="AW36">
        <f t="shared" si="26"/>
        <v>5.7796171979999573E-6</v>
      </c>
      <c r="AX36">
        <f t="shared" ref="AX36:BE36" si="309">N36/(E36+F36)</f>
        <v>0.45414296753457506</v>
      </c>
      <c r="AY36">
        <f t="shared" si="309"/>
        <v>0.33818976116475657</v>
      </c>
      <c r="AZ36">
        <f t="shared" si="309"/>
        <v>0.27310660368368928</v>
      </c>
      <c r="BA36">
        <f t="shared" si="309"/>
        <v>0.23027468791135261</v>
      </c>
      <c r="BB36">
        <f t="shared" si="309"/>
        <v>0.19955797168777145</v>
      </c>
      <c r="BC36">
        <f t="shared" si="309"/>
        <v>0.17629588358536202</v>
      </c>
      <c r="BD36">
        <f t="shared" si="309"/>
        <v>0.15799961826145922</v>
      </c>
      <c r="BE36">
        <f t="shared" si="309"/>
        <v>0.14320177866175024</v>
      </c>
      <c r="BF36">
        <f t="shared" ref="BF36:BL36" si="310">V36/(E36+F36+G36)</f>
        <v>0.2785893942281556</v>
      </c>
      <c r="BG36">
        <f t="shared" si="310"/>
        <v>0.16503724725404847</v>
      </c>
      <c r="BH36">
        <f t="shared" si="310"/>
        <v>0.11166077785725635</v>
      </c>
      <c r="BI36">
        <f t="shared" si="310"/>
        <v>8.1335588921270158E-2</v>
      </c>
      <c r="BJ36">
        <f t="shared" si="310"/>
        <v>6.2169388348795034E-2</v>
      </c>
      <c r="BK36">
        <f t="shared" si="310"/>
        <v>4.9180391064269906E-2</v>
      </c>
      <c r="BL36">
        <f t="shared" si="310"/>
        <v>3.9928807491525893E-2</v>
      </c>
      <c r="BM36">
        <f t="shared" ref="BM36:BR36" si="311">AC36/(E36+F36+G36+H36)</f>
        <v>0.19483926446416974</v>
      </c>
      <c r="BN36">
        <f t="shared" si="311"/>
        <v>9.5608419733419117E-2</v>
      </c>
      <c r="BO36">
        <f t="shared" si="311"/>
        <v>5.5581550289729512E-2</v>
      </c>
      <c r="BP36">
        <f t="shared" si="311"/>
        <v>3.5604437531197554E-2</v>
      </c>
      <c r="BQ36">
        <f t="shared" si="311"/>
        <v>2.4328747864485713E-2</v>
      </c>
      <c r="BR36">
        <f t="shared" si="311"/>
        <v>1.7418752151215494E-2</v>
      </c>
      <c r="BS36">
        <f t="shared" si="293"/>
        <v>0.14693476302026737</v>
      </c>
      <c r="BT36">
        <f t="shared" si="294"/>
        <v>6.1417647169136634E-2</v>
      </c>
      <c r="BU36">
        <f t="shared" si="295"/>
        <v>3.1259402961610359E-2</v>
      </c>
      <c r="BV36">
        <f t="shared" si="296"/>
        <v>1.7853386178451076E-2</v>
      </c>
      <c r="BW36">
        <f t="shared" si="297"/>
        <v>1.1022850928364886E-2</v>
      </c>
      <c r="BX36">
        <f t="shared" si="298"/>
        <v>0.11641024633559439</v>
      </c>
      <c r="BY36">
        <f t="shared" si="299"/>
        <v>4.2316538309101537E-2</v>
      </c>
      <c r="BZ36">
        <f t="shared" si="300"/>
        <v>1.913326646731291E-2</v>
      </c>
      <c r="CA36">
        <f t="shared" si="301"/>
        <v>9.8513783713499586E-3</v>
      </c>
      <c r="CB36">
        <f t="shared" si="302"/>
        <v>9.5496799353532863E-2</v>
      </c>
      <c r="CC36">
        <f t="shared" si="303"/>
        <v>3.067778560985927E-2</v>
      </c>
      <c r="CD36">
        <f t="shared" si="304"/>
        <v>1.2467906452105802E-2</v>
      </c>
      <c r="CE36">
        <f t="shared" si="42"/>
        <v>8.0397554853580133E-2</v>
      </c>
      <c r="CF36">
        <f t="shared" si="43"/>
        <v>2.3118080487039658E-2</v>
      </c>
      <c r="CG36">
        <f t="shared" si="44"/>
        <v>6.905458739484821E-2</v>
      </c>
      <c r="CH36" s="7">
        <v>250</v>
      </c>
      <c r="CI36" s="8">
        <v>250</v>
      </c>
      <c r="CJ36" s="8">
        <v>240</v>
      </c>
      <c r="CK36" s="8">
        <f t="shared" si="45"/>
        <v>1</v>
      </c>
      <c r="CL36" s="8">
        <f t="shared" si="46"/>
        <v>1</v>
      </c>
      <c r="CM36">
        <f t="shared" si="47"/>
        <v>0.04</v>
      </c>
      <c r="CN36">
        <f t="shared" si="59"/>
        <v>375</v>
      </c>
      <c r="CO36">
        <f t="shared" ref="CO36:CU51" si="312">CN36+125</f>
        <v>500</v>
      </c>
      <c r="CP36">
        <f t="shared" si="312"/>
        <v>625</v>
      </c>
      <c r="CQ36">
        <f t="shared" si="312"/>
        <v>750</v>
      </c>
      <c r="CR36">
        <f t="shared" si="312"/>
        <v>875</v>
      </c>
      <c r="CS36">
        <f t="shared" si="312"/>
        <v>1000</v>
      </c>
      <c r="CT36">
        <f t="shared" si="312"/>
        <v>1125</v>
      </c>
      <c r="CU36">
        <f t="shared" si="312"/>
        <v>1250</v>
      </c>
      <c r="CV36">
        <f t="shared" si="61"/>
        <v>1.5</v>
      </c>
      <c r="CW36">
        <f t="shared" si="61"/>
        <v>2</v>
      </c>
      <c r="CX36">
        <f t="shared" si="61"/>
        <v>2.5</v>
      </c>
      <c r="CY36">
        <f t="shared" si="61"/>
        <v>3</v>
      </c>
      <c r="CZ36">
        <f t="shared" si="61"/>
        <v>3.5</v>
      </c>
      <c r="DA36">
        <f t="shared" si="61"/>
        <v>4</v>
      </c>
      <c r="DB36">
        <f t="shared" si="61"/>
        <v>4.5</v>
      </c>
      <c r="DC36">
        <f t="shared" si="61"/>
        <v>5</v>
      </c>
      <c r="DD36" s="11">
        <f t="shared" si="62"/>
        <v>2.6666666666666668E-2</v>
      </c>
      <c r="DE36" s="11">
        <f t="shared" si="62"/>
        <v>0.02</v>
      </c>
      <c r="DF36" s="11">
        <f t="shared" si="62"/>
        <v>1.6E-2</v>
      </c>
      <c r="DG36" s="11">
        <f t="shared" si="62"/>
        <v>1.3333333333333334E-2</v>
      </c>
      <c r="DH36" s="11">
        <f t="shared" si="62"/>
        <v>1.1428571428571429E-2</v>
      </c>
      <c r="DI36" s="11">
        <f t="shared" si="62"/>
        <v>0.01</v>
      </c>
      <c r="DJ36" s="11">
        <f t="shared" si="62"/>
        <v>8.8888888888888889E-3</v>
      </c>
      <c r="DK36" s="11">
        <f t="shared" si="62"/>
        <v>8.0000000000000002E-3</v>
      </c>
      <c r="DL36">
        <f t="shared" si="51"/>
        <v>10</v>
      </c>
      <c r="DM36">
        <f t="shared" ref="DM36:DT36" si="313">E36+F36</f>
        <v>6.2291293100000004E-5</v>
      </c>
      <c r="DN36">
        <f t="shared" si="313"/>
        <v>2.540905736E-5</v>
      </c>
      <c r="DO36">
        <f t="shared" si="313"/>
        <v>1.3208614480000001E-5</v>
      </c>
      <c r="DP36">
        <f t="shared" si="313"/>
        <v>7.8041552300000002E-6</v>
      </c>
      <c r="DQ36">
        <f t="shared" si="313"/>
        <v>5.0077244800000002E-6</v>
      </c>
      <c r="DR36">
        <f t="shared" si="313"/>
        <v>3.4076401999999999E-6</v>
      </c>
      <c r="DS36">
        <f t="shared" si="313"/>
        <v>2.4239103500000003E-6</v>
      </c>
      <c r="DT36">
        <f t="shared" si="313"/>
        <v>1.7852783979999999E-6</v>
      </c>
    </row>
    <row r="37" spans="1:124">
      <c r="A37">
        <f>'2000 250 200 15'!A38</f>
        <v>34</v>
      </c>
      <c r="B37">
        <f t="shared" si="7"/>
        <v>-340</v>
      </c>
      <c r="C37">
        <f>'2000 250 200 15'!B38</f>
        <v>5.0799999999999998E-2</v>
      </c>
      <c r="D37">
        <f t="shared" si="8"/>
        <v>-1.2941362877160807</v>
      </c>
      <c r="E37">
        <f>'2000 250 200 15'!C171</f>
        <v>4.5271158200000003E-5</v>
      </c>
      <c r="F37">
        <f>'2000 250 200 15'!C304</f>
        <v>1.6995878099999999E-5</v>
      </c>
      <c r="G37">
        <f>'2000 250 200 15'!C437</f>
        <v>8.4057765300000003E-6</v>
      </c>
      <c r="H37">
        <f>'2000 250 200 15'!C570</f>
        <v>4.7994624000000004E-6</v>
      </c>
      <c r="I37">
        <f>'2000 250 200 15'!C703</f>
        <v>3.0028339099999998E-6</v>
      </c>
      <c r="J37">
        <f>'2000 250 200 15'!C836</f>
        <v>2.0037583000000001E-6</v>
      </c>
      <c r="K37">
        <f>'2000 250 200 15'!C969</f>
        <v>1.40314795E-6</v>
      </c>
      <c r="L37">
        <f>'2000 250 200 15'!C1102</f>
        <v>1.0202545699999999E-6</v>
      </c>
      <c r="M37">
        <f>'2000 250 200 15'!C1235</f>
        <v>7.6465345099999998E-7</v>
      </c>
      <c r="N37">
        <f t="shared" ref="N37:U37" si="314">E37-F37</f>
        <v>2.8275280100000004E-5</v>
      </c>
      <c r="O37">
        <f t="shared" si="314"/>
        <v>8.5901015699999988E-6</v>
      </c>
      <c r="P37">
        <f t="shared" si="314"/>
        <v>3.6063141299999999E-6</v>
      </c>
      <c r="Q37">
        <f t="shared" si="314"/>
        <v>1.7966284900000005E-6</v>
      </c>
      <c r="R37">
        <f t="shared" si="314"/>
        <v>9.9907560999999972E-7</v>
      </c>
      <c r="S37">
        <f t="shared" si="314"/>
        <v>6.0061035000000008E-7</v>
      </c>
      <c r="T37">
        <f t="shared" si="314"/>
        <v>3.8289338000000009E-7</v>
      </c>
      <c r="U37">
        <f t="shared" si="314"/>
        <v>2.5560111899999997E-7</v>
      </c>
      <c r="V37">
        <f t="shared" ref="V37:AB37" si="315">E37-2*F37+G37</f>
        <v>1.9685178530000007E-5</v>
      </c>
      <c r="W37">
        <f t="shared" si="315"/>
        <v>4.9837874399999989E-6</v>
      </c>
      <c r="X37">
        <f t="shared" si="315"/>
        <v>1.8096856399999994E-6</v>
      </c>
      <c r="Y37">
        <f t="shared" si="315"/>
        <v>7.975528800000008E-7</v>
      </c>
      <c r="Z37">
        <f t="shared" si="315"/>
        <v>3.9846525999999963E-7</v>
      </c>
      <c r="AA37">
        <f t="shared" si="315"/>
        <v>2.1771696999999999E-7</v>
      </c>
      <c r="AB37">
        <f t="shared" si="315"/>
        <v>1.2729226100000013E-7</v>
      </c>
      <c r="AC37">
        <f t="shared" ref="AC37:AH37" si="316">E37-3*F37+3*G37-H37</f>
        <v>1.4701391090000009E-5</v>
      </c>
      <c r="AD37">
        <f t="shared" si="316"/>
        <v>3.1741018000000021E-6</v>
      </c>
      <c r="AE37">
        <f t="shared" si="316"/>
        <v>1.0121327599999986E-6</v>
      </c>
      <c r="AF37">
        <f t="shared" si="316"/>
        <v>3.9908762000000032E-7</v>
      </c>
      <c r="AG37">
        <f t="shared" si="316"/>
        <v>1.8074828999999986E-7</v>
      </c>
      <c r="AH37">
        <f t="shared" si="316"/>
        <v>9.042470899999965E-8</v>
      </c>
      <c r="AI37">
        <f t="shared" si="278"/>
        <v>1.1527289290000002E-5</v>
      </c>
      <c r="AJ37">
        <f t="shared" si="279"/>
        <v>2.1619690400000027E-6</v>
      </c>
      <c r="AK37">
        <f t="shared" si="280"/>
        <v>6.130451399999991E-7</v>
      </c>
      <c r="AL37">
        <f t="shared" si="281"/>
        <v>2.1833933000000152E-7</v>
      </c>
      <c r="AM37">
        <f t="shared" si="282"/>
        <v>9.0323581000000209E-8</v>
      </c>
      <c r="AN37">
        <f t="shared" si="283"/>
        <v>9.3653202500000071E-6</v>
      </c>
      <c r="AO37">
        <f t="shared" si="284"/>
        <v>1.548923900000001E-6</v>
      </c>
      <c r="AP37">
        <f t="shared" si="285"/>
        <v>3.9470580999999821E-7</v>
      </c>
      <c r="AQ37">
        <f t="shared" si="286"/>
        <v>1.2801574900000089E-7</v>
      </c>
      <c r="AR37">
        <f t="shared" si="287"/>
        <v>7.8163963499999948E-6</v>
      </c>
      <c r="AS37">
        <f t="shared" si="288"/>
        <v>1.1542180900000225E-6</v>
      </c>
      <c r="AT37">
        <f t="shared" si="289"/>
        <v>2.6669006099999605E-7</v>
      </c>
      <c r="AU37">
        <f t="shared" si="24"/>
        <v>6.6621782599999787E-6</v>
      </c>
      <c r="AV37">
        <f t="shared" si="25"/>
        <v>8.8752802900001589E-7</v>
      </c>
      <c r="AW37">
        <f t="shared" si="26"/>
        <v>5.77465023099998E-6</v>
      </c>
      <c r="AX37">
        <f t="shared" ref="AX37:BE37" si="317">N37/(E37+F37)</f>
        <v>0.45409709181870928</v>
      </c>
      <c r="AY37">
        <f t="shared" si="317"/>
        <v>0.33817094575622136</v>
      </c>
      <c r="AZ37">
        <f t="shared" si="317"/>
        <v>0.27309722672318204</v>
      </c>
      <c r="BA37">
        <f t="shared" si="317"/>
        <v>0.23026919494166204</v>
      </c>
      <c r="BB37">
        <f t="shared" si="317"/>
        <v>0.19955202423007001</v>
      </c>
      <c r="BC37">
        <f t="shared" si="317"/>
        <v>0.17629200979627782</v>
      </c>
      <c r="BD37">
        <f t="shared" si="317"/>
        <v>0.15799825940595294</v>
      </c>
      <c r="BE37">
        <f t="shared" si="317"/>
        <v>0.14320128319934308</v>
      </c>
      <c r="BF37">
        <f t="shared" ref="BF37:BL37" si="318">V37/(E37+F37+G37)</f>
        <v>0.27853962141498095</v>
      </c>
      <c r="BG37">
        <f t="shared" si="318"/>
        <v>0.16501997045504643</v>
      </c>
      <c r="BH37">
        <f t="shared" si="318"/>
        <v>0.11165335063980372</v>
      </c>
      <c r="BI37">
        <f t="shared" si="318"/>
        <v>8.1332698186962343E-2</v>
      </c>
      <c r="BJ37">
        <f t="shared" si="318"/>
        <v>6.2165587068041095E-2</v>
      </c>
      <c r="BK37">
        <f t="shared" si="318"/>
        <v>4.9177560710342565E-2</v>
      </c>
      <c r="BL37">
        <f t="shared" si="318"/>
        <v>3.992786267176867E-2</v>
      </c>
      <c r="BM37">
        <f t="shared" ref="BM37:BR37" si="319">AC37/(E37+F37+G37+H37)</f>
        <v>0.19479194240796191</v>
      </c>
      <c r="BN37">
        <f t="shared" si="319"/>
        <v>9.5594099802630367E-2</v>
      </c>
      <c r="BO37">
        <f t="shared" si="319"/>
        <v>5.5575562513149823E-2</v>
      </c>
      <c r="BP37">
        <f t="shared" si="319"/>
        <v>3.560356928726964E-2</v>
      </c>
      <c r="BQ37">
        <f t="shared" si="319"/>
        <v>2.4326839596560505E-2</v>
      </c>
      <c r="BR37">
        <f t="shared" si="319"/>
        <v>1.7416784245362239E-2</v>
      </c>
      <c r="BS37">
        <f t="shared" si="293"/>
        <v>0.14689102591033368</v>
      </c>
      <c r="BT37">
        <f t="shared" si="294"/>
        <v>6.140612629076582E-2</v>
      </c>
      <c r="BU37">
        <f t="shared" si="295"/>
        <v>3.1253927785859247E-2</v>
      </c>
      <c r="BV37">
        <f t="shared" si="296"/>
        <v>1.785355863952413E-2</v>
      </c>
      <c r="BW37">
        <f t="shared" si="297"/>
        <v>1.1022264654317099E-2</v>
      </c>
      <c r="BX37">
        <f t="shared" si="298"/>
        <v>0.11636993098818402</v>
      </c>
      <c r="BY37">
        <f t="shared" si="299"/>
        <v>4.2307774766417616E-2</v>
      </c>
      <c r="BZ37">
        <f t="shared" si="300"/>
        <v>1.9127760630358585E-2</v>
      </c>
      <c r="CA37">
        <f t="shared" si="301"/>
        <v>9.8518285035364868E-3</v>
      </c>
      <c r="CB37">
        <f t="shared" si="302"/>
        <v>9.5459256990327923E-2</v>
      </c>
      <c r="CC37">
        <f t="shared" si="303"/>
        <v>3.0671910449026351E-2</v>
      </c>
      <c r="CD37">
        <f t="shared" si="304"/>
        <v>1.2462218123707377E-2</v>
      </c>
      <c r="CE37">
        <f t="shared" si="42"/>
        <v>8.0361831626738975E-2</v>
      </c>
      <c r="CF37">
        <f t="shared" si="43"/>
        <v>2.3115258261495672E-2</v>
      </c>
      <c r="CG37">
        <f t="shared" si="44"/>
        <v>6.9019512079259354E-2</v>
      </c>
      <c r="CH37" s="7">
        <v>250</v>
      </c>
      <c r="CI37" s="8">
        <v>250</v>
      </c>
      <c r="CJ37" s="8">
        <v>240</v>
      </c>
      <c r="CK37" s="8">
        <f t="shared" si="45"/>
        <v>1</v>
      </c>
      <c r="CL37" s="8">
        <f t="shared" si="46"/>
        <v>1</v>
      </c>
      <c r="CM37">
        <f t="shared" si="47"/>
        <v>0.04</v>
      </c>
      <c r="CN37">
        <f t="shared" si="59"/>
        <v>375</v>
      </c>
      <c r="CO37">
        <f t="shared" si="312"/>
        <v>500</v>
      </c>
      <c r="CP37">
        <f t="shared" si="312"/>
        <v>625</v>
      </c>
      <c r="CQ37">
        <f t="shared" si="312"/>
        <v>750</v>
      </c>
      <c r="CR37">
        <f t="shared" si="312"/>
        <v>875</v>
      </c>
      <c r="CS37">
        <f t="shared" si="312"/>
        <v>1000</v>
      </c>
      <c r="CT37">
        <f t="shared" si="312"/>
        <v>1125</v>
      </c>
      <c r="CU37">
        <f t="shared" si="312"/>
        <v>1250</v>
      </c>
      <c r="CV37">
        <f t="shared" si="61"/>
        <v>1.5</v>
      </c>
      <c r="CW37">
        <f t="shared" si="61"/>
        <v>2</v>
      </c>
      <c r="CX37">
        <f t="shared" si="61"/>
        <v>2.5</v>
      </c>
      <c r="CY37">
        <f t="shared" si="61"/>
        <v>3</v>
      </c>
      <c r="CZ37">
        <f t="shared" si="61"/>
        <v>3.5</v>
      </c>
      <c r="DA37">
        <f t="shared" si="61"/>
        <v>4</v>
      </c>
      <c r="DB37">
        <f t="shared" si="61"/>
        <v>4.5</v>
      </c>
      <c r="DC37">
        <f t="shared" si="61"/>
        <v>5</v>
      </c>
      <c r="DD37" s="11">
        <f t="shared" si="62"/>
        <v>2.6666666666666668E-2</v>
      </c>
      <c r="DE37" s="11">
        <f t="shared" si="62"/>
        <v>0.02</v>
      </c>
      <c r="DF37" s="11">
        <f t="shared" si="62"/>
        <v>1.6E-2</v>
      </c>
      <c r="DG37" s="11">
        <f t="shared" si="62"/>
        <v>1.3333333333333334E-2</v>
      </c>
      <c r="DH37" s="11">
        <f t="shared" si="62"/>
        <v>1.1428571428571429E-2</v>
      </c>
      <c r="DI37" s="11">
        <f t="shared" si="62"/>
        <v>0.01</v>
      </c>
      <c r="DJ37" s="11">
        <f t="shared" si="62"/>
        <v>8.8888888888888889E-3</v>
      </c>
      <c r="DK37" s="11">
        <f t="shared" si="62"/>
        <v>8.0000000000000002E-3</v>
      </c>
      <c r="DL37">
        <f t="shared" si="51"/>
        <v>10</v>
      </c>
      <c r="DM37">
        <f t="shared" ref="DM37:DT37" si="320">E37+F37</f>
        <v>6.2267036299999999E-5</v>
      </c>
      <c r="DN37">
        <f t="shared" si="320"/>
        <v>2.5401654629999998E-5</v>
      </c>
      <c r="DO37">
        <f t="shared" si="320"/>
        <v>1.3205238930000001E-5</v>
      </c>
      <c r="DP37">
        <f t="shared" si="320"/>
        <v>7.8022963100000002E-6</v>
      </c>
      <c r="DQ37">
        <f t="shared" si="320"/>
        <v>5.00659221E-6</v>
      </c>
      <c r="DR37">
        <f t="shared" si="320"/>
        <v>3.40690625E-6</v>
      </c>
      <c r="DS37">
        <f t="shared" si="320"/>
        <v>2.4234025200000002E-6</v>
      </c>
      <c r="DT37">
        <f t="shared" si="320"/>
        <v>1.7849080209999998E-6</v>
      </c>
    </row>
    <row r="38" spans="1:124">
      <c r="A38">
        <f>'2000 250 200 15'!A39</f>
        <v>35</v>
      </c>
      <c r="B38">
        <f t="shared" si="7"/>
        <v>-350</v>
      </c>
      <c r="C38">
        <f>'2000 250 200 15'!B39</f>
        <v>5.7020000000000001E-2</v>
      </c>
      <c r="D38">
        <f t="shared" si="8"/>
        <v>-1.2439727870265589</v>
      </c>
      <c r="E38">
        <f>'2000 250 200 15'!C172</f>
        <v>4.5241488900000002E-5</v>
      </c>
      <c r="F38">
        <f>'2000 250 200 15'!C305</f>
        <v>1.69879373E-5</v>
      </c>
      <c r="G38">
        <f>'2000 250 200 15'!C438</f>
        <v>8.4023851199999996E-6</v>
      </c>
      <c r="H38">
        <f>'2000 250 200 15'!C571</f>
        <v>4.7976828800000004E-6</v>
      </c>
      <c r="I38">
        <f>'2000 250 200 15'!C704</f>
        <v>3.0017802100000002E-6</v>
      </c>
      <c r="J38">
        <f>'2000 250 200 15'!C837</f>
        <v>2.003086E-6</v>
      </c>
      <c r="K38">
        <f>'2000 250 200 15'!C970</f>
        <v>1.40269201E-6</v>
      </c>
      <c r="L38">
        <f>'2000 250 200 15'!C1103</f>
        <v>1.01992948E-6</v>
      </c>
      <c r="M38">
        <f>'2000 250 200 15'!C1236</f>
        <v>7.6441298200000002E-7</v>
      </c>
      <c r="N38">
        <f t="shared" ref="N38:U38" si="321">E38-F38</f>
        <v>2.8253551600000002E-5</v>
      </c>
      <c r="O38">
        <f t="shared" si="321"/>
        <v>8.5855521800000002E-6</v>
      </c>
      <c r="P38">
        <f t="shared" si="321"/>
        <v>3.6047022399999992E-6</v>
      </c>
      <c r="Q38">
        <f t="shared" si="321"/>
        <v>1.7959026700000002E-6</v>
      </c>
      <c r="R38">
        <f t="shared" si="321"/>
        <v>9.9869421000000024E-7</v>
      </c>
      <c r="S38">
        <f t="shared" si="321"/>
        <v>6.0039399000000001E-7</v>
      </c>
      <c r="T38">
        <f t="shared" si="321"/>
        <v>3.8276252999999999E-7</v>
      </c>
      <c r="U38">
        <f t="shared" si="321"/>
        <v>2.5551649799999995E-7</v>
      </c>
      <c r="V38">
        <f t="shared" ref="V38:AB38" si="322">E38-2*F38+G38</f>
        <v>1.9667999420000002E-5</v>
      </c>
      <c r="W38">
        <f t="shared" si="322"/>
        <v>4.980849940000001E-6</v>
      </c>
      <c r="X38">
        <f t="shared" si="322"/>
        <v>1.808799569999999E-6</v>
      </c>
      <c r="Y38">
        <f t="shared" si="322"/>
        <v>7.9720845999999995E-7</v>
      </c>
      <c r="Z38">
        <f t="shared" si="322"/>
        <v>3.9830022000000023E-7</v>
      </c>
      <c r="AA38">
        <f t="shared" si="322"/>
        <v>2.1763146000000003E-7</v>
      </c>
      <c r="AB38">
        <f t="shared" si="322"/>
        <v>1.2724603200000004E-7</v>
      </c>
      <c r="AC38">
        <f t="shared" ref="AC38:AH38" si="323">E38-3*F38+3*G38-H38</f>
        <v>1.4687149480000005E-5</v>
      </c>
      <c r="AD38">
        <f t="shared" si="323"/>
        <v>3.172050370000002E-6</v>
      </c>
      <c r="AE38">
        <f t="shared" si="323"/>
        <v>1.0115911099999986E-6</v>
      </c>
      <c r="AF38">
        <f t="shared" si="323"/>
        <v>3.9890824000000057E-7</v>
      </c>
      <c r="AG38">
        <f t="shared" si="323"/>
        <v>1.8066875999999999E-7</v>
      </c>
      <c r="AH38">
        <f t="shared" si="323"/>
        <v>9.0385427999999777E-8</v>
      </c>
      <c r="AI38">
        <f t="shared" si="278"/>
        <v>1.151509911E-5</v>
      </c>
      <c r="AJ38">
        <f t="shared" si="279"/>
        <v>2.1604592600000029E-6</v>
      </c>
      <c r="AK38">
        <f t="shared" si="280"/>
        <v>6.126828699999985E-7</v>
      </c>
      <c r="AL38">
        <f t="shared" si="281"/>
        <v>2.1823948000000036E-7</v>
      </c>
      <c r="AM38">
        <f t="shared" si="282"/>
        <v>9.0283332000001061E-8</v>
      </c>
      <c r="AN38">
        <f t="shared" si="283"/>
        <v>9.3546398499999904E-6</v>
      </c>
      <c r="AO38">
        <f t="shared" si="284"/>
        <v>1.5477763900000023E-6</v>
      </c>
      <c r="AP38">
        <f t="shared" si="285"/>
        <v>3.9444339000000301E-7</v>
      </c>
      <c r="AQ38">
        <f t="shared" si="286"/>
        <v>1.2795614799999803E-7</v>
      </c>
      <c r="AR38">
        <f t="shared" si="287"/>
        <v>7.8068634599999955E-6</v>
      </c>
      <c r="AS38">
        <f t="shared" si="288"/>
        <v>1.1533330000000003E-6</v>
      </c>
      <c r="AT38">
        <f t="shared" si="289"/>
        <v>2.6648724200000116E-7</v>
      </c>
      <c r="AU38">
        <f t="shared" si="24"/>
        <v>6.6535304599999736E-6</v>
      </c>
      <c r="AV38">
        <f t="shared" si="25"/>
        <v>8.8684575800001651E-7</v>
      </c>
      <c r="AW38">
        <f t="shared" si="26"/>
        <v>5.7666847019999686E-6</v>
      </c>
      <c r="AX38">
        <f t="shared" ref="AX38:BE38" si="324">N38/(E38+F38)</f>
        <v>0.45402237052926581</v>
      </c>
      <c r="AY38">
        <f t="shared" si="324"/>
        <v>0.33814270011936304</v>
      </c>
      <c r="AZ38">
        <f t="shared" si="324"/>
        <v>0.27308209624374657</v>
      </c>
      <c r="BA38">
        <f t="shared" si="324"/>
        <v>0.23025978189480731</v>
      </c>
      <c r="BB38">
        <f t="shared" si="324"/>
        <v>0.19954463677861234</v>
      </c>
      <c r="BC38">
        <f t="shared" si="324"/>
        <v>0.17628688312542132</v>
      </c>
      <c r="BD38">
        <f t="shared" si="324"/>
        <v>0.15799518479463334</v>
      </c>
      <c r="BE38">
        <f t="shared" si="324"/>
        <v>0.14319924758927804</v>
      </c>
      <c r="BF38">
        <f t="shared" ref="BF38:BL38" si="325">V38/(E38+F38+G38)</f>
        <v>0.27845809207544475</v>
      </c>
      <c r="BG38">
        <f t="shared" si="325"/>
        <v>0.16499433766827917</v>
      </c>
      <c r="BH38">
        <f t="shared" si="325"/>
        <v>0.11164155758992876</v>
      </c>
      <c r="BI38">
        <f t="shared" si="325"/>
        <v>8.1326648066804008E-2</v>
      </c>
      <c r="BJ38">
        <f t="shared" si="325"/>
        <v>6.2160998983478648E-2</v>
      </c>
      <c r="BK38">
        <f t="shared" si="325"/>
        <v>4.917438861283624E-2</v>
      </c>
      <c r="BL38">
        <f t="shared" si="325"/>
        <v>3.9926154899776696E-2</v>
      </c>
      <c r="BM38">
        <f t="shared" ref="BM38:BR38" si="326">AC38/(E38+F38+G38+H38)</f>
        <v>0.19471361482362962</v>
      </c>
      <c r="BN38">
        <f t="shared" si="326"/>
        <v>9.557309037276758E-2</v>
      </c>
      <c r="BO38">
        <f t="shared" si="326"/>
        <v>5.5566864363856369E-2</v>
      </c>
      <c r="BP38">
        <f t="shared" si="326"/>
        <v>3.5600147862949648E-2</v>
      </c>
      <c r="BQ38">
        <f t="shared" si="326"/>
        <v>2.4324343209615816E-2</v>
      </c>
      <c r="BR38">
        <f t="shared" si="326"/>
        <v>1.7414899805817029E-2</v>
      </c>
      <c r="BS38">
        <f t="shared" si="293"/>
        <v>0.14681769736144723</v>
      </c>
      <c r="BT38">
        <f t="shared" si="294"/>
        <v>6.1389115673215575E-2</v>
      </c>
      <c r="BU38">
        <f t="shared" si="295"/>
        <v>3.1247172050589942E-2</v>
      </c>
      <c r="BV38">
        <f t="shared" si="296"/>
        <v>1.7851651113730337E-2</v>
      </c>
      <c r="BW38">
        <f t="shared" si="297"/>
        <v>1.1021048167536981E-2</v>
      </c>
      <c r="BX38">
        <f t="shared" si="298"/>
        <v>0.11630153832661018</v>
      </c>
      <c r="BY38">
        <f t="shared" si="299"/>
        <v>4.2294099096304945E-2</v>
      </c>
      <c r="BZ38">
        <f t="shared" si="300"/>
        <v>1.9122158521186445E-2</v>
      </c>
      <c r="CA38">
        <f t="shared" si="301"/>
        <v>9.8506736100704272E-3</v>
      </c>
      <c r="CB38">
        <f t="shared" si="302"/>
        <v>9.5395218047859359E-2</v>
      </c>
      <c r="CC38">
        <f t="shared" si="303"/>
        <v>3.0661116152325859E-2</v>
      </c>
      <c r="CD38">
        <f t="shared" si="304"/>
        <v>1.2457350043908463E-2</v>
      </c>
      <c r="CE38">
        <f t="shared" si="42"/>
        <v>8.0301385682019083E-2</v>
      </c>
      <c r="CF38">
        <f t="shared" si="43"/>
        <v>2.3107033102580894E-2</v>
      </c>
      <c r="CG38">
        <f t="shared" si="44"/>
        <v>6.8961833393684294E-2</v>
      </c>
      <c r="CH38" s="7">
        <v>250</v>
      </c>
      <c r="CI38" s="8">
        <v>250</v>
      </c>
      <c r="CJ38" s="8">
        <v>240</v>
      </c>
      <c r="CK38" s="8">
        <f t="shared" si="45"/>
        <v>1</v>
      </c>
      <c r="CL38" s="8">
        <f t="shared" si="46"/>
        <v>1</v>
      </c>
      <c r="CM38">
        <f t="shared" si="47"/>
        <v>0.04</v>
      </c>
      <c r="CN38">
        <f t="shared" si="59"/>
        <v>375</v>
      </c>
      <c r="CO38">
        <f t="shared" si="312"/>
        <v>500</v>
      </c>
      <c r="CP38">
        <f t="shared" si="312"/>
        <v>625</v>
      </c>
      <c r="CQ38">
        <f t="shared" si="312"/>
        <v>750</v>
      </c>
      <c r="CR38">
        <f t="shared" si="312"/>
        <v>875</v>
      </c>
      <c r="CS38">
        <f t="shared" si="312"/>
        <v>1000</v>
      </c>
      <c r="CT38">
        <f t="shared" si="312"/>
        <v>1125</v>
      </c>
      <c r="CU38">
        <f t="shared" si="312"/>
        <v>1250</v>
      </c>
      <c r="CV38">
        <f t="shared" si="61"/>
        <v>1.5</v>
      </c>
      <c r="CW38">
        <f t="shared" si="61"/>
        <v>2</v>
      </c>
      <c r="CX38">
        <f t="shared" si="61"/>
        <v>2.5</v>
      </c>
      <c r="CY38">
        <f t="shared" si="61"/>
        <v>3</v>
      </c>
      <c r="CZ38">
        <f t="shared" si="61"/>
        <v>3.5</v>
      </c>
      <c r="DA38">
        <f t="shared" si="61"/>
        <v>4</v>
      </c>
      <c r="DB38">
        <f t="shared" si="61"/>
        <v>4.5</v>
      </c>
      <c r="DC38">
        <f t="shared" si="61"/>
        <v>5</v>
      </c>
      <c r="DD38" s="11">
        <f t="shared" si="62"/>
        <v>2.6666666666666668E-2</v>
      </c>
      <c r="DE38" s="11">
        <f t="shared" si="62"/>
        <v>0.02</v>
      </c>
      <c r="DF38" s="11">
        <f t="shared" si="62"/>
        <v>1.6E-2</v>
      </c>
      <c r="DG38" s="11">
        <f t="shared" si="62"/>
        <v>1.3333333333333334E-2</v>
      </c>
      <c r="DH38" s="11">
        <f t="shared" si="62"/>
        <v>1.1428571428571429E-2</v>
      </c>
      <c r="DI38" s="11">
        <f t="shared" si="62"/>
        <v>0.01</v>
      </c>
      <c r="DJ38" s="11">
        <f t="shared" si="62"/>
        <v>8.8888888888888889E-3</v>
      </c>
      <c r="DK38" s="11">
        <f t="shared" si="62"/>
        <v>8.0000000000000002E-3</v>
      </c>
      <c r="DL38">
        <f t="shared" si="51"/>
        <v>10</v>
      </c>
      <c r="DM38">
        <f t="shared" ref="DM38:DT38" si="327">E38+F38</f>
        <v>6.2229426200000005E-5</v>
      </c>
      <c r="DN38">
        <f t="shared" si="327"/>
        <v>2.5390322419999999E-5</v>
      </c>
      <c r="DO38">
        <f t="shared" si="327"/>
        <v>1.3200068E-5</v>
      </c>
      <c r="DP38">
        <f t="shared" si="327"/>
        <v>7.799463090000001E-6</v>
      </c>
      <c r="DQ38">
        <f t="shared" si="327"/>
        <v>5.0048662100000002E-6</v>
      </c>
      <c r="DR38">
        <f t="shared" si="327"/>
        <v>3.4057780100000001E-6</v>
      </c>
      <c r="DS38">
        <f t="shared" si="327"/>
        <v>2.4226214900000001E-6</v>
      </c>
      <c r="DT38">
        <f t="shared" si="327"/>
        <v>1.7843424620000001E-6</v>
      </c>
    </row>
    <row r="39" spans="1:124">
      <c r="A39">
        <f>'2000 250 200 15'!A40</f>
        <v>36</v>
      </c>
      <c r="B39">
        <f t="shared" si="7"/>
        <v>-360</v>
      </c>
      <c r="C39">
        <f>'2000 250 200 15'!B40</f>
        <v>6.4000000000000001E-2</v>
      </c>
      <c r="D39">
        <f t="shared" si="8"/>
        <v>-1.1938200260161129</v>
      </c>
      <c r="E39">
        <f>'2000 250 200 15'!C173</f>
        <v>4.5197011799999997E-5</v>
      </c>
      <c r="F39">
        <f>'2000 250 200 15'!C306</f>
        <v>1.6976343500000001E-5</v>
      </c>
      <c r="G39">
        <f>'2000 250 200 15'!C439</f>
        <v>8.3974214899999992E-6</v>
      </c>
      <c r="H39">
        <f>'2000 250 200 15'!C572</f>
        <v>4.7950866499999997E-6</v>
      </c>
      <c r="I39">
        <f>'2000 250 200 15'!C705</f>
        <v>3.0002505100000001E-6</v>
      </c>
      <c r="J39">
        <f>'2000 250 200 15'!C838</f>
        <v>2.0021026099999998E-6</v>
      </c>
      <c r="K39">
        <f>'2000 250 200 15'!C971</f>
        <v>1.40202197E-6</v>
      </c>
      <c r="L39">
        <f>'2000 250 200 15'!C1104</f>
        <v>1.0194538799999999E-6</v>
      </c>
      <c r="M39">
        <f>'2000 250 200 15'!C1237</f>
        <v>7.6406364399999996E-7</v>
      </c>
      <c r="N39">
        <f t="shared" ref="N39:U39" si="328">E39-F39</f>
        <v>2.8220668299999996E-5</v>
      </c>
      <c r="O39">
        <f t="shared" si="328"/>
        <v>8.5789220100000018E-6</v>
      </c>
      <c r="P39">
        <f t="shared" si="328"/>
        <v>3.6023348399999995E-6</v>
      </c>
      <c r="Q39">
        <f t="shared" si="328"/>
        <v>1.7948361399999995E-6</v>
      </c>
      <c r="R39">
        <f t="shared" si="328"/>
        <v>9.9814790000000035E-7</v>
      </c>
      <c r="S39">
        <f t="shared" si="328"/>
        <v>6.0008063999999984E-7</v>
      </c>
      <c r="T39">
        <f t="shared" si="328"/>
        <v>3.8256809000000002E-7</v>
      </c>
      <c r="U39">
        <f t="shared" si="328"/>
        <v>2.5539023599999997E-7</v>
      </c>
      <c r="V39">
        <f t="shared" ref="V39:AB39" si="329">E39-2*F39+G39</f>
        <v>1.9641746289999996E-5</v>
      </c>
      <c r="W39">
        <f t="shared" si="329"/>
        <v>4.9765871700000023E-6</v>
      </c>
      <c r="X39">
        <f t="shared" si="329"/>
        <v>1.8074987E-6</v>
      </c>
      <c r="Y39">
        <f t="shared" si="329"/>
        <v>7.966882399999992E-7</v>
      </c>
      <c r="Z39">
        <f t="shared" si="329"/>
        <v>3.9806726000000051E-7</v>
      </c>
      <c r="AA39">
        <f t="shared" si="329"/>
        <v>2.1751254999999982E-7</v>
      </c>
      <c r="AB39">
        <f t="shared" si="329"/>
        <v>1.2717785400000006E-7</v>
      </c>
      <c r="AC39">
        <f t="shared" ref="AC39:AH39" si="330">E39-3*F39+3*G39-H39</f>
        <v>1.4665159119999994E-5</v>
      </c>
      <c r="AD39">
        <f t="shared" si="330"/>
        <v>3.169088470000004E-6</v>
      </c>
      <c r="AE39">
        <f t="shared" si="330"/>
        <v>1.0108104600000008E-6</v>
      </c>
      <c r="AF39">
        <f t="shared" si="330"/>
        <v>3.9862097999999869E-7</v>
      </c>
      <c r="AG39">
        <f t="shared" si="330"/>
        <v>1.8055471000000047E-7</v>
      </c>
      <c r="AH39">
        <f t="shared" si="330"/>
        <v>9.0334696000000189E-8</v>
      </c>
      <c r="AI39">
        <f t="shared" si="278"/>
        <v>1.1496070649999986E-5</v>
      </c>
      <c r="AJ39">
        <f t="shared" si="279"/>
        <v>2.1582780100000015E-6</v>
      </c>
      <c r="AK39">
        <f t="shared" si="280"/>
        <v>6.1218948000000212E-7</v>
      </c>
      <c r="AL39">
        <f t="shared" si="281"/>
        <v>2.18066269999998E-7</v>
      </c>
      <c r="AM39">
        <f t="shared" si="282"/>
        <v>9.0220014000000497E-8</v>
      </c>
      <c r="AN39">
        <f t="shared" si="283"/>
        <v>9.3377926399999909E-6</v>
      </c>
      <c r="AO39">
        <f t="shared" si="284"/>
        <v>1.5460885299999951E-6</v>
      </c>
      <c r="AP39">
        <f t="shared" si="285"/>
        <v>3.9412321000000602E-7</v>
      </c>
      <c r="AQ39">
        <f t="shared" si="286"/>
        <v>1.2784625599999814E-7</v>
      </c>
      <c r="AR39">
        <f t="shared" si="287"/>
        <v>7.7917041100000112E-6</v>
      </c>
      <c r="AS39">
        <f t="shared" si="288"/>
        <v>1.1519653200000033E-6</v>
      </c>
      <c r="AT39">
        <f t="shared" si="289"/>
        <v>2.6627695400000639E-7</v>
      </c>
      <c r="AU39">
        <f t="shared" si="24"/>
        <v>6.6397387899999928E-6</v>
      </c>
      <c r="AV39">
        <f t="shared" si="25"/>
        <v>8.8568836599999501E-7</v>
      </c>
      <c r="AW39">
        <f t="shared" si="26"/>
        <v>5.7540504239999909E-6</v>
      </c>
      <c r="AX39">
        <f t="shared" ref="AX39:BE39" si="331">N39/(E39+F39)</f>
        <v>0.45390293259595077</v>
      </c>
      <c r="AY39">
        <f t="shared" si="331"/>
        <v>0.33810205199665966</v>
      </c>
      <c r="AZ39">
        <f t="shared" si="331"/>
        <v>0.27305913339387183</v>
      </c>
      <c r="BA39">
        <f t="shared" si="331"/>
        <v>0.23024483779993418</v>
      </c>
      <c r="BB39">
        <f t="shared" si="331"/>
        <v>0.19953567372308981</v>
      </c>
      <c r="BC39">
        <f t="shared" si="331"/>
        <v>0.1762804579848837</v>
      </c>
      <c r="BD39">
        <f t="shared" si="331"/>
        <v>0.15798963677461414</v>
      </c>
      <c r="BE39">
        <f t="shared" si="331"/>
        <v>0.14319468834106056</v>
      </c>
      <c r="BF39">
        <f t="shared" ref="BF39:BL39" si="332">V39/(E39+F39+G39)</f>
        <v>0.27832691070481835</v>
      </c>
      <c r="BG39">
        <f t="shared" si="332"/>
        <v>0.16495779253996168</v>
      </c>
      <c r="BH39">
        <f t="shared" si="332"/>
        <v>0.11162388936118678</v>
      </c>
      <c r="BI39">
        <f t="shared" si="332"/>
        <v>8.1315961996467498E-2</v>
      </c>
      <c r="BJ39">
        <f t="shared" si="332"/>
        <v>6.2155519376364397E-2</v>
      </c>
      <c r="BK39">
        <f t="shared" si="332"/>
        <v>4.9171174868230964E-2</v>
      </c>
      <c r="BL39">
        <f t="shared" si="332"/>
        <v>3.992348995815026E-2</v>
      </c>
      <c r="BM39">
        <f t="shared" ref="BM39:BR39" si="333">AC39/(E39+F39+G39+H39)</f>
        <v>0.19458622844114523</v>
      </c>
      <c r="BN39">
        <f t="shared" si="333"/>
        <v>9.5543390221070668E-2</v>
      </c>
      <c r="BO39">
        <f t="shared" si="333"/>
        <v>5.5554722047932825E-2</v>
      </c>
      <c r="BP39">
        <f t="shared" si="333"/>
        <v>3.5592869483743489E-2</v>
      </c>
      <c r="BQ39">
        <f t="shared" si="333"/>
        <v>2.4320968428775708E-2</v>
      </c>
      <c r="BR39">
        <f t="shared" si="333"/>
        <v>1.7413440285394096E-2</v>
      </c>
      <c r="BS39">
        <f t="shared" si="293"/>
        <v>0.14669695957279233</v>
      </c>
      <c r="BT39">
        <f t="shared" si="294"/>
        <v>6.1364915553151544E-2</v>
      </c>
      <c r="BU39">
        <f t="shared" si="295"/>
        <v>3.1239124753411219E-2</v>
      </c>
      <c r="BV39">
        <f t="shared" si="296"/>
        <v>1.784661395345637E-2</v>
      </c>
      <c r="BW39">
        <f t="shared" si="297"/>
        <v>1.1018709972543918E-2</v>
      </c>
      <c r="BX39">
        <f t="shared" si="298"/>
        <v>0.11618763038033492</v>
      </c>
      <c r="BY39">
        <f t="shared" si="299"/>
        <v>4.2273779708143222E-2</v>
      </c>
      <c r="BZ39">
        <f t="shared" si="300"/>
        <v>1.9117033636825608E-2</v>
      </c>
      <c r="CA39">
        <f t="shared" si="301"/>
        <v>9.8472202258304501E-3</v>
      </c>
      <c r="CB39">
        <f t="shared" si="302"/>
        <v>9.5287775235501831E-2</v>
      </c>
      <c r="CC39">
        <f t="shared" si="303"/>
        <v>3.0643340706423841E-2</v>
      </c>
      <c r="CD39">
        <f t="shared" si="304"/>
        <v>1.245425457940443E-2</v>
      </c>
      <c r="CE39">
        <f t="shared" si="42"/>
        <v>8.0200065934753886E-2</v>
      </c>
      <c r="CF39">
        <f t="shared" si="43"/>
        <v>2.3090811882649082E-2</v>
      </c>
      <c r="CG39">
        <f t="shared" si="44"/>
        <v>6.886644832915953E-2</v>
      </c>
      <c r="CH39" s="7">
        <v>250</v>
      </c>
      <c r="CI39" s="8">
        <v>250</v>
      </c>
      <c r="CJ39" s="8">
        <v>240</v>
      </c>
      <c r="CK39" s="8">
        <f t="shared" si="45"/>
        <v>1</v>
      </c>
      <c r="CL39" s="8">
        <f t="shared" si="46"/>
        <v>1</v>
      </c>
      <c r="CM39">
        <f t="shared" si="47"/>
        <v>0.04</v>
      </c>
      <c r="CN39">
        <f t="shared" si="59"/>
        <v>375</v>
      </c>
      <c r="CO39">
        <f t="shared" si="312"/>
        <v>500</v>
      </c>
      <c r="CP39">
        <f t="shared" si="312"/>
        <v>625</v>
      </c>
      <c r="CQ39">
        <f t="shared" si="312"/>
        <v>750</v>
      </c>
      <c r="CR39">
        <f t="shared" si="312"/>
        <v>875</v>
      </c>
      <c r="CS39">
        <f t="shared" si="312"/>
        <v>1000</v>
      </c>
      <c r="CT39">
        <f t="shared" si="312"/>
        <v>1125</v>
      </c>
      <c r="CU39">
        <f t="shared" si="312"/>
        <v>1250</v>
      </c>
      <c r="CV39">
        <f t="shared" si="61"/>
        <v>1.5</v>
      </c>
      <c r="CW39">
        <f t="shared" si="61"/>
        <v>2</v>
      </c>
      <c r="CX39">
        <f t="shared" si="61"/>
        <v>2.5</v>
      </c>
      <c r="CY39">
        <f t="shared" si="61"/>
        <v>3</v>
      </c>
      <c r="CZ39">
        <f t="shared" si="61"/>
        <v>3.5</v>
      </c>
      <c r="DA39">
        <f t="shared" si="61"/>
        <v>4</v>
      </c>
      <c r="DB39">
        <f t="shared" si="61"/>
        <v>4.5</v>
      </c>
      <c r="DC39">
        <f t="shared" si="61"/>
        <v>5</v>
      </c>
      <c r="DD39" s="11">
        <f t="shared" si="62"/>
        <v>2.6666666666666668E-2</v>
      </c>
      <c r="DE39" s="11">
        <f t="shared" si="62"/>
        <v>0.02</v>
      </c>
      <c r="DF39" s="11">
        <f t="shared" si="62"/>
        <v>1.6E-2</v>
      </c>
      <c r="DG39" s="11">
        <f t="shared" si="62"/>
        <v>1.3333333333333334E-2</v>
      </c>
      <c r="DH39" s="11">
        <f t="shared" si="62"/>
        <v>1.1428571428571429E-2</v>
      </c>
      <c r="DI39" s="11">
        <f t="shared" si="62"/>
        <v>0.01</v>
      </c>
      <c r="DJ39" s="11">
        <f t="shared" si="62"/>
        <v>8.8888888888888889E-3</v>
      </c>
      <c r="DK39" s="11">
        <f t="shared" si="62"/>
        <v>8.0000000000000002E-3</v>
      </c>
      <c r="DL39">
        <f t="shared" si="51"/>
        <v>10</v>
      </c>
      <c r="DM39">
        <f t="shared" ref="DM39:DT39" si="334">E39+F39</f>
        <v>6.2173355299999995E-5</v>
      </c>
      <c r="DN39">
        <f t="shared" si="334"/>
        <v>2.5373764989999999E-5</v>
      </c>
      <c r="DO39">
        <f t="shared" si="334"/>
        <v>1.3192508139999999E-5</v>
      </c>
      <c r="DP39">
        <f t="shared" si="334"/>
        <v>7.7953371599999998E-6</v>
      </c>
      <c r="DQ39">
        <f t="shared" si="334"/>
        <v>5.0023531199999999E-6</v>
      </c>
      <c r="DR39">
        <f t="shared" si="334"/>
        <v>3.40412458E-6</v>
      </c>
      <c r="DS39">
        <f t="shared" si="334"/>
        <v>2.4214758499999999E-6</v>
      </c>
      <c r="DT39">
        <f t="shared" si="334"/>
        <v>1.783517524E-6</v>
      </c>
    </row>
    <row r="40" spans="1:124">
      <c r="A40">
        <f>'2000 250 200 15'!A41</f>
        <v>37</v>
      </c>
      <c r="B40">
        <f t="shared" si="7"/>
        <v>-370</v>
      </c>
      <c r="C40">
        <f>'2000 250 200 15'!B41</f>
        <v>7.1840000000000001E-2</v>
      </c>
      <c r="D40">
        <f t="shared" si="8"/>
        <v>-1.143633676340752</v>
      </c>
      <c r="E40">
        <f>'2000 250 200 15'!C174</f>
        <v>4.5132498900000001E-5</v>
      </c>
      <c r="F40">
        <f>'2000 250 200 15'!C307</f>
        <v>1.6960107799999999E-5</v>
      </c>
      <c r="G40">
        <f>'2000 250 200 15'!C440</f>
        <v>8.3904652600000002E-6</v>
      </c>
      <c r="H40">
        <f>'2000 250 200 15'!C573</f>
        <v>4.7914532699999999E-6</v>
      </c>
      <c r="I40">
        <f>'2000 250 200 15'!C706</f>
        <v>2.9981126500000001E-6</v>
      </c>
      <c r="J40">
        <f>'2000 250 200 15'!C839</f>
        <v>2.0007251399999999E-6</v>
      </c>
      <c r="K40">
        <f>'2000 250 200 15'!C972</f>
        <v>1.40108212E-6</v>
      </c>
      <c r="L40">
        <f>'2000 250 200 15'!C1105</f>
        <v>1.0187876800000001E-6</v>
      </c>
      <c r="M40">
        <f>'2000 250 200 15'!C1238</f>
        <v>7.6357536299999997E-7</v>
      </c>
      <c r="N40">
        <f t="shared" ref="N40:U40" si="335">E40-F40</f>
        <v>2.8172391100000002E-5</v>
      </c>
      <c r="O40">
        <f t="shared" si="335"/>
        <v>8.569642539999999E-6</v>
      </c>
      <c r="P40">
        <f t="shared" si="335"/>
        <v>3.5990119900000003E-6</v>
      </c>
      <c r="Q40">
        <f t="shared" si="335"/>
        <v>1.7933406199999998E-6</v>
      </c>
      <c r="R40">
        <f t="shared" si="335"/>
        <v>9.9738751000000019E-7</v>
      </c>
      <c r="S40">
        <f t="shared" si="335"/>
        <v>5.9964301999999993E-7</v>
      </c>
      <c r="T40">
        <f t="shared" si="335"/>
        <v>3.8229443999999987E-7</v>
      </c>
      <c r="U40">
        <f t="shared" si="335"/>
        <v>2.5521231700000011E-7</v>
      </c>
      <c r="V40">
        <f t="shared" ref="V40:AB40" si="336">E40-2*F40+G40</f>
        <v>1.9602748560000003E-5</v>
      </c>
      <c r="W40">
        <f t="shared" si="336"/>
        <v>4.9706305499999987E-6</v>
      </c>
      <c r="X40">
        <f t="shared" si="336"/>
        <v>1.8056713700000005E-6</v>
      </c>
      <c r="Y40">
        <f t="shared" si="336"/>
        <v>7.9595310999999961E-7</v>
      </c>
      <c r="Z40">
        <f t="shared" si="336"/>
        <v>3.9774449000000026E-7</v>
      </c>
      <c r="AA40">
        <f t="shared" si="336"/>
        <v>2.1734858000000006E-7</v>
      </c>
      <c r="AB40">
        <f t="shared" si="336"/>
        <v>1.2708212299999976E-7</v>
      </c>
      <c r="AC40">
        <f t="shared" ref="AC40:AH40" si="337">E40-3*F40+3*G40-H40</f>
        <v>1.4632118010000004E-5</v>
      </c>
      <c r="AD40">
        <f t="shared" si="337"/>
        <v>3.1649591799999982E-6</v>
      </c>
      <c r="AE40">
        <f t="shared" si="337"/>
        <v>1.0097182600000017E-6</v>
      </c>
      <c r="AF40">
        <f t="shared" si="337"/>
        <v>3.9820861999999808E-7</v>
      </c>
      <c r="AG40">
        <f t="shared" si="337"/>
        <v>1.8039591000000105E-7</v>
      </c>
      <c r="AH40">
        <f t="shared" si="337"/>
        <v>9.026645699999988E-8</v>
      </c>
      <c r="AI40">
        <f t="shared" si="278"/>
        <v>1.1467158830000005E-5</v>
      </c>
      <c r="AJ40">
        <f t="shared" si="279"/>
        <v>2.1552409199999974E-6</v>
      </c>
      <c r="AK40">
        <f t="shared" si="280"/>
        <v>6.115096400000032E-7</v>
      </c>
      <c r="AL40">
        <f t="shared" si="281"/>
        <v>2.1781270999999831E-7</v>
      </c>
      <c r="AM40">
        <f t="shared" si="282"/>
        <v>9.0129453000000743E-8</v>
      </c>
      <c r="AN40">
        <f t="shared" si="283"/>
        <v>9.3119179100000141E-6</v>
      </c>
      <c r="AO40">
        <f t="shared" si="284"/>
        <v>1.543731279999998E-6</v>
      </c>
      <c r="AP40">
        <f t="shared" si="285"/>
        <v>3.9369692999999938E-7</v>
      </c>
      <c r="AQ40">
        <f t="shared" si="286"/>
        <v>1.2768325700000222E-7</v>
      </c>
      <c r="AR40">
        <f t="shared" si="287"/>
        <v>7.7681866300000004E-6</v>
      </c>
      <c r="AS40">
        <f t="shared" si="288"/>
        <v>1.1500343499999973E-6</v>
      </c>
      <c r="AT40">
        <f t="shared" si="289"/>
        <v>2.6601367300000097E-7</v>
      </c>
      <c r="AU40">
        <f t="shared" si="24"/>
        <v>6.6181522800000467E-6</v>
      </c>
      <c r="AV40">
        <f t="shared" si="25"/>
        <v>8.8402067699999255E-7</v>
      </c>
      <c r="AW40">
        <f t="shared" si="26"/>
        <v>5.7341316030000494E-6</v>
      </c>
      <c r="AX40">
        <f t="shared" ref="AX40:BE40" si="338">N40/(E40+F40)</f>
        <v>0.45371570944210338</v>
      </c>
      <c r="AY40">
        <f t="shared" si="338"/>
        <v>0.3380453183333284</v>
      </c>
      <c r="AZ40">
        <f t="shared" si="338"/>
        <v>0.27302641734654998</v>
      </c>
      <c r="BA40">
        <f t="shared" si="338"/>
        <v>0.23022343458132002</v>
      </c>
      <c r="BB40">
        <f t="shared" si="338"/>
        <v>0.19952387972965219</v>
      </c>
      <c r="BC40">
        <f t="shared" si="338"/>
        <v>0.17627189730907916</v>
      </c>
      <c r="BD40">
        <f t="shared" si="338"/>
        <v>0.15798140875182617</v>
      </c>
      <c r="BE40">
        <f t="shared" si="338"/>
        <v>0.14318761713687536</v>
      </c>
      <c r="BF40">
        <f t="shared" ref="BF40:BL40" si="339">V40/(E40+F40+G40)</f>
        <v>0.27811995156971592</v>
      </c>
      <c r="BG40">
        <f t="shared" si="339"/>
        <v>0.16490698055866235</v>
      </c>
      <c r="BH40">
        <f t="shared" si="339"/>
        <v>0.11159875712921836</v>
      </c>
      <c r="BI40">
        <f t="shared" si="339"/>
        <v>8.1300249923315318E-2</v>
      </c>
      <c r="BJ40">
        <f t="shared" si="339"/>
        <v>6.2148354290889919E-2</v>
      </c>
      <c r="BK40">
        <f t="shared" si="339"/>
        <v>4.9167268874447029E-2</v>
      </c>
      <c r="BL40">
        <f t="shared" si="339"/>
        <v>3.9919683391134879E-2</v>
      </c>
      <c r="BM40">
        <f t="shared" ref="BM40:BR40" si="340">AC40/(E40+F40+G40+H40)</f>
        <v>0.19438339817211495</v>
      </c>
      <c r="BN40">
        <f t="shared" si="340"/>
        <v>9.5502290497636241E-2</v>
      </c>
      <c r="BO40">
        <f t="shared" si="340"/>
        <v>5.5537747837764419E-2</v>
      </c>
      <c r="BP40">
        <f t="shared" si="340"/>
        <v>3.5581747976346022E-2</v>
      </c>
      <c r="BQ40">
        <f t="shared" si="340"/>
        <v>2.4316352654627414E-2</v>
      </c>
      <c r="BR40">
        <f t="shared" si="340"/>
        <v>1.7411938984289166E-2</v>
      </c>
      <c r="BS40">
        <f t="shared" si="293"/>
        <v>0.14650277722312535</v>
      </c>
      <c r="BT40">
        <f t="shared" si="294"/>
        <v>6.1331471890964911E-2</v>
      </c>
      <c r="BU40">
        <f t="shared" si="295"/>
        <v>3.122840799007242E-2</v>
      </c>
      <c r="BV40">
        <f t="shared" si="296"/>
        <v>1.7838643773608592E-2</v>
      </c>
      <c r="BW40">
        <f t="shared" si="297"/>
        <v>1.1015196311068069E-2</v>
      </c>
      <c r="BX40">
        <f t="shared" si="298"/>
        <v>0.11600258865048373</v>
      </c>
      <c r="BY40">
        <f t="shared" si="299"/>
        <v>4.2245458680856461E-2</v>
      </c>
      <c r="BZ40">
        <f t="shared" si="300"/>
        <v>1.9110920595650293E-2</v>
      </c>
      <c r="CA40">
        <f t="shared" si="301"/>
        <v>9.8416720368989588E-3</v>
      </c>
      <c r="CB40">
        <f t="shared" si="302"/>
        <v>9.511159355517354E-2</v>
      </c>
      <c r="CC40">
        <f t="shared" si="303"/>
        <v>3.0617994644338873E-2</v>
      </c>
      <c r="CD40">
        <f t="shared" si="304"/>
        <v>1.2451374473868088E-2</v>
      </c>
      <c r="CE40">
        <f t="shared" si="42"/>
        <v>8.0032574060877618E-2</v>
      </c>
      <c r="CF40">
        <f t="shared" si="43"/>
        <v>2.3066839130017378E-2</v>
      </c>
      <c r="CG40">
        <f t="shared" si="44"/>
        <v>6.8707775049658332E-2</v>
      </c>
      <c r="CH40" s="7">
        <v>250</v>
      </c>
      <c r="CI40" s="8">
        <v>250</v>
      </c>
      <c r="CJ40" s="8">
        <v>240</v>
      </c>
      <c r="CK40" s="8">
        <f t="shared" si="45"/>
        <v>1</v>
      </c>
      <c r="CL40" s="8">
        <f t="shared" si="46"/>
        <v>1</v>
      </c>
      <c r="CM40">
        <f t="shared" si="47"/>
        <v>0.04</v>
      </c>
      <c r="CN40">
        <f t="shared" si="59"/>
        <v>375</v>
      </c>
      <c r="CO40">
        <f t="shared" si="312"/>
        <v>500</v>
      </c>
      <c r="CP40">
        <f t="shared" si="312"/>
        <v>625</v>
      </c>
      <c r="CQ40">
        <f t="shared" si="312"/>
        <v>750</v>
      </c>
      <c r="CR40">
        <f t="shared" si="312"/>
        <v>875</v>
      </c>
      <c r="CS40">
        <f t="shared" si="312"/>
        <v>1000</v>
      </c>
      <c r="CT40">
        <f t="shared" si="312"/>
        <v>1125</v>
      </c>
      <c r="CU40">
        <f t="shared" si="312"/>
        <v>1250</v>
      </c>
      <c r="CV40">
        <f t="shared" si="61"/>
        <v>1.5</v>
      </c>
      <c r="CW40">
        <f t="shared" si="61"/>
        <v>2</v>
      </c>
      <c r="CX40">
        <f t="shared" si="61"/>
        <v>2.5</v>
      </c>
      <c r="CY40">
        <f t="shared" si="61"/>
        <v>3</v>
      </c>
      <c r="CZ40">
        <f t="shared" si="61"/>
        <v>3.5</v>
      </c>
      <c r="DA40">
        <f t="shared" si="61"/>
        <v>4</v>
      </c>
      <c r="DB40">
        <f t="shared" si="61"/>
        <v>4.5</v>
      </c>
      <c r="DC40">
        <f t="shared" si="61"/>
        <v>5</v>
      </c>
      <c r="DD40" s="11">
        <f t="shared" si="62"/>
        <v>2.6666666666666668E-2</v>
      </c>
      <c r="DE40" s="11">
        <f t="shared" si="62"/>
        <v>0.02</v>
      </c>
      <c r="DF40" s="11">
        <f t="shared" si="62"/>
        <v>1.6E-2</v>
      </c>
      <c r="DG40" s="11">
        <f t="shared" si="62"/>
        <v>1.3333333333333334E-2</v>
      </c>
      <c r="DH40" s="11">
        <f t="shared" si="62"/>
        <v>1.1428571428571429E-2</v>
      </c>
      <c r="DI40" s="11">
        <f t="shared" si="62"/>
        <v>0.01</v>
      </c>
      <c r="DJ40" s="11">
        <f t="shared" si="62"/>
        <v>8.8888888888888889E-3</v>
      </c>
      <c r="DK40" s="11">
        <f t="shared" si="62"/>
        <v>8.0000000000000002E-3</v>
      </c>
      <c r="DL40">
        <f t="shared" si="51"/>
        <v>10</v>
      </c>
      <c r="DM40">
        <f t="shared" ref="DM40:DT40" si="341">E40+F40</f>
        <v>6.20926067E-5</v>
      </c>
      <c r="DN40">
        <f t="shared" si="341"/>
        <v>2.5350573059999999E-5</v>
      </c>
      <c r="DO40">
        <f t="shared" si="341"/>
        <v>1.318191853E-5</v>
      </c>
      <c r="DP40">
        <f t="shared" si="341"/>
        <v>7.7895659199999991E-6</v>
      </c>
      <c r="DQ40">
        <f t="shared" si="341"/>
        <v>4.9988377899999995E-6</v>
      </c>
      <c r="DR40">
        <f t="shared" si="341"/>
        <v>3.4018072599999998E-6</v>
      </c>
      <c r="DS40">
        <f t="shared" si="341"/>
        <v>2.4198698E-6</v>
      </c>
      <c r="DT40">
        <f t="shared" si="341"/>
        <v>1.782363043E-6</v>
      </c>
    </row>
    <row r="41" spans="1:124">
      <c r="A41">
        <f>'2000 250 200 15'!A42</f>
        <v>38</v>
      </c>
      <c r="B41">
        <f t="shared" si="7"/>
        <v>-380</v>
      </c>
      <c r="C41">
        <f>'2000 250 200 15'!B42</f>
        <v>8.0629999999999993E-2</v>
      </c>
      <c r="D41">
        <f t="shared" si="8"/>
        <v>-1.0935033402006471</v>
      </c>
      <c r="E41">
        <f>'2000 250 200 15'!C175</f>
        <v>4.5041756499999997E-5</v>
      </c>
      <c r="F41">
        <f>'2000 250 200 15'!C308</f>
        <v>1.69382062E-5</v>
      </c>
      <c r="G41">
        <f>'2000 250 200 15'!C441</f>
        <v>8.3810881100000004E-6</v>
      </c>
      <c r="H41">
        <f>'2000 250 200 15'!C574</f>
        <v>4.7865551400000004E-6</v>
      </c>
      <c r="I41">
        <f>'2000 250 200 15'!C707</f>
        <v>2.9952261400000001E-6</v>
      </c>
      <c r="J41">
        <f>'2000 250 200 15'!C840</f>
        <v>1.99886882E-6</v>
      </c>
      <c r="K41">
        <f>'2000 250 200 15'!C973</f>
        <v>1.3998174400000001E-6</v>
      </c>
      <c r="L41">
        <f>'2000 250 200 15'!C1106</f>
        <v>1.01789023E-6</v>
      </c>
      <c r="M41">
        <f>'2000 250 200 15'!C1239</f>
        <v>7.62916306E-7</v>
      </c>
      <c r="N41">
        <f t="shared" ref="N41:U41" si="342">E41-F41</f>
        <v>2.8103550299999998E-5</v>
      </c>
      <c r="O41">
        <f t="shared" si="342"/>
        <v>8.5571180899999991E-6</v>
      </c>
      <c r="P41">
        <f t="shared" si="342"/>
        <v>3.59453297E-6</v>
      </c>
      <c r="Q41">
        <f t="shared" si="342"/>
        <v>1.7913290000000003E-6</v>
      </c>
      <c r="R41">
        <f t="shared" si="342"/>
        <v>9.9635732000000008E-7</v>
      </c>
      <c r="S41">
        <f t="shared" si="342"/>
        <v>5.9905137999999993E-7</v>
      </c>
      <c r="T41">
        <f t="shared" si="342"/>
        <v>3.8192721000000013E-7</v>
      </c>
      <c r="U41">
        <f t="shared" si="342"/>
        <v>2.5497392399999995E-7</v>
      </c>
      <c r="V41">
        <f t="shared" ref="V41:AB41" si="343">E41-2*F41+G41</f>
        <v>1.954643221E-5</v>
      </c>
      <c r="W41">
        <f t="shared" si="343"/>
        <v>4.9625851199999991E-6</v>
      </c>
      <c r="X41">
        <f t="shared" si="343"/>
        <v>1.8032039699999997E-6</v>
      </c>
      <c r="Y41">
        <f t="shared" si="343"/>
        <v>7.949716800000002E-7</v>
      </c>
      <c r="Z41">
        <f t="shared" si="343"/>
        <v>3.9730594000000015E-7</v>
      </c>
      <c r="AA41">
        <f t="shared" si="343"/>
        <v>2.171241699999998E-7</v>
      </c>
      <c r="AB41">
        <f t="shared" si="343"/>
        <v>1.2695328600000018E-7</v>
      </c>
      <c r="AC41">
        <f t="shared" ref="AC41:AH41" si="344">E41-3*F41+3*G41-H41</f>
        <v>1.4583847089999998E-5</v>
      </c>
      <c r="AD41">
        <f t="shared" si="344"/>
        <v>3.1593811500000011E-6</v>
      </c>
      <c r="AE41">
        <f t="shared" si="344"/>
        <v>1.0082322899999995E-6</v>
      </c>
      <c r="AF41">
        <f t="shared" si="344"/>
        <v>3.9766573999999962E-7</v>
      </c>
      <c r="AG41">
        <f t="shared" si="344"/>
        <v>1.8018177000000056E-7</v>
      </c>
      <c r="AH41">
        <f t="shared" si="344"/>
        <v>9.0170883999999838E-8</v>
      </c>
      <c r="AI41">
        <f t="shared" si="278"/>
        <v>1.1424465939999997E-5</v>
      </c>
      <c r="AJ41">
        <f t="shared" si="279"/>
        <v>2.1511488599999998E-6</v>
      </c>
      <c r="AK41">
        <f t="shared" si="280"/>
        <v>6.105665499999995E-7</v>
      </c>
      <c r="AL41">
        <f t="shared" si="281"/>
        <v>2.1748396999999885E-7</v>
      </c>
      <c r="AM41">
        <f t="shared" si="282"/>
        <v>9.0010886000000299E-8</v>
      </c>
      <c r="AN41">
        <f t="shared" si="283"/>
        <v>9.2733170799999965E-6</v>
      </c>
      <c r="AO41">
        <f t="shared" si="284"/>
        <v>1.5405823099999991E-6</v>
      </c>
      <c r="AP41">
        <f t="shared" si="285"/>
        <v>3.9308258000000086E-7</v>
      </c>
      <c r="AQ41">
        <f t="shared" si="286"/>
        <v>1.2747308399999897E-7</v>
      </c>
      <c r="AR41">
        <f t="shared" si="287"/>
        <v>7.7327347700000095E-6</v>
      </c>
      <c r="AS41">
        <f t="shared" si="288"/>
        <v>1.1474997300000039E-6</v>
      </c>
      <c r="AT41">
        <f t="shared" si="289"/>
        <v>2.6560949599999892E-7</v>
      </c>
      <c r="AU41">
        <f t="shared" si="24"/>
        <v>6.5852350399999993E-6</v>
      </c>
      <c r="AV41">
        <f t="shared" si="25"/>
        <v>8.818902340000105E-7</v>
      </c>
      <c r="AW41">
        <f t="shared" si="26"/>
        <v>5.7033448059999816E-6</v>
      </c>
      <c r="AX41">
        <f t="shared" ref="AX41:BE41" si="345">N41/(E41+F41)</f>
        <v>0.45342960975999425</v>
      </c>
      <c r="AY41">
        <f t="shared" si="345"/>
        <v>0.33796826977994865</v>
      </c>
      <c r="AZ41">
        <f t="shared" si="345"/>
        <v>0.27298225671476933</v>
      </c>
      <c r="BA41">
        <f t="shared" si="345"/>
        <v>0.23019523879499221</v>
      </c>
      <c r="BB41">
        <f t="shared" si="345"/>
        <v>0.19950708346162485</v>
      </c>
      <c r="BC41">
        <f t="shared" si="345"/>
        <v>0.1762596880595857</v>
      </c>
      <c r="BD41">
        <f t="shared" si="345"/>
        <v>0.15797079801628794</v>
      </c>
      <c r="BE41">
        <f t="shared" si="345"/>
        <v>0.14317890171984407</v>
      </c>
      <c r="BF41">
        <f t="shared" ref="BF41:BL41" si="346">V41/(E41+F41+G41)</f>
        <v>0.27780188023033309</v>
      </c>
      <c r="BG41">
        <f t="shared" si="346"/>
        <v>0.16483790395092138</v>
      </c>
      <c r="BH41">
        <f t="shared" si="346"/>
        <v>0.11156459453391647</v>
      </c>
      <c r="BI41">
        <f t="shared" si="346"/>
        <v>8.1280044973697618E-2</v>
      </c>
      <c r="BJ41">
        <f t="shared" si="346"/>
        <v>6.2138158164318939E-2</v>
      </c>
      <c r="BK41">
        <f t="shared" si="346"/>
        <v>4.9161193175667105E-2</v>
      </c>
      <c r="BL41">
        <f t="shared" si="346"/>
        <v>3.9914584986452416E-2</v>
      </c>
      <c r="BM41">
        <f t="shared" ref="BM41:BR41" si="347">AC41/(E41+F41+G41+H41)</f>
        <v>0.19406935065507566</v>
      </c>
      <c r="BN41">
        <f t="shared" si="347"/>
        <v>9.5446480021769003E-2</v>
      </c>
      <c r="BO41">
        <f t="shared" si="347"/>
        <v>5.5514085620111994E-2</v>
      </c>
      <c r="BP41">
        <f t="shared" si="347"/>
        <v>3.5567898978936578E-2</v>
      </c>
      <c r="BQ41">
        <f t="shared" si="347"/>
        <v>2.4310114420842389E-2</v>
      </c>
      <c r="BR41">
        <f t="shared" si="347"/>
        <v>1.7409211201072947E-2</v>
      </c>
      <c r="BS41">
        <f t="shared" si="293"/>
        <v>0.14619979381911852</v>
      </c>
      <c r="BT41">
        <f t="shared" si="294"/>
        <v>6.128638937066623E-2</v>
      </c>
      <c r="BU41">
        <f t="shared" si="295"/>
        <v>3.1212576388320094E-2</v>
      </c>
      <c r="BV41">
        <f t="shared" si="296"/>
        <v>1.7828954856109195E-2</v>
      </c>
      <c r="BW41">
        <f t="shared" si="297"/>
        <v>1.1010884497032487E-2</v>
      </c>
      <c r="BX41">
        <f t="shared" si="298"/>
        <v>0.11571150817492672</v>
      </c>
      <c r="BY41">
        <f t="shared" si="299"/>
        <v>4.2208009913357804E-2</v>
      </c>
      <c r="BZ41">
        <f t="shared" si="300"/>
        <v>1.9100736836749118E-2</v>
      </c>
      <c r="CA41">
        <f t="shared" si="301"/>
        <v>9.8349192565904478E-3</v>
      </c>
      <c r="CB41">
        <f t="shared" si="302"/>
        <v>9.4831871253719557E-2</v>
      </c>
      <c r="CC41">
        <f t="shared" si="303"/>
        <v>3.0585595483244958E-2</v>
      </c>
      <c r="CD41">
        <f t="shared" si="304"/>
        <v>1.2445177983823713E-2</v>
      </c>
      <c r="CE41">
        <f t="shared" si="42"/>
        <v>7.9763592705717035E-2</v>
      </c>
      <c r="CF41">
        <f t="shared" si="43"/>
        <v>2.3037542836551406E-2</v>
      </c>
      <c r="CG41">
        <f t="shared" si="44"/>
        <v>6.8449179902303356E-2</v>
      </c>
      <c r="CH41" s="7">
        <v>250</v>
      </c>
      <c r="CI41" s="8">
        <v>250</v>
      </c>
      <c r="CJ41" s="8">
        <v>240</v>
      </c>
      <c r="CK41" s="8">
        <f t="shared" si="45"/>
        <v>1</v>
      </c>
      <c r="CL41" s="8">
        <f t="shared" si="46"/>
        <v>1</v>
      </c>
      <c r="CM41">
        <f t="shared" si="47"/>
        <v>0.04</v>
      </c>
      <c r="CN41">
        <f t="shared" si="59"/>
        <v>375</v>
      </c>
      <c r="CO41">
        <f t="shared" si="312"/>
        <v>500</v>
      </c>
      <c r="CP41">
        <f t="shared" si="312"/>
        <v>625</v>
      </c>
      <c r="CQ41">
        <f t="shared" si="312"/>
        <v>750</v>
      </c>
      <c r="CR41">
        <f t="shared" si="312"/>
        <v>875</v>
      </c>
      <c r="CS41">
        <f t="shared" si="312"/>
        <v>1000</v>
      </c>
      <c r="CT41">
        <f t="shared" si="312"/>
        <v>1125</v>
      </c>
      <c r="CU41">
        <f t="shared" si="312"/>
        <v>1250</v>
      </c>
      <c r="CV41">
        <f t="shared" si="61"/>
        <v>1.5</v>
      </c>
      <c r="CW41">
        <f t="shared" si="61"/>
        <v>2</v>
      </c>
      <c r="CX41">
        <f t="shared" si="61"/>
        <v>2.5</v>
      </c>
      <c r="CY41">
        <f t="shared" si="61"/>
        <v>3</v>
      </c>
      <c r="CZ41">
        <f t="shared" si="61"/>
        <v>3.5</v>
      </c>
      <c r="DA41">
        <f t="shared" si="61"/>
        <v>4</v>
      </c>
      <c r="DB41">
        <f t="shared" si="61"/>
        <v>4.5</v>
      </c>
      <c r="DC41">
        <f t="shared" si="61"/>
        <v>5</v>
      </c>
      <c r="DD41" s="11">
        <f t="shared" si="62"/>
        <v>2.6666666666666668E-2</v>
      </c>
      <c r="DE41" s="11">
        <f t="shared" si="62"/>
        <v>0.02</v>
      </c>
      <c r="DF41" s="11">
        <f t="shared" si="62"/>
        <v>1.6E-2</v>
      </c>
      <c r="DG41" s="11">
        <f t="shared" si="62"/>
        <v>1.3333333333333334E-2</v>
      </c>
      <c r="DH41" s="11">
        <f t="shared" si="62"/>
        <v>1.1428571428571429E-2</v>
      </c>
      <c r="DI41" s="11">
        <f t="shared" si="62"/>
        <v>0.01</v>
      </c>
      <c r="DJ41" s="11">
        <f t="shared" si="62"/>
        <v>8.8888888888888889E-3</v>
      </c>
      <c r="DK41" s="11">
        <f t="shared" si="62"/>
        <v>8.0000000000000002E-3</v>
      </c>
      <c r="DL41">
        <f t="shared" si="51"/>
        <v>10</v>
      </c>
      <c r="DM41">
        <f t="shared" ref="DM41:DT41" si="348">E41+F41</f>
        <v>6.1979962699999997E-5</v>
      </c>
      <c r="DN41">
        <f t="shared" si="348"/>
        <v>2.5319294310000002E-5</v>
      </c>
      <c r="DO41">
        <f t="shared" si="348"/>
        <v>1.3167643250000001E-5</v>
      </c>
      <c r="DP41">
        <f t="shared" si="348"/>
        <v>7.7817812800000005E-6</v>
      </c>
      <c r="DQ41">
        <f t="shared" si="348"/>
        <v>4.9940949600000005E-6</v>
      </c>
      <c r="DR41">
        <f t="shared" si="348"/>
        <v>3.3986862599999999E-6</v>
      </c>
      <c r="DS41">
        <f t="shared" si="348"/>
        <v>2.4177076699999998E-6</v>
      </c>
      <c r="DT41">
        <f t="shared" si="348"/>
        <v>1.780806536E-6</v>
      </c>
    </row>
    <row r="42" spans="1:124">
      <c r="A42">
        <f>'2000 250 200 15'!A43</f>
        <v>39</v>
      </c>
      <c r="B42">
        <f t="shared" si="7"/>
        <v>-390</v>
      </c>
      <c r="C42">
        <f>'2000 250 200 15'!B43</f>
        <v>9.0509999999999993E-2</v>
      </c>
      <c r="D42">
        <f t="shared" si="8"/>
        <v>-1.0433034351053492</v>
      </c>
      <c r="E42">
        <f>'2000 250 200 15'!C176</f>
        <v>4.4917836100000002E-5</v>
      </c>
      <c r="F42">
        <f>'2000 250 200 15'!C309</f>
        <v>1.6909635499999999E-5</v>
      </c>
      <c r="G42">
        <f>'2000 250 200 15'!C442</f>
        <v>8.3688728099999999E-6</v>
      </c>
      <c r="H42">
        <f>'2000 250 200 15'!C575</f>
        <v>4.7801697400000003E-6</v>
      </c>
      <c r="I42">
        <f>'2000 250 200 15'!C708</f>
        <v>2.9914537899999999E-6</v>
      </c>
      <c r="J42">
        <f>'2000 250 200 15'!C841</f>
        <v>1.99645107E-6</v>
      </c>
      <c r="K42">
        <f>'2000 250 200 15'!C974</f>
        <v>1.3981743400000001E-6</v>
      </c>
      <c r="L42">
        <f>'2000 250 200 15'!C1107</f>
        <v>1.0167219499999999E-6</v>
      </c>
      <c r="M42">
        <f>'2000 250 200 15'!C1240</f>
        <v>7.6205541300000002E-7</v>
      </c>
      <c r="N42">
        <f t="shared" ref="N42:U42" si="349">E42-F42</f>
        <v>2.8008200600000004E-5</v>
      </c>
      <c r="O42">
        <f t="shared" si="349"/>
        <v>8.5407626899999987E-6</v>
      </c>
      <c r="P42">
        <f t="shared" si="349"/>
        <v>3.5887030699999995E-6</v>
      </c>
      <c r="Q42">
        <f t="shared" si="349"/>
        <v>1.7887159500000004E-6</v>
      </c>
      <c r="R42">
        <f t="shared" si="349"/>
        <v>9.9500271999999992E-7</v>
      </c>
      <c r="S42">
        <f t="shared" si="349"/>
        <v>5.9827672999999992E-7</v>
      </c>
      <c r="T42">
        <f t="shared" si="349"/>
        <v>3.8145239000000016E-7</v>
      </c>
      <c r="U42">
        <f t="shared" si="349"/>
        <v>2.5466653699999992E-7</v>
      </c>
      <c r="V42">
        <f t="shared" ref="V42:AB42" si="350">E42-2*F42+G42</f>
        <v>1.9467437910000005E-5</v>
      </c>
      <c r="W42">
        <f t="shared" si="350"/>
        <v>4.9520596199999992E-6</v>
      </c>
      <c r="X42">
        <f t="shared" si="350"/>
        <v>1.7999871199999991E-6</v>
      </c>
      <c r="Y42">
        <f t="shared" si="350"/>
        <v>7.9371323000000047E-7</v>
      </c>
      <c r="Z42">
        <f t="shared" si="350"/>
        <v>3.9672598999999999E-7</v>
      </c>
      <c r="AA42">
        <f t="shared" si="350"/>
        <v>2.1682433999999976E-7</v>
      </c>
      <c r="AB42">
        <f t="shared" si="350"/>
        <v>1.2678585300000024E-7</v>
      </c>
      <c r="AC42">
        <f t="shared" ref="AC42:AH42" si="351">E42-3*F42+3*G42-H42</f>
        <v>1.4515378290000005E-5</v>
      </c>
      <c r="AD42">
        <f t="shared" si="351"/>
        <v>3.1520724999999992E-6</v>
      </c>
      <c r="AE42">
        <f t="shared" si="351"/>
        <v>1.0062738899999999E-6</v>
      </c>
      <c r="AF42">
        <f t="shared" si="351"/>
        <v>3.9698724000000006E-7</v>
      </c>
      <c r="AG42">
        <f t="shared" si="351"/>
        <v>1.7990165000000023E-7</v>
      </c>
      <c r="AH42">
        <f t="shared" si="351"/>
        <v>9.0038486999999307E-8</v>
      </c>
      <c r="AI42">
        <f t="shared" si="278"/>
        <v>1.1363305790000005E-5</v>
      </c>
      <c r="AJ42">
        <f t="shared" si="279"/>
        <v>2.1457986099999997E-6</v>
      </c>
      <c r="AK42">
        <f t="shared" si="280"/>
        <v>6.0928664999999904E-7</v>
      </c>
      <c r="AL42">
        <f t="shared" si="281"/>
        <v>2.1708559000000025E-7</v>
      </c>
      <c r="AM42">
        <f t="shared" si="282"/>
        <v>8.9863163000000289E-8</v>
      </c>
      <c r="AN42">
        <f t="shared" si="283"/>
        <v>9.2175071800000089E-6</v>
      </c>
      <c r="AO42">
        <f t="shared" si="284"/>
        <v>1.5365119600000057E-6</v>
      </c>
      <c r="AP42">
        <f t="shared" si="285"/>
        <v>3.9220105999999625E-7</v>
      </c>
      <c r="AQ42">
        <f t="shared" si="286"/>
        <v>1.2722242700000102E-7</v>
      </c>
      <c r="AR42">
        <f t="shared" si="287"/>
        <v>7.6809952199999956E-6</v>
      </c>
      <c r="AS42">
        <f t="shared" si="288"/>
        <v>1.1443109000000044E-6</v>
      </c>
      <c r="AT42">
        <f t="shared" si="289"/>
        <v>2.649786330000001E-7</v>
      </c>
      <c r="AU42">
        <f t="shared" si="24"/>
        <v>6.5366843200000029E-6</v>
      </c>
      <c r="AV42">
        <f t="shared" si="25"/>
        <v>8.7933226700000619E-7</v>
      </c>
      <c r="AW42">
        <f t="shared" si="26"/>
        <v>5.6573520530000066E-6</v>
      </c>
      <c r="AX42">
        <f t="shared" ref="AX42:BE42" si="352">N42/(E42+F42)</f>
        <v>0.45300575739539067</v>
      </c>
      <c r="AY42">
        <f t="shared" si="352"/>
        <v>0.33786656179476121</v>
      </c>
      <c r="AZ42">
        <f t="shared" si="352"/>
        <v>0.27292504806747314</v>
      </c>
      <c r="BA42">
        <f t="shared" si="352"/>
        <v>0.23015988140640162</v>
      </c>
      <c r="BB42">
        <f t="shared" si="352"/>
        <v>0.19948309920249763</v>
      </c>
      <c r="BC42">
        <f t="shared" si="352"/>
        <v>0.17624234127205213</v>
      </c>
      <c r="BD42">
        <f t="shared" si="352"/>
        <v>0.15795808357467811</v>
      </c>
      <c r="BE42">
        <f t="shared" si="352"/>
        <v>0.14316942766265681</v>
      </c>
      <c r="BF42">
        <f t="shared" ref="BF42:BL42" si="353">V42/(E42+F42+G42)</f>
        <v>0.2773283719205572</v>
      </c>
      <c r="BG42">
        <f t="shared" si="353"/>
        <v>0.16474642070960932</v>
      </c>
      <c r="BH42">
        <f t="shared" si="353"/>
        <v>0.11151993607155694</v>
      </c>
      <c r="BI42">
        <f t="shared" si="353"/>
        <v>8.1255852611936477E-2</v>
      </c>
      <c r="BJ42">
        <f t="shared" si="353"/>
        <v>6.2123562451276836E-2</v>
      </c>
      <c r="BK42">
        <f t="shared" si="353"/>
        <v>4.9151500053262583E-2</v>
      </c>
      <c r="BL42">
        <f t="shared" si="353"/>
        <v>3.9908020282548258E-2</v>
      </c>
      <c r="BM42">
        <f t="shared" ref="BM42:BR42" si="354">AC42/(E42+F42+G42+H42)</f>
        <v>0.19359900169485281</v>
      </c>
      <c r="BN42">
        <f t="shared" si="354"/>
        <v>9.5372463724489612E-2</v>
      </c>
      <c r="BO42">
        <f t="shared" si="354"/>
        <v>5.5481987528131653E-2</v>
      </c>
      <c r="BP42">
        <f t="shared" si="354"/>
        <v>3.5552426077292885E-2</v>
      </c>
      <c r="BQ42">
        <f t="shared" si="354"/>
        <v>2.4301834718334997E-2</v>
      </c>
      <c r="BR42">
        <f t="shared" si="354"/>
        <v>1.740411310519072E-2</v>
      </c>
      <c r="BS42">
        <f t="shared" si="293"/>
        <v>0.14574325957481157</v>
      </c>
      <c r="BT42">
        <f t="shared" si="294"/>
        <v>6.1227042177276834E-2</v>
      </c>
      <c r="BU42">
        <f t="shared" si="295"/>
        <v>3.1189293714025557E-2</v>
      </c>
      <c r="BV42">
        <f t="shared" si="296"/>
        <v>1.7818772773904271E-2</v>
      </c>
      <c r="BW42">
        <f t="shared" si="297"/>
        <v>1.100609206133831E-2</v>
      </c>
      <c r="BX42">
        <f t="shared" si="298"/>
        <v>0.1152701075568036</v>
      </c>
      <c r="BY42">
        <f t="shared" si="299"/>
        <v>4.2160027283485488E-2</v>
      </c>
      <c r="BZ42">
        <f t="shared" si="300"/>
        <v>1.9083497603672228E-2</v>
      </c>
      <c r="CA42">
        <f t="shared" si="301"/>
        <v>9.8279002314979706E-3</v>
      </c>
      <c r="CB42">
        <f t="shared" si="302"/>
        <v>9.4404503393327455E-2</v>
      </c>
      <c r="CC42">
        <f t="shared" si="303"/>
        <v>3.0546335180485995E-2</v>
      </c>
      <c r="CD42">
        <f t="shared" si="304"/>
        <v>1.2432198894963402E-2</v>
      </c>
      <c r="CE42">
        <f t="shared" si="42"/>
        <v>7.9348611920303291E-2</v>
      </c>
      <c r="CF42">
        <f t="shared" si="43"/>
        <v>2.300499616016519E-2</v>
      </c>
      <c r="CG42">
        <f t="shared" si="44"/>
        <v>6.8044969724265353E-2</v>
      </c>
      <c r="CH42" s="7">
        <v>250</v>
      </c>
      <c r="CI42" s="8">
        <v>250</v>
      </c>
      <c r="CJ42" s="8">
        <v>240</v>
      </c>
      <c r="CK42" s="8">
        <f t="shared" si="45"/>
        <v>1</v>
      </c>
      <c r="CL42" s="8">
        <f t="shared" si="46"/>
        <v>1</v>
      </c>
      <c r="CM42">
        <f t="shared" si="47"/>
        <v>0.04</v>
      </c>
      <c r="CN42">
        <f t="shared" si="59"/>
        <v>375</v>
      </c>
      <c r="CO42">
        <f t="shared" si="312"/>
        <v>500</v>
      </c>
      <c r="CP42">
        <f t="shared" si="312"/>
        <v>625</v>
      </c>
      <c r="CQ42">
        <f t="shared" si="312"/>
        <v>750</v>
      </c>
      <c r="CR42">
        <f t="shared" si="312"/>
        <v>875</v>
      </c>
      <c r="CS42">
        <f t="shared" si="312"/>
        <v>1000</v>
      </c>
      <c r="CT42">
        <f t="shared" si="312"/>
        <v>1125</v>
      </c>
      <c r="CU42">
        <f t="shared" si="312"/>
        <v>1250</v>
      </c>
      <c r="CV42">
        <f t="shared" si="61"/>
        <v>1.5</v>
      </c>
      <c r="CW42">
        <f t="shared" si="61"/>
        <v>2</v>
      </c>
      <c r="CX42">
        <f t="shared" si="61"/>
        <v>2.5</v>
      </c>
      <c r="CY42">
        <f t="shared" si="61"/>
        <v>3</v>
      </c>
      <c r="CZ42">
        <f t="shared" si="61"/>
        <v>3.5</v>
      </c>
      <c r="DA42">
        <f t="shared" si="61"/>
        <v>4</v>
      </c>
      <c r="DB42">
        <f t="shared" si="61"/>
        <v>4.5</v>
      </c>
      <c r="DC42">
        <f t="shared" si="61"/>
        <v>5</v>
      </c>
      <c r="DD42" s="11">
        <f t="shared" si="62"/>
        <v>2.6666666666666668E-2</v>
      </c>
      <c r="DE42" s="11">
        <f t="shared" si="62"/>
        <v>0.02</v>
      </c>
      <c r="DF42" s="11">
        <f t="shared" si="62"/>
        <v>1.6E-2</v>
      </c>
      <c r="DG42" s="11">
        <f t="shared" si="62"/>
        <v>1.3333333333333334E-2</v>
      </c>
      <c r="DH42" s="11">
        <f t="shared" si="62"/>
        <v>1.1428571428571429E-2</v>
      </c>
      <c r="DI42" s="11">
        <f t="shared" si="62"/>
        <v>0.01</v>
      </c>
      <c r="DJ42" s="11">
        <f t="shared" si="62"/>
        <v>8.8888888888888889E-3</v>
      </c>
      <c r="DK42" s="11">
        <f t="shared" si="62"/>
        <v>8.0000000000000002E-3</v>
      </c>
      <c r="DL42">
        <f t="shared" si="51"/>
        <v>10</v>
      </c>
      <c r="DM42">
        <f t="shared" ref="DM42:DT42" si="355">E42+F42</f>
        <v>6.1827471599999994E-5</v>
      </c>
      <c r="DN42">
        <f t="shared" si="355"/>
        <v>2.5278508309999998E-5</v>
      </c>
      <c r="DO42">
        <f t="shared" si="355"/>
        <v>1.3149042550000001E-5</v>
      </c>
      <c r="DP42">
        <f t="shared" si="355"/>
        <v>7.7716235300000007E-6</v>
      </c>
      <c r="DQ42">
        <f t="shared" si="355"/>
        <v>4.9879048599999996E-6</v>
      </c>
      <c r="DR42">
        <f t="shared" si="355"/>
        <v>3.3946254100000001E-6</v>
      </c>
      <c r="DS42">
        <f t="shared" si="355"/>
        <v>2.4148962900000003E-6</v>
      </c>
      <c r="DT42">
        <f t="shared" si="355"/>
        <v>1.778777363E-6</v>
      </c>
    </row>
    <row r="43" spans="1:124">
      <c r="A43">
        <f>'2000 250 200 15'!A44</f>
        <v>40</v>
      </c>
      <c r="B43">
        <f t="shared" si="7"/>
        <v>-400</v>
      </c>
      <c r="C43">
        <f>'2000 250 200 15'!B44</f>
        <v>0.1016</v>
      </c>
      <c r="D43">
        <f t="shared" si="8"/>
        <v>-0.99310629205209955</v>
      </c>
      <c r="E43">
        <f>'2000 250 200 15'!C177</f>
        <v>4.4753372000000001E-5</v>
      </c>
      <c r="F43">
        <f>'2000 250 200 15'!C310</f>
        <v>1.68734753E-5</v>
      </c>
      <c r="G43">
        <f>'2000 250 200 15'!C443</f>
        <v>8.3534341299999994E-6</v>
      </c>
      <c r="H43">
        <f>'2000 250 200 15'!C576</f>
        <v>4.7720933799999997E-6</v>
      </c>
      <c r="I43">
        <f>'2000 250 200 15'!C709</f>
        <v>2.9866749700000002E-6</v>
      </c>
      <c r="J43">
        <f>'2000 250 200 15'!C842</f>
        <v>1.9933959199999999E-6</v>
      </c>
      <c r="K43">
        <f>'2000 250 200 15'!C975</f>
        <v>1.3961016300000001E-6</v>
      </c>
      <c r="L43">
        <f>'2000 250 200 15'!C1108</f>
        <v>1.0152460899999999E-6</v>
      </c>
      <c r="M43">
        <f>'2000 250 200 15'!C1241</f>
        <v>7.6096525799999997E-7</v>
      </c>
      <c r="N43">
        <f t="shared" ref="N43:U43" si="356">E43-F43</f>
        <v>2.7879896700000001E-5</v>
      </c>
      <c r="O43">
        <f t="shared" si="356"/>
        <v>8.5200411700000006E-6</v>
      </c>
      <c r="P43">
        <f t="shared" si="356"/>
        <v>3.5813407499999997E-6</v>
      </c>
      <c r="Q43">
        <f t="shared" si="356"/>
        <v>1.7854184099999995E-6</v>
      </c>
      <c r="R43">
        <f t="shared" si="356"/>
        <v>9.9327905000000032E-7</v>
      </c>
      <c r="S43">
        <f t="shared" si="356"/>
        <v>5.9729428999999981E-7</v>
      </c>
      <c r="T43">
        <f t="shared" si="356"/>
        <v>3.8085554000000011E-7</v>
      </c>
      <c r="U43">
        <f t="shared" si="356"/>
        <v>2.5428083199999997E-7</v>
      </c>
      <c r="V43">
        <f t="shared" ref="V43:AB43" si="357">E43-2*F43+G43</f>
        <v>1.9359855530000002E-5</v>
      </c>
      <c r="W43">
        <f t="shared" si="357"/>
        <v>4.9387004200000009E-6</v>
      </c>
      <c r="X43">
        <f t="shared" si="357"/>
        <v>1.7959223400000002E-6</v>
      </c>
      <c r="Y43">
        <f t="shared" si="357"/>
        <v>7.9213935999999921E-7</v>
      </c>
      <c r="Z43">
        <f t="shared" si="357"/>
        <v>3.9598476000000051E-7</v>
      </c>
      <c r="AA43">
        <f t="shared" si="357"/>
        <v>2.164387499999997E-7</v>
      </c>
      <c r="AB43">
        <f t="shared" si="357"/>
        <v>1.2657470800000014E-7</v>
      </c>
      <c r="AC43">
        <f t="shared" ref="AC43:AH43" si="358">E43-3*F43+3*G43-H43</f>
        <v>1.4421155109999998E-5</v>
      </c>
      <c r="AD43">
        <f t="shared" si="358"/>
        <v>3.1427780800000033E-6</v>
      </c>
      <c r="AE43">
        <f t="shared" si="358"/>
        <v>1.0037829800000001E-6</v>
      </c>
      <c r="AF43">
        <f t="shared" si="358"/>
        <v>3.961545999999987E-7</v>
      </c>
      <c r="AG43">
        <f t="shared" si="358"/>
        <v>1.795460100000006E-7</v>
      </c>
      <c r="AH43">
        <f t="shared" si="358"/>
        <v>8.986404199999956E-8</v>
      </c>
      <c r="AI43">
        <f t="shared" si="278"/>
        <v>1.1278377029999995E-5</v>
      </c>
      <c r="AJ43">
        <f t="shared" si="279"/>
        <v>2.1389951000000015E-6</v>
      </c>
      <c r="AK43">
        <f t="shared" si="280"/>
        <v>6.0762838000000227E-7</v>
      </c>
      <c r="AL43">
        <f t="shared" si="281"/>
        <v>2.1660858999999788E-7</v>
      </c>
      <c r="AM43">
        <f t="shared" si="282"/>
        <v>8.9681968000000832E-8</v>
      </c>
      <c r="AN43">
        <f t="shared" si="283"/>
        <v>9.1393819300000047E-6</v>
      </c>
      <c r="AO43">
        <f t="shared" si="284"/>
        <v>1.531366719999995E-6</v>
      </c>
      <c r="AP43">
        <f t="shared" si="285"/>
        <v>3.9101979000000545E-7</v>
      </c>
      <c r="AQ43">
        <f t="shared" si="286"/>
        <v>1.2692662199999896E-7</v>
      </c>
      <c r="AR43">
        <f t="shared" si="287"/>
        <v>7.6080152100000116E-6</v>
      </c>
      <c r="AS43">
        <f t="shared" si="288"/>
        <v>1.1403469300000003E-6</v>
      </c>
      <c r="AT43">
        <f t="shared" si="289"/>
        <v>2.6409316800000628E-7</v>
      </c>
      <c r="AU43">
        <f t="shared" si="24"/>
        <v>6.4676682800000229E-6</v>
      </c>
      <c r="AV43">
        <f t="shared" si="25"/>
        <v>8.7625376199999594E-7</v>
      </c>
      <c r="AW43">
        <f t="shared" si="26"/>
        <v>5.5914145180000456E-6</v>
      </c>
      <c r="AX43">
        <f t="shared" ref="AX43:BE43" si="359">N43/(E43+F43)</f>
        <v>0.452398555523706</v>
      </c>
      <c r="AY43">
        <f t="shared" si="359"/>
        <v>0.33773622542394804</v>
      </c>
      <c r="AZ43">
        <f t="shared" si="359"/>
        <v>0.27285309083931819</v>
      </c>
      <c r="BA43">
        <f t="shared" si="359"/>
        <v>0.23011621554598924</v>
      </c>
      <c r="BB43">
        <f t="shared" si="359"/>
        <v>0.199450785328078</v>
      </c>
      <c r="BC43">
        <f t="shared" si="359"/>
        <v>0.17621912427698902</v>
      </c>
      <c r="BD43">
        <f t="shared" si="359"/>
        <v>0.15794301951607381</v>
      </c>
      <c r="BE43">
        <f t="shared" si="359"/>
        <v>0.14315910788787506</v>
      </c>
      <c r="BF43">
        <f t="shared" ref="BF43:BL43" si="360">V43/(E43+F43+G43)</f>
        <v>0.27664729455775788</v>
      </c>
      <c r="BG43">
        <f t="shared" si="360"/>
        <v>0.16462881954041861</v>
      </c>
      <c r="BH43">
        <f t="shared" si="360"/>
        <v>0.11146349124083252</v>
      </c>
      <c r="BI43">
        <f t="shared" si="360"/>
        <v>8.1227032079105768E-2</v>
      </c>
      <c r="BJ43">
        <f t="shared" si="360"/>
        <v>6.210383404117812E-2</v>
      </c>
      <c r="BK43">
        <f t="shared" si="360"/>
        <v>4.913764969985851E-2</v>
      </c>
      <c r="BL43">
        <f t="shared" si="360"/>
        <v>3.9899817224150369E-2</v>
      </c>
      <c r="BM43">
        <f t="shared" ref="BM43:BR43" si="361">AC43/(E43+F43+G43+H43)</f>
        <v>0.19291902292943355</v>
      </c>
      <c r="BN43">
        <f t="shared" si="361"/>
        <v>9.5277050268936542E-2</v>
      </c>
      <c r="BO43">
        <f t="shared" si="361"/>
        <v>5.5440475251014074E-2</v>
      </c>
      <c r="BP43">
        <f t="shared" si="361"/>
        <v>3.5535087120589635E-2</v>
      </c>
      <c r="BQ43">
        <f t="shared" si="361"/>
        <v>2.4291143483212974E-2</v>
      </c>
      <c r="BR43">
        <f t="shared" si="361"/>
        <v>1.7396265212465241E-2</v>
      </c>
      <c r="BS43">
        <f t="shared" si="293"/>
        <v>0.14507994453132092</v>
      </c>
      <c r="BT43">
        <f t="shared" si="294"/>
        <v>6.1150707372791338E-2</v>
      </c>
      <c r="BU43">
        <f t="shared" si="295"/>
        <v>3.1157713382180569E-2</v>
      </c>
      <c r="BV43">
        <f t="shared" si="296"/>
        <v>1.7808063179292174E-2</v>
      </c>
      <c r="BW43">
        <f t="shared" si="297"/>
        <v>1.1000704757294779E-2</v>
      </c>
      <c r="BX43">
        <f t="shared" si="298"/>
        <v>0.11462563138208121</v>
      </c>
      <c r="BY43">
        <f t="shared" si="299"/>
        <v>4.2099225807360391E-2</v>
      </c>
      <c r="BZ43">
        <f t="shared" si="300"/>
        <v>1.9058381676931819E-2</v>
      </c>
      <c r="CA43">
        <f t="shared" si="301"/>
        <v>9.8206387434076094E-3</v>
      </c>
      <c r="CB43">
        <f t="shared" si="302"/>
        <v>9.3777288764379158E-2</v>
      </c>
      <c r="CC43">
        <f t="shared" si="303"/>
        <v>3.0498370617187881E-2</v>
      </c>
      <c r="CD43">
        <f t="shared" si="304"/>
        <v>1.2411611426912026E-2</v>
      </c>
      <c r="CE43">
        <f t="shared" si="42"/>
        <v>7.8735933790285664E-2</v>
      </c>
      <c r="CF43">
        <f t="shared" si="43"/>
        <v>2.2967808991993671E-2</v>
      </c>
      <c r="CG43">
        <f t="shared" si="44"/>
        <v>6.7443830814549022E-2</v>
      </c>
      <c r="CH43" s="7">
        <v>250</v>
      </c>
      <c r="CI43" s="8">
        <v>250</v>
      </c>
      <c r="CJ43" s="8">
        <v>240</v>
      </c>
      <c r="CK43" s="8">
        <f t="shared" si="45"/>
        <v>1</v>
      </c>
      <c r="CL43" s="8">
        <f t="shared" si="46"/>
        <v>1</v>
      </c>
      <c r="CM43">
        <f t="shared" si="47"/>
        <v>0.04</v>
      </c>
      <c r="CN43">
        <f t="shared" si="59"/>
        <v>375</v>
      </c>
      <c r="CO43">
        <f t="shared" si="312"/>
        <v>500</v>
      </c>
      <c r="CP43">
        <f t="shared" si="312"/>
        <v>625</v>
      </c>
      <c r="CQ43">
        <f t="shared" si="312"/>
        <v>750</v>
      </c>
      <c r="CR43">
        <f t="shared" si="312"/>
        <v>875</v>
      </c>
      <c r="CS43">
        <f t="shared" si="312"/>
        <v>1000</v>
      </c>
      <c r="CT43">
        <f t="shared" si="312"/>
        <v>1125</v>
      </c>
      <c r="CU43">
        <f t="shared" si="312"/>
        <v>1250</v>
      </c>
      <c r="CV43">
        <f t="shared" si="61"/>
        <v>1.5</v>
      </c>
      <c r="CW43">
        <f t="shared" si="61"/>
        <v>2</v>
      </c>
      <c r="CX43">
        <f t="shared" si="61"/>
        <v>2.5</v>
      </c>
      <c r="CY43">
        <f t="shared" si="61"/>
        <v>3</v>
      </c>
      <c r="CZ43">
        <f t="shared" si="61"/>
        <v>3.5</v>
      </c>
      <c r="DA43">
        <f t="shared" si="61"/>
        <v>4</v>
      </c>
      <c r="DB43">
        <f t="shared" si="61"/>
        <v>4.5</v>
      </c>
      <c r="DC43">
        <f t="shared" si="61"/>
        <v>5</v>
      </c>
      <c r="DD43" s="11">
        <f t="shared" si="62"/>
        <v>2.6666666666666668E-2</v>
      </c>
      <c r="DE43" s="11">
        <f t="shared" si="62"/>
        <v>0.02</v>
      </c>
      <c r="DF43" s="11">
        <f t="shared" si="62"/>
        <v>1.6E-2</v>
      </c>
      <c r="DG43" s="11">
        <f t="shared" si="62"/>
        <v>1.3333333333333334E-2</v>
      </c>
      <c r="DH43" s="11">
        <f t="shared" si="62"/>
        <v>1.1428571428571429E-2</v>
      </c>
      <c r="DI43" s="11">
        <f t="shared" si="62"/>
        <v>0.01</v>
      </c>
      <c r="DJ43" s="11">
        <f t="shared" si="62"/>
        <v>8.8888888888888889E-3</v>
      </c>
      <c r="DK43" s="11">
        <f t="shared" si="62"/>
        <v>8.0000000000000002E-3</v>
      </c>
      <c r="DL43">
        <f t="shared" si="51"/>
        <v>10</v>
      </c>
      <c r="DM43">
        <f t="shared" ref="DM43:DT43" si="362">E43+F43</f>
        <v>6.1626847300000001E-5</v>
      </c>
      <c r="DN43">
        <f t="shared" si="362"/>
        <v>2.5226909430000001E-5</v>
      </c>
      <c r="DO43">
        <f t="shared" si="362"/>
        <v>1.312552751E-5</v>
      </c>
      <c r="DP43">
        <f t="shared" si="362"/>
        <v>7.7587683500000007E-6</v>
      </c>
      <c r="DQ43">
        <f t="shared" si="362"/>
        <v>4.98007089E-6</v>
      </c>
      <c r="DR43">
        <f t="shared" si="362"/>
        <v>3.3894975500000001E-6</v>
      </c>
      <c r="DS43">
        <f t="shared" si="362"/>
        <v>2.41134772E-6</v>
      </c>
      <c r="DT43">
        <f t="shared" si="362"/>
        <v>1.7762113479999999E-6</v>
      </c>
    </row>
    <row r="44" spans="1:124">
      <c r="A44">
        <f>'2000 250 200 15'!A45</f>
        <v>41</v>
      </c>
      <c r="B44">
        <f t="shared" si="7"/>
        <v>-410</v>
      </c>
      <c r="C44">
        <f>'2000 250 200 15'!B45</f>
        <v>0.114</v>
      </c>
      <c r="D44">
        <f t="shared" si="8"/>
        <v>-0.94309514866352739</v>
      </c>
      <c r="E44">
        <f>'2000 250 200 15'!C178</f>
        <v>4.4540954200000003E-5</v>
      </c>
      <c r="F44">
        <f>'2000 250 200 15'!C311</f>
        <v>1.6828946100000002E-5</v>
      </c>
      <c r="G44">
        <f>'2000 250 200 15'!C444</f>
        <v>8.3344430399999996E-6</v>
      </c>
      <c r="H44">
        <f>'2000 250 200 15'!C577</f>
        <v>4.7621556899999999E-6</v>
      </c>
      <c r="I44">
        <f>'2000 250 200 15'!C710</f>
        <v>2.9807957400000001E-6</v>
      </c>
      <c r="J44">
        <f>'2000 250 200 15'!C843</f>
        <v>1.989639E-6</v>
      </c>
      <c r="K44">
        <f>'2000 250 200 15'!C976</f>
        <v>1.39355309E-6</v>
      </c>
      <c r="L44">
        <f>'2000 250 200 15'!C1109</f>
        <v>1.01343109E-6</v>
      </c>
      <c r="M44">
        <f>'2000 250 200 15'!C1242</f>
        <v>7.5962432899999995E-7</v>
      </c>
      <c r="N44">
        <f t="shared" ref="N44:U44" si="363">E44-F44</f>
        <v>2.7712008100000002E-5</v>
      </c>
      <c r="O44">
        <f t="shared" si="363"/>
        <v>8.4945030600000019E-6</v>
      </c>
      <c r="P44">
        <f t="shared" si="363"/>
        <v>3.5722873499999997E-6</v>
      </c>
      <c r="Q44">
        <f t="shared" si="363"/>
        <v>1.7813599499999998E-6</v>
      </c>
      <c r="R44">
        <f t="shared" si="363"/>
        <v>9.9115674000000013E-7</v>
      </c>
      <c r="S44">
        <f t="shared" si="363"/>
        <v>5.9608591000000003E-7</v>
      </c>
      <c r="T44">
        <f t="shared" si="363"/>
        <v>3.8012199999999994E-7</v>
      </c>
      <c r="U44">
        <f t="shared" si="363"/>
        <v>2.5380676100000008E-7</v>
      </c>
      <c r="V44">
        <f t="shared" ref="V44:AB44" si="364">E44-2*F44+G44</f>
        <v>1.921750504E-5</v>
      </c>
      <c r="W44">
        <f t="shared" si="364"/>
        <v>4.9222157100000022E-6</v>
      </c>
      <c r="X44">
        <f t="shared" si="364"/>
        <v>1.7909273999999999E-6</v>
      </c>
      <c r="Y44">
        <f t="shared" si="364"/>
        <v>7.9020320999999965E-7</v>
      </c>
      <c r="Z44">
        <f t="shared" si="364"/>
        <v>3.950708300000001E-7</v>
      </c>
      <c r="AA44">
        <f t="shared" si="364"/>
        <v>2.1596391000000008E-7</v>
      </c>
      <c r="AB44">
        <f t="shared" si="364"/>
        <v>1.2631523899999986E-7</v>
      </c>
      <c r="AC44">
        <f t="shared" ref="AC44:AH44" si="365">E44-3*F44+3*G44-H44</f>
        <v>1.4295289329999998E-5</v>
      </c>
      <c r="AD44">
        <f t="shared" si="365"/>
        <v>3.1312883100000023E-6</v>
      </c>
      <c r="AE44">
        <f t="shared" si="365"/>
        <v>1.0007241899999999E-6</v>
      </c>
      <c r="AF44">
        <f t="shared" si="365"/>
        <v>3.9513237999999955E-7</v>
      </c>
      <c r="AG44">
        <f t="shared" si="365"/>
        <v>1.7910692000000086E-7</v>
      </c>
      <c r="AH44">
        <f t="shared" si="365"/>
        <v>8.9648670999999585E-8</v>
      </c>
      <c r="AI44">
        <f t="shared" si="278"/>
        <v>1.1164001019999996E-5</v>
      </c>
      <c r="AJ44">
        <f t="shared" si="279"/>
        <v>2.130564120000002E-6</v>
      </c>
      <c r="AK44">
        <f t="shared" si="280"/>
        <v>6.0559180999999991E-7</v>
      </c>
      <c r="AL44">
        <f t="shared" si="281"/>
        <v>2.1602545999999868E-7</v>
      </c>
      <c r="AM44">
        <f t="shared" si="282"/>
        <v>8.9458249000001068E-8</v>
      </c>
      <c r="AN44">
        <f t="shared" si="283"/>
        <v>9.0334368999999833E-6</v>
      </c>
      <c r="AO44">
        <f t="shared" si="284"/>
        <v>1.5249723100000076E-6</v>
      </c>
      <c r="AP44">
        <f t="shared" si="285"/>
        <v>3.8956634999999911E-7</v>
      </c>
      <c r="AQ44">
        <f t="shared" si="286"/>
        <v>1.2656721100000121E-7</v>
      </c>
      <c r="AR44">
        <f t="shared" si="287"/>
        <v>7.5084645899999719E-6</v>
      </c>
      <c r="AS44">
        <f t="shared" si="288"/>
        <v>1.135405959999997E-6</v>
      </c>
      <c r="AT44">
        <f t="shared" si="289"/>
        <v>2.6299913900000361E-7</v>
      </c>
      <c r="AU44">
        <f t="shared" si="24"/>
        <v>6.3730586299999882E-6</v>
      </c>
      <c r="AV44">
        <f t="shared" si="25"/>
        <v>8.7240682099999362E-7</v>
      </c>
      <c r="AW44">
        <f t="shared" si="26"/>
        <v>5.5006518090000149E-6</v>
      </c>
      <c r="AX44">
        <f t="shared" ref="AX44:BE44" si="366">N44/(E44+F44)</f>
        <v>0.45155700049263403</v>
      </c>
      <c r="AY44">
        <f t="shared" si="366"/>
        <v>0.33757388612240019</v>
      </c>
      <c r="AZ44">
        <f t="shared" si="366"/>
        <v>0.27276451112585931</v>
      </c>
      <c r="BA44">
        <f t="shared" si="366"/>
        <v>0.23006213665478201</v>
      </c>
      <c r="BB44">
        <f t="shared" si="366"/>
        <v>0.19941047249319688</v>
      </c>
      <c r="BC44">
        <f t="shared" si="366"/>
        <v>0.17619038297053952</v>
      </c>
      <c r="BD44">
        <f t="shared" si="366"/>
        <v>0.15792459425304572</v>
      </c>
      <c r="BE44">
        <f t="shared" si="366"/>
        <v>0.14314654707360847</v>
      </c>
      <c r="BF44">
        <f t="shared" ref="BF44:BL44" si="367">V44/(E44+F44+G44)</f>
        <v>0.27570025222477051</v>
      </c>
      <c r="BG44">
        <f t="shared" si="367"/>
        <v>0.16448207502860701</v>
      </c>
      <c r="BH44">
        <f t="shared" si="367"/>
        <v>0.11139413188759062</v>
      </c>
      <c r="BI44">
        <f t="shared" si="367"/>
        <v>8.1191458295034782E-2</v>
      </c>
      <c r="BJ44">
        <f t="shared" si="367"/>
        <v>6.2079130343025826E-2</v>
      </c>
      <c r="BK44">
        <f t="shared" si="367"/>
        <v>4.9120404719332822E-2</v>
      </c>
      <c r="BL44">
        <f t="shared" si="367"/>
        <v>3.9889755440557957E-2</v>
      </c>
      <c r="BM44">
        <f t="shared" ref="BM44:BR44" si="368">AC44/(E44+F44+G44+H44)</f>
        <v>0.19196940256639319</v>
      </c>
      <c r="BN44">
        <f t="shared" si="368"/>
        <v>9.5157597464809882E-2</v>
      </c>
      <c r="BO44">
        <f t="shared" si="368"/>
        <v>5.5389513262466994E-2</v>
      </c>
      <c r="BP44">
        <f t="shared" si="368"/>
        <v>3.5513866892847662E-2</v>
      </c>
      <c r="BQ44">
        <f t="shared" si="368"/>
        <v>2.4277721238582021E-2</v>
      </c>
      <c r="BR44">
        <f t="shared" si="368"/>
        <v>1.7386417320642934E-2</v>
      </c>
      <c r="BS44">
        <f t="shared" si="293"/>
        <v>0.14414965755943338</v>
      </c>
      <c r="BT44">
        <f t="shared" si="294"/>
        <v>6.105471593729507E-2</v>
      </c>
      <c r="BU44">
        <f t="shared" si="295"/>
        <v>3.1118887816298176E-2</v>
      </c>
      <c r="BV44">
        <f t="shared" si="296"/>
        <v>1.7795142493876783E-2</v>
      </c>
      <c r="BW44">
        <f t="shared" si="297"/>
        <v>1.0993950291587184E-2</v>
      </c>
      <c r="BX44">
        <f t="shared" si="298"/>
        <v>0.11371834827053122</v>
      </c>
      <c r="BY44">
        <f t="shared" si="299"/>
        <v>4.2022373897388401E-2</v>
      </c>
      <c r="BZ44">
        <f t="shared" si="300"/>
        <v>1.9027352455173799E-2</v>
      </c>
      <c r="CA44">
        <f t="shared" si="301"/>
        <v>9.8120210098731325E-3</v>
      </c>
      <c r="CB44">
        <f t="shared" si="302"/>
        <v>9.2891492822563093E-2</v>
      </c>
      <c r="CC44">
        <f t="shared" si="303"/>
        <v>3.0437419600473359E-2</v>
      </c>
      <c r="CD44">
        <f t="shared" si="304"/>
        <v>1.2385964652701075E-2</v>
      </c>
      <c r="CE44">
        <f t="shared" si="42"/>
        <v>7.7868445079735921E-2</v>
      </c>
      <c r="CF44">
        <f t="shared" si="43"/>
        <v>2.2920323210531248E-2</v>
      </c>
      <c r="CG44">
        <f t="shared" si="44"/>
        <v>6.6590991829637625E-2</v>
      </c>
      <c r="CH44" s="7">
        <v>250</v>
      </c>
      <c r="CI44" s="8">
        <v>250</v>
      </c>
      <c r="CJ44" s="8">
        <v>240</v>
      </c>
      <c r="CK44" s="8">
        <f t="shared" si="45"/>
        <v>1</v>
      </c>
      <c r="CL44" s="8">
        <f t="shared" si="46"/>
        <v>1</v>
      </c>
      <c r="CM44">
        <f t="shared" si="47"/>
        <v>0.04</v>
      </c>
      <c r="CN44">
        <f t="shared" si="59"/>
        <v>375</v>
      </c>
      <c r="CO44">
        <f t="shared" si="312"/>
        <v>500</v>
      </c>
      <c r="CP44">
        <f t="shared" si="312"/>
        <v>625</v>
      </c>
      <c r="CQ44">
        <f t="shared" si="312"/>
        <v>750</v>
      </c>
      <c r="CR44">
        <f t="shared" si="312"/>
        <v>875</v>
      </c>
      <c r="CS44">
        <f t="shared" si="312"/>
        <v>1000</v>
      </c>
      <c r="CT44">
        <f t="shared" si="312"/>
        <v>1125</v>
      </c>
      <c r="CU44">
        <f t="shared" si="312"/>
        <v>1250</v>
      </c>
      <c r="CV44">
        <f t="shared" si="61"/>
        <v>1.5</v>
      </c>
      <c r="CW44">
        <f t="shared" si="61"/>
        <v>2</v>
      </c>
      <c r="CX44">
        <f t="shared" si="61"/>
        <v>2.5</v>
      </c>
      <c r="CY44">
        <f t="shared" si="61"/>
        <v>3</v>
      </c>
      <c r="CZ44">
        <f t="shared" si="61"/>
        <v>3.5</v>
      </c>
      <c r="DA44">
        <f t="shared" si="61"/>
        <v>4</v>
      </c>
      <c r="DB44">
        <f t="shared" si="61"/>
        <v>4.5</v>
      </c>
      <c r="DC44">
        <f t="shared" si="61"/>
        <v>5</v>
      </c>
      <c r="DD44" s="11">
        <f t="shared" si="62"/>
        <v>2.6666666666666668E-2</v>
      </c>
      <c r="DE44" s="11">
        <f t="shared" si="62"/>
        <v>0.02</v>
      </c>
      <c r="DF44" s="11">
        <f t="shared" si="62"/>
        <v>1.6E-2</v>
      </c>
      <c r="DG44" s="11">
        <f t="shared" si="62"/>
        <v>1.3333333333333334E-2</v>
      </c>
      <c r="DH44" s="11">
        <f t="shared" si="62"/>
        <v>1.1428571428571429E-2</v>
      </c>
      <c r="DI44" s="11">
        <f t="shared" si="62"/>
        <v>0.01</v>
      </c>
      <c r="DJ44" s="11">
        <f t="shared" si="62"/>
        <v>8.8888888888888889E-3</v>
      </c>
      <c r="DK44" s="11">
        <f t="shared" si="62"/>
        <v>8.0000000000000002E-3</v>
      </c>
      <c r="DL44">
        <f t="shared" si="51"/>
        <v>10</v>
      </c>
      <c r="DM44">
        <f t="shared" ref="DM44:DT44" si="369">E44+F44</f>
        <v>6.1369900299999998E-5</v>
      </c>
      <c r="DN44">
        <f t="shared" si="369"/>
        <v>2.5163389140000001E-5</v>
      </c>
      <c r="DO44">
        <f t="shared" si="369"/>
        <v>1.309659873E-5</v>
      </c>
      <c r="DP44">
        <f t="shared" si="369"/>
        <v>7.7429514300000004E-6</v>
      </c>
      <c r="DQ44">
        <f t="shared" si="369"/>
        <v>4.9704347400000001E-6</v>
      </c>
      <c r="DR44">
        <f t="shared" si="369"/>
        <v>3.38319209E-6</v>
      </c>
      <c r="DS44">
        <f t="shared" si="369"/>
        <v>2.4069841799999998E-6</v>
      </c>
      <c r="DT44">
        <f t="shared" si="369"/>
        <v>1.773055419E-6</v>
      </c>
    </row>
    <row r="45" spans="1:124">
      <c r="A45">
        <f>'2000 250 200 15'!A46</f>
        <v>42</v>
      </c>
      <c r="B45">
        <f t="shared" si="7"/>
        <v>-420</v>
      </c>
      <c r="C45">
        <f>'2000 250 200 15'!B46</f>
        <v>0.128</v>
      </c>
      <c r="D45">
        <f t="shared" si="8"/>
        <v>-0.89279003035213167</v>
      </c>
      <c r="E45">
        <f>'2000 250 200 15'!C179</f>
        <v>4.4273418100000003E-5</v>
      </c>
      <c r="F45">
        <f>'2000 250 200 15'!C312</f>
        <v>1.67754399E-5</v>
      </c>
      <c r="G45">
        <f>'2000 250 200 15'!C445</f>
        <v>8.3116468200000002E-6</v>
      </c>
      <c r="H45">
        <f>'2000 250 200 15'!C578</f>
        <v>4.7502296700000001E-6</v>
      </c>
      <c r="I45">
        <f>'2000 250 200 15'!C711</f>
        <v>2.9737513300000001E-6</v>
      </c>
      <c r="J45">
        <f>'2000 250 200 15'!C844</f>
        <v>1.9851316000000001E-6</v>
      </c>
      <c r="K45">
        <f>'2000 250 200 15'!C977</f>
        <v>1.3904916699999999E-6</v>
      </c>
      <c r="L45">
        <f>'2000 250 200 15'!C1110</f>
        <v>1.01125278E-6</v>
      </c>
      <c r="M45">
        <f>'2000 250 200 15'!C1243</f>
        <v>7.58017691E-7</v>
      </c>
      <c r="N45">
        <f t="shared" ref="N45:U45" si="370">E45-F45</f>
        <v>2.7497978200000003E-5</v>
      </c>
      <c r="O45">
        <f t="shared" si="370"/>
        <v>8.4637930799999996E-6</v>
      </c>
      <c r="P45">
        <f t="shared" si="370"/>
        <v>3.5614171500000001E-6</v>
      </c>
      <c r="Q45">
        <f t="shared" si="370"/>
        <v>1.77647834E-6</v>
      </c>
      <c r="R45">
        <f t="shared" si="370"/>
        <v>9.8861972999999994E-7</v>
      </c>
      <c r="S45">
        <f t="shared" si="370"/>
        <v>5.9463993000000021E-7</v>
      </c>
      <c r="T45">
        <f t="shared" si="370"/>
        <v>3.7923888999999994E-7</v>
      </c>
      <c r="U45">
        <f t="shared" si="370"/>
        <v>2.5323508899999998E-7</v>
      </c>
      <c r="V45">
        <f t="shared" ref="V45:AB45" si="371">E45-2*F45+G45</f>
        <v>1.9034185120000005E-5</v>
      </c>
      <c r="W45">
        <f t="shared" si="371"/>
        <v>4.9023759299999996E-6</v>
      </c>
      <c r="X45">
        <f t="shared" si="371"/>
        <v>1.78493881E-6</v>
      </c>
      <c r="Y45">
        <f t="shared" si="371"/>
        <v>7.8785861000000011E-7</v>
      </c>
      <c r="Z45">
        <f t="shared" si="371"/>
        <v>3.9397979999999974E-7</v>
      </c>
      <c r="AA45">
        <f t="shared" si="371"/>
        <v>2.1540104000000026E-7</v>
      </c>
      <c r="AB45">
        <f t="shared" si="371"/>
        <v>1.2600380099999996E-7</v>
      </c>
      <c r="AC45">
        <f t="shared" ref="AC45:AH45" si="372">E45-3*F45+3*G45-H45</f>
        <v>1.4131809190000002E-5</v>
      </c>
      <c r="AD45">
        <f t="shared" si="372"/>
        <v>3.1174371200000012E-6</v>
      </c>
      <c r="AE45">
        <f t="shared" si="372"/>
        <v>9.9708019999999949E-7</v>
      </c>
      <c r="AF45">
        <f t="shared" si="372"/>
        <v>3.938788100000008E-7</v>
      </c>
      <c r="AG45">
        <f t="shared" si="372"/>
        <v>1.7857875999999926E-7</v>
      </c>
      <c r="AH45">
        <f t="shared" si="372"/>
        <v>8.9397239000000301E-8</v>
      </c>
      <c r="AI45">
        <f t="shared" si="278"/>
        <v>1.1014372070000001E-5</v>
      </c>
      <c r="AJ45">
        <f t="shared" si="279"/>
        <v>2.1203569199999996E-6</v>
      </c>
      <c r="AK45">
        <f t="shared" si="280"/>
        <v>6.0320138999999869E-7</v>
      </c>
      <c r="AL45">
        <f t="shared" si="281"/>
        <v>2.153000500000009E-7</v>
      </c>
      <c r="AM45">
        <f t="shared" si="282"/>
        <v>8.9181520999999173E-8</v>
      </c>
      <c r="AN45">
        <f t="shared" si="283"/>
        <v>8.8940151500000119E-6</v>
      </c>
      <c r="AO45">
        <f t="shared" si="284"/>
        <v>1.5171555299999942E-6</v>
      </c>
      <c r="AP45">
        <f t="shared" si="285"/>
        <v>3.8790134000000309E-7</v>
      </c>
      <c r="AQ45">
        <f t="shared" si="286"/>
        <v>1.2611852900000109E-7</v>
      </c>
      <c r="AR45">
        <f t="shared" si="287"/>
        <v>7.3768596200000043E-6</v>
      </c>
      <c r="AS45">
        <f t="shared" si="288"/>
        <v>1.1292541900000053E-6</v>
      </c>
      <c r="AT45">
        <f t="shared" si="289"/>
        <v>2.617828109999967E-7</v>
      </c>
      <c r="AU45">
        <f t="shared" si="24"/>
        <v>6.2476054299999887E-6</v>
      </c>
      <c r="AV45">
        <f t="shared" si="25"/>
        <v>8.6747137900001048E-7</v>
      </c>
      <c r="AW45">
        <f t="shared" si="26"/>
        <v>5.3801340509999969E-6</v>
      </c>
      <c r="AX45">
        <f t="shared" ref="AX45:BE45" si="373">N45/(E45+F45)</f>
        <v>0.45042575898798964</v>
      </c>
      <c r="AY45">
        <f t="shared" si="373"/>
        <v>0.33737648274849186</v>
      </c>
      <c r="AZ45">
        <f t="shared" si="373"/>
        <v>0.27265738982653631</v>
      </c>
      <c r="BA45">
        <f t="shared" si="373"/>
        <v>0.22999517217869903</v>
      </c>
      <c r="BB45">
        <f t="shared" si="373"/>
        <v>0.19936339372302944</v>
      </c>
      <c r="BC45">
        <f t="shared" si="373"/>
        <v>0.17615707750468262</v>
      </c>
      <c r="BD45">
        <f t="shared" si="373"/>
        <v>0.15790143285227534</v>
      </c>
      <c r="BE45">
        <f t="shared" si="373"/>
        <v>0.14312966454296291</v>
      </c>
      <c r="BF45">
        <f t="shared" ref="BF45:BL45" si="374">V45/(E45+F45+G45)</f>
        <v>0.27442397037617189</v>
      </c>
      <c r="BG45">
        <f t="shared" si="374"/>
        <v>0.16430351395955417</v>
      </c>
      <c r="BH45">
        <f t="shared" si="374"/>
        <v>0.11131081551879021</v>
      </c>
      <c r="BI45">
        <f t="shared" si="374"/>
        <v>8.1146304761158097E-2</v>
      </c>
      <c r="BJ45">
        <f t="shared" si="374"/>
        <v>6.2050174201408702E-2</v>
      </c>
      <c r="BK45">
        <f t="shared" si="374"/>
        <v>4.9101236858515807E-2</v>
      </c>
      <c r="BL45">
        <f t="shared" si="374"/>
        <v>3.9877622231438703E-2</v>
      </c>
      <c r="BM45">
        <f t="shared" ref="BM45:BR45" si="375">AC45/(E45+F45+G45+H45)</f>
        <v>0.19068505105568551</v>
      </c>
      <c r="BN45">
        <f t="shared" si="375"/>
        <v>9.5011754771386681E-2</v>
      </c>
      <c r="BO45">
        <f t="shared" si="375"/>
        <v>5.5329532832751147E-2</v>
      </c>
      <c r="BP45">
        <f t="shared" si="375"/>
        <v>3.5485842595719928E-2</v>
      </c>
      <c r="BQ45">
        <f t="shared" si="375"/>
        <v>2.4261350395922261E-2</v>
      </c>
      <c r="BR45">
        <f t="shared" si="375"/>
        <v>1.7375915519418361E-2</v>
      </c>
      <c r="BS45">
        <f t="shared" si="293"/>
        <v>0.14288701484913144</v>
      </c>
      <c r="BT45">
        <f t="shared" si="294"/>
        <v>6.0936451722796943E-2</v>
      </c>
      <c r="BU45">
        <f t="shared" si="295"/>
        <v>3.1074833209011811E-2</v>
      </c>
      <c r="BV45">
        <f t="shared" si="296"/>
        <v>1.7777441275306019E-2</v>
      </c>
      <c r="BW45">
        <f t="shared" si="297"/>
        <v>1.0984778891068627E-2</v>
      </c>
      <c r="BX45">
        <f t="shared" si="298"/>
        <v>0.11248334619803466</v>
      </c>
      <c r="BY45">
        <f t="shared" si="299"/>
        <v>4.1925787865468335E-2</v>
      </c>
      <c r="BZ45">
        <f t="shared" si="300"/>
        <v>1.8993818900424723E-2</v>
      </c>
      <c r="CA45">
        <f t="shared" si="301"/>
        <v>9.8002763674581231E-3</v>
      </c>
      <c r="CB45">
        <f t="shared" si="302"/>
        <v>9.1683440445606348E-2</v>
      </c>
      <c r="CC45">
        <f t="shared" si="303"/>
        <v>3.0357973467091067E-2</v>
      </c>
      <c r="CD45">
        <f t="shared" si="304"/>
        <v>1.2359601733416291E-2</v>
      </c>
      <c r="CE45">
        <f t="shared" si="42"/>
        <v>7.6684681421785944E-2</v>
      </c>
      <c r="CF45">
        <f t="shared" si="43"/>
        <v>2.2854680677535811E-2</v>
      </c>
      <c r="CG45">
        <f t="shared" si="44"/>
        <v>6.5428367327140871E-2</v>
      </c>
      <c r="CH45" s="7">
        <v>250</v>
      </c>
      <c r="CI45" s="8">
        <v>250</v>
      </c>
      <c r="CJ45" s="8">
        <v>240</v>
      </c>
      <c r="CK45" s="8">
        <f t="shared" si="45"/>
        <v>1</v>
      </c>
      <c r="CL45" s="8">
        <f t="shared" si="46"/>
        <v>1</v>
      </c>
      <c r="CM45">
        <f t="shared" si="47"/>
        <v>0.04</v>
      </c>
      <c r="CN45">
        <f t="shared" si="59"/>
        <v>375</v>
      </c>
      <c r="CO45">
        <f t="shared" si="312"/>
        <v>500</v>
      </c>
      <c r="CP45">
        <f t="shared" si="312"/>
        <v>625</v>
      </c>
      <c r="CQ45">
        <f t="shared" si="312"/>
        <v>750</v>
      </c>
      <c r="CR45">
        <f t="shared" si="312"/>
        <v>875</v>
      </c>
      <c r="CS45">
        <f t="shared" si="312"/>
        <v>1000</v>
      </c>
      <c r="CT45">
        <f t="shared" si="312"/>
        <v>1125</v>
      </c>
      <c r="CU45">
        <f t="shared" si="312"/>
        <v>1250</v>
      </c>
      <c r="CV45">
        <f t="shared" si="61"/>
        <v>1.5</v>
      </c>
      <c r="CW45">
        <f t="shared" si="61"/>
        <v>2</v>
      </c>
      <c r="CX45">
        <f t="shared" si="61"/>
        <v>2.5</v>
      </c>
      <c r="CY45">
        <f t="shared" si="61"/>
        <v>3</v>
      </c>
      <c r="CZ45">
        <f t="shared" si="61"/>
        <v>3.5</v>
      </c>
      <c r="DA45">
        <f t="shared" si="61"/>
        <v>4</v>
      </c>
      <c r="DB45">
        <f t="shared" si="61"/>
        <v>4.5</v>
      </c>
      <c r="DC45">
        <f t="shared" si="61"/>
        <v>5</v>
      </c>
      <c r="DD45" s="11">
        <f t="shared" si="62"/>
        <v>2.6666666666666668E-2</v>
      </c>
      <c r="DE45" s="11">
        <f t="shared" si="62"/>
        <v>0.02</v>
      </c>
      <c r="DF45" s="11">
        <f t="shared" si="62"/>
        <v>1.6E-2</v>
      </c>
      <c r="DG45" s="11">
        <f t="shared" si="62"/>
        <v>1.3333333333333334E-2</v>
      </c>
      <c r="DH45" s="11">
        <f t="shared" si="62"/>
        <v>1.1428571428571429E-2</v>
      </c>
      <c r="DI45" s="11">
        <f t="shared" si="62"/>
        <v>0.01</v>
      </c>
      <c r="DJ45" s="11">
        <f t="shared" si="62"/>
        <v>8.8888888888888889E-3</v>
      </c>
      <c r="DK45" s="11">
        <f t="shared" si="62"/>
        <v>8.0000000000000002E-3</v>
      </c>
      <c r="DL45">
        <f t="shared" si="51"/>
        <v>10</v>
      </c>
      <c r="DM45">
        <f t="shared" ref="DM45:DT45" si="376">E45+F45</f>
        <v>6.1048858000000003E-5</v>
      </c>
      <c r="DN45">
        <f t="shared" si="376"/>
        <v>2.5087086720000002E-5</v>
      </c>
      <c r="DO45">
        <f t="shared" si="376"/>
        <v>1.306187649E-5</v>
      </c>
      <c r="DP45">
        <f t="shared" si="376"/>
        <v>7.7239810000000006E-6</v>
      </c>
      <c r="DQ45">
        <f t="shared" si="376"/>
        <v>4.9588829300000006E-6</v>
      </c>
      <c r="DR45">
        <f t="shared" si="376"/>
        <v>3.3756232700000003E-6</v>
      </c>
      <c r="DS45">
        <f t="shared" si="376"/>
        <v>2.4017444499999999E-6</v>
      </c>
      <c r="DT45">
        <f t="shared" si="376"/>
        <v>1.7692704709999999E-6</v>
      </c>
    </row>
    <row r="46" spans="1:124">
      <c r="A46">
        <f>'2000 250 200 15'!A47</f>
        <v>43</v>
      </c>
      <c r="B46">
        <f t="shared" si="7"/>
        <v>-430</v>
      </c>
      <c r="C46">
        <f>'2000 250 200 15'!B47</f>
        <v>0.14369999999999999</v>
      </c>
      <c r="D46">
        <f t="shared" si="8"/>
        <v>-0.8425432318657744</v>
      </c>
      <c r="E46">
        <f>'2000 250 200 15'!C180</f>
        <v>4.3943980100000002E-5</v>
      </c>
      <c r="F46">
        <f>'2000 250 200 15'!C313</f>
        <v>1.67124998E-5</v>
      </c>
      <c r="G46">
        <f>'2000 250 200 15'!C446</f>
        <v>8.2848756599999995E-6</v>
      </c>
      <c r="H46">
        <f>'2000 250 200 15'!C579</f>
        <v>4.7362331599999997E-6</v>
      </c>
      <c r="I46">
        <f>'2000 250 200 15'!C712</f>
        <v>2.9654998100000002E-6</v>
      </c>
      <c r="J46">
        <f>'2000 250 200 15'!C845</f>
        <v>1.97984188E-6</v>
      </c>
      <c r="K46">
        <f>'2000 250 200 15'!C978</f>
        <v>1.38689323E-6</v>
      </c>
      <c r="L46">
        <f>'2000 250 200 15'!C1111</f>
        <v>1.0086955499999999E-6</v>
      </c>
      <c r="M46">
        <f>'2000 250 200 15'!C1244</f>
        <v>7.5613578000000004E-7</v>
      </c>
      <c r="N46">
        <f t="shared" ref="N46:U46" si="377">E46-F46</f>
        <v>2.7231480300000002E-5</v>
      </c>
      <c r="O46">
        <f t="shared" si="377"/>
        <v>8.4276241400000003E-6</v>
      </c>
      <c r="P46">
        <f t="shared" si="377"/>
        <v>3.5486424999999998E-6</v>
      </c>
      <c r="Q46">
        <f t="shared" si="377"/>
        <v>1.7707333499999995E-6</v>
      </c>
      <c r="R46">
        <f t="shared" si="377"/>
        <v>9.8565793000000022E-7</v>
      </c>
      <c r="S46">
        <f t="shared" si="377"/>
        <v>5.9294864999999995E-7</v>
      </c>
      <c r="T46">
        <f t="shared" si="377"/>
        <v>3.7819768000000009E-7</v>
      </c>
      <c r="U46">
        <f t="shared" si="377"/>
        <v>2.5255976999999989E-7</v>
      </c>
      <c r="V46">
        <f t="shared" ref="V46:AB46" si="378">E46-2*F46+G46</f>
        <v>1.8803856160000002E-5</v>
      </c>
      <c r="W46">
        <f t="shared" si="378"/>
        <v>4.8789816400000005E-6</v>
      </c>
      <c r="X46">
        <f t="shared" si="378"/>
        <v>1.7779091500000003E-6</v>
      </c>
      <c r="Y46">
        <f t="shared" si="378"/>
        <v>7.8507541999999925E-7</v>
      </c>
      <c r="Z46">
        <f t="shared" si="378"/>
        <v>3.9270928000000027E-7</v>
      </c>
      <c r="AA46">
        <f t="shared" si="378"/>
        <v>2.1475096999999985E-7</v>
      </c>
      <c r="AB46">
        <f t="shared" si="378"/>
        <v>1.2563791000000021E-7</v>
      </c>
      <c r="AC46">
        <f t="shared" ref="AC46:AH46" si="379">E46-3*F46+3*G46-H46</f>
        <v>1.3924874519999998E-5</v>
      </c>
      <c r="AD46">
        <f t="shared" si="379"/>
        <v>3.1010724900000002E-6</v>
      </c>
      <c r="AE46">
        <f t="shared" si="379"/>
        <v>9.9283373000000064E-7</v>
      </c>
      <c r="AF46">
        <f t="shared" si="379"/>
        <v>3.9236613999999983E-7</v>
      </c>
      <c r="AG46">
        <f t="shared" si="379"/>
        <v>1.7795830999999957E-7</v>
      </c>
      <c r="AH46">
        <f t="shared" si="379"/>
        <v>8.9113060000000071E-8</v>
      </c>
      <c r="AI46">
        <f t="shared" si="278"/>
        <v>1.0823802030000001E-5</v>
      </c>
      <c r="AJ46">
        <f t="shared" si="279"/>
        <v>2.1082387599999991E-6</v>
      </c>
      <c r="AK46">
        <f t="shared" si="280"/>
        <v>6.0046759000000124E-7</v>
      </c>
      <c r="AL46">
        <f t="shared" si="281"/>
        <v>2.1440782999999941E-7</v>
      </c>
      <c r="AM46">
        <f t="shared" si="282"/>
        <v>8.884525000000035E-8</v>
      </c>
      <c r="AN46">
        <f t="shared" si="283"/>
        <v>8.7155632700000093E-6</v>
      </c>
      <c r="AO46">
        <f t="shared" si="284"/>
        <v>1.5077711699999924E-6</v>
      </c>
      <c r="AP46">
        <f t="shared" si="285"/>
        <v>3.8605976000000734E-7</v>
      </c>
      <c r="AQ46">
        <f t="shared" si="286"/>
        <v>1.2556257999999524E-7</v>
      </c>
      <c r="AR46">
        <f t="shared" si="287"/>
        <v>7.2077921000000072E-6</v>
      </c>
      <c r="AS46">
        <f t="shared" si="288"/>
        <v>1.1217114099999829E-6</v>
      </c>
      <c r="AT46">
        <f t="shared" si="289"/>
        <v>2.6049718000001167E-7</v>
      </c>
      <c r="AU46">
        <f t="shared" si="24"/>
        <v>6.0860806900000111E-6</v>
      </c>
      <c r="AV46">
        <f t="shared" si="25"/>
        <v>8.6121422999998185E-7</v>
      </c>
      <c r="AW46">
        <f t="shared" si="26"/>
        <v>5.224866460000014E-6</v>
      </c>
      <c r="AX46">
        <f t="shared" ref="AX46:BE46" si="380">N46/(E46+F46)</f>
        <v>0.44894593858553278</v>
      </c>
      <c r="AY46">
        <f t="shared" si="380"/>
        <v>0.33714035913432649</v>
      </c>
      <c r="AZ46">
        <f t="shared" si="380"/>
        <v>0.2725299779807846</v>
      </c>
      <c r="BA46">
        <f t="shared" si="380"/>
        <v>0.22991362553043687</v>
      </c>
      <c r="BB46">
        <f t="shared" si="380"/>
        <v>0.19931037970401599</v>
      </c>
      <c r="BC46">
        <f t="shared" si="380"/>
        <v>0.17611978092330524</v>
      </c>
      <c r="BD46">
        <f t="shared" si="380"/>
        <v>0.15787253770657589</v>
      </c>
      <c r="BE46">
        <f t="shared" si="380"/>
        <v>0.14310702995056185</v>
      </c>
      <c r="BF46">
        <f t="shared" ref="BF46:BL46" si="381">V46/(E46+F46+G46)</f>
        <v>0.27275147126509447</v>
      </c>
      <c r="BG46">
        <f t="shared" si="381"/>
        <v>0.16408979153368572</v>
      </c>
      <c r="BH46">
        <f t="shared" si="381"/>
        <v>0.1112124022767173</v>
      </c>
      <c r="BI46">
        <f t="shared" si="381"/>
        <v>8.1089640080611397E-2</v>
      </c>
      <c r="BJ46">
        <f t="shared" si="381"/>
        <v>6.2017484341847541E-2</v>
      </c>
      <c r="BK46">
        <f t="shared" si="381"/>
        <v>4.9081104624338824E-2</v>
      </c>
      <c r="BL46">
        <f t="shared" si="381"/>
        <v>3.9863226499716777E-2</v>
      </c>
      <c r="BM46">
        <f t="shared" ref="BM46:BR46" si="382">AC46/(E46+F46+G46+H46)</f>
        <v>0.18899742461604269</v>
      </c>
      <c r="BN46">
        <f t="shared" si="382"/>
        <v>9.4836606834053677E-2</v>
      </c>
      <c r="BO46">
        <f t="shared" si="382"/>
        <v>5.5260427174939002E-2</v>
      </c>
      <c r="BP46">
        <f t="shared" si="382"/>
        <v>3.5449001358099398E-2</v>
      </c>
      <c r="BQ46">
        <f t="shared" si="382"/>
        <v>2.4241928285148241E-2</v>
      </c>
      <c r="BR46">
        <f t="shared" si="382"/>
        <v>1.7365664274630356E-2</v>
      </c>
      <c r="BS46">
        <f t="shared" si="293"/>
        <v>0.14122345846962178</v>
      </c>
      <c r="BT46">
        <f t="shared" si="294"/>
        <v>6.0793038461491977E-2</v>
      </c>
      <c r="BU46">
        <f t="shared" si="295"/>
        <v>3.1026555310901604E-2</v>
      </c>
      <c r="BV46">
        <f t="shared" si="296"/>
        <v>1.7753160971290028E-2</v>
      </c>
      <c r="BW46">
        <f t="shared" si="297"/>
        <v>1.0972523535916524E-2</v>
      </c>
      <c r="BX46">
        <f t="shared" si="298"/>
        <v>0.11085268921611553</v>
      </c>
      <c r="BY46">
        <f t="shared" si="299"/>
        <v>4.1806069732647451E-2</v>
      </c>
      <c r="BZ46">
        <f t="shared" si="300"/>
        <v>1.8959778757995285E-2</v>
      </c>
      <c r="CA46">
        <f t="shared" si="301"/>
        <v>9.7841230059788065E-3</v>
      </c>
      <c r="CB46">
        <f t="shared" si="302"/>
        <v>9.0086339052952907E-2</v>
      </c>
      <c r="CC46">
        <f t="shared" si="303"/>
        <v>3.0255572625649679E-2</v>
      </c>
      <c r="CD46">
        <f t="shared" si="304"/>
        <v>1.2335212637292134E-2</v>
      </c>
      <c r="CE46">
        <f t="shared" si="42"/>
        <v>7.5119623893980109E-2</v>
      </c>
      <c r="CF46">
        <f t="shared" si="43"/>
        <v>2.2764971361452793E-2</v>
      </c>
      <c r="CG46">
        <f t="shared" si="44"/>
        <v>6.3893469950033019E-2</v>
      </c>
      <c r="CH46" s="7">
        <v>250</v>
      </c>
      <c r="CI46" s="8">
        <v>250</v>
      </c>
      <c r="CJ46" s="8">
        <v>240</v>
      </c>
      <c r="CK46" s="8">
        <f t="shared" si="45"/>
        <v>1</v>
      </c>
      <c r="CL46" s="8">
        <f t="shared" si="46"/>
        <v>1</v>
      </c>
      <c r="CM46">
        <f t="shared" si="47"/>
        <v>0.04</v>
      </c>
      <c r="CN46">
        <f t="shared" si="59"/>
        <v>375</v>
      </c>
      <c r="CO46">
        <f t="shared" si="312"/>
        <v>500</v>
      </c>
      <c r="CP46">
        <f t="shared" si="312"/>
        <v>625</v>
      </c>
      <c r="CQ46">
        <f t="shared" si="312"/>
        <v>750</v>
      </c>
      <c r="CR46">
        <f t="shared" si="312"/>
        <v>875</v>
      </c>
      <c r="CS46">
        <f t="shared" si="312"/>
        <v>1000</v>
      </c>
      <c r="CT46">
        <f t="shared" si="312"/>
        <v>1125</v>
      </c>
      <c r="CU46">
        <f t="shared" si="312"/>
        <v>1250</v>
      </c>
      <c r="CV46">
        <f t="shared" si="61"/>
        <v>1.5</v>
      </c>
      <c r="CW46">
        <f t="shared" si="61"/>
        <v>2</v>
      </c>
      <c r="CX46">
        <f t="shared" si="61"/>
        <v>2.5</v>
      </c>
      <c r="CY46">
        <f t="shared" si="61"/>
        <v>3</v>
      </c>
      <c r="CZ46">
        <f t="shared" si="61"/>
        <v>3.5</v>
      </c>
      <c r="DA46">
        <f t="shared" si="61"/>
        <v>4</v>
      </c>
      <c r="DB46">
        <f t="shared" si="61"/>
        <v>4.5</v>
      </c>
      <c r="DC46">
        <f t="shared" si="61"/>
        <v>5</v>
      </c>
      <c r="DD46" s="11">
        <f t="shared" si="62"/>
        <v>2.6666666666666668E-2</v>
      </c>
      <c r="DE46" s="11">
        <f t="shared" si="62"/>
        <v>0.02</v>
      </c>
      <c r="DF46" s="11">
        <f t="shared" si="62"/>
        <v>1.6E-2</v>
      </c>
      <c r="DG46" s="11">
        <f t="shared" si="62"/>
        <v>1.3333333333333334E-2</v>
      </c>
      <c r="DH46" s="11">
        <f t="shared" si="62"/>
        <v>1.1428571428571429E-2</v>
      </c>
      <c r="DI46" s="11">
        <f t="shared" si="62"/>
        <v>0.01</v>
      </c>
      <c r="DJ46" s="11">
        <f t="shared" si="62"/>
        <v>8.8888888888888889E-3</v>
      </c>
      <c r="DK46" s="11">
        <f t="shared" si="62"/>
        <v>8.0000000000000002E-3</v>
      </c>
      <c r="DL46">
        <f t="shared" si="51"/>
        <v>10</v>
      </c>
      <c r="DM46">
        <f t="shared" ref="DM46:DT46" si="383">E46+F46</f>
        <v>6.0656479899999998E-5</v>
      </c>
      <c r="DN46">
        <f t="shared" si="383"/>
        <v>2.4997375459999999E-5</v>
      </c>
      <c r="DO46">
        <f t="shared" si="383"/>
        <v>1.3021108819999999E-5</v>
      </c>
      <c r="DP46">
        <f t="shared" si="383"/>
        <v>7.7017329700000003E-6</v>
      </c>
      <c r="DQ46">
        <f t="shared" si="383"/>
        <v>4.9453416900000001E-6</v>
      </c>
      <c r="DR46">
        <f t="shared" si="383"/>
        <v>3.36673511E-6</v>
      </c>
      <c r="DS46">
        <f t="shared" si="383"/>
        <v>2.3955887799999999E-6</v>
      </c>
      <c r="DT46">
        <f t="shared" si="383"/>
        <v>1.76483133E-6</v>
      </c>
    </row>
    <row r="47" spans="1:124">
      <c r="A47">
        <f>'2000 250 200 15'!A48</f>
        <v>44</v>
      </c>
      <c r="B47">
        <f t="shared" si="7"/>
        <v>-440</v>
      </c>
      <c r="C47">
        <f>'2000 250 200 15'!B48</f>
        <v>0.1613</v>
      </c>
      <c r="D47">
        <f t="shared" si="8"/>
        <v>-0.79236563261103843</v>
      </c>
      <c r="E47">
        <f>'2000 250 200 15'!C181</f>
        <v>4.3546235400000002E-5</v>
      </c>
      <c r="F47">
        <f>'2000 250 200 15'!C314</f>
        <v>1.6639756999999999E-5</v>
      </c>
      <c r="G47">
        <f>'2000 250 200 15'!C447</f>
        <v>8.2540368300000001E-6</v>
      </c>
      <c r="H47">
        <f>'2000 250 200 15'!C580</f>
        <v>4.7201235400000002E-6</v>
      </c>
      <c r="I47">
        <f>'2000 250 200 15'!C713</f>
        <v>2.9560132500000002E-6</v>
      </c>
      <c r="J47">
        <f>'2000 250 200 15'!C846</f>
        <v>1.9737536699999999E-6</v>
      </c>
      <c r="K47">
        <f>'2000 250 200 15'!C979</f>
        <v>1.3827481099999999E-6</v>
      </c>
      <c r="L47">
        <f>'2000 250 200 15'!C1112</f>
        <v>1.00575213E-6</v>
      </c>
      <c r="M47">
        <f>'2000 250 200 15'!C1245</f>
        <v>7.5397256099999999E-7</v>
      </c>
      <c r="N47">
        <f t="shared" ref="N47:U47" si="384">E47-F47</f>
        <v>2.6906478400000004E-5</v>
      </c>
      <c r="O47">
        <f t="shared" si="384"/>
        <v>8.3857201699999984E-6</v>
      </c>
      <c r="P47">
        <f t="shared" si="384"/>
        <v>3.5339132899999999E-6</v>
      </c>
      <c r="Q47">
        <f t="shared" si="384"/>
        <v>1.76411029E-6</v>
      </c>
      <c r="R47">
        <f t="shared" si="384"/>
        <v>9.8225958000000023E-7</v>
      </c>
      <c r="S47">
        <f t="shared" si="384"/>
        <v>5.9100555999999998E-7</v>
      </c>
      <c r="T47">
        <f t="shared" si="384"/>
        <v>3.7699597999999998E-7</v>
      </c>
      <c r="U47">
        <f t="shared" si="384"/>
        <v>2.5177956899999997E-7</v>
      </c>
      <c r="V47">
        <f t="shared" ref="V47:AB47" si="385">E47-2*F47+G47</f>
        <v>1.8520758230000005E-5</v>
      </c>
      <c r="W47">
        <f t="shared" si="385"/>
        <v>4.8518068799999986E-6</v>
      </c>
      <c r="X47">
        <f t="shared" si="385"/>
        <v>1.7698029999999999E-6</v>
      </c>
      <c r="Y47">
        <f t="shared" si="385"/>
        <v>7.818507099999998E-7</v>
      </c>
      <c r="Z47">
        <f t="shared" si="385"/>
        <v>3.9125402000000025E-7</v>
      </c>
      <c r="AA47">
        <f t="shared" si="385"/>
        <v>2.1400958000000001E-7</v>
      </c>
      <c r="AB47">
        <f t="shared" si="385"/>
        <v>1.2521641100000001E-7</v>
      </c>
      <c r="AC47">
        <f t="shared" ref="AC47:AH47" si="386">E47-3*F47+3*G47-H47</f>
        <v>1.3668951350000007E-5</v>
      </c>
      <c r="AD47">
        <f t="shared" si="386"/>
        <v>3.0820038799999996E-6</v>
      </c>
      <c r="AE47">
        <f t="shared" si="386"/>
        <v>9.8795228999999963E-7</v>
      </c>
      <c r="AF47">
        <f t="shared" si="386"/>
        <v>3.9059668999999955E-7</v>
      </c>
      <c r="AG47">
        <f t="shared" si="386"/>
        <v>1.7724444000000003E-7</v>
      </c>
      <c r="AH47">
        <f t="shared" si="386"/>
        <v>8.8793168999999786E-8</v>
      </c>
      <c r="AI47">
        <f t="shared" si="278"/>
        <v>1.0586947470000007E-5</v>
      </c>
      <c r="AJ47">
        <f t="shared" si="279"/>
        <v>2.0940515900000004E-6</v>
      </c>
      <c r="AK47">
        <f t="shared" si="280"/>
        <v>5.9735560000000135E-7</v>
      </c>
      <c r="AL47">
        <f t="shared" si="281"/>
        <v>2.1335225000000016E-7</v>
      </c>
      <c r="AM47">
        <f t="shared" si="282"/>
        <v>8.8451271000000244E-8</v>
      </c>
      <c r="AN47">
        <f t="shared" si="283"/>
        <v>8.4928958800000109E-6</v>
      </c>
      <c r="AO47">
        <f t="shared" si="284"/>
        <v>1.4966959899999969E-6</v>
      </c>
      <c r="AP47">
        <f t="shared" si="285"/>
        <v>3.8400335000000183E-7</v>
      </c>
      <c r="AQ47">
        <f t="shared" si="286"/>
        <v>1.2490097899999779E-7</v>
      </c>
      <c r="AR47">
        <f t="shared" si="287"/>
        <v>6.996199890000002E-6</v>
      </c>
      <c r="AS47">
        <f t="shared" si="288"/>
        <v>1.1126926399999944E-6</v>
      </c>
      <c r="AT47">
        <f t="shared" si="289"/>
        <v>2.591023710000053E-7</v>
      </c>
      <c r="AU47">
        <f t="shared" si="24"/>
        <v>5.8835072500000071E-6</v>
      </c>
      <c r="AV47">
        <f t="shared" si="25"/>
        <v>8.5359026899999633E-7</v>
      </c>
      <c r="AW47">
        <f t="shared" si="26"/>
        <v>5.0299169810000275E-6</v>
      </c>
      <c r="AX47">
        <f t="shared" ref="AX47:BE47" si="387">N47/(E47+F47)</f>
        <v>0.44705549127075628</v>
      </c>
      <c r="AY47">
        <f t="shared" si="387"/>
        <v>0.33685987066761203</v>
      </c>
      <c r="AZ47">
        <f t="shared" si="387"/>
        <v>0.27238088548461498</v>
      </c>
      <c r="BA47">
        <f t="shared" si="387"/>
        <v>0.22981746394855476</v>
      </c>
      <c r="BB47">
        <f t="shared" si="387"/>
        <v>0.19925071427109178</v>
      </c>
      <c r="BC47">
        <f t="shared" si="387"/>
        <v>0.17607783303484498</v>
      </c>
      <c r="BD47">
        <f t="shared" si="387"/>
        <v>0.15783794939036722</v>
      </c>
      <c r="BE47">
        <f t="shared" si="387"/>
        <v>0.14307895450220739</v>
      </c>
      <c r="BF47">
        <f t="shared" ref="BF47:BL47" si="388">V47/(E47+F47+G47)</f>
        <v>0.27061295032120786</v>
      </c>
      <c r="BG47">
        <f t="shared" si="388"/>
        <v>0.16383536225150205</v>
      </c>
      <c r="BH47">
        <f t="shared" si="388"/>
        <v>0.11109753366266198</v>
      </c>
      <c r="BI47">
        <f t="shared" si="388"/>
        <v>8.1021718665187814E-2</v>
      </c>
      <c r="BJ47">
        <f t="shared" si="388"/>
        <v>6.1980687276082455E-2</v>
      </c>
      <c r="BK47">
        <f t="shared" si="388"/>
        <v>4.9059404705765974E-2</v>
      </c>
      <c r="BL47">
        <f t="shared" si="388"/>
        <v>3.9846458165096466E-2</v>
      </c>
      <c r="BM47">
        <f t="shared" ref="BM47:BR47" si="389">AC47/(E47+F47+G47+H47)</f>
        <v>0.1868360143119478</v>
      </c>
      <c r="BN47">
        <f t="shared" si="389"/>
        <v>9.4627278023965269E-2</v>
      </c>
      <c r="BO47">
        <f t="shared" si="389"/>
        <v>5.5180758612207226E-2</v>
      </c>
      <c r="BP47">
        <f t="shared" si="389"/>
        <v>3.5403742044275044E-2</v>
      </c>
      <c r="BQ47">
        <f t="shared" si="389"/>
        <v>2.4219454704903127E-2</v>
      </c>
      <c r="BR47">
        <f t="shared" si="389"/>
        <v>1.735520690948706E-2</v>
      </c>
      <c r="BS47">
        <f t="shared" si="293"/>
        <v>0.13908934229843131</v>
      </c>
      <c r="BT47">
        <f t="shared" si="294"/>
        <v>6.0620389314008531E-2</v>
      </c>
      <c r="BU47">
        <f t="shared" si="295"/>
        <v>3.0972450544794326E-2</v>
      </c>
      <c r="BV47">
        <f t="shared" si="296"/>
        <v>1.7722655404430441E-2</v>
      </c>
      <c r="BW47">
        <f t="shared" si="297"/>
        <v>1.095746336297391E-2</v>
      </c>
      <c r="BX47">
        <f t="shared" si="298"/>
        <v>0.10875790260401035</v>
      </c>
      <c r="BY47">
        <f t="shared" si="299"/>
        <v>4.1660022719094053E-2</v>
      </c>
      <c r="BZ47">
        <f t="shared" si="300"/>
        <v>1.89234801717191E-2</v>
      </c>
      <c r="CA47">
        <f t="shared" si="301"/>
        <v>9.7637142138374579E-3</v>
      </c>
      <c r="CB47">
        <f t="shared" si="302"/>
        <v>8.8032780120161025E-2</v>
      </c>
      <c r="CC47">
        <f t="shared" si="303"/>
        <v>3.0127994164443603E-2</v>
      </c>
      <c r="CD47">
        <f t="shared" si="304"/>
        <v>1.231100662724759E-2</v>
      </c>
      <c r="CE47">
        <f t="shared" si="42"/>
        <v>7.3106644677137941E-2</v>
      </c>
      <c r="CF47">
        <f t="shared" si="43"/>
        <v>2.264996844700427E-2</v>
      </c>
      <c r="CG47">
        <f t="shared" si="44"/>
        <v>6.1920089101860545E-2</v>
      </c>
      <c r="CH47" s="7">
        <v>250</v>
      </c>
      <c r="CI47" s="8">
        <v>250</v>
      </c>
      <c r="CJ47" s="8">
        <v>240</v>
      </c>
      <c r="CK47" s="8">
        <f t="shared" si="45"/>
        <v>1</v>
      </c>
      <c r="CL47" s="8">
        <f t="shared" si="46"/>
        <v>1</v>
      </c>
      <c r="CM47">
        <f t="shared" si="47"/>
        <v>0.04</v>
      </c>
      <c r="CN47">
        <f t="shared" si="59"/>
        <v>375</v>
      </c>
      <c r="CO47">
        <f t="shared" si="312"/>
        <v>500</v>
      </c>
      <c r="CP47">
        <f t="shared" si="312"/>
        <v>625</v>
      </c>
      <c r="CQ47">
        <f t="shared" si="312"/>
        <v>750</v>
      </c>
      <c r="CR47">
        <f t="shared" si="312"/>
        <v>875</v>
      </c>
      <c r="CS47">
        <f t="shared" si="312"/>
        <v>1000</v>
      </c>
      <c r="CT47">
        <f t="shared" si="312"/>
        <v>1125</v>
      </c>
      <c r="CU47">
        <f t="shared" si="312"/>
        <v>1250</v>
      </c>
      <c r="CV47">
        <f t="shared" si="61"/>
        <v>1.5</v>
      </c>
      <c r="CW47">
        <f t="shared" si="61"/>
        <v>2</v>
      </c>
      <c r="CX47">
        <f t="shared" si="61"/>
        <v>2.5</v>
      </c>
      <c r="CY47">
        <f t="shared" si="61"/>
        <v>3</v>
      </c>
      <c r="CZ47">
        <f t="shared" si="61"/>
        <v>3.5</v>
      </c>
      <c r="DA47">
        <f t="shared" si="61"/>
        <v>4</v>
      </c>
      <c r="DB47">
        <f t="shared" si="61"/>
        <v>4.5</v>
      </c>
      <c r="DC47">
        <f t="shared" si="61"/>
        <v>5</v>
      </c>
      <c r="DD47" s="11">
        <f t="shared" si="62"/>
        <v>2.6666666666666668E-2</v>
      </c>
      <c r="DE47" s="11">
        <f t="shared" si="62"/>
        <v>0.02</v>
      </c>
      <c r="DF47" s="11">
        <f t="shared" si="62"/>
        <v>1.6E-2</v>
      </c>
      <c r="DG47" s="11">
        <f t="shared" si="62"/>
        <v>1.3333333333333334E-2</v>
      </c>
      <c r="DH47" s="11">
        <f t="shared" si="62"/>
        <v>1.1428571428571429E-2</v>
      </c>
      <c r="DI47" s="11">
        <f t="shared" si="62"/>
        <v>0.01</v>
      </c>
      <c r="DJ47" s="11">
        <f t="shared" si="62"/>
        <v>8.8888888888888889E-3</v>
      </c>
      <c r="DK47" s="11">
        <f t="shared" si="62"/>
        <v>8.0000000000000002E-3</v>
      </c>
      <c r="DL47">
        <f t="shared" si="51"/>
        <v>10</v>
      </c>
      <c r="DM47">
        <f t="shared" ref="DM47:DT47" si="390">E47+F47</f>
        <v>6.0185992400000001E-5</v>
      </c>
      <c r="DN47">
        <f t="shared" si="390"/>
        <v>2.4893793829999999E-5</v>
      </c>
      <c r="DO47">
        <f t="shared" si="390"/>
        <v>1.2974160369999999E-5</v>
      </c>
      <c r="DP47">
        <f t="shared" si="390"/>
        <v>7.6761367900000008E-6</v>
      </c>
      <c r="DQ47">
        <f t="shared" si="390"/>
        <v>4.9297669200000001E-6</v>
      </c>
      <c r="DR47">
        <f t="shared" si="390"/>
        <v>3.3565017800000001E-6</v>
      </c>
      <c r="DS47">
        <f t="shared" si="390"/>
        <v>2.3885002400000001E-6</v>
      </c>
      <c r="DT47">
        <f t="shared" si="390"/>
        <v>1.759724691E-6</v>
      </c>
    </row>
    <row r="48" spans="1:124">
      <c r="A48">
        <f>'2000 250 200 15'!A49</f>
        <v>45</v>
      </c>
      <c r="B48">
        <f t="shared" si="7"/>
        <v>-450</v>
      </c>
      <c r="C48">
        <f>'2000 250 200 15'!B49</f>
        <v>0.18099999999999999</v>
      </c>
      <c r="D48">
        <f t="shared" si="8"/>
        <v>-0.74232142513081545</v>
      </c>
      <c r="E48">
        <f>'2000 250 200 15'!C182</f>
        <v>4.3074014E-5</v>
      </c>
      <c r="F48">
        <f>'2000 250 200 15'!C315</f>
        <v>1.6556851700000001E-5</v>
      </c>
      <c r="G48">
        <f>'2000 250 200 15'!C448</f>
        <v>8.2191047699999999E-6</v>
      </c>
      <c r="H48">
        <f>'2000 250 200 15'!C581</f>
        <v>4.7018913099999999E-6</v>
      </c>
      <c r="I48">
        <f>'2000 250 200 15'!C714</f>
        <v>2.9452744100000001E-6</v>
      </c>
      <c r="J48">
        <f>'2000 250 200 15'!C847</f>
        <v>1.9668644199999999E-6</v>
      </c>
      <c r="K48">
        <f>'2000 250 200 15'!C980</f>
        <v>1.3780595799999999E-6</v>
      </c>
      <c r="L48">
        <f>'2000 250 200 15'!C1113</f>
        <v>1.00242255E-6</v>
      </c>
      <c r="M48">
        <f>'2000 250 200 15'!C1246</f>
        <v>7.5152478200000003E-7</v>
      </c>
      <c r="N48">
        <f t="shared" ref="N48:U48" si="391">E48-F48</f>
        <v>2.6517162299999998E-5</v>
      </c>
      <c r="O48">
        <f t="shared" si="391"/>
        <v>8.3377469300000013E-6</v>
      </c>
      <c r="P48">
        <f t="shared" si="391"/>
        <v>3.5172134600000001E-6</v>
      </c>
      <c r="Q48">
        <f t="shared" si="391"/>
        <v>1.7566168999999997E-6</v>
      </c>
      <c r="R48">
        <f t="shared" si="391"/>
        <v>9.7840999000000027E-7</v>
      </c>
      <c r="S48">
        <f t="shared" si="391"/>
        <v>5.8880483999999996E-7</v>
      </c>
      <c r="T48">
        <f t="shared" si="391"/>
        <v>3.7563702999999991E-7</v>
      </c>
      <c r="U48">
        <f t="shared" si="391"/>
        <v>2.5089776799999995E-7</v>
      </c>
      <c r="V48">
        <f t="shared" ref="V48:AB48" si="392">E48-2*F48+G48</f>
        <v>1.8179415369999995E-5</v>
      </c>
      <c r="W48">
        <f t="shared" si="392"/>
        <v>4.8205334700000012E-6</v>
      </c>
      <c r="X48">
        <f t="shared" si="392"/>
        <v>1.7605965600000004E-6</v>
      </c>
      <c r="Y48">
        <f t="shared" si="392"/>
        <v>7.7820690999999946E-7</v>
      </c>
      <c r="Z48">
        <f t="shared" si="392"/>
        <v>3.8960515000000031E-7</v>
      </c>
      <c r="AA48">
        <f t="shared" si="392"/>
        <v>2.1316781000000005E-7</v>
      </c>
      <c r="AB48">
        <f t="shared" si="392"/>
        <v>1.2473926199999996E-7</v>
      </c>
      <c r="AC48">
        <f t="shared" ref="AC48:AH48" si="393">E48-3*F48+3*G48-H48</f>
        <v>1.3358881900000001E-5</v>
      </c>
      <c r="AD48">
        <f t="shared" si="393"/>
        <v>3.0599369099999991E-6</v>
      </c>
      <c r="AE48">
        <f t="shared" si="393"/>
        <v>9.8238965000000047E-7</v>
      </c>
      <c r="AF48">
        <f t="shared" si="393"/>
        <v>3.8860175999999958E-7</v>
      </c>
      <c r="AG48">
        <f t="shared" si="393"/>
        <v>1.7643734000000026E-7</v>
      </c>
      <c r="AH48">
        <f t="shared" si="393"/>
        <v>8.8428548000000297E-8</v>
      </c>
      <c r="AI48">
        <f t="shared" si="278"/>
        <v>1.0298944989999999E-5</v>
      </c>
      <c r="AJ48">
        <f t="shared" si="279"/>
        <v>2.0775472599999999E-6</v>
      </c>
      <c r="AK48">
        <f t="shared" si="280"/>
        <v>5.9378789000000089E-7</v>
      </c>
      <c r="AL48">
        <f t="shared" si="281"/>
        <v>2.121644199999989E-7</v>
      </c>
      <c r="AM48">
        <f t="shared" si="282"/>
        <v>8.80087920000006E-8</v>
      </c>
      <c r="AN48">
        <f t="shared" si="283"/>
        <v>8.2213977299999879E-6</v>
      </c>
      <c r="AO48">
        <f t="shared" si="284"/>
        <v>1.4837593699999999E-6</v>
      </c>
      <c r="AP48">
        <f t="shared" si="285"/>
        <v>3.8162347000000369E-7</v>
      </c>
      <c r="AQ48">
        <f t="shared" si="286"/>
        <v>1.2415562799999978E-7</v>
      </c>
      <c r="AR48">
        <f t="shared" si="287"/>
        <v>6.7376383599999999E-6</v>
      </c>
      <c r="AS48">
        <f t="shared" si="288"/>
        <v>1.1021358999999894E-6</v>
      </c>
      <c r="AT48">
        <f t="shared" si="289"/>
        <v>2.5746784199999904E-7</v>
      </c>
      <c r="AU48">
        <f t="shared" si="24"/>
        <v>5.6355024599999946E-6</v>
      </c>
      <c r="AV48">
        <f t="shared" si="25"/>
        <v>8.4466805799998507E-7</v>
      </c>
      <c r="AW48">
        <f t="shared" si="26"/>
        <v>4.7908344020000398E-6</v>
      </c>
      <c r="AX48">
        <f t="shared" ref="AX48:BE48" si="394">N48/(E48+F48)</f>
        <v>0.44468853485050103</v>
      </c>
      <c r="AY48">
        <f t="shared" si="394"/>
        <v>0.33652573373285394</v>
      </c>
      <c r="AZ48">
        <f t="shared" si="394"/>
        <v>0.27220915773236581</v>
      </c>
      <c r="BA48">
        <f t="shared" si="394"/>
        <v>0.22970822973089691</v>
      </c>
      <c r="BB48">
        <f t="shared" si="394"/>
        <v>0.19918207197739163</v>
      </c>
      <c r="BC48">
        <f t="shared" si="394"/>
        <v>0.17602936270001948</v>
      </c>
      <c r="BD48">
        <f t="shared" si="394"/>
        <v>0.15779871869905612</v>
      </c>
      <c r="BE48">
        <f t="shared" si="394"/>
        <v>0.14304749260281663</v>
      </c>
      <c r="BF48">
        <f t="shared" ref="BF48:BL48" si="395">V48/(E48+F48+G48)</f>
        <v>0.26793549420980306</v>
      </c>
      <c r="BG48">
        <f t="shared" si="395"/>
        <v>0.16353071316389031</v>
      </c>
      <c r="BH48">
        <f t="shared" si="395"/>
        <v>0.11096473875884366</v>
      </c>
      <c r="BI48">
        <f t="shared" si="395"/>
        <v>8.0944920981909835E-2</v>
      </c>
      <c r="BJ48">
        <f t="shared" si="395"/>
        <v>6.1938451636217993E-2</v>
      </c>
      <c r="BK48">
        <f t="shared" si="395"/>
        <v>4.9034004431967836E-2</v>
      </c>
      <c r="BL48">
        <f t="shared" si="395"/>
        <v>3.9827262680063966E-2</v>
      </c>
      <c r="BM48">
        <f t="shared" ref="BM48:BR48" si="396">AC48/(E48+F48+G48+H48)</f>
        <v>0.18412872629662239</v>
      </c>
      <c r="BN48">
        <f t="shared" si="396"/>
        <v>9.4375146602746054E-2</v>
      </c>
      <c r="BO48">
        <f t="shared" si="396"/>
        <v>5.5087883031105296E-2</v>
      </c>
      <c r="BP48">
        <f t="shared" si="396"/>
        <v>3.5352855544195795E-2</v>
      </c>
      <c r="BQ48">
        <f t="shared" si="396"/>
        <v>2.4193954542236388E-2</v>
      </c>
      <c r="BR48">
        <f t="shared" si="396"/>
        <v>1.7342769064406804E-2</v>
      </c>
      <c r="BS48">
        <f t="shared" si="293"/>
        <v>0.13641504181140246</v>
      </c>
      <c r="BT48">
        <f t="shared" si="294"/>
        <v>6.0411400666142909E-2</v>
      </c>
      <c r="BU48">
        <f t="shared" si="295"/>
        <v>3.0908431555835069E-2</v>
      </c>
      <c r="BV48">
        <f t="shared" si="296"/>
        <v>1.7688457456553078E-2</v>
      </c>
      <c r="BW48">
        <f t="shared" si="297"/>
        <v>1.094072569328153E-2</v>
      </c>
      <c r="BX48">
        <f t="shared" si="298"/>
        <v>0.10613185047582821</v>
      </c>
      <c r="BY48">
        <f t="shared" si="299"/>
        <v>4.1482818550341395E-2</v>
      </c>
      <c r="BZ48">
        <f t="shared" si="300"/>
        <v>1.8879524097286632E-2</v>
      </c>
      <c r="CA48">
        <f t="shared" si="301"/>
        <v>9.7407239201864962E-3</v>
      </c>
      <c r="CB48">
        <f t="shared" si="302"/>
        <v>8.5457411231556979E-2</v>
      </c>
      <c r="CC48">
        <f t="shared" si="303"/>
        <v>2.9973398157991209E-2</v>
      </c>
      <c r="CD48">
        <f t="shared" si="304"/>
        <v>1.2280758422049991E-2</v>
      </c>
      <c r="CE48">
        <f t="shared" si="42"/>
        <v>7.0580987772831463E-2</v>
      </c>
      <c r="CF48">
        <f t="shared" si="43"/>
        <v>2.2511278818507788E-2</v>
      </c>
      <c r="CG48">
        <f t="shared" si="44"/>
        <v>5.9442577235507631E-2</v>
      </c>
      <c r="CH48" s="7">
        <v>250</v>
      </c>
      <c r="CI48" s="8">
        <v>250</v>
      </c>
      <c r="CJ48" s="8">
        <v>240</v>
      </c>
      <c r="CK48" s="8">
        <f t="shared" si="45"/>
        <v>1</v>
      </c>
      <c r="CL48" s="8">
        <f t="shared" si="46"/>
        <v>1</v>
      </c>
      <c r="CM48">
        <f t="shared" si="47"/>
        <v>0.04</v>
      </c>
      <c r="CN48">
        <f t="shared" si="59"/>
        <v>375</v>
      </c>
      <c r="CO48">
        <f t="shared" si="312"/>
        <v>500</v>
      </c>
      <c r="CP48">
        <f t="shared" si="312"/>
        <v>625</v>
      </c>
      <c r="CQ48">
        <f t="shared" si="312"/>
        <v>750</v>
      </c>
      <c r="CR48">
        <f t="shared" si="312"/>
        <v>875</v>
      </c>
      <c r="CS48">
        <f t="shared" si="312"/>
        <v>1000</v>
      </c>
      <c r="CT48">
        <f t="shared" si="312"/>
        <v>1125</v>
      </c>
      <c r="CU48">
        <f t="shared" si="312"/>
        <v>1250</v>
      </c>
      <c r="CV48">
        <f t="shared" si="61"/>
        <v>1.5</v>
      </c>
      <c r="CW48">
        <f t="shared" si="61"/>
        <v>2</v>
      </c>
      <c r="CX48">
        <f t="shared" si="61"/>
        <v>2.5</v>
      </c>
      <c r="CY48">
        <f t="shared" si="61"/>
        <v>3</v>
      </c>
      <c r="CZ48">
        <f t="shared" si="61"/>
        <v>3.5</v>
      </c>
      <c r="DA48">
        <f t="shared" si="61"/>
        <v>4</v>
      </c>
      <c r="DB48">
        <f t="shared" si="61"/>
        <v>4.5</v>
      </c>
      <c r="DC48">
        <f t="shared" si="61"/>
        <v>5</v>
      </c>
      <c r="DD48" s="11">
        <f t="shared" si="62"/>
        <v>2.6666666666666668E-2</v>
      </c>
      <c r="DE48" s="11">
        <f t="shared" si="62"/>
        <v>0.02</v>
      </c>
      <c r="DF48" s="11">
        <f t="shared" si="62"/>
        <v>1.6E-2</v>
      </c>
      <c r="DG48" s="11">
        <f t="shared" si="62"/>
        <v>1.3333333333333334E-2</v>
      </c>
      <c r="DH48" s="11">
        <f t="shared" si="62"/>
        <v>1.1428571428571429E-2</v>
      </c>
      <c r="DI48" s="11">
        <f t="shared" si="62"/>
        <v>0.01</v>
      </c>
      <c r="DJ48" s="11">
        <f t="shared" si="62"/>
        <v>8.8888888888888889E-3</v>
      </c>
      <c r="DK48" s="11">
        <f t="shared" si="62"/>
        <v>8.0000000000000002E-3</v>
      </c>
      <c r="DL48">
        <f t="shared" si="51"/>
        <v>10</v>
      </c>
      <c r="DM48">
        <f t="shared" ref="DM48:DT48" si="397">E48+F48</f>
        <v>5.9630865700000004E-5</v>
      </c>
      <c r="DN48">
        <f t="shared" si="397"/>
        <v>2.4775956470000003E-5</v>
      </c>
      <c r="DO48">
        <f t="shared" si="397"/>
        <v>1.292099608E-5</v>
      </c>
      <c r="DP48">
        <f t="shared" si="397"/>
        <v>7.6471657200000004E-6</v>
      </c>
      <c r="DQ48">
        <f t="shared" si="397"/>
        <v>4.9121388299999996E-6</v>
      </c>
      <c r="DR48">
        <f t="shared" si="397"/>
        <v>3.3449239999999998E-6</v>
      </c>
      <c r="DS48">
        <f t="shared" si="397"/>
        <v>2.3804821299999997E-6</v>
      </c>
      <c r="DT48">
        <f t="shared" si="397"/>
        <v>1.753947332E-6</v>
      </c>
    </row>
    <row r="49" spans="1:124">
      <c r="A49">
        <f>'2000 250 200 15'!A50</f>
        <v>46</v>
      </c>
      <c r="B49">
        <f t="shared" si="7"/>
        <v>-460</v>
      </c>
      <c r="C49">
        <f>'2000 250 200 15'!B50</f>
        <v>0.20319999999999999</v>
      </c>
      <c r="D49">
        <f t="shared" si="8"/>
        <v>-0.69207629638811841</v>
      </c>
      <c r="E49">
        <f>'2000 250 200 15'!C183</f>
        <v>4.2521000300000003E-5</v>
      </c>
      <c r="F49">
        <f>'2000 250 200 15'!C316</f>
        <v>1.6463329699999999E-5</v>
      </c>
      <c r="G49">
        <f>'2000 250 200 15'!C449</f>
        <v>8.1801044399999998E-6</v>
      </c>
      <c r="H49">
        <f>'2000 250 200 15'!C582</f>
        <v>4.68155179E-6</v>
      </c>
      <c r="I49">
        <f>'2000 250 200 15'!C715</f>
        <v>2.9332797200000001E-6</v>
      </c>
      <c r="J49">
        <f>'2000 250 200 15'!C848</f>
        <v>1.9591819800000001E-6</v>
      </c>
      <c r="K49">
        <f>'2000 250 200 15'!C981</f>
        <v>1.3728387E-6</v>
      </c>
      <c r="L49">
        <f>'2000 250 200 15'!C1114</f>
        <v>9.9871190499999995E-7</v>
      </c>
      <c r="M49">
        <f>'2000 250 200 15'!C1247</f>
        <v>7.4879242599999998E-7</v>
      </c>
      <c r="N49">
        <f t="shared" ref="N49:U49" si="398">E49-F49</f>
        <v>2.6057670600000004E-5</v>
      </c>
      <c r="O49">
        <f t="shared" si="398"/>
        <v>8.2832252599999995E-6</v>
      </c>
      <c r="P49">
        <f t="shared" si="398"/>
        <v>3.4985526499999998E-6</v>
      </c>
      <c r="Q49">
        <f t="shared" si="398"/>
        <v>1.74827207E-6</v>
      </c>
      <c r="R49">
        <f t="shared" si="398"/>
        <v>9.7409773999999998E-7</v>
      </c>
      <c r="S49">
        <f t="shared" si="398"/>
        <v>5.8634328000000009E-7</v>
      </c>
      <c r="T49">
        <f t="shared" si="398"/>
        <v>3.7412679500000005E-7</v>
      </c>
      <c r="U49">
        <f t="shared" si="398"/>
        <v>2.4991947899999997E-7</v>
      </c>
      <c r="V49">
        <f t="shared" ref="V49:AB49" si="399">E49-2*F49+G49</f>
        <v>1.7774445340000004E-5</v>
      </c>
      <c r="W49">
        <f t="shared" si="399"/>
        <v>4.7846726099999996E-6</v>
      </c>
      <c r="X49">
        <f t="shared" si="399"/>
        <v>1.7502805799999999E-6</v>
      </c>
      <c r="Y49">
        <f t="shared" si="399"/>
        <v>7.7417432999999999E-7</v>
      </c>
      <c r="Z49">
        <f t="shared" si="399"/>
        <v>3.8775445999999989E-7</v>
      </c>
      <c r="AA49">
        <f t="shared" si="399"/>
        <v>2.1221648500000004E-7</v>
      </c>
      <c r="AB49">
        <f t="shared" si="399"/>
        <v>1.2420731600000008E-7</v>
      </c>
      <c r="AC49">
        <f t="shared" ref="AC49:AH49" si="400">E49-3*F49+3*G49-H49</f>
        <v>1.2989772730000008E-5</v>
      </c>
      <c r="AD49">
        <f t="shared" si="400"/>
        <v>3.0343920299999998E-6</v>
      </c>
      <c r="AE49">
        <f t="shared" si="400"/>
        <v>9.7610625000000029E-7</v>
      </c>
      <c r="AF49">
        <f t="shared" si="400"/>
        <v>3.8641986999999968E-7</v>
      </c>
      <c r="AG49">
        <f t="shared" si="400"/>
        <v>1.7553797499999985E-7</v>
      </c>
      <c r="AH49">
        <f t="shared" si="400"/>
        <v>8.8009169000000167E-8</v>
      </c>
      <c r="AI49">
        <f t="shared" si="278"/>
        <v>9.9553807000000045E-6</v>
      </c>
      <c r="AJ49">
        <f t="shared" si="279"/>
        <v>2.0582857799999999E-6</v>
      </c>
      <c r="AK49">
        <f t="shared" si="280"/>
        <v>5.8968638000000061E-7</v>
      </c>
      <c r="AL49">
        <f t="shared" si="281"/>
        <v>2.1088189500000025E-7</v>
      </c>
      <c r="AM49">
        <f t="shared" si="282"/>
        <v>8.7528805999999471E-8</v>
      </c>
      <c r="AN49">
        <f t="shared" si="283"/>
        <v>7.8970949200000038E-6</v>
      </c>
      <c r="AO49">
        <f t="shared" si="284"/>
        <v>1.4685994000000019E-6</v>
      </c>
      <c r="AP49">
        <f t="shared" si="285"/>
        <v>3.7880448499999528E-7</v>
      </c>
      <c r="AQ49">
        <f t="shared" si="286"/>
        <v>1.2335308900000226E-7</v>
      </c>
      <c r="AR49">
        <f t="shared" si="287"/>
        <v>6.4284955200000104E-6</v>
      </c>
      <c r="AS49">
        <f t="shared" si="288"/>
        <v>1.0897949150000032E-6</v>
      </c>
      <c r="AT49">
        <f t="shared" si="289"/>
        <v>2.5545139599999747E-7</v>
      </c>
      <c r="AU49">
        <f t="shared" si="24"/>
        <v>5.3387006050000057E-6</v>
      </c>
      <c r="AV49">
        <f t="shared" si="25"/>
        <v>8.3434351900001567E-7</v>
      </c>
      <c r="AW49">
        <f t="shared" si="26"/>
        <v>4.5043570860000034E-6</v>
      </c>
      <c r="AX49">
        <f t="shared" ref="AX49:BE49" si="401">N49/(E49+F49)</f>
        <v>0.44177276574981872</v>
      </c>
      <c r="AY49">
        <f t="shared" si="401"/>
        <v>0.33612301000513073</v>
      </c>
      <c r="AZ49">
        <f t="shared" si="401"/>
        <v>0.27201416267366679</v>
      </c>
      <c r="BA49">
        <f t="shared" si="401"/>
        <v>0.22958775485762523</v>
      </c>
      <c r="BB49">
        <f t="shared" si="401"/>
        <v>0.19910176098057136</v>
      </c>
      <c r="BC49">
        <f t="shared" si="401"/>
        <v>0.17597228118043975</v>
      </c>
      <c r="BD49">
        <f t="shared" si="401"/>
        <v>0.1577561930203889</v>
      </c>
      <c r="BE49">
        <f t="shared" si="401"/>
        <v>0.14301508417835215</v>
      </c>
      <c r="BF49">
        <f t="shared" ref="BF49:BL49" si="402">V49/(E49+F49+G49)</f>
        <v>0.26464073565420176</v>
      </c>
      <c r="BG49">
        <f t="shared" si="402"/>
        <v>0.16316026958789404</v>
      </c>
      <c r="BH49">
        <f t="shared" si="402"/>
        <v>0.11081276844304012</v>
      </c>
      <c r="BI49">
        <f t="shared" si="402"/>
        <v>8.0862047124606665E-2</v>
      </c>
      <c r="BJ49">
        <f t="shared" si="402"/>
        <v>6.1889204865579923E-2</v>
      </c>
      <c r="BK49">
        <f t="shared" si="402"/>
        <v>4.9002444929302891E-2</v>
      </c>
      <c r="BL49">
        <f t="shared" si="402"/>
        <v>3.9805660712948741E-2</v>
      </c>
      <c r="BM49">
        <f t="shared" ref="BM49:BR49" si="403">AC49/(E49+F49+G49+H49)</f>
        <v>0.18080025637640981</v>
      </c>
      <c r="BN49">
        <f t="shared" si="403"/>
        <v>9.4065566417083551E-2</v>
      </c>
      <c r="BO49">
        <f t="shared" si="403"/>
        <v>5.4979146463290406E-2</v>
      </c>
      <c r="BP49">
        <f t="shared" si="403"/>
        <v>3.5299633473903663E-2</v>
      </c>
      <c r="BQ49">
        <f t="shared" si="403"/>
        <v>2.4165429191133486E-2</v>
      </c>
      <c r="BR49">
        <f t="shared" si="403"/>
        <v>1.7326259602898169E-2</v>
      </c>
      <c r="BS49">
        <f t="shared" si="293"/>
        <v>0.13313022765771085</v>
      </c>
      <c r="BT49">
        <f t="shared" si="294"/>
        <v>6.0153106750002211E-2</v>
      </c>
      <c r="BU49">
        <f t="shared" si="295"/>
        <v>3.0830120620187793E-2</v>
      </c>
      <c r="BV49">
        <f t="shared" si="296"/>
        <v>1.7653573604637735E-2</v>
      </c>
      <c r="BW49">
        <f t="shared" si="297"/>
        <v>1.0923616503640397E-2</v>
      </c>
      <c r="BX49">
        <f t="shared" si="298"/>
        <v>0.10290923432806004</v>
      </c>
      <c r="BY49">
        <f t="shared" si="299"/>
        <v>4.126405127463334E-2</v>
      </c>
      <c r="BZ49">
        <f t="shared" si="300"/>
        <v>1.8821957856516754E-2</v>
      </c>
      <c r="CA49">
        <f t="shared" si="301"/>
        <v>9.7171596524756407E-3</v>
      </c>
      <c r="CB49">
        <f t="shared" si="302"/>
        <v>8.2299188726089115E-2</v>
      </c>
      <c r="CC49">
        <f t="shared" si="303"/>
        <v>2.9784770493047726E-2</v>
      </c>
      <c r="CD49">
        <f t="shared" si="304"/>
        <v>1.2237508622486602E-2</v>
      </c>
      <c r="CE49">
        <f t="shared" si="42"/>
        <v>6.7484524129248311E-2</v>
      </c>
      <c r="CF49">
        <f t="shared" si="43"/>
        <v>2.2345819188265541E-2</v>
      </c>
      <c r="CG49">
        <f t="shared" si="44"/>
        <v>5.6404023048630438E-2</v>
      </c>
      <c r="CH49" s="7">
        <v>250</v>
      </c>
      <c r="CI49" s="8">
        <v>250</v>
      </c>
      <c r="CJ49" s="8">
        <v>240</v>
      </c>
      <c r="CK49" s="8">
        <f t="shared" si="45"/>
        <v>1</v>
      </c>
      <c r="CL49" s="8">
        <f t="shared" si="46"/>
        <v>1</v>
      </c>
      <c r="CM49">
        <f t="shared" si="47"/>
        <v>0.04</v>
      </c>
      <c r="CN49">
        <f t="shared" si="59"/>
        <v>375</v>
      </c>
      <c r="CO49">
        <f t="shared" si="312"/>
        <v>500</v>
      </c>
      <c r="CP49">
        <f t="shared" si="312"/>
        <v>625</v>
      </c>
      <c r="CQ49">
        <f t="shared" si="312"/>
        <v>750</v>
      </c>
      <c r="CR49">
        <f t="shared" si="312"/>
        <v>875</v>
      </c>
      <c r="CS49">
        <f t="shared" si="312"/>
        <v>1000</v>
      </c>
      <c r="CT49">
        <f t="shared" si="312"/>
        <v>1125</v>
      </c>
      <c r="CU49">
        <f t="shared" si="312"/>
        <v>1250</v>
      </c>
      <c r="CV49">
        <f t="shared" ref="CV49:DC80" si="404">CN49/$CH49</f>
        <v>1.5</v>
      </c>
      <c r="CW49">
        <f t="shared" si="404"/>
        <v>2</v>
      </c>
      <c r="CX49">
        <f t="shared" si="404"/>
        <v>2.5</v>
      </c>
      <c r="CY49">
        <f t="shared" si="404"/>
        <v>3</v>
      </c>
      <c r="CZ49">
        <f t="shared" si="404"/>
        <v>3.5</v>
      </c>
      <c r="DA49">
        <f t="shared" si="404"/>
        <v>4</v>
      </c>
      <c r="DB49">
        <f t="shared" si="404"/>
        <v>4.5</v>
      </c>
      <c r="DC49">
        <f t="shared" si="404"/>
        <v>5</v>
      </c>
      <c r="DD49" s="11">
        <f t="shared" ref="DD49:DK80" si="405">($CI49-$CJ49)/CN49</f>
        <v>2.6666666666666668E-2</v>
      </c>
      <c r="DE49" s="11">
        <f t="shared" si="405"/>
        <v>0.02</v>
      </c>
      <c r="DF49" s="11">
        <f t="shared" si="405"/>
        <v>1.6E-2</v>
      </c>
      <c r="DG49" s="11">
        <f t="shared" si="405"/>
        <v>1.3333333333333334E-2</v>
      </c>
      <c r="DH49" s="11">
        <f t="shared" si="405"/>
        <v>1.1428571428571429E-2</v>
      </c>
      <c r="DI49" s="11">
        <f t="shared" si="405"/>
        <v>0.01</v>
      </c>
      <c r="DJ49" s="11">
        <f t="shared" si="405"/>
        <v>8.8888888888888889E-3</v>
      </c>
      <c r="DK49" s="11">
        <f t="shared" si="405"/>
        <v>8.0000000000000002E-3</v>
      </c>
      <c r="DL49">
        <f t="shared" si="51"/>
        <v>10</v>
      </c>
      <c r="DM49">
        <f t="shared" ref="DM49:DT49" si="406">E49+F49</f>
        <v>5.8984329999999999E-5</v>
      </c>
      <c r="DN49">
        <f t="shared" si="406"/>
        <v>2.4643434139999999E-5</v>
      </c>
      <c r="DO49">
        <f t="shared" si="406"/>
        <v>1.286165623E-5</v>
      </c>
      <c r="DP49">
        <f t="shared" si="406"/>
        <v>7.6148315099999997E-6</v>
      </c>
      <c r="DQ49">
        <f t="shared" si="406"/>
        <v>4.8924617000000006E-6</v>
      </c>
      <c r="DR49">
        <f t="shared" si="406"/>
        <v>3.3320206800000001E-6</v>
      </c>
      <c r="DS49">
        <f t="shared" si="406"/>
        <v>2.3715506049999997E-6</v>
      </c>
      <c r="DT49">
        <f t="shared" si="406"/>
        <v>1.7475043309999999E-6</v>
      </c>
    </row>
    <row r="50" spans="1:124">
      <c r="A50">
        <f>'2000 250 200 15'!A51</f>
        <v>47</v>
      </c>
      <c r="B50">
        <f t="shared" si="7"/>
        <v>-470</v>
      </c>
      <c r="C50">
        <f>'2000 250 200 15'!B51</f>
        <v>0.2281</v>
      </c>
      <c r="D50">
        <f t="shared" si="8"/>
        <v>-0.64187471472335145</v>
      </c>
      <c r="E50">
        <f>'2000 250 200 15'!C184</f>
        <v>4.1880132200000003E-5</v>
      </c>
      <c r="F50">
        <f>'2000 250 200 15'!C317</f>
        <v>1.6358493700000001E-5</v>
      </c>
      <c r="G50">
        <f>'2000 250 200 15'!C450</f>
        <v>8.1370780499999993E-6</v>
      </c>
      <c r="H50">
        <f>'2000 250 200 15'!C583</f>
        <v>4.6591297100000004E-6</v>
      </c>
      <c r="I50">
        <f>'2000 250 200 15'!C716</f>
        <v>2.9200407899999999E-6</v>
      </c>
      <c r="J50">
        <f>'2000 250 200 15'!C849</f>
        <v>1.9507184799999999E-6</v>
      </c>
      <c r="K50">
        <f>'2000 250 200 15'!C982</f>
        <v>1.3670959E-6</v>
      </c>
      <c r="L50">
        <f>'2000 250 200 15'!C1115</f>
        <v>9.946265380000001E-7</v>
      </c>
      <c r="M50">
        <f>'2000 250 200 15'!C1248</f>
        <v>7.4577876799999998E-7</v>
      </c>
      <c r="N50">
        <f t="shared" ref="N50:U50" si="407">E50-F50</f>
        <v>2.5521638500000002E-5</v>
      </c>
      <c r="O50">
        <f t="shared" si="407"/>
        <v>8.2214156500000021E-6</v>
      </c>
      <c r="P50">
        <f t="shared" si="407"/>
        <v>3.4779483399999989E-6</v>
      </c>
      <c r="Q50">
        <f t="shared" si="407"/>
        <v>1.7390889200000005E-6</v>
      </c>
      <c r="R50">
        <f t="shared" si="407"/>
        <v>9.6932231000000002E-7</v>
      </c>
      <c r="S50">
        <f t="shared" si="407"/>
        <v>5.8362257999999997E-7</v>
      </c>
      <c r="T50">
        <f t="shared" si="407"/>
        <v>3.7246936199999986E-7</v>
      </c>
      <c r="U50">
        <f t="shared" si="407"/>
        <v>2.4884777000000012E-7</v>
      </c>
      <c r="V50">
        <f t="shared" ref="V50:AB50" si="408">E50-2*F50+G50</f>
        <v>1.730022285E-5</v>
      </c>
      <c r="W50">
        <f t="shared" si="408"/>
        <v>4.7434673100000032E-6</v>
      </c>
      <c r="X50">
        <f t="shared" si="408"/>
        <v>1.7388594199999985E-6</v>
      </c>
      <c r="Y50">
        <f t="shared" si="408"/>
        <v>7.6976661000000045E-7</v>
      </c>
      <c r="Z50">
        <f t="shared" si="408"/>
        <v>3.8569973000000005E-7</v>
      </c>
      <c r="AA50">
        <f t="shared" si="408"/>
        <v>2.1115321800000011E-7</v>
      </c>
      <c r="AB50">
        <f t="shared" si="408"/>
        <v>1.2362159199999973E-7</v>
      </c>
      <c r="AC50">
        <f t="shared" ref="AC50:AH50" si="409">E50-3*F50+3*G50-H50</f>
        <v>1.2556755539999992E-5</v>
      </c>
      <c r="AD50">
        <f t="shared" si="409"/>
        <v>3.0046078900000038E-6</v>
      </c>
      <c r="AE50">
        <f t="shared" si="409"/>
        <v>9.6909280999999887E-7</v>
      </c>
      <c r="AF50">
        <f t="shared" si="409"/>
        <v>3.8406688000000041E-7</v>
      </c>
      <c r="AG50">
        <f t="shared" si="409"/>
        <v>1.7454651199999993E-7</v>
      </c>
      <c r="AH50">
        <f t="shared" si="409"/>
        <v>8.7531626000000383E-8</v>
      </c>
      <c r="AI50">
        <f t="shared" si="278"/>
        <v>9.5521476499999918E-6</v>
      </c>
      <c r="AJ50">
        <f t="shared" si="279"/>
        <v>2.035515080000005E-6</v>
      </c>
      <c r="AK50">
        <f t="shared" si="280"/>
        <v>5.8502592999999762E-7</v>
      </c>
      <c r="AL50">
        <f t="shared" si="281"/>
        <v>2.0952036800000047E-7</v>
      </c>
      <c r="AM50">
        <f t="shared" si="282"/>
        <v>8.7014885999999549E-8</v>
      </c>
      <c r="AN50">
        <f t="shared" si="283"/>
        <v>7.51663256999998E-6</v>
      </c>
      <c r="AO50">
        <f t="shared" si="284"/>
        <v>1.4504891500000133E-6</v>
      </c>
      <c r="AP50">
        <f t="shared" si="285"/>
        <v>3.7550556199999799E-7</v>
      </c>
      <c r="AQ50">
        <f t="shared" si="286"/>
        <v>1.2250548199999838E-7</v>
      </c>
      <c r="AR50">
        <f t="shared" si="287"/>
        <v>6.0661434199999642E-6</v>
      </c>
      <c r="AS50">
        <f t="shared" si="288"/>
        <v>1.0749835880000221E-6</v>
      </c>
      <c r="AT50">
        <f t="shared" si="289"/>
        <v>2.5300008000000299E-7</v>
      </c>
      <c r="AU50">
        <f t="shared" si="24"/>
        <v>4.9911598319999574E-6</v>
      </c>
      <c r="AV50">
        <f t="shared" si="25"/>
        <v>8.2198350799999875E-7</v>
      </c>
      <c r="AW50">
        <f t="shared" si="26"/>
        <v>4.1691763239999584E-6</v>
      </c>
      <c r="AX50">
        <f t="shared" ref="AX50:BE50" si="410">N50/(E50+F50)</f>
        <v>0.43822528614982309</v>
      </c>
      <c r="AY50">
        <f t="shared" si="410"/>
        <v>0.33562864888017979</v>
      </c>
      <c r="AZ50">
        <f t="shared" si="410"/>
        <v>0.27179523849806569</v>
      </c>
      <c r="BA50">
        <f t="shared" si="410"/>
        <v>0.22945636597039221</v>
      </c>
      <c r="BB50">
        <f t="shared" si="410"/>
        <v>0.19900846177520082</v>
      </c>
      <c r="BC50">
        <f t="shared" si="410"/>
        <v>0.17590573587181813</v>
      </c>
      <c r="BD50">
        <f t="shared" si="410"/>
        <v>0.15771089608456346</v>
      </c>
      <c r="BE50">
        <f t="shared" si="410"/>
        <v>0.14298265417952025</v>
      </c>
      <c r="BF50">
        <f t="shared" ref="BF50:BL50" si="411">V50/(E50+F50+G50)</f>
        <v>0.26064089449103311</v>
      </c>
      <c r="BG50">
        <f t="shared" si="411"/>
        <v>0.16269991021887154</v>
      </c>
      <c r="BH50">
        <f t="shared" si="411"/>
        <v>0.11064087046396312</v>
      </c>
      <c r="BI50">
        <f t="shared" si="411"/>
        <v>8.0773932583630206E-2</v>
      </c>
      <c r="BJ50">
        <f t="shared" si="411"/>
        <v>6.1832107269011838E-2</v>
      </c>
      <c r="BK50">
        <f t="shared" si="411"/>
        <v>4.8963735855174939E-2</v>
      </c>
      <c r="BL50">
        <f t="shared" si="411"/>
        <v>3.978167144756363E-2</v>
      </c>
      <c r="BM50">
        <f t="shared" ref="BM50:BR50" si="412">AC50/(E50+F50+G50+H50)</f>
        <v>0.17676898632720742</v>
      </c>
      <c r="BN50">
        <f t="shared" si="412"/>
        <v>9.3675199837342543E-2</v>
      </c>
      <c r="BO50">
        <f t="shared" si="412"/>
        <v>5.4853377399436895E-2</v>
      </c>
      <c r="BP50">
        <f t="shared" si="412"/>
        <v>3.5245242994225427E-2</v>
      </c>
      <c r="BQ50">
        <f t="shared" si="412"/>
        <v>2.41336956036723E-2</v>
      </c>
      <c r="BR50">
        <f t="shared" si="412"/>
        <v>1.7304828859503275E-2</v>
      </c>
      <c r="BS50">
        <f t="shared" si="293"/>
        <v>0.12916183985219371</v>
      </c>
      <c r="BT50">
        <f t="shared" si="294"/>
        <v>5.982329221497671E-2</v>
      </c>
      <c r="BU50">
        <f t="shared" si="295"/>
        <v>3.0735735830626339E-2</v>
      </c>
      <c r="BV50">
        <f t="shared" si="296"/>
        <v>1.7619173771761105E-2</v>
      </c>
      <c r="BW50">
        <f t="shared" si="297"/>
        <v>1.0906498510766289E-2</v>
      </c>
      <c r="BX50">
        <f t="shared" si="298"/>
        <v>9.9026070146527992E-2</v>
      </c>
      <c r="BY50">
        <f t="shared" si="299"/>
        <v>4.098288702801782E-2</v>
      </c>
      <c r="BZ50">
        <f t="shared" si="300"/>
        <v>1.8748384041798953E-2</v>
      </c>
      <c r="CA50">
        <f t="shared" si="301"/>
        <v>9.693890921854487E-3</v>
      </c>
      <c r="CB50">
        <f t="shared" si="302"/>
        <v>7.850307154893349E-2</v>
      </c>
      <c r="CC50">
        <f t="shared" si="303"/>
        <v>2.9542918533616951E-2</v>
      </c>
      <c r="CD50">
        <f t="shared" si="304"/>
        <v>1.2178414249929154E-2</v>
      </c>
      <c r="CE50">
        <f t="shared" si="42"/>
        <v>6.3770678839977418E-2</v>
      </c>
      <c r="CF50">
        <f t="shared" si="43"/>
        <v>2.2136222513483222E-2</v>
      </c>
      <c r="CG50">
        <f t="shared" si="44"/>
        <v>5.2765638019741774E-2</v>
      </c>
      <c r="CH50" s="7">
        <v>250</v>
      </c>
      <c r="CI50" s="8">
        <v>250</v>
      </c>
      <c r="CJ50" s="8">
        <v>240</v>
      </c>
      <c r="CK50" s="8">
        <f t="shared" si="45"/>
        <v>1</v>
      </c>
      <c r="CL50" s="8">
        <f t="shared" si="46"/>
        <v>1</v>
      </c>
      <c r="CM50">
        <f t="shared" si="47"/>
        <v>0.04</v>
      </c>
      <c r="CN50">
        <f t="shared" si="59"/>
        <v>375</v>
      </c>
      <c r="CO50">
        <f t="shared" si="312"/>
        <v>500</v>
      </c>
      <c r="CP50">
        <f t="shared" si="312"/>
        <v>625</v>
      </c>
      <c r="CQ50">
        <f t="shared" si="312"/>
        <v>750</v>
      </c>
      <c r="CR50">
        <f t="shared" si="312"/>
        <v>875</v>
      </c>
      <c r="CS50">
        <f t="shared" si="312"/>
        <v>1000</v>
      </c>
      <c r="CT50">
        <f t="shared" si="312"/>
        <v>1125</v>
      </c>
      <c r="CU50">
        <f t="shared" si="312"/>
        <v>1250</v>
      </c>
      <c r="CV50">
        <f t="shared" si="404"/>
        <v>1.5</v>
      </c>
      <c r="CW50">
        <f t="shared" si="404"/>
        <v>2</v>
      </c>
      <c r="CX50">
        <f t="shared" si="404"/>
        <v>2.5</v>
      </c>
      <c r="CY50">
        <f t="shared" si="404"/>
        <v>3</v>
      </c>
      <c r="CZ50">
        <f t="shared" si="404"/>
        <v>3.5</v>
      </c>
      <c r="DA50">
        <f t="shared" si="404"/>
        <v>4</v>
      </c>
      <c r="DB50">
        <f t="shared" si="404"/>
        <v>4.5</v>
      </c>
      <c r="DC50">
        <f t="shared" si="404"/>
        <v>5</v>
      </c>
      <c r="DD50" s="11">
        <f t="shared" si="405"/>
        <v>2.6666666666666668E-2</v>
      </c>
      <c r="DE50" s="11">
        <f t="shared" si="405"/>
        <v>0.02</v>
      </c>
      <c r="DF50" s="11">
        <f t="shared" si="405"/>
        <v>1.6E-2</v>
      </c>
      <c r="DG50" s="11">
        <f t="shared" si="405"/>
        <v>1.3333333333333334E-2</v>
      </c>
      <c r="DH50" s="11">
        <f t="shared" si="405"/>
        <v>1.1428571428571429E-2</v>
      </c>
      <c r="DI50" s="11">
        <f t="shared" si="405"/>
        <v>0.01</v>
      </c>
      <c r="DJ50" s="11">
        <f t="shared" si="405"/>
        <v>8.8888888888888889E-3</v>
      </c>
      <c r="DK50" s="11">
        <f t="shared" si="405"/>
        <v>8.0000000000000002E-3</v>
      </c>
      <c r="DL50">
        <f t="shared" si="51"/>
        <v>10</v>
      </c>
      <c r="DM50">
        <f t="shared" ref="DM50:DT50" si="413">E50+F50</f>
        <v>5.8238625900000008E-5</v>
      </c>
      <c r="DN50">
        <f t="shared" si="413"/>
        <v>2.4495571750000001E-5</v>
      </c>
      <c r="DO50">
        <f t="shared" si="413"/>
        <v>1.2796207760000001E-5</v>
      </c>
      <c r="DP50">
        <f t="shared" si="413"/>
        <v>7.5791705000000003E-6</v>
      </c>
      <c r="DQ50">
        <f t="shared" si="413"/>
        <v>4.8707592699999999E-6</v>
      </c>
      <c r="DR50">
        <f t="shared" si="413"/>
        <v>3.3178143799999999E-6</v>
      </c>
      <c r="DS50">
        <f t="shared" si="413"/>
        <v>2.3617224380000001E-6</v>
      </c>
      <c r="DT50">
        <f t="shared" si="413"/>
        <v>1.7404053060000001E-6</v>
      </c>
    </row>
    <row r="51" spans="1:124">
      <c r="A51">
        <f>'2000 250 200 15'!A52</f>
        <v>48</v>
      </c>
      <c r="B51">
        <f t="shared" si="7"/>
        <v>-480</v>
      </c>
      <c r="C51">
        <f>'2000 250 200 15'!B52</f>
        <v>0.25600000000000001</v>
      </c>
      <c r="D51">
        <f t="shared" si="8"/>
        <v>-0.59176003468815042</v>
      </c>
      <c r="E51">
        <f>'2000 250 200 15'!C185</f>
        <v>4.1143156299999997E-5</v>
      </c>
      <c r="F51">
        <f>'2000 250 200 15'!C318</f>
        <v>1.6241227099999998E-5</v>
      </c>
      <c r="G51">
        <f>'2000 250 200 15'!C451</f>
        <v>8.0900416900000007E-6</v>
      </c>
      <c r="H51">
        <f>'2000 250 200 15'!C584</f>
        <v>4.6346407100000001E-6</v>
      </c>
      <c r="I51">
        <f>'2000 250 200 15'!C717</f>
        <v>2.9055793700000001E-6</v>
      </c>
      <c r="J51">
        <f>'2000 250 200 15'!C850</f>
        <v>1.9414828899999999E-6</v>
      </c>
      <c r="K51">
        <f>'2000 250 200 15'!C983</f>
        <v>1.3608336799999999E-6</v>
      </c>
      <c r="L51">
        <f>'2000 250 200 15'!C1116</f>
        <v>9.9017008300000007E-7</v>
      </c>
      <c r="M51">
        <f>'2000 250 200 15'!C1249</f>
        <v>7.42489059E-7</v>
      </c>
      <c r="N51">
        <f t="shared" ref="N51:U51" si="414">E51-F51</f>
        <v>2.4901929199999999E-5</v>
      </c>
      <c r="O51">
        <f t="shared" si="414"/>
        <v>8.1511854099999977E-6</v>
      </c>
      <c r="P51">
        <f t="shared" si="414"/>
        <v>3.4554009800000006E-6</v>
      </c>
      <c r="Q51">
        <f t="shared" si="414"/>
        <v>1.72906134E-6</v>
      </c>
      <c r="R51">
        <f t="shared" si="414"/>
        <v>9.6409648000000016E-7</v>
      </c>
      <c r="S51">
        <f t="shared" si="414"/>
        <v>5.8064920999999999E-7</v>
      </c>
      <c r="T51">
        <f t="shared" si="414"/>
        <v>3.7066359699999988E-7</v>
      </c>
      <c r="U51">
        <f t="shared" si="414"/>
        <v>2.4768102400000007E-7</v>
      </c>
      <c r="V51">
        <f t="shared" ref="V51:AB51" si="415">E51-2*F51+G51</f>
        <v>1.6750743790000003E-5</v>
      </c>
      <c r="W51">
        <f t="shared" si="415"/>
        <v>4.6957844299999971E-6</v>
      </c>
      <c r="X51">
        <f t="shared" si="415"/>
        <v>1.7263396400000005E-6</v>
      </c>
      <c r="Y51">
        <f t="shared" si="415"/>
        <v>7.6496485999999988E-7</v>
      </c>
      <c r="Z51">
        <f t="shared" si="415"/>
        <v>3.8344727000000016E-7</v>
      </c>
      <c r="AA51">
        <f t="shared" si="415"/>
        <v>2.0998561300000012E-7</v>
      </c>
      <c r="AB51">
        <f t="shared" si="415"/>
        <v>1.2298257299999981E-7</v>
      </c>
      <c r="AC51">
        <f t="shared" ref="AC51:AH51" si="416">E51-3*F51+3*G51-H51</f>
        <v>1.2054959360000006E-5</v>
      </c>
      <c r="AD51">
        <f t="shared" si="416"/>
        <v>2.9694447899999983E-6</v>
      </c>
      <c r="AE51">
        <f t="shared" si="416"/>
        <v>9.613747799999998E-7</v>
      </c>
      <c r="AF51">
        <f t="shared" si="416"/>
        <v>3.8151759000000014E-7</v>
      </c>
      <c r="AG51">
        <f t="shared" si="416"/>
        <v>1.7346165700000047E-7</v>
      </c>
      <c r="AH51">
        <f t="shared" si="416"/>
        <v>8.7003040000000094E-8</v>
      </c>
      <c r="AI51">
        <f t="shared" si="278"/>
        <v>9.0855145700000049E-6</v>
      </c>
      <c r="AJ51">
        <f t="shared" si="279"/>
        <v>2.0080700099999959E-6</v>
      </c>
      <c r="AK51">
        <f t="shared" si="280"/>
        <v>5.7985718999999924E-7</v>
      </c>
      <c r="AL51">
        <f t="shared" si="281"/>
        <v>2.0805593299999882E-7</v>
      </c>
      <c r="AM51">
        <f t="shared" si="282"/>
        <v>8.6458616999999742E-8</v>
      </c>
      <c r="AN51">
        <f t="shared" si="283"/>
        <v>7.0774445600000153E-6</v>
      </c>
      <c r="AO51">
        <f t="shared" si="284"/>
        <v>1.4282128199999886E-6</v>
      </c>
      <c r="AP51">
        <f t="shared" si="285"/>
        <v>3.718012570000038E-7</v>
      </c>
      <c r="AQ51">
        <f t="shared" si="286"/>
        <v>1.2159731600000014E-7</v>
      </c>
      <c r="AR51">
        <f t="shared" si="287"/>
        <v>5.6492317400000284E-6</v>
      </c>
      <c r="AS51">
        <f t="shared" si="288"/>
        <v>1.0564115629999984E-6</v>
      </c>
      <c r="AT51">
        <f t="shared" si="289"/>
        <v>2.5020394099999667E-7</v>
      </c>
      <c r="AU51">
        <f t="shared" si="24"/>
        <v>4.5928201770000255E-6</v>
      </c>
      <c r="AV51">
        <f t="shared" si="25"/>
        <v>8.0620762200000023E-7</v>
      </c>
      <c r="AW51">
        <f t="shared" si="26"/>
        <v>3.7866125550000015E-6</v>
      </c>
      <c r="AX51">
        <f t="shared" ref="AX51:BE51" si="417">N51/(E51+F51)</f>
        <v>0.43394958217848517</v>
      </c>
      <c r="AY51">
        <f t="shared" si="417"/>
        <v>0.33500864588492341</v>
      </c>
      <c r="AZ51">
        <f t="shared" si="417"/>
        <v>0.27155105890894382</v>
      </c>
      <c r="BA51">
        <f t="shared" si="417"/>
        <v>0.22931178687824189</v>
      </c>
      <c r="BB51">
        <f t="shared" si="417"/>
        <v>0.19890325898145164</v>
      </c>
      <c r="BC51">
        <f t="shared" si="417"/>
        <v>0.17583087438525011</v>
      </c>
      <c r="BD51">
        <f t="shared" si="417"/>
        <v>0.15766184760462243</v>
      </c>
      <c r="BE51">
        <f t="shared" si="417"/>
        <v>0.14294849921497141</v>
      </c>
      <c r="BF51">
        <f t="shared" ref="BF51:BL51" si="418">V51/(E51+F51+G51)</f>
        <v>0.25583643944906309</v>
      </c>
      <c r="BG51">
        <f t="shared" si="418"/>
        <v>0.16211417183361695</v>
      </c>
      <c r="BH51">
        <f t="shared" si="418"/>
        <v>0.11044854305085643</v>
      </c>
      <c r="BI51">
        <f t="shared" si="418"/>
        <v>8.0678002930522075E-2</v>
      </c>
      <c r="BJ51">
        <f t="shared" si="418"/>
        <v>6.1767670351768202E-2</v>
      </c>
      <c r="BK51">
        <f t="shared" si="418"/>
        <v>4.891933976154407E-2</v>
      </c>
      <c r="BL51">
        <f t="shared" si="418"/>
        <v>3.9755247571736506E-2</v>
      </c>
      <c r="BM51">
        <f t="shared" ref="BM51:BR51" si="419">AC51/(E51+F51+G51+H51)</f>
        <v>0.17194579934054699</v>
      </c>
      <c r="BN51">
        <f t="shared" si="419"/>
        <v>9.3169315123997176E-2</v>
      </c>
      <c r="BO51">
        <f t="shared" si="419"/>
        <v>5.4711401662263834E-2</v>
      </c>
      <c r="BP51">
        <f t="shared" si="419"/>
        <v>3.5187115553812778E-2</v>
      </c>
      <c r="BQ51">
        <f t="shared" si="419"/>
        <v>2.4098369818467621E-2</v>
      </c>
      <c r="BR51">
        <f t="shared" si="419"/>
        <v>1.7279733801424956E-2</v>
      </c>
      <c r="BS51">
        <f t="shared" si="293"/>
        <v>0.12443413987490046</v>
      </c>
      <c r="BT51">
        <f t="shared" si="294"/>
        <v>5.9387563573323615E-2</v>
      </c>
      <c r="BU51">
        <f t="shared" si="295"/>
        <v>3.0627481349167318E-2</v>
      </c>
      <c r="BV51">
        <f t="shared" si="296"/>
        <v>1.7583122585110283E-2</v>
      </c>
      <c r="BW51">
        <f t="shared" si="297"/>
        <v>1.0888233392648827E-2</v>
      </c>
      <c r="BX51">
        <f t="shared" si="298"/>
        <v>9.442115999287938E-2</v>
      </c>
      <c r="BY51">
        <f t="shared" si="299"/>
        <v>4.0604444191751028E-2</v>
      </c>
      <c r="BZ51">
        <f t="shared" si="300"/>
        <v>1.8662146863771784E-2</v>
      </c>
      <c r="CA51">
        <f t="shared" si="301"/>
        <v>9.6696161245741451E-3</v>
      </c>
      <c r="CB51">
        <f t="shared" si="302"/>
        <v>7.4023278851771915E-2</v>
      </c>
      <c r="CC51">
        <f t="shared" si="303"/>
        <v>2.9211709932944984E-2</v>
      </c>
      <c r="CD51">
        <f t="shared" si="304"/>
        <v>1.2107479588266589E-2</v>
      </c>
      <c r="CE51">
        <f t="shared" si="42"/>
        <v>5.9410044955691847E-2</v>
      </c>
      <c r="CF51">
        <f t="shared" si="43"/>
        <v>2.1844618039984342E-2</v>
      </c>
      <c r="CG51">
        <f t="shared" si="44"/>
        <v>4.851545096836312E-2</v>
      </c>
      <c r="CH51" s="7">
        <v>250</v>
      </c>
      <c r="CI51" s="8">
        <v>250</v>
      </c>
      <c r="CJ51" s="8">
        <v>240</v>
      </c>
      <c r="CK51" s="8">
        <f t="shared" si="45"/>
        <v>1</v>
      </c>
      <c r="CL51" s="8">
        <f t="shared" si="46"/>
        <v>1</v>
      </c>
      <c r="CM51">
        <f t="shared" si="47"/>
        <v>0.04</v>
      </c>
      <c r="CN51">
        <f t="shared" si="59"/>
        <v>375</v>
      </c>
      <c r="CO51">
        <f t="shared" si="312"/>
        <v>500</v>
      </c>
      <c r="CP51">
        <f t="shared" si="312"/>
        <v>625</v>
      </c>
      <c r="CQ51">
        <f t="shared" si="312"/>
        <v>750</v>
      </c>
      <c r="CR51">
        <f t="shared" si="312"/>
        <v>875</v>
      </c>
      <c r="CS51">
        <f t="shared" si="312"/>
        <v>1000</v>
      </c>
      <c r="CT51">
        <f t="shared" si="312"/>
        <v>1125</v>
      </c>
      <c r="CU51">
        <f t="shared" si="312"/>
        <v>1250</v>
      </c>
      <c r="CV51">
        <f t="shared" si="404"/>
        <v>1.5</v>
      </c>
      <c r="CW51">
        <f t="shared" si="404"/>
        <v>2</v>
      </c>
      <c r="CX51">
        <f t="shared" si="404"/>
        <v>2.5</v>
      </c>
      <c r="CY51">
        <f t="shared" si="404"/>
        <v>3</v>
      </c>
      <c r="CZ51">
        <f t="shared" si="404"/>
        <v>3.5</v>
      </c>
      <c r="DA51">
        <f t="shared" si="404"/>
        <v>4</v>
      </c>
      <c r="DB51">
        <f t="shared" si="404"/>
        <v>4.5</v>
      </c>
      <c r="DC51">
        <f t="shared" si="404"/>
        <v>5</v>
      </c>
      <c r="DD51" s="11">
        <f t="shared" si="405"/>
        <v>2.6666666666666668E-2</v>
      </c>
      <c r="DE51" s="11">
        <f t="shared" si="405"/>
        <v>0.02</v>
      </c>
      <c r="DF51" s="11">
        <f t="shared" si="405"/>
        <v>1.6E-2</v>
      </c>
      <c r="DG51" s="11">
        <f t="shared" si="405"/>
        <v>1.3333333333333334E-2</v>
      </c>
      <c r="DH51" s="11">
        <f t="shared" si="405"/>
        <v>1.1428571428571429E-2</v>
      </c>
      <c r="DI51" s="11">
        <f t="shared" si="405"/>
        <v>0.01</v>
      </c>
      <c r="DJ51" s="11">
        <f t="shared" si="405"/>
        <v>8.8888888888888889E-3</v>
      </c>
      <c r="DK51" s="11">
        <f t="shared" si="405"/>
        <v>8.0000000000000002E-3</v>
      </c>
      <c r="DL51">
        <f t="shared" si="51"/>
        <v>10</v>
      </c>
      <c r="DM51">
        <f t="shared" ref="DM51:DT51" si="420">E51+F51</f>
        <v>5.7384383399999999E-5</v>
      </c>
      <c r="DN51">
        <f t="shared" si="420"/>
        <v>2.4331268789999997E-5</v>
      </c>
      <c r="DO51">
        <f t="shared" si="420"/>
        <v>1.2724682400000001E-5</v>
      </c>
      <c r="DP51">
        <f t="shared" si="420"/>
        <v>7.5402200800000002E-6</v>
      </c>
      <c r="DQ51">
        <f t="shared" si="420"/>
        <v>4.8470622599999996E-6</v>
      </c>
      <c r="DR51">
        <f t="shared" si="420"/>
        <v>3.3023165699999999E-6</v>
      </c>
      <c r="DS51">
        <f t="shared" si="420"/>
        <v>2.3510037630000002E-6</v>
      </c>
      <c r="DT51">
        <f t="shared" si="420"/>
        <v>1.7326591420000002E-6</v>
      </c>
    </row>
    <row r="52" spans="1:124">
      <c r="A52">
        <f>'2000 250 200 15'!A53</f>
        <v>49</v>
      </c>
      <c r="B52">
        <f t="shared" si="7"/>
        <v>-490</v>
      </c>
      <c r="C52">
        <f>'2000 250 200 15'!B53</f>
        <v>0.28739999999999999</v>
      </c>
      <c r="D52">
        <f t="shared" si="8"/>
        <v>-0.54151323620179315</v>
      </c>
      <c r="E52">
        <f>'2000 250 200 15'!C186</f>
        <v>4.03008181E-5</v>
      </c>
      <c r="F52">
        <f>'2000 250 200 15'!C319</f>
        <v>1.61098577E-5</v>
      </c>
      <c r="G52">
        <f>'2000 250 200 15'!C452</f>
        <v>8.0389537299999993E-6</v>
      </c>
      <c r="H52">
        <f>'2000 250 200 15'!C585</f>
        <v>4.6080825799999999E-6</v>
      </c>
      <c r="I52">
        <f>'2000 250 200 15'!C718</f>
        <v>2.8899175400000002E-6</v>
      </c>
      <c r="J52">
        <f>'2000 250 200 15'!C851</f>
        <v>1.93147734E-6</v>
      </c>
      <c r="K52">
        <f>'2000 250 200 15'!C984</f>
        <v>1.35404593E-6</v>
      </c>
      <c r="L52">
        <f>'2000 250 200 15'!C1117</f>
        <v>9.853422039999999E-7</v>
      </c>
      <c r="M52">
        <f>'2000 250 200 15'!C1250</f>
        <v>7.38928449E-7</v>
      </c>
      <c r="N52">
        <f t="shared" ref="N52:U52" si="421">E52-F52</f>
        <v>2.41909604E-5</v>
      </c>
      <c r="O52">
        <f t="shared" si="421"/>
        <v>8.0709039700000007E-6</v>
      </c>
      <c r="P52">
        <f t="shared" si="421"/>
        <v>3.4308711499999994E-6</v>
      </c>
      <c r="Q52">
        <f t="shared" si="421"/>
        <v>1.7181650399999997E-6</v>
      </c>
      <c r="R52">
        <f t="shared" si="421"/>
        <v>9.5844020000000014E-7</v>
      </c>
      <c r="S52">
        <f t="shared" si="421"/>
        <v>5.7743140999999998E-7</v>
      </c>
      <c r="T52">
        <f t="shared" si="421"/>
        <v>3.6870372600000013E-7</v>
      </c>
      <c r="U52">
        <f t="shared" si="421"/>
        <v>2.464137549999999E-7</v>
      </c>
      <c r="V52">
        <f t="shared" ref="V52:AB52" si="422">E52-2*F52+G52</f>
        <v>1.6120056429999997E-5</v>
      </c>
      <c r="W52">
        <f t="shared" si="422"/>
        <v>4.6400328200000014E-6</v>
      </c>
      <c r="X52">
        <f t="shared" si="422"/>
        <v>1.7127061099999996E-6</v>
      </c>
      <c r="Y52">
        <f t="shared" si="422"/>
        <v>7.5972483999999959E-7</v>
      </c>
      <c r="Z52">
        <f t="shared" si="422"/>
        <v>3.8100879000000016E-7</v>
      </c>
      <c r="AA52">
        <f t="shared" si="422"/>
        <v>2.0872768399999985E-7</v>
      </c>
      <c r="AB52">
        <f t="shared" si="422"/>
        <v>1.2228997100000023E-7</v>
      </c>
      <c r="AC52">
        <f t="shared" ref="AC52:AH52" si="423">E52-3*F52+3*G52-H52</f>
        <v>1.1480023610000003E-5</v>
      </c>
      <c r="AD52">
        <f t="shared" si="423"/>
        <v>2.92732671E-6</v>
      </c>
      <c r="AE52">
        <f t="shared" si="423"/>
        <v>9.5298127000000048E-7</v>
      </c>
      <c r="AF52">
        <f t="shared" si="423"/>
        <v>3.7871604999999943E-7</v>
      </c>
      <c r="AG52">
        <f t="shared" si="423"/>
        <v>1.7228110600000031E-7</v>
      </c>
      <c r="AH52">
        <f t="shared" si="423"/>
        <v>8.6437712999999193E-8</v>
      </c>
      <c r="AI52">
        <f t="shared" si="278"/>
        <v>8.5526968999999988E-6</v>
      </c>
      <c r="AJ52">
        <f t="shared" si="279"/>
        <v>1.9743454400000017E-6</v>
      </c>
      <c r="AK52">
        <f t="shared" si="280"/>
        <v>5.7426522000000147E-7</v>
      </c>
      <c r="AL52">
        <f t="shared" si="281"/>
        <v>2.0643494399999996E-7</v>
      </c>
      <c r="AM52">
        <f t="shared" si="282"/>
        <v>8.5843393000001118E-8</v>
      </c>
      <c r="AN52">
        <f t="shared" si="283"/>
        <v>6.578351459999984E-6</v>
      </c>
      <c r="AO52">
        <f t="shared" si="284"/>
        <v>1.4000802200000065E-6</v>
      </c>
      <c r="AP52">
        <f t="shared" si="285"/>
        <v>3.6783027599999939E-7</v>
      </c>
      <c r="AQ52">
        <f t="shared" si="286"/>
        <v>1.2059155099999885E-7</v>
      </c>
      <c r="AR52">
        <f t="shared" si="287"/>
        <v>5.1782712400000024E-6</v>
      </c>
      <c r="AS52">
        <f t="shared" si="288"/>
        <v>1.0322499439999974E-6</v>
      </c>
      <c r="AT52">
        <f t="shared" si="289"/>
        <v>2.4723872500000732E-7</v>
      </c>
      <c r="AU52">
        <f t="shared" si="24"/>
        <v>4.1460212960000084E-6</v>
      </c>
      <c r="AV52">
        <f t="shared" si="25"/>
        <v>7.8501121899999348E-7</v>
      </c>
      <c r="AW52">
        <f t="shared" si="26"/>
        <v>3.3610100769999963E-6</v>
      </c>
      <c r="AX52">
        <f t="shared" ref="AX52:BE52" si="424">N52/(E52+F52)</f>
        <v>0.42883656430153955</v>
      </c>
      <c r="AY52">
        <f t="shared" si="424"/>
        <v>0.33421537094672654</v>
      </c>
      <c r="AZ52">
        <f t="shared" si="424"/>
        <v>0.27127866686736818</v>
      </c>
      <c r="BA52">
        <f t="shared" si="424"/>
        <v>0.22914977494025432</v>
      </c>
      <c r="BB52">
        <f t="shared" si="424"/>
        <v>0.19878898614502202</v>
      </c>
      <c r="BC52">
        <f t="shared" si="424"/>
        <v>0.17575021162458543</v>
      </c>
      <c r="BD52">
        <f t="shared" si="424"/>
        <v>0.15760690611419514</v>
      </c>
      <c r="BE52">
        <f t="shared" si="424"/>
        <v>0.14290897694701987</v>
      </c>
      <c r="BF52">
        <f t="shared" ref="BF52:BL52" si="425">V52/(E52+F52+G52)</f>
        <v>0.25011868256739067</v>
      </c>
      <c r="BG52">
        <f t="shared" si="425"/>
        <v>0.16135375462963641</v>
      </c>
      <c r="BH52">
        <f t="shared" si="425"/>
        <v>0.11023435652413935</v>
      </c>
      <c r="BI52">
        <f t="shared" si="425"/>
        <v>8.0569134739731346E-2</v>
      </c>
      <c r="BJ52">
        <f t="shared" si="425"/>
        <v>6.1697423993284151E-2</v>
      </c>
      <c r="BK52">
        <f t="shared" si="425"/>
        <v>4.8872455775224879E-2</v>
      </c>
      <c r="BL52">
        <f t="shared" si="425"/>
        <v>3.9726248974958085E-2</v>
      </c>
      <c r="BM52">
        <f t="shared" ref="BM52:BR52" si="426">AC52/(E52+F52+G52+H52)</f>
        <v>0.16623811098337302</v>
      </c>
      <c r="BN52">
        <f t="shared" si="426"/>
        <v>9.2499893879514697E-2</v>
      </c>
      <c r="BO52">
        <f t="shared" si="426"/>
        <v>5.4554485152939508E-2</v>
      </c>
      <c r="BP52">
        <f t="shared" si="426"/>
        <v>3.5119880237956203E-2</v>
      </c>
      <c r="BQ52">
        <f t="shared" si="426"/>
        <v>2.4058975905731906E-2</v>
      </c>
      <c r="BR52">
        <f t="shared" si="426"/>
        <v>1.7253746227596914E-2</v>
      </c>
      <c r="BS52">
        <f t="shared" si="293"/>
        <v>0.1188739217901392</v>
      </c>
      <c r="BT52">
        <f t="shared" si="294"/>
        <v>5.879827427978275E-2</v>
      </c>
      <c r="BU52">
        <f t="shared" si="295"/>
        <v>3.0509545387615876E-2</v>
      </c>
      <c r="BV52">
        <f t="shared" si="296"/>
        <v>1.754076825426952E-2</v>
      </c>
      <c r="BW52">
        <f t="shared" si="297"/>
        <v>1.0866649168399013E-2</v>
      </c>
      <c r="BX52">
        <f t="shared" si="298"/>
        <v>8.9042108493412167E-2</v>
      </c>
      <c r="BY52">
        <f t="shared" si="299"/>
        <v>4.0079777868108922E-2</v>
      </c>
      <c r="BZ52">
        <f t="shared" si="300"/>
        <v>1.8569953107070217E-2</v>
      </c>
      <c r="CA52">
        <f t="shared" si="301"/>
        <v>9.6413124956664948E-3</v>
      </c>
      <c r="CB52">
        <f t="shared" si="302"/>
        <v>6.8829645429141786E-2</v>
      </c>
      <c r="CC52">
        <f t="shared" si="303"/>
        <v>2.8739329197438178E-2</v>
      </c>
      <c r="CD52">
        <f t="shared" si="304"/>
        <v>1.2032985839486377E-2</v>
      </c>
      <c r="CE52">
        <f t="shared" si="42"/>
        <v>5.4396525269291132E-2</v>
      </c>
      <c r="CF52">
        <f t="shared" si="43"/>
        <v>2.1415273151197973E-2</v>
      </c>
      <c r="CG52">
        <f t="shared" si="44"/>
        <v>4.3673630443355753E-2</v>
      </c>
      <c r="CH52" s="7">
        <v>250</v>
      </c>
      <c r="CI52" s="8">
        <v>250</v>
      </c>
      <c r="CJ52" s="8">
        <v>240</v>
      </c>
      <c r="CK52" s="8">
        <f t="shared" si="45"/>
        <v>1</v>
      </c>
      <c r="CL52" s="8">
        <f t="shared" si="46"/>
        <v>1</v>
      </c>
      <c r="CM52">
        <f t="shared" si="47"/>
        <v>0.04</v>
      </c>
      <c r="CN52">
        <f t="shared" si="59"/>
        <v>375</v>
      </c>
      <c r="CO52">
        <f t="shared" ref="CO52:CU67" si="427">CN52+125</f>
        <v>500</v>
      </c>
      <c r="CP52">
        <f t="shared" si="427"/>
        <v>625</v>
      </c>
      <c r="CQ52">
        <f t="shared" si="427"/>
        <v>750</v>
      </c>
      <c r="CR52">
        <f t="shared" si="427"/>
        <v>875</v>
      </c>
      <c r="CS52">
        <f t="shared" si="427"/>
        <v>1000</v>
      </c>
      <c r="CT52">
        <f t="shared" si="427"/>
        <v>1125</v>
      </c>
      <c r="CU52">
        <f t="shared" si="427"/>
        <v>1250</v>
      </c>
      <c r="CV52">
        <f t="shared" si="404"/>
        <v>1.5</v>
      </c>
      <c r="CW52">
        <f t="shared" si="404"/>
        <v>2</v>
      </c>
      <c r="CX52">
        <f t="shared" si="404"/>
        <v>2.5</v>
      </c>
      <c r="CY52">
        <f t="shared" si="404"/>
        <v>3</v>
      </c>
      <c r="CZ52">
        <f t="shared" si="404"/>
        <v>3.5</v>
      </c>
      <c r="DA52">
        <f t="shared" si="404"/>
        <v>4</v>
      </c>
      <c r="DB52">
        <f t="shared" si="404"/>
        <v>4.5</v>
      </c>
      <c r="DC52">
        <f t="shared" si="404"/>
        <v>5</v>
      </c>
      <c r="DD52" s="11">
        <f t="shared" si="405"/>
        <v>2.6666666666666668E-2</v>
      </c>
      <c r="DE52" s="11">
        <f t="shared" si="405"/>
        <v>0.02</v>
      </c>
      <c r="DF52" s="11">
        <f t="shared" si="405"/>
        <v>1.6E-2</v>
      </c>
      <c r="DG52" s="11">
        <f t="shared" si="405"/>
        <v>1.3333333333333334E-2</v>
      </c>
      <c r="DH52" s="11">
        <f t="shared" si="405"/>
        <v>1.1428571428571429E-2</v>
      </c>
      <c r="DI52" s="11">
        <f t="shared" si="405"/>
        <v>0.01</v>
      </c>
      <c r="DJ52" s="11">
        <f t="shared" si="405"/>
        <v>8.8888888888888889E-3</v>
      </c>
      <c r="DK52" s="11">
        <f t="shared" si="405"/>
        <v>8.0000000000000002E-3</v>
      </c>
      <c r="DL52">
        <f t="shared" si="51"/>
        <v>10</v>
      </c>
      <c r="DM52">
        <f t="shared" ref="DM52:DT52" si="428">E52+F52</f>
        <v>5.6410675799999996E-5</v>
      </c>
      <c r="DN52">
        <f t="shared" si="428"/>
        <v>2.4148811430000001E-5</v>
      </c>
      <c r="DO52">
        <f t="shared" si="428"/>
        <v>1.2647036309999999E-5</v>
      </c>
      <c r="DP52">
        <f t="shared" si="428"/>
        <v>7.4980001199999996E-6</v>
      </c>
      <c r="DQ52">
        <f t="shared" si="428"/>
        <v>4.8213948800000002E-6</v>
      </c>
      <c r="DR52">
        <f t="shared" si="428"/>
        <v>3.2855232700000001E-6</v>
      </c>
      <c r="DS52">
        <f t="shared" si="428"/>
        <v>2.3393881339999999E-6</v>
      </c>
      <c r="DT52">
        <f t="shared" si="428"/>
        <v>1.7242706529999999E-6</v>
      </c>
    </row>
    <row r="53" spans="1:124">
      <c r="A53">
        <f>'2000 250 200 15'!A54</f>
        <v>50</v>
      </c>
      <c r="B53">
        <f t="shared" si="7"/>
        <v>-500</v>
      </c>
      <c r="C53">
        <f>'2000 250 200 15'!B54</f>
        <v>0.32250000000000001</v>
      </c>
      <c r="D53">
        <f t="shared" si="8"/>
        <v>-0.49147028102871343</v>
      </c>
      <c r="E53">
        <f>'2000 250 200 15'!C187</f>
        <v>3.9343742699999997E-5</v>
      </c>
      <c r="F53">
        <f>'2000 250 200 15'!C320</f>
        <v>1.5962091999999999E-5</v>
      </c>
      <c r="G53">
        <f>'2000 250 200 15'!C453</f>
        <v>7.9837010100000004E-6</v>
      </c>
      <c r="H53">
        <f>'2000 250 200 15'!C586</f>
        <v>4.5794407200000001E-6</v>
      </c>
      <c r="I53">
        <f>'2000 250 200 15'!C719</f>
        <v>2.8730675100000002E-6</v>
      </c>
      <c r="J53">
        <f>'2000 250 200 15'!C852</f>
        <v>1.92069897E-6</v>
      </c>
      <c r="K53">
        <f>'2000 250 200 15'!C985</f>
        <v>1.3467244900000001E-6</v>
      </c>
      <c r="L53">
        <f>'2000 250 200 15'!C1118</f>
        <v>9.8014080799999995E-7</v>
      </c>
      <c r="M53">
        <f>'2000 250 200 15'!C1251</f>
        <v>7.3510008100000004E-7</v>
      </c>
      <c r="N53">
        <f t="shared" ref="N53:U53" si="429">E53-F53</f>
        <v>2.3381650699999998E-5</v>
      </c>
      <c r="O53">
        <f t="shared" si="429"/>
        <v>7.9783909899999986E-6</v>
      </c>
      <c r="P53">
        <f t="shared" si="429"/>
        <v>3.4042602900000003E-6</v>
      </c>
      <c r="Q53">
        <f t="shared" si="429"/>
        <v>1.7063732099999999E-6</v>
      </c>
      <c r="R53">
        <f t="shared" si="429"/>
        <v>9.5236854000000021E-7</v>
      </c>
      <c r="S53">
        <f t="shared" si="429"/>
        <v>5.7397447999999989E-7</v>
      </c>
      <c r="T53">
        <f t="shared" si="429"/>
        <v>3.6658368200000011E-7</v>
      </c>
      <c r="U53">
        <f t="shared" si="429"/>
        <v>2.4504072699999991E-7</v>
      </c>
      <c r="V53">
        <f t="shared" ref="V53:AB53" si="430">E53-2*F53+G53</f>
        <v>1.5403259710000001E-5</v>
      </c>
      <c r="W53">
        <f t="shared" si="430"/>
        <v>4.5741306999999982E-6</v>
      </c>
      <c r="X53">
        <f t="shared" si="430"/>
        <v>1.6978870800000004E-6</v>
      </c>
      <c r="Y53">
        <f t="shared" si="430"/>
        <v>7.5400466999999968E-7</v>
      </c>
      <c r="Z53">
        <f t="shared" si="430"/>
        <v>3.7839406000000032E-7</v>
      </c>
      <c r="AA53">
        <f t="shared" si="430"/>
        <v>2.0739079799999978E-7</v>
      </c>
      <c r="AB53">
        <f t="shared" si="430"/>
        <v>1.215429550000002E-7</v>
      </c>
      <c r="AC53">
        <f t="shared" ref="AC53:AH53" si="431">E53-3*F53+3*G53-H53</f>
        <v>1.082912901E-5</v>
      </c>
      <c r="AD53">
        <f t="shared" si="431"/>
        <v>2.8762436200000004E-6</v>
      </c>
      <c r="AE53">
        <f t="shared" si="431"/>
        <v>9.4388240999999948E-7</v>
      </c>
      <c r="AF53">
        <f t="shared" si="431"/>
        <v>3.7561061000000021E-7</v>
      </c>
      <c r="AG53">
        <f t="shared" si="431"/>
        <v>1.7100326200000033E-7</v>
      </c>
      <c r="AH53">
        <f t="shared" si="431"/>
        <v>8.5847842999999366E-8</v>
      </c>
      <c r="AI53">
        <f t="shared" si="278"/>
        <v>7.9528853900000003E-6</v>
      </c>
      <c r="AJ53">
        <f t="shared" si="279"/>
        <v>1.9323612099999988E-6</v>
      </c>
      <c r="AK53">
        <f t="shared" si="280"/>
        <v>5.6827180000000054E-7</v>
      </c>
      <c r="AL53">
        <f t="shared" si="281"/>
        <v>2.0460734799999967E-7</v>
      </c>
      <c r="AM53">
        <f t="shared" si="282"/>
        <v>8.5155419000001808E-8</v>
      </c>
      <c r="AN53">
        <f t="shared" si="283"/>
        <v>6.0205241800000189E-6</v>
      </c>
      <c r="AO53">
        <f t="shared" si="284"/>
        <v>1.364089409999991E-6</v>
      </c>
      <c r="AP53">
        <f t="shared" si="285"/>
        <v>3.6366445200000489E-7</v>
      </c>
      <c r="AQ53">
        <f t="shared" si="286"/>
        <v>1.1945192899999617E-7</v>
      </c>
      <c r="AR53">
        <f t="shared" si="287"/>
        <v>4.6564347700000023E-6</v>
      </c>
      <c r="AS53">
        <f t="shared" si="288"/>
        <v>1.0004249579999906E-6</v>
      </c>
      <c r="AT53">
        <f t="shared" si="289"/>
        <v>2.4421252300000533E-7</v>
      </c>
      <c r="AU53">
        <f t="shared" si="24"/>
        <v>3.6560098120000346E-6</v>
      </c>
      <c r="AV53">
        <f t="shared" si="25"/>
        <v>7.5621243499997508E-7</v>
      </c>
      <c r="AW53">
        <f t="shared" si="26"/>
        <v>2.8997973770000562E-6</v>
      </c>
      <c r="AX53">
        <f t="shared" ref="AX53:BE53" si="432">N53/(E53+F53)</f>
        <v>0.4227700535907471</v>
      </c>
      <c r="AY53">
        <f t="shared" si="432"/>
        <v>0.33318549887523641</v>
      </c>
      <c r="AZ53">
        <f t="shared" si="432"/>
        <v>0.27097205167007216</v>
      </c>
      <c r="BA53">
        <f t="shared" si="432"/>
        <v>0.22896629662628362</v>
      </c>
      <c r="BB53">
        <f t="shared" si="432"/>
        <v>0.19866811284474586</v>
      </c>
      <c r="BC53">
        <f t="shared" si="432"/>
        <v>0.17566577672794204</v>
      </c>
      <c r="BD53">
        <f t="shared" si="432"/>
        <v>0.15754400665783624</v>
      </c>
      <c r="BE53">
        <f t="shared" si="432"/>
        <v>0.14286082413932</v>
      </c>
      <c r="BF53">
        <f t="shared" ref="BF53:BL53" si="433">V53/(E53+F53+G53)</f>
        <v>0.24337766958158022</v>
      </c>
      <c r="BG53">
        <f t="shared" si="433"/>
        <v>0.16035383770368139</v>
      </c>
      <c r="BH53">
        <f t="shared" si="433"/>
        <v>0.10999378497670588</v>
      </c>
      <c r="BI53">
        <f t="shared" si="433"/>
        <v>8.0442547989337074E-2</v>
      </c>
      <c r="BJ53">
        <f t="shared" si="433"/>
        <v>6.1622769555184337E-2</v>
      </c>
      <c r="BK53">
        <f t="shared" si="433"/>
        <v>4.8825817554410164E-2</v>
      </c>
      <c r="BL53">
        <f t="shared" si="433"/>
        <v>3.9694424970831844E-2</v>
      </c>
      <c r="BM53">
        <f t="shared" ref="BM53:BR53" si="434">AC53/(E53+F53+G53+H53)</f>
        <v>0.15955933888540597</v>
      </c>
      <c r="BN53">
        <f t="shared" si="434"/>
        <v>9.1605071179322192E-2</v>
      </c>
      <c r="BO53">
        <f t="shared" si="434"/>
        <v>5.4380791704376909E-2</v>
      </c>
      <c r="BP53">
        <f t="shared" si="434"/>
        <v>3.5038526444192315E-2</v>
      </c>
      <c r="BQ53">
        <f t="shared" si="434"/>
        <v>2.4015181142821387E-2</v>
      </c>
      <c r="BR53">
        <f t="shared" si="434"/>
        <v>1.7229304843146553E-2</v>
      </c>
      <c r="BS53">
        <f t="shared" si="293"/>
        <v>0.1124209161491751</v>
      </c>
      <c r="BT53">
        <f t="shared" si="294"/>
        <v>5.7995774117497116E-2</v>
      </c>
      <c r="BU53">
        <f t="shared" si="295"/>
        <v>3.0382964053822577E-2</v>
      </c>
      <c r="BV53">
        <f t="shared" si="296"/>
        <v>1.7487699160409053E-2</v>
      </c>
      <c r="BW53">
        <f t="shared" si="297"/>
        <v>1.0839909066198921E-2</v>
      </c>
      <c r="BX53">
        <f t="shared" si="298"/>
        <v>8.2855724115136059E-2</v>
      </c>
      <c r="BY53">
        <f t="shared" si="299"/>
        <v>3.9349802198134665E-2</v>
      </c>
      <c r="BZ53">
        <f t="shared" si="300"/>
        <v>1.8475342233144582E-2</v>
      </c>
      <c r="CA53">
        <f t="shared" si="301"/>
        <v>9.6059727551929264E-3</v>
      </c>
      <c r="CB53">
        <f t="shared" si="302"/>
        <v>6.2916744756901233E-2</v>
      </c>
      <c r="CC53">
        <f t="shared" si="303"/>
        <v>2.8065666066530645E-2</v>
      </c>
      <c r="CD53">
        <f t="shared" si="304"/>
        <v>1.1960136877068813E-2</v>
      </c>
      <c r="CE53">
        <f t="shared" si="42"/>
        <v>4.8753552650379173E-2</v>
      </c>
      <c r="CF53">
        <f t="shared" si="43"/>
        <v>2.0785936347676833E-2</v>
      </c>
      <c r="CG53">
        <f t="shared" si="44"/>
        <v>3.8293939224342828E-2</v>
      </c>
      <c r="CH53" s="7">
        <v>250</v>
      </c>
      <c r="CI53" s="8">
        <v>250</v>
      </c>
      <c r="CJ53" s="8">
        <v>240</v>
      </c>
      <c r="CK53" s="8">
        <f t="shared" si="45"/>
        <v>1</v>
      </c>
      <c r="CL53" s="8">
        <f t="shared" si="46"/>
        <v>1</v>
      </c>
      <c r="CM53">
        <f t="shared" si="47"/>
        <v>0.04</v>
      </c>
      <c r="CN53">
        <f t="shared" si="59"/>
        <v>375</v>
      </c>
      <c r="CO53">
        <f t="shared" si="427"/>
        <v>500</v>
      </c>
      <c r="CP53">
        <f t="shared" si="427"/>
        <v>625</v>
      </c>
      <c r="CQ53">
        <f t="shared" si="427"/>
        <v>750</v>
      </c>
      <c r="CR53">
        <f t="shared" si="427"/>
        <v>875</v>
      </c>
      <c r="CS53">
        <f t="shared" si="427"/>
        <v>1000</v>
      </c>
      <c r="CT53">
        <f t="shared" si="427"/>
        <v>1125</v>
      </c>
      <c r="CU53">
        <f t="shared" si="427"/>
        <v>1250</v>
      </c>
      <c r="CV53">
        <f t="shared" si="404"/>
        <v>1.5</v>
      </c>
      <c r="CW53">
        <f t="shared" si="404"/>
        <v>2</v>
      </c>
      <c r="CX53">
        <f t="shared" si="404"/>
        <v>2.5</v>
      </c>
      <c r="CY53">
        <f t="shared" si="404"/>
        <v>3</v>
      </c>
      <c r="CZ53">
        <f t="shared" si="404"/>
        <v>3.5</v>
      </c>
      <c r="DA53">
        <f t="shared" si="404"/>
        <v>4</v>
      </c>
      <c r="DB53">
        <f t="shared" si="404"/>
        <v>4.5</v>
      </c>
      <c r="DC53">
        <f t="shared" si="404"/>
        <v>5</v>
      </c>
      <c r="DD53" s="11">
        <f t="shared" si="405"/>
        <v>2.6666666666666668E-2</v>
      </c>
      <c r="DE53" s="11">
        <f t="shared" si="405"/>
        <v>0.02</v>
      </c>
      <c r="DF53" s="11">
        <f t="shared" si="405"/>
        <v>1.6E-2</v>
      </c>
      <c r="DG53" s="11">
        <f t="shared" si="405"/>
        <v>1.3333333333333334E-2</v>
      </c>
      <c r="DH53" s="11">
        <f t="shared" si="405"/>
        <v>1.1428571428571429E-2</v>
      </c>
      <c r="DI53" s="11">
        <f t="shared" si="405"/>
        <v>0.01</v>
      </c>
      <c r="DJ53" s="11">
        <f t="shared" si="405"/>
        <v>8.8888888888888889E-3</v>
      </c>
      <c r="DK53" s="11">
        <f t="shared" si="405"/>
        <v>8.0000000000000002E-3</v>
      </c>
      <c r="DL53">
        <f t="shared" si="51"/>
        <v>10</v>
      </c>
      <c r="DM53">
        <f t="shared" ref="DM53:DT53" si="435">E53+F53</f>
        <v>5.5305834699999996E-5</v>
      </c>
      <c r="DN53">
        <f t="shared" si="435"/>
        <v>2.3945793010000001E-5</v>
      </c>
      <c r="DO53">
        <f t="shared" si="435"/>
        <v>1.2563141730000001E-5</v>
      </c>
      <c r="DP53">
        <f t="shared" si="435"/>
        <v>7.4525082299999998E-6</v>
      </c>
      <c r="DQ53">
        <f t="shared" si="435"/>
        <v>4.7937664800000001E-6</v>
      </c>
      <c r="DR53">
        <f t="shared" si="435"/>
        <v>3.2674234600000002E-6</v>
      </c>
      <c r="DS53">
        <f t="shared" si="435"/>
        <v>2.3268652979999998E-6</v>
      </c>
      <c r="DT53">
        <f t="shared" si="435"/>
        <v>1.7152408890000001E-6</v>
      </c>
    </row>
    <row r="54" spans="1:124">
      <c r="A54">
        <f>'2000 250 200 15'!A55</f>
        <v>51</v>
      </c>
      <c r="B54">
        <f t="shared" si="7"/>
        <v>-510</v>
      </c>
      <c r="C54">
        <f>'2000 250 200 15'!B55</f>
        <v>0.36199999999999999</v>
      </c>
      <c r="D54">
        <f t="shared" si="8"/>
        <v>-0.44129142946683431</v>
      </c>
      <c r="E54">
        <f>'2000 250 200 15'!C188</f>
        <v>3.8263584700000002E-5</v>
      </c>
      <c r="F54">
        <f>'2000 250 200 15'!C321</f>
        <v>1.5794975800000002E-5</v>
      </c>
      <c r="G54">
        <f>'2000 250 200 15'!C454</f>
        <v>7.9240771999999995E-6</v>
      </c>
      <c r="H54">
        <f>'2000 250 200 15'!C587</f>
        <v>4.5486954899999997E-6</v>
      </c>
      <c r="I54">
        <f>'2000 250 200 15'!C720</f>
        <v>2.8550223899999999E-6</v>
      </c>
      <c r="J54">
        <f>'2000 250 200 15'!C853</f>
        <v>1.90914289E-6</v>
      </c>
      <c r="K54">
        <f>'2000 250 200 15'!C986</f>
        <v>1.3388666300000001E-6</v>
      </c>
      <c r="L54">
        <f>'2000 250 200 15'!C1119</f>
        <v>9.7456474500000007E-7</v>
      </c>
      <c r="M54">
        <f>'2000 250 200 15'!C1252</f>
        <v>7.3100343600000004E-7</v>
      </c>
      <c r="N54">
        <f t="shared" ref="N54:U54" si="436">E54-F54</f>
        <v>2.24686089E-5</v>
      </c>
      <c r="O54">
        <f t="shared" si="436"/>
        <v>7.870898600000002E-6</v>
      </c>
      <c r="P54">
        <f t="shared" si="436"/>
        <v>3.3753817099999998E-6</v>
      </c>
      <c r="Q54">
        <f t="shared" si="436"/>
        <v>1.6936730999999998E-6</v>
      </c>
      <c r="R54">
        <f t="shared" si="436"/>
        <v>9.4587949999999988E-7</v>
      </c>
      <c r="S54">
        <f t="shared" si="436"/>
        <v>5.7027625999999993E-7</v>
      </c>
      <c r="T54">
        <f t="shared" si="436"/>
        <v>3.6430188500000001E-7</v>
      </c>
      <c r="U54">
        <f t="shared" si="436"/>
        <v>2.4356130900000003E-7</v>
      </c>
      <c r="V54">
        <f t="shared" ref="V54:AB54" si="437">E54-2*F54+G54</f>
        <v>1.4597710299999998E-5</v>
      </c>
      <c r="W54">
        <f t="shared" si="437"/>
        <v>4.4955168900000022E-6</v>
      </c>
      <c r="X54">
        <f t="shared" si="437"/>
        <v>1.68170861E-6</v>
      </c>
      <c r="Y54">
        <f t="shared" si="437"/>
        <v>7.4779359999999993E-7</v>
      </c>
      <c r="Z54">
        <f t="shared" si="437"/>
        <v>3.7560323999999995E-7</v>
      </c>
      <c r="AA54">
        <f t="shared" si="437"/>
        <v>2.0597437499999992E-7</v>
      </c>
      <c r="AB54">
        <f t="shared" si="437"/>
        <v>1.2074057599999998E-7</v>
      </c>
      <c r="AC54">
        <f t="shared" ref="AC54:AH54" si="438">E54-3*F54+3*G54-H54</f>
        <v>1.010219340999999E-5</v>
      </c>
      <c r="AD54">
        <f t="shared" si="438"/>
        <v>2.813808280000003E-6</v>
      </c>
      <c r="AE54">
        <f t="shared" si="438"/>
        <v>9.3391501000000179E-7</v>
      </c>
      <c r="AF54">
        <f t="shared" si="438"/>
        <v>3.7219035999999956E-7</v>
      </c>
      <c r="AG54">
        <f t="shared" si="438"/>
        <v>1.6962886499999939E-7</v>
      </c>
      <c r="AH54">
        <f t="shared" si="438"/>
        <v>8.523379899999994E-8</v>
      </c>
      <c r="AI54">
        <f t="shared" si="278"/>
        <v>7.2883851299999903E-6</v>
      </c>
      <c r="AJ54">
        <f t="shared" si="279"/>
        <v>1.8798932700000004E-6</v>
      </c>
      <c r="AK54">
        <f t="shared" si="280"/>
        <v>5.6172465000000181E-7</v>
      </c>
      <c r="AL54">
        <f t="shared" si="281"/>
        <v>2.025614950000008E-7</v>
      </c>
      <c r="AM54">
        <f t="shared" si="282"/>
        <v>8.4395065999999666E-8</v>
      </c>
      <c r="AN54">
        <f t="shared" si="283"/>
        <v>5.4084918599999963E-6</v>
      </c>
      <c r="AO54">
        <f t="shared" si="284"/>
        <v>1.3181686200000032E-6</v>
      </c>
      <c r="AP54">
        <f t="shared" si="285"/>
        <v>3.5916315499999868E-7</v>
      </c>
      <c r="AQ54">
        <f t="shared" si="286"/>
        <v>1.181664290000005E-7</v>
      </c>
      <c r="AR54">
        <f t="shared" si="287"/>
        <v>4.0903232399999747E-6</v>
      </c>
      <c r="AS54">
        <f t="shared" si="288"/>
        <v>9.5900546500001024E-7</v>
      </c>
      <c r="AT54">
        <f t="shared" si="289"/>
        <v>2.4099672600000221E-7</v>
      </c>
      <c r="AU54">
        <f t="shared" si="24"/>
        <v>3.1313177749999989E-6</v>
      </c>
      <c r="AV54">
        <f t="shared" si="25"/>
        <v>7.1800873900000147E-7</v>
      </c>
      <c r="AW54">
        <f t="shared" si="26"/>
        <v>2.4133090359999873E-6</v>
      </c>
      <c r="AX54">
        <f t="shared" ref="AX54:BE54" si="439">N54/(E54+F54)</f>
        <v>0.41563461350399811</v>
      </c>
      <c r="AY54">
        <f t="shared" si="439"/>
        <v>0.33183865308619204</v>
      </c>
      <c r="AZ54">
        <f t="shared" si="439"/>
        <v>0.27061999716439955</v>
      </c>
      <c r="BA54">
        <f t="shared" si="439"/>
        <v>0.22875981060477685</v>
      </c>
      <c r="BB54">
        <f t="shared" si="439"/>
        <v>0.19854044610307892</v>
      </c>
      <c r="BC54">
        <f t="shared" si="439"/>
        <v>0.17557715163347179</v>
      </c>
      <c r="BD54">
        <f t="shared" si="439"/>
        <v>0.15747252714595866</v>
      </c>
      <c r="BE54">
        <f t="shared" si="439"/>
        <v>0.14280361917703951</v>
      </c>
      <c r="BF54">
        <f t="shared" ref="BF54:BL54" si="440">V54/(E54+F54+G54)</f>
        <v>0.23551289266929662</v>
      </c>
      <c r="BG54">
        <f t="shared" si="440"/>
        <v>0.15903342608238985</v>
      </c>
      <c r="BH54">
        <f t="shared" si="440"/>
        <v>0.10971627694803449</v>
      </c>
      <c r="BI54">
        <f t="shared" si="440"/>
        <v>8.0296873159416943E-2</v>
      </c>
      <c r="BJ54">
        <f t="shared" si="440"/>
        <v>6.1543712295615366E-2</v>
      </c>
      <c r="BK54">
        <f t="shared" si="440"/>
        <v>4.8779337454707833E-2</v>
      </c>
      <c r="BL54">
        <f t="shared" si="440"/>
        <v>3.9659438777846757E-2</v>
      </c>
      <c r="BM54">
        <f t="shared" ref="BM54:BR54" si="441">AC54/(E54+F54+G54+H54)</f>
        <v>0.15184113898860518</v>
      </c>
      <c r="BN54">
        <f t="shared" si="441"/>
        <v>9.0409953883900551E-2</v>
      </c>
      <c r="BO54">
        <f t="shared" si="441"/>
        <v>5.4181027490232472E-2</v>
      </c>
      <c r="BP54">
        <f t="shared" si="441"/>
        <v>3.4941784184225333E-2</v>
      </c>
      <c r="BQ54">
        <f t="shared" si="441"/>
        <v>2.396701497254217E-2</v>
      </c>
      <c r="BR54">
        <f t="shared" si="441"/>
        <v>1.7206512978042807E-2</v>
      </c>
      <c r="BS54">
        <f t="shared" si="293"/>
        <v>0.10504061020464957</v>
      </c>
      <c r="BT54">
        <f t="shared" si="294"/>
        <v>5.6911424602571557E-2</v>
      </c>
      <c r="BU54">
        <f t="shared" si="295"/>
        <v>3.0239586499526475E-2</v>
      </c>
      <c r="BV54">
        <f t="shared" si="296"/>
        <v>1.7422708157829526E-2</v>
      </c>
      <c r="BW54">
        <f t="shared" si="297"/>
        <v>1.0807963657566652E-2</v>
      </c>
      <c r="BX54">
        <f t="shared" si="298"/>
        <v>7.5860215245928939E-2</v>
      </c>
      <c r="BY54">
        <f t="shared" si="299"/>
        <v>3.8351431205792555E-2</v>
      </c>
      <c r="BZ54">
        <f t="shared" si="300"/>
        <v>1.8371169805641269E-2</v>
      </c>
      <c r="CA54">
        <f t="shared" si="301"/>
        <v>9.5624830065315983E-3</v>
      </c>
      <c r="CB54">
        <f t="shared" si="302"/>
        <v>5.6313884404008856E-2</v>
      </c>
      <c r="CC54">
        <f t="shared" si="303"/>
        <v>2.713244024257809E-2</v>
      </c>
      <c r="CD54">
        <f t="shared" si="304"/>
        <v>1.188266339770515E-2</v>
      </c>
      <c r="CE54">
        <f t="shared" si="42"/>
        <v>4.2539917121383053E-2</v>
      </c>
      <c r="CF54">
        <f t="shared" si="43"/>
        <v>1.9902478139878835E-2</v>
      </c>
      <c r="CG54">
        <f t="shared" si="44"/>
        <v>3.2463158486810043E-2</v>
      </c>
      <c r="CH54" s="7">
        <v>250</v>
      </c>
      <c r="CI54" s="8">
        <v>250</v>
      </c>
      <c r="CJ54" s="8">
        <v>240</v>
      </c>
      <c r="CK54" s="8">
        <f t="shared" si="45"/>
        <v>1</v>
      </c>
      <c r="CL54" s="8">
        <f t="shared" si="46"/>
        <v>1</v>
      </c>
      <c r="CM54">
        <f t="shared" si="47"/>
        <v>0.04</v>
      </c>
      <c r="CN54">
        <f t="shared" si="59"/>
        <v>375</v>
      </c>
      <c r="CO54">
        <f t="shared" si="427"/>
        <v>500</v>
      </c>
      <c r="CP54">
        <f t="shared" si="427"/>
        <v>625</v>
      </c>
      <c r="CQ54">
        <f t="shared" si="427"/>
        <v>750</v>
      </c>
      <c r="CR54">
        <f t="shared" si="427"/>
        <v>875</v>
      </c>
      <c r="CS54">
        <f t="shared" si="427"/>
        <v>1000</v>
      </c>
      <c r="CT54">
        <f t="shared" si="427"/>
        <v>1125</v>
      </c>
      <c r="CU54">
        <f t="shared" si="427"/>
        <v>1250</v>
      </c>
      <c r="CV54">
        <f t="shared" si="404"/>
        <v>1.5</v>
      </c>
      <c r="CW54">
        <f t="shared" si="404"/>
        <v>2</v>
      </c>
      <c r="CX54">
        <f t="shared" si="404"/>
        <v>2.5</v>
      </c>
      <c r="CY54">
        <f t="shared" si="404"/>
        <v>3</v>
      </c>
      <c r="CZ54">
        <f t="shared" si="404"/>
        <v>3.5</v>
      </c>
      <c r="DA54">
        <f t="shared" si="404"/>
        <v>4</v>
      </c>
      <c r="DB54">
        <f t="shared" si="404"/>
        <v>4.5</v>
      </c>
      <c r="DC54">
        <f t="shared" si="404"/>
        <v>5</v>
      </c>
      <c r="DD54" s="11">
        <f t="shared" si="405"/>
        <v>2.6666666666666668E-2</v>
      </c>
      <c r="DE54" s="11">
        <f t="shared" si="405"/>
        <v>0.02</v>
      </c>
      <c r="DF54" s="11">
        <f t="shared" si="405"/>
        <v>1.6E-2</v>
      </c>
      <c r="DG54" s="11">
        <f t="shared" si="405"/>
        <v>1.3333333333333334E-2</v>
      </c>
      <c r="DH54" s="11">
        <f t="shared" si="405"/>
        <v>1.1428571428571429E-2</v>
      </c>
      <c r="DI54" s="11">
        <f t="shared" si="405"/>
        <v>0.01</v>
      </c>
      <c r="DJ54" s="11">
        <f t="shared" si="405"/>
        <v>8.8888888888888889E-3</v>
      </c>
      <c r="DK54" s="11">
        <f t="shared" si="405"/>
        <v>8.0000000000000002E-3</v>
      </c>
      <c r="DL54">
        <f t="shared" si="51"/>
        <v>10</v>
      </c>
      <c r="DM54">
        <f t="shared" ref="DM54:DT54" si="442">E54+F54</f>
        <v>5.40585605E-5</v>
      </c>
      <c r="DN54">
        <f t="shared" si="442"/>
        <v>2.3719052999999999E-5</v>
      </c>
      <c r="DO54">
        <f t="shared" si="442"/>
        <v>1.2472772689999998E-5</v>
      </c>
      <c r="DP54">
        <f t="shared" si="442"/>
        <v>7.4037178799999996E-6</v>
      </c>
      <c r="DQ54">
        <f t="shared" si="442"/>
        <v>4.7641652800000003E-6</v>
      </c>
      <c r="DR54">
        <f t="shared" si="442"/>
        <v>3.2480095199999999E-6</v>
      </c>
      <c r="DS54">
        <f t="shared" si="442"/>
        <v>2.3134313750000002E-6</v>
      </c>
      <c r="DT54">
        <f t="shared" si="442"/>
        <v>1.7055681810000001E-6</v>
      </c>
    </row>
    <row r="55" spans="1:124">
      <c r="A55">
        <f>'2000 250 200 15'!A56</f>
        <v>52</v>
      </c>
      <c r="B55">
        <f t="shared" si="7"/>
        <v>-520</v>
      </c>
      <c r="C55">
        <f>'2000 250 200 15'!B56</f>
        <v>0.40639999999999998</v>
      </c>
      <c r="D55">
        <f t="shared" si="8"/>
        <v>-0.39104630072413715</v>
      </c>
      <c r="E55">
        <f>'2000 250 200 15'!C189</f>
        <v>3.7054055600000001E-5</v>
      </c>
      <c r="F55">
        <f>'2000 250 200 15'!C322</f>
        <v>1.56048336E-5</v>
      </c>
      <c r="G55">
        <f>'2000 250 200 15'!C455</f>
        <v>7.8597275800000008E-6</v>
      </c>
      <c r="H55">
        <f>'2000 250 200 15'!C588</f>
        <v>4.5158170599999997E-6</v>
      </c>
      <c r="I55">
        <f>'2000 250 200 15'!C721</f>
        <v>2.83575084E-6</v>
      </c>
      <c r="J55">
        <f>'2000 250 200 15'!C854</f>
        <v>1.8968017100000001E-6</v>
      </c>
      <c r="K55">
        <f>'2000 250 200 15'!C987</f>
        <v>1.33047606E-6</v>
      </c>
      <c r="L55">
        <f>'2000 250 200 15'!C1120</f>
        <v>9.6861368499999991E-7</v>
      </c>
      <c r="M55">
        <f>'2000 250 200 15'!C1253</f>
        <v>7.2663328499999999E-7</v>
      </c>
      <c r="N55">
        <f t="shared" ref="N55:U55" si="443">E55-F55</f>
        <v>2.1449222000000001E-5</v>
      </c>
      <c r="O55">
        <f t="shared" si="443"/>
        <v>7.7451060199999991E-6</v>
      </c>
      <c r="P55">
        <f t="shared" si="443"/>
        <v>3.3439105200000012E-6</v>
      </c>
      <c r="Q55">
        <f t="shared" si="443"/>
        <v>1.6800662199999997E-6</v>
      </c>
      <c r="R55">
        <f t="shared" si="443"/>
        <v>9.3894912999999994E-7</v>
      </c>
      <c r="S55">
        <f t="shared" si="443"/>
        <v>5.6632565000000007E-7</v>
      </c>
      <c r="T55">
        <f t="shared" si="443"/>
        <v>3.6186237500000008E-7</v>
      </c>
      <c r="U55">
        <f t="shared" si="443"/>
        <v>2.4198039999999992E-7</v>
      </c>
      <c r="V55">
        <f t="shared" ref="V55:AB55" si="444">E55-2*F55+G55</f>
        <v>1.3704115980000002E-5</v>
      </c>
      <c r="W55">
        <f t="shared" si="444"/>
        <v>4.401195499999998E-6</v>
      </c>
      <c r="X55">
        <f t="shared" si="444"/>
        <v>1.6638443000000015E-6</v>
      </c>
      <c r="Y55">
        <f t="shared" si="444"/>
        <v>7.4111708999999972E-7</v>
      </c>
      <c r="Z55">
        <f t="shared" si="444"/>
        <v>3.7262347999999988E-7</v>
      </c>
      <c r="AA55">
        <f t="shared" si="444"/>
        <v>2.0446327499999999E-7</v>
      </c>
      <c r="AB55">
        <f t="shared" si="444"/>
        <v>1.1988197500000016E-7</v>
      </c>
      <c r="AC55">
        <f t="shared" ref="AC55:AH55" si="445">E55-3*F55+3*G55-H55</f>
        <v>9.3029204800000085E-6</v>
      </c>
      <c r="AD55">
        <f t="shared" si="445"/>
        <v>2.7373511999999939E-6</v>
      </c>
      <c r="AE55">
        <f t="shared" si="445"/>
        <v>9.2272721000000307E-7</v>
      </c>
      <c r="AF55">
        <f t="shared" si="445"/>
        <v>3.6849360999999963E-7</v>
      </c>
      <c r="AG55">
        <f t="shared" si="445"/>
        <v>1.6816020499999946E-7</v>
      </c>
      <c r="AH55">
        <f t="shared" si="445"/>
        <v>8.4581299999999826E-8</v>
      </c>
      <c r="AI55">
        <f t="shared" si="278"/>
        <v>6.5655692800000108E-6</v>
      </c>
      <c r="AJ55">
        <f t="shared" si="279"/>
        <v>1.814623989999993E-6</v>
      </c>
      <c r="AK55">
        <f t="shared" si="280"/>
        <v>5.542336000000028E-7</v>
      </c>
      <c r="AL55">
        <f t="shared" si="281"/>
        <v>2.0033340500000038E-7</v>
      </c>
      <c r="AM55">
        <f t="shared" si="282"/>
        <v>8.3578905000000063E-8</v>
      </c>
      <c r="AN55">
        <f t="shared" si="283"/>
        <v>4.7509452900000045E-6</v>
      </c>
      <c r="AO55">
        <f t="shared" si="284"/>
        <v>1.2603903899999967E-6</v>
      </c>
      <c r="AP55">
        <f t="shared" si="285"/>
        <v>3.5390019500000093E-7</v>
      </c>
      <c r="AQ55">
        <f t="shared" si="286"/>
        <v>1.1675449999999863E-7</v>
      </c>
      <c r="AR55">
        <f t="shared" si="287"/>
        <v>3.4905549000000258E-6</v>
      </c>
      <c r="AS55">
        <f t="shared" si="288"/>
        <v>9.0649019499999304E-7</v>
      </c>
      <c r="AT55">
        <f t="shared" si="289"/>
        <v>2.3714569500000315E-7</v>
      </c>
      <c r="AU55">
        <f t="shared" si="24"/>
        <v>2.5840647050000294E-6</v>
      </c>
      <c r="AV55">
        <f t="shared" si="25"/>
        <v>6.6934449999998481E-7</v>
      </c>
      <c r="AW55">
        <f t="shared" si="26"/>
        <v>1.9147202050000834E-6</v>
      </c>
      <c r="AX55">
        <f t="shared" ref="AX55:BE55" si="446">N55/(E55+F55)</f>
        <v>0.40732385976725083</v>
      </c>
      <c r="AY55">
        <f t="shared" si="446"/>
        <v>0.3300767468262536</v>
      </c>
      <c r="AZ55">
        <f t="shared" si="446"/>
        <v>0.2702030995219295</v>
      </c>
      <c r="BA55">
        <f t="shared" si="446"/>
        <v>0.22853168777778679</v>
      </c>
      <c r="BB55">
        <f t="shared" si="446"/>
        <v>0.19840226179844531</v>
      </c>
      <c r="BC55">
        <f t="shared" si="446"/>
        <v>0.17548091312883801</v>
      </c>
      <c r="BD55">
        <f t="shared" si="446"/>
        <v>0.15739375802400443</v>
      </c>
      <c r="BE55">
        <f t="shared" si="446"/>
        <v>0.14274049992845583</v>
      </c>
      <c r="BF55">
        <f t="shared" ref="BF55:BL55" si="447">V55/(E55+F55+G55)</f>
        <v>0.22644463322448066</v>
      </c>
      <c r="BG55">
        <f t="shared" si="447"/>
        <v>0.1572957828607251</v>
      </c>
      <c r="BH55">
        <f t="shared" si="447"/>
        <v>0.10938215631848351</v>
      </c>
      <c r="BI55">
        <f t="shared" si="447"/>
        <v>8.013489093241373E-2</v>
      </c>
      <c r="BJ55">
        <f t="shared" si="447"/>
        <v>6.1458308045160261E-2</v>
      </c>
      <c r="BK55">
        <f t="shared" si="447"/>
        <v>4.8729400460622734E-2</v>
      </c>
      <c r="BL55">
        <f t="shared" si="447"/>
        <v>3.9620934834871571E-2</v>
      </c>
      <c r="BM55">
        <f t="shared" ref="BM55:BR55" si="448">AC55/(E55+F55+G55+H55)</f>
        <v>0.14304607468233491</v>
      </c>
      <c r="BN55">
        <f t="shared" si="448"/>
        <v>8.8828522002024068E-2</v>
      </c>
      <c r="BO55">
        <f t="shared" si="448"/>
        <v>5.3935116205638248E-2</v>
      </c>
      <c r="BP55">
        <f t="shared" si="448"/>
        <v>3.4833064163606389E-2</v>
      </c>
      <c r="BQ55">
        <f t="shared" si="448"/>
        <v>2.3914783765319431E-2</v>
      </c>
      <c r="BR55">
        <f t="shared" si="448"/>
        <v>1.7182503789711746E-2</v>
      </c>
      <c r="BS55">
        <f t="shared" si="293"/>
        <v>9.6737165383531845E-2</v>
      </c>
      <c r="BT55">
        <f t="shared" si="294"/>
        <v>5.5471153032693246E-2</v>
      </c>
      <c r="BU55">
        <f t="shared" si="295"/>
        <v>3.0058377754363551E-2</v>
      </c>
      <c r="BV55">
        <f t="shared" si="296"/>
        <v>1.7348699730495857E-2</v>
      </c>
      <c r="BW55">
        <f t="shared" si="297"/>
        <v>1.0772871385937553E-2</v>
      </c>
      <c r="BX55">
        <f t="shared" si="298"/>
        <v>6.8097327057270979E-2</v>
      </c>
      <c r="BY55">
        <f t="shared" si="299"/>
        <v>3.7023039308417417E-2</v>
      </c>
      <c r="BZ55">
        <f t="shared" si="300"/>
        <v>1.8235522550759671E-2</v>
      </c>
      <c r="CA55">
        <f t="shared" si="301"/>
        <v>9.5122713690059466E-3</v>
      </c>
      <c r="CB55">
        <f t="shared" si="302"/>
        <v>4.9095351362994033E-2</v>
      </c>
      <c r="CC55">
        <f t="shared" si="303"/>
        <v>2.5890827811374497E-2</v>
      </c>
      <c r="CD55">
        <f t="shared" si="304"/>
        <v>1.1778474845247385E-2</v>
      </c>
      <c r="CE55">
        <f t="shared" si="42"/>
        <v>3.5856880845841384E-2</v>
      </c>
      <c r="CF55">
        <f t="shared" si="43"/>
        <v>1.8728867163580947E-2</v>
      </c>
      <c r="CG55">
        <f t="shared" si="44"/>
        <v>2.6303735913338708E-2</v>
      </c>
      <c r="CH55" s="7">
        <v>250</v>
      </c>
      <c r="CI55" s="8">
        <v>250</v>
      </c>
      <c r="CJ55" s="8">
        <v>240</v>
      </c>
      <c r="CK55" s="8">
        <f t="shared" si="45"/>
        <v>1</v>
      </c>
      <c r="CL55" s="8">
        <f t="shared" si="46"/>
        <v>1</v>
      </c>
      <c r="CM55">
        <f t="shared" si="47"/>
        <v>0.04</v>
      </c>
      <c r="CN55">
        <f t="shared" si="59"/>
        <v>375</v>
      </c>
      <c r="CO55">
        <f t="shared" si="427"/>
        <v>500</v>
      </c>
      <c r="CP55">
        <f t="shared" si="427"/>
        <v>625</v>
      </c>
      <c r="CQ55">
        <f t="shared" si="427"/>
        <v>750</v>
      </c>
      <c r="CR55">
        <f t="shared" si="427"/>
        <v>875</v>
      </c>
      <c r="CS55">
        <f t="shared" si="427"/>
        <v>1000</v>
      </c>
      <c r="CT55">
        <f t="shared" si="427"/>
        <v>1125</v>
      </c>
      <c r="CU55">
        <f t="shared" si="427"/>
        <v>1250</v>
      </c>
      <c r="CV55">
        <f t="shared" si="404"/>
        <v>1.5</v>
      </c>
      <c r="CW55">
        <f t="shared" si="404"/>
        <v>2</v>
      </c>
      <c r="CX55">
        <f t="shared" si="404"/>
        <v>2.5</v>
      </c>
      <c r="CY55">
        <f t="shared" si="404"/>
        <v>3</v>
      </c>
      <c r="CZ55">
        <f t="shared" si="404"/>
        <v>3.5</v>
      </c>
      <c r="DA55">
        <f t="shared" si="404"/>
        <v>4</v>
      </c>
      <c r="DB55">
        <f t="shared" si="404"/>
        <v>4.5</v>
      </c>
      <c r="DC55">
        <f t="shared" si="404"/>
        <v>5</v>
      </c>
      <c r="DD55" s="11">
        <f t="shared" si="405"/>
        <v>2.6666666666666668E-2</v>
      </c>
      <c r="DE55" s="11">
        <f t="shared" si="405"/>
        <v>0.02</v>
      </c>
      <c r="DF55" s="11">
        <f t="shared" si="405"/>
        <v>1.6E-2</v>
      </c>
      <c r="DG55" s="11">
        <f t="shared" si="405"/>
        <v>1.3333333333333334E-2</v>
      </c>
      <c r="DH55" s="11">
        <f t="shared" si="405"/>
        <v>1.1428571428571429E-2</v>
      </c>
      <c r="DI55" s="11">
        <f t="shared" si="405"/>
        <v>0.01</v>
      </c>
      <c r="DJ55" s="11">
        <f t="shared" si="405"/>
        <v>8.8888888888888889E-3</v>
      </c>
      <c r="DK55" s="11">
        <f t="shared" si="405"/>
        <v>8.0000000000000002E-3</v>
      </c>
      <c r="DL55">
        <f t="shared" si="51"/>
        <v>10</v>
      </c>
      <c r="DM55">
        <f t="shared" ref="DM55:DT55" si="449">E55+F55</f>
        <v>5.2658889200000005E-5</v>
      </c>
      <c r="DN55">
        <f t="shared" si="449"/>
        <v>2.3464561180000003E-5</v>
      </c>
      <c r="DO55">
        <f t="shared" si="449"/>
        <v>1.237554464E-5</v>
      </c>
      <c r="DP55">
        <f t="shared" si="449"/>
        <v>7.3515679000000001E-6</v>
      </c>
      <c r="DQ55">
        <f t="shared" si="449"/>
        <v>4.7325525500000003E-6</v>
      </c>
      <c r="DR55">
        <f t="shared" si="449"/>
        <v>3.22727777E-6</v>
      </c>
      <c r="DS55">
        <f t="shared" si="449"/>
        <v>2.2990897450000001E-6</v>
      </c>
      <c r="DT55">
        <f t="shared" si="449"/>
        <v>1.6952469699999998E-6</v>
      </c>
    </row>
    <row r="56" spans="1:124">
      <c r="A56">
        <f>'2000 250 200 15'!A57</f>
        <v>53</v>
      </c>
      <c r="B56">
        <f t="shared" si="7"/>
        <v>-530</v>
      </c>
      <c r="C56">
        <f>'2000 250 200 15'!B57</f>
        <v>0.45610000000000001</v>
      </c>
      <c r="D56">
        <f t="shared" si="8"/>
        <v>-0.34093992775906168</v>
      </c>
      <c r="E56">
        <f>'2000 250 200 15'!C190</f>
        <v>3.5711827300000001E-5</v>
      </c>
      <c r="F56">
        <f>'2000 250 200 15'!C323</f>
        <v>1.5387228299999999E-5</v>
      </c>
      <c r="G56">
        <f>'2000 250 200 15'!C456</f>
        <v>7.7900703899999997E-6</v>
      </c>
      <c r="H56">
        <f>'2000 250 200 15'!C589</f>
        <v>4.4807519400000001E-6</v>
      </c>
      <c r="I56">
        <f>'2000 250 200 15'!C722</f>
        <v>2.8152038E-6</v>
      </c>
      <c r="J56">
        <f>'2000 250 200 15'!C855</f>
        <v>1.8836638100000001E-6</v>
      </c>
      <c r="K56">
        <f>'2000 250 200 15'!C988</f>
        <v>1.3215572400000001E-6</v>
      </c>
      <c r="L56">
        <f>'2000 250 200 15'!C1121</f>
        <v>9.622858470000001E-7</v>
      </c>
      <c r="M56">
        <f>'2000 250 200 15'!C1254</f>
        <v>7.2198097400000005E-7</v>
      </c>
      <c r="N56">
        <f t="shared" ref="N56:U56" si="450">E56-F56</f>
        <v>2.0324599000000002E-5</v>
      </c>
      <c r="O56">
        <f t="shared" si="450"/>
        <v>7.597157909999999E-6</v>
      </c>
      <c r="P56">
        <f t="shared" si="450"/>
        <v>3.3093184499999996E-6</v>
      </c>
      <c r="Q56">
        <f t="shared" si="450"/>
        <v>1.6655481400000001E-6</v>
      </c>
      <c r="R56">
        <f t="shared" si="450"/>
        <v>9.315399899999999E-7</v>
      </c>
      <c r="S56">
        <f t="shared" si="450"/>
        <v>5.6210656999999999E-7</v>
      </c>
      <c r="T56">
        <f t="shared" si="450"/>
        <v>3.5927139299999998E-7</v>
      </c>
      <c r="U56">
        <f t="shared" si="450"/>
        <v>2.4030487300000005E-7</v>
      </c>
      <c r="V56">
        <f t="shared" ref="V56:AB56" si="451">E56-2*F56+G56</f>
        <v>1.2727441090000003E-5</v>
      </c>
      <c r="W56">
        <f t="shared" si="451"/>
        <v>4.2878394599999994E-6</v>
      </c>
      <c r="X56">
        <f t="shared" si="451"/>
        <v>1.6437703099999995E-6</v>
      </c>
      <c r="Y56">
        <f t="shared" si="451"/>
        <v>7.3400815000000022E-7</v>
      </c>
      <c r="Z56">
        <f t="shared" si="451"/>
        <v>3.6943341999999991E-7</v>
      </c>
      <c r="AA56">
        <f t="shared" si="451"/>
        <v>2.0283517700000001E-7</v>
      </c>
      <c r="AB56">
        <f t="shared" si="451"/>
        <v>1.1896651999999994E-7</v>
      </c>
      <c r="AC56">
        <f t="shared" ref="AC56:AH56" si="452">E56-3*F56+3*G56-H56</f>
        <v>8.4396016300000049E-6</v>
      </c>
      <c r="AD56">
        <f t="shared" si="452"/>
        <v>2.6440691500000008E-6</v>
      </c>
      <c r="AE56">
        <f t="shared" si="452"/>
        <v>9.0976215999999758E-7</v>
      </c>
      <c r="AF56">
        <f t="shared" si="452"/>
        <v>3.6457473000000116E-7</v>
      </c>
      <c r="AG56">
        <f t="shared" si="452"/>
        <v>1.665982429999999E-7</v>
      </c>
      <c r="AH56">
        <f t="shared" si="452"/>
        <v>8.3868657000000074E-8</v>
      </c>
      <c r="AI56">
        <f t="shared" si="278"/>
        <v>5.7955324800000041E-6</v>
      </c>
      <c r="AJ56">
        <f t="shared" si="279"/>
        <v>1.7343069900000023E-6</v>
      </c>
      <c r="AK56">
        <f t="shared" si="280"/>
        <v>5.4518742999999727E-7</v>
      </c>
      <c r="AL56">
        <f t="shared" si="281"/>
        <v>1.9797648700000042E-7</v>
      </c>
      <c r="AM56">
        <f t="shared" si="282"/>
        <v>8.2729585999999822E-8</v>
      </c>
      <c r="AN56">
        <f t="shared" si="283"/>
        <v>4.0612254899999993E-6</v>
      </c>
      <c r="AO56">
        <f t="shared" si="284"/>
        <v>1.1891195599999983E-6</v>
      </c>
      <c r="AP56">
        <f t="shared" si="285"/>
        <v>3.4721094300000109E-7</v>
      </c>
      <c r="AQ56">
        <f t="shared" si="286"/>
        <v>1.152469009999989E-7</v>
      </c>
      <c r="AR56">
        <f t="shared" si="287"/>
        <v>2.8721059300000044E-6</v>
      </c>
      <c r="AS56">
        <f t="shared" si="288"/>
        <v>8.4190861700000568E-7</v>
      </c>
      <c r="AT56">
        <f t="shared" si="289"/>
        <v>2.3196404199999626E-7</v>
      </c>
      <c r="AU56">
        <f t="shared" si="24"/>
        <v>2.03019731300003E-6</v>
      </c>
      <c r="AV56">
        <f t="shared" si="25"/>
        <v>6.0994457500001789E-7</v>
      </c>
      <c r="AW56">
        <f t="shared" si="26"/>
        <v>1.4202527380000087E-6</v>
      </c>
      <c r="AX56">
        <f t="shared" ref="AX56:BE56" si="453">N56/(E56+F56)</f>
        <v>0.39774901436730276</v>
      </c>
      <c r="AY56">
        <f t="shared" si="453"/>
        <v>0.32778444164754383</v>
      </c>
      <c r="AZ56">
        <f t="shared" si="453"/>
        <v>0.26969003062731167</v>
      </c>
      <c r="BA56">
        <f t="shared" si="453"/>
        <v>0.2282837505261511</v>
      </c>
      <c r="BB56">
        <f t="shared" si="453"/>
        <v>0.1982477625071884</v>
      </c>
      <c r="BC56">
        <f t="shared" si="453"/>
        <v>0.17537216972913613</v>
      </c>
      <c r="BD56">
        <f t="shared" si="453"/>
        <v>0.15731001619377014</v>
      </c>
      <c r="BE56">
        <f t="shared" si="453"/>
        <v>0.14267624939457263</v>
      </c>
      <c r="BF56">
        <f t="shared" ref="BF56:BL56" si="454">V56/(E56+F56+G56)</f>
        <v>0.21612548795784911</v>
      </c>
      <c r="BG56">
        <f t="shared" si="454"/>
        <v>0.15503042919984703</v>
      </c>
      <c r="BH56">
        <f t="shared" si="454"/>
        <v>0.10895979470241045</v>
      </c>
      <c r="BI56">
        <f t="shared" si="454"/>
        <v>7.9960628651543644E-2</v>
      </c>
      <c r="BJ56">
        <f t="shared" si="454"/>
        <v>6.1363347139861718E-2</v>
      </c>
      <c r="BK56">
        <f t="shared" si="454"/>
        <v>4.8670627790925042E-2</v>
      </c>
      <c r="BL56">
        <f t="shared" si="454"/>
        <v>3.9578670469628638E-2</v>
      </c>
      <c r="BM56">
        <f t="shared" ref="BM56:BR56" si="455">AC56/(E56+F56+G56+H56)</f>
        <v>0.13318002031379333</v>
      </c>
      <c r="BN56">
        <f t="shared" si="455"/>
        <v>8.6766878019992333E-2</v>
      </c>
      <c r="BO56">
        <f t="shared" si="455"/>
        <v>5.3611006636930782E-2</v>
      </c>
      <c r="BP56">
        <f t="shared" si="455"/>
        <v>3.4717511883732517E-2</v>
      </c>
      <c r="BQ56">
        <f t="shared" si="455"/>
        <v>2.3858677557925451E-2</v>
      </c>
      <c r="BR56">
        <f t="shared" si="455"/>
        <v>1.7152851016858588E-2</v>
      </c>
      <c r="BS56">
        <f t="shared" si="293"/>
        <v>8.7565540881896928E-2</v>
      </c>
      <c r="BT56">
        <f t="shared" si="294"/>
        <v>5.3599263599091208E-2</v>
      </c>
      <c r="BU56">
        <f t="shared" si="295"/>
        <v>2.9805918898527357E-2</v>
      </c>
      <c r="BV56">
        <f t="shared" si="296"/>
        <v>1.7270216972749785E-2</v>
      </c>
      <c r="BW56">
        <f t="shared" si="297"/>
        <v>1.0737559597795335E-2</v>
      </c>
      <c r="BX56">
        <f t="shared" si="298"/>
        <v>5.9663586537134813E-2</v>
      </c>
      <c r="BY56">
        <f t="shared" si="299"/>
        <v>3.5307998448628058E-2</v>
      </c>
      <c r="BZ56">
        <f t="shared" si="300"/>
        <v>1.8033622323398685E-2</v>
      </c>
      <c r="CA56">
        <f t="shared" si="301"/>
        <v>9.4577517798337379E-3</v>
      </c>
      <c r="CB56">
        <f t="shared" si="302"/>
        <v>4.1390595154281645E-2</v>
      </c>
      <c r="CC56">
        <f t="shared" si="303"/>
        <v>2.430398711658216E-2</v>
      </c>
      <c r="CD56">
        <f t="shared" si="304"/>
        <v>1.161241918422644E-2</v>
      </c>
      <c r="CE56">
        <f t="shared" si="42"/>
        <v>2.8857464275605611E-2</v>
      </c>
      <c r="CF56">
        <f t="shared" si="43"/>
        <v>1.7248226107814315E-2</v>
      </c>
      <c r="CG56">
        <f t="shared" si="44"/>
        <v>1.9982572472447672E-2</v>
      </c>
      <c r="CH56" s="7">
        <v>250</v>
      </c>
      <c r="CI56" s="8">
        <v>250</v>
      </c>
      <c r="CJ56" s="8">
        <v>240</v>
      </c>
      <c r="CK56" s="8">
        <f t="shared" si="45"/>
        <v>1</v>
      </c>
      <c r="CL56" s="8">
        <f t="shared" si="46"/>
        <v>1</v>
      </c>
      <c r="CM56">
        <f t="shared" si="47"/>
        <v>0.04</v>
      </c>
      <c r="CN56">
        <f t="shared" si="59"/>
        <v>375</v>
      </c>
      <c r="CO56">
        <f t="shared" si="427"/>
        <v>500</v>
      </c>
      <c r="CP56">
        <f t="shared" si="427"/>
        <v>625</v>
      </c>
      <c r="CQ56">
        <f t="shared" si="427"/>
        <v>750</v>
      </c>
      <c r="CR56">
        <f t="shared" si="427"/>
        <v>875</v>
      </c>
      <c r="CS56">
        <f t="shared" si="427"/>
        <v>1000</v>
      </c>
      <c r="CT56">
        <f t="shared" si="427"/>
        <v>1125</v>
      </c>
      <c r="CU56">
        <f t="shared" si="427"/>
        <v>1250</v>
      </c>
      <c r="CV56">
        <f t="shared" si="404"/>
        <v>1.5</v>
      </c>
      <c r="CW56">
        <f t="shared" si="404"/>
        <v>2</v>
      </c>
      <c r="CX56">
        <f t="shared" si="404"/>
        <v>2.5</v>
      </c>
      <c r="CY56">
        <f t="shared" si="404"/>
        <v>3</v>
      </c>
      <c r="CZ56">
        <f t="shared" si="404"/>
        <v>3.5</v>
      </c>
      <c r="DA56">
        <f t="shared" si="404"/>
        <v>4</v>
      </c>
      <c r="DB56">
        <f t="shared" si="404"/>
        <v>4.5</v>
      </c>
      <c r="DC56">
        <f t="shared" si="404"/>
        <v>5</v>
      </c>
      <c r="DD56" s="11">
        <f t="shared" si="405"/>
        <v>2.6666666666666668E-2</v>
      </c>
      <c r="DE56" s="11">
        <f t="shared" si="405"/>
        <v>0.02</v>
      </c>
      <c r="DF56" s="11">
        <f t="shared" si="405"/>
        <v>1.6E-2</v>
      </c>
      <c r="DG56" s="11">
        <f t="shared" si="405"/>
        <v>1.3333333333333334E-2</v>
      </c>
      <c r="DH56" s="11">
        <f t="shared" si="405"/>
        <v>1.1428571428571429E-2</v>
      </c>
      <c r="DI56" s="11">
        <f t="shared" si="405"/>
        <v>0.01</v>
      </c>
      <c r="DJ56" s="11">
        <f t="shared" si="405"/>
        <v>8.8888888888888889E-3</v>
      </c>
      <c r="DK56" s="11">
        <f t="shared" si="405"/>
        <v>8.0000000000000002E-3</v>
      </c>
      <c r="DL56">
        <f t="shared" si="51"/>
        <v>10</v>
      </c>
      <c r="DM56">
        <f t="shared" ref="DM56:DT56" si="456">E56+F56</f>
        <v>5.10990556E-5</v>
      </c>
      <c r="DN56">
        <f t="shared" si="456"/>
        <v>2.3177298689999998E-5</v>
      </c>
      <c r="DO56">
        <f t="shared" si="456"/>
        <v>1.2270822329999999E-5</v>
      </c>
      <c r="DP56">
        <f t="shared" si="456"/>
        <v>7.2959557400000001E-6</v>
      </c>
      <c r="DQ56">
        <f t="shared" si="456"/>
        <v>4.6988676100000001E-6</v>
      </c>
      <c r="DR56">
        <f t="shared" si="456"/>
        <v>3.2052210500000002E-6</v>
      </c>
      <c r="DS56">
        <f t="shared" si="456"/>
        <v>2.2838430870000002E-6</v>
      </c>
      <c r="DT56">
        <f t="shared" si="456"/>
        <v>1.6842668210000001E-6</v>
      </c>
    </row>
    <row r="57" spans="1:124">
      <c r="A57">
        <f>'2000 250 200 15'!A58</f>
        <v>54</v>
      </c>
      <c r="B57">
        <f t="shared" si="7"/>
        <v>-540</v>
      </c>
      <c r="C57">
        <f>'2000 250 200 15'!B58</f>
        <v>0.51200000000000001</v>
      </c>
      <c r="D57">
        <f t="shared" si="8"/>
        <v>-0.29073003902416922</v>
      </c>
      <c r="E57">
        <f>'2000 250 200 15'!C191</f>
        <v>3.4237454300000001E-5</v>
      </c>
      <c r="F57">
        <f>'2000 250 200 15'!C324</f>
        <v>1.51370374E-5</v>
      </c>
      <c r="G57">
        <f>'2000 250 200 15'!C457</f>
        <v>7.7142214399999996E-6</v>
      </c>
      <c r="H57">
        <f>'2000 250 200 15'!C590</f>
        <v>4.4434122700000003E-6</v>
      </c>
      <c r="I57">
        <f>'2000 250 200 15'!C723</f>
        <v>2.79333526E-6</v>
      </c>
      <c r="J57">
        <f>'2000 250 200 15'!C856</f>
        <v>1.86971534E-6</v>
      </c>
      <c r="K57">
        <f>'2000 250 200 15'!C989</f>
        <v>1.31210867E-6</v>
      </c>
      <c r="L57">
        <f>'2000 250 200 15'!C1122</f>
        <v>9.5557669399999996E-7</v>
      </c>
      <c r="M57">
        <f>'2000 250 200 15'!C1255</f>
        <v>7.1703875399999995E-7</v>
      </c>
      <c r="N57">
        <f t="shared" ref="N57:U57" si="457">E57-F57</f>
        <v>1.9100416899999999E-5</v>
      </c>
      <c r="O57">
        <f t="shared" si="457"/>
        <v>7.4228159600000006E-6</v>
      </c>
      <c r="P57">
        <f t="shared" si="457"/>
        <v>3.2708091699999993E-6</v>
      </c>
      <c r="Q57">
        <f t="shared" si="457"/>
        <v>1.6500770100000003E-6</v>
      </c>
      <c r="R57">
        <f t="shared" si="457"/>
        <v>9.2361991999999998E-7</v>
      </c>
      <c r="S57">
        <f t="shared" si="457"/>
        <v>5.5760667000000002E-7</v>
      </c>
      <c r="T57">
        <f t="shared" si="457"/>
        <v>3.5653197600000005E-7</v>
      </c>
      <c r="U57">
        <f t="shared" si="457"/>
        <v>2.3853794000000001E-7</v>
      </c>
      <c r="V57">
        <f t="shared" ref="V57:AB57" si="458">E57-2*F57+G57</f>
        <v>1.167760094E-5</v>
      </c>
      <c r="W57">
        <f t="shared" si="458"/>
        <v>4.1520067900000014E-6</v>
      </c>
      <c r="X57">
        <f t="shared" si="458"/>
        <v>1.6207321599999989E-6</v>
      </c>
      <c r="Y57">
        <f t="shared" si="458"/>
        <v>7.2645709000000036E-7</v>
      </c>
      <c r="Z57">
        <f t="shared" si="458"/>
        <v>3.6601324999999996E-7</v>
      </c>
      <c r="AA57">
        <f t="shared" si="458"/>
        <v>2.0107469399999997E-7</v>
      </c>
      <c r="AB57">
        <f t="shared" si="458"/>
        <v>1.1799403600000004E-7</v>
      </c>
      <c r="AC57">
        <f t="shared" ref="AC57:AH57" si="459">E57-3*F57+3*G57-H57</f>
        <v>7.5255941500000023E-6</v>
      </c>
      <c r="AD57">
        <f t="shared" si="459"/>
        <v>2.5312746300000007E-6</v>
      </c>
      <c r="AE57">
        <f t="shared" si="459"/>
        <v>8.9427506999999814E-7</v>
      </c>
      <c r="AF57">
        <f t="shared" si="459"/>
        <v>3.6044384000000061E-7</v>
      </c>
      <c r="AG57">
        <f t="shared" si="459"/>
        <v>1.6493855600000021E-7</v>
      </c>
      <c r="AH57">
        <f t="shared" si="459"/>
        <v>8.3080657999999925E-8</v>
      </c>
      <c r="AI57">
        <f t="shared" si="278"/>
        <v>4.9943195200000003E-6</v>
      </c>
      <c r="AJ57">
        <f t="shared" si="279"/>
        <v>1.6369995600000056E-6</v>
      </c>
      <c r="AK57">
        <f t="shared" si="280"/>
        <v>5.3383122999999732E-7</v>
      </c>
      <c r="AL57">
        <f t="shared" si="281"/>
        <v>1.9550528399999997E-7</v>
      </c>
      <c r="AM57">
        <f t="shared" si="282"/>
        <v>8.1857897999999647E-8</v>
      </c>
      <c r="AN57">
        <f t="shared" si="283"/>
        <v>3.3573199599999877E-6</v>
      </c>
      <c r="AO57">
        <f t="shared" si="284"/>
        <v>1.1031683300000076E-6</v>
      </c>
      <c r="AP57">
        <f t="shared" si="285"/>
        <v>3.3832594599999989E-7</v>
      </c>
      <c r="AQ57">
        <f t="shared" si="286"/>
        <v>1.1364738599999884E-7</v>
      </c>
      <c r="AR57">
        <f t="shared" si="287"/>
        <v>2.2541516299999886E-6</v>
      </c>
      <c r="AS57">
        <f t="shared" si="288"/>
        <v>7.648423840000094E-7</v>
      </c>
      <c r="AT57">
        <f t="shared" si="289"/>
        <v>2.2467856000000084E-7</v>
      </c>
      <c r="AU57">
        <f t="shared" si="24"/>
        <v>1.4893092459999733E-6</v>
      </c>
      <c r="AV57">
        <f t="shared" si="25"/>
        <v>5.4016382400001386E-7</v>
      </c>
      <c r="AW57">
        <f t="shared" si="26"/>
        <v>9.4914542199994903E-7</v>
      </c>
      <c r="AX57">
        <f t="shared" ref="AX57:BE57" si="460">N57/(E57+F57)</f>
        <v>0.38684786905867019</v>
      </c>
      <c r="AY57">
        <f t="shared" si="460"/>
        <v>0.32483181832445607</v>
      </c>
      <c r="AZ57">
        <f t="shared" si="460"/>
        <v>0.26903337014584222</v>
      </c>
      <c r="BA57">
        <f t="shared" si="460"/>
        <v>0.22801362119648247</v>
      </c>
      <c r="BB57">
        <f t="shared" si="460"/>
        <v>0.19807203464616061</v>
      </c>
      <c r="BC57">
        <f t="shared" si="460"/>
        <v>0.17524748956809838</v>
      </c>
      <c r="BD57">
        <f t="shared" si="460"/>
        <v>0.15722285889392901</v>
      </c>
      <c r="BE57">
        <f t="shared" si="460"/>
        <v>0.14261373723722776</v>
      </c>
      <c r="BF57">
        <f t="shared" ref="BF57:BL57" si="461">V57/(E57+F57+G57)</f>
        <v>0.20455183341342348</v>
      </c>
      <c r="BG57">
        <f t="shared" si="461"/>
        <v>0.15211785382088092</v>
      </c>
      <c r="BH57">
        <f t="shared" si="461"/>
        <v>0.10840315187945967</v>
      </c>
      <c r="BI57">
        <f t="shared" si="461"/>
        <v>7.9773793663971776E-2</v>
      </c>
      <c r="BJ57">
        <f t="shared" si="461"/>
        <v>6.1255814859643057E-2</v>
      </c>
      <c r="BK57">
        <f t="shared" si="461"/>
        <v>4.8599279689202649E-2</v>
      </c>
      <c r="BL57">
        <f t="shared" si="461"/>
        <v>3.9532644001639028E-2</v>
      </c>
      <c r="BM57">
        <f t="shared" ref="BM57:BR57" si="462">AC57/(E57+F57+G57+H57)</f>
        <v>0.12230349756091745</v>
      </c>
      <c r="BN57">
        <f t="shared" si="462"/>
        <v>8.41290246642553E-2</v>
      </c>
      <c r="BO57">
        <f t="shared" si="462"/>
        <v>5.3165201457847117E-2</v>
      </c>
      <c r="BP57">
        <f t="shared" si="462"/>
        <v>3.459628209262175E-2</v>
      </c>
      <c r="BQ57">
        <f t="shared" si="462"/>
        <v>2.379813007691144E-2</v>
      </c>
      <c r="BR57">
        <f t="shared" si="462"/>
        <v>1.7114366904521797E-2</v>
      </c>
      <c r="BS57">
        <f t="shared" si="293"/>
        <v>7.7641410850077933E-2</v>
      </c>
      <c r="BT57">
        <f t="shared" si="294"/>
        <v>5.1223913107916144E-2</v>
      </c>
      <c r="BU57">
        <f t="shared" si="295"/>
        <v>2.9440099525142059E-2</v>
      </c>
      <c r="BV57">
        <f t="shared" si="296"/>
        <v>1.7188564803084661E-2</v>
      </c>
      <c r="BW57">
        <f t="shared" si="297"/>
        <v>1.0703492325334425E-2</v>
      </c>
      <c r="BX57">
        <f t="shared" si="298"/>
        <v>5.0718498875096316E-2</v>
      </c>
      <c r="BY57">
        <f t="shared" si="299"/>
        <v>3.3158219245481096E-2</v>
      </c>
      <c r="BZ57">
        <f t="shared" si="300"/>
        <v>1.7724192886982324E-2</v>
      </c>
      <c r="CA57">
        <f t="shared" si="301"/>
        <v>9.3991918339191294E-3</v>
      </c>
      <c r="CB57">
        <f t="shared" si="302"/>
        <v>3.3391235341269962E-2</v>
      </c>
      <c r="CC57">
        <f t="shared" si="303"/>
        <v>2.234721072407746E-2</v>
      </c>
      <c r="CD57">
        <f t="shared" si="304"/>
        <v>1.1344303290527468E-2</v>
      </c>
      <c r="CE57">
        <f t="shared" si="42"/>
        <v>2.1753534925514594E-2</v>
      </c>
      <c r="CF57">
        <f t="shared" si="43"/>
        <v>1.5458672431200308E-2</v>
      </c>
      <c r="CG57">
        <f t="shared" si="44"/>
        <v>1.3719959413699559E-2</v>
      </c>
      <c r="CH57" s="7">
        <v>250</v>
      </c>
      <c r="CI57" s="8">
        <v>250</v>
      </c>
      <c r="CJ57" s="8">
        <v>240</v>
      </c>
      <c r="CK57" s="8">
        <f t="shared" si="45"/>
        <v>1</v>
      </c>
      <c r="CL57" s="8">
        <f t="shared" si="46"/>
        <v>1</v>
      </c>
      <c r="CM57">
        <f t="shared" si="47"/>
        <v>0.04</v>
      </c>
      <c r="CN57">
        <f t="shared" si="59"/>
        <v>375</v>
      </c>
      <c r="CO57">
        <f t="shared" si="427"/>
        <v>500</v>
      </c>
      <c r="CP57">
        <f t="shared" si="427"/>
        <v>625</v>
      </c>
      <c r="CQ57">
        <f t="shared" si="427"/>
        <v>750</v>
      </c>
      <c r="CR57">
        <f t="shared" si="427"/>
        <v>875</v>
      </c>
      <c r="CS57">
        <f t="shared" si="427"/>
        <v>1000</v>
      </c>
      <c r="CT57">
        <f t="shared" si="427"/>
        <v>1125</v>
      </c>
      <c r="CU57">
        <f t="shared" si="427"/>
        <v>1250</v>
      </c>
      <c r="CV57">
        <f t="shared" si="404"/>
        <v>1.5</v>
      </c>
      <c r="CW57">
        <f t="shared" si="404"/>
        <v>2</v>
      </c>
      <c r="CX57">
        <f t="shared" si="404"/>
        <v>2.5</v>
      </c>
      <c r="CY57">
        <f t="shared" si="404"/>
        <v>3</v>
      </c>
      <c r="CZ57">
        <f t="shared" si="404"/>
        <v>3.5</v>
      </c>
      <c r="DA57">
        <f t="shared" si="404"/>
        <v>4</v>
      </c>
      <c r="DB57">
        <f t="shared" si="404"/>
        <v>4.5</v>
      </c>
      <c r="DC57">
        <f t="shared" si="404"/>
        <v>5</v>
      </c>
      <c r="DD57" s="11">
        <f t="shared" si="405"/>
        <v>2.6666666666666668E-2</v>
      </c>
      <c r="DE57" s="11">
        <f t="shared" si="405"/>
        <v>0.02</v>
      </c>
      <c r="DF57" s="11">
        <f t="shared" si="405"/>
        <v>1.6E-2</v>
      </c>
      <c r="DG57" s="11">
        <f t="shared" si="405"/>
        <v>1.3333333333333334E-2</v>
      </c>
      <c r="DH57" s="11">
        <f t="shared" si="405"/>
        <v>1.1428571428571429E-2</v>
      </c>
      <c r="DI57" s="11">
        <f t="shared" si="405"/>
        <v>0.01</v>
      </c>
      <c r="DJ57" s="11">
        <f t="shared" si="405"/>
        <v>8.8888888888888889E-3</v>
      </c>
      <c r="DK57" s="11">
        <f t="shared" si="405"/>
        <v>8.0000000000000002E-3</v>
      </c>
      <c r="DL57">
        <f t="shared" si="51"/>
        <v>10</v>
      </c>
      <c r="DM57">
        <f t="shared" ref="DM57:DT57" si="463">E57+F57</f>
        <v>4.9374491700000003E-5</v>
      </c>
      <c r="DN57">
        <f t="shared" si="463"/>
        <v>2.285125884E-5</v>
      </c>
      <c r="DO57">
        <f t="shared" si="463"/>
        <v>1.215763371E-5</v>
      </c>
      <c r="DP57">
        <f t="shared" si="463"/>
        <v>7.2367475300000008E-6</v>
      </c>
      <c r="DQ57">
        <f t="shared" si="463"/>
        <v>4.6630505999999998E-6</v>
      </c>
      <c r="DR57">
        <f t="shared" si="463"/>
        <v>3.1818240100000002E-6</v>
      </c>
      <c r="DS57">
        <f t="shared" si="463"/>
        <v>2.2676853640000002E-6</v>
      </c>
      <c r="DT57">
        <f t="shared" si="463"/>
        <v>1.672615448E-6</v>
      </c>
    </row>
    <row r="58" spans="1:124">
      <c r="A58">
        <f>'2000 250 200 15'!A59</f>
        <v>55</v>
      </c>
      <c r="B58">
        <f t="shared" si="7"/>
        <v>-550</v>
      </c>
      <c r="C58">
        <f>'2000 250 200 15'!B59</f>
        <v>0.57469999999999999</v>
      </c>
      <c r="D58">
        <f t="shared" si="8"/>
        <v>-0.24055880286630241</v>
      </c>
      <c r="E58">
        <f>'2000 250 200 15'!C192</f>
        <v>3.2636164899999997E-5</v>
      </c>
      <c r="F58">
        <f>'2000 250 200 15'!C325</f>
        <v>1.48486486E-5</v>
      </c>
      <c r="G58">
        <f>'2000 250 200 15'!C458</f>
        <v>7.6309164700000007E-6</v>
      </c>
      <c r="H58">
        <f>'2000 250 200 15'!C591</f>
        <v>4.4036595200000004E-6</v>
      </c>
      <c r="I58">
        <f>'2000 250 200 15'!C724</f>
        <v>2.7701203499999999E-6</v>
      </c>
      <c r="J58">
        <f>'2000 250 200 15'!C857</f>
        <v>1.85494314E-6</v>
      </c>
      <c r="K58">
        <f>'2000 250 200 15'!C990</f>
        <v>1.30211881E-6</v>
      </c>
      <c r="L58">
        <f>'2000 250 200 15'!C1123</f>
        <v>9.4847891099999995E-7</v>
      </c>
      <c r="M58">
        <f>'2000 250 200 15'!C1256</f>
        <v>7.1180377999999996E-7</v>
      </c>
      <c r="N58">
        <f t="shared" ref="N58:U58" si="464">E58-F58</f>
        <v>1.7787516299999997E-5</v>
      </c>
      <c r="O58">
        <f t="shared" si="464"/>
        <v>7.217732129999999E-6</v>
      </c>
      <c r="P58">
        <f t="shared" si="464"/>
        <v>3.2272569500000003E-6</v>
      </c>
      <c r="Q58">
        <f t="shared" si="464"/>
        <v>1.6335391700000005E-6</v>
      </c>
      <c r="R58">
        <f t="shared" si="464"/>
        <v>9.1517720999999985E-7</v>
      </c>
      <c r="S58">
        <f t="shared" si="464"/>
        <v>5.5282432999999998E-7</v>
      </c>
      <c r="T58">
        <f t="shared" si="464"/>
        <v>3.5363989900000009E-7</v>
      </c>
      <c r="U58">
        <f t="shared" si="464"/>
        <v>2.3667513099999999E-7</v>
      </c>
      <c r="V58">
        <f t="shared" ref="V58:AB58" si="465">E58-2*F58+G58</f>
        <v>1.0569784169999998E-5</v>
      </c>
      <c r="W58">
        <f t="shared" si="465"/>
        <v>3.9904751799999986E-6</v>
      </c>
      <c r="X58">
        <f t="shared" si="465"/>
        <v>1.5937177799999998E-6</v>
      </c>
      <c r="Y58">
        <f t="shared" si="465"/>
        <v>7.1836196000000069E-7</v>
      </c>
      <c r="Z58">
        <f t="shared" si="465"/>
        <v>3.6235287999999987E-7</v>
      </c>
      <c r="AA58">
        <f t="shared" si="465"/>
        <v>1.9918443099999989E-7</v>
      </c>
      <c r="AB58">
        <f t="shared" si="465"/>
        <v>1.169647680000001E-7</v>
      </c>
      <c r="AC58">
        <f t="shared" ref="AC58:AH58" si="466">E58-3*F58+3*G58-H58</f>
        <v>6.5793089899999996E-6</v>
      </c>
      <c r="AD58">
        <f t="shared" si="466"/>
        <v>2.3967573999999989E-6</v>
      </c>
      <c r="AE58">
        <f t="shared" si="466"/>
        <v>8.7535581999999953E-7</v>
      </c>
      <c r="AF58">
        <f t="shared" si="466"/>
        <v>3.5600908000000039E-7</v>
      </c>
      <c r="AG58">
        <f t="shared" si="466"/>
        <v>1.6316844899999998E-7</v>
      </c>
      <c r="AH58">
        <f t="shared" si="466"/>
        <v>8.2219662999999999E-8</v>
      </c>
      <c r="AI58">
        <f t="shared" si="278"/>
        <v>4.1825515900000003E-6</v>
      </c>
      <c r="AJ58">
        <f t="shared" si="279"/>
        <v>1.5214015799999998E-6</v>
      </c>
      <c r="AK58">
        <f t="shared" si="280"/>
        <v>5.1934673999999913E-7</v>
      </c>
      <c r="AL58">
        <f t="shared" si="281"/>
        <v>1.9284063100000083E-7</v>
      </c>
      <c r="AM58">
        <f t="shared" si="282"/>
        <v>8.0948785999999772E-8</v>
      </c>
      <c r="AN58">
        <f t="shared" si="283"/>
        <v>2.6611500100000108E-6</v>
      </c>
      <c r="AO58">
        <f t="shared" si="284"/>
        <v>1.0020548399999989E-6</v>
      </c>
      <c r="AP58">
        <f t="shared" si="285"/>
        <v>3.265061089999983E-7</v>
      </c>
      <c r="AQ58">
        <f t="shared" si="286"/>
        <v>1.1189184500000085E-7</v>
      </c>
      <c r="AR58">
        <f t="shared" si="287"/>
        <v>1.6590951700000118E-6</v>
      </c>
      <c r="AS58">
        <f t="shared" si="288"/>
        <v>6.7554873100000062E-7</v>
      </c>
      <c r="AT58">
        <f t="shared" si="289"/>
        <v>2.1461426399999428E-7</v>
      </c>
      <c r="AU58">
        <f t="shared" si="24"/>
        <v>9.835464389999731E-7</v>
      </c>
      <c r="AV58">
        <f t="shared" si="25"/>
        <v>4.6093446699999766E-7</v>
      </c>
      <c r="AW58">
        <f t="shared" si="26"/>
        <v>5.2261197199997226E-7</v>
      </c>
      <c r="AX58">
        <f t="shared" ref="AX58:BE58" si="467">N58/(E58+F58)</f>
        <v>0.37459379091801631</v>
      </c>
      <c r="AY58">
        <f t="shared" si="467"/>
        <v>0.32107970539129294</v>
      </c>
      <c r="AZ58">
        <f t="shared" si="467"/>
        <v>0.26816540546851458</v>
      </c>
      <c r="BA58">
        <f t="shared" si="467"/>
        <v>0.22770968716663459</v>
      </c>
      <c r="BB58">
        <f t="shared" si="467"/>
        <v>0.19787343719253461</v>
      </c>
      <c r="BC58">
        <f t="shared" si="467"/>
        <v>0.17510721637882334</v>
      </c>
      <c r="BD58">
        <f t="shared" si="467"/>
        <v>0.15713154585567987</v>
      </c>
      <c r="BE58">
        <f t="shared" si="467"/>
        <v>0.14255110426854412</v>
      </c>
      <c r="BF58">
        <f t="shared" ref="BF58:BL58" si="468">V58/(E58+F58+G58)</f>
        <v>0.19177436597053563</v>
      </c>
      <c r="BG58">
        <f t="shared" si="468"/>
        <v>0.14843737092031634</v>
      </c>
      <c r="BH58">
        <f t="shared" si="468"/>
        <v>0.10764947442346526</v>
      </c>
      <c r="BI58">
        <f t="shared" si="468"/>
        <v>7.9564071154288374E-2</v>
      </c>
      <c r="BJ58">
        <f t="shared" si="468"/>
        <v>6.1134087271113614E-2</v>
      </c>
      <c r="BK58">
        <f t="shared" si="468"/>
        <v>4.8516002578886497E-2</v>
      </c>
      <c r="BL58">
        <f t="shared" si="468"/>
        <v>3.9483090985646958E-2</v>
      </c>
      <c r="BM58">
        <f t="shared" ref="BM58:BR58" si="469">AC58/(E58+F58+G58+H58)</f>
        <v>0.11054059939753592</v>
      </c>
      <c r="BN58">
        <f t="shared" si="469"/>
        <v>8.0825869892572025E-2</v>
      </c>
      <c r="BO58">
        <f t="shared" si="469"/>
        <v>5.254350318029808E-2</v>
      </c>
      <c r="BP58">
        <f t="shared" si="469"/>
        <v>3.4460800601049217E-2</v>
      </c>
      <c r="BQ58">
        <f t="shared" si="469"/>
        <v>2.3731310195876956E-2</v>
      </c>
      <c r="BR58">
        <f t="shared" si="469"/>
        <v>1.706742388747436E-2</v>
      </c>
      <c r="BS58">
        <f t="shared" si="293"/>
        <v>6.7146965849362361E-2</v>
      </c>
      <c r="BT58">
        <f t="shared" si="294"/>
        <v>4.8285758215017564E-2</v>
      </c>
      <c r="BU58">
        <f t="shared" si="295"/>
        <v>2.8914025654667636E-2</v>
      </c>
      <c r="BV58">
        <f t="shared" si="296"/>
        <v>1.7096830172582917E-2</v>
      </c>
      <c r="BW58">
        <f t="shared" si="297"/>
        <v>1.0668752487954613E-2</v>
      </c>
      <c r="BX58">
        <f t="shared" si="298"/>
        <v>4.1486829902965226E-2</v>
      </c>
      <c r="BY58">
        <f t="shared" si="299"/>
        <v>3.0540762367241677E-2</v>
      </c>
      <c r="BZ58">
        <f t="shared" si="300"/>
        <v>1.7266103303174438E-2</v>
      </c>
      <c r="CA58">
        <f t="shared" si="301"/>
        <v>9.3312220131946243E-3</v>
      </c>
      <c r="CB58">
        <f t="shared" si="302"/>
        <v>2.5350375499019119E-2</v>
      </c>
      <c r="CC58">
        <f t="shared" si="303"/>
        <v>2.0010990142926746E-2</v>
      </c>
      <c r="CD58">
        <f t="shared" si="304"/>
        <v>1.0937407796049606E-2</v>
      </c>
      <c r="CE58">
        <f t="shared" si="42"/>
        <v>1.4813550537512573E-2</v>
      </c>
      <c r="CF58">
        <f t="shared" si="43"/>
        <v>1.3371779694655762E-2</v>
      </c>
      <c r="CG58">
        <f t="shared" si="44"/>
        <v>7.7877584345417304E-3</v>
      </c>
      <c r="CH58" s="7">
        <v>250</v>
      </c>
      <c r="CI58" s="8">
        <v>250</v>
      </c>
      <c r="CJ58" s="8">
        <v>240</v>
      </c>
      <c r="CK58" s="8">
        <f t="shared" si="45"/>
        <v>1</v>
      </c>
      <c r="CL58" s="8">
        <f t="shared" si="46"/>
        <v>1</v>
      </c>
      <c r="CM58">
        <f t="shared" si="47"/>
        <v>0.04</v>
      </c>
      <c r="CN58">
        <f t="shared" si="59"/>
        <v>375</v>
      </c>
      <c r="CO58">
        <f t="shared" si="427"/>
        <v>500</v>
      </c>
      <c r="CP58">
        <f t="shared" si="427"/>
        <v>625</v>
      </c>
      <c r="CQ58">
        <f t="shared" si="427"/>
        <v>750</v>
      </c>
      <c r="CR58">
        <f t="shared" si="427"/>
        <v>875</v>
      </c>
      <c r="CS58">
        <f t="shared" si="427"/>
        <v>1000</v>
      </c>
      <c r="CT58">
        <f t="shared" si="427"/>
        <v>1125</v>
      </c>
      <c r="CU58">
        <f t="shared" si="427"/>
        <v>1250</v>
      </c>
      <c r="CV58">
        <f t="shared" si="404"/>
        <v>1.5</v>
      </c>
      <c r="CW58">
        <f t="shared" si="404"/>
        <v>2</v>
      </c>
      <c r="CX58">
        <f t="shared" si="404"/>
        <v>2.5</v>
      </c>
      <c r="CY58">
        <f t="shared" si="404"/>
        <v>3</v>
      </c>
      <c r="CZ58">
        <f t="shared" si="404"/>
        <v>3.5</v>
      </c>
      <c r="DA58">
        <f t="shared" si="404"/>
        <v>4</v>
      </c>
      <c r="DB58">
        <f t="shared" si="404"/>
        <v>4.5</v>
      </c>
      <c r="DC58">
        <f t="shared" si="404"/>
        <v>5</v>
      </c>
      <c r="DD58" s="11">
        <f t="shared" si="405"/>
        <v>2.6666666666666668E-2</v>
      </c>
      <c r="DE58" s="11">
        <f t="shared" si="405"/>
        <v>0.02</v>
      </c>
      <c r="DF58" s="11">
        <f t="shared" si="405"/>
        <v>1.6E-2</v>
      </c>
      <c r="DG58" s="11">
        <f t="shared" si="405"/>
        <v>1.3333333333333334E-2</v>
      </c>
      <c r="DH58" s="11">
        <f t="shared" si="405"/>
        <v>1.1428571428571429E-2</v>
      </c>
      <c r="DI58" s="11">
        <f t="shared" si="405"/>
        <v>0.01</v>
      </c>
      <c r="DJ58" s="11">
        <f t="shared" si="405"/>
        <v>8.8888888888888889E-3</v>
      </c>
      <c r="DK58" s="11">
        <f t="shared" si="405"/>
        <v>8.0000000000000002E-3</v>
      </c>
      <c r="DL58">
        <f t="shared" si="51"/>
        <v>10</v>
      </c>
      <c r="DM58">
        <f t="shared" ref="DM58:DT58" si="470">E58+F58</f>
        <v>4.7484813499999997E-5</v>
      </c>
      <c r="DN58">
        <f t="shared" si="470"/>
        <v>2.247956507E-5</v>
      </c>
      <c r="DO58">
        <f t="shared" si="470"/>
        <v>1.2034575990000001E-5</v>
      </c>
      <c r="DP58">
        <f t="shared" si="470"/>
        <v>7.1737798699999999E-6</v>
      </c>
      <c r="DQ58">
        <f t="shared" si="470"/>
        <v>4.6250634899999995E-6</v>
      </c>
      <c r="DR58">
        <f t="shared" si="470"/>
        <v>3.1570619500000001E-6</v>
      </c>
      <c r="DS58">
        <f t="shared" si="470"/>
        <v>2.2505977209999998E-6</v>
      </c>
      <c r="DT58">
        <f t="shared" si="470"/>
        <v>1.660282691E-6</v>
      </c>
    </row>
    <row r="59" spans="1:124">
      <c r="A59">
        <f>'2000 250 200 15'!A60</f>
        <v>56</v>
      </c>
      <c r="B59">
        <f t="shared" si="7"/>
        <v>-560</v>
      </c>
      <c r="C59">
        <f>'2000 250 200 15'!B60</f>
        <v>0.64510000000000001</v>
      </c>
      <c r="D59">
        <f t="shared" si="8"/>
        <v>-0.19037295810595026</v>
      </c>
      <c r="E59">
        <f>'2000 250 200 15'!C193</f>
        <v>3.09182416E-5</v>
      </c>
      <c r="F59">
        <f>'2000 250 200 15'!C326</f>
        <v>1.45162306E-5</v>
      </c>
      <c r="G59">
        <f>'2000 250 200 15'!C459</f>
        <v>7.5384204999999999E-6</v>
      </c>
      <c r="H59">
        <f>'2000 250 200 15'!C592</f>
        <v>4.3612667E-6</v>
      </c>
      <c r="I59">
        <f>'2000 250 200 15'!C725</f>
        <v>2.7455501999999998E-6</v>
      </c>
      <c r="J59">
        <f>'2000 250 200 15'!C858</f>
        <v>1.83933302E-6</v>
      </c>
      <c r="K59">
        <f>'2000 250 200 15'!C991</f>
        <v>1.29156595E-6</v>
      </c>
      <c r="L59">
        <f>'2000 250 200 15'!C1124</f>
        <v>9.4098255199999999E-7</v>
      </c>
      <c r="M59">
        <f>'2000 250 200 15'!C1257</f>
        <v>7.0627770000000002E-7</v>
      </c>
      <c r="N59">
        <f t="shared" ref="N59:U59" si="471">E59-F59</f>
        <v>1.6402011E-5</v>
      </c>
      <c r="O59">
        <f t="shared" si="471"/>
        <v>6.9778101000000001E-6</v>
      </c>
      <c r="P59">
        <f t="shared" si="471"/>
        <v>3.1771538E-6</v>
      </c>
      <c r="Q59">
        <f t="shared" si="471"/>
        <v>1.6157165000000002E-6</v>
      </c>
      <c r="R59">
        <f t="shared" si="471"/>
        <v>9.0621717999999975E-7</v>
      </c>
      <c r="S59">
        <f t="shared" si="471"/>
        <v>5.4776707000000005E-7</v>
      </c>
      <c r="T59">
        <f t="shared" si="471"/>
        <v>3.50583398E-7</v>
      </c>
      <c r="U59">
        <f t="shared" si="471"/>
        <v>2.3470485199999998E-7</v>
      </c>
      <c r="V59">
        <f t="shared" ref="V59:AB59" si="472">E59-2*F59+G59</f>
        <v>9.4242008999999998E-6</v>
      </c>
      <c r="W59">
        <f t="shared" si="472"/>
        <v>3.8006563000000002E-6</v>
      </c>
      <c r="X59">
        <f t="shared" si="472"/>
        <v>1.5614372999999998E-6</v>
      </c>
      <c r="Y59">
        <f t="shared" si="472"/>
        <v>7.0949932000000044E-7</v>
      </c>
      <c r="Z59">
        <f t="shared" si="472"/>
        <v>3.5845010999999969E-7</v>
      </c>
      <c r="AA59">
        <f t="shared" si="472"/>
        <v>1.9718367200000005E-7</v>
      </c>
      <c r="AB59">
        <f t="shared" si="472"/>
        <v>1.1587854600000002E-7</v>
      </c>
      <c r="AC59">
        <f t="shared" ref="AC59:AH59" si="473">E59-3*F59+3*G59-H59</f>
        <v>5.6235445999999979E-6</v>
      </c>
      <c r="AD59">
        <f t="shared" si="473"/>
        <v>2.2392190000000021E-6</v>
      </c>
      <c r="AE59">
        <f t="shared" si="473"/>
        <v>8.5193797999999976E-7</v>
      </c>
      <c r="AF59">
        <f t="shared" si="473"/>
        <v>3.5104921000000011E-7</v>
      </c>
      <c r="AG59">
        <f t="shared" si="473"/>
        <v>1.6126643799999985E-7</v>
      </c>
      <c r="AH59">
        <f t="shared" si="473"/>
        <v>8.1305126000000033E-8</v>
      </c>
      <c r="AI59">
        <f t="shared" si="278"/>
        <v>3.3843255999999958E-6</v>
      </c>
      <c r="AJ59">
        <f t="shared" si="279"/>
        <v>1.3872810200000011E-6</v>
      </c>
      <c r="AK59">
        <f t="shared" si="280"/>
        <v>5.0088876999999944E-7</v>
      </c>
      <c r="AL59">
        <f t="shared" si="281"/>
        <v>1.8978277200000068E-7</v>
      </c>
      <c r="AM59">
        <f t="shared" si="282"/>
        <v>7.996131200000003E-8</v>
      </c>
      <c r="AN59">
        <f t="shared" si="283"/>
        <v>1.9970445800000009E-6</v>
      </c>
      <c r="AO59">
        <f t="shared" si="284"/>
        <v>8.8639225000000185E-7</v>
      </c>
      <c r="AP59">
        <f t="shared" si="285"/>
        <v>3.1110599799999621E-7</v>
      </c>
      <c r="AQ59">
        <f t="shared" si="286"/>
        <v>1.0982146000000256E-7</v>
      </c>
      <c r="AR59">
        <f t="shared" si="287"/>
        <v>1.1106523299999982E-6</v>
      </c>
      <c r="AS59">
        <f t="shared" si="288"/>
        <v>5.7528625200001241E-7</v>
      </c>
      <c r="AT59">
        <f t="shared" si="289"/>
        <v>2.0128453799999345E-7</v>
      </c>
      <c r="AU59">
        <f t="shared" si="24"/>
        <v>5.3536607799999849E-7</v>
      </c>
      <c r="AV59">
        <f t="shared" si="25"/>
        <v>3.7400171400000393E-7</v>
      </c>
      <c r="AW59">
        <f t="shared" si="26"/>
        <v>1.6136436399993675E-7</v>
      </c>
      <c r="AX59">
        <f t="shared" ref="AX59:BE59" si="474">N59/(E59+F59)</f>
        <v>0.36100366540628592</v>
      </c>
      <c r="AY59">
        <f t="shared" si="474"/>
        <v>0.31638723588785311</v>
      </c>
      <c r="AZ59">
        <f t="shared" si="474"/>
        <v>0.26699473243296679</v>
      </c>
      <c r="BA59">
        <f t="shared" si="474"/>
        <v>0.22734742188165849</v>
      </c>
      <c r="BB59">
        <f t="shared" si="474"/>
        <v>0.19765327414380685</v>
      </c>
      <c r="BC59">
        <f t="shared" si="474"/>
        <v>0.17495520463887726</v>
      </c>
      <c r="BD59">
        <f t="shared" si="474"/>
        <v>0.15703282490209478</v>
      </c>
      <c r="BE59">
        <f t="shared" si="474"/>
        <v>0.14248194947643281</v>
      </c>
      <c r="BF59">
        <f t="shared" ref="BF59:BL59" si="475">V59/(E59+F59+G59)</f>
        <v>0.17790610290761033</v>
      </c>
      <c r="BG59">
        <f t="shared" si="475"/>
        <v>0.14387750328326657</v>
      </c>
      <c r="BH59">
        <f t="shared" si="475"/>
        <v>0.1066174113367394</v>
      </c>
      <c r="BI59">
        <f t="shared" si="475"/>
        <v>7.9307783386666136E-2</v>
      </c>
      <c r="BJ59">
        <f t="shared" si="475"/>
        <v>6.0997738537403146E-2</v>
      </c>
      <c r="BK59">
        <f t="shared" si="475"/>
        <v>4.8425689926053804E-2</v>
      </c>
      <c r="BL59">
        <f t="shared" si="475"/>
        <v>3.9430213981738557E-2</v>
      </c>
      <c r="BM59">
        <f t="shared" ref="BM59:BR59" si="476">AC59/(E59+F59+G59+H59)</f>
        <v>9.8083667029397456E-2</v>
      </c>
      <c r="BN59">
        <f t="shared" si="476"/>
        <v>7.6786909355866517E-2</v>
      </c>
      <c r="BO59">
        <f t="shared" si="476"/>
        <v>5.1680933035803053E-2</v>
      </c>
      <c r="BP59">
        <f t="shared" si="476"/>
        <v>3.4289798081688722E-2</v>
      </c>
      <c r="BQ59">
        <f t="shared" si="476"/>
        <v>2.3655013291822135E-2</v>
      </c>
      <c r="BR59">
        <f t="shared" si="476"/>
        <v>1.7015993444849675E-2</v>
      </c>
      <c r="BS59">
        <f t="shared" si="293"/>
        <v>5.6330591850929916E-2</v>
      </c>
      <c r="BT59">
        <f t="shared" si="294"/>
        <v>4.4749844338054498E-2</v>
      </c>
      <c r="BU59">
        <f t="shared" si="295"/>
        <v>2.8177594926945278E-2</v>
      </c>
      <c r="BV59">
        <f t="shared" si="296"/>
        <v>1.6977179706941799E-2</v>
      </c>
      <c r="BW59">
        <f t="shared" si="297"/>
        <v>1.062791071731E-2</v>
      </c>
      <c r="BX59">
        <f t="shared" si="298"/>
        <v>3.2252510625139258E-2</v>
      </c>
      <c r="BY59">
        <f t="shared" si="299"/>
        <v>2.7448971170910795E-2</v>
      </c>
      <c r="BZ59">
        <f t="shared" si="300"/>
        <v>1.6621468255689924E-2</v>
      </c>
      <c r="CA59">
        <f t="shared" si="301"/>
        <v>9.2403601717562268E-3</v>
      </c>
      <c r="CB59">
        <f t="shared" si="302"/>
        <v>1.7570663455487093E-2</v>
      </c>
      <c r="CC59">
        <f t="shared" si="303"/>
        <v>1.7310510685032851E-2</v>
      </c>
      <c r="CD59">
        <f t="shared" si="304"/>
        <v>1.0362993760422295E-2</v>
      </c>
      <c r="CE59">
        <f t="shared" si="42"/>
        <v>8.3453281303945918E-3</v>
      </c>
      <c r="CF59">
        <f t="shared" si="43"/>
        <v>1.1019617615527973E-2</v>
      </c>
      <c r="CG59">
        <f t="shared" si="44"/>
        <v>2.4879689532012719E-3</v>
      </c>
      <c r="CH59" s="7">
        <v>250</v>
      </c>
      <c r="CI59" s="8">
        <v>250</v>
      </c>
      <c r="CJ59" s="8">
        <v>240</v>
      </c>
      <c r="CK59" s="8">
        <f t="shared" si="45"/>
        <v>1</v>
      </c>
      <c r="CL59" s="8">
        <f t="shared" si="46"/>
        <v>1</v>
      </c>
      <c r="CM59">
        <f t="shared" si="47"/>
        <v>0.04</v>
      </c>
      <c r="CN59">
        <f t="shared" si="59"/>
        <v>375</v>
      </c>
      <c r="CO59">
        <f t="shared" si="427"/>
        <v>500</v>
      </c>
      <c r="CP59">
        <f t="shared" si="427"/>
        <v>625</v>
      </c>
      <c r="CQ59">
        <f t="shared" si="427"/>
        <v>750</v>
      </c>
      <c r="CR59">
        <f t="shared" si="427"/>
        <v>875</v>
      </c>
      <c r="CS59">
        <f t="shared" si="427"/>
        <v>1000</v>
      </c>
      <c r="CT59">
        <f t="shared" si="427"/>
        <v>1125</v>
      </c>
      <c r="CU59">
        <f t="shared" si="427"/>
        <v>1250</v>
      </c>
      <c r="CV59">
        <f t="shared" si="404"/>
        <v>1.5</v>
      </c>
      <c r="CW59">
        <f t="shared" si="404"/>
        <v>2</v>
      </c>
      <c r="CX59">
        <f t="shared" si="404"/>
        <v>2.5</v>
      </c>
      <c r="CY59">
        <f t="shared" si="404"/>
        <v>3</v>
      </c>
      <c r="CZ59">
        <f t="shared" si="404"/>
        <v>3.5</v>
      </c>
      <c r="DA59">
        <f t="shared" si="404"/>
        <v>4</v>
      </c>
      <c r="DB59">
        <f t="shared" si="404"/>
        <v>4.5</v>
      </c>
      <c r="DC59">
        <f t="shared" si="404"/>
        <v>5</v>
      </c>
      <c r="DD59" s="11">
        <f t="shared" si="405"/>
        <v>2.6666666666666668E-2</v>
      </c>
      <c r="DE59" s="11">
        <f t="shared" si="405"/>
        <v>0.02</v>
      </c>
      <c r="DF59" s="11">
        <f t="shared" si="405"/>
        <v>1.6E-2</v>
      </c>
      <c r="DG59" s="11">
        <f t="shared" si="405"/>
        <v>1.3333333333333334E-2</v>
      </c>
      <c r="DH59" s="11">
        <f t="shared" si="405"/>
        <v>1.1428571428571429E-2</v>
      </c>
      <c r="DI59" s="11">
        <f t="shared" si="405"/>
        <v>0.01</v>
      </c>
      <c r="DJ59" s="11">
        <f t="shared" si="405"/>
        <v>8.8888888888888889E-3</v>
      </c>
      <c r="DK59" s="11">
        <f t="shared" si="405"/>
        <v>8.0000000000000002E-3</v>
      </c>
      <c r="DL59">
        <f t="shared" si="51"/>
        <v>10</v>
      </c>
      <c r="DM59">
        <f t="shared" ref="DM59:DT59" si="477">E59+F59</f>
        <v>4.54344722E-5</v>
      </c>
      <c r="DN59">
        <f t="shared" si="477"/>
        <v>2.2054651100000002E-5</v>
      </c>
      <c r="DO59">
        <f t="shared" si="477"/>
        <v>1.18996872E-5</v>
      </c>
      <c r="DP59">
        <f t="shared" si="477"/>
        <v>7.1068168999999993E-6</v>
      </c>
      <c r="DQ59">
        <f t="shared" si="477"/>
        <v>4.5848832199999996E-6</v>
      </c>
      <c r="DR59">
        <f t="shared" si="477"/>
        <v>3.1308989700000002E-6</v>
      </c>
      <c r="DS59">
        <f t="shared" si="477"/>
        <v>2.2325485020000002E-6</v>
      </c>
      <c r="DT59">
        <f t="shared" si="477"/>
        <v>1.6472602520000001E-6</v>
      </c>
    </row>
    <row r="60" spans="1:124">
      <c r="A60">
        <f>'2000 250 200 15'!A61</f>
        <v>57</v>
      </c>
      <c r="B60">
        <f t="shared" si="7"/>
        <v>-570</v>
      </c>
      <c r="C60">
        <f>'2000 250 200 15'!B61</f>
        <v>0.72409999999999997</v>
      </c>
      <c r="D60">
        <f t="shared" si="8"/>
        <v>-0.14020145251943436</v>
      </c>
      <c r="E60">
        <f>'2000 250 200 15'!C194</f>
        <v>2.9099018300000001E-5</v>
      </c>
      <c r="F60">
        <f>'2000 250 200 15'!C327</f>
        <v>1.41341318E-5</v>
      </c>
      <c r="G60">
        <f>'2000 250 200 15'!C460</f>
        <v>7.4344671799999997E-6</v>
      </c>
      <c r="H60">
        <f>'2000 250 200 15'!C593</f>
        <v>4.31586846E-6</v>
      </c>
      <c r="I60">
        <f>'2000 250 200 15'!C726</f>
        <v>2.7196073099999998E-6</v>
      </c>
      <c r="J60">
        <f>'2000 250 200 15'!C859</f>
        <v>1.8228675899999999E-6</v>
      </c>
      <c r="K60">
        <f>'2000 250 200 15'!C992</f>
        <v>1.2804255E-6</v>
      </c>
      <c r="L60">
        <f>'2000 250 200 15'!C1125</f>
        <v>9.3307755800000002E-7</v>
      </c>
      <c r="M60">
        <f>'2000 250 200 15'!C1258</f>
        <v>7.0046314700000005E-7</v>
      </c>
      <c r="N60">
        <f t="shared" ref="N60:U60" si="478">E60-F60</f>
        <v>1.4964886500000001E-5</v>
      </c>
      <c r="O60">
        <f t="shared" si="478"/>
        <v>6.6996646200000004E-6</v>
      </c>
      <c r="P60">
        <f t="shared" si="478"/>
        <v>3.1185987199999997E-6</v>
      </c>
      <c r="Q60">
        <f t="shared" si="478"/>
        <v>1.5962611500000002E-6</v>
      </c>
      <c r="R60">
        <f t="shared" si="478"/>
        <v>8.9673971999999991E-7</v>
      </c>
      <c r="S60">
        <f t="shared" si="478"/>
        <v>5.4244208999999988E-7</v>
      </c>
      <c r="T60">
        <f t="shared" si="478"/>
        <v>3.47347942E-7</v>
      </c>
      <c r="U60">
        <f t="shared" si="478"/>
        <v>2.3261441099999998E-7</v>
      </c>
      <c r="V60">
        <f t="shared" ref="V60:AB60" si="479">E60-2*F60+G60</f>
        <v>8.2652218800000007E-6</v>
      </c>
      <c r="W60">
        <f t="shared" si="479"/>
        <v>3.5810659000000007E-6</v>
      </c>
      <c r="X60">
        <f t="shared" si="479"/>
        <v>1.5223375699999995E-6</v>
      </c>
      <c r="Y60">
        <f t="shared" si="479"/>
        <v>6.9952143000000027E-7</v>
      </c>
      <c r="Z60">
        <f t="shared" si="479"/>
        <v>3.5429763000000002E-7</v>
      </c>
      <c r="AA60">
        <f t="shared" si="479"/>
        <v>1.9509414799999989E-7</v>
      </c>
      <c r="AB60">
        <f t="shared" si="479"/>
        <v>1.1473353100000002E-7</v>
      </c>
      <c r="AC60">
        <f t="shared" ref="AC60:AH60" si="480">E60-3*F60+3*G60-H60</f>
        <v>4.6841559800000033E-6</v>
      </c>
      <c r="AD60">
        <f t="shared" si="480"/>
        <v>2.0587283299999995E-6</v>
      </c>
      <c r="AE60">
        <f t="shared" si="480"/>
        <v>8.2281613999999839E-7</v>
      </c>
      <c r="AF60">
        <f t="shared" si="480"/>
        <v>3.4522380000000067E-7</v>
      </c>
      <c r="AG60">
        <f t="shared" si="480"/>
        <v>1.5920348200000035E-7</v>
      </c>
      <c r="AH60">
        <f t="shared" si="480"/>
        <v>8.0360616999999975E-8</v>
      </c>
      <c r="AI60">
        <f t="shared" si="278"/>
        <v>2.6254276500000021E-6</v>
      </c>
      <c r="AJ60">
        <f t="shared" si="279"/>
        <v>1.2359121900000037E-6</v>
      </c>
      <c r="AK60">
        <f t="shared" si="280"/>
        <v>4.775923399999973E-7</v>
      </c>
      <c r="AL60">
        <f t="shared" si="281"/>
        <v>1.8602031799999927E-7</v>
      </c>
      <c r="AM60">
        <f t="shared" si="282"/>
        <v>7.8842864999999841E-8</v>
      </c>
      <c r="AN60">
        <f t="shared" si="283"/>
        <v>1.3895154599999925E-6</v>
      </c>
      <c r="AO60">
        <f t="shared" si="284"/>
        <v>7.5831985000000849E-7</v>
      </c>
      <c r="AP60">
        <f t="shared" si="285"/>
        <v>2.9157202199999824E-7</v>
      </c>
      <c r="AQ60">
        <f t="shared" si="286"/>
        <v>1.0717745299999953E-7</v>
      </c>
      <c r="AR60">
        <f t="shared" si="287"/>
        <v>6.3119560999998533E-7</v>
      </c>
      <c r="AS60">
        <f t="shared" si="288"/>
        <v>4.6674782799999902E-7</v>
      </c>
      <c r="AT60">
        <f t="shared" si="289"/>
        <v>1.8439456900000326E-7</v>
      </c>
      <c r="AU60">
        <f t="shared" si="24"/>
        <v>1.6444778199999669E-7</v>
      </c>
      <c r="AV60">
        <f t="shared" si="25"/>
        <v>2.8235325900000815E-7</v>
      </c>
      <c r="AW60">
        <f t="shared" si="26"/>
        <v>-1.179054769999976E-7</v>
      </c>
      <c r="AX60">
        <f t="shared" ref="AX60:BE60" si="481">N60/(E60+F60)</f>
        <v>0.34614379163640913</v>
      </c>
      <c r="AY60">
        <f t="shared" si="481"/>
        <v>0.31062122422566368</v>
      </c>
      <c r="AZ60">
        <f t="shared" si="481"/>
        <v>0.26540507569705468</v>
      </c>
      <c r="BA60">
        <f t="shared" si="481"/>
        <v>0.22688744900616725</v>
      </c>
      <c r="BB60">
        <f t="shared" si="481"/>
        <v>0.19741214640503574</v>
      </c>
      <c r="BC60">
        <f t="shared" si="481"/>
        <v>0.1747956362059247</v>
      </c>
      <c r="BD60">
        <f t="shared" si="481"/>
        <v>0.15692227790001093</v>
      </c>
      <c r="BE60">
        <f t="shared" si="481"/>
        <v>0.14239890704162156</v>
      </c>
      <c r="BF60">
        <f t="shared" ref="BF60:BL60" si="482">V60/(E60+F60+G60)</f>
        <v>0.16312631861736523</v>
      </c>
      <c r="BG60">
        <f t="shared" si="482"/>
        <v>0.13834806175946576</v>
      </c>
      <c r="BH60">
        <f t="shared" si="482"/>
        <v>0.10520688127522987</v>
      </c>
      <c r="BI60">
        <f t="shared" si="482"/>
        <v>7.896752265877402E-2</v>
      </c>
      <c r="BJ60">
        <f t="shared" si="482"/>
        <v>6.0845559027593886E-2</v>
      </c>
      <c r="BK60">
        <f t="shared" si="482"/>
        <v>4.8334051803857019E-2</v>
      </c>
      <c r="BL60">
        <f t="shared" si="482"/>
        <v>3.9373665625610788E-2</v>
      </c>
      <c r="BM60">
        <f t="shared" ref="BM60:BR60" si="483">AC60/(E60+F60+G60+H60)</f>
        <v>8.519205206723228E-2</v>
      </c>
      <c r="BN60">
        <f t="shared" si="483"/>
        <v>7.1973253740710466E-2</v>
      </c>
      <c r="BO60">
        <f t="shared" si="483"/>
        <v>5.0501792675973663E-2</v>
      </c>
      <c r="BP60">
        <f t="shared" si="483"/>
        <v>3.4049873783196266E-2</v>
      </c>
      <c r="BQ60">
        <f t="shared" si="483"/>
        <v>2.3564831470695033E-2</v>
      </c>
      <c r="BR60">
        <f t="shared" si="483"/>
        <v>1.6965048907737746E-2</v>
      </c>
      <c r="BS60">
        <f t="shared" si="293"/>
        <v>4.5498906752278544E-2</v>
      </c>
      <c r="BT60">
        <f t="shared" si="294"/>
        <v>4.0619007200577081E-2</v>
      </c>
      <c r="BU60">
        <f t="shared" si="295"/>
        <v>2.7177256306858175E-2</v>
      </c>
      <c r="BV60">
        <f t="shared" si="296"/>
        <v>1.6801201080388694E-2</v>
      </c>
      <c r="BW60">
        <f t="shared" si="297"/>
        <v>1.0573793032058E-2</v>
      </c>
      <c r="BX60">
        <f t="shared" si="298"/>
        <v>2.3343016140528642E-2</v>
      </c>
      <c r="BY60">
        <f t="shared" si="299"/>
        <v>2.3916203130660386E-2</v>
      </c>
      <c r="BZ60">
        <f t="shared" si="300"/>
        <v>1.5755272948120194E-2</v>
      </c>
      <c r="CA60">
        <f t="shared" si="301"/>
        <v>9.1041993423827822E-3</v>
      </c>
      <c r="CB60">
        <f t="shared" si="302"/>
        <v>1.0380416434331866E-2</v>
      </c>
      <c r="CC60">
        <f t="shared" si="303"/>
        <v>1.4299677051238963E-2</v>
      </c>
      <c r="CD60">
        <f t="shared" si="304"/>
        <v>9.6004952547806208E-3</v>
      </c>
      <c r="CE60">
        <f t="shared" si="42"/>
        <v>2.6635764574243271E-3</v>
      </c>
      <c r="CF60">
        <f t="shared" si="43"/>
        <v>8.4686732102371414E-3</v>
      </c>
      <c r="CG60">
        <f t="shared" si="44"/>
        <v>-1.8883026127286232E-3</v>
      </c>
      <c r="CH60" s="7">
        <v>250</v>
      </c>
      <c r="CI60" s="8">
        <v>250</v>
      </c>
      <c r="CJ60" s="8">
        <v>240</v>
      </c>
      <c r="CK60" s="8">
        <f t="shared" si="45"/>
        <v>1</v>
      </c>
      <c r="CL60" s="8">
        <f t="shared" si="46"/>
        <v>1</v>
      </c>
      <c r="CM60">
        <f t="shared" si="47"/>
        <v>0.04</v>
      </c>
      <c r="CN60">
        <f t="shared" si="59"/>
        <v>375</v>
      </c>
      <c r="CO60">
        <f t="shared" si="427"/>
        <v>500</v>
      </c>
      <c r="CP60">
        <f t="shared" si="427"/>
        <v>625</v>
      </c>
      <c r="CQ60">
        <f t="shared" si="427"/>
        <v>750</v>
      </c>
      <c r="CR60">
        <f t="shared" si="427"/>
        <v>875</v>
      </c>
      <c r="CS60">
        <f t="shared" si="427"/>
        <v>1000</v>
      </c>
      <c r="CT60">
        <f t="shared" si="427"/>
        <v>1125</v>
      </c>
      <c r="CU60">
        <f t="shared" si="427"/>
        <v>1250</v>
      </c>
      <c r="CV60">
        <f t="shared" si="404"/>
        <v>1.5</v>
      </c>
      <c r="CW60">
        <f t="shared" si="404"/>
        <v>2</v>
      </c>
      <c r="CX60">
        <f t="shared" si="404"/>
        <v>2.5</v>
      </c>
      <c r="CY60">
        <f t="shared" si="404"/>
        <v>3</v>
      </c>
      <c r="CZ60">
        <f t="shared" si="404"/>
        <v>3.5</v>
      </c>
      <c r="DA60">
        <f t="shared" si="404"/>
        <v>4</v>
      </c>
      <c r="DB60">
        <f t="shared" si="404"/>
        <v>4.5</v>
      </c>
      <c r="DC60">
        <f t="shared" si="404"/>
        <v>5</v>
      </c>
      <c r="DD60" s="11">
        <f t="shared" si="405"/>
        <v>2.6666666666666668E-2</v>
      </c>
      <c r="DE60" s="11">
        <f t="shared" si="405"/>
        <v>0.02</v>
      </c>
      <c r="DF60" s="11">
        <f t="shared" si="405"/>
        <v>1.6E-2</v>
      </c>
      <c r="DG60" s="11">
        <f t="shared" si="405"/>
        <v>1.3333333333333334E-2</v>
      </c>
      <c r="DH60" s="11">
        <f t="shared" si="405"/>
        <v>1.1428571428571429E-2</v>
      </c>
      <c r="DI60" s="11">
        <f t="shared" si="405"/>
        <v>0.01</v>
      </c>
      <c r="DJ60" s="11">
        <f t="shared" si="405"/>
        <v>8.8888888888888889E-3</v>
      </c>
      <c r="DK60" s="11">
        <f t="shared" si="405"/>
        <v>8.0000000000000002E-3</v>
      </c>
      <c r="DL60">
        <f t="shared" si="51"/>
        <v>10</v>
      </c>
      <c r="DM60">
        <f t="shared" ref="DM60:DT60" si="484">E60+F60</f>
        <v>4.32331501E-5</v>
      </c>
      <c r="DN60">
        <f t="shared" si="484"/>
        <v>2.156859898E-5</v>
      </c>
      <c r="DO60">
        <f t="shared" si="484"/>
        <v>1.175033564E-5</v>
      </c>
      <c r="DP60">
        <f t="shared" si="484"/>
        <v>7.0354757699999998E-6</v>
      </c>
      <c r="DQ60">
        <f t="shared" si="484"/>
        <v>4.5424748999999993E-6</v>
      </c>
      <c r="DR60">
        <f t="shared" si="484"/>
        <v>3.1032930899999997E-6</v>
      </c>
      <c r="DS60">
        <f t="shared" si="484"/>
        <v>2.2135030579999999E-6</v>
      </c>
      <c r="DT60">
        <f t="shared" si="484"/>
        <v>1.6335407050000001E-6</v>
      </c>
    </row>
    <row r="61" spans="1:124">
      <c r="A61">
        <f>'2000 250 200 15'!A62</f>
        <v>58</v>
      </c>
      <c r="B61">
        <f t="shared" si="7"/>
        <v>-580</v>
      </c>
      <c r="C61">
        <f>'2000 250 200 15'!B62</f>
        <v>0.81269999999999998</v>
      </c>
      <c r="D61">
        <f t="shared" si="8"/>
        <v>-9.0069740247169336E-2</v>
      </c>
      <c r="E61">
        <f>'2000 250 200 15'!C195</f>
        <v>2.7198556700000002E-5</v>
      </c>
      <c r="F61">
        <f>'2000 250 200 15'!C328</f>
        <v>1.36974733E-5</v>
      </c>
      <c r="G61">
        <f>'2000 250 200 15'!C461</f>
        <v>7.3162760800000002E-6</v>
      </c>
      <c r="H61">
        <f>'2000 250 200 15'!C594</f>
        <v>4.2669129299999999E-6</v>
      </c>
      <c r="I61">
        <f>'2000 250 200 15'!C727</f>
        <v>2.6922375600000001E-6</v>
      </c>
      <c r="J61">
        <f>'2000 250 200 15'!C860</f>
        <v>1.80552909E-6</v>
      </c>
      <c r="K61">
        <f>'2000 250 200 15'!C993</f>
        <v>1.2686835699999999E-6</v>
      </c>
      <c r="L61">
        <f>'2000 250 200 15'!C1126</f>
        <v>9.2475955200000005E-7</v>
      </c>
      <c r="M61">
        <f>'2000 250 200 15'!C1259</f>
        <v>6.9436109599999998E-7</v>
      </c>
      <c r="N61">
        <f t="shared" ref="N61:U61" si="485">E61-F61</f>
        <v>1.3501083400000002E-5</v>
      </c>
      <c r="O61">
        <f t="shared" si="485"/>
        <v>6.3811972199999996E-6</v>
      </c>
      <c r="P61">
        <f t="shared" si="485"/>
        <v>3.0493631500000003E-6</v>
      </c>
      <c r="Q61">
        <f t="shared" si="485"/>
        <v>1.5746753699999997E-6</v>
      </c>
      <c r="R61">
        <f t="shared" si="485"/>
        <v>8.8670847000000014E-7</v>
      </c>
      <c r="S61">
        <f t="shared" si="485"/>
        <v>5.3684552000000005E-7</v>
      </c>
      <c r="T61">
        <f t="shared" si="485"/>
        <v>3.4392401799999988E-7</v>
      </c>
      <c r="U61">
        <f t="shared" si="485"/>
        <v>2.3039845600000006E-7</v>
      </c>
      <c r="V61">
        <f t="shared" ref="V61:AB61" si="486">E61-2*F61+G61</f>
        <v>7.1198861800000022E-6</v>
      </c>
      <c r="W61">
        <f t="shared" si="486"/>
        <v>3.3318340699999993E-6</v>
      </c>
      <c r="X61">
        <f t="shared" si="486"/>
        <v>1.4746877800000006E-6</v>
      </c>
      <c r="Y61">
        <f t="shared" si="486"/>
        <v>6.8796689999999959E-7</v>
      </c>
      <c r="Z61">
        <f t="shared" si="486"/>
        <v>3.498629500000001E-7</v>
      </c>
      <c r="AA61">
        <f t="shared" si="486"/>
        <v>1.9292150200000016E-7</v>
      </c>
      <c r="AB61">
        <f t="shared" si="486"/>
        <v>1.1352556199999982E-7</v>
      </c>
      <c r="AC61">
        <f t="shared" ref="AC61:AH61" si="487">E61-3*F61+3*G61-H61</f>
        <v>3.7880521100000003E-6</v>
      </c>
      <c r="AD61">
        <f t="shared" si="487"/>
        <v>1.8571462899999978E-6</v>
      </c>
      <c r="AE61">
        <f t="shared" si="487"/>
        <v>7.8672088000000186E-7</v>
      </c>
      <c r="AF61">
        <f t="shared" si="487"/>
        <v>3.3810394999999844E-7</v>
      </c>
      <c r="AG61">
        <f t="shared" si="487"/>
        <v>1.5694144800000036E-7</v>
      </c>
      <c r="AH61">
        <f t="shared" si="487"/>
        <v>7.9395940000000555E-8</v>
      </c>
      <c r="AI61">
        <f t="shared" si="278"/>
        <v>1.9309058200000059E-6</v>
      </c>
      <c r="AJ61">
        <f t="shared" si="279"/>
        <v>1.0704254099999977E-6</v>
      </c>
      <c r="AK61">
        <f t="shared" si="280"/>
        <v>4.4861693000000237E-7</v>
      </c>
      <c r="AL61">
        <f t="shared" si="281"/>
        <v>1.8116250199999914E-7</v>
      </c>
      <c r="AM61">
        <f t="shared" si="282"/>
        <v>7.7545508000000014E-8</v>
      </c>
      <c r="AN61">
        <f t="shared" si="283"/>
        <v>8.6048041000001074E-7</v>
      </c>
      <c r="AO61">
        <f t="shared" si="284"/>
        <v>6.2180847999999553E-7</v>
      </c>
      <c r="AP61">
        <f t="shared" si="285"/>
        <v>2.6745442800000047E-7</v>
      </c>
      <c r="AQ61">
        <f t="shared" si="286"/>
        <v>1.0361699400000145E-7</v>
      </c>
      <c r="AR61">
        <f t="shared" si="287"/>
        <v>2.3867193000000907E-7</v>
      </c>
      <c r="AS61">
        <f t="shared" si="288"/>
        <v>3.5435405199998764E-7</v>
      </c>
      <c r="AT61">
        <f t="shared" si="289"/>
        <v>1.6383743400000008E-7</v>
      </c>
      <c r="AU61">
        <f t="shared" si="24"/>
        <v>-1.1568212199998979E-7</v>
      </c>
      <c r="AV61">
        <f t="shared" si="25"/>
        <v>1.905166180000009E-7</v>
      </c>
      <c r="AW61">
        <f t="shared" si="26"/>
        <v>-3.0619874000002606E-7</v>
      </c>
      <c r="AX61">
        <f t="shared" ref="AX61:BE61" si="488">N61/(E61+F61)</f>
        <v>0.33013188321702625</v>
      </c>
      <c r="AY61">
        <f t="shared" si="488"/>
        <v>0.30366771320083191</v>
      </c>
      <c r="AZ61">
        <f t="shared" si="488"/>
        <v>0.26325765273858726</v>
      </c>
      <c r="BA61">
        <f t="shared" si="488"/>
        <v>0.22627407932372501</v>
      </c>
      <c r="BB61">
        <f t="shared" si="488"/>
        <v>0.19714416931789916</v>
      </c>
      <c r="BC61">
        <f t="shared" si="488"/>
        <v>0.17462862182084699</v>
      </c>
      <c r="BD61">
        <f t="shared" si="488"/>
        <v>0.1567964149835839</v>
      </c>
      <c r="BE61">
        <f t="shared" si="488"/>
        <v>0.14229851017254155</v>
      </c>
      <c r="BF61">
        <f t="shared" ref="BF61:BL61" si="489">V61/(E61+F61+G61)</f>
        <v>0.14767777687683681</v>
      </c>
      <c r="BG61">
        <f t="shared" si="489"/>
        <v>0.13179378092013286</v>
      </c>
      <c r="BH61">
        <f t="shared" si="489"/>
        <v>0.10330253689925292</v>
      </c>
      <c r="BI61">
        <f t="shared" si="489"/>
        <v>7.8493103338296774E-2</v>
      </c>
      <c r="BJ61">
        <f t="shared" si="489"/>
        <v>6.0672152997446688E-2</v>
      </c>
      <c r="BK61">
        <f t="shared" si="489"/>
        <v>4.824277133536635E-2</v>
      </c>
      <c r="BL61">
        <f t="shared" si="489"/>
        <v>3.9312070150871917E-2</v>
      </c>
      <c r="BM61">
        <f t="shared" ref="BM61:BR61" si="490">AC61/(E61+F61+G61+H61)</f>
        <v>7.218194518630662E-2</v>
      </c>
      <c r="BN61">
        <f t="shared" si="490"/>
        <v>6.6390910439418735E-2</v>
      </c>
      <c r="BO61">
        <f t="shared" si="490"/>
        <v>4.8922520317427567E-2</v>
      </c>
      <c r="BP61">
        <f t="shared" si="490"/>
        <v>3.3697967964011991E-2</v>
      </c>
      <c r="BQ61">
        <f t="shared" si="490"/>
        <v>2.3454868902292779E-2</v>
      </c>
      <c r="BR61">
        <f t="shared" si="490"/>
        <v>1.691674867085757E-2</v>
      </c>
      <c r="BS61">
        <f t="shared" si="293"/>
        <v>3.499827519598158E-2</v>
      </c>
      <c r="BT61">
        <f t="shared" si="294"/>
        <v>3.5946335900992332E-2</v>
      </c>
      <c r="BU61">
        <f t="shared" si="295"/>
        <v>2.5857421243911501E-2</v>
      </c>
      <c r="BV61">
        <f t="shared" si="296"/>
        <v>1.6532257114344466E-2</v>
      </c>
      <c r="BW61">
        <f t="shared" si="297"/>
        <v>1.0499595682709792E-2</v>
      </c>
      <c r="BX61">
        <f t="shared" si="298"/>
        <v>1.5102245231693619E-2</v>
      </c>
      <c r="BY61">
        <f t="shared" si="299"/>
        <v>2.0027900481861514E-2</v>
      </c>
      <c r="BZ61">
        <f t="shared" si="300"/>
        <v>1.4635470703607439E-2</v>
      </c>
      <c r="CA61">
        <f t="shared" si="301"/>
        <v>8.892266730101437E-3</v>
      </c>
      <c r="CB61">
        <f t="shared" si="302"/>
        <v>4.0976768428489232E-3</v>
      </c>
      <c r="CC61">
        <f t="shared" si="303"/>
        <v>1.1083306322856434E-2</v>
      </c>
      <c r="CD61">
        <f t="shared" si="304"/>
        <v>8.6372243126984286E-3</v>
      </c>
      <c r="CE61">
        <f t="shared" si="42"/>
        <v>-1.9550664813701838E-3</v>
      </c>
      <c r="CF61">
        <f t="shared" si="43"/>
        <v>5.8322187612470039E-3</v>
      </c>
      <c r="CG61">
        <f t="shared" si="44"/>
        <v>-5.1148386325924871E-3</v>
      </c>
      <c r="CH61" s="7">
        <v>250</v>
      </c>
      <c r="CI61" s="8">
        <v>250</v>
      </c>
      <c r="CJ61" s="8">
        <v>240</v>
      </c>
      <c r="CK61" s="8">
        <f t="shared" si="45"/>
        <v>1</v>
      </c>
      <c r="CL61" s="8">
        <f t="shared" si="46"/>
        <v>1</v>
      </c>
      <c r="CM61">
        <f t="shared" si="47"/>
        <v>0.04</v>
      </c>
      <c r="CN61">
        <f t="shared" si="59"/>
        <v>375</v>
      </c>
      <c r="CO61">
        <f t="shared" si="427"/>
        <v>500</v>
      </c>
      <c r="CP61">
        <f t="shared" si="427"/>
        <v>625</v>
      </c>
      <c r="CQ61">
        <f t="shared" si="427"/>
        <v>750</v>
      </c>
      <c r="CR61">
        <f t="shared" si="427"/>
        <v>875</v>
      </c>
      <c r="CS61">
        <f t="shared" si="427"/>
        <v>1000</v>
      </c>
      <c r="CT61">
        <f t="shared" si="427"/>
        <v>1125</v>
      </c>
      <c r="CU61">
        <f t="shared" si="427"/>
        <v>1250</v>
      </c>
      <c r="CV61">
        <f t="shared" si="404"/>
        <v>1.5</v>
      </c>
      <c r="CW61">
        <f t="shared" si="404"/>
        <v>2</v>
      </c>
      <c r="CX61">
        <f t="shared" si="404"/>
        <v>2.5</v>
      </c>
      <c r="CY61">
        <f t="shared" si="404"/>
        <v>3</v>
      </c>
      <c r="CZ61">
        <f t="shared" si="404"/>
        <v>3.5</v>
      </c>
      <c r="DA61">
        <f t="shared" si="404"/>
        <v>4</v>
      </c>
      <c r="DB61">
        <f t="shared" si="404"/>
        <v>4.5</v>
      </c>
      <c r="DC61">
        <f t="shared" si="404"/>
        <v>5</v>
      </c>
      <c r="DD61" s="11">
        <f t="shared" si="405"/>
        <v>2.6666666666666668E-2</v>
      </c>
      <c r="DE61" s="11">
        <f t="shared" si="405"/>
        <v>0.02</v>
      </c>
      <c r="DF61" s="11">
        <f t="shared" si="405"/>
        <v>1.6E-2</v>
      </c>
      <c r="DG61" s="11">
        <f t="shared" si="405"/>
        <v>1.3333333333333334E-2</v>
      </c>
      <c r="DH61" s="11">
        <f t="shared" si="405"/>
        <v>1.1428571428571429E-2</v>
      </c>
      <c r="DI61" s="11">
        <f t="shared" si="405"/>
        <v>0.01</v>
      </c>
      <c r="DJ61" s="11">
        <f t="shared" si="405"/>
        <v>8.8888888888888889E-3</v>
      </c>
      <c r="DK61" s="11">
        <f t="shared" si="405"/>
        <v>8.0000000000000002E-3</v>
      </c>
      <c r="DL61">
        <f t="shared" si="51"/>
        <v>10</v>
      </c>
      <c r="DM61">
        <f t="shared" ref="DM61:DT61" si="491">E61+F61</f>
        <v>4.0896029999999998E-5</v>
      </c>
      <c r="DN61">
        <f t="shared" si="491"/>
        <v>2.1013749379999999E-5</v>
      </c>
      <c r="DO61">
        <f t="shared" si="491"/>
        <v>1.1583189010000001E-5</v>
      </c>
      <c r="DP61">
        <f t="shared" si="491"/>
        <v>6.95915049E-6</v>
      </c>
      <c r="DQ61">
        <f t="shared" si="491"/>
        <v>4.4977666500000003E-6</v>
      </c>
      <c r="DR61">
        <f t="shared" si="491"/>
        <v>3.0742126599999999E-6</v>
      </c>
      <c r="DS61">
        <f t="shared" si="491"/>
        <v>2.193443122E-6</v>
      </c>
      <c r="DT61">
        <f t="shared" si="491"/>
        <v>1.619120648E-6</v>
      </c>
    </row>
    <row r="62" spans="1:124">
      <c r="A62">
        <f>'2000 250 200 15'!A63</f>
        <v>59</v>
      </c>
      <c r="B62">
        <f t="shared" si="7"/>
        <v>-590</v>
      </c>
      <c r="C62">
        <f>'2000 250 200 15'!B63</f>
        <v>0.9123</v>
      </c>
      <c r="D62">
        <f t="shared" si="8"/>
        <v>-3.9862325136205398E-2</v>
      </c>
      <c r="E62">
        <f>'2000 250 200 15'!C196</f>
        <v>2.5240790999999999E-5</v>
      </c>
      <c r="F62">
        <f>'2000 250 200 15'!C329</f>
        <v>1.32028328E-5</v>
      </c>
      <c r="G62">
        <f>'2000 250 200 15'!C462</f>
        <v>7.1806307500000003E-6</v>
      </c>
      <c r="H62">
        <f>'2000 250 200 15'!C595</f>
        <v>4.2136002100000003E-6</v>
      </c>
      <c r="I62">
        <f>'2000 250 200 15'!C728</f>
        <v>2.6633192399999999E-6</v>
      </c>
      <c r="J62">
        <f>'2000 250 200 15'!C861</f>
        <v>1.7873E-6</v>
      </c>
      <c r="K62">
        <f>'2000 250 200 15'!C994</f>
        <v>1.2563446400000001E-6</v>
      </c>
      <c r="L62">
        <f>'2000 250 200 15'!C1127</f>
        <v>9.1603279799999996E-7</v>
      </c>
      <c r="M62">
        <f>'2000 250 200 15'!C1260</f>
        <v>6.87969552E-7</v>
      </c>
      <c r="N62">
        <f t="shared" ref="N62:U62" si="492">E62-F62</f>
        <v>1.2037958199999999E-5</v>
      </c>
      <c r="O62">
        <f t="shared" si="492"/>
        <v>6.0222020500000002E-6</v>
      </c>
      <c r="P62">
        <f t="shared" si="492"/>
        <v>2.96703054E-6</v>
      </c>
      <c r="Q62">
        <f t="shared" si="492"/>
        <v>1.5502809700000004E-6</v>
      </c>
      <c r="R62">
        <f t="shared" si="492"/>
        <v>8.7601923999999987E-7</v>
      </c>
      <c r="S62">
        <f t="shared" si="492"/>
        <v>5.3095535999999993E-7</v>
      </c>
      <c r="T62">
        <f t="shared" si="492"/>
        <v>3.4031184200000013E-7</v>
      </c>
      <c r="U62">
        <f t="shared" si="492"/>
        <v>2.2806324599999996E-7</v>
      </c>
      <c r="V62">
        <f t="shared" ref="V62:AB62" si="493">E62-2*F62+G62</f>
        <v>6.0157561499999988E-6</v>
      </c>
      <c r="W62">
        <f t="shared" si="493"/>
        <v>3.0551715100000002E-6</v>
      </c>
      <c r="X62">
        <f t="shared" si="493"/>
        <v>1.4167495699999995E-6</v>
      </c>
      <c r="Y62">
        <f t="shared" si="493"/>
        <v>6.7426173000000056E-7</v>
      </c>
      <c r="Z62">
        <f t="shared" si="493"/>
        <v>3.4506387999999993E-7</v>
      </c>
      <c r="AA62">
        <f t="shared" si="493"/>
        <v>1.9064351799999981E-7</v>
      </c>
      <c r="AB62">
        <f t="shared" si="493"/>
        <v>1.1224859600000016E-7</v>
      </c>
      <c r="AC62">
        <f t="shared" ref="AC62:AH62" si="494">E62-3*F62+3*G62-H62</f>
        <v>2.9605846400000011E-6</v>
      </c>
      <c r="AD62">
        <f t="shared" si="494"/>
        <v>1.6384219400000007E-6</v>
      </c>
      <c r="AE62">
        <f t="shared" si="494"/>
        <v>7.4248783999999812E-7</v>
      </c>
      <c r="AF62">
        <f t="shared" si="494"/>
        <v>3.2919785000000084E-7</v>
      </c>
      <c r="AG62">
        <f t="shared" si="494"/>
        <v>1.544203619999997E-7</v>
      </c>
      <c r="AH62">
        <f t="shared" si="494"/>
        <v>7.8394921999999646E-8</v>
      </c>
      <c r="AI62">
        <f t="shared" si="278"/>
        <v>1.3221626999999996E-6</v>
      </c>
      <c r="AJ62">
        <f t="shared" si="279"/>
        <v>8.9593410000000169E-7</v>
      </c>
      <c r="AK62">
        <f t="shared" si="280"/>
        <v>4.1328998999999749E-7</v>
      </c>
      <c r="AL62">
        <f t="shared" si="281"/>
        <v>1.7477748800000093E-7</v>
      </c>
      <c r="AM62">
        <f t="shared" si="282"/>
        <v>7.6025440000000055E-8</v>
      </c>
      <c r="AN62">
        <f t="shared" si="283"/>
        <v>4.2622859999999452E-7</v>
      </c>
      <c r="AO62">
        <f t="shared" si="284"/>
        <v>4.8264411000000399E-7</v>
      </c>
      <c r="AP62">
        <f t="shared" si="285"/>
        <v>2.3851250199999847E-7</v>
      </c>
      <c r="AQ62">
        <f t="shared" si="286"/>
        <v>9.8752047999998331E-8</v>
      </c>
      <c r="AR62">
        <f t="shared" si="287"/>
        <v>-5.6415509999996549E-8</v>
      </c>
      <c r="AS62">
        <f t="shared" si="288"/>
        <v>2.4413160800001124E-7</v>
      </c>
      <c r="AT62">
        <f t="shared" si="289"/>
        <v>1.3976045399999675E-7</v>
      </c>
      <c r="AU62">
        <f t="shared" si="24"/>
        <v>-3.0054711800002705E-7</v>
      </c>
      <c r="AV62">
        <f t="shared" si="25"/>
        <v>1.0437115400000432E-7</v>
      </c>
      <c r="AW62">
        <f t="shared" si="26"/>
        <v>-4.049182720000229E-7</v>
      </c>
      <c r="AX62">
        <f t="shared" ref="AX62:BE62" si="495">N62/(E62+F62)</f>
        <v>0.31313276455483363</v>
      </c>
      <c r="AY62">
        <f t="shared" si="495"/>
        <v>0.29544547398570054</v>
      </c>
      <c r="AZ62">
        <f t="shared" si="495"/>
        <v>0.26039761265292094</v>
      </c>
      <c r="BA62">
        <f t="shared" si="495"/>
        <v>0.22543247471075153</v>
      </c>
      <c r="BB62">
        <f t="shared" si="495"/>
        <v>0.19683086616953552</v>
      </c>
      <c r="BC62">
        <f t="shared" si="495"/>
        <v>0.17444722456166892</v>
      </c>
      <c r="BD62">
        <f t="shared" si="495"/>
        <v>0.15665410441442823</v>
      </c>
      <c r="BE62">
        <f t="shared" si="495"/>
        <v>0.14218386026678823</v>
      </c>
      <c r="BF62">
        <f t="shared" ref="BF62:BL62" si="496">V62/(E62+F62+G62)</f>
        <v>0.13185434390839812</v>
      </c>
      <c r="BG62">
        <f t="shared" si="496"/>
        <v>0.12420878930144302</v>
      </c>
      <c r="BH62">
        <f t="shared" si="496"/>
        <v>0.10078210995824859</v>
      </c>
      <c r="BI62">
        <f t="shared" si="496"/>
        <v>7.7821404904512267E-2</v>
      </c>
      <c r="BJ62">
        <f t="shared" si="496"/>
        <v>6.0463652347489523E-2</v>
      </c>
      <c r="BK62">
        <f t="shared" si="496"/>
        <v>4.81462242783827E-2</v>
      </c>
      <c r="BL62">
        <f t="shared" si="496"/>
        <v>3.9242999675364612E-2</v>
      </c>
      <c r="BM62">
        <f t="shared" ref="BM62:BR62" si="497">AC62/(E62+F62+G62+H62)</f>
        <v>5.940433540442383E-2</v>
      </c>
      <c r="BN62">
        <f t="shared" si="497"/>
        <v>6.0102675006437019E-2</v>
      </c>
      <c r="BO62">
        <f t="shared" si="497"/>
        <v>4.6859883850463795E-2</v>
      </c>
      <c r="BP62">
        <f t="shared" si="497"/>
        <v>3.3183380200308837E-2</v>
      </c>
      <c r="BQ62">
        <f t="shared" si="497"/>
        <v>2.331578430545601E-2</v>
      </c>
      <c r="BR62">
        <f t="shared" si="497"/>
        <v>1.6867658444945633E-2</v>
      </c>
      <c r="BS62">
        <f t="shared" si="293"/>
        <v>2.5183488277804977E-2</v>
      </c>
      <c r="BT62">
        <f t="shared" si="294"/>
        <v>3.084356504441341E-2</v>
      </c>
      <c r="BU62">
        <f t="shared" si="295"/>
        <v>2.4167316603709164E-2</v>
      </c>
      <c r="BV62">
        <f t="shared" si="296"/>
        <v>1.6128447870340391E-2</v>
      </c>
      <c r="BW62">
        <f t="shared" si="297"/>
        <v>1.0398822482319147E-2</v>
      </c>
      <c r="BX62">
        <f t="shared" si="298"/>
        <v>7.851180344468597E-3</v>
      </c>
      <c r="BY62">
        <f t="shared" si="299"/>
        <v>1.5926731447503523E-2</v>
      </c>
      <c r="BZ62">
        <f t="shared" si="300"/>
        <v>1.3238024561389986E-2</v>
      </c>
      <c r="CA62">
        <f t="shared" si="301"/>
        <v>8.5688297702241657E-3</v>
      </c>
      <c r="CB62">
        <f t="shared" si="302"/>
        <v>-1.0156754739922675E-3</v>
      </c>
      <c r="CC62">
        <f t="shared" si="303"/>
        <v>7.8197032476869429E-3</v>
      </c>
      <c r="CD62">
        <f t="shared" si="304"/>
        <v>7.471744487928424E-3</v>
      </c>
      <c r="CE62">
        <f t="shared" si="42"/>
        <v>-5.3231063709703276E-3</v>
      </c>
      <c r="CF62">
        <f t="shared" si="43"/>
        <v>3.2709996208701796E-3</v>
      </c>
      <c r="CG62">
        <f t="shared" si="44"/>
        <v>-7.0853302830320179E-3</v>
      </c>
      <c r="CH62" s="7">
        <v>250</v>
      </c>
      <c r="CI62" s="8">
        <v>250</v>
      </c>
      <c r="CJ62" s="8">
        <v>240</v>
      </c>
      <c r="CK62" s="8">
        <f t="shared" si="45"/>
        <v>1</v>
      </c>
      <c r="CL62" s="8">
        <f t="shared" si="46"/>
        <v>1</v>
      </c>
      <c r="CM62">
        <f t="shared" si="47"/>
        <v>0.04</v>
      </c>
      <c r="CN62">
        <f t="shared" si="59"/>
        <v>375</v>
      </c>
      <c r="CO62">
        <f t="shared" si="427"/>
        <v>500</v>
      </c>
      <c r="CP62">
        <f t="shared" si="427"/>
        <v>625</v>
      </c>
      <c r="CQ62">
        <f t="shared" si="427"/>
        <v>750</v>
      </c>
      <c r="CR62">
        <f t="shared" si="427"/>
        <v>875</v>
      </c>
      <c r="CS62">
        <f t="shared" si="427"/>
        <v>1000</v>
      </c>
      <c r="CT62">
        <f t="shared" si="427"/>
        <v>1125</v>
      </c>
      <c r="CU62">
        <f t="shared" si="427"/>
        <v>1250</v>
      </c>
      <c r="CV62">
        <f t="shared" si="404"/>
        <v>1.5</v>
      </c>
      <c r="CW62">
        <f t="shared" si="404"/>
        <v>2</v>
      </c>
      <c r="CX62">
        <f t="shared" si="404"/>
        <v>2.5</v>
      </c>
      <c r="CY62">
        <f t="shared" si="404"/>
        <v>3</v>
      </c>
      <c r="CZ62">
        <f t="shared" si="404"/>
        <v>3.5</v>
      </c>
      <c r="DA62">
        <f t="shared" si="404"/>
        <v>4</v>
      </c>
      <c r="DB62">
        <f t="shared" si="404"/>
        <v>4.5</v>
      </c>
      <c r="DC62">
        <f t="shared" si="404"/>
        <v>5</v>
      </c>
      <c r="DD62" s="11">
        <f t="shared" si="405"/>
        <v>2.6666666666666668E-2</v>
      </c>
      <c r="DE62" s="11">
        <f t="shared" si="405"/>
        <v>0.02</v>
      </c>
      <c r="DF62" s="11">
        <f t="shared" si="405"/>
        <v>1.6E-2</v>
      </c>
      <c r="DG62" s="11">
        <f t="shared" si="405"/>
        <v>1.3333333333333334E-2</v>
      </c>
      <c r="DH62" s="11">
        <f t="shared" si="405"/>
        <v>1.1428571428571429E-2</v>
      </c>
      <c r="DI62" s="11">
        <f t="shared" si="405"/>
        <v>0.01</v>
      </c>
      <c r="DJ62" s="11">
        <f t="shared" si="405"/>
        <v>8.8888888888888889E-3</v>
      </c>
      <c r="DK62" s="11">
        <f t="shared" si="405"/>
        <v>8.0000000000000002E-3</v>
      </c>
      <c r="DL62">
        <f t="shared" si="51"/>
        <v>10</v>
      </c>
      <c r="DM62">
        <f t="shared" ref="DM62:DT62" si="498">E62+F62</f>
        <v>3.8443623800000001E-5</v>
      </c>
      <c r="DN62">
        <f t="shared" si="498"/>
        <v>2.0383463550000002E-5</v>
      </c>
      <c r="DO62">
        <f t="shared" si="498"/>
        <v>1.1394230960000001E-5</v>
      </c>
      <c r="DP62">
        <f t="shared" si="498"/>
        <v>6.8769194500000002E-6</v>
      </c>
      <c r="DQ62">
        <f t="shared" si="498"/>
        <v>4.4506192399999997E-6</v>
      </c>
      <c r="DR62">
        <f t="shared" si="498"/>
        <v>3.0436446400000001E-6</v>
      </c>
      <c r="DS62">
        <f t="shared" si="498"/>
        <v>2.1723774380000003E-6</v>
      </c>
      <c r="DT62">
        <f t="shared" si="498"/>
        <v>1.6040023500000001E-6</v>
      </c>
    </row>
    <row r="63" spans="1:124">
      <c r="A63">
        <f>'2000 250 200 15'!A64</f>
        <v>60</v>
      </c>
      <c r="B63">
        <f t="shared" si="7"/>
        <v>-600</v>
      </c>
      <c r="C63">
        <f>'2000 250 200 15'!B64</f>
        <v>1.024</v>
      </c>
      <c r="D63">
        <f t="shared" si="8"/>
        <v>1.0299956639811961E-2</v>
      </c>
      <c r="E63">
        <f>'2000 250 200 15'!C197</f>
        <v>2.3252305400000001E-5</v>
      </c>
      <c r="F63">
        <f>'2000 250 200 15'!C330</f>
        <v>1.26488607E-5</v>
      </c>
      <c r="G63">
        <f>'2000 250 200 15'!C463</f>
        <v>7.0240130499999997E-6</v>
      </c>
      <c r="H63">
        <f>'2000 250 200 15'!C596</f>
        <v>4.1548043899999996E-6</v>
      </c>
      <c r="I63">
        <f>'2000 250 200 15'!C729</f>
        <v>2.63262691E-6</v>
      </c>
      <c r="J63">
        <f>'2000 250 200 15'!C862</f>
        <v>1.7681546599999999E-6</v>
      </c>
      <c r="K63">
        <f>'2000 250 200 15'!C995</f>
        <v>1.24342475E-6</v>
      </c>
      <c r="L63">
        <f>'2000 250 200 15'!C1128</f>
        <v>9.0690592300000005E-7</v>
      </c>
      <c r="M63">
        <f>'2000 250 200 15'!C1261</f>
        <v>6.8128340199999998E-7</v>
      </c>
      <c r="N63">
        <f t="shared" ref="N63:U63" si="499">E63-F63</f>
        <v>1.0603444700000001E-5</v>
      </c>
      <c r="O63">
        <f t="shared" si="499"/>
        <v>5.6248476500000006E-6</v>
      </c>
      <c r="P63">
        <f t="shared" si="499"/>
        <v>2.8692086600000001E-6</v>
      </c>
      <c r="Q63">
        <f t="shared" si="499"/>
        <v>1.5221774799999996E-6</v>
      </c>
      <c r="R63">
        <f t="shared" si="499"/>
        <v>8.6447225000000007E-7</v>
      </c>
      <c r="S63">
        <f t="shared" si="499"/>
        <v>5.247299099999999E-7</v>
      </c>
      <c r="T63">
        <f t="shared" si="499"/>
        <v>3.3651882699999998E-7</v>
      </c>
      <c r="U63">
        <f t="shared" si="499"/>
        <v>2.2562252100000007E-7</v>
      </c>
      <c r="V63">
        <f t="shared" ref="V63:AB63" si="500">E63-2*F63+G63</f>
        <v>4.9785970500000002E-6</v>
      </c>
      <c r="W63">
        <f t="shared" si="500"/>
        <v>2.7556389900000005E-6</v>
      </c>
      <c r="X63">
        <f t="shared" si="500"/>
        <v>1.3470311800000004E-6</v>
      </c>
      <c r="Y63">
        <f t="shared" si="500"/>
        <v>6.5770522999999956E-7</v>
      </c>
      <c r="Z63">
        <f t="shared" si="500"/>
        <v>3.3974234000000017E-7</v>
      </c>
      <c r="AA63">
        <f t="shared" si="500"/>
        <v>1.8821108299999992E-7</v>
      </c>
      <c r="AB63">
        <f t="shared" si="500"/>
        <v>1.1089630599999991E-7</v>
      </c>
      <c r="AC63">
        <f t="shared" ref="AC63:AH63" si="501">E63-3*F63+3*G63-H63</f>
        <v>2.2229580599999971E-6</v>
      </c>
      <c r="AD63">
        <f t="shared" si="501"/>
        <v>1.4086078100000001E-6</v>
      </c>
      <c r="AE63">
        <f t="shared" si="501"/>
        <v>6.8932595000000214E-7</v>
      </c>
      <c r="AF63">
        <f t="shared" si="501"/>
        <v>3.1796288999999918E-7</v>
      </c>
      <c r="AG63">
        <f t="shared" si="501"/>
        <v>1.5153125700000004E-7</v>
      </c>
      <c r="AH63">
        <f t="shared" si="501"/>
        <v>7.7314776999999695E-8</v>
      </c>
      <c r="AI63">
        <f t="shared" si="278"/>
        <v>8.1435024999999782E-7</v>
      </c>
      <c r="AJ63">
        <f t="shared" si="279"/>
        <v>7.1928185999999925E-7</v>
      </c>
      <c r="AK63">
        <f t="shared" si="280"/>
        <v>3.7136306000000317E-7</v>
      </c>
      <c r="AL63">
        <f t="shared" si="281"/>
        <v>1.6643163299999956E-7</v>
      </c>
      <c r="AM63">
        <f t="shared" si="282"/>
        <v>7.4216480000000664E-8</v>
      </c>
      <c r="AN63">
        <f t="shared" si="283"/>
        <v>9.5068390000001535E-8</v>
      </c>
      <c r="AO63">
        <f t="shared" si="284"/>
        <v>3.4791879999999756E-7</v>
      </c>
      <c r="AP63">
        <f t="shared" si="285"/>
        <v>2.0493142700000192E-7</v>
      </c>
      <c r="AQ63">
        <f t="shared" si="286"/>
        <v>9.2215152999999426E-8</v>
      </c>
      <c r="AR63">
        <f t="shared" si="287"/>
        <v>-2.5285041000000005E-7</v>
      </c>
      <c r="AS63">
        <f t="shared" si="288"/>
        <v>1.4298737299999226E-7</v>
      </c>
      <c r="AT63">
        <f t="shared" si="289"/>
        <v>1.1271627400001086E-7</v>
      </c>
      <c r="AU63">
        <f t="shared" si="24"/>
        <v>-3.9583778300001602E-7</v>
      </c>
      <c r="AV63">
        <f t="shared" si="25"/>
        <v>3.0271098999995059E-8</v>
      </c>
      <c r="AW63">
        <f t="shared" si="26"/>
        <v>-4.2610888199996883E-7</v>
      </c>
      <c r="AX63">
        <f t="shared" ref="AX63:BE63" si="502">N63/(E63+F63)</f>
        <v>0.29535098304230295</v>
      </c>
      <c r="AY63">
        <f t="shared" si="502"/>
        <v>0.28591896239866843</v>
      </c>
      <c r="AZ63">
        <f t="shared" si="502"/>
        <v>0.2566647747313065</v>
      </c>
      <c r="BA63">
        <f t="shared" si="502"/>
        <v>0.22426414540652509</v>
      </c>
      <c r="BB63">
        <f t="shared" si="502"/>
        <v>0.19643607305872263</v>
      </c>
      <c r="BC63">
        <f t="shared" si="502"/>
        <v>0.17423744771850461</v>
      </c>
      <c r="BD63">
        <f t="shared" si="502"/>
        <v>0.15649631529950275</v>
      </c>
      <c r="BE63">
        <f t="shared" si="502"/>
        <v>0.1420627361287673</v>
      </c>
      <c r="BF63">
        <f t="shared" ref="BF63:BL63" si="503">V63/(E63+F63+G63)</f>
        <v>0.11598313969995395</v>
      </c>
      <c r="BG63">
        <f t="shared" si="503"/>
        <v>0.11564865757415341</v>
      </c>
      <c r="BH63">
        <f t="shared" si="503"/>
        <v>9.7530073311992205E-2</v>
      </c>
      <c r="BI63">
        <f t="shared" si="503"/>
        <v>7.6874364079207905E-2</v>
      </c>
      <c r="BJ63">
        <f t="shared" si="503"/>
        <v>6.0193111438208408E-2</v>
      </c>
      <c r="BK63">
        <f t="shared" si="503"/>
        <v>4.803159052681847E-2</v>
      </c>
      <c r="BL63">
        <f t="shared" si="503"/>
        <v>3.9163637085678743E-2</v>
      </c>
      <c r="BM63">
        <f t="shared" ref="BM63:BR63" si="504">AC63/(E63+F63+G63+H63)</f>
        <v>4.7216627807682481E-2</v>
      </c>
      <c r="BN63">
        <f t="shared" si="504"/>
        <v>5.3234753240307034E-2</v>
      </c>
      <c r="BO63">
        <f t="shared" si="504"/>
        <v>4.424542310476335E-2</v>
      </c>
      <c r="BP63">
        <f t="shared" si="504"/>
        <v>3.244846846381283E-2</v>
      </c>
      <c r="BQ63">
        <f t="shared" si="504"/>
        <v>2.3130615287795496E-2</v>
      </c>
      <c r="BR63">
        <f t="shared" si="504"/>
        <v>1.6808405259965683E-2</v>
      </c>
      <c r="BS63">
        <f t="shared" si="293"/>
        <v>1.6381160486815635E-2</v>
      </c>
      <c r="BT63">
        <f t="shared" si="294"/>
        <v>2.5480733535921264E-2</v>
      </c>
      <c r="BU63">
        <f t="shared" si="295"/>
        <v>2.2074691523826462E-2</v>
      </c>
      <c r="BV63">
        <f t="shared" si="296"/>
        <v>1.5545762096352347E-2</v>
      </c>
      <c r="BW63">
        <f t="shared" si="297"/>
        <v>1.0261673122281276E-2</v>
      </c>
      <c r="BX63">
        <f t="shared" si="298"/>
        <v>1.8466778766179366E-3</v>
      </c>
      <c r="BY63">
        <f t="shared" si="299"/>
        <v>1.180510871207445E-2</v>
      </c>
      <c r="BZ63">
        <f t="shared" si="300"/>
        <v>1.1558501960472886E-2</v>
      </c>
      <c r="CA63">
        <f t="shared" si="301"/>
        <v>8.0981411336030346E-3</v>
      </c>
      <c r="CB63">
        <f t="shared" si="302"/>
        <v>-4.7957192072822889E-3</v>
      </c>
      <c r="CC63">
        <f t="shared" si="303"/>
        <v>4.7068158803323561E-3</v>
      </c>
      <c r="CD63">
        <f t="shared" si="304"/>
        <v>6.1221535745432853E-3</v>
      </c>
      <c r="CE63">
        <f t="shared" si="42"/>
        <v>-7.3807513574147198E-3</v>
      </c>
      <c r="CF63">
        <f t="shared" si="43"/>
        <v>9.7459842528172089E-4</v>
      </c>
      <c r="CG63">
        <f t="shared" si="44"/>
        <v>-7.8455204576575021E-3</v>
      </c>
      <c r="CH63" s="7">
        <v>250</v>
      </c>
      <c r="CI63" s="8">
        <v>250</v>
      </c>
      <c r="CJ63" s="8">
        <v>240</v>
      </c>
      <c r="CK63" s="8">
        <f t="shared" si="45"/>
        <v>1</v>
      </c>
      <c r="CL63" s="8">
        <f t="shared" si="46"/>
        <v>1</v>
      </c>
      <c r="CM63">
        <f t="shared" si="47"/>
        <v>0.04</v>
      </c>
      <c r="CN63">
        <f t="shared" si="59"/>
        <v>375</v>
      </c>
      <c r="CO63">
        <f t="shared" si="427"/>
        <v>500</v>
      </c>
      <c r="CP63">
        <f t="shared" si="427"/>
        <v>625</v>
      </c>
      <c r="CQ63">
        <f t="shared" si="427"/>
        <v>750</v>
      </c>
      <c r="CR63">
        <f t="shared" si="427"/>
        <v>875</v>
      </c>
      <c r="CS63">
        <f t="shared" si="427"/>
        <v>1000</v>
      </c>
      <c r="CT63">
        <f t="shared" si="427"/>
        <v>1125</v>
      </c>
      <c r="CU63">
        <f t="shared" si="427"/>
        <v>1250</v>
      </c>
      <c r="CV63">
        <f t="shared" si="404"/>
        <v>1.5</v>
      </c>
      <c r="CW63">
        <f t="shared" si="404"/>
        <v>2</v>
      </c>
      <c r="CX63">
        <f t="shared" si="404"/>
        <v>2.5</v>
      </c>
      <c r="CY63">
        <f t="shared" si="404"/>
        <v>3</v>
      </c>
      <c r="CZ63">
        <f t="shared" si="404"/>
        <v>3.5</v>
      </c>
      <c r="DA63">
        <f t="shared" si="404"/>
        <v>4</v>
      </c>
      <c r="DB63">
        <f t="shared" si="404"/>
        <v>4.5</v>
      </c>
      <c r="DC63">
        <f t="shared" si="404"/>
        <v>5</v>
      </c>
      <c r="DD63" s="11">
        <f t="shared" si="405"/>
        <v>2.6666666666666668E-2</v>
      </c>
      <c r="DE63" s="11">
        <f t="shared" si="405"/>
        <v>0.02</v>
      </c>
      <c r="DF63" s="11">
        <f t="shared" si="405"/>
        <v>1.6E-2</v>
      </c>
      <c r="DG63" s="11">
        <f t="shared" si="405"/>
        <v>1.3333333333333334E-2</v>
      </c>
      <c r="DH63" s="11">
        <f t="shared" si="405"/>
        <v>1.1428571428571429E-2</v>
      </c>
      <c r="DI63" s="11">
        <f t="shared" si="405"/>
        <v>0.01</v>
      </c>
      <c r="DJ63" s="11">
        <f t="shared" si="405"/>
        <v>8.8888888888888889E-3</v>
      </c>
      <c r="DK63" s="11">
        <f t="shared" si="405"/>
        <v>8.0000000000000002E-3</v>
      </c>
      <c r="DL63">
        <f t="shared" si="51"/>
        <v>10</v>
      </c>
      <c r="DM63">
        <f t="shared" ref="DM63:DT63" si="505">E63+F63</f>
        <v>3.59011661E-5</v>
      </c>
      <c r="DN63">
        <f t="shared" si="505"/>
        <v>1.9672873749999999E-5</v>
      </c>
      <c r="DO63">
        <f t="shared" si="505"/>
        <v>1.1178817439999999E-5</v>
      </c>
      <c r="DP63">
        <f t="shared" si="505"/>
        <v>6.7874313000000001E-6</v>
      </c>
      <c r="DQ63">
        <f t="shared" si="505"/>
        <v>4.4007815700000001E-6</v>
      </c>
      <c r="DR63">
        <f t="shared" si="505"/>
        <v>3.0115794099999997E-6</v>
      </c>
      <c r="DS63">
        <f t="shared" si="505"/>
        <v>2.1503306730000002E-6</v>
      </c>
      <c r="DT63">
        <f t="shared" si="505"/>
        <v>1.588189325E-6</v>
      </c>
    </row>
    <row r="64" spans="1:124">
      <c r="A64">
        <f>'2000 250 200 15'!A65</f>
        <v>61</v>
      </c>
      <c r="B64">
        <f t="shared" si="7"/>
        <v>-610</v>
      </c>
      <c r="C64">
        <f>'2000 250 200 15'!B65</f>
        <v>1.149</v>
      </c>
      <c r="D64">
        <f t="shared" si="8"/>
        <v>6.0320028688285184E-2</v>
      </c>
      <c r="E64">
        <f>'2000 250 200 15'!C198</f>
        <v>2.12613183E-5</v>
      </c>
      <c r="F64">
        <f>'2000 250 200 15'!C331</f>
        <v>1.2036801100000001E-5</v>
      </c>
      <c r="G64">
        <f>'2000 250 200 15'!C464</f>
        <v>6.8428633899999997E-6</v>
      </c>
      <c r="H64">
        <f>'2000 250 200 15'!C597</f>
        <v>4.08902139E-6</v>
      </c>
      <c r="I64">
        <f>'2000 250 200 15'!C730</f>
        <v>2.5998007700000001E-6</v>
      </c>
      <c r="J64">
        <f>'2000 250 200 15'!C863</f>
        <v>1.7480483099999999E-6</v>
      </c>
      <c r="K64">
        <f>'2000 250 200 15'!C996</f>
        <v>1.22993757E-6</v>
      </c>
      <c r="L64">
        <f>'2000 250 200 15'!C1129</f>
        <v>8.9738563799999997E-7</v>
      </c>
      <c r="M64">
        <f>'2000 250 200 15'!C1262</f>
        <v>6.7429799299999997E-7</v>
      </c>
      <c r="N64">
        <f t="shared" ref="N64:U64" si="506">E64-F64</f>
        <v>9.2245171999999992E-6</v>
      </c>
      <c r="O64">
        <f t="shared" si="506"/>
        <v>5.193937710000001E-6</v>
      </c>
      <c r="P64">
        <f t="shared" si="506"/>
        <v>2.7538419999999997E-6</v>
      </c>
      <c r="Q64">
        <f t="shared" si="506"/>
        <v>1.4892206199999999E-6</v>
      </c>
      <c r="R64">
        <f t="shared" si="506"/>
        <v>8.5175246000000018E-7</v>
      </c>
      <c r="S64">
        <f t="shared" si="506"/>
        <v>5.1811073999999996E-7</v>
      </c>
      <c r="T64">
        <f t="shared" si="506"/>
        <v>3.3255193200000002E-7</v>
      </c>
      <c r="U64">
        <f t="shared" si="506"/>
        <v>2.23087645E-7</v>
      </c>
      <c r="V64">
        <f t="shared" ref="V64:AB64" si="507">E64-2*F64+G64</f>
        <v>4.0305794899999982E-6</v>
      </c>
      <c r="W64">
        <f t="shared" si="507"/>
        <v>2.4400957100000013E-6</v>
      </c>
      <c r="X64">
        <f t="shared" si="507"/>
        <v>1.2646213799999998E-6</v>
      </c>
      <c r="Y64">
        <f t="shared" si="507"/>
        <v>6.3746815999999973E-7</v>
      </c>
      <c r="Z64">
        <f t="shared" si="507"/>
        <v>3.3364172000000022E-7</v>
      </c>
      <c r="AA64">
        <f t="shared" si="507"/>
        <v>1.8555880799999994E-7</v>
      </c>
      <c r="AB64">
        <f t="shared" si="507"/>
        <v>1.0946428700000002E-7</v>
      </c>
      <c r="AC64">
        <f t="shared" ref="AC64:AH64" si="508">E64-3*F64+3*G64-H64</f>
        <v>1.5904837799999961E-6</v>
      </c>
      <c r="AD64">
        <f t="shared" si="508"/>
        <v>1.1754743300000024E-6</v>
      </c>
      <c r="AE64">
        <f t="shared" si="508"/>
        <v>6.2715322000000003E-7</v>
      </c>
      <c r="AF64">
        <f t="shared" si="508"/>
        <v>3.038264399999993E-7</v>
      </c>
      <c r="AG64">
        <f t="shared" si="508"/>
        <v>1.4808291200000049E-7</v>
      </c>
      <c r="AH64">
        <f t="shared" si="508"/>
        <v>7.6094520999999818E-8</v>
      </c>
      <c r="AI64">
        <f t="shared" si="278"/>
        <v>4.1500944999999367E-7</v>
      </c>
      <c r="AJ64">
        <f t="shared" si="279"/>
        <v>5.4832111000000151E-7</v>
      </c>
      <c r="AK64">
        <f t="shared" si="280"/>
        <v>3.2332678000000137E-7</v>
      </c>
      <c r="AL64">
        <f t="shared" si="281"/>
        <v>1.5574352799999881E-7</v>
      </c>
      <c r="AM64">
        <f t="shared" si="282"/>
        <v>7.1988391000000355E-8</v>
      </c>
      <c r="AN64">
        <f t="shared" si="283"/>
        <v>-1.3331166000001123E-7</v>
      </c>
      <c r="AO64">
        <f t="shared" si="284"/>
        <v>2.249943300000029E-7</v>
      </c>
      <c r="AP64">
        <f t="shared" si="285"/>
        <v>1.6758325200000128E-7</v>
      </c>
      <c r="AQ64">
        <f t="shared" si="286"/>
        <v>8.3755136999998774E-8</v>
      </c>
      <c r="AR64">
        <f t="shared" si="287"/>
        <v>-3.5830599000000587E-7</v>
      </c>
      <c r="AS64">
        <f t="shared" si="288"/>
        <v>5.7411078000006275E-8</v>
      </c>
      <c r="AT64">
        <f t="shared" si="289"/>
        <v>8.3828115000006004E-8</v>
      </c>
      <c r="AU64">
        <f t="shared" si="24"/>
        <v>-4.1571706800002358E-7</v>
      </c>
      <c r="AV64">
        <f t="shared" si="25"/>
        <v>-2.6417037000004069E-8</v>
      </c>
      <c r="AW64">
        <f t="shared" si="26"/>
        <v>-3.8930003099998383E-7</v>
      </c>
      <c r="AX64">
        <f t="shared" ref="AX64:BE64" si="509">N64/(E64+F64)</f>
        <v>0.27702817354904435</v>
      </c>
      <c r="AY64">
        <f t="shared" si="509"/>
        <v>0.27510752178626247</v>
      </c>
      <c r="AZ64">
        <f t="shared" si="509"/>
        <v>0.25190916803643809</v>
      </c>
      <c r="BA64">
        <f t="shared" si="509"/>
        <v>0.22264317758449717</v>
      </c>
      <c r="BB64">
        <f t="shared" si="509"/>
        <v>0.19590202979170568</v>
      </c>
      <c r="BC64">
        <f t="shared" si="509"/>
        <v>0.17398025406352832</v>
      </c>
      <c r="BD64">
        <f t="shared" si="509"/>
        <v>0.15632412167056095</v>
      </c>
      <c r="BE64">
        <f t="shared" si="509"/>
        <v>0.14194182633184146</v>
      </c>
      <c r="BF64">
        <f t="shared" ref="BF64:BL64" si="510">V64/(E64+F64+G64)</f>
        <v>0.10041058314606349</v>
      </c>
      <c r="BG64">
        <f t="shared" si="510"/>
        <v>0.10623575605275339</v>
      </c>
      <c r="BH64">
        <f t="shared" si="510"/>
        <v>9.3456308552780393E-2</v>
      </c>
      <c r="BI64">
        <f t="shared" si="510"/>
        <v>7.5557419337741683E-2</v>
      </c>
      <c r="BJ64">
        <f t="shared" si="510"/>
        <v>5.9816149475706501E-2</v>
      </c>
      <c r="BK64">
        <f t="shared" si="510"/>
        <v>4.7881553326728034E-2</v>
      </c>
      <c r="BL64">
        <f t="shared" si="510"/>
        <v>3.9071765648021319E-2</v>
      </c>
      <c r="BM64">
        <f t="shared" ref="BM64:BR64" si="511">AC64/(E64+F64+G64+H64)</f>
        <v>3.5959385704041689E-2</v>
      </c>
      <c r="BN64">
        <f t="shared" si="511"/>
        <v>4.5973559017815489E-2</v>
      </c>
      <c r="BO64">
        <f t="shared" si="511"/>
        <v>4.1044773799482931E-2</v>
      </c>
      <c r="BP64">
        <f t="shared" si="511"/>
        <v>3.1429861723001516E-2</v>
      </c>
      <c r="BQ64">
        <f t="shared" si="511"/>
        <v>2.2869339287609779E-2</v>
      </c>
      <c r="BR64">
        <f t="shared" si="511"/>
        <v>1.6725285389635816E-2</v>
      </c>
      <c r="BS64">
        <f t="shared" si="293"/>
        <v>8.8620794052654654E-3</v>
      </c>
      <c r="BT64">
        <f t="shared" si="294"/>
        <v>2.0072864688106165E-2</v>
      </c>
      <c r="BU64">
        <f t="shared" si="295"/>
        <v>1.9584083267246546E-2</v>
      </c>
      <c r="BV64">
        <f t="shared" si="296"/>
        <v>1.4742585449217549E-2</v>
      </c>
      <c r="BW64">
        <f t="shared" si="297"/>
        <v>1.0069052415157575E-2</v>
      </c>
      <c r="BX64">
        <f t="shared" si="298"/>
        <v>-2.7442888282134688E-3</v>
      </c>
      <c r="BY64">
        <f t="shared" si="299"/>
        <v>7.8816858987937072E-3</v>
      </c>
      <c r="BZ64">
        <f t="shared" si="300"/>
        <v>9.6273167454638525E-3</v>
      </c>
      <c r="CA64">
        <f t="shared" si="301"/>
        <v>7.4525247205656604E-3</v>
      </c>
      <c r="CB64">
        <f t="shared" si="302"/>
        <v>-7.1937739865425366E-3</v>
      </c>
      <c r="CC64">
        <f t="shared" si="303"/>
        <v>1.9498490202075978E-3</v>
      </c>
      <c r="CD64">
        <f t="shared" si="304"/>
        <v>4.6361633139330571E-3</v>
      </c>
      <c r="CE64">
        <f t="shared" si="42"/>
        <v>-8.1987106042788818E-3</v>
      </c>
      <c r="CF64">
        <f t="shared" si="43"/>
        <v>-8.7711335510676084E-4</v>
      </c>
      <c r="CG64">
        <f t="shared" si="44"/>
        <v>-7.576956266757558E-3</v>
      </c>
      <c r="CH64" s="7">
        <v>250</v>
      </c>
      <c r="CI64" s="8">
        <v>250</v>
      </c>
      <c r="CJ64" s="8">
        <v>240</v>
      </c>
      <c r="CK64" s="8">
        <f t="shared" si="45"/>
        <v>1</v>
      </c>
      <c r="CL64" s="8">
        <f t="shared" si="46"/>
        <v>1</v>
      </c>
      <c r="CM64">
        <f t="shared" si="47"/>
        <v>0.04</v>
      </c>
      <c r="CN64">
        <f t="shared" si="59"/>
        <v>375</v>
      </c>
      <c r="CO64">
        <f t="shared" si="427"/>
        <v>500</v>
      </c>
      <c r="CP64">
        <f t="shared" si="427"/>
        <v>625</v>
      </c>
      <c r="CQ64">
        <f t="shared" si="427"/>
        <v>750</v>
      </c>
      <c r="CR64">
        <f t="shared" si="427"/>
        <v>875</v>
      </c>
      <c r="CS64">
        <f t="shared" si="427"/>
        <v>1000</v>
      </c>
      <c r="CT64">
        <f t="shared" si="427"/>
        <v>1125</v>
      </c>
      <c r="CU64">
        <f t="shared" si="427"/>
        <v>1250</v>
      </c>
      <c r="CV64">
        <f t="shared" si="404"/>
        <v>1.5</v>
      </c>
      <c r="CW64">
        <f t="shared" si="404"/>
        <v>2</v>
      </c>
      <c r="CX64">
        <f t="shared" si="404"/>
        <v>2.5</v>
      </c>
      <c r="CY64">
        <f t="shared" si="404"/>
        <v>3</v>
      </c>
      <c r="CZ64">
        <f t="shared" si="404"/>
        <v>3.5</v>
      </c>
      <c r="DA64">
        <f t="shared" si="404"/>
        <v>4</v>
      </c>
      <c r="DB64">
        <f t="shared" si="404"/>
        <v>4.5</v>
      </c>
      <c r="DC64">
        <f t="shared" si="404"/>
        <v>5</v>
      </c>
      <c r="DD64" s="11">
        <f t="shared" si="405"/>
        <v>2.6666666666666668E-2</v>
      </c>
      <c r="DE64" s="11">
        <f t="shared" si="405"/>
        <v>0.02</v>
      </c>
      <c r="DF64" s="11">
        <f t="shared" si="405"/>
        <v>1.6E-2</v>
      </c>
      <c r="DG64" s="11">
        <f t="shared" si="405"/>
        <v>1.3333333333333334E-2</v>
      </c>
      <c r="DH64" s="11">
        <f t="shared" si="405"/>
        <v>1.1428571428571429E-2</v>
      </c>
      <c r="DI64" s="11">
        <f t="shared" si="405"/>
        <v>0.01</v>
      </c>
      <c r="DJ64" s="11">
        <f t="shared" si="405"/>
        <v>8.8888888888888889E-3</v>
      </c>
      <c r="DK64" s="11">
        <f t="shared" si="405"/>
        <v>8.0000000000000002E-3</v>
      </c>
      <c r="DL64">
        <f t="shared" si="51"/>
        <v>10</v>
      </c>
      <c r="DM64">
        <f t="shared" ref="DM64:DT64" si="512">E64+F64</f>
        <v>3.3298119399999997E-5</v>
      </c>
      <c r="DN64">
        <f t="shared" si="512"/>
        <v>1.8879664490000001E-5</v>
      </c>
      <c r="DO64">
        <f t="shared" si="512"/>
        <v>1.0931884779999999E-5</v>
      </c>
      <c r="DP64">
        <f t="shared" si="512"/>
        <v>6.6888221600000001E-6</v>
      </c>
      <c r="DQ64">
        <f t="shared" si="512"/>
        <v>4.3478490800000003E-6</v>
      </c>
      <c r="DR64">
        <f t="shared" si="512"/>
        <v>2.9779858799999997E-6</v>
      </c>
      <c r="DS64">
        <f t="shared" si="512"/>
        <v>2.1273232079999999E-6</v>
      </c>
      <c r="DT64">
        <f t="shared" si="512"/>
        <v>1.5716836309999999E-6</v>
      </c>
    </row>
    <row r="65" spans="1:124">
      <c r="A65">
        <f>'2000 250 200 15'!A66</f>
        <v>62</v>
      </c>
      <c r="B65">
        <f t="shared" si="7"/>
        <v>-620</v>
      </c>
      <c r="C65">
        <f>'2000 250 200 15'!B66</f>
        <v>1.29</v>
      </c>
      <c r="D65">
        <f t="shared" si="8"/>
        <v>0.11058971029924898</v>
      </c>
      <c r="E65">
        <f>'2000 250 200 15'!C199</f>
        <v>1.9296591799999999E-5</v>
      </c>
      <c r="F65">
        <f>'2000 250 200 15'!C332</f>
        <v>1.1370895399999999E-5</v>
      </c>
      <c r="G65">
        <f>'2000 250 200 15'!C465</f>
        <v>6.6339845200000001E-6</v>
      </c>
      <c r="H65">
        <f>'2000 250 200 15'!C598</f>
        <v>4.0143776299999996E-6</v>
      </c>
      <c r="I65">
        <f>'2000 250 200 15'!C731</f>
        <v>2.5643191600000002E-6</v>
      </c>
      <c r="J65">
        <f>'2000 250 200 15'!C864</f>
        <v>1.7269030200000001E-6</v>
      </c>
      <c r="K65">
        <f>'2000 250 200 15'!C997</f>
        <v>1.21588199E-6</v>
      </c>
      <c r="L65">
        <f>'2000 250 200 15'!C1130</f>
        <v>8.8747363000000003E-7</v>
      </c>
      <c r="M65">
        <f>'2000 250 200 15'!C1263</f>
        <v>6.6701499199999999E-7</v>
      </c>
      <c r="N65">
        <f t="shared" ref="N65:U65" si="513">E65-F65</f>
        <v>7.9256963999999998E-6</v>
      </c>
      <c r="O65">
        <f t="shared" si="513"/>
        <v>4.7369108799999991E-6</v>
      </c>
      <c r="P65">
        <f t="shared" si="513"/>
        <v>2.6196068900000005E-6</v>
      </c>
      <c r="Q65">
        <f t="shared" si="513"/>
        <v>1.4500584699999994E-6</v>
      </c>
      <c r="R65">
        <f t="shared" si="513"/>
        <v>8.3741614000000012E-7</v>
      </c>
      <c r="S65">
        <f t="shared" si="513"/>
        <v>5.1102103000000012E-7</v>
      </c>
      <c r="T65">
        <f t="shared" si="513"/>
        <v>3.2840835999999994E-7</v>
      </c>
      <c r="U65">
        <f t="shared" si="513"/>
        <v>2.2045863800000004E-7</v>
      </c>
      <c r="V65">
        <f t="shared" ref="V65:AB65" si="514">E65-2*F65+G65</f>
        <v>3.1887855200000007E-6</v>
      </c>
      <c r="W65">
        <f t="shared" si="514"/>
        <v>2.1173039899999986E-6</v>
      </c>
      <c r="X65">
        <f t="shared" si="514"/>
        <v>1.1695484200000011E-6</v>
      </c>
      <c r="Y65">
        <f t="shared" si="514"/>
        <v>6.1264232999999925E-7</v>
      </c>
      <c r="Z65">
        <f t="shared" si="514"/>
        <v>3.2639511000000001E-7</v>
      </c>
      <c r="AA65">
        <f t="shared" si="514"/>
        <v>1.8261267000000017E-7</v>
      </c>
      <c r="AB65">
        <f t="shared" si="514"/>
        <v>1.079497219999999E-7</v>
      </c>
      <c r="AC65">
        <f t="shared" ref="AC65:AH65" si="515">E65-3*F65+3*G65-H65</f>
        <v>1.0714815300000071E-6</v>
      </c>
      <c r="AD65">
        <f t="shared" si="515"/>
        <v>9.477555699999958E-7</v>
      </c>
      <c r="AE65">
        <f t="shared" si="515"/>
        <v>5.5690609000000104E-7</v>
      </c>
      <c r="AF65">
        <f t="shared" si="515"/>
        <v>2.862472200000003E-7</v>
      </c>
      <c r="AG65">
        <f t="shared" si="515"/>
        <v>1.4378243999999983E-7</v>
      </c>
      <c r="AH65">
        <f t="shared" si="515"/>
        <v>7.4662948000000061E-8</v>
      </c>
      <c r="AI65">
        <f t="shared" si="278"/>
        <v>1.2372596000000796E-7</v>
      </c>
      <c r="AJ65">
        <f t="shared" si="279"/>
        <v>3.9084947999999561E-7</v>
      </c>
      <c r="AK65">
        <f t="shared" si="280"/>
        <v>2.7065887000000095E-7</v>
      </c>
      <c r="AL65">
        <f t="shared" si="281"/>
        <v>1.4246477999999984E-7</v>
      </c>
      <c r="AM65">
        <f t="shared" si="282"/>
        <v>6.9119491999999983E-8</v>
      </c>
      <c r="AN65">
        <f t="shared" si="283"/>
        <v>-2.6712352000000035E-7</v>
      </c>
      <c r="AO65">
        <f t="shared" si="284"/>
        <v>1.201906099999936E-7</v>
      </c>
      <c r="AP65">
        <f t="shared" si="285"/>
        <v>1.2819409000000344E-7</v>
      </c>
      <c r="AQ65">
        <f t="shared" si="286"/>
        <v>7.3345288000000488E-8</v>
      </c>
      <c r="AR65">
        <f t="shared" si="287"/>
        <v>-3.8731412999998697E-7</v>
      </c>
      <c r="AS65">
        <f t="shared" si="288"/>
        <v>-8.0034800000172481E-9</v>
      </c>
      <c r="AT65">
        <f t="shared" si="289"/>
        <v>5.4848801999997234E-8</v>
      </c>
      <c r="AU65">
        <f t="shared" si="24"/>
        <v>-3.7931064999997925E-7</v>
      </c>
      <c r="AV65">
        <f t="shared" si="25"/>
        <v>-6.2852282000011306E-8</v>
      </c>
      <c r="AW65">
        <f t="shared" si="26"/>
        <v>-3.1645836799996943E-7</v>
      </c>
      <c r="AX65">
        <f t="shared" ref="AX65:BE65" si="516">N65/(E65+F65)</f>
        <v>0.25843970679149741</v>
      </c>
      <c r="AY65">
        <f t="shared" si="516"/>
        <v>0.26309038999689138</v>
      </c>
      <c r="AZ65">
        <f t="shared" si="516"/>
        <v>0.24601031154824129</v>
      </c>
      <c r="BA65">
        <f t="shared" si="516"/>
        <v>0.22041728267582908</v>
      </c>
      <c r="BB65">
        <f t="shared" si="516"/>
        <v>0.19514630211945821</v>
      </c>
      <c r="BC65">
        <f t="shared" si="516"/>
        <v>0.17365217923276022</v>
      </c>
      <c r="BD65">
        <f t="shared" si="516"/>
        <v>0.15613544227960841</v>
      </c>
      <c r="BE65">
        <f t="shared" si="516"/>
        <v>0.14182068294353847</v>
      </c>
      <c r="BF65">
        <f t="shared" ref="BF65:BL65" si="517">V65/(E65+F65+G65)</f>
        <v>8.5486855423194036E-2</v>
      </c>
      <c r="BG65">
        <f t="shared" si="517"/>
        <v>9.6156920150107364E-2</v>
      </c>
      <c r="BH65">
        <f t="shared" si="517"/>
        <v>8.8517114169311725E-2</v>
      </c>
      <c r="BI65">
        <f t="shared" si="517"/>
        <v>7.3762563091755703E-2</v>
      </c>
      <c r="BJ65">
        <f t="shared" si="517"/>
        <v>5.9268010904540418E-2</v>
      </c>
      <c r="BK65">
        <f t="shared" si="517"/>
        <v>4.767632871914889E-2</v>
      </c>
      <c r="BL65">
        <f t="shared" si="517"/>
        <v>3.8965805344747105E-2</v>
      </c>
      <c r="BM65">
        <f t="shared" ref="BM65:BR65" si="518">AC65/(E65+F65+G65+H65)</f>
        <v>2.5933910275524986E-2</v>
      </c>
      <c r="BN65">
        <f t="shared" si="518"/>
        <v>3.8552387277904596E-2</v>
      </c>
      <c r="BO65">
        <f t="shared" si="518"/>
        <v>3.7277214526088565E-2</v>
      </c>
      <c r="BP65">
        <f t="shared" si="518"/>
        <v>3.0063305902659002E-2</v>
      </c>
      <c r="BQ65">
        <f t="shared" si="518"/>
        <v>2.2485056011047333E-2</v>
      </c>
      <c r="BR65">
        <f t="shared" si="518"/>
        <v>1.6601824596293557E-2</v>
      </c>
      <c r="BS65">
        <f t="shared" si="293"/>
        <v>2.8196327452984062E-3</v>
      </c>
      <c r="BT65">
        <f t="shared" si="294"/>
        <v>1.4855277593222188E-2</v>
      </c>
      <c r="BU65">
        <f t="shared" si="295"/>
        <v>1.6753392606497101E-2</v>
      </c>
      <c r="BV65">
        <f t="shared" si="296"/>
        <v>1.3686750890430109E-2</v>
      </c>
      <c r="BW65">
        <f t="shared" si="297"/>
        <v>9.7880880469778282E-3</v>
      </c>
      <c r="BX65">
        <f t="shared" si="298"/>
        <v>-5.8570636315530252E-3</v>
      </c>
      <c r="BY65">
        <f t="shared" si="299"/>
        <v>4.3663819876589779E-3</v>
      </c>
      <c r="BZ65">
        <f t="shared" si="300"/>
        <v>7.5218295890318761E-3</v>
      </c>
      <c r="CA65">
        <f t="shared" si="301"/>
        <v>6.6220191283931249E-3</v>
      </c>
      <c r="CB65">
        <f t="shared" si="302"/>
        <v>-8.2718859209628733E-3</v>
      </c>
      <c r="CC65">
        <f t="shared" si="303"/>
        <v>-2.8167545498278702E-4</v>
      </c>
      <c r="CD65">
        <f t="shared" si="304"/>
        <v>3.0970605052145386E-3</v>
      </c>
      <c r="CE65">
        <f t="shared" si="42"/>
        <v>-7.9502673243196757E-3</v>
      </c>
      <c r="CF65">
        <f t="shared" si="43"/>
        <v>-2.1612945034566932E-3</v>
      </c>
      <c r="CG65">
        <f t="shared" si="44"/>
        <v>-6.5414448137023108E-3</v>
      </c>
      <c r="CH65" s="7">
        <v>250</v>
      </c>
      <c r="CI65" s="8">
        <v>250</v>
      </c>
      <c r="CJ65" s="8">
        <v>240</v>
      </c>
      <c r="CK65" s="8">
        <f t="shared" si="45"/>
        <v>1</v>
      </c>
      <c r="CL65" s="8">
        <f t="shared" si="46"/>
        <v>1</v>
      </c>
      <c r="CM65">
        <f t="shared" si="47"/>
        <v>0.04</v>
      </c>
      <c r="CN65">
        <f t="shared" si="59"/>
        <v>375</v>
      </c>
      <c r="CO65">
        <f t="shared" si="427"/>
        <v>500</v>
      </c>
      <c r="CP65">
        <f t="shared" si="427"/>
        <v>625</v>
      </c>
      <c r="CQ65">
        <f t="shared" si="427"/>
        <v>750</v>
      </c>
      <c r="CR65">
        <f t="shared" si="427"/>
        <v>875</v>
      </c>
      <c r="CS65">
        <f t="shared" si="427"/>
        <v>1000</v>
      </c>
      <c r="CT65">
        <f t="shared" si="427"/>
        <v>1125</v>
      </c>
      <c r="CU65">
        <f t="shared" si="427"/>
        <v>1250</v>
      </c>
      <c r="CV65">
        <f t="shared" si="404"/>
        <v>1.5</v>
      </c>
      <c r="CW65">
        <f t="shared" si="404"/>
        <v>2</v>
      </c>
      <c r="CX65">
        <f t="shared" si="404"/>
        <v>2.5</v>
      </c>
      <c r="CY65">
        <f t="shared" si="404"/>
        <v>3</v>
      </c>
      <c r="CZ65">
        <f t="shared" si="404"/>
        <v>3.5</v>
      </c>
      <c r="DA65">
        <f t="shared" si="404"/>
        <v>4</v>
      </c>
      <c r="DB65">
        <f t="shared" si="404"/>
        <v>4.5</v>
      </c>
      <c r="DC65">
        <f t="shared" si="404"/>
        <v>5</v>
      </c>
      <c r="DD65" s="11">
        <f t="shared" si="405"/>
        <v>2.6666666666666668E-2</v>
      </c>
      <c r="DE65" s="11">
        <f t="shared" si="405"/>
        <v>0.02</v>
      </c>
      <c r="DF65" s="11">
        <f t="shared" si="405"/>
        <v>1.6E-2</v>
      </c>
      <c r="DG65" s="11">
        <f t="shared" si="405"/>
        <v>1.3333333333333334E-2</v>
      </c>
      <c r="DH65" s="11">
        <f t="shared" si="405"/>
        <v>1.1428571428571429E-2</v>
      </c>
      <c r="DI65" s="11">
        <f t="shared" si="405"/>
        <v>0.01</v>
      </c>
      <c r="DJ65" s="11">
        <f t="shared" si="405"/>
        <v>8.8888888888888889E-3</v>
      </c>
      <c r="DK65" s="11">
        <f t="shared" si="405"/>
        <v>8.0000000000000002E-3</v>
      </c>
      <c r="DL65">
        <f t="shared" si="51"/>
        <v>10</v>
      </c>
      <c r="DM65">
        <f t="shared" ref="DM65:DT65" si="519">E65+F65</f>
        <v>3.0667487199999998E-5</v>
      </c>
      <c r="DN65">
        <f t="shared" si="519"/>
        <v>1.8004879920000001E-5</v>
      </c>
      <c r="DO65">
        <f t="shared" si="519"/>
        <v>1.064836215E-5</v>
      </c>
      <c r="DP65">
        <f t="shared" si="519"/>
        <v>6.5786967899999998E-6</v>
      </c>
      <c r="DQ65">
        <f t="shared" si="519"/>
        <v>4.2912221800000001E-6</v>
      </c>
      <c r="DR65">
        <f t="shared" si="519"/>
        <v>2.9427850100000001E-6</v>
      </c>
      <c r="DS65">
        <f t="shared" si="519"/>
        <v>2.10335562E-6</v>
      </c>
      <c r="DT65">
        <f t="shared" si="519"/>
        <v>1.5544886220000001E-6</v>
      </c>
    </row>
    <row r="66" spans="1:124">
      <c r="A66">
        <f>'2000 250 200 15'!A67</f>
        <v>63</v>
      </c>
      <c r="B66">
        <f t="shared" si="7"/>
        <v>-630</v>
      </c>
      <c r="C66">
        <f>'2000 250 200 15'!B67</f>
        <v>1.448</v>
      </c>
      <c r="D66">
        <f t="shared" si="8"/>
        <v>0.16076856186112809</v>
      </c>
      <c r="E66">
        <f>'2000 250 200 15'!C200</f>
        <v>1.7385527600000002E-5</v>
      </c>
      <c r="F66">
        <f>'2000 250 200 15'!C333</f>
        <v>1.06585247E-5</v>
      </c>
      <c r="G66">
        <f>'2000 250 200 15'!C466</f>
        <v>6.3949858300000002E-6</v>
      </c>
      <c r="H66">
        <f>'2000 250 200 15'!C599</f>
        <v>3.9287011100000002E-6</v>
      </c>
      <c r="I66">
        <f>'2000 250 200 15'!C732</f>
        <v>2.5254550900000001E-6</v>
      </c>
      <c r="J66">
        <f>'2000 250 200 15'!C865</f>
        <v>1.7045754099999999E-6</v>
      </c>
      <c r="K66">
        <f>'2000 250 200 15'!C998</f>
        <v>1.2012303100000001E-6</v>
      </c>
      <c r="L66">
        <f>'2000 250 200 15'!C1131</f>
        <v>8.7716491000000002E-7</v>
      </c>
      <c r="M66">
        <f>'2000 250 200 15'!C1264</f>
        <v>6.5944379100000002E-7</v>
      </c>
      <c r="N66">
        <f t="shared" ref="N66:U66" si="520">E66-F66</f>
        <v>6.7270029000000018E-6</v>
      </c>
      <c r="O66">
        <f t="shared" si="520"/>
        <v>4.2635388699999997E-6</v>
      </c>
      <c r="P66">
        <f t="shared" si="520"/>
        <v>2.4662847200000001E-6</v>
      </c>
      <c r="Q66">
        <f t="shared" si="520"/>
        <v>1.40324602E-6</v>
      </c>
      <c r="R66">
        <f t="shared" si="520"/>
        <v>8.2087968000000024E-7</v>
      </c>
      <c r="S66">
        <f t="shared" si="520"/>
        <v>5.0334509999999982E-7</v>
      </c>
      <c r="T66">
        <f t="shared" si="520"/>
        <v>3.2406540000000006E-7</v>
      </c>
      <c r="U66">
        <f t="shared" si="520"/>
        <v>2.17721119E-7</v>
      </c>
      <c r="V66">
        <f t="shared" ref="V66:AB66" si="521">E66-2*F66+G66</f>
        <v>2.4634640300000021E-6</v>
      </c>
      <c r="W66">
        <f t="shared" si="521"/>
        <v>1.7972541499999996E-6</v>
      </c>
      <c r="X66">
        <f t="shared" si="521"/>
        <v>1.0630387E-6</v>
      </c>
      <c r="Y66">
        <f t="shared" si="521"/>
        <v>5.8236633999999979E-7</v>
      </c>
      <c r="Z66">
        <f t="shared" si="521"/>
        <v>3.1753458000000043E-7</v>
      </c>
      <c r="AA66">
        <f t="shared" si="521"/>
        <v>1.7927969999999976E-7</v>
      </c>
      <c r="AB66">
        <f t="shared" si="521"/>
        <v>1.0634428100000006E-7</v>
      </c>
      <c r="AC66">
        <f t="shared" ref="AC66:AH66" si="522">E66-3*F66+3*G66-H66</f>
        <v>6.6620988000000246E-7</v>
      </c>
      <c r="AD66">
        <f t="shared" si="522"/>
        <v>7.3421545000000045E-7</v>
      </c>
      <c r="AE66">
        <f t="shared" si="522"/>
        <v>4.8067235999999938E-7</v>
      </c>
      <c r="AF66">
        <f t="shared" si="522"/>
        <v>2.6483175999999915E-7</v>
      </c>
      <c r="AG66">
        <f t="shared" si="522"/>
        <v>1.3825488000000088E-7</v>
      </c>
      <c r="AH66">
        <f t="shared" si="522"/>
        <v>7.2935418999999916E-8</v>
      </c>
      <c r="AI66">
        <f t="shared" si="278"/>
        <v>-6.800556999999715E-8</v>
      </c>
      <c r="AJ66">
        <f t="shared" si="279"/>
        <v>2.5354309000000108E-7</v>
      </c>
      <c r="AK66">
        <f t="shared" si="280"/>
        <v>2.1584060000000086E-7</v>
      </c>
      <c r="AL66">
        <f t="shared" si="281"/>
        <v>1.2657687999999828E-7</v>
      </c>
      <c r="AM66">
        <f t="shared" si="282"/>
        <v>6.5319461000000962E-8</v>
      </c>
      <c r="AN66">
        <f t="shared" si="283"/>
        <v>-3.2154866000000162E-7</v>
      </c>
      <c r="AO66">
        <f t="shared" si="284"/>
        <v>3.7702489999999583E-8</v>
      </c>
      <c r="AP66">
        <f t="shared" si="285"/>
        <v>8.9263720000003853E-8</v>
      </c>
      <c r="AQ66">
        <f t="shared" si="286"/>
        <v>6.1257418999996256E-8</v>
      </c>
      <c r="AR66">
        <f t="shared" si="287"/>
        <v>-3.5925114999998786E-7</v>
      </c>
      <c r="AS66">
        <f t="shared" si="288"/>
        <v>-5.1561230000001305E-8</v>
      </c>
      <c r="AT66">
        <f t="shared" si="289"/>
        <v>2.8006301000003573E-8</v>
      </c>
      <c r="AU66">
        <f t="shared" si="24"/>
        <v>-3.0768991999996749E-7</v>
      </c>
      <c r="AV66">
        <f t="shared" si="25"/>
        <v>-7.9567531000012713E-8</v>
      </c>
      <c r="AW66">
        <f t="shared" si="26"/>
        <v>-2.2812238899995287E-7</v>
      </c>
      <c r="AX66">
        <f t="shared" ref="AX66:BE66" si="523">N66/(E66+F66)</f>
        <v>0.2398727126892429</v>
      </c>
      <c r="AY66">
        <f t="shared" si="523"/>
        <v>0.25000945479816111</v>
      </c>
      <c r="AZ66">
        <f t="shared" si="523"/>
        <v>0.23889572924225075</v>
      </c>
      <c r="BA66">
        <f t="shared" si="523"/>
        <v>0.2174174247595681</v>
      </c>
      <c r="BB66">
        <f t="shared" si="523"/>
        <v>0.19405999082039721</v>
      </c>
      <c r="BC66">
        <f t="shared" si="523"/>
        <v>0.17322049321315255</v>
      </c>
      <c r="BD66">
        <f t="shared" si="523"/>
        <v>0.15592097060346397</v>
      </c>
      <c r="BE66">
        <f t="shared" si="523"/>
        <v>0.14168937014238606</v>
      </c>
      <c r="BF66">
        <f t="shared" ref="BF66:BL66" si="524">V66/(E66+F66+G66)</f>
        <v>7.1531150803368915E-2</v>
      </c>
      <c r="BG66">
        <f t="shared" si="524"/>
        <v>8.5656087205495349E-2</v>
      </c>
      <c r="BH66">
        <f t="shared" si="524"/>
        <v>8.2732270957705342E-2</v>
      </c>
      <c r="BI66">
        <f t="shared" si="524"/>
        <v>7.1379519248580825E-2</v>
      </c>
      <c r="BJ66">
        <f t="shared" si="524"/>
        <v>5.846424819359769E-2</v>
      </c>
      <c r="BK66">
        <f t="shared" si="524"/>
        <v>4.7391248184234458E-2</v>
      </c>
      <c r="BL66">
        <f t="shared" si="524"/>
        <v>3.8842415705501114E-2</v>
      </c>
      <c r="BM66">
        <f t="shared" ref="BM66:BR66" si="525">AC66/(E66+F66+G66+H66)</f>
        <v>1.7363803372220855E-2</v>
      </c>
      <c r="BN66">
        <f t="shared" si="525"/>
        <v>3.1233021057892139E-2</v>
      </c>
      <c r="BO66">
        <f t="shared" si="525"/>
        <v>3.3027462707150054E-2</v>
      </c>
      <c r="BP66">
        <f t="shared" si="525"/>
        <v>2.8294106564057387E-2</v>
      </c>
      <c r="BQ66">
        <f t="shared" si="525"/>
        <v>2.1915908363901743E-2</v>
      </c>
      <c r="BR66">
        <f t="shared" si="525"/>
        <v>1.6417968268611454E-2</v>
      </c>
      <c r="BS66">
        <f t="shared" si="293"/>
        <v>-1.6630045931654456E-3</v>
      </c>
      <c r="BT66">
        <f t="shared" si="294"/>
        <v>1.005634836410472E-2</v>
      </c>
      <c r="BU66">
        <f t="shared" si="295"/>
        <v>1.369986136577323E-2</v>
      </c>
      <c r="BV66">
        <f t="shared" si="296"/>
        <v>1.2364492704052812E-2</v>
      </c>
      <c r="BW66">
        <f t="shared" si="297"/>
        <v>9.3743806334034788E-3</v>
      </c>
      <c r="BX66">
        <f t="shared" si="298"/>
        <v>-7.54848580013949E-3</v>
      </c>
      <c r="BY66">
        <f t="shared" si="299"/>
        <v>1.4273961922791254E-3</v>
      </c>
      <c r="BZ66">
        <f t="shared" si="300"/>
        <v>5.3669501779339103E-3</v>
      </c>
      <c r="CA66">
        <f t="shared" si="301"/>
        <v>5.6217154121811714E-3</v>
      </c>
      <c r="CB66">
        <f t="shared" si="302"/>
        <v>-8.2022683072644244E-3</v>
      </c>
      <c r="CC66">
        <f t="shared" si="303"/>
        <v>-1.8893376992204225E-3</v>
      </c>
      <c r="CD66">
        <f t="shared" si="304"/>
        <v>1.6196518271427162E-3</v>
      </c>
      <c r="CE66">
        <f t="shared" si="42"/>
        <v>-6.8871157646465883E-3</v>
      </c>
      <c r="CF66">
        <f t="shared" si="43"/>
        <v>-2.8467728079267468E-3</v>
      </c>
      <c r="CG66">
        <f t="shared" si="44"/>
        <v>-5.0318589577761225E-3</v>
      </c>
      <c r="CH66" s="7">
        <v>250</v>
      </c>
      <c r="CI66" s="8">
        <v>250</v>
      </c>
      <c r="CJ66" s="8">
        <v>240</v>
      </c>
      <c r="CK66" s="8">
        <f t="shared" si="45"/>
        <v>1</v>
      </c>
      <c r="CL66" s="8">
        <f t="shared" si="46"/>
        <v>1</v>
      </c>
      <c r="CM66">
        <f t="shared" si="47"/>
        <v>0.04</v>
      </c>
      <c r="CN66">
        <f t="shared" si="59"/>
        <v>375</v>
      </c>
      <c r="CO66">
        <f t="shared" si="427"/>
        <v>500</v>
      </c>
      <c r="CP66">
        <f t="shared" si="427"/>
        <v>625</v>
      </c>
      <c r="CQ66">
        <f t="shared" si="427"/>
        <v>750</v>
      </c>
      <c r="CR66">
        <f t="shared" si="427"/>
        <v>875</v>
      </c>
      <c r="CS66">
        <f t="shared" si="427"/>
        <v>1000</v>
      </c>
      <c r="CT66">
        <f t="shared" si="427"/>
        <v>1125</v>
      </c>
      <c r="CU66">
        <f t="shared" si="427"/>
        <v>1250</v>
      </c>
      <c r="CV66">
        <f t="shared" si="404"/>
        <v>1.5</v>
      </c>
      <c r="CW66">
        <f t="shared" si="404"/>
        <v>2</v>
      </c>
      <c r="CX66">
        <f t="shared" si="404"/>
        <v>2.5</v>
      </c>
      <c r="CY66">
        <f t="shared" si="404"/>
        <v>3</v>
      </c>
      <c r="CZ66">
        <f t="shared" si="404"/>
        <v>3.5</v>
      </c>
      <c r="DA66">
        <f t="shared" si="404"/>
        <v>4</v>
      </c>
      <c r="DB66">
        <f t="shared" si="404"/>
        <v>4.5</v>
      </c>
      <c r="DC66">
        <f t="shared" si="404"/>
        <v>5</v>
      </c>
      <c r="DD66" s="11">
        <f t="shared" si="405"/>
        <v>2.6666666666666668E-2</v>
      </c>
      <c r="DE66" s="11">
        <f t="shared" si="405"/>
        <v>0.02</v>
      </c>
      <c r="DF66" s="11">
        <f t="shared" si="405"/>
        <v>1.6E-2</v>
      </c>
      <c r="DG66" s="11">
        <f t="shared" si="405"/>
        <v>1.3333333333333334E-2</v>
      </c>
      <c r="DH66" s="11">
        <f t="shared" si="405"/>
        <v>1.1428571428571429E-2</v>
      </c>
      <c r="DI66" s="11">
        <f t="shared" si="405"/>
        <v>0.01</v>
      </c>
      <c r="DJ66" s="11">
        <f t="shared" si="405"/>
        <v>8.8888888888888889E-3</v>
      </c>
      <c r="DK66" s="11">
        <f t="shared" si="405"/>
        <v>8.0000000000000002E-3</v>
      </c>
      <c r="DL66">
        <f t="shared" si="51"/>
        <v>10</v>
      </c>
      <c r="DM66">
        <f t="shared" ref="DM66:DT66" si="526">E66+F66</f>
        <v>2.8044052300000002E-5</v>
      </c>
      <c r="DN66">
        <f t="shared" si="526"/>
        <v>1.705351053E-5</v>
      </c>
      <c r="DO66">
        <f t="shared" si="526"/>
        <v>1.032368694E-5</v>
      </c>
      <c r="DP66">
        <f t="shared" si="526"/>
        <v>6.4541562000000003E-6</v>
      </c>
      <c r="DQ66">
        <f t="shared" si="526"/>
        <v>4.2300305000000003E-6</v>
      </c>
      <c r="DR66">
        <f t="shared" si="526"/>
        <v>2.9058057199999998E-6</v>
      </c>
      <c r="DS66">
        <f t="shared" si="526"/>
        <v>2.0783952200000003E-6</v>
      </c>
      <c r="DT66">
        <f t="shared" si="526"/>
        <v>1.5366087009999999E-6</v>
      </c>
    </row>
    <row r="67" spans="1:124">
      <c r="A67">
        <f>'2000 250 200 15'!A68</f>
        <v>64</v>
      </c>
      <c r="B67">
        <f t="shared" ref="B67:B86" si="527">A67*10*-1</f>
        <v>-640</v>
      </c>
      <c r="C67">
        <f>'2000 250 200 15'!B68</f>
        <v>1.625</v>
      </c>
      <c r="D67">
        <f t="shared" ref="D67:D86" si="528">LOG10(C67)</f>
        <v>0.21085336531489318</v>
      </c>
      <c r="E67">
        <f>'2000 250 200 15'!C201</f>
        <v>1.5552316899999998E-5</v>
      </c>
      <c r="F67">
        <f>'2000 250 200 15'!C334</f>
        <v>9.9099639999999998E-6</v>
      </c>
      <c r="G67">
        <f>'2000 250 200 15'!C467</f>
        <v>6.1246907200000002E-6</v>
      </c>
      <c r="H67">
        <f>'2000 250 200 15'!C600</f>
        <v>3.8296810600000003E-6</v>
      </c>
      <c r="I67">
        <f>'2000 250 200 15'!C733</f>
        <v>2.4822285899999999E-6</v>
      </c>
      <c r="J67">
        <f>'2000 250 200 15'!C866</f>
        <v>1.6808064E-6</v>
      </c>
      <c r="K67">
        <f>'2000 250 200 15'!C999</f>
        <v>1.1859176600000001E-6</v>
      </c>
      <c r="L67">
        <f>'2000 250 200 15'!C1132</f>
        <v>8.6644814700000003E-7</v>
      </c>
      <c r="M67">
        <f>'2000 250 200 15'!C1265</f>
        <v>6.5159731300000003E-7</v>
      </c>
      <c r="N67">
        <f t="shared" ref="N67:U67" si="529">E67-F67</f>
        <v>5.6423528999999985E-6</v>
      </c>
      <c r="O67">
        <f t="shared" si="529"/>
        <v>3.7852732799999996E-6</v>
      </c>
      <c r="P67">
        <f t="shared" si="529"/>
        <v>2.2950096599999999E-6</v>
      </c>
      <c r="Q67">
        <f t="shared" si="529"/>
        <v>1.3474524700000004E-6</v>
      </c>
      <c r="R67">
        <f t="shared" si="529"/>
        <v>8.0142218999999988E-7</v>
      </c>
      <c r="S67">
        <f t="shared" si="529"/>
        <v>4.9488873999999994E-7</v>
      </c>
      <c r="T67">
        <f t="shared" si="529"/>
        <v>3.1946951300000002E-7</v>
      </c>
      <c r="U67">
        <f t="shared" si="529"/>
        <v>2.14850834E-7</v>
      </c>
      <c r="V67">
        <f t="shared" ref="V67:AB67" si="530">E67-2*F67+G67</f>
        <v>1.8570796199999989E-6</v>
      </c>
      <c r="W67">
        <f t="shared" si="530"/>
        <v>1.4902636199999997E-6</v>
      </c>
      <c r="X67">
        <f t="shared" si="530"/>
        <v>9.4755718999999954E-7</v>
      </c>
      <c r="Y67">
        <f t="shared" si="530"/>
        <v>5.4603028000000051E-7</v>
      </c>
      <c r="Z67">
        <f t="shared" si="530"/>
        <v>3.0653344999999995E-7</v>
      </c>
      <c r="AA67">
        <f t="shared" si="530"/>
        <v>1.7541922699999991E-7</v>
      </c>
      <c r="AB67">
        <f t="shared" si="530"/>
        <v>1.0461867900000002E-7</v>
      </c>
      <c r="AC67">
        <f t="shared" ref="AC67:AH67" si="531">E67-3*F67+3*G67-H67</f>
        <v>3.6681600000000005E-7</v>
      </c>
      <c r="AD67">
        <f t="shared" si="531"/>
        <v>5.427064299999993E-7</v>
      </c>
      <c r="AE67">
        <f t="shared" si="531"/>
        <v>4.0152690999999945E-7</v>
      </c>
      <c r="AF67">
        <f t="shared" si="531"/>
        <v>2.3949682999999972E-7</v>
      </c>
      <c r="AG67">
        <f t="shared" si="531"/>
        <v>1.3111422300000046E-7</v>
      </c>
      <c r="AH67">
        <f t="shared" si="531"/>
        <v>7.080054799999979E-8</v>
      </c>
      <c r="AI67">
        <f t="shared" ref="AI67:AI86" si="532">E67-4*F67+6*G67-4*H67+I67</f>
        <v>-1.7589042999999925E-7</v>
      </c>
      <c r="AJ67">
        <f t="shared" ref="AJ67:AJ86" si="533">F67-4*G67+6*H67-4*I67+J67</f>
        <v>1.4117952000000112E-7</v>
      </c>
      <c r="AK67">
        <f t="shared" ref="AK67:AK86" si="534">G67-4*H67+6*I67-4*J67+K67</f>
        <v>1.6203007999999847E-7</v>
      </c>
      <c r="AL67">
        <f t="shared" ref="AL67:AL86" si="535">H67-4*I67+6*J67-4*K67+L67</f>
        <v>1.0838260699999968E-7</v>
      </c>
      <c r="AM67">
        <f t="shared" ref="AM67:AM86" si="536">I67-4*J67+6*K67-4*L67+M67</f>
        <v>6.0313674999999714E-8</v>
      </c>
      <c r="AN67">
        <f t="shared" ref="AN67:AN86" si="537">E67-5*F67+10*G67-10*H67+5*I67-J67</f>
        <v>-3.1706995000000079E-7</v>
      </c>
      <c r="AO67">
        <f t="shared" ref="AO67:AO86" si="538">F67-5*G67+10*H67-10*I67+5*J67-K67</f>
        <v>-2.0850559999995233E-8</v>
      </c>
      <c r="AP67">
        <f t="shared" ref="AP67:AP86" si="539">G67-5*H67+10*I67-10*J67+5*K67-L67</f>
        <v>5.3647472999993699E-8</v>
      </c>
      <c r="AQ67">
        <f t="shared" ref="AQ67:AQ86" si="540">H67-5*I67+10*J67-10*K67+5*L67-M67</f>
        <v>4.8068932000001347E-8</v>
      </c>
      <c r="AR67">
        <f t="shared" ref="AR67:AR86" si="541">E67-6*F67+15*G67-20*H67+15*I67-6*J67+K67</f>
        <v>-2.9621939000001445E-7</v>
      </c>
      <c r="AS67">
        <f t="shared" ref="AS67:AS86" si="542">F67-6*G67+15*H67-20*I67+15*J67-6*K67+L67</f>
        <v>-7.4498032999995709E-8</v>
      </c>
      <c r="AT67">
        <f t="shared" ref="AT67:AT86" si="543">G67-6*H67+15*I67-20*J67+15*K67-6*L67+M67</f>
        <v>5.578540999997329E-9</v>
      </c>
      <c r="AU67">
        <f t="shared" ref="AU67:AU86" si="544">E67-7*F67+21*G67-35*H67+35*I67-21*J67+7*K67-L67</f>
        <v>-2.217213570000018E-7</v>
      </c>
      <c r="AV67">
        <f t="shared" ref="AV67:AV86" si="545">F67-7*G67+21*H67-35*I67+35*J67-21*K67+7*L67-M67</f>
        <v>-8.0076573999999708E-8</v>
      </c>
      <c r="AW67">
        <f t="shared" ref="AW67:AW86" si="546">E67-8*F67+28*G67-56*H67+70*I67-56*J67+28*K67-8*L67+M67</f>
        <v>-1.4164478299998865E-7</v>
      </c>
      <c r="AX67">
        <f t="shared" ref="AX67:BE67" si="547">N67/(E67+F67)</f>
        <v>0.2215965224073857</v>
      </c>
      <c r="AY67">
        <f t="shared" si="547"/>
        <v>0.23606827500180808</v>
      </c>
      <c r="AZ67">
        <f t="shared" si="547"/>
        <v>0.23055293801775201</v>
      </c>
      <c r="BA67">
        <f t="shared" si="547"/>
        <v>0.21347778164093342</v>
      </c>
      <c r="BB67">
        <f t="shared" si="547"/>
        <v>0.19250911700840639</v>
      </c>
      <c r="BC67">
        <f t="shared" si="547"/>
        <v>0.1726321507204987</v>
      </c>
      <c r="BD67">
        <f t="shared" si="547"/>
        <v>0.15565914804777295</v>
      </c>
      <c r="BE67">
        <f t="shared" si="547"/>
        <v>0.14153122529018333</v>
      </c>
      <c r="BF67">
        <f t="shared" ref="BF67:BL67" si="548">V67/(E67+F67+G67)</f>
        <v>5.8792582028476176E-2</v>
      </c>
      <c r="BG67">
        <f t="shared" si="548"/>
        <v>7.5022071540919125E-2</v>
      </c>
      <c r="BH67">
        <f t="shared" si="548"/>
        <v>7.619101376656999E-2</v>
      </c>
      <c r="BI67">
        <f t="shared" si="548"/>
        <v>6.8315986278531748E-2</v>
      </c>
      <c r="BJ67">
        <f t="shared" si="548"/>
        <v>5.7307190782479624E-2</v>
      </c>
      <c r="BK67">
        <f t="shared" si="548"/>
        <v>4.6989320950979616E-2</v>
      </c>
      <c r="BL67">
        <f t="shared" si="548"/>
        <v>3.8690867573667208E-2</v>
      </c>
      <c r="BM67">
        <f t="shared" ref="BM67:BR67" si="549">AC67/(E67+F67+G67+H67)</f>
        <v>1.0357161737284768E-2</v>
      </c>
      <c r="BN67">
        <f t="shared" si="549"/>
        <v>2.4285900105905148E-2</v>
      </c>
      <c r="BO67">
        <f t="shared" si="549"/>
        <v>2.8441973553759083E-2</v>
      </c>
      <c r="BP67">
        <f t="shared" si="549"/>
        <v>2.6092862790577542E-2</v>
      </c>
      <c r="BQ67">
        <f t="shared" si="549"/>
        <v>2.1095055215632371E-2</v>
      </c>
      <c r="BR67">
        <f t="shared" si="549"/>
        <v>1.6146925779578897E-2</v>
      </c>
      <c r="BS67">
        <f t="shared" ref="BS67:BS86" si="550">AI67/(E67+F67+G67+H67+I67)</f>
        <v>-4.6410454373815684E-3</v>
      </c>
      <c r="BT67">
        <f t="shared" ref="BT67:BT86" si="551">AJ67/(F67+G67+H67+I67+J67)</f>
        <v>5.8757789752124888E-3</v>
      </c>
      <c r="BU67">
        <f t="shared" ref="BU67:BU86" si="552">AK67/(G67+H67+I67+J67+K67)</f>
        <v>1.0587900736284557E-2</v>
      </c>
      <c r="BV67">
        <f t="shared" ref="BV67:BV86" si="553">AL67/(H67+I67+J67+K67+L67)</f>
        <v>1.078961909349423E-2</v>
      </c>
      <c r="BW67">
        <f t="shared" ref="BW67:BW86" si="554">AM67/(I67+J67+K67+L67+M67)</f>
        <v>8.7831209553077497E-3</v>
      </c>
      <c r="BX67">
        <f t="shared" ref="BX67:BX86" si="555">AN67/(E67+F67+G67+H67+I67+J67)</f>
        <v>-8.0109260245711487E-3</v>
      </c>
      <c r="BY67">
        <f t="shared" ref="BY67:BY86" si="556">AO67/(F67+G67+H67+I67+J67+K67)</f>
        <v>-8.2696709942786434E-4</v>
      </c>
      <c r="BZ67">
        <f t="shared" ref="BZ67:BZ86" si="557">AP67/(G67+H67+I67+J67+K67+L67)</f>
        <v>3.3177629892149653E-3</v>
      </c>
      <c r="CA67">
        <f t="shared" ref="CA67:CA86" si="558">AQ67/(H67+I67+J67+K67+L67+M67)</f>
        <v>4.4938182435924501E-3</v>
      </c>
      <c r="CB67">
        <f t="shared" ref="CB67:CB86" si="559">AR67/(E67+F67+G67+H67+I67+J67+K67)</f>
        <v>-7.2664047939948609E-3</v>
      </c>
      <c r="CC67">
        <f t="shared" ref="CC67:CC86" si="560">AS67/(F67+G67+H67+I67+J67+K67+L67)</f>
        <v>-2.8565485230282704E-3</v>
      </c>
      <c r="CD67">
        <f t="shared" ref="CD67:CD86" si="561">AT67/(G67+H67+I67+J67+K67+L67+M67)</f>
        <v>3.3163416751888145E-4</v>
      </c>
      <c r="CE67">
        <f t="shared" ref="CE67:CE86" si="562">AU67/(E67+F67+G67+H67+I67+J67+K67+L67)</f>
        <v>-5.3257367456662633E-3</v>
      </c>
      <c r="CF67">
        <f t="shared" ref="CF67:CF86" si="563">AV67/(F67+G67+H67+I67+J67+K67+L67+M67)</f>
        <v>-2.9956071152123006E-3</v>
      </c>
      <c r="CG67">
        <f t="shared" ref="CG67:CG86" si="564">AW67/(E67+F67+G67+H67+I67+J67+K67+L67+M67)</f>
        <v>-3.3498711760595505E-3</v>
      </c>
      <c r="CH67" s="7">
        <v>250</v>
      </c>
      <c r="CI67" s="8">
        <v>250</v>
      </c>
      <c r="CJ67" s="8">
        <v>240</v>
      </c>
      <c r="CK67" s="8">
        <f t="shared" ref="CK67:CK86" si="565">CI67/CH67</f>
        <v>1</v>
      </c>
      <c r="CL67" s="8">
        <f t="shared" ref="CL67:CL86" si="566">CH67/CI67</f>
        <v>1</v>
      </c>
      <c r="CM67">
        <f t="shared" ref="CM67:CM86" si="567">(CI67-CJ67)/CH67</f>
        <v>0.04</v>
      </c>
      <c r="CN67">
        <f t="shared" si="59"/>
        <v>375</v>
      </c>
      <c r="CO67">
        <f t="shared" si="427"/>
        <v>500</v>
      </c>
      <c r="CP67">
        <f t="shared" si="427"/>
        <v>625</v>
      </c>
      <c r="CQ67">
        <f t="shared" si="427"/>
        <v>750</v>
      </c>
      <c r="CR67">
        <f t="shared" si="427"/>
        <v>875</v>
      </c>
      <c r="CS67">
        <f t="shared" si="427"/>
        <v>1000</v>
      </c>
      <c r="CT67">
        <f t="shared" si="427"/>
        <v>1125</v>
      </c>
      <c r="CU67">
        <f t="shared" si="427"/>
        <v>1250</v>
      </c>
      <c r="CV67">
        <f t="shared" si="404"/>
        <v>1.5</v>
      </c>
      <c r="CW67">
        <f t="shared" si="404"/>
        <v>2</v>
      </c>
      <c r="CX67">
        <f t="shared" si="404"/>
        <v>2.5</v>
      </c>
      <c r="CY67">
        <f t="shared" si="404"/>
        <v>3</v>
      </c>
      <c r="CZ67">
        <f t="shared" si="404"/>
        <v>3.5</v>
      </c>
      <c r="DA67">
        <f t="shared" si="404"/>
        <v>4</v>
      </c>
      <c r="DB67">
        <f t="shared" si="404"/>
        <v>4.5</v>
      </c>
      <c r="DC67">
        <f t="shared" si="404"/>
        <v>5</v>
      </c>
      <c r="DD67" s="11">
        <f t="shared" si="405"/>
        <v>2.6666666666666668E-2</v>
      </c>
      <c r="DE67" s="11">
        <f t="shared" si="405"/>
        <v>0.02</v>
      </c>
      <c r="DF67" s="11">
        <f t="shared" si="405"/>
        <v>1.6E-2</v>
      </c>
      <c r="DG67" s="11">
        <f t="shared" si="405"/>
        <v>1.3333333333333334E-2</v>
      </c>
      <c r="DH67" s="11">
        <f t="shared" si="405"/>
        <v>1.1428571428571429E-2</v>
      </c>
      <c r="DI67" s="11">
        <f t="shared" si="405"/>
        <v>0.01</v>
      </c>
      <c r="DJ67" s="11">
        <f t="shared" si="405"/>
        <v>8.8888888888888889E-3</v>
      </c>
      <c r="DK67" s="11">
        <f t="shared" si="405"/>
        <v>8.0000000000000002E-3</v>
      </c>
      <c r="DL67">
        <f t="shared" ref="DL67:DL86" si="568">CI67-CJ67</f>
        <v>10</v>
      </c>
      <c r="DM67">
        <f t="shared" ref="DM67:DT67" si="569">E67+F67</f>
        <v>2.5462280899999998E-5</v>
      </c>
      <c r="DN67">
        <f t="shared" si="569"/>
        <v>1.6034654719999999E-5</v>
      </c>
      <c r="DO67">
        <f t="shared" si="569"/>
        <v>9.9543717800000013E-6</v>
      </c>
      <c r="DP67">
        <f t="shared" si="569"/>
        <v>6.3119096499999997E-6</v>
      </c>
      <c r="DQ67">
        <f t="shared" si="569"/>
        <v>4.1630349899999999E-6</v>
      </c>
      <c r="DR67">
        <f t="shared" si="569"/>
        <v>2.86672406E-6</v>
      </c>
      <c r="DS67">
        <f t="shared" si="569"/>
        <v>2.0523658070000002E-6</v>
      </c>
      <c r="DT67">
        <f t="shared" si="569"/>
        <v>1.5180454600000001E-6</v>
      </c>
    </row>
    <row r="68" spans="1:124">
      <c r="A68">
        <f>'2000 250 200 15'!A69</f>
        <v>65</v>
      </c>
      <c r="B68">
        <f t="shared" si="527"/>
        <v>-650</v>
      </c>
      <c r="C68">
        <f>'2000 250 200 15'!B69</f>
        <v>1.825</v>
      </c>
      <c r="D68">
        <f t="shared" si="528"/>
        <v>0.2612628687924935</v>
      </c>
      <c r="E68">
        <f>'2000 250 200 15'!C202</f>
        <v>1.38174992E-5</v>
      </c>
      <c r="F68">
        <f>'2000 250 200 15'!C335</f>
        <v>9.1377393499999996E-6</v>
      </c>
      <c r="G68">
        <f>'2000 250 200 15'!C468</f>
        <v>5.8235159800000002E-6</v>
      </c>
      <c r="H68">
        <f>'2000 250 200 15'!C601</f>
        <v>3.71515031E-6</v>
      </c>
      <c r="I68">
        <f>'2000 250 200 15'!C734</f>
        <v>2.4333991299999999E-6</v>
      </c>
      <c r="J68">
        <f>'2000 250 200 15'!C867</f>
        <v>1.6551738600000001E-6</v>
      </c>
      <c r="K68">
        <f>'2000 250 200 15'!C1000</f>
        <v>1.1698355799999999E-6</v>
      </c>
      <c r="L68">
        <f>'2000 250 200 15'!C1133</f>
        <v>8.5530954900000001E-7</v>
      </c>
      <c r="M68">
        <f>'2000 250 200 15'!C1266</f>
        <v>6.43487724E-7</v>
      </c>
      <c r="N68">
        <f t="shared" ref="N68:U68" si="570">E68-F68</f>
        <v>4.6797598500000003E-6</v>
      </c>
      <c r="O68">
        <f t="shared" si="570"/>
        <v>3.3142233699999994E-6</v>
      </c>
      <c r="P68">
        <f t="shared" si="570"/>
        <v>2.1083656700000002E-6</v>
      </c>
      <c r="Q68">
        <f t="shared" si="570"/>
        <v>1.2817511800000001E-6</v>
      </c>
      <c r="R68">
        <f t="shared" si="570"/>
        <v>7.7822526999999978E-7</v>
      </c>
      <c r="S68">
        <f t="shared" si="570"/>
        <v>4.853382800000002E-7</v>
      </c>
      <c r="T68">
        <f t="shared" si="570"/>
        <v>3.1452603099999989E-7</v>
      </c>
      <c r="U68">
        <f t="shared" si="570"/>
        <v>2.11821825E-7</v>
      </c>
      <c r="V68">
        <f t="shared" ref="V68:AB68" si="571">E68-2*F68+G68</f>
        <v>1.3655364800000009E-6</v>
      </c>
      <c r="W68">
        <f t="shared" si="571"/>
        <v>1.2058576999999992E-6</v>
      </c>
      <c r="X68">
        <f t="shared" si="571"/>
        <v>8.266144900000001E-7</v>
      </c>
      <c r="Y68">
        <f t="shared" si="571"/>
        <v>5.0352591000000031E-7</v>
      </c>
      <c r="Z68">
        <f t="shared" si="571"/>
        <v>2.9288698999999959E-7</v>
      </c>
      <c r="AA68">
        <f t="shared" si="571"/>
        <v>1.708122490000003E-7</v>
      </c>
      <c r="AB68">
        <f t="shared" si="571"/>
        <v>1.0270420599999989E-7</v>
      </c>
      <c r="AC68">
        <f t="shared" ref="AC68:AH68" si="572">E68-3*F68+3*G68-H68</f>
        <v>1.5967878000000173E-7</v>
      </c>
      <c r="AD68">
        <f t="shared" si="572"/>
        <v>3.7924320999999994E-7</v>
      </c>
      <c r="AE68">
        <f t="shared" si="572"/>
        <v>3.2308857999999937E-7</v>
      </c>
      <c r="AF68">
        <f t="shared" si="572"/>
        <v>2.1063892000000009E-7</v>
      </c>
      <c r="AG68">
        <f t="shared" si="572"/>
        <v>1.2207474099999929E-7</v>
      </c>
      <c r="AH68">
        <f t="shared" si="572"/>
        <v>6.8108043000000729E-8</v>
      </c>
      <c r="AI68">
        <f t="shared" si="532"/>
        <v>-2.1956442999999568E-7</v>
      </c>
      <c r="AJ68">
        <f t="shared" si="533"/>
        <v>5.6154630000001003E-8</v>
      </c>
      <c r="AK68">
        <f t="shared" si="534"/>
        <v>1.1244965999999991E-7</v>
      </c>
      <c r="AL68">
        <f t="shared" si="535"/>
        <v>8.8564179000001018E-8</v>
      </c>
      <c r="AM68">
        <f t="shared" si="536"/>
        <v>5.3966697999998874E-8</v>
      </c>
      <c r="AN68">
        <f t="shared" si="537"/>
        <v>-2.7571905999999033E-7</v>
      </c>
      <c r="AO68">
        <f t="shared" si="538"/>
        <v>-5.6295030000001236E-8</v>
      </c>
      <c r="AP68">
        <f t="shared" si="539"/>
        <v>2.3885480999999103E-8</v>
      </c>
      <c r="AQ68">
        <f t="shared" si="540"/>
        <v>3.4597481000000767E-8</v>
      </c>
      <c r="AR68">
        <f t="shared" si="541"/>
        <v>-2.1942402999999947E-7</v>
      </c>
      <c r="AS68">
        <f t="shared" si="542"/>
        <v>-8.0180510999996315E-8</v>
      </c>
      <c r="AT68">
        <f t="shared" si="543"/>
        <v>-1.0712000000004947E-8</v>
      </c>
      <c r="AU68">
        <f t="shared" si="544"/>
        <v>-1.3924351899998346E-7</v>
      </c>
      <c r="AV68">
        <f t="shared" si="545"/>
        <v>-6.9468510999994863E-8</v>
      </c>
      <c r="AW68">
        <f t="shared" si="546"/>
        <v>-6.9775008000000348E-8</v>
      </c>
      <c r="AX68">
        <f t="shared" ref="AX68:BE68" si="573">N68/(E68+F68)</f>
        <v>0.20386457059928922</v>
      </c>
      <c r="AY68">
        <f t="shared" si="573"/>
        <v>0.22152040700451034</v>
      </c>
      <c r="AZ68">
        <f t="shared" si="573"/>
        <v>0.22103359168884398</v>
      </c>
      <c r="BA68">
        <f t="shared" si="573"/>
        <v>0.20846399504595997</v>
      </c>
      <c r="BB68">
        <f t="shared" si="573"/>
        <v>0.19034153772071949</v>
      </c>
      <c r="BC68">
        <f t="shared" si="573"/>
        <v>0.17180058697432182</v>
      </c>
      <c r="BD68">
        <f t="shared" si="573"/>
        <v>0.15531036590711414</v>
      </c>
      <c r="BE68">
        <f t="shared" si="573"/>
        <v>0.14132786922944982</v>
      </c>
      <c r="BF68">
        <f t="shared" ref="BF68:BL68" si="574">V68/(E68+F68+G68)</f>
        <v>4.7449464102990183E-2</v>
      </c>
      <c r="BG68">
        <f t="shared" si="574"/>
        <v>6.456583366434096E-2</v>
      </c>
      <c r="BH68">
        <f t="shared" si="574"/>
        <v>6.9045270051656643E-2</v>
      </c>
      <c r="BI68">
        <f t="shared" si="574"/>
        <v>6.4523803656646853E-2</v>
      </c>
      <c r="BJ68">
        <f t="shared" si="574"/>
        <v>5.5698789111017971E-2</v>
      </c>
      <c r="BK68">
        <f t="shared" si="574"/>
        <v>4.6412348905227004E-2</v>
      </c>
      <c r="BL68">
        <f t="shared" si="574"/>
        <v>3.8485700977765748E-2</v>
      </c>
      <c r="BM68">
        <f t="shared" ref="BM68:BR68" si="575">AC68/(E68+F68+G68+H68)</f>
        <v>4.9141148404988596E-3</v>
      </c>
      <c r="BN68">
        <f t="shared" si="575"/>
        <v>1.7965263730859219E-2</v>
      </c>
      <c r="BO68">
        <f t="shared" si="575"/>
        <v>2.3709026704637082E-2</v>
      </c>
      <c r="BP68">
        <f t="shared" si="575"/>
        <v>2.3473286665501893E-2</v>
      </c>
      <c r="BQ68">
        <f t="shared" si="575"/>
        <v>1.9967348612396713E-2</v>
      </c>
      <c r="BR68">
        <f t="shared" si="575"/>
        <v>1.5751870405128522E-2</v>
      </c>
      <c r="BS68">
        <f t="shared" si="550"/>
        <v>-6.2863263133216768E-3</v>
      </c>
      <c r="BT68">
        <f t="shared" si="551"/>
        <v>2.4667112986435959E-3</v>
      </c>
      <c r="BU68">
        <f t="shared" si="552"/>
        <v>7.5994519906078199E-3</v>
      </c>
      <c r="BV68">
        <f t="shared" si="553"/>
        <v>9.0106180217748265E-3</v>
      </c>
      <c r="BW68">
        <f t="shared" si="554"/>
        <v>7.9865404804716229E-3</v>
      </c>
      <c r="BX68">
        <f t="shared" si="555"/>
        <v>-7.5369159323014148E-3</v>
      </c>
      <c r="BY68">
        <f t="shared" si="556"/>
        <v>-2.3520144967944267E-3</v>
      </c>
      <c r="BZ68">
        <f t="shared" si="557"/>
        <v>1.525996319529767E-3</v>
      </c>
      <c r="CA68">
        <f t="shared" si="558"/>
        <v>3.303695987276911E-3</v>
      </c>
      <c r="CB68">
        <f t="shared" si="559"/>
        <v>-5.8122009005646107E-3</v>
      </c>
      <c r="CC68">
        <f t="shared" si="560"/>
        <v>-3.2343731632597018E-3</v>
      </c>
      <c r="CD68">
        <f t="shared" si="561"/>
        <v>-6.5734438222011951E-4</v>
      </c>
      <c r="CE68">
        <f t="shared" si="562"/>
        <v>-3.6066327923854665E-3</v>
      </c>
      <c r="CF68">
        <f t="shared" si="563"/>
        <v>-2.73136636715663E-3</v>
      </c>
      <c r="CG68">
        <f t="shared" si="564"/>
        <v>-1.7776569066673697E-3</v>
      </c>
      <c r="CH68" s="7">
        <v>250</v>
      </c>
      <c r="CI68" s="8">
        <v>250</v>
      </c>
      <c r="CJ68" s="8">
        <v>240</v>
      </c>
      <c r="CK68" s="8">
        <f t="shared" si="565"/>
        <v>1</v>
      </c>
      <c r="CL68" s="8">
        <f t="shared" si="566"/>
        <v>1</v>
      </c>
      <c r="CM68">
        <f t="shared" si="567"/>
        <v>0.04</v>
      </c>
      <c r="CN68">
        <f t="shared" ref="CN68:CN86" si="576">500-125</f>
        <v>375</v>
      </c>
      <c r="CO68">
        <f t="shared" ref="CO68:CU83" si="577">CN68+125</f>
        <v>500</v>
      </c>
      <c r="CP68">
        <f t="shared" si="577"/>
        <v>625</v>
      </c>
      <c r="CQ68">
        <f t="shared" si="577"/>
        <v>750</v>
      </c>
      <c r="CR68">
        <f t="shared" si="577"/>
        <v>875</v>
      </c>
      <c r="CS68">
        <f t="shared" si="577"/>
        <v>1000</v>
      </c>
      <c r="CT68">
        <f t="shared" si="577"/>
        <v>1125</v>
      </c>
      <c r="CU68">
        <f t="shared" si="577"/>
        <v>1250</v>
      </c>
      <c r="CV68">
        <f t="shared" si="404"/>
        <v>1.5</v>
      </c>
      <c r="CW68">
        <f t="shared" si="404"/>
        <v>2</v>
      </c>
      <c r="CX68">
        <f t="shared" si="404"/>
        <v>2.5</v>
      </c>
      <c r="CY68">
        <f t="shared" si="404"/>
        <v>3</v>
      </c>
      <c r="CZ68">
        <f t="shared" si="404"/>
        <v>3.5</v>
      </c>
      <c r="DA68">
        <f t="shared" si="404"/>
        <v>4</v>
      </c>
      <c r="DB68">
        <f t="shared" si="404"/>
        <v>4.5</v>
      </c>
      <c r="DC68">
        <f t="shared" si="404"/>
        <v>5</v>
      </c>
      <c r="DD68" s="11">
        <f t="shared" si="405"/>
        <v>2.6666666666666668E-2</v>
      </c>
      <c r="DE68" s="11">
        <f t="shared" si="405"/>
        <v>0.02</v>
      </c>
      <c r="DF68" s="11">
        <f t="shared" si="405"/>
        <v>1.6E-2</v>
      </c>
      <c r="DG68" s="11">
        <f t="shared" si="405"/>
        <v>1.3333333333333334E-2</v>
      </c>
      <c r="DH68" s="11">
        <f t="shared" si="405"/>
        <v>1.1428571428571429E-2</v>
      </c>
      <c r="DI68" s="11">
        <f t="shared" si="405"/>
        <v>0.01</v>
      </c>
      <c r="DJ68" s="11">
        <f t="shared" si="405"/>
        <v>8.8888888888888889E-3</v>
      </c>
      <c r="DK68" s="11">
        <f t="shared" si="405"/>
        <v>8.0000000000000002E-3</v>
      </c>
      <c r="DL68">
        <f t="shared" si="568"/>
        <v>10</v>
      </c>
      <c r="DM68">
        <f t="shared" ref="DM68:DT68" si="578">E68+F68</f>
        <v>2.2955238549999998E-5</v>
      </c>
      <c r="DN68">
        <f t="shared" si="578"/>
        <v>1.496125533E-5</v>
      </c>
      <c r="DO68">
        <f t="shared" si="578"/>
        <v>9.5386662899999993E-6</v>
      </c>
      <c r="DP68">
        <f t="shared" si="578"/>
        <v>6.1485494400000003E-6</v>
      </c>
      <c r="DQ68">
        <f t="shared" si="578"/>
        <v>4.0885729899999998E-6</v>
      </c>
      <c r="DR68">
        <f t="shared" si="578"/>
        <v>2.82500944E-6</v>
      </c>
      <c r="DS68">
        <f t="shared" si="578"/>
        <v>2.025145129E-6</v>
      </c>
      <c r="DT68">
        <f t="shared" si="578"/>
        <v>1.4987972730000001E-6</v>
      </c>
    </row>
    <row r="69" spans="1:124">
      <c r="A69">
        <f>'2000 250 200 15'!A70</f>
        <v>66</v>
      </c>
      <c r="B69">
        <f t="shared" si="527"/>
        <v>-660</v>
      </c>
      <c r="C69">
        <f>'2000 250 200 15'!B70</f>
        <v>2.048</v>
      </c>
      <c r="D69">
        <f t="shared" si="528"/>
        <v>0.31132995230379318</v>
      </c>
      <c r="E69">
        <f>'2000 250 200 15'!C203</f>
        <v>1.21978012E-5</v>
      </c>
      <c r="F69">
        <f>'2000 250 200 15'!C336</f>
        <v>8.3556601799999994E-6</v>
      </c>
      <c r="G69">
        <f>'2000 250 200 15'!C469</f>
        <v>5.4937696100000003E-6</v>
      </c>
      <c r="H69">
        <f>'2000 250 200 15'!C602</f>
        <v>3.5834320499999999E-6</v>
      </c>
      <c r="I69">
        <f>'2000 250 200 15'!C735</f>
        <v>2.3775208399999999E-6</v>
      </c>
      <c r="J69">
        <f>'2000 250 200 15'!C868</f>
        <v>1.6270617799999999E-6</v>
      </c>
      <c r="K69">
        <f>'2000 250 200 15'!C1001</f>
        <v>1.1528182300000001E-6</v>
      </c>
      <c r="L69">
        <f>'2000 250 200 15'!C1134</f>
        <v>8.4373009299999997E-7</v>
      </c>
      <c r="M69">
        <f>'2000 250 200 15'!C1267</f>
        <v>6.3512215699999998E-7</v>
      </c>
      <c r="N69">
        <f t="shared" ref="N69:U69" si="579">E69-F69</f>
        <v>3.8421410200000002E-6</v>
      </c>
      <c r="O69">
        <f t="shared" si="579"/>
        <v>2.8618905699999991E-6</v>
      </c>
      <c r="P69">
        <f t="shared" si="579"/>
        <v>1.9103375600000005E-6</v>
      </c>
      <c r="Q69">
        <f t="shared" si="579"/>
        <v>1.20591121E-6</v>
      </c>
      <c r="R69">
        <f t="shared" si="579"/>
        <v>7.5045905999999999E-7</v>
      </c>
      <c r="S69">
        <f t="shared" si="579"/>
        <v>4.7424354999999984E-7</v>
      </c>
      <c r="T69">
        <f t="shared" si="579"/>
        <v>3.0908813700000009E-7</v>
      </c>
      <c r="U69">
        <f t="shared" si="579"/>
        <v>2.0860793599999999E-7</v>
      </c>
      <c r="V69">
        <f t="shared" ref="V69:AB69" si="580">E69-2*F69+G69</f>
        <v>9.8025045000000106E-7</v>
      </c>
      <c r="W69">
        <f t="shared" si="580"/>
        <v>9.5155300999999866E-7</v>
      </c>
      <c r="X69">
        <f t="shared" si="580"/>
        <v>7.0442635000000049E-7</v>
      </c>
      <c r="Y69">
        <f t="shared" si="580"/>
        <v>4.5545214999999998E-7</v>
      </c>
      <c r="Z69">
        <f t="shared" si="580"/>
        <v>2.7621551000000014E-7</v>
      </c>
      <c r="AA69">
        <f t="shared" si="580"/>
        <v>1.6515541299999975E-7</v>
      </c>
      <c r="AB69">
        <f t="shared" si="580"/>
        <v>1.004802010000001E-7</v>
      </c>
      <c r="AC69">
        <f t="shared" ref="AC69:AH69" si="581">E69-3*F69+3*G69-H69</f>
        <v>2.8697440000003246E-8</v>
      </c>
      <c r="AD69">
        <f t="shared" si="581"/>
        <v>2.471266599999969E-7</v>
      </c>
      <c r="AE69">
        <f t="shared" si="581"/>
        <v>2.4897420000000093E-7</v>
      </c>
      <c r="AF69">
        <f t="shared" si="581"/>
        <v>1.7923663999999984E-7</v>
      </c>
      <c r="AG69">
        <f t="shared" si="581"/>
        <v>1.1106009700000039E-7</v>
      </c>
      <c r="AH69">
        <f t="shared" si="581"/>
        <v>6.4675211999999752E-8</v>
      </c>
      <c r="AI69">
        <f t="shared" si="532"/>
        <v>-2.1842921999999408E-7</v>
      </c>
      <c r="AJ69">
        <f t="shared" si="533"/>
        <v>-1.8475400000031797E-9</v>
      </c>
      <c r="AK69">
        <f t="shared" si="534"/>
        <v>6.9737560000001513E-8</v>
      </c>
      <c r="AL69">
        <f t="shared" si="535"/>
        <v>6.8176542999999867E-8</v>
      </c>
      <c r="AM69">
        <f t="shared" si="536"/>
        <v>4.6384885000000749E-8</v>
      </c>
      <c r="AN69">
        <f t="shared" si="537"/>
        <v>-2.1658167999999344E-7</v>
      </c>
      <c r="AO69">
        <f t="shared" si="538"/>
        <v>-7.1585100000002999E-8</v>
      </c>
      <c r="AP69">
        <f t="shared" si="539"/>
        <v>1.5610170000003759E-9</v>
      </c>
      <c r="AQ69">
        <f t="shared" si="540"/>
        <v>2.1791657999999435E-8</v>
      </c>
      <c r="AR69">
        <f t="shared" si="541"/>
        <v>-1.4499657999999383E-7</v>
      </c>
      <c r="AS69">
        <f t="shared" si="542"/>
        <v>-7.3146117000002951E-8</v>
      </c>
      <c r="AT69">
        <f t="shared" si="543"/>
        <v>-2.0230640999998953E-8</v>
      </c>
      <c r="AU69">
        <f t="shared" si="544"/>
        <v>-7.1850463000001466E-8</v>
      </c>
      <c r="AV69">
        <f t="shared" si="545"/>
        <v>-5.291547599999648E-8</v>
      </c>
      <c r="AW69">
        <f t="shared" si="546"/>
        <v>-1.8934986999986245E-8</v>
      </c>
      <c r="AX69">
        <f t="shared" ref="AX69:BE69" si="582">N69/(E69+F69)</f>
        <v>0.18693401315550093</v>
      </c>
      <c r="AY69">
        <f t="shared" si="582"/>
        <v>0.20664320577778816</v>
      </c>
      <c r="AZ69">
        <f t="shared" si="582"/>
        <v>0.21045445849442554</v>
      </c>
      <c r="BA69">
        <f t="shared" si="582"/>
        <v>0.20230175145705606</v>
      </c>
      <c r="BB69">
        <f t="shared" si="582"/>
        <v>0.18740006917375077</v>
      </c>
      <c r="BC69">
        <f t="shared" si="582"/>
        <v>0.17059856838928808</v>
      </c>
      <c r="BD69">
        <f t="shared" si="582"/>
        <v>0.15481124771153365</v>
      </c>
      <c r="BE69">
        <f t="shared" si="582"/>
        <v>0.14106070163533915</v>
      </c>
      <c r="BF69">
        <f t="shared" ref="BF69:BL69" si="583">V69/(E69+F69+G69)</f>
        <v>3.76335761131898E-2</v>
      </c>
      <c r="BG69">
        <f t="shared" si="583"/>
        <v>5.4583866879312035E-2</v>
      </c>
      <c r="BH69">
        <f t="shared" si="583"/>
        <v>6.1496587979324731E-2</v>
      </c>
      <c r="BI69">
        <f t="shared" si="583"/>
        <v>6.0022571095002905E-2</v>
      </c>
      <c r="BJ69">
        <f t="shared" si="583"/>
        <v>5.3557114917681871E-2</v>
      </c>
      <c r="BK69">
        <f t="shared" si="583"/>
        <v>4.5577589284031134E-2</v>
      </c>
      <c r="BL69">
        <f t="shared" si="583"/>
        <v>3.8181148348025745E-2</v>
      </c>
      <c r="BM69">
        <f t="shared" ref="BM69:BR69" si="584">AC69/(E69+F69+G69+H69)</f>
        <v>9.6850482087636896E-4</v>
      </c>
      <c r="BN69">
        <f t="shared" si="584"/>
        <v>1.2474603039823607E-2</v>
      </c>
      <c r="BO69">
        <f t="shared" si="584"/>
        <v>1.9032128543859536E-2</v>
      </c>
      <c r="BP69">
        <f t="shared" si="584"/>
        <v>2.0505670575169083E-2</v>
      </c>
      <c r="BQ69">
        <f t="shared" si="584"/>
        <v>1.8506527861976766E-2</v>
      </c>
      <c r="BR69">
        <f t="shared" si="584"/>
        <v>1.5186494020171099E-2</v>
      </c>
      <c r="BS69">
        <f t="shared" si="550"/>
        <v>-6.8241678696577789E-3</v>
      </c>
      <c r="BT69">
        <f t="shared" si="551"/>
        <v>-8.618284718826882E-5</v>
      </c>
      <c r="BU69">
        <f t="shared" si="552"/>
        <v>4.8991575248420139E-3</v>
      </c>
      <c r="BV69">
        <f t="shared" si="553"/>
        <v>7.113161345988544E-3</v>
      </c>
      <c r="BW69">
        <f t="shared" si="554"/>
        <v>6.9896196394318892E-3</v>
      </c>
      <c r="BX69">
        <f t="shared" si="555"/>
        <v>-6.4391288290056572E-3</v>
      </c>
      <c r="BY69">
        <f t="shared" si="556"/>
        <v>-3.1688476129005565E-3</v>
      </c>
      <c r="BZ69">
        <f t="shared" si="557"/>
        <v>1.035271631884413E-4</v>
      </c>
      <c r="CA69">
        <f t="shared" si="558"/>
        <v>2.1323218553361634E-3</v>
      </c>
      <c r="CB69">
        <f t="shared" si="559"/>
        <v>-4.1679979793780297E-3</v>
      </c>
      <c r="CC69">
        <f t="shared" si="560"/>
        <v>-3.1213680774479975E-3</v>
      </c>
      <c r="CD69">
        <f t="shared" si="561"/>
        <v>-1.2874725074143373E-3</v>
      </c>
      <c r="CE69">
        <f t="shared" si="562"/>
        <v>-2.0164705440955753E-3</v>
      </c>
      <c r="CF69">
        <f t="shared" si="563"/>
        <v>-2.1984803401332081E-3</v>
      </c>
      <c r="CG69">
        <f t="shared" si="564"/>
        <v>-5.2210082949683749E-4</v>
      </c>
      <c r="CH69" s="7">
        <v>250</v>
      </c>
      <c r="CI69" s="8">
        <v>250</v>
      </c>
      <c r="CJ69" s="8">
        <v>240</v>
      </c>
      <c r="CK69" s="8">
        <f t="shared" si="565"/>
        <v>1</v>
      </c>
      <c r="CL69" s="8">
        <f t="shared" si="566"/>
        <v>1</v>
      </c>
      <c r="CM69">
        <f t="shared" si="567"/>
        <v>0.04</v>
      </c>
      <c r="CN69">
        <f t="shared" si="576"/>
        <v>375</v>
      </c>
      <c r="CO69">
        <f t="shared" si="577"/>
        <v>500</v>
      </c>
      <c r="CP69">
        <f t="shared" si="577"/>
        <v>625</v>
      </c>
      <c r="CQ69">
        <f t="shared" si="577"/>
        <v>750</v>
      </c>
      <c r="CR69">
        <f t="shared" si="577"/>
        <v>875</v>
      </c>
      <c r="CS69">
        <f t="shared" si="577"/>
        <v>1000</v>
      </c>
      <c r="CT69">
        <f t="shared" si="577"/>
        <v>1125</v>
      </c>
      <c r="CU69">
        <f t="shared" si="577"/>
        <v>1250</v>
      </c>
      <c r="CV69">
        <f t="shared" si="404"/>
        <v>1.5</v>
      </c>
      <c r="CW69">
        <f t="shared" si="404"/>
        <v>2</v>
      </c>
      <c r="CX69">
        <f t="shared" si="404"/>
        <v>2.5</v>
      </c>
      <c r="CY69">
        <f t="shared" si="404"/>
        <v>3</v>
      </c>
      <c r="CZ69">
        <f t="shared" si="404"/>
        <v>3.5</v>
      </c>
      <c r="DA69">
        <f t="shared" si="404"/>
        <v>4</v>
      </c>
      <c r="DB69">
        <f t="shared" si="404"/>
        <v>4.5</v>
      </c>
      <c r="DC69">
        <f t="shared" si="404"/>
        <v>5</v>
      </c>
      <c r="DD69" s="11">
        <f t="shared" si="405"/>
        <v>2.6666666666666668E-2</v>
      </c>
      <c r="DE69" s="11">
        <f t="shared" si="405"/>
        <v>0.02</v>
      </c>
      <c r="DF69" s="11">
        <f t="shared" si="405"/>
        <v>1.6E-2</v>
      </c>
      <c r="DG69" s="11">
        <f t="shared" si="405"/>
        <v>1.3333333333333334E-2</v>
      </c>
      <c r="DH69" s="11">
        <f t="shared" si="405"/>
        <v>1.1428571428571429E-2</v>
      </c>
      <c r="DI69" s="11">
        <f t="shared" si="405"/>
        <v>0.01</v>
      </c>
      <c r="DJ69" s="11">
        <f t="shared" si="405"/>
        <v>8.8888888888888889E-3</v>
      </c>
      <c r="DK69" s="11">
        <f t="shared" si="405"/>
        <v>8.0000000000000002E-3</v>
      </c>
      <c r="DL69">
        <f t="shared" si="568"/>
        <v>10</v>
      </c>
      <c r="DM69">
        <f t="shared" ref="DM69:DT69" si="585">E69+F69</f>
        <v>2.0553461379999999E-5</v>
      </c>
      <c r="DN69">
        <f t="shared" si="585"/>
        <v>1.3849429789999999E-5</v>
      </c>
      <c r="DO69">
        <f t="shared" si="585"/>
        <v>9.0772016599999998E-6</v>
      </c>
      <c r="DP69">
        <f t="shared" si="585"/>
        <v>5.9609528899999993E-6</v>
      </c>
      <c r="DQ69">
        <f t="shared" si="585"/>
        <v>4.0045826199999998E-6</v>
      </c>
      <c r="DR69">
        <f t="shared" si="585"/>
        <v>2.77988001E-6</v>
      </c>
      <c r="DS69">
        <f t="shared" si="585"/>
        <v>1.9965483229999999E-6</v>
      </c>
      <c r="DT69">
        <f t="shared" si="585"/>
        <v>1.4788522499999999E-6</v>
      </c>
    </row>
    <row r="70" spans="1:124">
      <c r="A70">
        <f>'2000 250 200 15'!A71</f>
        <v>67</v>
      </c>
      <c r="B70">
        <f t="shared" si="527"/>
        <v>-670</v>
      </c>
      <c r="C70">
        <f>'2000 250 200 15'!B71</f>
        <v>2.2989999999999999</v>
      </c>
      <c r="D70">
        <f t="shared" si="528"/>
        <v>0.36153897126927903</v>
      </c>
      <c r="E70">
        <f>'2000 250 200 15'!C204</f>
        <v>1.0704769899999999E-5</v>
      </c>
      <c r="F70">
        <f>'2000 250 200 15'!C337</f>
        <v>7.5777742199999998E-6</v>
      </c>
      <c r="G70">
        <f>'2000 250 200 15'!C470</f>
        <v>5.1397135600000002E-6</v>
      </c>
      <c r="H70">
        <f>'2000 250 200 15'!C603</f>
        <v>3.4336359300000001E-6</v>
      </c>
      <c r="I70">
        <f>'2000 250 200 15'!C736</f>
        <v>2.31306471E-6</v>
      </c>
      <c r="J70">
        <f>'2000 250 200 15'!C869</f>
        <v>1.59565435E-6</v>
      </c>
      <c r="K70">
        <f>'2000 250 200 15'!C1002</f>
        <v>1.1346082800000001E-6</v>
      </c>
      <c r="L70">
        <f>'2000 250 200 15'!C1135</f>
        <v>8.3166306099999996E-7</v>
      </c>
      <c r="M70">
        <f>'2000 250 200 15'!C1268</f>
        <v>6.2649433200000004E-7</v>
      </c>
      <c r="N70">
        <f t="shared" ref="N70:U70" si="586">E70-F70</f>
        <v>3.1269956799999995E-6</v>
      </c>
      <c r="O70">
        <f t="shared" si="586"/>
        <v>2.4380606599999996E-6</v>
      </c>
      <c r="P70">
        <f t="shared" si="586"/>
        <v>1.70607763E-6</v>
      </c>
      <c r="Q70">
        <f t="shared" si="586"/>
        <v>1.1205712200000001E-6</v>
      </c>
      <c r="R70">
        <f t="shared" si="586"/>
        <v>7.1741036E-7</v>
      </c>
      <c r="S70">
        <f t="shared" si="586"/>
        <v>4.6104606999999995E-7</v>
      </c>
      <c r="T70">
        <f t="shared" si="586"/>
        <v>3.0294521900000012E-7</v>
      </c>
      <c r="U70">
        <f t="shared" si="586"/>
        <v>2.0516872899999992E-7</v>
      </c>
      <c r="V70">
        <f t="shared" ref="V70:AB70" si="587">E70-2*F70+G70</f>
        <v>6.8893501999999986E-7</v>
      </c>
      <c r="W70">
        <f t="shared" si="587"/>
        <v>7.3198302999999958E-7</v>
      </c>
      <c r="X70">
        <f t="shared" si="587"/>
        <v>5.855064099999999E-7</v>
      </c>
      <c r="Y70">
        <f t="shared" si="587"/>
        <v>4.0316086000000012E-7</v>
      </c>
      <c r="Z70">
        <f t="shared" si="587"/>
        <v>2.5636429000000005E-7</v>
      </c>
      <c r="AA70">
        <f t="shared" si="587"/>
        <v>1.5810085099999982E-7</v>
      </c>
      <c r="AB70">
        <f t="shared" si="587"/>
        <v>9.7776490000000204E-8</v>
      </c>
      <c r="AC70">
        <f t="shared" ref="AC70:AH70" si="588">E70-3*F70+3*G70-H70</f>
        <v>-4.3048010000000568E-8</v>
      </c>
      <c r="AD70">
        <f t="shared" si="588"/>
        <v>1.4647661999999883E-7</v>
      </c>
      <c r="AE70">
        <f t="shared" si="588"/>
        <v>1.8234554999999978E-7</v>
      </c>
      <c r="AF70">
        <f t="shared" si="588"/>
        <v>1.4679656999999965E-7</v>
      </c>
      <c r="AG70">
        <f t="shared" si="588"/>
        <v>9.8263439000000651E-8</v>
      </c>
      <c r="AH70">
        <f t="shared" si="588"/>
        <v>6.0324360999999832E-8</v>
      </c>
      <c r="AI70">
        <f t="shared" si="532"/>
        <v>-1.895246299999994E-7</v>
      </c>
      <c r="AJ70">
        <f t="shared" si="533"/>
        <v>-3.5868930000000952E-8</v>
      </c>
      <c r="AK70">
        <f t="shared" si="534"/>
        <v>3.5548979999999712E-8</v>
      </c>
      <c r="AL70">
        <f t="shared" si="535"/>
        <v>4.8533130999998995E-8</v>
      </c>
      <c r="AM70">
        <f t="shared" si="536"/>
        <v>3.7939078000000607E-8</v>
      </c>
      <c r="AN70">
        <f t="shared" si="537"/>
        <v>-1.5365570000000268E-7</v>
      </c>
      <c r="AO70">
        <f t="shared" si="538"/>
        <v>-7.1417909999998547E-8</v>
      </c>
      <c r="AP70">
        <f t="shared" si="539"/>
        <v>-1.2984151000003094E-8</v>
      </c>
      <c r="AQ70">
        <f t="shared" si="540"/>
        <v>1.0594053000001564E-8</v>
      </c>
      <c r="AR70">
        <f t="shared" si="541"/>
        <v>-8.2237789999996087E-8</v>
      </c>
      <c r="AS70">
        <f t="shared" si="542"/>
        <v>-5.8433759000000958E-8</v>
      </c>
      <c r="AT70">
        <f t="shared" si="543"/>
        <v>-2.3578204000005294E-8</v>
      </c>
      <c r="AU70">
        <f t="shared" si="544"/>
        <v>-2.3804031000011646E-8</v>
      </c>
      <c r="AV70">
        <f t="shared" si="545"/>
        <v>-3.4855554999989946E-8</v>
      </c>
      <c r="AW70">
        <f t="shared" si="546"/>
        <v>1.1051523999993759E-8</v>
      </c>
      <c r="AX70">
        <f t="shared" ref="AX70:BE70" si="589">N70/(E70+F70)</f>
        <v>0.17103722870709526</v>
      </c>
      <c r="AY70">
        <f t="shared" si="589"/>
        <v>0.19170929842245932</v>
      </c>
      <c r="AZ70">
        <f t="shared" si="589"/>
        <v>0.19899779333502943</v>
      </c>
      <c r="BA70">
        <f t="shared" si="589"/>
        <v>0.19499383910834794</v>
      </c>
      <c r="BB70">
        <f t="shared" si="589"/>
        <v>0.18354103965711982</v>
      </c>
      <c r="BC70">
        <f t="shared" si="589"/>
        <v>0.16886509925237483</v>
      </c>
      <c r="BD70">
        <f t="shared" si="589"/>
        <v>0.15407091212850063</v>
      </c>
      <c r="BE70">
        <f t="shared" si="589"/>
        <v>0.14070410367558991</v>
      </c>
      <c r="BF70">
        <f t="shared" ref="BF70:BL70" si="590">V70/(E70+F70+G70)</f>
        <v>2.941368972250159E-2</v>
      </c>
      <c r="BG70">
        <f t="shared" si="590"/>
        <v>4.5320873218672141E-2</v>
      </c>
      <c r="BH70">
        <f t="shared" si="590"/>
        <v>5.3783220006455378E-2</v>
      </c>
      <c r="BI70">
        <f t="shared" si="590"/>
        <v>5.4908930520124598E-2</v>
      </c>
      <c r="BJ70">
        <f t="shared" si="590"/>
        <v>5.0832371709586488E-2</v>
      </c>
      <c r="BK70">
        <f t="shared" si="590"/>
        <v>4.4386341747520701E-2</v>
      </c>
      <c r="BL70">
        <f t="shared" si="590"/>
        <v>3.7711271411143908E-2</v>
      </c>
      <c r="BM70">
        <f t="shared" ref="BM70:BR70" si="591">AC70/(E70+F70+G70+H70)</f>
        <v>-1.6029259955055567E-3</v>
      </c>
      <c r="BN70">
        <f t="shared" si="591"/>
        <v>7.9330115501496188E-3</v>
      </c>
      <c r="BO70">
        <f t="shared" si="591"/>
        <v>1.4608600270826087E-2</v>
      </c>
      <c r="BP70">
        <f t="shared" si="591"/>
        <v>1.7317117619173032E-2</v>
      </c>
      <c r="BQ70">
        <f t="shared" si="591"/>
        <v>1.6725719072370731E-2</v>
      </c>
      <c r="BR70">
        <f t="shared" si="591"/>
        <v>1.4402653188729596E-2</v>
      </c>
      <c r="BS70">
        <f t="shared" si="550"/>
        <v>-6.4974768012215876E-3</v>
      </c>
      <c r="BT70">
        <f t="shared" si="551"/>
        <v>-1.7880962683139193E-3</v>
      </c>
      <c r="BU70">
        <f t="shared" si="552"/>
        <v>2.6106942570362605E-3</v>
      </c>
      <c r="BV70">
        <f t="shared" si="553"/>
        <v>5.2137801297675694E-3</v>
      </c>
      <c r="BW70">
        <f t="shared" si="554"/>
        <v>5.8354482949765024E-3</v>
      </c>
      <c r="BX70">
        <f t="shared" si="555"/>
        <v>-4.9945598746263262E-3</v>
      </c>
      <c r="BY70">
        <f t="shared" si="556"/>
        <v>-3.3696513220142377E-3</v>
      </c>
      <c r="BZ70">
        <f t="shared" si="557"/>
        <v>-8.98660406521239E-4</v>
      </c>
      <c r="CA70">
        <f t="shared" si="558"/>
        <v>1.0663235364071152E-3</v>
      </c>
      <c r="CB70">
        <f t="shared" si="559"/>
        <v>-2.5780501075213908E-3</v>
      </c>
      <c r="CC70">
        <f t="shared" si="560"/>
        <v>-2.6529309121675129E-3</v>
      </c>
      <c r="CD70">
        <f t="shared" si="561"/>
        <v>-1.5640771667015428E-3</v>
      </c>
      <c r="CE70">
        <f t="shared" si="562"/>
        <v>-7.2726514175454999E-4</v>
      </c>
      <c r="CF70">
        <f t="shared" si="563"/>
        <v>-1.5386993991308247E-3</v>
      </c>
      <c r="CG70">
        <f t="shared" si="564"/>
        <v>3.3130673179275515E-4</v>
      </c>
      <c r="CH70" s="7">
        <v>250</v>
      </c>
      <c r="CI70" s="8">
        <v>250</v>
      </c>
      <c r="CJ70" s="8">
        <v>240</v>
      </c>
      <c r="CK70" s="8">
        <f t="shared" si="565"/>
        <v>1</v>
      </c>
      <c r="CL70" s="8">
        <f t="shared" si="566"/>
        <v>1</v>
      </c>
      <c r="CM70">
        <f t="shared" si="567"/>
        <v>0.04</v>
      </c>
      <c r="CN70">
        <f t="shared" si="576"/>
        <v>375</v>
      </c>
      <c r="CO70">
        <f t="shared" si="577"/>
        <v>500</v>
      </c>
      <c r="CP70">
        <f t="shared" si="577"/>
        <v>625</v>
      </c>
      <c r="CQ70">
        <f t="shared" si="577"/>
        <v>750</v>
      </c>
      <c r="CR70">
        <f t="shared" si="577"/>
        <v>875</v>
      </c>
      <c r="CS70">
        <f t="shared" si="577"/>
        <v>1000</v>
      </c>
      <c r="CT70">
        <f t="shared" si="577"/>
        <v>1125</v>
      </c>
      <c r="CU70">
        <f t="shared" si="577"/>
        <v>1250</v>
      </c>
      <c r="CV70">
        <f t="shared" si="404"/>
        <v>1.5</v>
      </c>
      <c r="CW70">
        <f t="shared" si="404"/>
        <v>2</v>
      </c>
      <c r="CX70">
        <f t="shared" si="404"/>
        <v>2.5</v>
      </c>
      <c r="CY70">
        <f t="shared" si="404"/>
        <v>3</v>
      </c>
      <c r="CZ70">
        <f t="shared" si="404"/>
        <v>3.5</v>
      </c>
      <c r="DA70">
        <f t="shared" si="404"/>
        <v>4</v>
      </c>
      <c r="DB70">
        <f t="shared" si="404"/>
        <v>4.5</v>
      </c>
      <c r="DC70">
        <f t="shared" si="404"/>
        <v>5</v>
      </c>
      <c r="DD70" s="11">
        <f t="shared" si="405"/>
        <v>2.6666666666666668E-2</v>
      </c>
      <c r="DE70" s="11">
        <f t="shared" si="405"/>
        <v>0.02</v>
      </c>
      <c r="DF70" s="11">
        <f t="shared" si="405"/>
        <v>1.6E-2</v>
      </c>
      <c r="DG70" s="11">
        <f t="shared" si="405"/>
        <v>1.3333333333333334E-2</v>
      </c>
      <c r="DH70" s="11">
        <f t="shared" si="405"/>
        <v>1.1428571428571429E-2</v>
      </c>
      <c r="DI70" s="11">
        <f t="shared" si="405"/>
        <v>0.01</v>
      </c>
      <c r="DJ70" s="11">
        <f t="shared" si="405"/>
        <v>8.8888888888888889E-3</v>
      </c>
      <c r="DK70" s="11">
        <f t="shared" si="405"/>
        <v>8.0000000000000002E-3</v>
      </c>
      <c r="DL70">
        <f t="shared" si="568"/>
        <v>10</v>
      </c>
      <c r="DM70">
        <f t="shared" ref="DM70:DT70" si="592">E70+F70</f>
        <v>1.8282544119999998E-5</v>
      </c>
      <c r="DN70">
        <f t="shared" si="592"/>
        <v>1.2717487779999999E-5</v>
      </c>
      <c r="DO70">
        <f t="shared" si="592"/>
        <v>8.5733494900000003E-6</v>
      </c>
      <c r="DP70">
        <f t="shared" si="592"/>
        <v>5.7467006400000002E-6</v>
      </c>
      <c r="DQ70">
        <f t="shared" si="592"/>
        <v>3.9087190599999996E-6</v>
      </c>
      <c r="DR70">
        <f t="shared" si="592"/>
        <v>2.7302626300000001E-6</v>
      </c>
      <c r="DS70">
        <f t="shared" si="592"/>
        <v>1.9662713410000002E-6</v>
      </c>
      <c r="DT70">
        <f t="shared" si="592"/>
        <v>1.458157393E-6</v>
      </c>
    </row>
    <row r="71" spans="1:124">
      <c r="A71">
        <f>'2000 250 200 15'!A72</f>
        <v>68</v>
      </c>
      <c r="B71">
        <f t="shared" si="527"/>
        <v>-680</v>
      </c>
      <c r="C71">
        <f>'2000 250 200 15'!B72</f>
        <v>2.58</v>
      </c>
      <c r="D71">
        <f t="shared" si="528"/>
        <v>0.41161970596323016</v>
      </c>
      <c r="E71">
        <f>'2000 250 200 15'!C205</f>
        <v>9.3440550200000008E-6</v>
      </c>
      <c r="F71">
        <f>'2000 250 200 15'!C338</f>
        <v>6.8175661400000002E-6</v>
      </c>
      <c r="G71">
        <f>'2000 250 200 15'!C471</f>
        <v>4.7672965600000003E-6</v>
      </c>
      <c r="H71">
        <f>'2000 250 200 15'!C604</f>
        <v>3.2658679400000001E-6</v>
      </c>
      <c r="I71">
        <f>'2000 250 200 15'!C737</f>
        <v>2.2386273600000002E-6</v>
      </c>
      <c r="J71">
        <f>'2000 250 200 15'!C870</f>
        <v>1.55997932E-6</v>
      </c>
      <c r="K71">
        <f>'2000 250 200 15'!C1003</f>
        <v>1.1148157600000001E-6</v>
      </c>
      <c r="L71">
        <f>'2000 250 200 15'!C1136</f>
        <v>8.1899729999999996E-7</v>
      </c>
      <c r="M71">
        <f>'2000 250 200 15'!C1269</f>
        <v>6.1757429200000005E-7</v>
      </c>
      <c r="N71">
        <f t="shared" ref="N71:U71" si="593">E71-F71</f>
        <v>2.5264888800000006E-6</v>
      </c>
      <c r="O71">
        <f t="shared" si="593"/>
        <v>2.0502695799999999E-6</v>
      </c>
      <c r="P71">
        <f t="shared" si="593"/>
        <v>1.5014286200000002E-6</v>
      </c>
      <c r="Q71">
        <f t="shared" si="593"/>
        <v>1.0272405799999999E-6</v>
      </c>
      <c r="R71">
        <f t="shared" si="593"/>
        <v>6.7864804000000015E-7</v>
      </c>
      <c r="S71">
        <f t="shared" si="593"/>
        <v>4.4516355999999994E-7</v>
      </c>
      <c r="T71">
        <f t="shared" si="593"/>
        <v>2.9581846000000014E-7</v>
      </c>
      <c r="U71">
        <f t="shared" si="593"/>
        <v>2.0142300799999991E-7</v>
      </c>
      <c r="V71">
        <f t="shared" ref="V71:AB71" si="594">E71-2*F71+G71</f>
        <v>4.7621930000000075E-7</v>
      </c>
      <c r="W71">
        <f t="shared" si="594"/>
        <v>5.4884095999999965E-7</v>
      </c>
      <c r="X71">
        <f t="shared" si="594"/>
        <v>4.7418804000000029E-7</v>
      </c>
      <c r="Y71">
        <f t="shared" si="594"/>
        <v>3.4859253999999976E-7</v>
      </c>
      <c r="Z71">
        <f t="shared" si="594"/>
        <v>2.3348448000000021E-7</v>
      </c>
      <c r="AA71">
        <f t="shared" si="594"/>
        <v>1.493450999999998E-7</v>
      </c>
      <c r="AB71">
        <f t="shared" si="594"/>
        <v>9.4395452000000229E-8</v>
      </c>
      <c r="AC71">
        <f t="shared" ref="AC71:AH71" si="595">E71-3*F71+3*G71-H71</f>
        <v>-7.2621660000000593E-8</v>
      </c>
      <c r="AD71">
        <f t="shared" si="595"/>
        <v>7.4652919999998942E-8</v>
      </c>
      <c r="AE71">
        <f t="shared" si="595"/>
        <v>1.2559550000000095E-7</v>
      </c>
      <c r="AF71">
        <f t="shared" si="595"/>
        <v>1.1510805999999977E-7</v>
      </c>
      <c r="AG71">
        <f t="shared" si="595"/>
        <v>8.4139379999999985E-8</v>
      </c>
      <c r="AH71">
        <f t="shared" si="595"/>
        <v>5.4949647999999675E-8</v>
      </c>
      <c r="AI71">
        <f t="shared" si="532"/>
        <v>-1.4727457999999826E-7</v>
      </c>
      <c r="AJ71">
        <f t="shared" si="533"/>
        <v>-5.0942580000002005E-8</v>
      </c>
      <c r="AK71">
        <f t="shared" si="534"/>
        <v>1.0487440000000967E-8</v>
      </c>
      <c r="AL71">
        <f t="shared" si="535"/>
        <v>3.0968679999999995E-8</v>
      </c>
      <c r="AM71">
        <f t="shared" si="536"/>
        <v>2.9189732000000416E-8</v>
      </c>
      <c r="AN71">
        <f t="shared" si="537"/>
        <v>-9.633199999999626E-8</v>
      </c>
      <c r="AO71">
        <f t="shared" si="538"/>
        <v>-6.1430019999999796E-8</v>
      </c>
      <c r="AP71">
        <f t="shared" si="539"/>
        <v>-2.0481239999997969E-8</v>
      </c>
      <c r="AQ71">
        <f t="shared" si="540"/>
        <v>1.778947999997567E-9</v>
      </c>
      <c r="AR71">
        <f t="shared" si="541"/>
        <v>-3.4901980000000487E-8</v>
      </c>
      <c r="AS71">
        <f t="shared" si="542"/>
        <v>-4.0948780000002886E-8</v>
      </c>
      <c r="AT71">
        <f t="shared" si="543"/>
        <v>-2.2260187999990559E-8</v>
      </c>
      <c r="AU71">
        <f t="shared" si="544"/>
        <v>6.0468000000237867E-9</v>
      </c>
      <c r="AV71">
        <f t="shared" si="545"/>
        <v>-1.8688592000008833E-8</v>
      </c>
      <c r="AW71">
        <f t="shared" si="546"/>
        <v>2.4735392000007103E-8</v>
      </c>
      <c r="AX71">
        <f t="shared" ref="AX71:BE71" si="596">N71/(E71+F71)</f>
        <v>0.15632645110213689</v>
      </c>
      <c r="AY71">
        <f t="shared" si="596"/>
        <v>0.176978323618803</v>
      </c>
      <c r="AZ71">
        <f t="shared" si="596"/>
        <v>0.1869037562967869</v>
      </c>
      <c r="BA71">
        <f t="shared" si="596"/>
        <v>0.18661848616711504</v>
      </c>
      <c r="BB71">
        <f t="shared" si="596"/>
        <v>0.1786570964488485</v>
      </c>
      <c r="BC71">
        <f t="shared" si="596"/>
        <v>0.16642903350936322</v>
      </c>
      <c r="BD71">
        <f t="shared" si="596"/>
        <v>0.1529715907493148</v>
      </c>
      <c r="BE71">
        <f t="shared" si="596"/>
        <v>0.14021090847242643</v>
      </c>
      <c r="BF71">
        <f t="shared" ref="BF71:BL71" si="597">V71/(E71+F71+G71)</f>
        <v>2.2754129304303115E-2</v>
      </c>
      <c r="BG71">
        <f t="shared" si="597"/>
        <v>3.6957168862905163E-2</v>
      </c>
      <c r="BH71">
        <f t="shared" si="597"/>
        <v>4.616410130413217E-2</v>
      </c>
      <c r="BI71">
        <f t="shared" si="597"/>
        <v>4.9344439431222666E-2</v>
      </c>
      <c r="BJ71">
        <f t="shared" si="597"/>
        <v>4.751972435734636E-2</v>
      </c>
      <c r="BK71">
        <f t="shared" si="597"/>
        <v>4.2745842842556031E-2</v>
      </c>
      <c r="BL71">
        <f t="shared" si="597"/>
        <v>3.6997695362095774E-2</v>
      </c>
      <c r="BM71">
        <f t="shared" ref="BM71:BR71" si="598">AC71/(E71+F71+G71+H71)</f>
        <v>-3.0015417793124851E-3</v>
      </c>
      <c r="BN71">
        <f t="shared" si="598"/>
        <v>4.3683864543067642E-3</v>
      </c>
      <c r="BO71">
        <f t="shared" si="598"/>
        <v>1.0615105556833541E-2</v>
      </c>
      <c r="BP71">
        <f t="shared" si="598"/>
        <v>1.4073110826516438E-2</v>
      </c>
      <c r="BQ71">
        <f t="shared" si="598"/>
        <v>1.4677812131042585E-2</v>
      </c>
      <c r="BR71">
        <f t="shared" si="598"/>
        <v>1.3365299761324638E-2</v>
      </c>
      <c r="BS71">
        <f t="shared" si="550"/>
        <v>-5.5715309970970324E-3</v>
      </c>
      <c r="BT71">
        <f t="shared" si="551"/>
        <v>-2.7316026905347436E-3</v>
      </c>
      <c r="BU71">
        <f t="shared" si="552"/>
        <v>8.1005442195724881E-4</v>
      </c>
      <c r="BV71">
        <f t="shared" si="553"/>
        <v>3.4416192392728649E-3</v>
      </c>
      <c r="BW71">
        <f t="shared" si="554"/>
        <v>4.5968125092562947E-3</v>
      </c>
      <c r="BX71">
        <f t="shared" si="555"/>
        <v>-3.4412406624382799E-3</v>
      </c>
      <c r="BY71">
        <f t="shared" si="556"/>
        <v>-3.1081534205562728E-3</v>
      </c>
      <c r="BZ71">
        <f t="shared" si="557"/>
        <v>-1.4878583896558223E-3</v>
      </c>
      <c r="CA71">
        <f t="shared" si="558"/>
        <v>1.8500140758858708E-4</v>
      </c>
      <c r="CB71">
        <f t="shared" si="559"/>
        <v>-1.1990425477273021E-3</v>
      </c>
      <c r="CC71">
        <f t="shared" si="560"/>
        <v>-1.9894320958657296E-3</v>
      </c>
      <c r="CD71">
        <f t="shared" si="561"/>
        <v>-1.5476564448946002E-3</v>
      </c>
      <c r="CE71">
        <f t="shared" si="562"/>
        <v>2.0205027229250704E-4</v>
      </c>
      <c r="CF71">
        <f t="shared" si="563"/>
        <v>-8.8150722624547994E-4</v>
      </c>
      <c r="CG71">
        <f t="shared" si="564"/>
        <v>8.098075104626002E-4</v>
      </c>
      <c r="CH71" s="7">
        <v>250</v>
      </c>
      <c r="CI71" s="8">
        <v>250</v>
      </c>
      <c r="CJ71" s="8">
        <v>240</v>
      </c>
      <c r="CK71" s="8">
        <f t="shared" si="565"/>
        <v>1</v>
      </c>
      <c r="CL71" s="8">
        <f t="shared" si="566"/>
        <v>1</v>
      </c>
      <c r="CM71">
        <f t="shared" si="567"/>
        <v>0.04</v>
      </c>
      <c r="CN71">
        <f t="shared" si="576"/>
        <v>375</v>
      </c>
      <c r="CO71">
        <f t="shared" si="577"/>
        <v>500</v>
      </c>
      <c r="CP71">
        <f t="shared" si="577"/>
        <v>625</v>
      </c>
      <c r="CQ71">
        <f t="shared" si="577"/>
        <v>750</v>
      </c>
      <c r="CR71">
        <f t="shared" si="577"/>
        <v>875</v>
      </c>
      <c r="CS71">
        <f t="shared" si="577"/>
        <v>1000</v>
      </c>
      <c r="CT71">
        <f t="shared" si="577"/>
        <v>1125</v>
      </c>
      <c r="CU71">
        <f t="shared" si="577"/>
        <v>1250</v>
      </c>
      <c r="CV71">
        <f t="shared" si="404"/>
        <v>1.5</v>
      </c>
      <c r="CW71">
        <f t="shared" si="404"/>
        <v>2</v>
      </c>
      <c r="CX71">
        <f t="shared" si="404"/>
        <v>2.5</v>
      </c>
      <c r="CY71">
        <f t="shared" si="404"/>
        <v>3</v>
      </c>
      <c r="CZ71">
        <f t="shared" si="404"/>
        <v>3.5</v>
      </c>
      <c r="DA71">
        <f t="shared" si="404"/>
        <v>4</v>
      </c>
      <c r="DB71">
        <f t="shared" si="404"/>
        <v>4.5</v>
      </c>
      <c r="DC71">
        <f t="shared" si="404"/>
        <v>5</v>
      </c>
      <c r="DD71" s="11">
        <f t="shared" si="405"/>
        <v>2.6666666666666668E-2</v>
      </c>
      <c r="DE71" s="11">
        <f t="shared" si="405"/>
        <v>0.02</v>
      </c>
      <c r="DF71" s="11">
        <f t="shared" si="405"/>
        <v>1.6E-2</v>
      </c>
      <c r="DG71" s="11">
        <f t="shared" si="405"/>
        <v>1.3333333333333334E-2</v>
      </c>
      <c r="DH71" s="11">
        <f t="shared" si="405"/>
        <v>1.1428571428571429E-2</v>
      </c>
      <c r="DI71" s="11">
        <f t="shared" si="405"/>
        <v>0.01</v>
      </c>
      <c r="DJ71" s="11">
        <f t="shared" si="405"/>
        <v>8.8888888888888889E-3</v>
      </c>
      <c r="DK71" s="11">
        <f t="shared" si="405"/>
        <v>8.0000000000000002E-3</v>
      </c>
      <c r="DL71">
        <f t="shared" si="568"/>
        <v>10</v>
      </c>
      <c r="DM71">
        <f t="shared" ref="DM71:DT71" si="599">E71+F71</f>
        <v>1.6161621159999999E-5</v>
      </c>
      <c r="DN71">
        <f t="shared" si="599"/>
        <v>1.15848627E-5</v>
      </c>
      <c r="DO71">
        <f t="shared" si="599"/>
        <v>8.0331645000000008E-6</v>
      </c>
      <c r="DP71">
        <f t="shared" si="599"/>
        <v>5.5044953000000007E-6</v>
      </c>
      <c r="DQ71">
        <f t="shared" si="599"/>
        <v>3.79860668E-6</v>
      </c>
      <c r="DR71">
        <f t="shared" si="599"/>
        <v>2.6747950800000001E-6</v>
      </c>
      <c r="DS71">
        <f t="shared" si="599"/>
        <v>1.93381306E-6</v>
      </c>
      <c r="DT71">
        <f t="shared" si="599"/>
        <v>1.436571592E-6</v>
      </c>
    </row>
    <row r="72" spans="1:124">
      <c r="A72">
        <f>'2000 250 200 15'!A73</f>
        <v>69</v>
      </c>
      <c r="B72">
        <f t="shared" si="527"/>
        <v>-690</v>
      </c>
      <c r="C72">
        <f>'2000 250 200 15'!B73</f>
        <v>2.8959999999999999</v>
      </c>
      <c r="D72">
        <f t="shared" si="528"/>
        <v>0.46179855752510929</v>
      </c>
      <c r="E72">
        <f>'2000 250 200 15'!C206</f>
        <v>8.1170048599999998E-6</v>
      </c>
      <c r="F72">
        <f>'2000 250 200 15'!C339</f>
        <v>6.0873043300000004E-6</v>
      </c>
      <c r="G72">
        <f>'2000 250 200 15'!C472</f>
        <v>4.3836111999999998E-6</v>
      </c>
      <c r="H72">
        <f>'2000 250 200 15'!C605</f>
        <v>3.0813806500000002E-6</v>
      </c>
      <c r="I72">
        <f>'2000 250 200 15'!C738</f>
        <v>2.15321105E-6</v>
      </c>
      <c r="J72">
        <f>'2000 250 200 15'!C871</f>
        <v>1.51901028E-6</v>
      </c>
      <c r="K72">
        <f>'2000 250 200 15'!C1004</f>
        <v>1.0928971899999999E-6</v>
      </c>
      <c r="L72">
        <f>'2000 250 200 15'!C1137</f>
        <v>8.0552329799999998E-7</v>
      </c>
      <c r="M72">
        <f>'2000 250 200 15'!C1270</f>
        <v>6.0829885200000003E-7</v>
      </c>
      <c r="N72">
        <f t="shared" ref="N72:U72" si="600">E72-F72</f>
        <v>2.0297005299999994E-6</v>
      </c>
      <c r="O72">
        <f t="shared" si="600"/>
        <v>1.7036931300000006E-6</v>
      </c>
      <c r="P72">
        <f t="shared" si="600"/>
        <v>1.3022305499999996E-6</v>
      </c>
      <c r="Q72">
        <f t="shared" si="600"/>
        <v>9.2816960000000012E-7</v>
      </c>
      <c r="R72">
        <f t="shared" si="600"/>
        <v>6.3420077000000004E-7</v>
      </c>
      <c r="S72">
        <f t="shared" si="600"/>
        <v>4.2611309000000009E-7</v>
      </c>
      <c r="T72">
        <f t="shared" si="600"/>
        <v>2.8737389199999994E-7</v>
      </c>
      <c r="U72">
        <f t="shared" si="600"/>
        <v>1.9722444599999994E-7</v>
      </c>
      <c r="V72">
        <f t="shared" ref="V72:AB72" si="601">E72-2*F72+G72</f>
        <v>3.2600739999999882E-7</v>
      </c>
      <c r="W72">
        <f t="shared" si="601"/>
        <v>4.0146258000000094E-7</v>
      </c>
      <c r="X72">
        <f t="shared" si="601"/>
        <v>3.7406094999999953E-7</v>
      </c>
      <c r="Y72">
        <f t="shared" si="601"/>
        <v>2.9396883000000007E-7</v>
      </c>
      <c r="Z72">
        <f t="shared" si="601"/>
        <v>2.0808767999999995E-7</v>
      </c>
      <c r="AA72">
        <f t="shared" si="601"/>
        <v>1.3873919800000014E-7</v>
      </c>
      <c r="AB72">
        <f t="shared" si="601"/>
        <v>9.0149445999999999E-8</v>
      </c>
      <c r="AC72">
        <f t="shared" ref="AC72:AH72" si="602">E72-3*F72+3*G72-H72</f>
        <v>-7.5455180000002118E-8</v>
      </c>
      <c r="AD72">
        <f t="shared" si="602"/>
        <v>2.740163000000183E-8</v>
      </c>
      <c r="AE72">
        <f t="shared" si="602"/>
        <v>8.0092119999999033E-8</v>
      </c>
      <c r="AF72">
        <f t="shared" si="602"/>
        <v>8.5881149999999909E-8</v>
      </c>
      <c r="AG72">
        <f t="shared" si="602"/>
        <v>6.9348482000000021E-8</v>
      </c>
      <c r="AH72">
        <f t="shared" si="602"/>
        <v>4.8589752000000358E-8</v>
      </c>
      <c r="AI72">
        <f t="shared" si="532"/>
        <v>-1.0285681000000353E-7</v>
      </c>
      <c r="AJ72">
        <f t="shared" si="533"/>
        <v>-5.2690489999997202E-8</v>
      </c>
      <c r="AK72">
        <f t="shared" si="534"/>
        <v>-5.7890300000006644E-9</v>
      </c>
      <c r="AL72">
        <f t="shared" si="535"/>
        <v>1.6532667999999464E-8</v>
      </c>
      <c r="AM72">
        <f t="shared" si="536"/>
        <v>2.0758729999999663E-8</v>
      </c>
      <c r="AN72">
        <f t="shared" si="537"/>
        <v>-5.0166320000003782E-8</v>
      </c>
      <c r="AO72">
        <f t="shared" si="538"/>
        <v>-4.6901459999999714E-8</v>
      </c>
      <c r="AP72">
        <f t="shared" si="539"/>
        <v>-2.2321697999999705E-8</v>
      </c>
      <c r="AQ72">
        <f t="shared" si="540"/>
        <v>-4.2260619999995641E-9</v>
      </c>
      <c r="AR72">
        <f t="shared" si="541"/>
        <v>-3.2648600000000445E-9</v>
      </c>
      <c r="AS72">
        <f t="shared" si="542"/>
        <v>-2.4579761999997045E-8</v>
      </c>
      <c r="AT72">
        <f t="shared" si="543"/>
        <v>-1.8095636000000776E-8</v>
      </c>
      <c r="AU72">
        <f t="shared" si="544"/>
        <v>2.1314901999990647E-8</v>
      </c>
      <c r="AV72">
        <f t="shared" si="545"/>
        <v>-6.4841260000041036E-9</v>
      </c>
      <c r="AW72">
        <f t="shared" si="546"/>
        <v>2.7799027999994963E-8</v>
      </c>
      <c r="AX72">
        <f t="shared" ref="AX72:BE72" si="603">N72/(E72+F72)</f>
        <v>0.14289329405958948</v>
      </c>
      <c r="AY72">
        <f t="shared" si="603"/>
        <v>0.16270717924509898</v>
      </c>
      <c r="AZ72">
        <f t="shared" si="603"/>
        <v>0.17444500625945086</v>
      </c>
      <c r="BA72">
        <f t="shared" si="603"/>
        <v>0.17731461271372895</v>
      </c>
      <c r="BB72">
        <f t="shared" si="603"/>
        <v>0.17270221836002461</v>
      </c>
      <c r="BC72">
        <f t="shared" si="603"/>
        <v>0.16314249064879779</v>
      </c>
      <c r="BD72">
        <f t="shared" si="603"/>
        <v>0.15137525844063687</v>
      </c>
      <c r="BE72">
        <f t="shared" si="603"/>
        <v>0.13949735191233206</v>
      </c>
      <c r="BF72">
        <f t="shared" ref="BF72:BL72" si="604">V72/(E72+F72+G72)</f>
        <v>1.7538669908194006E-2</v>
      </c>
      <c r="BG72">
        <f t="shared" si="604"/>
        <v>2.962321474293524E-2</v>
      </c>
      <c r="BH72">
        <f t="shared" si="604"/>
        <v>3.8890939803318099E-2</v>
      </c>
      <c r="BI72">
        <f t="shared" si="604"/>
        <v>4.3527710230859655E-2</v>
      </c>
      <c r="BJ72">
        <f t="shared" si="604"/>
        <v>4.3668941103273955E-2</v>
      </c>
      <c r="BK72">
        <f t="shared" si="604"/>
        <v>4.059751533202096E-2</v>
      </c>
      <c r="BL72">
        <f t="shared" si="604"/>
        <v>3.5963119030309951E-2</v>
      </c>
      <c r="BM72">
        <f t="shared" ref="BM72:BR72" si="605">AC72/(E72+F72+G72+H72)</f>
        <v>-3.4821233901692157E-3</v>
      </c>
      <c r="BN72">
        <f t="shared" si="605"/>
        <v>1.744714742333211E-3</v>
      </c>
      <c r="BO72">
        <f t="shared" si="605"/>
        <v>7.1913968697148566E-3</v>
      </c>
      <c r="BP72">
        <f t="shared" si="605"/>
        <v>1.0945155048044171E-2</v>
      </c>
      <c r="BQ72">
        <f t="shared" si="605"/>
        <v>1.2448921374897852E-2</v>
      </c>
      <c r="BR72">
        <f t="shared" si="605"/>
        <v>1.2069800157120428E-2</v>
      </c>
      <c r="BS72">
        <f t="shared" si="550"/>
        <v>-4.3176307188518472E-3</v>
      </c>
      <c r="BT72">
        <f t="shared" si="551"/>
        <v>-3.0590401135710656E-3</v>
      </c>
      <c r="BU72">
        <f t="shared" si="552"/>
        <v>-4.7334241677826047E-4</v>
      </c>
      <c r="BV72">
        <f t="shared" si="553"/>
        <v>1.9108443212146617E-3</v>
      </c>
      <c r="BW72">
        <f t="shared" si="554"/>
        <v>3.3595936761114205E-3</v>
      </c>
      <c r="BX72">
        <f t="shared" si="555"/>
        <v>-1.9796095620282098E-3</v>
      </c>
      <c r="BY72">
        <f t="shared" si="556"/>
        <v>-2.5604846954739588E-3</v>
      </c>
      <c r="BZ72">
        <f t="shared" si="557"/>
        <v>-1.7123600254888437E-3</v>
      </c>
      <c r="CA72">
        <f t="shared" si="558"/>
        <v>-4.5636235007011225E-4</v>
      </c>
      <c r="CB72">
        <f t="shared" si="559"/>
        <v>-1.2350791333206956E-4</v>
      </c>
      <c r="CC72">
        <f t="shared" si="560"/>
        <v>-1.2853548969602765E-3</v>
      </c>
      <c r="CD72">
        <f t="shared" si="561"/>
        <v>-1.326277154586864E-3</v>
      </c>
      <c r="CE72">
        <f t="shared" si="562"/>
        <v>7.8248703057505681E-4</v>
      </c>
      <c r="CF72">
        <f t="shared" si="563"/>
        <v>-3.2862237929114432E-4</v>
      </c>
      <c r="CG72">
        <f t="shared" si="564"/>
        <v>9.9823278932589235E-4</v>
      </c>
      <c r="CH72" s="7">
        <v>250</v>
      </c>
      <c r="CI72" s="8">
        <v>250</v>
      </c>
      <c r="CJ72" s="8">
        <v>240</v>
      </c>
      <c r="CK72" s="8">
        <f t="shared" si="565"/>
        <v>1</v>
      </c>
      <c r="CL72" s="8">
        <f t="shared" si="566"/>
        <v>1</v>
      </c>
      <c r="CM72">
        <f t="shared" si="567"/>
        <v>0.04</v>
      </c>
      <c r="CN72">
        <f t="shared" si="576"/>
        <v>375</v>
      </c>
      <c r="CO72">
        <f t="shared" si="577"/>
        <v>500</v>
      </c>
      <c r="CP72">
        <f t="shared" si="577"/>
        <v>625</v>
      </c>
      <c r="CQ72">
        <f t="shared" si="577"/>
        <v>750</v>
      </c>
      <c r="CR72">
        <f t="shared" si="577"/>
        <v>875</v>
      </c>
      <c r="CS72">
        <f t="shared" si="577"/>
        <v>1000</v>
      </c>
      <c r="CT72">
        <f t="shared" si="577"/>
        <v>1125</v>
      </c>
      <c r="CU72">
        <f t="shared" si="577"/>
        <v>1250</v>
      </c>
      <c r="CV72">
        <f t="shared" si="404"/>
        <v>1.5</v>
      </c>
      <c r="CW72">
        <f t="shared" si="404"/>
        <v>2</v>
      </c>
      <c r="CX72">
        <f t="shared" si="404"/>
        <v>2.5</v>
      </c>
      <c r="CY72">
        <f t="shared" si="404"/>
        <v>3</v>
      </c>
      <c r="CZ72">
        <f t="shared" si="404"/>
        <v>3.5</v>
      </c>
      <c r="DA72">
        <f t="shared" si="404"/>
        <v>4</v>
      </c>
      <c r="DB72">
        <f t="shared" si="404"/>
        <v>4.5</v>
      </c>
      <c r="DC72">
        <f t="shared" si="404"/>
        <v>5</v>
      </c>
      <c r="DD72" s="11">
        <f t="shared" si="405"/>
        <v>2.6666666666666668E-2</v>
      </c>
      <c r="DE72" s="11">
        <f t="shared" si="405"/>
        <v>0.02</v>
      </c>
      <c r="DF72" s="11">
        <f t="shared" si="405"/>
        <v>1.6E-2</v>
      </c>
      <c r="DG72" s="11">
        <f t="shared" si="405"/>
        <v>1.3333333333333334E-2</v>
      </c>
      <c r="DH72" s="11">
        <f t="shared" si="405"/>
        <v>1.1428571428571429E-2</v>
      </c>
      <c r="DI72" s="11">
        <f t="shared" si="405"/>
        <v>0.01</v>
      </c>
      <c r="DJ72" s="11">
        <f t="shared" si="405"/>
        <v>8.8888888888888889E-3</v>
      </c>
      <c r="DK72" s="11">
        <f t="shared" si="405"/>
        <v>8.0000000000000002E-3</v>
      </c>
      <c r="DL72">
        <f t="shared" si="568"/>
        <v>10</v>
      </c>
      <c r="DM72">
        <f t="shared" ref="DM72:DT72" si="606">E72+F72</f>
        <v>1.420430919E-5</v>
      </c>
      <c r="DN72">
        <f t="shared" si="606"/>
        <v>1.047091553E-5</v>
      </c>
      <c r="DO72">
        <f t="shared" si="606"/>
        <v>7.4649918499999995E-6</v>
      </c>
      <c r="DP72">
        <f t="shared" si="606"/>
        <v>5.2345917000000006E-6</v>
      </c>
      <c r="DQ72">
        <f t="shared" si="606"/>
        <v>3.6722213300000003E-6</v>
      </c>
      <c r="DR72">
        <f t="shared" si="606"/>
        <v>2.6119074699999997E-6</v>
      </c>
      <c r="DS72">
        <f t="shared" si="606"/>
        <v>1.8984204879999999E-6</v>
      </c>
      <c r="DT72">
        <f t="shared" si="606"/>
        <v>1.41382215E-6</v>
      </c>
    </row>
    <row r="73" spans="1:124">
      <c r="A73">
        <f>'2000 250 200 15'!A74</f>
        <v>70</v>
      </c>
      <c r="B73">
        <f t="shared" si="527"/>
        <v>-700</v>
      </c>
      <c r="C73">
        <f>'2000 250 200 15'!B74</f>
        <v>3.2509999999999999</v>
      </c>
      <c r="D73">
        <f t="shared" si="528"/>
        <v>0.51201696949612663</v>
      </c>
      <c r="E73">
        <f>'2000 250 200 15'!C207</f>
        <v>7.0220268999999996E-6</v>
      </c>
      <c r="F73">
        <f>'2000 250 200 15'!C340</f>
        <v>5.3971599000000004E-6</v>
      </c>
      <c r="G73">
        <f>'2000 250 200 15'!C473</f>
        <v>3.9962455799999997E-6</v>
      </c>
      <c r="H73">
        <f>'2000 250 200 15'!C606</f>
        <v>2.8826289299999998E-6</v>
      </c>
      <c r="I73">
        <f>'2000 250 200 15'!C739</f>
        <v>2.0564729099999999E-6</v>
      </c>
      <c r="J73">
        <f>'2000 250 200 15'!C872</f>
        <v>1.4717969700000001E-6</v>
      </c>
      <c r="K73">
        <f>'2000 250 200 15'!C1005</f>
        <v>1.06816989E-6</v>
      </c>
      <c r="L73">
        <f>'2000 250 200 15'!C1138</f>
        <v>7.9091274399999998E-7</v>
      </c>
      <c r="M73">
        <f>'2000 250 200 15'!C1271</f>
        <v>5.9855708999999996E-7</v>
      </c>
      <c r="N73">
        <f t="shared" ref="N73:U73" si="607">E73-F73</f>
        <v>1.6248669999999992E-6</v>
      </c>
      <c r="O73">
        <f t="shared" si="607"/>
        <v>1.4009143200000007E-6</v>
      </c>
      <c r="P73">
        <f t="shared" si="607"/>
        <v>1.1136166499999999E-6</v>
      </c>
      <c r="Q73">
        <f t="shared" si="607"/>
        <v>8.2615601999999994E-7</v>
      </c>
      <c r="R73">
        <f t="shared" si="607"/>
        <v>5.8467593999999985E-7</v>
      </c>
      <c r="S73">
        <f t="shared" si="607"/>
        <v>4.0362708000000002E-7</v>
      </c>
      <c r="T73">
        <f t="shared" si="607"/>
        <v>2.7725714600000006E-7</v>
      </c>
      <c r="U73">
        <f t="shared" si="607"/>
        <v>1.9235565400000002E-7</v>
      </c>
      <c r="V73">
        <f t="shared" ref="V73:AB73" si="608">E73-2*F73+G73</f>
        <v>2.2395267999999849E-7</v>
      </c>
      <c r="W73">
        <f t="shared" si="608"/>
        <v>2.8729767000000085E-7</v>
      </c>
      <c r="X73">
        <f t="shared" si="608"/>
        <v>2.8746062999999991E-7</v>
      </c>
      <c r="Y73">
        <f t="shared" si="608"/>
        <v>2.4148008000000009E-7</v>
      </c>
      <c r="Z73">
        <f t="shared" si="608"/>
        <v>1.8104885999999983E-7</v>
      </c>
      <c r="AA73">
        <f t="shared" si="608"/>
        <v>1.2636993399999996E-7</v>
      </c>
      <c r="AB73">
        <f t="shared" si="608"/>
        <v>8.4901492000000038E-8</v>
      </c>
      <c r="AC73">
        <f t="shared" ref="AC73:AH73" si="609">E73-3*F73+3*G73-H73</f>
        <v>-6.3344990000000668E-8</v>
      </c>
      <c r="AD73">
        <f t="shared" si="609"/>
        <v>-1.6295999999736628E-10</v>
      </c>
      <c r="AE73">
        <f t="shared" si="609"/>
        <v>4.598054999999897E-8</v>
      </c>
      <c r="AF73">
        <f t="shared" si="609"/>
        <v>6.0431220000000474E-8</v>
      </c>
      <c r="AG73">
        <f t="shared" si="609"/>
        <v>5.4678925999999662E-8</v>
      </c>
      <c r="AH73">
        <f t="shared" si="609"/>
        <v>4.146844199999992E-8</v>
      </c>
      <c r="AI73">
        <f t="shared" si="532"/>
        <v>-6.3182030000004148E-8</v>
      </c>
      <c r="AJ73">
        <f t="shared" si="533"/>
        <v>-4.6143509999997183E-8</v>
      </c>
      <c r="AK73">
        <f t="shared" si="534"/>
        <v>-1.4450670000000446E-8</v>
      </c>
      <c r="AL73">
        <f t="shared" si="535"/>
        <v>5.7522940000008125E-9</v>
      </c>
      <c r="AM73">
        <f t="shared" si="536"/>
        <v>1.3210483999999953E-8</v>
      </c>
      <c r="AN73">
        <f t="shared" si="537"/>
        <v>-1.7038520000001036E-8</v>
      </c>
      <c r="AO73">
        <f t="shared" si="538"/>
        <v>-3.1692840000002879E-8</v>
      </c>
      <c r="AP73">
        <f t="shared" si="539"/>
        <v>-2.0202963999997023E-8</v>
      </c>
      <c r="AQ73">
        <f t="shared" si="540"/>
        <v>-7.4581900000008345E-9</v>
      </c>
      <c r="AR73">
        <f t="shared" si="541"/>
        <v>1.4654319999996125E-8</v>
      </c>
      <c r="AS73">
        <f t="shared" si="542"/>
        <v>-1.1489876000000773E-8</v>
      </c>
      <c r="AT73">
        <f t="shared" si="543"/>
        <v>-1.2744774000002965E-8</v>
      </c>
      <c r="AU73">
        <f t="shared" si="544"/>
        <v>2.6144196000000287E-8</v>
      </c>
      <c r="AV73">
        <f t="shared" si="545"/>
        <v>1.2548980000004972E-9</v>
      </c>
      <c r="AW73">
        <f t="shared" si="546"/>
        <v>2.488929799998539E-8</v>
      </c>
      <c r="AX73">
        <f t="shared" ref="AX73:BE73" si="610">N73/(E73+F73)</f>
        <v>0.13083521700470754</v>
      </c>
      <c r="AY73">
        <f t="shared" si="610"/>
        <v>0.1491380653143061</v>
      </c>
      <c r="AZ73">
        <f t="shared" si="610"/>
        <v>0.16188936843972168</v>
      </c>
      <c r="BA73">
        <f t="shared" si="610"/>
        <v>0.16726847243951543</v>
      </c>
      <c r="BB73">
        <f t="shared" si="610"/>
        <v>0.16571179640033656</v>
      </c>
      <c r="BC73">
        <f t="shared" si="610"/>
        <v>0.1589103725550183</v>
      </c>
      <c r="BD73">
        <f t="shared" si="610"/>
        <v>0.14913653698300322</v>
      </c>
      <c r="BE73">
        <f t="shared" si="610"/>
        <v>0.13843816489793617</v>
      </c>
      <c r="BF73">
        <f t="shared" ref="BF73:BL73" si="611">V73/(E73+F73+G73)</f>
        <v>1.364281334878847E-2</v>
      </c>
      <c r="BG73">
        <f t="shared" si="611"/>
        <v>2.340313332503936E-2</v>
      </c>
      <c r="BH73">
        <f t="shared" si="611"/>
        <v>3.2171175499743458E-2</v>
      </c>
      <c r="BI73">
        <f t="shared" si="611"/>
        <v>3.7667117693907279E-2</v>
      </c>
      <c r="BJ73">
        <f t="shared" si="611"/>
        <v>3.938893340486431E-2</v>
      </c>
      <c r="BK73">
        <f t="shared" si="611"/>
        <v>3.7938907743241254E-2</v>
      </c>
      <c r="BL73">
        <f t="shared" si="611"/>
        <v>3.4545947142250878E-2</v>
      </c>
      <c r="BM73">
        <f t="shared" ref="BM73:BR73" si="612">AC73/(E73+F73+G73+H73)</f>
        <v>-3.282453557507154E-3</v>
      </c>
      <c r="BN73">
        <f t="shared" si="612"/>
        <v>-1.1369957562831113E-5</v>
      </c>
      <c r="BO73">
        <f t="shared" si="612"/>
        <v>4.418171621043394E-3</v>
      </c>
      <c r="BP73">
        <f t="shared" si="612"/>
        <v>8.0800461159021685E-3</v>
      </c>
      <c r="BQ73">
        <f t="shared" si="612"/>
        <v>1.0149498451773238E-2</v>
      </c>
      <c r="BR73">
        <f t="shared" si="612"/>
        <v>1.055327906499158E-2</v>
      </c>
      <c r="BS73">
        <f t="shared" si="550"/>
        <v>-2.9587173079537272E-3</v>
      </c>
      <c r="BT73">
        <f t="shared" si="551"/>
        <v>-2.9196799272710777E-3</v>
      </c>
      <c r="BU73">
        <f t="shared" si="552"/>
        <v>-1.2592831575154422E-3</v>
      </c>
      <c r="BV73">
        <f t="shared" si="553"/>
        <v>6.9556310844859175E-4</v>
      </c>
      <c r="BW73">
        <f t="shared" si="554"/>
        <v>2.2069300864771216E-3</v>
      </c>
      <c r="BX73">
        <f t="shared" si="555"/>
        <v>-7.4644146088029468E-4</v>
      </c>
      <c r="BY73">
        <f t="shared" si="556"/>
        <v>-1.8783753741090554E-3</v>
      </c>
      <c r="BZ73">
        <f t="shared" si="557"/>
        <v>-1.6470397914915534E-3</v>
      </c>
      <c r="CA73">
        <f t="shared" si="558"/>
        <v>-8.4097170818030469E-4</v>
      </c>
      <c r="CB73">
        <f t="shared" si="559"/>
        <v>6.1329257099500506E-4</v>
      </c>
      <c r="CC73">
        <f t="shared" si="560"/>
        <v>-6.5049110057080765E-4</v>
      </c>
      <c r="CD73">
        <f t="shared" si="561"/>
        <v>-9.906714241814257E-4</v>
      </c>
      <c r="CE73">
        <f t="shared" si="562"/>
        <v>1.0590949046429194E-3</v>
      </c>
      <c r="CF73">
        <f t="shared" si="563"/>
        <v>6.8716561557655923E-5</v>
      </c>
      <c r="CG73">
        <f t="shared" si="564"/>
        <v>9.8439039044313737E-4</v>
      </c>
      <c r="CH73" s="7">
        <v>250</v>
      </c>
      <c r="CI73" s="8">
        <v>250</v>
      </c>
      <c r="CJ73" s="8">
        <v>240</v>
      </c>
      <c r="CK73" s="8">
        <f t="shared" si="565"/>
        <v>1</v>
      </c>
      <c r="CL73" s="8">
        <f t="shared" si="566"/>
        <v>1</v>
      </c>
      <c r="CM73">
        <f t="shared" si="567"/>
        <v>0.04</v>
      </c>
      <c r="CN73">
        <f t="shared" si="576"/>
        <v>375</v>
      </c>
      <c r="CO73">
        <f t="shared" si="577"/>
        <v>500</v>
      </c>
      <c r="CP73">
        <f t="shared" si="577"/>
        <v>625</v>
      </c>
      <c r="CQ73">
        <f t="shared" si="577"/>
        <v>750</v>
      </c>
      <c r="CR73">
        <f t="shared" si="577"/>
        <v>875</v>
      </c>
      <c r="CS73">
        <f t="shared" si="577"/>
        <v>1000</v>
      </c>
      <c r="CT73">
        <f t="shared" si="577"/>
        <v>1125</v>
      </c>
      <c r="CU73">
        <f t="shared" si="577"/>
        <v>1250</v>
      </c>
      <c r="CV73">
        <f t="shared" si="404"/>
        <v>1.5</v>
      </c>
      <c r="CW73">
        <f t="shared" si="404"/>
        <v>2</v>
      </c>
      <c r="CX73">
        <f t="shared" si="404"/>
        <v>2.5</v>
      </c>
      <c r="CY73">
        <f t="shared" si="404"/>
        <v>3</v>
      </c>
      <c r="CZ73">
        <f t="shared" si="404"/>
        <v>3.5</v>
      </c>
      <c r="DA73">
        <f t="shared" si="404"/>
        <v>4</v>
      </c>
      <c r="DB73">
        <f t="shared" si="404"/>
        <v>4.5</v>
      </c>
      <c r="DC73">
        <f t="shared" si="404"/>
        <v>5</v>
      </c>
      <c r="DD73" s="11">
        <f t="shared" si="405"/>
        <v>2.6666666666666668E-2</v>
      </c>
      <c r="DE73" s="11">
        <f t="shared" si="405"/>
        <v>0.02</v>
      </c>
      <c r="DF73" s="11">
        <f t="shared" si="405"/>
        <v>1.6E-2</v>
      </c>
      <c r="DG73" s="11">
        <f t="shared" si="405"/>
        <v>1.3333333333333334E-2</v>
      </c>
      <c r="DH73" s="11">
        <f t="shared" si="405"/>
        <v>1.1428571428571429E-2</v>
      </c>
      <c r="DI73" s="11">
        <f t="shared" si="405"/>
        <v>0.01</v>
      </c>
      <c r="DJ73" s="11">
        <f t="shared" si="405"/>
        <v>8.8888888888888889E-3</v>
      </c>
      <c r="DK73" s="11">
        <f t="shared" si="405"/>
        <v>8.0000000000000002E-3</v>
      </c>
      <c r="DL73">
        <f t="shared" si="568"/>
        <v>10</v>
      </c>
      <c r="DM73">
        <f t="shared" ref="DM73:DT73" si="613">E73+F73</f>
        <v>1.2419186799999999E-5</v>
      </c>
      <c r="DN73">
        <f t="shared" si="613"/>
        <v>9.3934054799999993E-6</v>
      </c>
      <c r="DO73">
        <f t="shared" si="613"/>
        <v>6.8788745099999996E-6</v>
      </c>
      <c r="DP73">
        <f t="shared" si="613"/>
        <v>4.9391018399999998E-6</v>
      </c>
      <c r="DQ73">
        <f t="shared" si="613"/>
        <v>3.5282698799999998E-6</v>
      </c>
      <c r="DR73">
        <f t="shared" si="613"/>
        <v>2.5399668599999999E-6</v>
      </c>
      <c r="DS73">
        <f t="shared" si="613"/>
        <v>1.859082634E-6</v>
      </c>
      <c r="DT73">
        <f t="shared" si="613"/>
        <v>1.389469834E-6</v>
      </c>
    </row>
    <row r="74" spans="1:124">
      <c r="A74">
        <f>'2000 250 200 15'!A75</f>
        <v>71</v>
      </c>
      <c r="B74">
        <f t="shared" si="527"/>
        <v>-710</v>
      </c>
      <c r="C74">
        <f>'2000 250 200 15'!B75</f>
        <v>3.649</v>
      </c>
      <c r="D74">
        <f t="shared" si="528"/>
        <v>0.56217386336464825</v>
      </c>
      <c r="E74">
        <f>'2000 250 200 15'!C208</f>
        <v>6.0539687899999996E-6</v>
      </c>
      <c r="F74">
        <f>'2000 250 200 15'!C341</f>
        <v>4.7544321600000004E-6</v>
      </c>
      <c r="G74">
        <f>'2000 250 200 15'!C474</f>
        <v>3.6127285000000002E-6</v>
      </c>
      <c r="H74">
        <f>'2000 250 200 15'!C607</f>
        <v>2.6731436799999999E-6</v>
      </c>
      <c r="I74">
        <f>'2000 250 200 15'!C740</f>
        <v>1.9488425300000002E-6</v>
      </c>
      <c r="J74">
        <f>'2000 250 200 15'!C873</f>
        <v>1.41759865E-6</v>
      </c>
      <c r="K74">
        <f>'2000 250 200 15'!C1006</f>
        <v>1.0398742999999999E-6</v>
      </c>
      <c r="L74">
        <f>'2000 250 200 15'!C1139</f>
        <v>7.7472197599999996E-7</v>
      </c>
      <c r="M74">
        <f>'2000 250 200 15'!C1272</f>
        <v>5.8816993200000002E-7</v>
      </c>
      <c r="N74">
        <f t="shared" ref="N74:U74" si="614">E74-F74</f>
        <v>1.2995366299999993E-6</v>
      </c>
      <c r="O74">
        <f t="shared" si="614"/>
        <v>1.1417036600000002E-6</v>
      </c>
      <c r="P74">
        <f t="shared" si="614"/>
        <v>9.3958482000000028E-7</v>
      </c>
      <c r="Q74">
        <f t="shared" si="614"/>
        <v>7.2430114999999972E-7</v>
      </c>
      <c r="R74">
        <f t="shared" si="614"/>
        <v>5.3124388000000024E-7</v>
      </c>
      <c r="S74">
        <f t="shared" si="614"/>
        <v>3.7772435000000003E-7</v>
      </c>
      <c r="T74">
        <f t="shared" si="614"/>
        <v>2.6515232399999998E-7</v>
      </c>
      <c r="U74">
        <f t="shared" si="614"/>
        <v>1.8655204399999994E-7</v>
      </c>
      <c r="V74">
        <f t="shared" ref="V74:AB74" si="615">E74-2*F74+G74</f>
        <v>1.578329699999991E-7</v>
      </c>
      <c r="W74">
        <f t="shared" si="615"/>
        <v>2.0211883999999988E-7</v>
      </c>
      <c r="X74">
        <f t="shared" si="615"/>
        <v>2.1528367000000056E-7</v>
      </c>
      <c r="Y74">
        <f t="shared" si="615"/>
        <v>1.9305726999999948E-7</v>
      </c>
      <c r="Z74">
        <f t="shared" si="615"/>
        <v>1.5351953000000022E-7</v>
      </c>
      <c r="AA74">
        <f t="shared" si="615"/>
        <v>1.1257202600000005E-7</v>
      </c>
      <c r="AB74">
        <f t="shared" si="615"/>
        <v>7.8600280000000039E-8</v>
      </c>
      <c r="AC74">
        <f t="shared" ref="AC74:AH74" si="616">E74-3*F74+3*G74-H74</f>
        <v>-4.4285870000000353E-8</v>
      </c>
      <c r="AD74">
        <f t="shared" si="616"/>
        <v>-1.3164830000000256E-8</v>
      </c>
      <c r="AE74">
        <f t="shared" si="616"/>
        <v>2.2226400000000237E-8</v>
      </c>
      <c r="AF74">
        <f t="shared" si="616"/>
        <v>3.953773999999905E-8</v>
      </c>
      <c r="AG74">
        <f t="shared" si="616"/>
        <v>4.0947503999999952E-8</v>
      </c>
      <c r="AH74">
        <f t="shared" si="616"/>
        <v>3.3971745999999907E-8</v>
      </c>
      <c r="AI74">
        <f t="shared" si="532"/>
        <v>-3.1121040000000097E-8</v>
      </c>
      <c r="AJ74">
        <f t="shared" si="533"/>
        <v>-3.5391230000000916E-8</v>
      </c>
      <c r="AK74">
        <f t="shared" si="534"/>
        <v>-1.7311339999997755E-8</v>
      </c>
      <c r="AL74">
        <f t="shared" si="535"/>
        <v>-1.409764000000478E-9</v>
      </c>
      <c r="AM74">
        <f t="shared" si="536"/>
        <v>6.9757580000001502E-9</v>
      </c>
      <c r="AN74">
        <f t="shared" si="537"/>
        <v>4.2701900000003959E-9</v>
      </c>
      <c r="AO74">
        <f t="shared" si="538"/>
        <v>-1.8079890000003373E-8</v>
      </c>
      <c r="AP74">
        <f t="shared" si="539"/>
        <v>-1.5901575999996853E-8</v>
      </c>
      <c r="AQ74">
        <f t="shared" si="540"/>
        <v>-8.3855220000017929E-9</v>
      </c>
      <c r="AR74">
        <f t="shared" si="541"/>
        <v>2.2350080000011604E-8</v>
      </c>
      <c r="AS74">
        <f t="shared" si="542"/>
        <v>-2.1783140000052498E-9</v>
      </c>
      <c r="AT74">
        <f t="shared" si="543"/>
        <v>-7.5160539999955894E-9</v>
      </c>
      <c r="AU74">
        <f t="shared" si="544"/>
        <v>2.4528394000014737E-8</v>
      </c>
      <c r="AV74">
        <f t="shared" si="545"/>
        <v>5.3377399999951041E-9</v>
      </c>
      <c r="AW74">
        <f t="shared" si="546"/>
        <v>1.919065400001995E-8</v>
      </c>
      <c r="AX74">
        <f t="shared" ref="AX74:BE74" si="617">N74/(E74+F74)</f>
        <v>0.12023393987803527</v>
      </c>
      <c r="AY74">
        <f t="shared" si="617"/>
        <v>0.13645054832734621</v>
      </c>
      <c r="AZ74">
        <f t="shared" si="617"/>
        <v>0.14947564842147334</v>
      </c>
      <c r="BA74">
        <f t="shared" si="617"/>
        <v>0.15670776958029903</v>
      </c>
      <c r="BB74">
        <f t="shared" si="617"/>
        <v>0.15780578111868279</v>
      </c>
      <c r="BC74">
        <f t="shared" si="617"/>
        <v>0.15370437749884491</v>
      </c>
      <c r="BD74">
        <f t="shared" si="617"/>
        <v>0.14612193770423013</v>
      </c>
      <c r="BE74">
        <f t="shared" si="617"/>
        <v>0.13687955949034802</v>
      </c>
      <c r="BF74">
        <f t="shared" ref="BF74:BL74" si="618">V74/(E74+F74+G74)</f>
        <v>1.0944563707525634E-2</v>
      </c>
      <c r="BG74">
        <f t="shared" si="618"/>
        <v>1.8307361262470401E-2</v>
      </c>
      <c r="BH74">
        <f t="shared" si="618"/>
        <v>2.6143427863817344E-2</v>
      </c>
      <c r="BI74">
        <f t="shared" si="618"/>
        <v>3.1965321205868355E-2</v>
      </c>
      <c r="BJ74">
        <f t="shared" si="618"/>
        <v>3.4840794014140863E-2</v>
      </c>
      <c r="BK74">
        <f t="shared" si="618"/>
        <v>3.4828353047170163E-2</v>
      </c>
      <c r="BL74">
        <f t="shared" si="618"/>
        <v>3.2712412775866721E-2</v>
      </c>
      <c r="BM74">
        <f t="shared" ref="BM74:BR74" si="619">AC74/(E74+F74+G74+H74)</f>
        <v>-2.5906845914541879E-3</v>
      </c>
      <c r="BN74">
        <f t="shared" si="619"/>
        <v>-1.0135253786687111E-3</v>
      </c>
      <c r="BO74">
        <f t="shared" si="619"/>
        <v>2.3027018675241431E-3</v>
      </c>
      <c r="BP74">
        <f t="shared" si="619"/>
        <v>5.5848531796599907E-3</v>
      </c>
      <c r="BQ74">
        <f t="shared" si="619"/>
        <v>7.903340662511504E-3</v>
      </c>
      <c r="BR74">
        <f t="shared" si="619"/>
        <v>8.8922779008559043E-3</v>
      </c>
      <c r="BS74">
        <f t="shared" si="550"/>
        <v>-1.6342409800813075E-3</v>
      </c>
      <c r="BT74">
        <f t="shared" si="551"/>
        <v>-2.4565735509709283E-3</v>
      </c>
      <c r="BU74">
        <f t="shared" si="552"/>
        <v>-1.6190643627365733E-3</v>
      </c>
      <c r="BV74">
        <f t="shared" si="553"/>
        <v>-1.7949216800447341E-4</v>
      </c>
      <c r="BW74">
        <f t="shared" si="554"/>
        <v>1.2091362869897494E-3</v>
      </c>
      <c r="BX74">
        <f t="shared" si="555"/>
        <v>2.0870190235310488E-4</v>
      </c>
      <c r="BY74">
        <f t="shared" si="556"/>
        <v>-1.1704754963020364E-3</v>
      </c>
      <c r="BZ74">
        <f t="shared" si="557"/>
        <v>-1.3867359650305744E-3</v>
      </c>
      <c r="CA74">
        <f t="shared" si="558"/>
        <v>-9.9326857322794672E-4</v>
      </c>
      <c r="CB74">
        <f t="shared" si="559"/>
        <v>1.03951014576487E-3</v>
      </c>
      <c r="CC74">
        <f t="shared" si="560"/>
        <v>-1.3428691827099023E-4</v>
      </c>
      <c r="CD74">
        <f t="shared" si="561"/>
        <v>-6.2347610047691626E-4</v>
      </c>
      <c r="CE74">
        <f t="shared" si="562"/>
        <v>1.1011471155616924E-3</v>
      </c>
      <c r="CF74">
        <f t="shared" si="563"/>
        <v>3.1754283445984365E-4</v>
      </c>
      <c r="CG74">
        <f t="shared" si="564"/>
        <v>8.3935838136767931E-4</v>
      </c>
      <c r="CH74" s="7">
        <v>250</v>
      </c>
      <c r="CI74" s="8">
        <v>250</v>
      </c>
      <c r="CJ74" s="8">
        <v>240</v>
      </c>
      <c r="CK74" s="8">
        <f t="shared" si="565"/>
        <v>1</v>
      </c>
      <c r="CL74" s="8">
        <f t="shared" si="566"/>
        <v>1</v>
      </c>
      <c r="CM74">
        <f t="shared" si="567"/>
        <v>0.04</v>
      </c>
      <c r="CN74">
        <f t="shared" si="576"/>
        <v>375</v>
      </c>
      <c r="CO74">
        <f t="shared" si="577"/>
        <v>500</v>
      </c>
      <c r="CP74">
        <f t="shared" si="577"/>
        <v>625</v>
      </c>
      <c r="CQ74">
        <f t="shared" si="577"/>
        <v>750</v>
      </c>
      <c r="CR74">
        <f t="shared" si="577"/>
        <v>875</v>
      </c>
      <c r="CS74">
        <f t="shared" si="577"/>
        <v>1000</v>
      </c>
      <c r="CT74">
        <f t="shared" si="577"/>
        <v>1125</v>
      </c>
      <c r="CU74">
        <f t="shared" si="577"/>
        <v>1250</v>
      </c>
      <c r="CV74">
        <f t="shared" si="404"/>
        <v>1.5</v>
      </c>
      <c r="CW74">
        <f t="shared" si="404"/>
        <v>2</v>
      </c>
      <c r="CX74">
        <f t="shared" si="404"/>
        <v>2.5</v>
      </c>
      <c r="CY74">
        <f t="shared" si="404"/>
        <v>3</v>
      </c>
      <c r="CZ74">
        <f t="shared" si="404"/>
        <v>3.5</v>
      </c>
      <c r="DA74">
        <f t="shared" si="404"/>
        <v>4</v>
      </c>
      <c r="DB74">
        <f t="shared" si="404"/>
        <v>4.5</v>
      </c>
      <c r="DC74">
        <f t="shared" si="404"/>
        <v>5</v>
      </c>
      <c r="DD74" s="11">
        <f t="shared" si="405"/>
        <v>2.6666666666666668E-2</v>
      </c>
      <c r="DE74" s="11">
        <f t="shared" si="405"/>
        <v>0.02</v>
      </c>
      <c r="DF74" s="11">
        <f t="shared" si="405"/>
        <v>1.6E-2</v>
      </c>
      <c r="DG74" s="11">
        <f t="shared" si="405"/>
        <v>1.3333333333333334E-2</v>
      </c>
      <c r="DH74" s="11">
        <f t="shared" si="405"/>
        <v>1.1428571428571429E-2</v>
      </c>
      <c r="DI74" s="11">
        <f t="shared" si="405"/>
        <v>0.01</v>
      </c>
      <c r="DJ74" s="11">
        <f t="shared" si="405"/>
        <v>8.8888888888888889E-3</v>
      </c>
      <c r="DK74" s="11">
        <f t="shared" si="405"/>
        <v>8.0000000000000002E-3</v>
      </c>
      <c r="DL74">
        <f t="shared" si="568"/>
        <v>10</v>
      </c>
      <c r="DM74">
        <f t="shared" ref="DM74:DT74" si="620">E74+F74</f>
        <v>1.080840095E-5</v>
      </c>
      <c r="DN74">
        <f t="shared" si="620"/>
        <v>8.367160660000001E-6</v>
      </c>
      <c r="DO74">
        <f t="shared" si="620"/>
        <v>6.2858721800000005E-6</v>
      </c>
      <c r="DP74">
        <f t="shared" si="620"/>
        <v>4.6219862100000005E-6</v>
      </c>
      <c r="DQ74">
        <f t="shared" si="620"/>
        <v>3.3664411800000004E-6</v>
      </c>
      <c r="DR74">
        <f t="shared" si="620"/>
        <v>2.4574729500000001E-6</v>
      </c>
      <c r="DS74">
        <f t="shared" si="620"/>
        <v>1.814596276E-6</v>
      </c>
      <c r="DT74">
        <f t="shared" si="620"/>
        <v>1.362891908E-6</v>
      </c>
    </row>
    <row r="75" spans="1:124">
      <c r="A75">
        <f>'2000 250 200 15'!A76</f>
        <v>72</v>
      </c>
      <c r="B75">
        <f t="shared" si="527"/>
        <v>-720</v>
      </c>
      <c r="C75">
        <f>'2000 250 200 15'!B76</f>
        <v>4.0960000000000001</v>
      </c>
      <c r="D75">
        <f t="shared" si="528"/>
        <v>0.61235994796777438</v>
      </c>
      <c r="E75">
        <f>'2000 250 200 15'!C209</f>
        <v>5.2043224199999999E-6</v>
      </c>
      <c r="F75">
        <f>'2000 250 200 15'!C342</f>
        <v>4.1636943899999998E-6</v>
      </c>
      <c r="G75">
        <f>'2000 250 200 15'!C475</f>
        <v>3.24011731E-6</v>
      </c>
      <c r="H75">
        <f>'2000 250 200 15'!C608</f>
        <v>2.4571935399999998E-6</v>
      </c>
      <c r="I75">
        <f>'2000 250 200 15'!C741</f>
        <v>1.8315101400000001E-6</v>
      </c>
      <c r="J75">
        <f>'2000 250 200 15'!C874</f>
        <v>1.3560304999999999E-6</v>
      </c>
      <c r="K75">
        <f>'2000 250 200 15'!C1007</f>
        <v>1.0072944099999999E-6</v>
      </c>
      <c r="L75">
        <f>'2000 250 200 15'!C1140</f>
        <v>7.5643134299999995E-7</v>
      </c>
      <c r="M75">
        <f>'2000 250 200 15'!C1273</f>
        <v>5.7687633200000005E-7</v>
      </c>
      <c r="N75">
        <f t="shared" ref="N75:U75" si="621">E75-F75</f>
        <v>1.0406280300000001E-6</v>
      </c>
      <c r="O75">
        <f t="shared" si="621"/>
        <v>9.235770799999998E-7</v>
      </c>
      <c r="P75">
        <f t="shared" si="621"/>
        <v>7.829237700000002E-7</v>
      </c>
      <c r="Q75">
        <f t="shared" si="621"/>
        <v>6.2568339999999971E-7</v>
      </c>
      <c r="R75">
        <f t="shared" si="621"/>
        <v>4.754796400000002E-7</v>
      </c>
      <c r="S75">
        <f t="shared" si="621"/>
        <v>3.4873608999999999E-7</v>
      </c>
      <c r="T75">
        <f t="shared" si="621"/>
        <v>2.5086306699999997E-7</v>
      </c>
      <c r="U75">
        <f t="shared" si="621"/>
        <v>1.795550109999999E-7</v>
      </c>
      <c r="V75">
        <f t="shared" ref="V75:AB75" si="622">E75-2*F75+G75</f>
        <v>1.1705095000000028E-7</v>
      </c>
      <c r="W75">
        <f t="shared" si="622"/>
        <v>1.406533099999996E-7</v>
      </c>
      <c r="X75">
        <f t="shared" si="622"/>
        <v>1.5724037000000049E-7</v>
      </c>
      <c r="Y75">
        <f t="shared" si="622"/>
        <v>1.5020375999999951E-7</v>
      </c>
      <c r="Z75">
        <f t="shared" si="622"/>
        <v>1.2674355000000021E-7</v>
      </c>
      <c r="AA75">
        <f t="shared" si="622"/>
        <v>9.7873023000000023E-8</v>
      </c>
      <c r="AB75">
        <f t="shared" si="622"/>
        <v>7.1308056000000063E-8</v>
      </c>
      <c r="AC75">
        <f t="shared" ref="AC75:AH75" si="623">E75-3*F75+3*G75-H75</f>
        <v>-2.3602360000001017E-8</v>
      </c>
      <c r="AD75">
        <f t="shared" si="623"/>
        <v>-1.6587060000000047E-8</v>
      </c>
      <c r="AE75">
        <f t="shared" si="623"/>
        <v>7.0366100000009795E-9</v>
      </c>
      <c r="AF75">
        <f t="shared" si="623"/>
        <v>2.3460209999998882E-8</v>
      </c>
      <c r="AG75">
        <f t="shared" si="623"/>
        <v>2.8870527000000608E-8</v>
      </c>
      <c r="AH75">
        <f t="shared" si="623"/>
        <v>2.656496699999996E-8</v>
      </c>
      <c r="AI75">
        <f t="shared" si="532"/>
        <v>-7.0153000000001224E-9</v>
      </c>
      <c r="AJ75">
        <f t="shared" si="533"/>
        <v>-2.3623670000002721E-8</v>
      </c>
      <c r="AK75">
        <f t="shared" si="534"/>
        <v>-1.6423599999998326E-8</v>
      </c>
      <c r="AL75">
        <f t="shared" si="535"/>
        <v>-5.4103170000017258E-9</v>
      </c>
      <c r="AM75">
        <f t="shared" si="536"/>
        <v>2.3055600000002246E-9</v>
      </c>
      <c r="AN75">
        <f t="shared" si="537"/>
        <v>1.6608370000006834E-8</v>
      </c>
      <c r="AO75">
        <f t="shared" si="538"/>
        <v>-7.2000700000048183E-9</v>
      </c>
      <c r="AP75">
        <f t="shared" si="539"/>
        <v>-1.1013282999998718E-8</v>
      </c>
      <c r="AQ75">
        <f t="shared" si="540"/>
        <v>-7.7158769999985623E-9</v>
      </c>
      <c r="AR75">
        <f t="shared" si="541"/>
        <v>2.3808440000009534E-8</v>
      </c>
      <c r="AS75">
        <f t="shared" si="542"/>
        <v>3.8132130000002523E-9</v>
      </c>
      <c r="AT75">
        <f t="shared" si="543"/>
        <v>-3.2974059999976145E-9</v>
      </c>
      <c r="AU75">
        <f t="shared" si="544"/>
        <v>1.9995227000002929E-8</v>
      </c>
      <c r="AV75">
        <f t="shared" si="545"/>
        <v>7.1106189999970198E-9</v>
      </c>
      <c r="AW75">
        <f t="shared" si="546"/>
        <v>1.2884607999999133E-8</v>
      </c>
      <c r="AX75">
        <f t="shared" ref="AX75:BE75" si="624">N75/(E75+F75)</f>
        <v>0.11108306604330273</v>
      </c>
      <c r="AY75">
        <f t="shared" si="624"/>
        <v>0.12474345883215801</v>
      </c>
      <c r="AZ75">
        <f t="shared" si="624"/>
        <v>0.13741987941556677</v>
      </c>
      <c r="BA75">
        <f t="shared" si="624"/>
        <v>0.14589103064355327</v>
      </c>
      <c r="BB75">
        <f t="shared" si="624"/>
        <v>0.14916818127219242</v>
      </c>
      <c r="BC75">
        <f t="shared" si="624"/>
        <v>0.14756163594958258</v>
      </c>
      <c r="BD75">
        <f t="shared" si="624"/>
        <v>0.14223473608257733</v>
      </c>
      <c r="BE75">
        <f t="shared" si="624"/>
        <v>0.13466884978367796</v>
      </c>
      <c r="BF75">
        <f t="shared" ref="BF75:BL75" si="625">V75/(E75+F75+G75)</f>
        <v>9.2837646622369752E-3</v>
      </c>
      <c r="BG75">
        <f t="shared" si="625"/>
        <v>1.4263587390609643E-2</v>
      </c>
      <c r="BH75">
        <f t="shared" si="625"/>
        <v>2.0885125334876704E-2</v>
      </c>
      <c r="BI75">
        <f t="shared" si="625"/>
        <v>2.6609536465364521E-2</v>
      </c>
      <c r="BJ75">
        <f t="shared" si="625"/>
        <v>3.0214191616426064E-2</v>
      </c>
      <c r="BK75">
        <f t="shared" si="625"/>
        <v>3.1372009561927795E-2</v>
      </c>
      <c r="BL75">
        <f t="shared" si="625"/>
        <v>3.0465689344201394E-2</v>
      </c>
      <c r="BM75">
        <f t="shared" ref="BM75:BR75" si="626">AC75/(E75+F75+G75+H75)</f>
        <v>-1.5666675516568898E-3</v>
      </c>
      <c r="BN75">
        <f t="shared" si="626"/>
        <v>-1.4186049332355079E-3</v>
      </c>
      <c r="BO75">
        <f t="shared" si="626"/>
        <v>7.9197834740634256E-4</v>
      </c>
      <c r="BP75">
        <f t="shared" si="626"/>
        <v>3.5267752810423329E-3</v>
      </c>
      <c r="BQ75">
        <f t="shared" si="626"/>
        <v>5.8309379274799622E-3</v>
      </c>
      <c r="BR75">
        <f t="shared" si="626"/>
        <v>7.1862611144515353E-3</v>
      </c>
      <c r="BS75">
        <f t="shared" si="550"/>
        <v>-4.1518419499772454E-4</v>
      </c>
      <c r="BT75">
        <f t="shared" si="551"/>
        <v>-1.810444643966928E-3</v>
      </c>
      <c r="BU75">
        <f t="shared" si="552"/>
        <v>-1.6602666566005995E-3</v>
      </c>
      <c r="BV75">
        <f t="shared" si="553"/>
        <v>-7.302890275348846E-4</v>
      </c>
      <c r="BW75">
        <f t="shared" si="554"/>
        <v>4.1705869668917146E-4</v>
      </c>
      <c r="BX75">
        <f t="shared" si="555"/>
        <v>9.0990466413472324E-4</v>
      </c>
      <c r="BY75">
        <f t="shared" si="556"/>
        <v>-5.122475676624823E-4</v>
      </c>
      <c r="BZ75">
        <f t="shared" si="557"/>
        <v>-1.0342492474511996E-3</v>
      </c>
      <c r="CA75">
        <f t="shared" si="558"/>
        <v>-9.6625573976358552E-4</v>
      </c>
      <c r="CB75">
        <f t="shared" si="559"/>
        <v>1.2361494738384554E-3</v>
      </c>
      <c r="CC75">
        <f t="shared" si="560"/>
        <v>2.5743607020444202E-4</v>
      </c>
      <c r="CD75">
        <f t="shared" si="561"/>
        <v>-2.9374367618794544E-4</v>
      </c>
      <c r="CE75">
        <f t="shared" si="562"/>
        <v>9.989325330303203E-4</v>
      </c>
      <c r="CF75">
        <f t="shared" si="563"/>
        <v>4.6205410567036682E-4</v>
      </c>
      <c r="CG75">
        <f t="shared" si="564"/>
        <v>6.2566472571733741E-4</v>
      </c>
      <c r="CH75" s="7">
        <v>250</v>
      </c>
      <c r="CI75" s="8">
        <v>250</v>
      </c>
      <c r="CJ75" s="8">
        <v>240</v>
      </c>
      <c r="CK75" s="8">
        <f t="shared" si="565"/>
        <v>1</v>
      </c>
      <c r="CL75" s="8">
        <f t="shared" si="566"/>
        <v>1</v>
      </c>
      <c r="CM75">
        <f t="shared" si="567"/>
        <v>0.04</v>
      </c>
      <c r="CN75">
        <f t="shared" si="576"/>
        <v>375</v>
      </c>
      <c r="CO75">
        <f t="shared" si="577"/>
        <v>500</v>
      </c>
      <c r="CP75">
        <f t="shared" si="577"/>
        <v>625</v>
      </c>
      <c r="CQ75">
        <f t="shared" si="577"/>
        <v>750</v>
      </c>
      <c r="CR75">
        <f t="shared" si="577"/>
        <v>875</v>
      </c>
      <c r="CS75">
        <f t="shared" si="577"/>
        <v>1000</v>
      </c>
      <c r="CT75">
        <f t="shared" si="577"/>
        <v>1125</v>
      </c>
      <c r="CU75">
        <f t="shared" si="577"/>
        <v>1250</v>
      </c>
      <c r="CV75">
        <f t="shared" si="404"/>
        <v>1.5</v>
      </c>
      <c r="CW75">
        <f t="shared" si="404"/>
        <v>2</v>
      </c>
      <c r="CX75">
        <f t="shared" si="404"/>
        <v>2.5</v>
      </c>
      <c r="CY75">
        <f t="shared" si="404"/>
        <v>3</v>
      </c>
      <c r="CZ75">
        <f t="shared" si="404"/>
        <v>3.5</v>
      </c>
      <c r="DA75">
        <f t="shared" si="404"/>
        <v>4</v>
      </c>
      <c r="DB75">
        <f t="shared" si="404"/>
        <v>4.5</v>
      </c>
      <c r="DC75">
        <f t="shared" si="404"/>
        <v>5</v>
      </c>
      <c r="DD75" s="11">
        <f t="shared" si="405"/>
        <v>2.6666666666666668E-2</v>
      </c>
      <c r="DE75" s="11">
        <f t="shared" si="405"/>
        <v>0.02</v>
      </c>
      <c r="DF75" s="11">
        <f t="shared" si="405"/>
        <v>1.6E-2</v>
      </c>
      <c r="DG75" s="11">
        <f t="shared" si="405"/>
        <v>1.3333333333333334E-2</v>
      </c>
      <c r="DH75" s="11">
        <f t="shared" si="405"/>
        <v>1.1428571428571429E-2</v>
      </c>
      <c r="DI75" s="11">
        <f t="shared" si="405"/>
        <v>0.01</v>
      </c>
      <c r="DJ75" s="11">
        <f t="shared" si="405"/>
        <v>8.8888888888888889E-3</v>
      </c>
      <c r="DK75" s="11">
        <f t="shared" si="405"/>
        <v>8.0000000000000002E-3</v>
      </c>
      <c r="DL75">
        <f t="shared" si="568"/>
        <v>10</v>
      </c>
      <c r="DM75">
        <f t="shared" ref="DM75:DT75" si="627">E75+F75</f>
        <v>9.3680168099999989E-6</v>
      </c>
      <c r="DN75">
        <f t="shared" si="627"/>
        <v>7.4038116999999998E-6</v>
      </c>
      <c r="DO75">
        <f t="shared" si="627"/>
        <v>5.6973108499999998E-6</v>
      </c>
      <c r="DP75">
        <f t="shared" si="627"/>
        <v>4.2887036799999999E-6</v>
      </c>
      <c r="DQ75">
        <f t="shared" si="627"/>
        <v>3.18754064E-6</v>
      </c>
      <c r="DR75">
        <f t="shared" si="627"/>
        <v>2.3633249099999998E-6</v>
      </c>
      <c r="DS75">
        <f t="shared" si="627"/>
        <v>1.7637257529999999E-6</v>
      </c>
      <c r="DT75">
        <f t="shared" si="627"/>
        <v>1.333307675E-6</v>
      </c>
    </row>
    <row r="76" spans="1:124">
      <c r="A76">
        <f>'2000 250 200 15'!A77</f>
        <v>73</v>
      </c>
      <c r="B76">
        <f t="shared" si="527"/>
        <v>-730</v>
      </c>
      <c r="C76">
        <f>'2000 250 200 15'!B77</f>
        <v>4.5979999999999999</v>
      </c>
      <c r="D76">
        <f t="shared" si="528"/>
        <v>0.66256896693326017</v>
      </c>
      <c r="E76">
        <f>'2000 250 200 15'!C210</f>
        <v>4.4634668299999999E-6</v>
      </c>
      <c r="F76">
        <f>'2000 250 200 15'!C343</f>
        <v>3.6274962899999999E-6</v>
      </c>
      <c r="G76">
        <f>'2000 250 200 15'!C476</f>
        <v>2.8845549500000001E-6</v>
      </c>
      <c r="H76">
        <f>'2000 250 200 15'!C609</f>
        <v>2.2393154300000002E-6</v>
      </c>
      <c r="I76">
        <f>'2000 250 200 15'!C742</f>
        <v>1.70634517E-6</v>
      </c>
      <c r="J76">
        <f>'2000 250 200 15'!C875</f>
        <v>1.2872085600000001E-6</v>
      </c>
      <c r="K76">
        <f>'2000 250 200 15'!C1008</f>
        <v>9.6990602899999998E-7</v>
      </c>
      <c r="L76">
        <f>'2000 250 200 15'!C1141</f>
        <v>7.3551232800000003E-7</v>
      </c>
      <c r="M76">
        <f>'2000 250 200 15'!C1274</f>
        <v>5.6433656E-7</v>
      </c>
      <c r="N76">
        <f t="shared" ref="N76:U76" si="628">E76-F76</f>
        <v>8.3597053999999999E-7</v>
      </c>
      <c r="O76">
        <f t="shared" si="628"/>
        <v>7.4294133999999973E-7</v>
      </c>
      <c r="P76">
        <f t="shared" si="628"/>
        <v>6.4523951999999998E-7</v>
      </c>
      <c r="Q76">
        <f t="shared" si="628"/>
        <v>5.3297026000000014E-7</v>
      </c>
      <c r="R76">
        <f t="shared" si="628"/>
        <v>4.1913660999999996E-7</v>
      </c>
      <c r="S76">
        <f t="shared" si="628"/>
        <v>3.1730253100000009E-7</v>
      </c>
      <c r="T76">
        <f t="shared" si="628"/>
        <v>2.3439370099999995E-7</v>
      </c>
      <c r="U76">
        <f t="shared" si="628"/>
        <v>1.7117576800000003E-7</v>
      </c>
      <c r="V76">
        <f t="shared" ref="V76:AB76" si="629">E76-2*F76+G76</f>
        <v>9.3029200000000254E-8</v>
      </c>
      <c r="W76">
        <f t="shared" si="629"/>
        <v>9.7701819999999754E-8</v>
      </c>
      <c r="X76">
        <f t="shared" si="629"/>
        <v>1.1226925999999984E-7</v>
      </c>
      <c r="Y76">
        <f t="shared" si="629"/>
        <v>1.1383365000000017E-7</v>
      </c>
      <c r="Z76">
        <f t="shared" si="629"/>
        <v>1.0183407899999987E-7</v>
      </c>
      <c r="AA76">
        <f t="shared" si="629"/>
        <v>8.2908830000000142E-8</v>
      </c>
      <c r="AB76">
        <f t="shared" si="629"/>
        <v>6.321793299999992E-8</v>
      </c>
      <c r="AC76">
        <f t="shared" ref="AC76:AH76" si="630">E76-3*F76+3*G76-H76</f>
        <v>-4.6726200000003469E-9</v>
      </c>
      <c r="AD76">
        <f t="shared" si="630"/>
        <v>-1.4567440000000088E-8</v>
      </c>
      <c r="AE76">
        <f t="shared" si="630"/>
        <v>-1.5643900000009647E-9</v>
      </c>
      <c r="AF76">
        <f t="shared" si="630"/>
        <v>1.1999571000000722E-8</v>
      </c>
      <c r="AG76">
        <f t="shared" si="630"/>
        <v>1.8925248999999731E-8</v>
      </c>
      <c r="AH76">
        <f t="shared" si="630"/>
        <v>1.9690897000000434E-8</v>
      </c>
      <c r="AI76">
        <f t="shared" si="532"/>
        <v>9.8948199999997411E-9</v>
      </c>
      <c r="AJ76">
        <f t="shared" si="533"/>
        <v>-1.3003050000000182E-8</v>
      </c>
      <c r="AK76">
        <f t="shared" si="534"/>
        <v>-1.3563961000000628E-8</v>
      </c>
      <c r="AL76">
        <f t="shared" si="535"/>
        <v>-6.9256779999990092E-9</v>
      </c>
      <c r="AM76">
        <f t="shared" si="536"/>
        <v>-7.6564800000027992E-10</v>
      </c>
      <c r="AN76">
        <f t="shared" si="537"/>
        <v>2.2897869999998441E-8</v>
      </c>
      <c r="AO76">
        <f t="shared" si="538"/>
        <v>5.6091100000108091E-10</v>
      </c>
      <c r="AP76">
        <f t="shared" si="539"/>
        <v>-6.6382830000011949E-9</v>
      </c>
      <c r="AQ76">
        <f t="shared" si="540"/>
        <v>-6.1600299999989411E-9</v>
      </c>
      <c r="AR76">
        <f t="shared" si="541"/>
        <v>2.2336958999998419E-8</v>
      </c>
      <c r="AS76">
        <f t="shared" si="542"/>
        <v>7.1991940000018523E-9</v>
      </c>
      <c r="AT76">
        <f t="shared" si="543"/>
        <v>-4.782530000020421E-10</v>
      </c>
      <c r="AU76">
        <f t="shared" si="544"/>
        <v>1.5137765000000378E-8</v>
      </c>
      <c r="AV76">
        <f t="shared" si="545"/>
        <v>7.6774470000028356E-9</v>
      </c>
      <c r="AW76">
        <f t="shared" si="546"/>
        <v>7.4603179999994482E-9</v>
      </c>
      <c r="AX76">
        <f t="shared" ref="AX76:BE76" si="631">N76/(E76+F76)</f>
        <v>0.10332151161751928</v>
      </c>
      <c r="AY76">
        <f t="shared" si="631"/>
        <v>0.11408714591133956</v>
      </c>
      <c r="AZ76">
        <f t="shared" si="631"/>
        <v>0.12592815043069064</v>
      </c>
      <c r="BA76">
        <f t="shared" si="631"/>
        <v>0.13507757357538561</v>
      </c>
      <c r="BB76">
        <f t="shared" si="631"/>
        <v>0.14001305732367794</v>
      </c>
      <c r="BC76">
        <f t="shared" si="631"/>
        <v>0.14057883128591131</v>
      </c>
      <c r="BD76">
        <f t="shared" si="631"/>
        <v>0.13744058754728178</v>
      </c>
      <c r="BE76">
        <f t="shared" si="631"/>
        <v>0.13168897521878714</v>
      </c>
      <c r="BF76">
        <f t="shared" ref="BF76:BL76" si="632">V76/(E76+F76+G76)</f>
        <v>8.4760645836192642E-3</v>
      </c>
      <c r="BG76">
        <f t="shared" si="632"/>
        <v>1.1164178543098313E-2</v>
      </c>
      <c r="BH76">
        <f t="shared" si="632"/>
        <v>1.6437147433802413E-2</v>
      </c>
      <c r="BI76">
        <f t="shared" si="632"/>
        <v>2.175358231200265E-2</v>
      </c>
      <c r="BJ76">
        <f t="shared" si="632"/>
        <v>2.5693228944424332E-2</v>
      </c>
      <c r="BK76">
        <f t="shared" si="632"/>
        <v>2.7704365528835529E-2</v>
      </c>
      <c r="BL76">
        <f t="shared" si="632"/>
        <v>2.7852316797073787E-2</v>
      </c>
      <c r="BM76">
        <f t="shared" ref="BM76:BR76" si="633">AC76/(E76+F76+G76+H76)</f>
        <v>-3.5358901797743781E-4</v>
      </c>
      <c r="BN76">
        <f t="shared" si="633"/>
        <v>-1.392985408555691E-3</v>
      </c>
      <c r="BO76">
        <f t="shared" si="633"/>
        <v>-1.9272000314407185E-4</v>
      </c>
      <c r="BP76">
        <f t="shared" si="633"/>
        <v>1.9345487518684793E-3</v>
      </c>
      <c r="BQ76">
        <f t="shared" si="633"/>
        <v>4.027529563828995E-3</v>
      </c>
      <c r="BR76">
        <f t="shared" si="633"/>
        <v>5.5358726979699135E-3</v>
      </c>
      <c r="BS76">
        <f t="shared" si="550"/>
        <v>6.6313930144767453E-4</v>
      </c>
      <c r="BT76">
        <f t="shared" si="551"/>
        <v>-1.1071211687394818E-3</v>
      </c>
      <c r="BU76">
        <f t="shared" si="552"/>
        <v>-1.4926233329840542E-3</v>
      </c>
      <c r="BV76">
        <f t="shared" si="553"/>
        <v>-9.9818261826566048E-4</v>
      </c>
      <c r="BW76">
        <f t="shared" si="554"/>
        <v>-1.4546895334300542E-4</v>
      </c>
      <c r="BX76">
        <f t="shared" si="555"/>
        <v>1.4127173589249472E-3</v>
      </c>
      <c r="BY76">
        <f t="shared" si="556"/>
        <v>4.4114719389464412E-5</v>
      </c>
      <c r="BZ76">
        <f t="shared" si="557"/>
        <v>-6.7580061701107553E-4</v>
      </c>
      <c r="CA76">
        <f t="shared" si="558"/>
        <v>-8.210500668536882E-4</v>
      </c>
      <c r="CB76">
        <f t="shared" si="559"/>
        <v>1.3003014131392654E-3</v>
      </c>
      <c r="CC76">
        <f t="shared" si="560"/>
        <v>5.3524257864919227E-4</v>
      </c>
      <c r="CD76">
        <f t="shared" si="561"/>
        <v>-4.6042626083452616E-5</v>
      </c>
      <c r="CE76">
        <f t="shared" si="562"/>
        <v>8.4503345347153997E-4</v>
      </c>
      <c r="CF76">
        <f t="shared" si="563"/>
        <v>5.4781483169217507E-4</v>
      </c>
      <c r="CG76">
        <f t="shared" si="564"/>
        <v>4.0373745047797788E-4</v>
      </c>
      <c r="CH76" s="7">
        <v>250</v>
      </c>
      <c r="CI76" s="8">
        <v>250</v>
      </c>
      <c r="CJ76" s="8">
        <v>240</v>
      </c>
      <c r="CK76" s="8">
        <f t="shared" si="565"/>
        <v>1</v>
      </c>
      <c r="CL76" s="8">
        <f t="shared" si="566"/>
        <v>1</v>
      </c>
      <c r="CM76">
        <f t="shared" si="567"/>
        <v>0.04</v>
      </c>
      <c r="CN76">
        <f t="shared" si="576"/>
        <v>375</v>
      </c>
      <c r="CO76">
        <f t="shared" si="577"/>
        <v>500</v>
      </c>
      <c r="CP76">
        <f t="shared" si="577"/>
        <v>625</v>
      </c>
      <c r="CQ76">
        <f t="shared" si="577"/>
        <v>750</v>
      </c>
      <c r="CR76">
        <f t="shared" si="577"/>
        <v>875</v>
      </c>
      <c r="CS76">
        <f t="shared" si="577"/>
        <v>1000</v>
      </c>
      <c r="CT76">
        <f t="shared" si="577"/>
        <v>1125</v>
      </c>
      <c r="CU76">
        <f t="shared" si="577"/>
        <v>1250</v>
      </c>
      <c r="CV76">
        <f t="shared" si="404"/>
        <v>1.5</v>
      </c>
      <c r="CW76">
        <f t="shared" si="404"/>
        <v>2</v>
      </c>
      <c r="CX76">
        <f t="shared" si="404"/>
        <v>2.5</v>
      </c>
      <c r="CY76">
        <f t="shared" si="404"/>
        <v>3</v>
      </c>
      <c r="CZ76">
        <f t="shared" si="404"/>
        <v>3.5</v>
      </c>
      <c r="DA76">
        <f t="shared" si="404"/>
        <v>4</v>
      </c>
      <c r="DB76">
        <f t="shared" si="404"/>
        <v>4.5</v>
      </c>
      <c r="DC76">
        <f t="shared" si="404"/>
        <v>5</v>
      </c>
      <c r="DD76" s="11">
        <f t="shared" si="405"/>
        <v>2.6666666666666668E-2</v>
      </c>
      <c r="DE76" s="11">
        <f t="shared" si="405"/>
        <v>0.02</v>
      </c>
      <c r="DF76" s="11">
        <f t="shared" si="405"/>
        <v>1.6E-2</v>
      </c>
      <c r="DG76" s="11">
        <f t="shared" si="405"/>
        <v>1.3333333333333334E-2</v>
      </c>
      <c r="DH76" s="11">
        <f t="shared" si="405"/>
        <v>1.1428571428571429E-2</v>
      </c>
      <c r="DI76" s="11">
        <f t="shared" si="405"/>
        <v>0.01</v>
      </c>
      <c r="DJ76" s="11">
        <f t="shared" si="405"/>
        <v>8.8888888888888889E-3</v>
      </c>
      <c r="DK76" s="11">
        <f t="shared" si="405"/>
        <v>8.0000000000000002E-3</v>
      </c>
      <c r="DL76">
        <f t="shared" si="568"/>
        <v>10</v>
      </c>
      <c r="DM76">
        <f t="shared" ref="DM76:DT76" si="634">E76+F76</f>
        <v>8.0909631199999993E-6</v>
      </c>
      <c r="DN76">
        <f t="shared" si="634"/>
        <v>6.51205124E-6</v>
      </c>
      <c r="DO76">
        <f t="shared" si="634"/>
        <v>5.1238703799999999E-6</v>
      </c>
      <c r="DP76">
        <f t="shared" si="634"/>
        <v>3.9456606000000004E-6</v>
      </c>
      <c r="DQ76">
        <f t="shared" si="634"/>
        <v>2.9935537300000001E-6</v>
      </c>
      <c r="DR76">
        <f t="shared" si="634"/>
        <v>2.2571145890000003E-6</v>
      </c>
      <c r="DS76">
        <f t="shared" si="634"/>
        <v>1.705418357E-6</v>
      </c>
      <c r="DT76">
        <f t="shared" si="634"/>
        <v>1.2998488880000001E-6</v>
      </c>
    </row>
    <row r="77" spans="1:124">
      <c r="A77">
        <f>'2000 250 200 15'!A78</f>
        <v>74</v>
      </c>
      <c r="B77">
        <f t="shared" si="527"/>
        <v>-740</v>
      </c>
      <c r="C77">
        <f>'2000 250 200 15'!B78</f>
        <v>5.1609999999999996</v>
      </c>
      <c r="D77">
        <f t="shared" si="528"/>
        <v>0.71273385906995179</v>
      </c>
      <c r="E77">
        <f>'2000 250 200 15'!C211</f>
        <v>3.8218100400000004E-6</v>
      </c>
      <c r="F77">
        <f>'2000 250 200 15'!C344</f>
        <v>3.1464451899999999E-6</v>
      </c>
      <c r="G77">
        <f>'2000 250 200 15'!C477</f>
        <v>2.5507554899999999E-6</v>
      </c>
      <c r="H77">
        <f>'2000 250 200 15'!C610</f>
        <v>2.0238802E-6</v>
      </c>
      <c r="I77">
        <f>'2000 250 200 15'!C743</f>
        <v>1.5757694E-6</v>
      </c>
      <c r="J77">
        <f>'2000 250 200 15'!C876</f>
        <v>1.2118227499999999E-6</v>
      </c>
      <c r="K77">
        <f>'2000 250 200 15'!C1009</f>
        <v>9.2748886699999997E-7</v>
      </c>
      <c r="L77">
        <f>'2000 250 200 15'!C1142</f>
        <v>7.1149802500000002E-7</v>
      </c>
      <c r="M77">
        <f>'2000 250 200 15'!C1275</f>
        <v>5.5015493600000005E-7</v>
      </c>
      <c r="N77">
        <f t="shared" ref="N77:U77" si="635">E77-F77</f>
        <v>6.7536485000000053E-7</v>
      </c>
      <c r="O77">
        <f t="shared" si="635"/>
        <v>5.9568969999999998E-7</v>
      </c>
      <c r="P77">
        <f t="shared" si="635"/>
        <v>5.2687528999999993E-7</v>
      </c>
      <c r="Q77">
        <f t="shared" si="635"/>
        <v>4.481108E-7</v>
      </c>
      <c r="R77">
        <f t="shared" si="635"/>
        <v>3.6394665000000005E-7</v>
      </c>
      <c r="S77">
        <f t="shared" si="635"/>
        <v>2.8433388299999996E-7</v>
      </c>
      <c r="T77">
        <f t="shared" si="635"/>
        <v>2.1599084199999995E-7</v>
      </c>
      <c r="U77">
        <f t="shared" si="635"/>
        <v>1.6134308899999997E-7</v>
      </c>
      <c r="V77">
        <f t="shared" ref="V77:AB77" si="636">E77-2*F77+G77</f>
        <v>7.9675150000000548E-8</v>
      </c>
      <c r="W77">
        <f t="shared" si="636"/>
        <v>6.8814410000000055E-8</v>
      </c>
      <c r="X77">
        <f t="shared" si="636"/>
        <v>7.8764489999999928E-8</v>
      </c>
      <c r="Y77">
        <f t="shared" si="636"/>
        <v>8.4164149999999947E-8</v>
      </c>
      <c r="Z77">
        <f t="shared" si="636"/>
        <v>7.9612767000000094E-8</v>
      </c>
      <c r="AA77">
        <f t="shared" si="636"/>
        <v>6.8343041000000008E-8</v>
      </c>
      <c r="AB77">
        <f t="shared" si="636"/>
        <v>5.4647752999999978E-8</v>
      </c>
      <c r="AC77">
        <f t="shared" ref="AC77:AH77" si="637">E77-3*F77+3*G77-H77</f>
        <v>1.0860740000001764E-8</v>
      </c>
      <c r="AD77">
        <f t="shared" si="637"/>
        <v>-9.9500799999998731E-9</v>
      </c>
      <c r="AE77">
        <f t="shared" si="637"/>
        <v>-5.3996600000006547E-9</v>
      </c>
      <c r="AF77">
        <f t="shared" si="637"/>
        <v>4.5513830000002765E-9</v>
      </c>
      <c r="AG77">
        <f t="shared" si="637"/>
        <v>1.1269726000000086E-8</v>
      </c>
      <c r="AH77">
        <f t="shared" si="637"/>
        <v>1.3695288000000242E-8</v>
      </c>
      <c r="AI77">
        <f t="shared" si="532"/>
        <v>2.081082000000206E-8</v>
      </c>
      <c r="AJ77">
        <f t="shared" si="533"/>
        <v>-4.5504199999990066E-9</v>
      </c>
      <c r="AK77">
        <f t="shared" si="534"/>
        <v>-9.9510430000007194E-9</v>
      </c>
      <c r="AL77">
        <f t="shared" si="535"/>
        <v>-6.7183429999993857E-9</v>
      </c>
      <c r="AM77">
        <f t="shared" si="536"/>
        <v>-2.4255619999997327E-9</v>
      </c>
      <c r="AN77">
        <f t="shared" si="537"/>
        <v>2.5361240000000432E-8</v>
      </c>
      <c r="AO77">
        <f t="shared" si="538"/>
        <v>5.4006229999998069E-9</v>
      </c>
      <c r="AP77">
        <f t="shared" si="539"/>
        <v>-3.232699999998369E-9</v>
      </c>
      <c r="AQ77">
        <f t="shared" si="540"/>
        <v>-4.2927810000024059E-9</v>
      </c>
      <c r="AR77">
        <f t="shared" si="541"/>
        <v>1.9960617000001684E-8</v>
      </c>
      <c r="AS77">
        <f t="shared" si="542"/>
        <v>8.6333229999960583E-9</v>
      </c>
      <c r="AT77">
        <f t="shared" si="543"/>
        <v>1.0600809999983194E-9</v>
      </c>
      <c r="AU77">
        <f t="shared" si="544"/>
        <v>1.1327294000006896E-8</v>
      </c>
      <c r="AV77">
        <f t="shared" si="545"/>
        <v>7.5732419999983742E-9</v>
      </c>
      <c r="AW77">
        <f t="shared" si="546"/>
        <v>3.7540519999934869E-9</v>
      </c>
      <c r="AX77">
        <f t="shared" ref="AX77:BE77" si="638">N77/(E77+F77)</f>
        <v>9.6920222883397522E-2</v>
      </c>
      <c r="AY77">
        <f t="shared" si="638"/>
        <v>0.10455831441766941</v>
      </c>
      <c r="AZ77">
        <f t="shared" si="638"/>
        <v>0.11517316912289467</v>
      </c>
      <c r="BA77">
        <f t="shared" si="638"/>
        <v>0.12448733898988391</v>
      </c>
      <c r="BB77">
        <f t="shared" si="638"/>
        <v>0.13055950455306026</v>
      </c>
      <c r="BC77">
        <f t="shared" si="638"/>
        <v>0.13290905389404051</v>
      </c>
      <c r="BD77">
        <f t="shared" si="638"/>
        <v>0.13178314180196626</v>
      </c>
      <c r="BE77">
        <f t="shared" si="638"/>
        <v>0.12788230518804289</v>
      </c>
      <c r="BF77">
        <f t="shared" ref="BF77:BL77" si="639">V77/(E77+F77+G77)</f>
        <v>8.370108233264029E-3</v>
      </c>
      <c r="BG77">
        <f t="shared" si="639"/>
        <v>8.9125358313822071E-3</v>
      </c>
      <c r="BH77">
        <f t="shared" si="639"/>
        <v>1.2806390611256458E-2</v>
      </c>
      <c r="BI77">
        <f t="shared" si="639"/>
        <v>1.7492389829487424E-2</v>
      </c>
      <c r="BJ77">
        <f t="shared" si="639"/>
        <v>2.1429617991020004E-2</v>
      </c>
      <c r="BK77">
        <f t="shared" si="639"/>
        <v>2.3973203960420731E-2</v>
      </c>
      <c r="BL77">
        <f t="shared" si="639"/>
        <v>2.496309389416133E-2</v>
      </c>
      <c r="BM77">
        <f t="shared" ref="BM77:BR77" si="640">AC77/(E77+F77+G77+H77)</f>
        <v>9.4090293976387715E-4</v>
      </c>
      <c r="BN77">
        <f t="shared" si="640"/>
        <v>-1.0702635516681542E-3</v>
      </c>
      <c r="BO77">
        <f t="shared" si="640"/>
        <v>-7.3342745122115846E-4</v>
      </c>
      <c r="BP77">
        <f t="shared" si="640"/>
        <v>7.930673911017436E-4</v>
      </c>
      <c r="BQ77">
        <f t="shared" si="640"/>
        <v>2.5459222331898632E-3</v>
      </c>
      <c r="BR77">
        <f t="shared" si="640"/>
        <v>4.026883457884765E-3</v>
      </c>
      <c r="BS77">
        <f t="shared" si="550"/>
        <v>1.586352530850655E-3</v>
      </c>
      <c r="BT77">
        <f t="shared" si="551"/>
        <v>-4.3301566115993309E-4</v>
      </c>
      <c r="BU77">
        <f t="shared" si="552"/>
        <v>-1.2004080901338718E-3</v>
      </c>
      <c r="BV77">
        <f t="shared" si="553"/>
        <v>-1.0415294086745254E-3</v>
      </c>
      <c r="BW77">
        <f t="shared" si="554"/>
        <v>-4.8738028006361172E-4</v>
      </c>
      <c r="BX77">
        <f t="shared" si="555"/>
        <v>1.7697407600370889E-3</v>
      </c>
      <c r="BY77">
        <f t="shared" si="556"/>
        <v>4.7224086617875965E-4</v>
      </c>
      <c r="BZ77">
        <f t="shared" si="557"/>
        <v>-3.5914041562700149E-4</v>
      </c>
      <c r="CA77">
        <f t="shared" si="558"/>
        <v>-6.1320062652400135E-4</v>
      </c>
      <c r="CB77">
        <f t="shared" si="559"/>
        <v>1.3082090517939641E-3</v>
      </c>
      <c r="CC77">
        <f t="shared" si="560"/>
        <v>7.1069844360399756E-4</v>
      </c>
      <c r="CD77">
        <f t="shared" si="561"/>
        <v>1.1098732818916158E-4</v>
      </c>
      <c r="CE77">
        <f t="shared" si="562"/>
        <v>7.0930932754566375E-4</v>
      </c>
      <c r="CF77">
        <f t="shared" si="563"/>
        <v>5.9642088695497134E-4</v>
      </c>
      <c r="CG77">
        <f t="shared" si="564"/>
        <v>2.2724801702053073E-4</v>
      </c>
      <c r="CH77" s="7">
        <v>250</v>
      </c>
      <c r="CI77" s="8">
        <v>250</v>
      </c>
      <c r="CJ77" s="8">
        <v>240</v>
      </c>
      <c r="CK77" s="8">
        <f t="shared" si="565"/>
        <v>1</v>
      </c>
      <c r="CL77" s="8">
        <f t="shared" si="566"/>
        <v>1</v>
      </c>
      <c r="CM77">
        <f t="shared" si="567"/>
        <v>0.04</v>
      </c>
      <c r="CN77">
        <f t="shared" si="576"/>
        <v>375</v>
      </c>
      <c r="CO77">
        <f t="shared" si="577"/>
        <v>500</v>
      </c>
      <c r="CP77">
        <f t="shared" si="577"/>
        <v>625</v>
      </c>
      <c r="CQ77">
        <f t="shared" si="577"/>
        <v>750</v>
      </c>
      <c r="CR77">
        <f t="shared" si="577"/>
        <v>875</v>
      </c>
      <c r="CS77">
        <f t="shared" si="577"/>
        <v>1000</v>
      </c>
      <c r="CT77">
        <f t="shared" si="577"/>
        <v>1125</v>
      </c>
      <c r="CU77">
        <f t="shared" si="577"/>
        <v>1250</v>
      </c>
      <c r="CV77">
        <f t="shared" si="404"/>
        <v>1.5</v>
      </c>
      <c r="CW77">
        <f t="shared" si="404"/>
        <v>2</v>
      </c>
      <c r="CX77">
        <f t="shared" si="404"/>
        <v>2.5</v>
      </c>
      <c r="CY77">
        <f t="shared" si="404"/>
        <v>3</v>
      </c>
      <c r="CZ77">
        <f t="shared" si="404"/>
        <v>3.5</v>
      </c>
      <c r="DA77">
        <f t="shared" si="404"/>
        <v>4</v>
      </c>
      <c r="DB77">
        <f t="shared" si="404"/>
        <v>4.5</v>
      </c>
      <c r="DC77">
        <f t="shared" si="404"/>
        <v>5</v>
      </c>
      <c r="DD77" s="11">
        <f t="shared" si="405"/>
        <v>2.6666666666666668E-2</v>
      </c>
      <c r="DE77" s="11">
        <f t="shared" si="405"/>
        <v>0.02</v>
      </c>
      <c r="DF77" s="11">
        <f t="shared" si="405"/>
        <v>1.6E-2</v>
      </c>
      <c r="DG77" s="11">
        <f t="shared" si="405"/>
        <v>1.3333333333333334E-2</v>
      </c>
      <c r="DH77" s="11">
        <f t="shared" si="405"/>
        <v>1.1428571428571429E-2</v>
      </c>
      <c r="DI77" s="11">
        <f t="shared" si="405"/>
        <v>0.01</v>
      </c>
      <c r="DJ77" s="11">
        <f t="shared" si="405"/>
        <v>8.8888888888888889E-3</v>
      </c>
      <c r="DK77" s="11">
        <f t="shared" si="405"/>
        <v>8.0000000000000002E-3</v>
      </c>
      <c r="DL77">
        <f t="shared" si="568"/>
        <v>10</v>
      </c>
      <c r="DM77">
        <f t="shared" ref="DM77:DT77" si="641">E77+F77</f>
        <v>6.9682552300000003E-6</v>
      </c>
      <c r="DN77">
        <f t="shared" si="641"/>
        <v>5.6972006800000002E-6</v>
      </c>
      <c r="DO77">
        <f t="shared" si="641"/>
        <v>4.5746356899999999E-6</v>
      </c>
      <c r="DP77">
        <f t="shared" si="641"/>
        <v>3.5996495999999997E-6</v>
      </c>
      <c r="DQ77">
        <f t="shared" si="641"/>
        <v>2.7875921499999999E-6</v>
      </c>
      <c r="DR77">
        <f t="shared" si="641"/>
        <v>2.1393116170000001E-6</v>
      </c>
      <c r="DS77">
        <f t="shared" si="641"/>
        <v>1.638986892E-6</v>
      </c>
      <c r="DT77">
        <f t="shared" si="641"/>
        <v>1.2616529610000001E-6</v>
      </c>
    </row>
    <row r="78" spans="1:124">
      <c r="A78">
        <f>'2000 250 200 15'!A79</f>
        <v>75</v>
      </c>
      <c r="B78">
        <f t="shared" si="527"/>
        <v>-750</v>
      </c>
      <c r="C78">
        <f>'2000 250 200 15'!B79</f>
        <v>5.7930000000000001</v>
      </c>
      <c r="D78">
        <f t="shared" si="528"/>
        <v>0.76290352849905718</v>
      </c>
      <c r="E78">
        <f>'2000 250 200 15'!C212</f>
        <v>3.2690355999999999E-6</v>
      </c>
      <c r="F78">
        <f>'2000 250 200 15'!C345</f>
        <v>2.7189763199999998E-6</v>
      </c>
      <c r="G78">
        <f>'2000 250 200 15'!C478</f>
        <v>2.2417987500000002E-6</v>
      </c>
      <c r="H78">
        <f>'2000 250 200 15'!C611</f>
        <v>1.8148333799999999E-6</v>
      </c>
      <c r="I78">
        <f>'2000 250 200 15'!C744</f>
        <v>1.4425642500000001E-6</v>
      </c>
      <c r="J78">
        <f>'2000 250 200 15'!C877</f>
        <v>1.1310847100000001E-6</v>
      </c>
      <c r="K78">
        <f>'2000 250 200 15'!C1010</f>
        <v>8.8017167800000002E-7</v>
      </c>
      <c r="L78">
        <f>'2000 250 200 15'!C1143</f>
        <v>6.8405168600000002E-7</v>
      </c>
      <c r="M78">
        <f>'2000 250 200 15'!C1276</f>
        <v>5.3392864900000004E-7</v>
      </c>
      <c r="N78">
        <f t="shared" ref="N78:U78" si="642">E78-F78</f>
        <v>5.5005928000000013E-7</v>
      </c>
      <c r="O78">
        <f t="shared" si="642"/>
        <v>4.7717756999999959E-7</v>
      </c>
      <c r="P78">
        <f t="shared" si="642"/>
        <v>4.2696537000000027E-7</v>
      </c>
      <c r="Q78">
        <f t="shared" si="642"/>
        <v>3.7226912999999985E-7</v>
      </c>
      <c r="R78">
        <f t="shared" si="642"/>
        <v>3.1147954000000001E-7</v>
      </c>
      <c r="S78">
        <f t="shared" si="642"/>
        <v>2.5091303200000005E-7</v>
      </c>
      <c r="T78">
        <f t="shared" si="642"/>
        <v>1.9611999200000001E-7</v>
      </c>
      <c r="U78">
        <f t="shared" si="642"/>
        <v>1.5012303699999998E-7</v>
      </c>
      <c r="V78">
        <f t="shared" ref="V78:AB78" si="643">E78-2*F78+G78</f>
        <v>7.288171000000054E-8</v>
      </c>
      <c r="W78">
        <f t="shared" si="643"/>
        <v>5.0212199999999323E-8</v>
      </c>
      <c r="X78">
        <f t="shared" si="643"/>
        <v>5.4696240000000423E-8</v>
      </c>
      <c r="Y78">
        <f t="shared" si="643"/>
        <v>6.078958999999984E-8</v>
      </c>
      <c r="Z78">
        <f t="shared" si="643"/>
        <v>6.0566507999999951E-8</v>
      </c>
      <c r="AA78">
        <f t="shared" si="643"/>
        <v>5.4793040000000046E-8</v>
      </c>
      <c r="AB78">
        <f t="shared" si="643"/>
        <v>4.5996955000000034E-8</v>
      </c>
      <c r="AC78">
        <f t="shared" ref="AC78:AH78" si="644">E78-3*F78+3*G78-H78</f>
        <v>2.2669510000000794E-8</v>
      </c>
      <c r="AD78">
        <f t="shared" si="644"/>
        <v>-4.4840400000011003E-9</v>
      </c>
      <c r="AE78">
        <f t="shared" si="644"/>
        <v>-6.0933499999989936E-9</v>
      </c>
      <c r="AF78">
        <f t="shared" si="644"/>
        <v>2.2308200000010033E-10</v>
      </c>
      <c r="AG78">
        <f t="shared" si="644"/>
        <v>5.773467999999694E-9</v>
      </c>
      <c r="AH78">
        <f t="shared" si="644"/>
        <v>8.7960849999998003E-9</v>
      </c>
      <c r="AI78">
        <f t="shared" si="532"/>
        <v>2.7153550000002318E-8</v>
      </c>
      <c r="AJ78">
        <f t="shared" si="533"/>
        <v>1.6093099999970462E-9</v>
      </c>
      <c r="AK78">
        <f t="shared" si="534"/>
        <v>-6.3164319999993057E-9</v>
      </c>
      <c r="AL78">
        <f t="shared" si="535"/>
        <v>-5.5503859999991702E-9</v>
      </c>
      <c r="AM78">
        <f t="shared" si="536"/>
        <v>-3.0226170000001062E-9</v>
      </c>
      <c r="AN78">
        <f t="shared" si="537"/>
        <v>2.5544240000006119E-8</v>
      </c>
      <c r="AO78">
        <f t="shared" si="538"/>
        <v>7.9257419999969872E-9</v>
      </c>
      <c r="AP78">
        <f t="shared" si="539"/>
        <v>-7.6604599999886493E-10</v>
      </c>
      <c r="AQ78">
        <f t="shared" si="540"/>
        <v>-2.5277690000013933E-9</v>
      </c>
      <c r="AR78">
        <f t="shared" si="541"/>
        <v>1.7618498000004261E-8</v>
      </c>
      <c r="AS78">
        <f t="shared" si="542"/>
        <v>8.6917879999971227E-9</v>
      </c>
      <c r="AT78">
        <f t="shared" si="543"/>
        <v>1.7617230000040107E-9</v>
      </c>
      <c r="AU78">
        <f t="shared" si="544"/>
        <v>8.9267100000101029E-9</v>
      </c>
      <c r="AV78">
        <f t="shared" si="545"/>
        <v>6.9300650000043351E-9</v>
      </c>
      <c r="AW78">
        <f t="shared" si="546"/>
        <v>1.9966450000123322E-9</v>
      </c>
      <c r="AX78">
        <f t="shared" ref="AX78:BE78" si="645">N78/(E78+F78)</f>
        <v>9.1860084339979095E-2</v>
      </c>
      <c r="AY78">
        <f t="shared" si="645"/>
        <v>9.6190124177510744E-2</v>
      </c>
      <c r="AZ78">
        <f t="shared" si="645"/>
        <v>0.10525119269318618</v>
      </c>
      <c r="BA78">
        <f t="shared" si="645"/>
        <v>0.11428421466617197</v>
      </c>
      <c r="BB78">
        <f t="shared" si="645"/>
        <v>0.12102642778446367</v>
      </c>
      <c r="BC78">
        <f t="shared" si="645"/>
        <v>0.12475437417976769</v>
      </c>
      <c r="BD78">
        <f t="shared" si="645"/>
        <v>0.12537850828316871</v>
      </c>
      <c r="BE78">
        <f t="shared" si="645"/>
        <v>0.12325571496193326</v>
      </c>
      <c r="BF78">
        <f t="shared" ref="BF78:BL78" si="646">V78/(E78+F78+G78)</f>
        <v>8.8558185506836876E-3</v>
      </c>
      <c r="BG78">
        <f t="shared" si="646"/>
        <v>7.4107292902970681E-3</v>
      </c>
      <c r="BH78">
        <f t="shared" si="646"/>
        <v>9.9462241790318501E-3</v>
      </c>
      <c r="BI78">
        <f t="shared" si="646"/>
        <v>1.385207579529643E-2</v>
      </c>
      <c r="BJ78">
        <f t="shared" si="646"/>
        <v>1.7536089550693093E-2</v>
      </c>
      <c r="BK78">
        <f t="shared" si="646"/>
        <v>2.0329045324560563E-2</v>
      </c>
      <c r="BL78">
        <f t="shared" si="646"/>
        <v>2.1922603660271604E-2</v>
      </c>
      <c r="BM78">
        <f t="shared" ref="BM78:BR78" si="647">AC78/(E78+F78+G78+H78)</f>
        <v>2.2568753942058101E-3</v>
      </c>
      <c r="BN78">
        <f t="shared" si="647"/>
        <v>-5.4562494166143533E-4</v>
      </c>
      <c r="BO78">
        <f t="shared" si="647"/>
        <v>-9.190183519050463E-4</v>
      </c>
      <c r="BP78">
        <f t="shared" si="647"/>
        <v>4.2341364461958545E-5</v>
      </c>
      <c r="BQ78">
        <f t="shared" si="647"/>
        <v>1.395274563333698E-3</v>
      </c>
      <c r="BR78">
        <f t="shared" si="647"/>
        <v>2.7238898088053853E-3</v>
      </c>
      <c r="BS78">
        <f t="shared" si="550"/>
        <v>2.3638075754230307E-3</v>
      </c>
      <c r="BT78">
        <f t="shared" si="551"/>
        <v>1.7213238757077351E-4</v>
      </c>
      <c r="BU78">
        <f t="shared" si="552"/>
        <v>-8.4101880340848526E-4</v>
      </c>
      <c r="BV78">
        <f t="shared" si="553"/>
        <v>-9.3241397710448098E-4</v>
      </c>
      <c r="BW78">
        <f t="shared" si="554"/>
        <v>-6.4699181696071498E-4</v>
      </c>
      <c r="BX78">
        <f t="shared" si="555"/>
        <v>2.0243815847169108E-3</v>
      </c>
      <c r="BY78">
        <f t="shared" si="556"/>
        <v>7.7479807834970611E-4</v>
      </c>
      <c r="BZ78">
        <f t="shared" si="557"/>
        <v>-9.348289506694127E-5</v>
      </c>
      <c r="CA78">
        <f t="shared" si="558"/>
        <v>-3.8968883745271174E-4</v>
      </c>
      <c r="CB78">
        <f t="shared" si="559"/>
        <v>1.3052223647084047E-3</v>
      </c>
      <c r="CC78">
        <f t="shared" si="560"/>
        <v>7.9642674779839421E-4</v>
      </c>
      <c r="CD78">
        <f t="shared" si="561"/>
        <v>2.018372575254657E-4</v>
      </c>
      <c r="CE78">
        <f t="shared" si="562"/>
        <v>6.2941651288165831E-4</v>
      </c>
      <c r="CF78">
        <f t="shared" si="563"/>
        <v>6.0538282015846568E-4</v>
      </c>
      <c r="CG78">
        <f t="shared" si="564"/>
        <v>1.3567441028671125E-4</v>
      </c>
      <c r="CH78" s="7">
        <v>250</v>
      </c>
      <c r="CI78" s="8">
        <v>250</v>
      </c>
      <c r="CJ78" s="8">
        <v>240</v>
      </c>
      <c r="CK78" s="8">
        <f t="shared" si="565"/>
        <v>1</v>
      </c>
      <c r="CL78" s="8">
        <f t="shared" si="566"/>
        <v>1</v>
      </c>
      <c r="CM78">
        <f t="shared" si="567"/>
        <v>0.04</v>
      </c>
      <c r="CN78">
        <f t="shared" si="576"/>
        <v>375</v>
      </c>
      <c r="CO78">
        <f t="shared" si="577"/>
        <v>500</v>
      </c>
      <c r="CP78">
        <f t="shared" si="577"/>
        <v>625</v>
      </c>
      <c r="CQ78">
        <f t="shared" si="577"/>
        <v>750</v>
      </c>
      <c r="CR78">
        <f t="shared" si="577"/>
        <v>875</v>
      </c>
      <c r="CS78">
        <f t="shared" si="577"/>
        <v>1000</v>
      </c>
      <c r="CT78">
        <f t="shared" si="577"/>
        <v>1125</v>
      </c>
      <c r="CU78">
        <f t="shared" si="577"/>
        <v>1250</v>
      </c>
      <c r="CV78">
        <f t="shared" si="404"/>
        <v>1.5</v>
      </c>
      <c r="CW78">
        <f t="shared" si="404"/>
        <v>2</v>
      </c>
      <c r="CX78">
        <f t="shared" si="404"/>
        <v>2.5</v>
      </c>
      <c r="CY78">
        <f t="shared" si="404"/>
        <v>3</v>
      </c>
      <c r="CZ78">
        <f t="shared" si="404"/>
        <v>3.5</v>
      </c>
      <c r="DA78">
        <f t="shared" si="404"/>
        <v>4</v>
      </c>
      <c r="DB78">
        <f t="shared" si="404"/>
        <v>4.5</v>
      </c>
      <c r="DC78">
        <f t="shared" si="404"/>
        <v>5</v>
      </c>
      <c r="DD78" s="11">
        <f t="shared" si="405"/>
        <v>2.6666666666666668E-2</v>
      </c>
      <c r="DE78" s="11">
        <f t="shared" si="405"/>
        <v>0.02</v>
      </c>
      <c r="DF78" s="11">
        <f t="shared" si="405"/>
        <v>1.6E-2</v>
      </c>
      <c r="DG78" s="11">
        <f t="shared" si="405"/>
        <v>1.3333333333333334E-2</v>
      </c>
      <c r="DH78" s="11">
        <f t="shared" si="405"/>
        <v>1.1428571428571429E-2</v>
      </c>
      <c r="DI78" s="11">
        <f t="shared" si="405"/>
        <v>0.01</v>
      </c>
      <c r="DJ78" s="11">
        <f t="shared" si="405"/>
        <v>8.8888888888888889E-3</v>
      </c>
      <c r="DK78" s="11">
        <f t="shared" si="405"/>
        <v>8.0000000000000002E-3</v>
      </c>
      <c r="DL78">
        <f t="shared" si="568"/>
        <v>10</v>
      </c>
      <c r="DM78">
        <f t="shared" ref="DM78:DT78" si="648">E78+F78</f>
        <v>5.9880119200000001E-6</v>
      </c>
      <c r="DN78">
        <f t="shared" si="648"/>
        <v>4.9607750700000004E-6</v>
      </c>
      <c r="DO78">
        <f t="shared" si="648"/>
        <v>4.0566321299999997E-6</v>
      </c>
      <c r="DP78">
        <f t="shared" si="648"/>
        <v>3.25739763E-6</v>
      </c>
      <c r="DQ78">
        <f t="shared" si="648"/>
        <v>2.57364896E-6</v>
      </c>
      <c r="DR78">
        <f t="shared" si="648"/>
        <v>2.0112563880000003E-6</v>
      </c>
      <c r="DS78">
        <f t="shared" si="648"/>
        <v>1.564223364E-6</v>
      </c>
      <c r="DT78">
        <f t="shared" si="648"/>
        <v>1.2179803349999999E-6</v>
      </c>
    </row>
    <row r="79" spans="1:124">
      <c r="A79">
        <f>'2000 250 200 15'!A80</f>
        <v>76</v>
      </c>
      <c r="B79">
        <f t="shared" si="527"/>
        <v>-760</v>
      </c>
      <c r="C79">
        <f>'2000 250 200 15'!B80</f>
        <v>6.5019999999999998</v>
      </c>
      <c r="D79">
        <f t="shared" si="528"/>
        <v>0.81304696516010788</v>
      </c>
      <c r="E79">
        <f>'2000 250 200 15'!C213</f>
        <v>2.7943753900000002E-6</v>
      </c>
      <c r="F79">
        <f>'2000 250 200 15'!C346</f>
        <v>2.3420286699999998E-6</v>
      </c>
      <c r="G79">
        <f>'2000 250 200 15'!C479</f>
        <v>1.9594561099999999E-6</v>
      </c>
      <c r="H79">
        <f>'2000 250 200 15'!C612</f>
        <v>1.61556637E-6</v>
      </c>
      <c r="I79">
        <f>'2000 250 200 15'!C745</f>
        <v>1.3095968E-6</v>
      </c>
      <c r="J79">
        <f>'2000 250 200 15'!C878</f>
        <v>1.04657476E-6</v>
      </c>
      <c r="K79">
        <f>'2000 250 200 15'!C1011</f>
        <v>8.2843414699999997E-7</v>
      </c>
      <c r="L79">
        <f>'2000 250 200 15'!C1144</f>
        <v>6.5304255900000005E-7</v>
      </c>
      <c r="M79">
        <f>'2000 250 200 15'!C1277</f>
        <v>5.1532383300000002E-7</v>
      </c>
      <c r="N79">
        <f t="shared" ref="N79:U79" si="649">E79-F79</f>
        <v>4.5234672000000038E-7</v>
      </c>
      <c r="O79">
        <f t="shared" si="649"/>
        <v>3.8257255999999993E-7</v>
      </c>
      <c r="P79">
        <f t="shared" si="649"/>
        <v>3.4388973999999984E-7</v>
      </c>
      <c r="Q79">
        <f t="shared" si="649"/>
        <v>3.0596957000000006E-7</v>
      </c>
      <c r="R79">
        <f t="shared" si="649"/>
        <v>2.6302203999999997E-7</v>
      </c>
      <c r="S79">
        <f t="shared" si="649"/>
        <v>2.1814061300000002E-7</v>
      </c>
      <c r="T79">
        <f t="shared" si="649"/>
        <v>1.7539158799999992E-7</v>
      </c>
      <c r="U79">
        <f t="shared" si="649"/>
        <v>1.3771872600000003E-7</v>
      </c>
      <c r="V79">
        <f t="shared" ref="V79:AB79" si="650">E79-2*F79+G79</f>
        <v>6.9774160000000448E-8</v>
      </c>
      <c r="W79">
        <f t="shared" si="650"/>
        <v>3.8682820000000091E-8</v>
      </c>
      <c r="X79">
        <f t="shared" si="650"/>
        <v>3.7920169999999781E-8</v>
      </c>
      <c r="Y79">
        <f t="shared" si="650"/>
        <v>4.294753000000009E-8</v>
      </c>
      <c r="Z79">
        <f t="shared" si="650"/>
        <v>4.4881426999999951E-8</v>
      </c>
      <c r="AA79">
        <f t="shared" si="650"/>
        <v>4.2749025000000098E-8</v>
      </c>
      <c r="AB79">
        <f t="shared" si="650"/>
        <v>3.7672861999999892E-8</v>
      </c>
      <c r="AC79">
        <f t="shared" ref="AC79:AH79" si="651">E79-3*F79+3*G79-H79</f>
        <v>3.109134000000078E-8</v>
      </c>
      <c r="AD79">
        <f t="shared" si="651"/>
        <v>7.6265000000031024E-10</v>
      </c>
      <c r="AE79">
        <f t="shared" si="651"/>
        <v>-5.0273600000007328E-9</v>
      </c>
      <c r="AF79">
        <f t="shared" si="651"/>
        <v>-1.9338969999996488E-9</v>
      </c>
      <c r="AG79">
        <f t="shared" si="651"/>
        <v>2.13240200000017E-9</v>
      </c>
      <c r="AH79">
        <f t="shared" si="651"/>
        <v>5.0761629999998884E-9</v>
      </c>
      <c r="AI79">
        <f t="shared" si="532"/>
        <v>3.0328689999999623E-8</v>
      </c>
      <c r="AJ79">
        <f t="shared" si="533"/>
        <v>5.7900100000006195E-9</v>
      </c>
      <c r="AK79">
        <f t="shared" si="534"/>
        <v>-3.0934630000012957E-9</v>
      </c>
      <c r="AL79">
        <f t="shared" si="535"/>
        <v>-4.0662990000001365E-9</v>
      </c>
      <c r="AM79">
        <f t="shared" si="536"/>
        <v>-2.9437610000001419E-9</v>
      </c>
      <c r="AN79">
        <f t="shared" si="537"/>
        <v>2.4538680000000274E-8</v>
      </c>
      <c r="AO79">
        <f t="shared" si="538"/>
        <v>8.8834729999978918E-9</v>
      </c>
      <c r="AP79">
        <f t="shared" si="539"/>
        <v>9.728360000008525E-10</v>
      </c>
      <c r="AQ79">
        <f t="shared" si="540"/>
        <v>-1.1225379999997828E-9</v>
      </c>
      <c r="AR79">
        <f t="shared" si="541"/>
        <v>1.5655206999997935E-8</v>
      </c>
      <c r="AS79">
        <f t="shared" si="542"/>
        <v>7.9106370000013803E-9</v>
      </c>
      <c r="AT79">
        <f t="shared" si="543"/>
        <v>2.0953739999978824E-9</v>
      </c>
      <c r="AU79">
        <f t="shared" si="544"/>
        <v>7.7445699999981433E-9</v>
      </c>
      <c r="AV79">
        <f t="shared" si="545"/>
        <v>5.8152629999994745E-9</v>
      </c>
      <c r="AW79">
        <f t="shared" si="546"/>
        <v>1.9293069999874456E-9</v>
      </c>
      <c r="AX79">
        <f t="shared" ref="AX79:BE79" si="652">N79/(E79+F79)</f>
        <v>8.806680991526207E-2</v>
      </c>
      <c r="AY79">
        <f t="shared" si="652"/>
        <v>8.8939652135651623E-2</v>
      </c>
      <c r="AZ79">
        <f t="shared" si="652"/>
        <v>9.6192329397604193E-2</v>
      </c>
      <c r="BA79">
        <f t="shared" si="652"/>
        <v>0.10459914617344238</v>
      </c>
      <c r="BB79">
        <f t="shared" si="652"/>
        <v>0.11163110720171837</v>
      </c>
      <c r="BC79">
        <f t="shared" si="652"/>
        <v>0.11634110759986913</v>
      </c>
      <c r="BD79">
        <f t="shared" si="652"/>
        <v>0.11838970352328976</v>
      </c>
      <c r="BE79">
        <f t="shared" si="652"/>
        <v>0.1178728923931595</v>
      </c>
      <c r="BF79">
        <f t="shared" ref="BF79:BL79" si="653">V79/(E79+F79+G79)</f>
        <v>9.8330798984727526E-3</v>
      </c>
      <c r="BG79">
        <f t="shared" si="653"/>
        <v>6.5375165803662344E-3</v>
      </c>
      <c r="BH79">
        <f t="shared" si="653"/>
        <v>7.7631782184669641E-3</v>
      </c>
      <c r="BI79">
        <f t="shared" si="653"/>
        <v>1.0813283946959736E-2</v>
      </c>
      <c r="BJ79">
        <f t="shared" si="653"/>
        <v>1.4093244542439664E-2</v>
      </c>
      <c r="BK79">
        <f t="shared" si="653"/>
        <v>1.6909871327754091E-2</v>
      </c>
      <c r="BL79">
        <f t="shared" si="653"/>
        <v>1.8866612495440582E-2</v>
      </c>
      <c r="BM79">
        <f t="shared" ref="BM79:BR79" si="654">AC79/(E79+F79+G79+H79)</f>
        <v>3.5690296941883843E-3</v>
      </c>
      <c r="BN79">
        <f t="shared" si="654"/>
        <v>1.0553302240222041E-4</v>
      </c>
      <c r="BO79">
        <f t="shared" si="654"/>
        <v>-8.4761347649329869E-4</v>
      </c>
      <c r="BP79">
        <f t="shared" si="654"/>
        <v>-4.0288076530962431E-4</v>
      </c>
      <c r="BQ79">
        <f t="shared" si="654"/>
        <v>5.5565332000130987E-4</v>
      </c>
      <c r="BR79">
        <f t="shared" si="654"/>
        <v>1.6679385554807607E-3</v>
      </c>
      <c r="BS79">
        <f t="shared" si="550"/>
        <v>3.0265062729611025E-3</v>
      </c>
      <c r="BT79">
        <f t="shared" si="551"/>
        <v>6.998494060847806E-4</v>
      </c>
      <c r="BU79">
        <f t="shared" si="552"/>
        <v>-4.5763804079499381E-4</v>
      </c>
      <c r="BV79">
        <f t="shared" si="553"/>
        <v>-7.4567008112169533E-4</v>
      </c>
      <c r="BW79">
        <f t="shared" si="554"/>
        <v>-6.7626461485393078E-4</v>
      </c>
      <c r="BX79">
        <f t="shared" si="555"/>
        <v>2.2171639933329591E-3</v>
      </c>
      <c r="BY79">
        <f t="shared" si="556"/>
        <v>9.7602811659128793E-4</v>
      </c>
      <c r="BZ79">
        <f t="shared" si="557"/>
        <v>1.3123960760375212E-4</v>
      </c>
      <c r="CA79">
        <f t="shared" si="558"/>
        <v>-1.8807585907842169E-4</v>
      </c>
      <c r="CB79">
        <f t="shared" si="559"/>
        <v>1.3160024010481261E-3</v>
      </c>
      <c r="CC79">
        <f t="shared" si="560"/>
        <v>8.1095651056413648E-4</v>
      </c>
      <c r="CD79">
        <f t="shared" si="561"/>
        <v>2.6430063480974066E-4</v>
      </c>
      <c r="CE79">
        <f t="shared" si="562"/>
        <v>6.1714270730901105E-4</v>
      </c>
      <c r="CF79">
        <f t="shared" si="563"/>
        <v>5.6623659547856535E-4</v>
      </c>
      <c r="CG79">
        <f t="shared" si="564"/>
        <v>1.4767667868217485E-4</v>
      </c>
      <c r="CH79" s="7">
        <v>250</v>
      </c>
      <c r="CI79" s="8">
        <v>250</v>
      </c>
      <c r="CJ79" s="8">
        <v>240</v>
      </c>
      <c r="CK79" s="8">
        <f t="shared" si="565"/>
        <v>1</v>
      </c>
      <c r="CL79" s="8">
        <f t="shared" si="566"/>
        <v>1</v>
      </c>
      <c r="CM79">
        <f t="shared" si="567"/>
        <v>0.04</v>
      </c>
      <c r="CN79">
        <f t="shared" si="576"/>
        <v>375</v>
      </c>
      <c r="CO79">
        <f t="shared" si="577"/>
        <v>500</v>
      </c>
      <c r="CP79">
        <f t="shared" si="577"/>
        <v>625</v>
      </c>
      <c r="CQ79">
        <f t="shared" si="577"/>
        <v>750</v>
      </c>
      <c r="CR79">
        <f t="shared" si="577"/>
        <v>875</v>
      </c>
      <c r="CS79">
        <f t="shared" si="577"/>
        <v>1000</v>
      </c>
      <c r="CT79">
        <f t="shared" si="577"/>
        <v>1125</v>
      </c>
      <c r="CU79">
        <f t="shared" si="577"/>
        <v>1250</v>
      </c>
      <c r="CV79">
        <f t="shared" si="404"/>
        <v>1.5</v>
      </c>
      <c r="CW79">
        <f t="shared" si="404"/>
        <v>2</v>
      </c>
      <c r="CX79">
        <f t="shared" si="404"/>
        <v>2.5</v>
      </c>
      <c r="CY79">
        <f t="shared" si="404"/>
        <v>3</v>
      </c>
      <c r="CZ79">
        <f t="shared" si="404"/>
        <v>3.5</v>
      </c>
      <c r="DA79">
        <f t="shared" si="404"/>
        <v>4</v>
      </c>
      <c r="DB79">
        <f t="shared" si="404"/>
        <v>4.5</v>
      </c>
      <c r="DC79">
        <f t="shared" si="404"/>
        <v>5</v>
      </c>
      <c r="DD79" s="11">
        <f t="shared" si="405"/>
        <v>2.6666666666666668E-2</v>
      </c>
      <c r="DE79" s="11">
        <f t="shared" si="405"/>
        <v>0.02</v>
      </c>
      <c r="DF79" s="11">
        <f t="shared" si="405"/>
        <v>1.6E-2</v>
      </c>
      <c r="DG79" s="11">
        <f t="shared" si="405"/>
        <v>1.3333333333333334E-2</v>
      </c>
      <c r="DH79" s="11">
        <f t="shared" si="405"/>
        <v>1.1428571428571429E-2</v>
      </c>
      <c r="DI79" s="11">
        <f t="shared" si="405"/>
        <v>0.01</v>
      </c>
      <c r="DJ79" s="11">
        <f t="shared" si="405"/>
        <v>8.8888888888888889E-3</v>
      </c>
      <c r="DK79" s="11">
        <f t="shared" si="405"/>
        <v>8.0000000000000002E-3</v>
      </c>
      <c r="DL79">
        <f t="shared" si="568"/>
        <v>10</v>
      </c>
      <c r="DM79">
        <f t="shared" ref="DM79:DT79" si="655">E79+F79</f>
        <v>5.1364040600000004E-6</v>
      </c>
      <c r="DN79">
        <f t="shared" si="655"/>
        <v>4.3014847799999997E-6</v>
      </c>
      <c r="DO79">
        <f t="shared" si="655"/>
        <v>3.5750224799999999E-6</v>
      </c>
      <c r="DP79">
        <f t="shared" si="655"/>
        <v>2.92516317E-6</v>
      </c>
      <c r="DQ79">
        <f t="shared" si="655"/>
        <v>2.3561715599999997E-6</v>
      </c>
      <c r="DR79">
        <f t="shared" si="655"/>
        <v>1.8750089070000001E-6</v>
      </c>
      <c r="DS79">
        <f t="shared" si="655"/>
        <v>1.4814767060000001E-6</v>
      </c>
      <c r="DT79">
        <f t="shared" si="655"/>
        <v>1.1683663920000002E-6</v>
      </c>
    </row>
    <row r="80" spans="1:124">
      <c r="A80">
        <f>'2000 250 200 15'!A81</f>
        <v>77</v>
      </c>
      <c r="B80">
        <f t="shared" si="527"/>
        <v>-770</v>
      </c>
      <c r="C80">
        <f>'2000 250 200 15'!B81</f>
        <v>7.298</v>
      </c>
      <c r="D80">
        <f t="shared" si="528"/>
        <v>0.86320385902862951</v>
      </c>
      <c r="E80">
        <f>'2000 250 200 15'!C214</f>
        <v>2.3880707599999999E-6</v>
      </c>
      <c r="F80">
        <f>'2000 250 200 15'!C347</f>
        <v>2.0120916300000001E-6</v>
      </c>
      <c r="G80">
        <f>'2000 250 200 15'!C480</f>
        <v>1.7045354E-6</v>
      </c>
      <c r="H80">
        <f>'2000 250 200 15'!C613</f>
        <v>1.42873969E-6</v>
      </c>
      <c r="I80">
        <f>'2000 250 200 15'!C746</f>
        <v>1.17951025E-6</v>
      </c>
      <c r="J80">
        <f>'2000 250 200 15'!C879</f>
        <v>9.6006041099999999E-7</v>
      </c>
      <c r="K80">
        <f>'2000 250 200 15'!C1012</f>
        <v>7.7308636100000003E-7</v>
      </c>
      <c r="L80">
        <f>'2000 250 200 15'!C1145</f>
        <v>6.1861070599999997E-7</v>
      </c>
      <c r="M80">
        <f>'2000 250 200 15'!C1278</f>
        <v>4.9415218300000005E-7</v>
      </c>
      <c r="N80">
        <f t="shared" ref="N80:U80" si="656">E80-F80</f>
        <v>3.7597912999999976E-7</v>
      </c>
      <c r="O80">
        <f t="shared" si="656"/>
        <v>3.0755623000000007E-7</v>
      </c>
      <c r="P80">
        <f t="shared" si="656"/>
        <v>2.7579571000000008E-7</v>
      </c>
      <c r="Q80">
        <f t="shared" si="656"/>
        <v>2.4922943999999994E-7</v>
      </c>
      <c r="R80">
        <f t="shared" si="656"/>
        <v>2.1944983900000002E-7</v>
      </c>
      <c r="S80">
        <f t="shared" si="656"/>
        <v>1.8697404999999996E-7</v>
      </c>
      <c r="T80">
        <f t="shared" si="656"/>
        <v>1.5447565500000006E-7</v>
      </c>
      <c r="U80">
        <f t="shared" si="656"/>
        <v>1.2445852299999993E-7</v>
      </c>
      <c r="V80">
        <f t="shared" ref="V80:AB80" si="657">E80-2*F80+G80</f>
        <v>6.8422899999999693E-8</v>
      </c>
      <c r="W80">
        <f t="shared" si="657"/>
        <v>3.1760519999999995E-8</v>
      </c>
      <c r="X80">
        <f t="shared" si="657"/>
        <v>2.6566270000000134E-8</v>
      </c>
      <c r="Y80">
        <f t="shared" si="657"/>
        <v>2.9779600999999922E-8</v>
      </c>
      <c r="Z80">
        <f t="shared" si="657"/>
        <v>3.2475789000000061E-8</v>
      </c>
      <c r="AA80">
        <f t="shared" si="657"/>
        <v>3.2498394999999902E-8</v>
      </c>
      <c r="AB80">
        <f t="shared" si="657"/>
        <v>3.0017132000000131E-8</v>
      </c>
      <c r="AC80">
        <f t="shared" ref="AC80:AH80" si="658">E80-3*F80+3*G80-H80</f>
        <v>3.6662379999999699E-8</v>
      </c>
      <c r="AD80">
        <f t="shared" si="658"/>
        <v>5.1942499999996496E-9</v>
      </c>
      <c r="AE80">
        <f t="shared" si="658"/>
        <v>-3.2133309999995765E-9</v>
      </c>
      <c r="AF80">
        <f t="shared" si="658"/>
        <v>-2.6961879999999274E-9</v>
      </c>
      <c r="AG80">
        <f t="shared" si="658"/>
        <v>-2.2606000000052686E-11</v>
      </c>
      <c r="AH80">
        <f t="shared" si="658"/>
        <v>2.4812629999999821E-9</v>
      </c>
      <c r="AI80">
        <f t="shared" si="532"/>
        <v>3.1468129999999837E-8</v>
      </c>
      <c r="AJ80">
        <f t="shared" si="533"/>
        <v>8.4075809999992261E-9</v>
      </c>
      <c r="AK80">
        <f t="shared" si="534"/>
        <v>-5.1714299999964913E-10</v>
      </c>
      <c r="AL80">
        <f t="shared" si="535"/>
        <v>-2.6735820000000864E-9</v>
      </c>
      <c r="AM80">
        <f t="shared" si="536"/>
        <v>-2.5038690000000348E-9</v>
      </c>
      <c r="AN80">
        <f t="shared" si="537"/>
        <v>2.306054899999807E-8</v>
      </c>
      <c r="AO80">
        <f t="shared" si="538"/>
        <v>8.9247240000005693E-9</v>
      </c>
      <c r="AP80">
        <f t="shared" si="539"/>
        <v>2.1564390000006491E-9</v>
      </c>
      <c r="AQ80">
        <f t="shared" si="540"/>
        <v>-1.6971300000089868E-10</v>
      </c>
      <c r="AR80">
        <f t="shared" si="541"/>
        <v>1.4135825000000042E-8</v>
      </c>
      <c r="AS80">
        <f t="shared" si="542"/>
        <v>6.7682849999988614E-9</v>
      </c>
      <c r="AT80">
        <f t="shared" si="543"/>
        <v>2.3261520000015478E-9</v>
      </c>
      <c r="AU80">
        <f t="shared" si="544"/>
        <v>7.3675400000030862E-9</v>
      </c>
      <c r="AV80">
        <f t="shared" si="545"/>
        <v>4.4421329999973137E-9</v>
      </c>
      <c r="AW80">
        <f t="shared" si="546"/>
        <v>2.9254070000040784E-9</v>
      </c>
      <c r="AX80">
        <f t="shared" ref="AX80:BE80" si="659">N80/(E80+F80)</f>
        <v>8.5446648708799075E-2</v>
      </c>
      <c r="AY80">
        <f t="shared" si="659"/>
        <v>8.2751437665780539E-2</v>
      </c>
      <c r="AZ80">
        <f t="shared" si="659"/>
        <v>8.8021543617480477E-2</v>
      </c>
      <c r="BA80">
        <f t="shared" si="659"/>
        <v>9.555427805358252E-2</v>
      </c>
      <c r="BB80">
        <f t="shared" si="659"/>
        <v>0.10256723136100249</v>
      </c>
      <c r="BC80">
        <f t="shared" si="659"/>
        <v>0.10788125565628666</v>
      </c>
      <c r="BD80">
        <f t="shared" si="659"/>
        <v>0.11099804595621819</v>
      </c>
      <c r="BE80">
        <f t="shared" si="659"/>
        <v>0.11184639983082678</v>
      </c>
      <c r="BF80">
        <f t="shared" ref="BF80:BL80" si="660">V80/(E80+F80+G80)</f>
        <v>1.1208237058365454E-2</v>
      </c>
      <c r="BG80">
        <f t="shared" si="660"/>
        <v>6.1726445807151319E-3</v>
      </c>
      <c r="BH80">
        <f t="shared" si="660"/>
        <v>6.1598869189256082E-3</v>
      </c>
      <c r="BI80">
        <f t="shared" si="660"/>
        <v>8.3455748157259761E-3</v>
      </c>
      <c r="BJ80">
        <f t="shared" si="660"/>
        <v>1.1149884368362839E-2</v>
      </c>
      <c r="BK80">
        <f t="shared" si="660"/>
        <v>1.3818769709042208E-2</v>
      </c>
      <c r="BL80">
        <f t="shared" si="660"/>
        <v>1.5917036846927256E-2</v>
      </c>
      <c r="BM80">
        <f t="shared" ref="BM80:BR80" si="661">AC80/(E80+F80+G80+H80)</f>
        <v>4.8666203306700429E-3</v>
      </c>
      <c r="BN80">
        <f t="shared" si="661"/>
        <v>8.2124127072145232E-4</v>
      </c>
      <c r="BO80">
        <f t="shared" si="661"/>
        <v>-6.0941115134842795E-4</v>
      </c>
      <c r="BP80">
        <f t="shared" si="661"/>
        <v>-6.2104160915482057E-4</v>
      </c>
      <c r="BQ80">
        <f t="shared" si="661"/>
        <v>-6.4016669766514756E-6</v>
      </c>
      <c r="BR80">
        <f t="shared" si="661"/>
        <v>8.7186990999851767E-4</v>
      </c>
      <c r="BS80">
        <f t="shared" si="550"/>
        <v>3.6116514152438094E-3</v>
      </c>
      <c r="BT80">
        <f t="shared" si="551"/>
        <v>1.1541047726679459E-3</v>
      </c>
      <c r="BU80">
        <f t="shared" si="552"/>
        <v>-8.5535694152638731E-5</v>
      </c>
      <c r="BV80">
        <f t="shared" si="553"/>
        <v>-5.3902782288139039E-4</v>
      </c>
      <c r="BW80">
        <f t="shared" si="554"/>
        <v>-6.2201436256572305E-4</v>
      </c>
      <c r="BX80">
        <f t="shared" si="555"/>
        <v>2.3840100890904514E-3</v>
      </c>
      <c r="BY80">
        <f t="shared" si="556"/>
        <v>1.1075574217389256E-3</v>
      </c>
      <c r="BZ80">
        <f t="shared" si="557"/>
        <v>3.2356893171672752E-4</v>
      </c>
      <c r="CA80">
        <f t="shared" si="558"/>
        <v>-3.1116251158067032E-5</v>
      </c>
      <c r="CB80">
        <f t="shared" si="559"/>
        <v>1.3532162663561591E-3</v>
      </c>
      <c r="CC80">
        <f t="shared" si="560"/>
        <v>7.8005879359813049E-4</v>
      </c>
      <c r="CD80">
        <f t="shared" si="561"/>
        <v>3.249407887438432E-4</v>
      </c>
      <c r="CE80">
        <f t="shared" si="562"/>
        <v>6.6585958337834518E-4</v>
      </c>
      <c r="CF80">
        <f t="shared" si="563"/>
        <v>4.8437862298328658E-4</v>
      </c>
      <c r="CG80">
        <f t="shared" si="564"/>
        <v>2.5308790488944607E-4</v>
      </c>
      <c r="CH80" s="7">
        <v>250</v>
      </c>
      <c r="CI80" s="8">
        <v>250</v>
      </c>
      <c r="CJ80" s="8">
        <v>240</v>
      </c>
      <c r="CK80" s="8">
        <f t="shared" si="565"/>
        <v>1</v>
      </c>
      <c r="CL80" s="8">
        <f t="shared" si="566"/>
        <v>1</v>
      </c>
      <c r="CM80">
        <f t="shared" si="567"/>
        <v>0.04</v>
      </c>
      <c r="CN80">
        <f t="shared" si="576"/>
        <v>375</v>
      </c>
      <c r="CO80">
        <f t="shared" si="577"/>
        <v>500</v>
      </c>
      <c r="CP80">
        <f t="shared" si="577"/>
        <v>625</v>
      </c>
      <c r="CQ80">
        <f t="shared" si="577"/>
        <v>750</v>
      </c>
      <c r="CR80">
        <f t="shared" si="577"/>
        <v>875</v>
      </c>
      <c r="CS80">
        <f t="shared" si="577"/>
        <v>1000</v>
      </c>
      <c r="CT80">
        <f t="shared" si="577"/>
        <v>1125</v>
      </c>
      <c r="CU80">
        <f t="shared" si="577"/>
        <v>1250</v>
      </c>
      <c r="CV80">
        <f t="shared" si="404"/>
        <v>1.5</v>
      </c>
      <c r="CW80">
        <f t="shared" si="404"/>
        <v>2</v>
      </c>
      <c r="CX80">
        <f t="shared" si="404"/>
        <v>2.5</v>
      </c>
      <c r="CY80">
        <f t="shared" si="404"/>
        <v>3</v>
      </c>
      <c r="CZ80">
        <f t="shared" si="404"/>
        <v>3.5</v>
      </c>
      <c r="DA80">
        <f t="shared" si="404"/>
        <v>4</v>
      </c>
      <c r="DB80">
        <f t="shared" si="404"/>
        <v>4.5</v>
      </c>
      <c r="DC80">
        <f t="shared" ref="DC80:DC86" si="662">CU80/$CH80</f>
        <v>5</v>
      </c>
      <c r="DD80" s="11">
        <f t="shared" si="405"/>
        <v>2.6666666666666668E-2</v>
      </c>
      <c r="DE80" s="11">
        <f t="shared" si="405"/>
        <v>0.02</v>
      </c>
      <c r="DF80" s="11">
        <f t="shared" si="405"/>
        <v>1.6E-2</v>
      </c>
      <c r="DG80" s="11">
        <f t="shared" si="405"/>
        <v>1.3333333333333334E-2</v>
      </c>
      <c r="DH80" s="11">
        <f t="shared" si="405"/>
        <v>1.1428571428571429E-2</v>
      </c>
      <c r="DI80" s="11">
        <f t="shared" si="405"/>
        <v>0.01</v>
      </c>
      <c r="DJ80" s="11">
        <f t="shared" si="405"/>
        <v>8.8888888888888889E-3</v>
      </c>
      <c r="DK80" s="11">
        <f t="shared" ref="DK80:DK86" si="663">($CI80-$CJ80)/CU80</f>
        <v>8.0000000000000002E-3</v>
      </c>
      <c r="DL80">
        <f t="shared" si="568"/>
        <v>10</v>
      </c>
      <c r="DM80">
        <f t="shared" ref="DM80:DT80" si="664">E80+F80</f>
        <v>4.40016239E-6</v>
      </c>
      <c r="DN80">
        <f t="shared" si="664"/>
        <v>3.7166270300000001E-6</v>
      </c>
      <c r="DO80">
        <f t="shared" si="664"/>
        <v>3.1332750900000002E-6</v>
      </c>
      <c r="DP80">
        <f t="shared" si="664"/>
        <v>2.6082499400000002E-6</v>
      </c>
      <c r="DQ80">
        <f t="shared" si="664"/>
        <v>2.139570661E-6</v>
      </c>
      <c r="DR80">
        <f t="shared" si="664"/>
        <v>1.733146772E-6</v>
      </c>
      <c r="DS80">
        <f t="shared" si="664"/>
        <v>1.391697067E-6</v>
      </c>
      <c r="DT80">
        <f t="shared" si="664"/>
        <v>1.1127628890000001E-6</v>
      </c>
    </row>
    <row r="81" spans="1:124">
      <c r="A81">
        <f>'2000 250 200 15'!A82</f>
        <v>78</v>
      </c>
      <c r="B81">
        <f t="shared" si="527"/>
        <v>-780</v>
      </c>
      <c r="C81">
        <f>'2000 250 200 15'!B82</f>
        <v>8.1920000000000002</v>
      </c>
      <c r="D81">
        <f t="shared" si="528"/>
        <v>0.91338994363175552</v>
      </c>
      <c r="E81">
        <f>'2000 250 200 15'!C215</f>
        <v>2.0415216199999999E-6</v>
      </c>
      <c r="F81">
        <f>'2000 250 200 15'!C348</f>
        <v>1.72531389E-6</v>
      </c>
      <c r="G81">
        <f>'2000 250 200 15'!C481</f>
        <v>1.4768178399999999E-6</v>
      </c>
      <c r="H81">
        <f>'2000 250 200 15'!C614</f>
        <v>1.2560810100000001E-6</v>
      </c>
      <c r="I81">
        <f>'2000 250 200 15'!C747</f>
        <v>1.0545038E-6</v>
      </c>
      <c r="J81">
        <f>'2000 250 200 15'!C880</f>
        <v>8.7334680800000004E-7</v>
      </c>
      <c r="K81">
        <f>'2000 250 200 15'!C1013</f>
        <v>7.1521321200000001E-7</v>
      </c>
      <c r="L81">
        <f>'2000 250 200 15'!C1146</f>
        <v>5.8118012799999995E-7</v>
      </c>
      <c r="M81">
        <f>'2000 250 200 15'!C1279</f>
        <v>4.7041275599999998E-7</v>
      </c>
      <c r="N81">
        <f t="shared" ref="N81:U81" si="665">E81-F81</f>
        <v>3.1620772999999992E-7</v>
      </c>
      <c r="O81">
        <f t="shared" si="665"/>
        <v>2.4849605000000011E-7</v>
      </c>
      <c r="P81">
        <f t="shared" si="665"/>
        <v>2.2073682999999983E-7</v>
      </c>
      <c r="Q81">
        <f t="shared" si="665"/>
        <v>2.0157721000000003E-7</v>
      </c>
      <c r="R81">
        <f t="shared" si="665"/>
        <v>1.8115699200000001E-7</v>
      </c>
      <c r="S81">
        <f t="shared" si="665"/>
        <v>1.5813359600000002E-7</v>
      </c>
      <c r="T81">
        <f t="shared" si="665"/>
        <v>1.3403308400000006E-7</v>
      </c>
      <c r="U81">
        <f t="shared" si="665"/>
        <v>1.1076737199999997E-7</v>
      </c>
      <c r="V81">
        <f t="shared" ref="V81:AB81" si="666">E81-2*F81+G81</f>
        <v>6.771167999999981E-8</v>
      </c>
      <c r="W81">
        <f t="shared" si="666"/>
        <v>2.7759220000000273E-8</v>
      </c>
      <c r="X81">
        <f t="shared" si="666"/>
        <v>1.9159619999999807E-8</v>
      </c>
      <c r="Y81">
        <f t="shared" si="666"/>
        <v>2.0420218000000017E-8</v>
      </c>
      <c r="Z81">
        <f t="shared" si="666"/>
        <v>2.3023395999999988E-8</v>
      </c>
      <c r="AA81">
        <f t="shared" si="666"/>
        <v>2.4100511999999962E-8</v>
      </c>
      <c r="AB81">
        <f t="shared" si="666"/>
        <v>2.3265712000000085E-8</v>
      </c>
      <c r="AC81">
        <f t="shared" ref="AC81:AH81" si="667">E81-3*F81+3*G81-H81</f>
        <v>3.9952460000000384E-8</v>
      </c>
      <c r="AD81">
        <f t="shared" si="667"/>
        <v>8.5996000000000421E-9</v>
      </c>
      <c r="AE81">
        <f t="shared" si="667"/>
        <v>-1.2605980000002098E-9</v>
      </c>
      <c r="AF81">
        <f t="shared" si="667"/>
        <v>-2.6031780000000768E-9</v>
      </c>
      <c r="AG81">
        <f t="shared" si="667"/>
        <v>-1.0771159999998685E-9</v>
      </c>
      <c r="AH81">
        <f t="shared" si="667"/>
        <v>8.347999999999831E-10</v>
      </c>
      <c r="AI81">
        <f t="shared" si="532"/>
        <v>3.1352859999999919E-8</v>
      </c>
      <c r="AJ81">
        <f t="shared" si="533"/>
        <v>9.860198000001099E-9</v>
      </c>
      <c r="AK81">
        <f t="shared" si="534"/>
        <v>1.3425799999997611E-9</v>
      </c>
      <c r="AL81">
        <f t="shared" si="535"/>
        <v>-1.5260620000002083E-9</v>
      </c>
      <c r="AM81">
        <f t="shared" si="536"/>
        <v>-1.9119159999998516E-9</v>
      </c>
      <c r="AN81">
        <f t="shared" si="537"/>
        <v>2.1492661999997972E-8</v>
      </c>
      <c r="AO81">
        <f t="shared" si="538"/>
        <v>8.5176180000014438E-9</v>
      </c>
      <c r="AP81">
        <f t="shared" si="539"/>
        <v>2.8686420000008164E-9</v>
      </c>
      <c r="AQ81">
        <f t="shared" si="540"/>
        <v>3.8585399999921986E-10</v>
      </c>
      <c r="AR81">
        <f t="shared" si="541"/>
        <v>1.2975043999998964E-8</v>
      </c>
      <c r="AS81">
        <f t="shared" si="542"/>
        <v>5.6489759999997804E-9</v>
      </c>
      <c r="AT81">
        <f t="shared" si="543"/>
        <v>2.482788000001173E-9</v>
      </c>
      <c r="AU81">
        <f t="shared" si="544"/>
        <v>7.3260679999962189E-9</v>
      </c>
      <c r="AV81">
        <f t="shared" si="545"/>
        <v>3.166187999999878E-9</v>
      </c>
      <c r="AW81">
        <f t="shared" si="546"/>
        <v>4.1598800000052347E-9</v>
      </c>
      <c r="AX81">
        <f t="shared" ref="AX81:BE81" si="668">N81/(E81+F81)</f>
        <v>8.3945191968310795E-2</v>
      </c>
      <c r="AY81">
        <f t="shared" si="668"/>
        <v>7.7603318961521964E-2</v>
      </c>
      <c r="AZ81">
        <f t="shared" si="668"/>
        <v>8.0770215846078547E-2</v>
      </c>
      <c r="BA81">
        <f t="shared" si="668"/>
        <v>8.7240775204438403E-2</v>
      </c>
      <c r="BB81">
        <f t="shared" si="668"/>
        <v>9.3968376620186742E-2</v>
      </c>
      <c r="BC81">
        <f t="shared" si="668"/>
        <v>9.9545244755687615E-2</v>
      </c>
      <c r="BD81">
        <f t="shared" si="668"/>
        <v>0.10338921056166492</v>
      </c>
      <c r="BE81">
        <f t="shared" si="668"/>
        <v>0.10533294175467242</v>
      </c>
      <c r="BF81">
        <f t="shared" ref="BF81:BL81" si="669">V81/(E81+F81+G81)</f>
        <v>1.2913073286966959E-2</v>
      </c>
      <c r="BG81">
        <f t="shared" si="669"/>
        <v>6.2265355241886179E-3</v>
      </c>
      <c r="BH81">
        <f t="shared" si="669"/>
        <v>5.0587755701126226E-3</v>
      </c>
      <c r="BI81">
        <f t="shared" si="669"/>
        <v>6.4135227919332833E-3</v>
      </c>
      <c r="BJ81">
        <f t="shared" si="669"/>
        <v>8.7108740340594518E-3</v>
      </c>
      <c r="BK81">
        <f t="shared" si="669"/>
        <v>1.1107556829888166E-2</v>
      </c>
      <c r="BL81">
        <f t="shared" si="669"/>
        <v>1.3168231676737483E-2</v>
      </c>
      <c r="BM81">
        <f t="shared" ref="BM81:BR81" si="670">AC81/(E81+F81+G81+H81)</f>
        <v>6.1467835125496402E-3</v>
      </c>
      <c r="BN81">
        <f t="shared" si="670"/>
        <v>1.5599568629371323E-3</v>
      </c>
      <c r="BO81">
        <f t="shared" si="670"/>
        <v>-2.7047109297764142E-4</v>
      </c>
      <c r="BP81">
        <f t="shared" si="670"/>
        <v>-6.6762793214841321E-4</v>
      </c>
      <c r="BQ81">
        <f t="shared" si="670"/>
        <v>-3.3406777445236553E-4</v>
      </c>
      <c r="BR81">
        <f t="shared" si="670"/>
        <v>3.1619380784166247E-4</v>
      </c>
      <c r="BS81">
        <f t="shared" si="550"/>
        <v>4.1503668981492528E-3</v>
      </c>
      <c r="BT81">
        <f t="shared" si="551"/>
        <v>1.5440181944153647E-3</v>
      </c>
      <c r="BU81">
        <f t="shared" si="552"/>
        <v>2.497375972292161E-4</v>
      </c>
      <c r="BV81">
        <f t="shared" si="553"/>
        <v>-3.406141327484059E-4</v>
      </c>
      <c r="BW81">
        <f t="shared" si="554"/>
        <v>-5.1748136651774061E-4</v>
      </c>
      <c r="BX81">
        <f t="shared" si="555"/>
        <v>2.5502753258029179E-3</v>
      </c>
      <c r="BY81">
        <f t="shared" si="556"/>
        <v>1.1994488495180426E-3</v>
      </c>
      <c r="BZ81">
        <f t="shared" si="557"/>
        <v>4.8154662348599565E-4</v>
      </c>
      <c r="CA81">
        <f t="shared" si="558"/>
        <v>7.7938687583484423E-5</v>
      </c>
      <c r="CB81">
        <f t="shared" si="559"/>
        <v>1.4191545897165329E-3</v>
      </c>
      <c r="CC81">
        <f t="shared" si="560"/>
        <v>7.3530853858551294E-4</v>
      </c>
      <c r="CD81">
        <f t="shared" si="561"/>
        <v>3.8627250735407228E-4</v>
      </c>
      <c r="CE81">
        <f t="shared" si="562"/>
        <v>7.5340233883173114E-4</v>
      </c>
      <c r="CF81">
        <f t="shared" si="563"/>
        <v>3.883525943531444E-4</v>
      </c>
      <c r="CG81">
        <f t="shared" si="564"/>
        <v>4.0805576065207491E-4</v>
      </c>
      <c r="CH81" s="7">
        <v>250</v>
      </c>
      <c r="CI81" s="8">
        <v>250</v>
      </c>
      <c r="CJ81" s="8">
        <v>240</v>
      </c>
      <c r="CK81" s="8">
        <f t="shared" si="565"/>
        <v>1</v>
      </c>
      <c r="CL81" s="8">
        <f t="shared" si="566"/>
        <v>1</v>
      </c>
      <c r="CM81">
        <f t="shared" si="567"/>
        <v>0.04</v>
      </c>
      <c r="CN81">
        <f t="shared" si="576"/>
        <v>375</v>
      </c>
      <c r="CO81">
        <f t="shared" si="577"/>
        <v>500</v>
      </c>
      <c r="CP81">
        <f t="shared" si="577"/>
        <v>625</v>
      </c>
      <c r="CQ81">
        <f t="shared" si="577"/>
        <v>750</v>
      </c>
      <c r="CR81">
        <f t="shared" si="577"/>
        <v>875</v>
      </c>
      <c r="CS81">
        <f t="shared" si="577"/>
        <v>1000</v>
      </c>
      <c r="CT81">
        <f t="shared" si="577"/>
        <v>1125</v>
      </c>
      <c r="CU81">
        <f t="shared" si="577"/>
        <v>1250</v>
      </c>
      <c r="CV81">
        <f t="shared" ref="CV81:DB86" si="671">CN81/$CH81</f>
        <v>1.5</v>
      </c>
      <c r="CW81">
        <f t="shared" si="671"/>
        <v>2</v>
      </c>
      <c r="CX81">
        <f t="shared" si="671"/>
        <v>2.5</v>
      </c>
      <c r="CY81">
        <f t="shared" si="671"/>
        <v>3</v>
      </c>
      <c r="CZ81">
        <f t="shared" si="671"/>
        <v>3.5</v>
      </c>
      <c r="DA81">
        <f t="shared" si="671"/>
        <v>4</v>
      </c>
      <c r="DB81">
        <f t="shared" si="671"/>
        <v>4.5</v>
      </c>
      <c r="DC81">
        <f t="shared" si="662"/>
        <v>5</v>
      </c>
      <c r="DD81" s="11">
        <f t="shared" ref="DD81:DJ86" si="672">($CI81-$CJ81)/CN81</f>
        <v>2.6666666666666668E-2</v>
      </c>
      <c r="DE81" s="11">
        <f t="shared" si="672"/>
        <v>0.02</v>
      </c>
      <c r="DF81" s="11">
        <f t="shared" si="672"/>
        <v>1.6E-2</v>
      </c>
      <c r="DG81" s="11">
        <f t="shared" si="672"/>
        <v>1.3333333333333334E-2</v>
      </c>
      <c r="DH81" s="11">
        <f t="shared" si="672"/>
        <v>1.1428571428571429E-2</v>
      </c>
      <c r="DI81" s="11">
        <f t="shared" si="672"/>
        <v>0.01</v>
      </c>
      <c r="DJ81" s="11">
        <f t="shared" si="672"/>
        <v>8.8888888888888889E-3</v>
      </c>
      <c r="DK81" s="11">
        <f t="shared" si="663"/>
        <v>8.0000000000000002E-3</v>
      </c>
      <c r="DL81">
        <f t="shared" si="568"/>
        <v>10</v>
      </c>
      <c r="DM81">
        <f t="shared" ref="DM81:DT81" si="673">E81+F81</f>
        <v>3.7668355099999999E-6</v>
      </c>
      <c r="DN81">
        <f t="shared" si="673"/>
        <v>3.2021317299999999E-6</v>
      </c>
      <c r="DO81">
        <f t="shared" si="673"/>
        <v>2.73289885E-6</v>
      </c>
      <c r="DP81">
        <f t="shared" si="673"/>
        <v>2.3105848100000001E-6</v>
      </c>
      <c r="DQ81">
        <f t="shared" si="673"/>
        <v>1.9278506080000002E-6</v>
      </c>
      <c r="DR81">
        <f t="shared" si="673"/>
        <v>1.5885600200000002E-6</v>
      </c>
      <c r="DS81">
        <f t="shared" si="673"/>
        <v>1.29639334E-6</v>
      </c>
      <c r="DT81">
        <f t="shared" si="673"/>
        <v>1.0515928839999998E-6</v>
      </c>
    </row>
    <row r="82" spans="1:124">
      <c r="A82">
        <f>'2000 250 200 15'!A83</f>
        <v>79</v>
      </c>
      <c r="B82">
        <f t="shared" si="527"/>
        <v>-790</v>
      </c>
      <c r="C82">
        <f>'2000 250 200 15'!B83</f>
        <v>9.1950000000000003</v>
      </c>
      <c r="D82">
        <f t="shared" si="528"/>
        <v>0.96355173357409629</v>
      </c>
      <c r="E82">
        <f>'2000 250 200 15'!C216</f>
        <v>1.7465085000000001E-6</v>
      </c>
      <c r="F82">
        <f>'2000 250 200 15'!C349</f>
        <v>1.4772646499999999E-6</v>
      </c>
      <c r="G82">
        <f>'2000 250 200 15'!C482</f>
        <v>1.27508118E-6</v>
      </c>
      <c r="H82">
        <f>'2000 250 200 15'!C615</f>
        <v>1.0984313800000001E-6</v>
      </c>
      <c r="I82">
        <f>'2000 250 200 15'!C748</f>
        <v>9.3629603499999995E-7</v>
      </c>
      <c r="J82">
        <f>'2000 250 200 15'!C881</f>
        <v>7.8816521899999996E-7</v>
      </c>
      <c r="K82">
        <f>'2000 250 200 15'!C1014</f>
        <v>6.5606657500000004E-7</v>
      </c>
      <c r="L82">
        <f>'2000 250 200 15'!C1147</f>
        <v>5.41406825E-7</v>
      </c>
      <c r="M82">
        <f>'2000 250 200 15'!C1280</f>
        <v>4.4429436500000002E-7</v>
      </c>
      <c r="N82">
        <f t="shared" ref="N82:U82" si="674">E82-F82</f>
        <v>2.6924385000000014E-7</v>
      </c>
      <c r="O82">
        <f t="shared" si="674"/>
        <v>2.0218346999999991E-7</v>
      </c>
      <c r="P82">
        <f t="shared" si="674"/>
        <v>1.7664979999999995E-7</v>
      </c>
      <c r="Q82">
        <f t="shared" si="674"/>
        <v>1.621353450000001E-7</v>
      </c>
      <c r="R82">
        <f t="shared" si="674"/>
        <v>1.4813081599999999E-7</v>
      </c>
      <c r="S82">
        <f t="shared" si="674"/>
        <v>1.3209864399999992E-7</v>
      </c>
      <c r="T82">
        <f t="shared" si="674"/>
        <v>1.1465975000000004E-7</v>
      </c>
      <c r="U82">
        <f t="shared" si="674"/>
        <v>9.7112459999999978E-8</v>
      </c>
      <c r="V82">
        <f t="shared" ref="V82:AB82" si="675">E82-2*F82+G82</f>
        <v>6.7060380000000233E-8</v>
      </c>
      <c r="W82">
        <f t="shared" si="675"/>
        <v>2.5533669999999963E-8</v>
      </c>
      <c r="X82">
        <f t="shared" si="675"/>
        <v>1.4514454999999844E-8</v>
      </c>
      <c r="Y82">
        <f t="shared" si="675"/>
        <v>1.4004529000000117E-8</v>
      </c>
      <c r="Z82">
        <f t="shared" si="675"/>
        <v>1.6032172000000062E-8</v>
      </c>
      <c r="AA82">
        <f t="shared" si="675"/>
        <v>1.7438893999999882E-8</v>
      </c>
      <c r="AB82">
        <f t="shared" si="675"/>
        <v>1.7547290000000064E-8</v>
      </c>
      <c r="AC82">
        <f t="shared" ref="AC82:AH82" si="676">E82-3*F82+3*G82-H82</f>
        <v>4.152671000000027E-8</v>
      </c>
      <c r="AD82">
        <f t="shared" si="676"/>
        <v>1.1019214999999484E-8</v>
      </c>
      <c r="AE82">
        <f t="shared" si="676"/>
        <v>5.0992599999972753E-10</v>
      </c>
      <c r="AF82">
        <f t="shared" si="676"/>
        <v>-2.0276430000000517E-9</v>
      </c>
      <c r="AG82">
        <f t="shared" si="676"/>
        <v>-1.4067219999996076E-9</v>
      </c>
      <c r="AH82">
        <f t="shared" si="676"/>
        <v>-1.083960000002884E-10</v>
      </c>
      <c r="AI82">
        <f t="shared" si="532"/>
        <v>3.0507495000000574E-8</v>
      </c>
      <c r="AJ82">
        <f t="shared" si="533"/>
        <v>1.0509288999999756E-8</v>
      </c>
      <c r="AK82">
        <f t="shared" si="534"/>
        <v>2.5375689999994616E-9</v>
      </c>
      <c r="AL82">
        <f t="shared" si="535"/>
        <v>-6.2092100000012642E-10</v>
      </c>
      <c r="AM82">
        <f t="shared" si="536"/>
        <v>-1.2983259999994251E-9</v>
      </c>
      <c r="AN82">
        <f t="shared" si="537"/>
        <v>1.9998205999999124E-8</v>
      </c>
      <c r="AO82">
        <f t="shared" si="538"/>
        <v>7.9717200000012476E-9</v>
      </c>
      <c r="AP82">
        <f t="shared" si="539"/>
        <v>3.1584899999990586E-9</v>
      </c>
      <c r="AQ82">
        <f t="shared" si="540"/>
        <v>6.7740500000025157E-10</v>
      </c>
      <c r="AR82">
        <f t="shared" si="541"/>
        <v>1.2026485999999888E-8</v>
      </c>
      <c r="AS82">
        <f t="shared" si="542"/>
        <v>4.8132299999993303E-9</v>
      </c>
      <c r="AT82">
        <f t="shared" si="543"/>
        <v>2.4810849999987011E-9</v>
      </c>
      <c r="AU82">
        <f t="shared" si="544"/>
        <v>7.2132559999953698E-9</v>
      </c>
      <c r="AV82">
        <f t="shared" si="545"/>
        <v>2.3321450000015821E-9</v>
      </c>
      <c r="AW82">
        <f t="shared" si="546"/>
        <v>4.8811109999902937E-9</v>
      </c>
      <c r="AX82">
        <f t="shared" ref="AX82:BE82" si="677">N82/(E82+F82)</f>
        <v>8.3518237007464427E-2</v>
      </c>
      <c r="AY82">
        <f t="shared" si="677"/>
        <v>7.3458599495834401E-2</v>
      </c>
      <c r="AZ82">
        <f t="shared" si="677"/>
        <v>7.4425475127883861E-2</v>
      </c>
      <c r="BA82">
        <f t="shared" si="677"/>
        <v>7.9684061759201341E-2</v>
      </c>
      <c r="BB82">
        <f t="shared" si="677"/>
        <v>8.5899764727332045E-2</v>
      </c>
      <c r="BC82">
        <f t="shared" si="677"/>
        <v>9.1466373021836356E-2</v>
      </c>
      <c r="BD82">
        <f t="shared" si="677"/>
        <v>9.5751396231431973E-2</v>
      </c>
      <c r="BE82">
        <f t="shared" si="677"/>
        <v>9.8521195860583236E-2</v>
      </c>
      <c r="BF82">
        <f t="shared" ref="BF82:BL82" si="678">V82/(E82+F82+G82)</f>
        <v>1.4906101660775542E-2</v>
      </c>
      <c r="BG82">
        <f t="shared" si="678"/>
        <v>6.6307835035722476E-3</v>
      </c>
      <c r="BH82">
        <f t="shared" si="678"/>
        <v>4.3852853068078535E-3</v>
      </c>
      <c r="BI82">
        <f t="shared" si="678"/>
        <v>4.9610561986397229E-3</v>
      </c>
      <c r="BJ82">
        <f t="shared" si="678"/>
        <v>6.734713118953445E-3</v>
      </c>
      <c r="BK82">
        <f t="shared" si="678"/>
        <v>8.7825114968716669E-3</v>
      </c>
      <c r="BL82">
        <f t="shared" si="678"/>
        <v>1.0688046369335352E-2</v>
      </c>
      <c r="BM82">
        <f t="shared" ref="BM82:BR82" si="679">AC82/(E82+F82+G82+H82)</f>
        <v>7.4190799168621091E-3</v>
      </c>
      <c r="BN82">
        <f t="shared" si="679"/>
        <v>2.3018688948427579E-3</v>
      </c>
      <c r="BO82">
        <f t="shared" si="679"/>
        <v>1.2443368921920777E-4</v>
      </c>
      <c r="BP82">
        <f t="shared" si="679"/>
        <v>-5.8283034614334608E-4</v>
      </c>
      <c r="BQ82">
        <f t="shared" si="679"/>
        <v>-4.814351334222574E-4</v>
      </c>
      <c r="BR82">
        <f t="shared" si="679"/>
        <v>-4.4608637651337138E-5</v>
      </c>
      <c r="BS82">
        <f t="shared" si="550"/>
        <v>4.6693370023796303E-3</v>
      </c>
      <c r="BT82">
        <f t="shared" si="551"/>
        <v>1.8849936317270604E-3</v>
      </c>
      <c r="BU82">
        <f t="shared" si="552"/>
        <v>5.3377102261708653E-4</v>
      </c>
      <c r="BV82">
        <f t="shared" si="553"/>
        <v>-1.5444389758271609E-4</v>
      </c>
      <c r="BW82">
        <f t="shared" si="554"/>
        <v>-3.8569152385986994E-4</v>
      </c>
      <c r="BX82">
        <f t="shared" si="555"/>
        <v>2.7313435028999897E-3</v>
      </c>
      <c r="BY82">
        <f t="shared" si="556"/>
        <v>1.2793018396802078E-3</v>
      </c>
      <c r="BZ82">
        <f t="shared" si="557"/>
        <v>5.9645387298899039E-4</v>
      </c>
      <c r="CA82">
        <f t="shared" si="558"/>
        <v>1.5172598573275081E-4</v>
      </c>
      <c r="CB82">
        <f t="shared" si="559"/>
        <v>1.5074914876372731E-3</v>
      </c>
      <c r="CC82">
        <f t="shared" si="560"/>
        <v>7.1067987191125107E-4</v>
      </c>
      <c r="CD82">
        <f t="shared" si="561"/>
        <v>4.3226423452168128E-4</v>
      </c>
      <c r="CE82">
        <f t="shared" si="562"/>
        <v>8.4670377003941654E-4</v>
      </c>
      <c r="CF82">
        <f t="shared" si="563"/>
        <v>3.2314576515541239E-4</v>
      </c>
      <c r="CG82">
        <f t="shared" si="564"/>
        <v>5.4455324139740069E-4</v>
      </c>
      <c r="CH82" s="7">
        <v>250</v>
      </c>
      <c r="CI82" s="8">
        <v>250</v>
      </c>
      <c r="CJ82" s="8">
        <v>240</v>
      </c>
      <c r="CK82" s="8">
        <f t="shared" si="565"/>
        <v>1</v>
      </c>
      <c r="CL82" s="8">
        <f t="shared" si="566"/>
        <v>1</v>
      </c>
      <c r="CM82">
        <f t="shared" si="567"/>
        <v>0.04</v>
      </c>
      <c r="CN82">
        <f t="shared" si="576"/>
        <v>375</v>
      </c>
      <c r="CO82">
        <f t="shared" si="577"/>
        <v>500</v>
      </c>
      <c r="CP82">
        <f t="shared" si="577"/>
        <v>625</v>
      </c>
      <c r="CQ82">
        <f t="shared" si="577"/>
        <v>750</v>
      </c>
      <c r="CR82">
        <f t="shared" si="577"/>
        <v>875</v>
      </c>
      <c r="CS82">
        <f t="shared" si="577"/>
        <v>1000</v>
      </c>
      <c r="CT82">
        <f t="shared" si="577"/>
        <v>1125</v>
      </c>
      <c r="CU82">
        <f t="shared" si="577"/>
        <v>1250</v>
      </c>
      <c r="CV82">
        <f t="shared" si="671"/>
        <v>1.5</v>
      </c>
      <c r="CW82">
        <f t="shared" si="671"/>
        <v>2</v>
      </c>
      <c r="CX82">
        <f t="shared" si="671"/>
        <v>2.5</v>
      </c>
      <c r="CY82">
        <f t="shared" si="671"/>
        <v>3</v>
      </c>
      <c r="CZ82">
        <f t="shared" si="671"/>
        <v>3.5</v>
      </c>
      <c r="DA82">
        <f t="shared" si="671"/>
        <v>4</v>
      </c>
      <c r="DB82">
        <f t="shared" si="671"/>
        <v>4.5</v>
      </c>
      <c r="DC82">
        <f t="shared" si="662"/>
        <v>5</v>
      </c>
      <c r="DD82" s="11">
        <f t="shared" si="672"/>
        <v>2.6666666666666668E-2</v>
      </c>
      <c r="DE82" s="11">
        <f t="shared" si="672"/>
        <v>0.02</v>
      </c>
      <c r="DF82" s="11">
        <f t="shared" si="672"/>
        <v>1.6E-2</v>
      </c>
      <c r="DG82" s="11">
        <f t="shared" si="672"/>
        <v>1.3333333333333334E-2</v>
      </c>
      <c r="DH82" s="11">
        <f t="shared" si="672"/>
        <v>1.1428571428571429E-2</v>
      </c>
      <c r="DI82" s="11">
        <f t="shared" si="672"/>
        <v>0.01</v>
      </c>
      <c r="DJ82" s="11">
        <f t="shared" si="672"/>
        <v>8.8888888888888889E-3</v>
      </c>
      <c r="DK82" s="11">
        <f t="shared" si="663"/>
        <v>8.0000000000000002E-3</v>
      </c>
      <c r="DL82">
        <f t="shared" si="568"/>
        <v>10</v>
      </c>
      <c r="DM82">
        <f t="shared" ref="DM82:DT82" si="680">E82+F82</f>
        <v>3.2237731499999997E-6</v>
      </c>
      <c r="DN82">
        <f t="shared" si="680"/>
        <v>2.7523458299999999E-6</v>
      </c>
      <c r="DO82">
        <f t="shared" si="680"/>
        <v>2.3735125600000001E-6</v>
      </c>
      <c r="DP82">
        <f t="shared" si="680"/>
        <v>2.0347274150000002E-6</v>
      </c>
      <c r="DQ82">
        <f t="shared" si="680"/>
        <v>1.724461254E-6</v>
      </c>
      <c r="DR82">
        <f t="shared" si="680"/>
        <v>1.444231794E-6</v>
      </c>
      <c r="DS82">
        <f t="shared" si="680"/>
        <v>1.1974734E-6</v>
      </c>
      <c r="DT82">
        <f t="shared" si="680"/>
        <v>9.8570119000000002E-7</v>
      </c>
    </row>
    <row r="83" spans="1:124">
      <c r="A83">
        <f>'2000 250 200 15'!A84</f>
        <v>80</v>
      </c>
      <c r="B83">
        <f t="shared" si="527"/>
        <v>-800</v>
      </c>
      <c r="C83">
        <f>'2000 250 200 15'!B84</f>
        <v>10.32</v>
      </c>
      <c r="D83">
        <f t="shared" si="528"/>
        <v>1.0136796972911926</v>
      </c>
      <c r="E83">
        <f>'2000 250 200 15'!C217</f>
        <v>1.49545477E-6</v>
      </c>
      <c r="F83">
        <f>'2000 250 200 15'!C350</f>
        <v>1.26344545E-6</v>
      </c>
      <c r="G83">
        <f>'2000 250 200 15'!C483</f>
        <v>1.0976049099999999E-6</v>
      </c>
      <c r="H83">
        <f>'2000 250 200 15'!C616</f>
        <v>9.5604954100000007E-7</v>
      </c>
      <c r="I83">
        <f>'2000 250 200 15'!C749</f>
        <v>8.2618208100000004E-7</v>
      </c>
      <c r="J83">
        <f>'2000 250 200 15'!C882</f>
        <v>7.0605725100000004E-7</v>
      </c>
      <c r="K83">
        <f>'2000 250 200 15'!C1015</f>
        <v>5.9691702699999999E-7</v>
      </c>
      <c r="L83">
        <f>'2000 250 200 15'!C1148</f>
        <v>5.0008976500000002E-7</v>
      </c>
      <c r="M83">
        <f>'2000 250 200 15'!C1281</f>
        <v>4.1615868699999999E-7</v>
      </c>
      <c r="N83">
        <f t="shared" ref="N83:U83" si="681">E83-F83</f>
        <v>2.3200931999999999E-7</v>
      </c>
      <c r="O83">
        <f t="shared" si="681"/>
        <v>1.6584054000000006E-7</v>
      </c>
      <c r="P83">
        <f t="shared" si="681"/>
        <v>1.4155536899999983E-7</v>
      </c>
      <c r="Q83">
        <f t="shared" si="681"/>
        <v>1.2986746000000003E-7</v>
      </c>
      <c r="R83">
        <f t="shared" si="681"/>
        <v>1.2012482999999999E-7</v>
      </c>
      <c r="S83">
        <f t="shared" si="681"/>
        <v>1.0914022400000005E-7</v>
      </c>
      <c r="T83">
        <f t="shared" si="681"/>
        <v>9.6827261999999968E-8</v>
      </c>
      <c r="U83">
        <f t="shared" si="681"/>
        <v>8.393107800000003E-8</v>
      </c>
      <c r="V83">
        <f t="shared" ref="V83:AB83" si="682">E83-2*F83+G83</f>
        <v>6.6168779999999932E-8</v>
      </c>
      <c r="W83">
        <f t="shared" si="682"/>
        <v>2.4285171000000232E-8</v>
      </c>
      <c r="X83">
        <f t="shared" si="682"/>
        <v>1.1687908999999794E-8</v>
      </c>
      <c r="Y83">
        <f t="shared" si="682"/>
        <v>9.7426300000000441E-9</v>
      </c>
      <c r="Z83">
        <f t="shared" si="682"/>
        <v>1.0984605999999936E-8</v>
      </c>
      <c r="AA83">
        <f t="shared" si="682"/>
        <v>1.2312962000000086E-8</v>
      </c>
      <c r="AB83">
        <f t="shared" si="682"/>
        <v>1.2896183999999938E-8</v>
      </c>
      <c r="AC83">
        <f t="shared" ref="AC83:AH83" si="683">E83-3*F83+3*G83-H83</f>
        <v>4.1883608999999911E-8</v>
      </c>
      <c r="AD83">
        <f t="shared" si="683"/>
        <v>1.2597262000000438E-8</v>
      </c>
      <c r="AE83">
        <f t="shared" si="683"/>
        <v>1.9452789999996441E-9</v>
      </c>
      <c r="AF83">
        <f t="shared" si="683"/>
        <v>-1.2419759999998919E-9</v>
      </c>
      <c r="AG83">
        <f t="shared" si="683"/>
        <v>-1.328356000000362E-9</v>
      </c>
      <c r="AH83">
        <f t="shared" si="683"/>
        <v>-5.8322199999985172E-10</v>
      </c>
      <c r="AI83">
        <f t="shared" si="532"/>
        <v>2.9286346999999685E-8</v>
      </c>
      <c r="AJ83">
        <f t="shared" si="533"/>
        <v>1.0651983000001111E-8</v>
      </c>
      <c r="AK83">
        <f t="shared" si="534"/>
        <v>3.1872549999996419E-9</v>
      </c>
      <c r="AL83">
        <f t="shared" si="535"/>
        <v>8.6380000000681871E-11</v>
      </c>
      <c r="AM83">
        <f t="shared" si="536"/>
        <v>-7.4513400000040441E-10</v>
      </c>
      <c r="AN83">
        <f t="shared" si="537"/>
        <v>1.8634363999998045E-8</v>
      </c>
      <c r="AO83">
        <f t="shared" si="538"/>
        <v>7.46472800000094E-9</v>
      </c>
      <c r="AP83">
        <f t="shared" si="539"/>
        <v>3.1008749999995953E-9</v>
      </c>
      <c r="AQ83">
        <f t="shared" si="540"/>
        <v>8.3151399999992161E-10</v>
      </c>
      <c r="AR83">
        <f t="shared" si="541"/>
        <v>1.1169635999998481E-8</v>
      </c>
      <c r="AS83">
        <f t="shared" si="542"/>
        <v>4.3638530000002859E-9</v>
      </c>
      <c r="AT83">
        <f t="shared" si="543"/>
        <v>2.2693609999991443E-9</v>
      </c>
      <c r="AU83">
        <f t="shared" si="544"/>
        <v>6.8057829999937483E-9</v>
      </c>
      <c r="AV83">
        <f t="shared" si="545"/>
        <v>2.0944920000033651E-9</v>
      </c>
      <c r="AW83">
        <f t="shared" si="546"/>
        <v>4.7112909999860422E-9</v>
      </c>
      <c r="AX83">
        <f t="shared" ref="AX83:BE83" si="684">N83/(E83+F83)</f>
        <v>8.4094857189144737E-2</v>
      </c>
      <c r="AY83">
        <f t="shared" si="684"/>
        <v>7.0240153623830404E-2</v>
      </c>
      <c r="AZ83">
        <f t="shared" si="684"/>
        <v>6.8928523457815069E-2</v>
      </c>
      <c r="BA83">
        <f t="shared" si="684"/>
        <v>7.2867891242028485E-2</v>
      </c>
      <c r="BB83">
        <f t="shared" si="684"/>
        <v>7.8398215925708906E-2</v>
      </c>
      <c r="BC83">
        <f t="shared" si="684"/>
        <v>8.3762378001448187E-2</v>
      </c>
      <c r="BD83">
        <f t="shared" si="684"/>
        <v>8.8264961261971822E-2</v>
      </c>
      <c r="BE83">
        <f t="shared" si="684"/>
        <v>9.1602968405342558E-2</v>
      </c>
      <c r="BF83">
        <f t="shared" ref="BF83:BL83" si="685">V83/(E83+F83+G83)</f>
        <v>1.7157705686754766E-2</v>
      </c>
      <c r="BG83">
        <f t="shared" si="685"/>
        <v>7.3212057896354073E-3</v>
      </c>
      <c r="BH83">
        <f t="shared" si="685"/>
        <v>4.0585320972655109E-3</v>
      </c>
      <c r="BI83">
        <f t="shared" si="685"/>
        <v>3.9153934680638035E-3</v>
      </c>
      <c r="BJ83">
        <f t="shared" si="685"/>
        <v>5.1591354263709737E-3</v>
      </c>
      <c r="BK83">
        <f t="shared" si="685"/>
        <v>6.8289099590236151E-3</v>
      </c>
      <c r="BL83">
        <f t="shared" si="685"/>
        <v>8.5226527957289848E-3</v>
      </c>
      <c r="BM83">
        <f t="shared" ref="BM83:BR83" si="686">AC83/(E83+F83+G83+H83)</f>
        <v>8.7029887166553323E-3</v>
      </c>
      <c r="BN83">
        <f t="shared" si="686"/>
        <v>3.0404066280614638E-3</v>
      </c>
      <c r="BO83">
        <f t="shared" si="686"/>
        <v>5.4248093159418723E-4</v>
      </c>
      <c r="BP83">
        <f t="shared" si="686"/>
        <v>-4.0255854560627274E-4</v>
      </c>
      <c r="BQ83">
        <f t="shared" si="686"/>
        <v>-5.0522314661796263E-4</v>
      </c>
      <c r="BR83">
        <f t="shared" si="686"/>
        <v>-2.6280462619443864E-4</v>
      </c>
      <c r="BS83">
        <f t="shared" si="550"/>
        <v>5.1937780194495032E-3</v>
      </c>
      <c r="BT83">
        <f t="shared" si="551"/>
        <v>2.1965844186593148E-3</v>
      </c>
      <c r="BU83">
        <f t="shared" si="552"/>
        <v>7.6198880245306668E-4</v>
      </c>
      <c r="BV83">
        <f t="shared" si="553"/>
        <v>2.4092852604579225E-5</v>
      </c>
      <c r="BW83">
        <f t="shared" si="554"/>
        <v>-2.4467486138755049E-4</v>
      </c>
      <c r="BX83">
        <f t="shared" si="555"/>
        <v>2.9369533496575594E-3</v>
      </c>
      <c r="BY83">
        <f t="shared" si="556"/>
        <v>1.3706163727229648E-3</v>
      </c>
      <c r="BZ83">
        <f t="shared" si="557"/>
        <v>6.6216972800017121E-4</v>
      </c>
      <c r="CA83">
        <f t="shared" si="558"/>
        <v>2.0780294534268913E-4</v>
      </c>
      <c r="CB83">
        <f t="shared" si="559"/>
        <v>1.6090609291753363E-3</v>
      </c>
      <c r="CC83">
        <f t="shared" si="560"/>
        <v>7.3387135253372442E-4</v>
      </c>
      <c r="CD83">
        <f t="shared" si="561"/>
        <v>4.4505483921538789E-4</v>
      </c>
      <c r="CE83">
        <f t="shared" si="562"/>
        <v>9.1453442351835325E-4</v>
      </c>
      <c r="CF83">
        <f t="shared" si="563"/>
        <v>3.291929978539818E-4</v>
      </c>
      <c r="CG83">
        <f t="shared" si="564"/>
        <v>5.9955654019062585E-4</v>
      </c>
      <c r="CH83" s="7">
        <v>250</v>
      </c>
      <c r="CI83" s="8">
        <v>250</v>
      </c>
      <c r="CJ83" s="8">
        <v>240</v>
      </c>
      <c r="CK83" s="8">
        <f t="shared" si="565"/>
        <v>1</v>
      </c>
      <c r="CL83" s="8">
        <f t="shared" si="566"/>
        <v>1</v>
      </c>
      <c r="CM83">
        <f t="shared" si="567"/>
        <v>0.04</v>
      </c>
      <c r="CN83">
        <f t="shared" si="576"/>
        <v>375</v>
      </c>
      <c r="CO83">
        <f t="shared" si="577"/>
        <v>500</v>
      </c>
      <c r="CP83">
        <f t="shared" si="577"/>
        <v>625</v>
      </c>
      <c r="CQ83">
        <f t="shared" si="577"/>
        <v>750</v>
      </c>
      <c r="CR83">
        <f t="shared" si="577"/>
        <v>875</v>
      </c>
      <c r="CS83">
        <f t="shared" si="577"/>
        <v>1000</v>
      </c>
      <c r="CT83">
        <f t="shared" si="577"/>
        <v>1125</v>
      </c>
      <c r="CU83">
        <f t="shared" si="577"/>
        <v>1250</v>
      </c>
      <c r="CV83">
        <f t="shared" si="671"/>
        <v>1.5</v>
      </c>
      <c r="CW83">
        <f t="shared" si="671"/>
        <v>2</v>
      </c>
      <c r="CX83">
        <f t="shared" si="671"/>
        <v>2.5</v>
      </c>
      <c r="CY83">
        <f t="shared" si="671"/>
        <v>3</v>
      </c>
      <c r="CZ83">
        <f t="shared" si="671"/>
        <v>3.5</v>
      </c>
      <c r="DA83">
        <f t="shared" si="671"/>
        <v>4</v>
      </c>
      <c r="DB83">
        <f t="shared" si="671"/>
        <v>4.5</v>
      </c>
      <c r="DC83">
        <f t="shared" si="662"/>
        <v>5</v>
      </c>
      <c r="DD83" s="11">
        <f t="shared" si="672"/>
        <v>2.6666666666666668E-2</v>
      </c>
      <c r="DE83" s="11">
        <f t="shared" si="672"/>
        <v>0.02</v>
      </c>
      <c r="DF83" s="11">
        <f t="shared" si="672"/>
        <v>1.6E-2</v>
      </c>
      <c r="DG83" s="11">
        <f t="shared" si="672"/>
        <v>1.3333333333333334E-2</v>
      </c>
      <c r="DH83" s="11">
        <f t="shared" si="672"/>
        <v>1.1428571428571429E-2</v>
      </c>
      <c r="DI83" s="11">
        <f t="shared" si="672"/>
        <v>0.01</v>
      </c>
      <c r="DJ83" s="11">
        <f t="shared" si="672"/>
        <v>8.8888888888888889E-3</v>
      </c>
      <c r="DK83" s="11">
        <f t="shared" si="663"/>
        <v>8.0000000000000002E-3</v>
      </c>
      <c r="DL83">
        <f t="shared" si="568"/>
        <v>10</v>
      </c>
      <c r="DM83">
        <f t="shared" ref="DM83:DT83" si="687">E83+F83</f>
        <v>2.7589002199999999E-6</v>
      </c>
      <c r="DN83">
        <f t="shared" si="687"/>
        <v>2.3610503599999996E-6</v>
      </c>
      <c r="DO83">
        <f t="shared" si="687"/>
        <v>2.053654451E-6</v>
      </c>
      <c r="DP83">
        <f t="shared" si="687"/>
        <v>1.7822316220000002E-6</v>
      </c>
      <c r="DQ83">
        <f t="shared" si="687"/>
        <v>1.5322393320000001E-6</v>
      </c>
      <c r="DR83">
        <f t="shared" si="687"/>
        <v>1.3029742780000001E-6</v>
      </c>
      <c r="DS83">
        <f t="shared" si="687"/>
        <v>1.0970067919999999E-6</v>
      </c>
      <c r="DT83">
        <f t="shared" si="687"/>
        <v>9.1624845200000001E-7</v>
      </c>
    </row>
    <row r="84" spans="1:124">
      <c r="A84">
        <f>'2000 250 200 15'!A85</f>
        <v>81</v>
      </c>
      <c r="B84">
        <f t="shared" si="527"/>
        <v>-810</v>
      </c>
      <c r="C84">
        <f>'2000 250 200 15'!B85</f>
        <v>11.59</v>
      </c>
      <c r="D84">
        <f t="shared" si="528"/>
        <v>1.064083435963596</v>
      </c>
      <c r="E84">
        <f>'2000 250 200 15'!C218</f>
        <v>1.2820462700000001E-6</v>
      </c>
      <c r="F84">
        <f>'2000 250 200 15'!C351</f>
        <v>1.0798537299999999E-6</v>
      </c>
      <c r="G84">
        <f>'2000 250 200 15'!C484</f>
        <v>9.4256503199999998E-7</v>
      </c>
      <c r="H84">
        <f>'2000 250 200 15'!C617</f>
        <v>8.2878299899999996E-7</v>
      </c>
      <c r="I84">
        <f>'2000 250 200 15'!C750</f>
        <v>7.2501077999999998E-7</v>
      </c>
      <c r="J84">
        <f>'2000 250 200 15'!C883</f>
        <v>6.2824288800000001E-7</v>
      </c>
      <c r="K84">
        <f>'2000 250 200 15'!C1016</f>
        <v>5.3891465599999995E-7</v>
      </c>
      <c r="L84">
        <f>'2000 250 200 15'!C1149</f>
        <v>4.5808451099999999E-7</v>
      </c>
      <c r="M84">
        <f>'2000 250 200 15'!C1282</f>
        <v>3.8651416600000001E-7</v>
      </c>
      <c r="N84">
        <f t="shared" ref="N84:U84" si="688">E84-F84</f>
        <v>2.021925400000002E-7</v>
      </c>
      <c r="O84">
        <f t="shared" si="688"/>
        <v>1.3728869799999992E-7</v>
      </c>
      <c r="P84">
        <f t="shared" si="688"/>
        <v>1.1378203300000002E-7</v>
      </c>
      <c r="Q84">
        <f t="shared" si="688"/>
        <v>1.0377221899999998E-7</v>
      </c>
      <c r="R84">
        <f t="shared" si="688"/>
        <v>9.6767891999999962E-8</v>
      </c>
      <c r="S84">
        <f t="shared" si="688"/>
        <v>8.9328232000000065E-8</v>
      </c>
      <c r="T84">
        <f t="shared" si="688"/>
        <v>8.083014499999996E-8</v>
      </c>
      <c r="U84">
        <f t="shared" si="688"/>
        <v>7.1570344999999979E-8</v>
      </c>
      <c r="V84">
        <f t="shared" ref="V84:AB84" si="689">E84-2*F84+G84</f>
        <v>6.4903842000000284E-8</v>
      </c>
      <c r="W84">
        <f t="shared" si="689"/>
        <v>2.3506664999999897E-8</v>
      </c>
      <c r="X84">
        <f t="shared" si="689"/>
        <v>1.0009814000000035E-8</v>
      </c>
      <c r="Y84">
        <f t="shared" si="689"/>
        <v>7.0043270000000226E-9</v>
      </c>
      <c r="Z84">
        <f t="shared" si="689"/>
        <v>7.4396599999998974E-9</v>
      </c>
      <c r="AA84">
        <f t="shared" si="689"/>
        <v>8.4980870000001049E-9</v>
      </c>
      <c r="AB84">
        <f t="shared" si="689"/>
        <v>9.2597999999999808E-9</v>
      </c>
      <c r="AC84">
        <f t="shared" ref="AC84:AH84" si="690">E84-3*F84+3*G84-H84</f>
        <v>4.1397177000000705E-8</v>
      </c>
      <c r="AD84">
        <f t="shared" si="690"/>
        <v>1.3496850999999862E-8</v>
      </c>
      <c r="AE84">
        <f t="shared" si="690"/>
        <v>3.0054869999998007E-9</v>
      </c>
      <c r="AF84">
        <f t="shared" si="690"/>
        <v>-4.353329999998748E-10</v>
      </c>
      <c r="AG84">
        <f t="shared" si="690"/>
        <v>-1.0584270000002075E-9</v>
      </c>
      <c r="AH84">
        <f t="shared" si="690"/>
        <v>-7.6171300000003471E-10</v>
      </c>
      <c r="AI84">
        <f t="shared" si="532"/>
        <v>2.7900326000000738E-8</v>
      </c>
      <c r="AJ84">
        <f t="shared" si="533"/>
        <v>1.0491363999999849E-8</v>
      </c>
      <c r="AK84">
        <f t="shared" si="534"/>
        <v>3.4408199999997813E-9</v>
      </c>
      <c r="AL84">
        <f t="shared" si="535"/>
        <v>6.2309400000043861E-10</v>
      </c>
      <c r="AM84">
        <f t="shared" si="536"/>
        <v>-2.9671400000011987E-10</v>
      </c>
      <c r="AN84">
        <f t="shared" si="537"/>
        <v>1.7408962000000465E-8</v>
      </c>
      <c r="AO84">
        <f t="shared" si="538"/>
        <v>7.0505439999999619E-9</v>
      </c>
      <c r="AP84">
        <f t="shared" si="539"/>
        <v>2.8177259999992368E-9</v>
      </c>
      <c r="AQ84">
        <f t="shared" si="540"/>
        <v>9.1980800000050555E-10</v>
      </c>
      <c r="AR84">
        <f t="shared" si="541"/>
        <v>1.0358418000002303E-8</v>
      </c>
      <c r="AS84">
        <f t="shared" si="542"/>
        <v>4.2328179999999839E-9</v>
      </c>
      <c r="AT84">
        <f t="shared" si="543"/>
        <v>1.897917999999843E-9</v>
      </c>
      <c r="AU84">
        <f t="shared" si="544"/>
        <v>6.1256000000013661E-9</v>
      </c>
      <c r="AV84">
        <f t="shared" si="545"/>
        <v>2.3349000000015703E-9</v>
      </c>
      <c r="AW84">
        <f t="shared" si="546"/>
        <v>3.7907000000021781E-9</v>
      </c>
      <c r="AX84">
        <f t="shared" ref="AX84:BE84" si="691">N84/(E84+F84)</f>
        <v>8.5605885092510339E-2</v>
      </c>
      <c r="AY84">
        <f t="shared" si="691"/>
        <v>6.7883417905119259E-2</v>
      </c>
      <c r="AZ84">
        <f t="shared" si="691"/>
        <v>6.4234713341886462E-2</v>
      </c>
      <c r="BA84">
        <f t="shared" si="691"/>
        <v>6.6786352476444044E-2</v>
      </c>
      <c r="BB84">
        <f t="shared" si="691"/>
        <v>7.1507577838687941E-2</v>
      </c>
      <c r="BC84">
        <f t="shared" si="691"/>
        <v>7.6534853807190981E-2</v>
      </c>
      <c r="BD84">
        <f t="shared" si="691"/>
        <v>8.1073432832667519E-2</v>
      </c>
      <c r="BE84">
        <f t="shared" si="691"/>
        <v>8.4738878888866623E-2</v>
      </c>
      <c r="BF84">
        <f t="shared" ref="BF84:BL84" si="692">V84/(E84+F84+G84)</f>
        <v>1.9641255504742858E-2</v>
      </c>
      <c r="BG84">
        <f t="shared" si="692"/>
        <v>8.2444761789693278E-3</v>
      </c>
      <c r="BH84">
        <f t="shared" si="692"/>
        <v>4.009765725941564E-3</v>
      </c>
      <c r="BI84">
        <f t="shared" si="692"/>
        <v>3.2099950958340258E-3</v>
      </c>
      <c r="BJ84">
        <f t="shared" si="692"/>
        <v>3.9318172202949843E-3</v>
      </c>
      <c r="BK84">
        <f t="shared" si="692"/>
        <v>5.2288131320845652E-3</v>
      </c>
      <c r="BL84">
        <f t="shared" si="692"/>
        <v>6.6929604356765395E-3</v>
      </c>
      <c r="BM84">
        <f t="shared" ref="BM84:BR84" si="693">AC84/(E84+F84+G84+H84)</f>
        <v>1.0015652748036282E-2</v>
      </c>
      <c r="BN84">
        <f t="shared" si="693"/>
        <v>3.7740628794467007E-3</v>
      </c>
      <c r="BO84">
        <f t="shared" si="693"/>
        <v>9.6187843748586545E-4</v>
      </c>
      <c r="BP84">
        <f t="shared" si="693"/>
        <v>-1.5999293935177643E-4</v>
      </c>
      <c r="BQ84">
        <f t="shared" si="693"/>
        <v>-4.5034601564482638E-4</v>
      </c>
      <c r="BR84">
        <f t="shared" si="693"/>
        <v>-3.7863086593136218E-4</v>
      </c>
      <c r="BS84">
        <f t="shared" si="550"/>
        <v>5.7428653115040341E-3</v>
      </c>
      <c r="BT84">
        <f t="shared" si="551"/>
        <v>2.4952967577290134E-3</v>
      </c>
      <c r="BU84">
        <f t="shared" si="552"/>
        <v>9.3921240321575726E-4</v>
      </c>
      <c r="BV84">
        <f t="shared" si="553"/>
        <v>1.9600093630163171E-4</v>
      </c>
      <c r="BW84">
        <f t="shared" si="554"/>
        <v>-1.0841770596170671E-4</v>
      </c>
      <c r="BX84">
        <f t="shared" si="555"/>
        <v>3.1730532414076381E-3</v>
      </c>
      <c r="BY84">
        <f t="shared" si="556"/>
        <v>1.4863997271256481E-3</v>
      </c>
      <c r="BZ84">
        <f t="shared" si="557"/>
        <v>6.8364843943121323E-4</v>
      </c>
      <c r="CA84">
        <f t="shared" si="558"/>
        <v>2.5797086003576043E-4</v>
      </c>
      <c r="CB84">
        <f t="shared" si="559"/>
        <v>1.7191207029878855E-3</v>
      </c>
      <c r="CC84">
        <f t="shared" si="560"/>
        <v>8.1377582402720333E-4</v>
      </c>
      <c r="CD84">
        <f t="shared" si="561"/>
        <v>4.2100034859976547E-4</v>
      </c>
      <c r="CE84">
        <f t="shared" si="562"/>
        <v>9.4479820803672668E-4</v>
      </c>
      <c r="CF84">
        <f t="shared" si="563"/>
        <v>4.1784413969520506E-4</v>
      </c>
      <c r="CG84">
        <f t="shared" si="564"/>
        <v>5.5177462965443156E-4</v>
      </c>
      <c r="CH84" s="7">
        <v>250</v>
      </c>
      <c r="CI84" s="8">
        <v>250</v>
      </c>
      <c r="CJ84" s="8">
        <v>240</v>
      </c>
      <c r="CK84" s="8">
        <f t="shared" si="565"/>
        <v>1</v>
      </c>
      <c r="CL84" s="8">
        <f t="shared" si="566"/>
        <v>1</v>
      </c>
      <c r="CM84">
        <f t="shared" si="567"/>
        <v>0.04</v>
      </c>
      <c r="CN84">
        <f t="shared" si="576"/>
        <v>375</v>
      </c>
      <c r="CO84">
        <f t="shared" ref="CO84:CU86" si="694">CN84+125</f>
        <v>500</v>
      </c>
      <c r="CP84">
        <f t="shared" si="694"/>
        <v>625</v>
      </c>
      <c r="CQ84">
        <f t="shared" si="694"/>
        <v>750</v>
      </c>
      <c r="CR84">
        <f t="shared" si="694"/>
        <v>875</v>
      </c>
      <c r="CS84">
        <f t="shared" si="694"/>
        <v>1000</v>
      </c>
      <c r="CT84">
        <f t="shared" si="694"/>
        <v>1125</v>
      </c>
      <c r="CU84">
        <f t="shared" si="694"/>
        <v>1250</v>
      </c>
      <c r="CV84">
        <f t="shared" si="671"/>
        <v>1.5</v>
      </c>
      <c r="CW84">
        <f t="shared" si="671"/>
        <v>2</v>
      </c>
      <c r="CX84">
        <f t="shared" si="671"/>
        <v>2.5</v>
      </c>
      <c r="CY84">
        <f t="shared" si="671"/>
        <v>3</v>
      </c>
      <c r="CZ84">
        <f t="shared" si="671"/>
        <v>3.5</v>
      </c>
      <c r="DA84">
        <f t="shared" si="671"/>
        <v>4</v>
      </c>
      <c r="DB84">
        <f t="shared" si="671"/>
        <v>4.5</v>
      </c>
      <c r="DC84">
        <f t="shared" si="662"/>
        <v>5</v>
      </c>
      <c r="DD84" s="11">
        <f t="shared" si="672"/>
        <v>2.6666666666666668E-2</v>
      </c>
      <c r="DE84" s="11">
        <f t="shared" si="672"/>
        <v>0.02</v>
      </c>
      <c r="DF84" s="11">
        <f t="shared" si="672"/>
        <v>1.6E-2</v>
      </c>
      <c r="DG84" s="11">
        <f t="shared" si="672"/>
        <v>1.3333333333333334E-2</v>
      </c>
      <c r="DH84" s="11">
        <f t="shared" si="672"/>
        <v>1.1428571428571429E-2</v>
      </c>
      <c r="DI84" s="11">
        <f t="shared" si="672"/>
        <v>0.01</v>
      </c>
      <c r="DJ84" s="11">
        <f t="shared" si="672"/>
        <v>8.8888888888888889E-3</v>
      </c>
      <c r="DK84" s="11">
        <f t="shared" si="663"/>
        <v>8.0000000000000002E-3</v>
      </c>
      <c r="DL84">
        <f t="shared" si="568"/>
        <v>10</v>
      </c>
      <c r="DM84">
        <f t="shared" ref="DM84:DT84" si="695">E84+F84</f>
        <v>2.3619000000000002E-6</v>
      </c>
      <c r="DN84">
        <f t="shared" si="695"/>
        <v>2.022418762E-6</v>
      </c>
      <c r="DO84">
        <f t="shared" si="695"/>
        <v>1.7713480309999999E-6</v>
      </c>
      <c r="DP84">
        <f t="shared" si="695"/>
        <v>1.5537937789999998E-6</v>
      </c>
      <c r="DQ84">
        <f t="shared" si="695"/>
        <v>1.3532536679999999E-6</v>
      </c>
      <c r="DR84">
        <f t="shared" si="695"/>
        <v>1.167157544E-6</v>
      </c>
      <c r="DS84">
        <f t="shared" si="695"/>
        <v>9.9699916699999999E-7</v>
      </c>
      <c r="DT84">
        <f t="shared" si="695"/>
        <v>8.44598677E-7</v>
      </c>
    </row>
    <row r="85" spans="1:124">
      <c r="A85">
        <f>'2000 250 200 15'!A86</f>
        <v>82</v>
      </c>
      <c r="B85">
        <f t="shared" si="527"/>
        <v>-820</v>
      </c>
      <c r="C85">
        <f>'2000 250 200 15'!B86</f>
        <v>13</v>
      </c>
      <c r="D85">
        <f t="shared" si="528"/>
        <v>1.1139433523068367</v>
      </c>
      <c r="E85">
        <f>'2000 250 200 15'!C219</f>
        <v>1.10088246E-6</v>
      </c>
      <c r="F85">
        <f>'2000 250 200 15'!C352</f>
        <v>9.2278499099999995E-7</v>
      </c>
      <c r="G85">
        <f>'2000 250 200 15'!C485</f>
        <v>8.0793627900000002E-7</v>
      </c>
      <c r="H85">
        <f>'2000 250 200 15'!C618</f>
        <v>7.1600900899999997E-7</v>
      </c>
      <c r="I85">
        <f>'2000 250 200 15'!C751</f>
        <v>6.3312485999999999E-7</v>
      </c>
      <c r="J85">
        <f>'2000 250 200 15'!C884</f>
        <v>5.5555345100000005E-7</v>
      </c>
      <c r="K85">
        <f>'2000 250 200 15'!C1017</f>
        <v>4.8301869900000004E-7</v>
      </c>
      <c r="L85">
        <f>'2000 250 200 15'!C1150</f>
        <v>4.1624086399999998E-7</v>
      </c>
      <c r="M85">
        <f>'2000 250 200 15'!C1283</f>
        <v>3.5597403800000001E-7</v>
      </c>
      <c r="N85">
        <f t="shared" ref="N85:U85" si="696">E85-F85</f>
        <v>1.7809746900000007E-7</v>
      </c>
      <c r="O85">
        <f t="shared" si="696"/>
        <v>1.1484871199999993E-7</v>
      </c>
      <c r="P85">
        <f t="shared" si="696"/>
        <v>9.1927270000000053E-8</v>
      </c>
      <c r="Q85">
        <f t="shared" si="696"/>
        <v>8.2884148999999974E-8</v>
      </c>
      <c r="R85">
        <f t="shared" si="696"/>
        <v>7.7571408999999949E-8</v>
      </c>
      <c r="S85">
        <f t="shared" si="696"/>
        <v>7.2534752000000008E-8</v>
      </c>
      <c r="T85">
        <f t="shared" si="696"/>
        <v>6.6777835000000054E-8</v>
      </c>
      <c r="U85">
        <f t="shared" si="696"/>
        <v>6.0266825999999971E-8</v>
      </c>
      <c r="V85">
        <f t="shared" ref="V85:AB85" si="697">E85-2*F85+G85</f>
        <v>6.3248757000000137E-8</v>
      </c>
      <c r="W85">
        <f t="shared" si="697"/>
        <v>2.292144199999988E-8</v>
      </c>
      <c r="X85">
        <f t="shared" si="697"/>
        <v>9.0431210000000786E-9</v>
      </c>
      <c r="Y85">
        <f t="shared" si="697"/>
        <v>5.3127400000000256E-9</v>
      </c>
      <c r="Z85">
        <f t="shared" si="697"/>
        <v>5.036656999999941E-9</v>
      </c>
      <c r="AA85">
        <f t="shared" si="697"/>
        <v>5.7569169999999536E-9</v>
      </c>
      <c r="AB85">
        <f t="shared" si="697"/>
        <v>6.5110090000000835E-9</v>
      </c>
      <c r="AC85">
        <f t="shared" ref="AC85:AH85" si="698">E85-3*F85+3*G85-H85</f>
        <v>4.0327315000000575E-8</v>
      </c>
      <c r="AD85">
        <f t="shared" si="698"/>
        <v>1.3878320999999696E-8</v>
      </c>
      <c r="AE85">
        <f t="shared" si="698"/>
        <v>3.7303810000000529E-9</v>
      </c>
      <c r="AF85">
        <f t="shared" si="698"/>
        <v>2.7608299999997877E-10</v>
      </c>
      <c r="AG85">
        <f t="shared" si="698"/>
        <v>-7.2026000000011844E-10</v>
      </c>
      <c r="AH85">
        <f t="shared" si="698"/>
        <v>-7.5409200000007697E-10</v>
      </c>
      <c r="AI85">
        <f t="shared" si="532"/>
        <v>2.6448994000000879E-8</v>
      </c>
      <c r="AJ85">
        <f t="shared" si="533"/>
        <v>1.0147939999999537E-8</v>
      </c>
      <c r="AK85">
        <f t="shared" si="534"/>
        <v>3.4542980000000742E-9</v>
      </c>
      <c r="AL85">
        <f t="shared" si="535"/>
        <v>9.9634300000009721E-10</v>
      </c>
      <c r="AM85">
        <f t="shared" si="536"/>
        <v>3.3832000000011469E-11</v>
      </c>
      <c r="AN85">
        <f t="shared" si="537"/>
        <v>1.6301054000000389E-8</v>
      </c>
      <c r="AO85">
        <f t="shared" si="538"/>
        <v>6.6936420000003096E-9</v>
      </c>
      <c r="AP85">
        <f t="shared" si="539"/>
        <v>2.4579549999995534E-9</v>
      </c>
      <c r="AQ85">
        <f t="shared" si="540"/>
        <v>9.6251100000024456E-10</v>
      </c>
      <c r="AR85">
        <f t="shared" si="541"/>
        <v>9.6074120000030443E-9</v>
      </c>
      <c r="AS85">
        <f t="shared" si="542"/>
        <v>4.2356870000007562E-9</v>
      </c>
      <c r="AT85">
        <f t="shared" si="543"/>
        <v>1.4954439999997853E-9</v>
      </c>
      <c r="AU85">
        <f t="shared" si="544"/>
        <v>5.371725000000594E-9</v>
      </c>
      <c r="AV85">
        <f t="shared" si="545"/>
        <v>2.740243000001765E-9</v>
      </c>
      <c r="AW85">
        <f t="shared" si="546"/>
        <v>2.6314820000018466E-9</v>
      </c>
      <c r="AX85">
        <f t="shared" ref="AX85:BE85" si="699">N85/(E85+F85)</f>
        <v>8.8007280500554966E-2</v>
      </c>
      <c r="AY85">
        <f t="shared" si="699"/>
        <v>6.6358872448594758E-2</v>
      </c>
      <c r="AZ85">
        <f t="shared" si="699"/>
        <v>6.0321896543047065E-2</v>
      </c>
      <c r="BA85">
        <f t="shared" si="699"/>
        <v>6.143508135440634E-2</v>
      </c>
      <c r="BB85">
        <f t="shared" si="699"/>
        <v>6.5258538228683091E-2</v>
      </c>
      <c r="BC85">
        <f t="shared" si="699"/>
        <v>6.9840840619498606E-2</v>
      </c>
      <c r="BD85">
        <f t="shared" si="699"/>
        <v>7.4258687644337074E-2</v>
      </c>
      <c r="BE85">
        <f t="shared" si="699"/>
        <v>7.8044111611821718E-2</v>
      </c>
      <c r="BF85">
        <f t="shared" ref="BF85:BL85" si="700">V85/(E85+F85+G85)</f>
        <v>2.233672612092517E-2</v>
      </c>
      <c r="BG85">
        <f t="shared" si="700"/>
        <v>9.3681932155464526E-3</v>
      </c>
      <c r="BH85">
        <f t="shared" si="700"/>
        <v>4.1923166051807412E-3</v>
      </c>
      <c r="BI85">
        <f t="shared" si="700"/>
        <v>2.7892977205308564E-3</v>
      </c>
      <c r="BJ85">
        <f t="shared" si="700"/>
        <v>3.0129006451952325E-3</v>
      </c>
      <c r="BK85">
        <f t="shared" si="700"/>
        <v>3.9571525306687652E-3</v>
      </c>
      <c r="BL85">
        <f t="shared" si="700"/>
        <v>5.1870894746706853E-3</v>
      </c>
      <c r="BM85">
        <f t="shared" ref="BM85:BR85" si="701">AC85/(E85+F85+G85+H85)</f>
        <v>1.136745128820572E-2</v>
      </c>
      <c r="BN85">
        <f t="shared" si="701"/>
        <v>4.5061603139249775E-3</v>
      </c>
      <c r="BO85">
        <f t="shared" si="701"/>
        <v>1.3751930055372393E-3</v>
      </c>
      <c r="BP85">
        <f t="shared" si="701"/>
        <v>1.156268811164641E-4</v>
      </c>
      <c r="BQ85">
        <f t="shared" si="701"/>
        <v>-3.449623712319893E-4</v>
      </c>
      <c r="BR85">
        <f t="shared" si="701"/>
        <v>-4.1644432964505032E-4</v>
      </c>
      <c r="BS85">
        <f t="shared" si="550"/>
        <v>6.3263941765508728E-3</v>
      </c>
      <c r="BT85">
        <f t="shared" si="551"/>
        <v>2.7914166313832518E-3</v>
      </c>
      <c r="BU85">
        <f t="shared" si="552"/>
        <v>1.0809401296765768E-3</v>
      </c>
      <c r="BV85">
        <f t="shared" si="553"/>
        <v>3.5533590384354555E-4</v>
      </c>
      <c r="BW85">
        <f t="shared" si="554"/>
        <v>1.384337947447734E-5</v>
      </c>
      <c r="BX85">
        <f t="shared" si="555"/>
        <v>3.4417340125245024E-3</v>
      </c>
      <c r="BY85">
        <f t="shared" si="556"/>
        <v>1.6252908040597217E-3</v>
      </c>
      <c r="BZ85">
        <f t="shared" si="557"/>
        <v>6.8051896746253431E-4</v>
      </c>
      <c r="CA85">
        <f t="shared" si="558"/>
        <v>3.0459971121544549E-4</v>
      </c>
      <c r="CB85">
        <f t="shared" si="559"/>
        <v>1.8407437883608626E-3</v>
      </c>
      <c r="CC85">
        <f t="shared" si="560"/>
        <v>9.3406768854707777E-4</v>
      </c>
      <c r="CD85">
        <f t="shared" si="561"/>
        <v>3.7688957152988911E-4</v>
      </c>
      <c r="CE85">
        <f t="shared" si="562"/>
        <v>9.531854771402783E-4</v>
      </c>
      <c r="CF85">
        <f t="shared" si="563"/>
        <v>5.603033084375902E-4</v>
      </c>
      <c r="CG85">
        <f t="shared" si="564"/>
        <v>4.3920072991148346E-4</v>
      </c>
      <c r="CH85" s="7">
        <v>250</v>
      </c>
      <c r="CI85" s="8">
        <v>250</v>
      </c>
      <c r="CJ85" s="8">
        <v>240</v>
      </c>
      <c r="CK85" s="8">
        <f t="shared" si="565"/>
        <v>1</v>
      </c>
      <c r="CL85" s="8">
        <f t="shared" si="566"/>
        <v>1</v>
      </c>
      <c r="CM85">
        <f t="shared" si="567"/>
        <v>0.04</v>
      </c>
      <c r="CN85">
        <f t="shared" si="576"/>
        <v>375</v>
      </c>
      <c r="CO85">
        <f t="shared" si="694"/>
        <v>500</v>
      </c>
      <c r="CP85">
        <f t="shared" si="694"/>
        <v>625</v>
      </c>
      <c r="CQ85">
        <f t="shared" si="694"/>
        <v>750</v>
      </c>
      <c r="CR85">
        <f t="shared" si="694"/>
        <v>875</v>
      </c>
      <c r="CS85">
        <f t="shared" si="694"/>
        <v>1000</v>
      </c>
      <c r="CT85">
        <f t="shared" si="694"/>
        <v>1125</v>
      </c>
      <c r="CU85">
        <f t="shared" si="694"/>
        <v>1250</v>
      </c>
      <c r="CV85">
        <f t="shared" si="671"/>
        <v>1.5</v>
      </c>
      <c r="CW85">
        <f t="shared" si="671"/>
        <v>2</v>
      </c>
      <c r="CX85">
        <f t="shared" si="671"/>
        <v>2.5</v>
      </c>
      <c r="CY85">
        <f t="shared" si="671"/>
        <v>3</v>
      </c>
      <c r="CZ85">
        <f t="shared" si="671"/>
        <v>3.5</v>
      </c>
      <c r="DA85">
        <f t="shared" si="671"/>
        <v>4</v>
      </c>
      <c r="DB85">
        <f t="shared" si="671"/>
        <v>4.5</v>
      </c>
      <c r="DC85">
        <f t="shared" si="662"/>
        <v>5</v>
      </c>
      <c r="DD85" s="11">
        <f t="shared" si="672"/>
        <v>2.6666666666666668E-2</v>
      </c>
      <c r="DE85" s="11">
        <f t="shared" si="672"/>
        <v>0.02</v>
      </c>
      <c r="DF85" s="11">
        <f t="shared" si="672"/>
        <v>1.6E-2</v>
      </c>
      <c r="DG85" s="11">
        <f t="shared" si="672"/>
        <v>1.3333333333333334E-2</v>
      </c>
      <c r="DH85" s="11">
        <f t="shared" si="672"/>
        <v>1.1428571428571429E-2</v>
      </c>
      <c r="DI85" s="11">
        <f t="shared" si="672"/>
        <v>0.01</v>
      </c>
      <c r="DJ85" s="11">
        <f t="shared" si="672"/>
        <v>8.8888888888888889E-3</v>
      </c>
      <c r="DK85" s="11">
        <f t="shared" si="663"/>
        <v>8.0000000000000002E-3</v>
      </c>
      <c r="DL85">
        <f t="shared" si="568"/>
        <v>10</v>
      </c>
      <c r="DM85">
        <f t="shared" ref="DM85:DT85" si="702">E85+F85</f>
        <v>2.023667451E-6</v>
      </c>
      <c r="DN85">
        <f t="shared" si="702"/>
        <v>1.7307212700000001E-6</v>
      </c>
      <c r="DO85">
        <f t="shared" si="702"/>
        <v>1.5239452879999999E-6</v>
      </c>
      <c r="DP85">
        <f t="shared" si="702"/>
        <v>1.3491338689999999E-6</v>
      </c>
      <c r="DQ85">
        <f t="shared" si="702"/>
        <v>1.1886783109999999E-6</v>
      </c>
      <c r="DR85">
        <f t="shared" si="702"/>
        <v>1.0385721500000001E-6</v>
      </c>
      <c r="DS85">
        <f t="shared" si="702"/>
        <v>8.9925956299999997E-7</v>
      </c>
      <c r="DT85">
        <f t="shared" si="702"/>
        <v>7.7221490200000005E-7</v>
      </c>
    </row>
    <row r="86" spans="1:124">
      <c r="A86">
        <f>'2000 250 200 15'!A87</f>
        <v>83</v>
      </c>
      <c r="B86">
        <f t="shared" si="527"/>
        <v>-830</v>
      </c>
      <c r="C86">
        <f>'2000 250 200 15'!B87</f>
        <v>14.6</v>
      </c>
      <c r="D86">
        <f t="shared" si="528"/>
        <v>1.1643528557844371</v>
      </c>
      <c r="E86">
        <f>'2000 250 200 15'!C220</f>
        <v>9.4701299700000003E-7</v>
      </c>
      <c r="F86">
        <f>'2000 250 200 15'!C353</f>
        <v>7.8862113199999995E-7</v>
      </c>
      <c r="G86">
        <f>'2000 250 200 15'!C486</f>
        <v>6.9147991799999996E-7</v>
      </c>
      <c r="H86">
        <f>'2000 250 200 15'!C619</f>
        <v>6.1672324399999999E-7</v>
      </c>
      <c r="I86">
        <f>'2000 250 200 15'!C752</f>
        <v>5.5046062999999998E-7</v>
      </c>
      <c r="J86">
        <f>'2000 250 200 15'!C885</f>
        <v>4.8849699799999998E-7</v>
      </c>
      <c r="K86">
        <f>'2000 250 200 15'!C1018</f>
        <v>4.3000127200000002E-7</v>
      </c>
      <c r="L86">
        <f>'2000 250 200 15'!C1151</f>
        <v>3.75354776E-7</v>
      </c>
      <c r="M86">
        <f>'2000 250 200 15'!C1284</f>
        <v>3.2519267799999999E-7</v>
      </c>
      <c r="N86">
        <f t="shared" ref="N86:U86" si="703">E86-F86</f>
        <v>1.5839186500000007E-7</v>
      </c>
      <c r="O86">
        <f t="shared" si="703"/>
        <v>9.7141213999999992E-8</v>
      </c>
      <c r="P86">
        <f t="shared" si="703"/>
        <v>7.4756673999999968E-8</v>
      </c>
      <c r="Q86">
        <f t="shared" si="703"/>
        <v>6.6262614000000018E-8</v>
      </c>
      <c r="R86">
        <f t="shared" si="703"/>
        <v>6.1963632E-8</v>
      </c>
      <c r="S86">
        <f t="shared" si="703"/>
        <v>5.8495725999999956E-8</v>
      </c>
      <c r="T86">
        <f t="shared" si="703"/>
        <v>5.4646496000000024E-8</v>
      </c>
      <c r="U86">
        <f t="shared" si="703"/>
        <v>5.0162098000000008E-8</v>
      </c>
      <c r="V86">
        <f t="shared" ref="V86:AB86" si="704">E86-2*F86+G86</f>
        <v>6.1250651000000081E-8</v>
      </c>
      <c r="W86">
        <f t="shared" si="704"/>
        <v>2.2384540000000024E-8</v>
      </c>
      <c r="X86">
        <f t="shared" si="704"/>
        <v>8.4940599999999495E-9</v>
      </c>
      <c r="Y86">
        <f t="shared" si="704"/>
        <v>4.2989820000000184E-9</v>
      </c>
      <c r="Z86">
        <f t="shared" si="704"/>
        <v>3.4679060000000445E-9</v>
      </c>
      <c r="AA86">
        <f t="shared" si="704"/>
        <v>3.8492299999999313E-9</v>
      </c>
      <c r="AB86">
        <f t="shared" si="704"/>
        <v>4.4843980000000167E-9</v>
      </c>
      <c r="AC86">
        <f t="shared" ref="AC86:AH86" si="705">E86-3*F86+3*G86-H86</f>
        <v>3.8866111000000163E-8</v>
      </c>
      <c r="AD86">
        <f t="shared" si="705"/>
        <v>1.3890479999999968E-8</v>
      </c>
      <c r="AE86">
        <f t="shared" si="705"/>
        <v>4.1950779999998252E-9</v>
      </c>
      <c r="AF86">
        <f t="shared" si="705"/>
        <v>8.310759999999739E-10</v>
      </c>
      <c r="AG86">
        <f t="shared" si="705"/>
        <v>-3.8132399999993974E-10</v>
      </c>
      <c r="AH86">
        <f t="shared" si="705"/>
        <v>-6.3516800000013832E-10</v>
      </c>
      <c r="AI86">
        <f t="shared" si="532"/>
        <v>2.4975631000000195E-8</v>
      </c>
      <c r="AJ86">
        <f t="shared" si="533"/>
        <v>9.6954020000001432E-9</v>
      </c>
      <c r="AK86">
        <f t="shared" si="534"/>
        <v>3.3640019999998513E-9</v>
      </c>
      <c r="AL86">
        <f t="shared" si="535"/>
        <v>1.2123999999998607E-9</v>
      </c>
      <c r="AM86">
        <f t="shared" si="536"/>
        <v>2.538440000000927E-10</v>
      </c>
      <c r="AN86">
        <f t="shared" si="537"/>
        <v>1.5280228999998993E-8</v>
      </c>
      <c r="AO86">
        <f t="shared" si="538"/>
        <v>6.3314000000007154E-9</v>
      </c>
      <c r="AP86">
        <f t="shared" si="539"/>
        <v>2.1516019999994083E-9</v>
      </c>
      <c r="AQ86">
        <f t="shared" si="540"/>
        <v>9.5855600000029739E-10</v>
      </c>
      <c r="AR86">
        <f t="shared" si="541"/>
        <v>8.948828999999548E-9</v>
      </c>
      <c r="AS86">
        <f t="shared" si="542"/>
        <v>4.1797980000008307E-9</v>
      </c>
      <c r="AT86">
        <f t="shared" si="543"/>
        <v>1.1930460000006991E-9</v>
      </c>
      <c r="AU86">
        <f t="shared" si="544"/>
        <v>4.7690309999987703E-9</v>
      </c>
      <c r="AV86">
        <f t="shared" si="545"/>
        <v>2.9867520000032021E-9</v>
      </c>
      <c r="AW86">
        <f t="shared" si="546"/>
        <v>1.7822789999996975E-9</v>
      </c>
      <c r="AX86">
        <f t="shared" ref="AX86:BE86" si="706">N86/(E86+F86)</f>
        <v>9.1258786833869676E-2</v>
      </c>
      <c r="AY86">
        <f t="shared" si="706"/>
        <v>6.563147428346193E-2</v>
      </c>
      <c r="AZ86">
        <f t="shared" si="706"/>
        <v>5.7144544648333434E-2</v>
      </c>
      <c r="BA86">
        <f t="shared" si="706"/>
        <v>5.6771358374678865E-2</v>
      </c>
      <c r="BB86">
        <f t="shared" si="706"/>
        <v>5.9640191601731042E-2</v>
      </c>
      <c r="BC86">
        <f t="shared" si="706"/>
        <v>6.3686266932217475E-2</v>
      </c>
      <c r="BD86">
        <f t="shared" si="706"/>
        <v>6.7853834506747285E-2</v>
      </c>
      <c r="BE86">
        <f t="shared" si="706"/>
        <v>7.160414003874177E-2</v>
      </c>
      <c r="BF86">
        <f t="shared" ref="BF86:BL86" si="707">V86/(E86+F86+G86)</f>
        <v>2.5236000374893007E-2</v>
      </c>
      <c r="BG86">
        <f t="shared" si="707"/>
        <v>1.0675448612481608E-2</v>
      </c>
      <c r="BH86">
        <f t="shared" si="707"/>
        <v>4.5699819604598773E-3</v>
      </c>
      <c r="BI86">
        <f t="shared" si="707"/>
        <v>2.596503995849762E-3</v>
      </c>
      <c r="BJ86">
        <f t="shared" si="707"/>
        <v>2.3607917144584812E-3</v>
      </c>
      <c r="BK86">
        <f t="shared" si="707"/>
        <v>2.9750132844684209E-3</v>
      </c>
      <c r="BL86">
        <f t="shared" si="707"/>
        <v>3.9665676470808011E-3</v>
      </c>
      <c r="BM86">
        <f t="shared" ref="BM86:BR86" si="708">AC86/(E86+F86+G86+H86)</f>
        <v>1.2768787318204968E-2</v>
      </c>
      <c r="BN86">
        <f t="shared" si="708"/>
        <v>5.2470664846350212E-3</v>
      </c>
      <c r="BO86">
        <f t="shared" si="708"/>
        <v>1.7872989434182846E-3</v>
      </c>
      <c r="BP86">
        <f t="shared" si="708"/>
        <v>3.9846723643426562E-4</v>
      </c>
      <c r="BQ86">
        <f t="shared" si="708"/>
        <v>-2.067565864538651E-4</v>
      </c>
      <c r="BR86">
        <f t="shared" si="708"/>
        <v>-3.9231010624634976E-4</v>
      </c>
      <c r="BS86">
        <f t="shared" si="550"/>
        <v>6.9486813694763271E-3</v>
      </c>
      <c r="BT86">
        <f t="shared" si="551"/>
        <v>3.0918610544882603E-3</v>
      </c>
      <c r="BU86">
        <f t="shared" si="552"/>
        <v>1.2113092159905256E-3</v>
      </c>
      <c r="BV86">
        <f t="shared" si="553"/>
        <v>4.9263787558289078E-4</v>
      </c>
      <c r="BW86">
        <f t="shared" si="554"/>
        <v>1.1700541901251915E-4</v>
      </c>
      <c r="BX86">
        <f t="shared" si="555"/>
        <v>3.7425903830951134E-3</v>
      </c>
      <c r="BY86">
        <f t="shared" si="556"/>
        <v>1.7755986989490297E-3</v>
      </c>
      <c r="BZ86">
        <f t="shared" si="557"/>
        <v>6.8250293672163676E-4</v>
      </c>
      <c r="CA86">
        <f t="shared" si="558"/>
        <v>3.4403338500472617E-4</v>
      </c>
      <c r="CB86">
        <f t="shared" si="559"/>
        <v>1.9829898407214704E-3</v>
      </c>
      <c r="CC86">
        <f t="shared" si="560"/>
        <v>1.0605561215612127E-3</v>
      </c>
      <c r="CD86">
        <f t="shared" si="561"/>
        <v>3.4305510408842873E-4</v>
      </c>
      <c r="CE86">
        <f t="shared" si="562"/>
        <v>9.7563087396330213E-4</v>
      </c>
      <c r="CF86">
        <f t="shared" si="563"/>
        <v>7.0007513398038027E-4</v>
      </c>
      <c r="CG86">
        <f t="shared" si="564"/>
        <v>3.4186869720530337E-4</v>
      </c>
      <c r="CH86" s="7">
        <v>250</v>
      </c>
      <c r="CI86" s="8">
        <v>250</v>
      </c>
      <c r="CJ86" s="8">
        <v>240</v>
      </c>
      <c r="CK86" s="8">
        <f t="shared" si="565"/>
        <v>1</v>
      </c>
      <c r="CL86" s="8">
        <f t="shared" si="566"/>
        <v>1</v>
      </c>
      <c r="CM86">
        <f t="shared" si="567"/>
        <v>0.04</v>
      </c>
      <c r="CN86">
        <f t="shared" si="576"/>
        <v>375</v>
      </c>
      <c r="CO86">
        <f t="shared" si="694"/>
        <v>500</v>
      </c>
      <c r="CP86">
        <f t="shared" si="694"/>
        <v>625</v>
      </c>
      <c r="CQ86">
        <f t="shared" si="694"/>
        <v>750</v>
      </c>
      <c r="CR86">
        <f t="shared" si="694"/>
        <v>875</v>
      </c>
      <c r="CS86">
        <f t="shared" si="694"/>
        <v>1000</v>
      </c>
      <c r="CT86">
        <f t="shared" si="694"/>
        <v>1125</v>
      </c>
      <c r="CU86">
        <f t="shared" si="694"/>
        <v>1250</v>
      </c>
      <c r="CV86">
        <f t="shared" si="671"/>
        <v>1.5</v>
      </c>
      <c r="CW86">
        <f t="shared" si="671"/>
        <v>2</v>
      </c>
      <c r="CX86">
        <f t="shared" si="671"/>
        <v>2.5</v>
      </c>
      <c r="CY86">
        <f t="shared" si="671"/>
        <v>3</v>
      </c>
      <c r="CZ86">
        <f t="shared" si="671"/>
        <v>3.5</v>
      </c>
      <c r="DA86">
        <f t="shared" si="671"/>
        <v>4</v>
      </c>
      <c r="DB86">
        <f t="shared" si="671"/>
        <v>4.5</v>
      </c>
      <c r="DC86">
        <f t="shared" si="662"/>
        <v>5</v>
      </c>
      <c r="DD86" s="11">
        <f t="shared" si="672"/>
        <v>2.6666666666666668E-2</v>
      </c>
      <c r="DE86" s="11">
        <f t="shared" si="672"/>
        <v>0.02</v>
      </c>
      <c r="DF86" s="11">
        <f t="shared" si="672"/>
        <v>1.6E-2</v>
      </c>
      <c r="DG86" s="11">
        <f t="shared" si="672"/>
        <v>1.3333333333333334E-2</v>
      </c>
      <c r="DH86" s="11">
        <f t="shared" si="672"/>
        <v>1.1428571428571429E-2</v>
      </c>
      <c r="DI86" s="11">
        <f t="shared" si="672"/>
        <v>0.01</v>
      </c>
      <c r="DJ86" s="11">
        <f t="shared" si="672"/>
        <v>8.8888888888888889E-3</v>
      </c>
      <c r="DK86" s="11">
        <f t="shared" si="663"/>
        <v>8.0000000000000002E-3</v>
      </c>
      <c r="DL86">
        <f t="shared" si="568"/>
        <v>10</v>
      </c>
      <c r="DM86">
        <f t="shared" ref="DM86:DT86" si="709">E86+F86</f>
        <v>1.735634129E-6</v>
      </c>
      <c r="DN86">
        <f t="shared" si="709"/>
        <v>1.4801010499999998E-6</v>
      </c>
      <c r="DO86">
        <f t="shared" si="709"/>
        <v>1.3082031619999999E-6</v>
      </c>
      <c r="DP86">
        <f t="shared" si="709"/>
        <v>1.167183874E-6</v>
      </c>
      <c r="DQ86">
        <f t="shared" si="709"/>
        <v>1.038957628E-6</v>
      </c>
      <c r="DR86">
        <f t="shared" si="709"/>
        <v>9.1849827000000005E-7</v>
      </c>
      <c r="DS86">
        <f t="shared" si="709"/>
        <v>8.0535604799999996E-7</v>
      </c>
      <c r="DT86">
        <f t="shared" si="709"/>
        <v>7.0054745399999999E-7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7030A0"/>
  </sheetPr>
  <dimension ref="A1:DK86"/>
  <sheetViews>
    <sheetView tabSelected="1" workbookViewId="0">
      <selection activeCell="K31" sqref="K31"/>
    </sheetView>
  </sheetViews>
  <sheetFormatPr defaultColWidth="8.85546875" defaultRowHeight="15"/>
  <cols>
    <col min="1" max="1" width="3.42578125" customWidth="1"/>
    <col min="2" max="2" width="5.140625" customWidth="1"/>
    <col min="3" max="3" width="9.85546875" customWidth="1"/>
    <col min="4" max="34" width="13.7109375" customWidth="1"/>
    <col min="35" max="39" width="14.42578125" customWidth="1"/>
    <col min="40" max="43" width="15.5703125" customWidth="1"/>
    <col min="44" max="46" width="16.5703125" customWidth="1"/>
    <col min="47" max="48" width="17.7109375" customWidth="1"/>
    <col min="49" max="49" width="18.85546875" customWidth="1"/>
    <col min="50" max="64" width="13" customWidth="1"/>
    <col min="65" max="65" width="13.7109375" customWidth="1"/>
    <col min="66" max="70" width="13" customWidth="1"/>
    <col min="71" max="75" width="14.28515625" customWidth="1"/>
    <col min="76" max="79" width="15.28515625" customWidth="1"/>
    <col min="80" max="82" width="16.42578125" customWidth="1"/>
    <col min="83" max="84" width="17.42578125" customWidth="1"/>
    <col min="85" max="85" width="18.7109375" customWidth="1"/>
    <col min="108" max="108" width="11.42578125" customWidth="1"/>
  </cols>
  <sheetData>
    <row r="1" spans="1:115" ht="18">
      <c r="A1" s="2" t="s">
        <v>1</v>
      </c>
      <c r="B1" s="2" t="s">
        <v>46</v>
      </c>
      <c r="C1" s="2" t="s">
        <v>47</v>
      </c>
      <c r="D1" s="2" t="s">
        <v>48</v>
      </c>
      <c r="E1" s="3" t="s">
        <v>103</v>
      </c>
      <c r="F1" s="3" t="s">
        <v>104</v>
      </c>
      <c r="G1" s="3" t="s">
        <v>105</v>
      </c>
      <c r="H1" s="3" t="s">
        <v>106</v>
      </c>
      <c r="I1" s="3" t="s">
        <v>107</v>
      </c>
      <c r="J1" s="3" t="s">
        <v>108</v>
      </c>
      <c r="K1" s="3" t="s">
        <v>109</v>
      </c>
      <c r="L1" s="3" t="s">
        <v>110</v>
      </c>
      <c r="M1" s="3" t="s">
        <v>111</v>
      </c>
      <c r="N1" s="3" t="s">
        <v>112</v>
      </c>
      <c r="O1" s="3" t="s">
        <v>113</v>
      </c>
      <c r="P1" s="3" t="s">
        <v>114</v>
      </c>
      <c r="Q1" s="3" t="s">
        <v>115</v>
      </c>
      <c r="R1" s="3" t="s">
        <v>116</v>
      </c>
      <c r="S1" s="3" t="s">
        <v>117</v>
      </c>
      <c r="T1" s="3" t="s">
        <v>118</v>
      </c>
      <c r="U1" s="3" t="s">
        <v>119</v>
      </c>
      <c r="V1" s="3" t="s">
        <v>120</v>
      </c>
      <c r="W1" s="3" t="s">
        <v>121</v>
      </c>
      <c r="X1" s="3" t="s">
        <v>122</v>
      </c>
      <c r="Y1" s="3" t="s">
        <v>123</v>
      </c>
      <c r="Z1" s="3" t="s">
        <v>124</v>
      </c>
      <c r="AA1" s="3" t="s">
        <v>125</v>
      </c>
      <c r="AB1" s="3" t="s">
        <v>126</v>
      </c>
      <c r="AC1" s="3" t="s">
        <v>127</v>
      </c>
      <c r="AD1" s="3" t="s">
        <v>128</v>
      </c>
      <c r="AE1" s="3" t="s">
        <v>129</v>
      </c>
      <c r="AF1" s="3" t="s">
        <v>130</v>
      </c>
      <c r="AG1" s="3" t="s">
        <v>131</v>
      </c>
      <c r="AH1" s="3" t="s">
        <v>132</v>
      </c>
      <c r="AI1" s="3" t="s">
        <v>133</v>
      </c>
      <c r="AJ1" s="3" t="s">
        <v>134</v>
      </c>
      <c r="AK1" s="3" t="s">
        <v>135</v>
      </c>
      <c r="AL1" s="3" t="s">
        <v>136</v>
      </c>
      <c r="AM1" s="3" t="s">
        <v>137</v>
      </c>
      <c r="AN1" s="3" t="s">
        <v>138</v>
      </c>
      <c r="AO1" s="3" t="s">
        <v>139</v>
      </c>
      <c r="AP1" s="3" t="s">
        <v>140</v>
      </c>
      <c r="AQ1" s="3" t="s">
        <v>141</v>
      </c>
      <c r="AR1" s="3" t="s">
        <v>142</v>
      </c>
      <c r="AS1" s="3" t="s">
        <v>143</v>
      </c>
      <c r="AT1" s="3" t="s">
        <v>144</v>
      </c>
      <c r="AU1" s="3" t="s">
        <v>145</v>
      </c>
      <c r="AV1" s="3" t="s">
        <v>146</v>
      </c>
      <c r="AW1" s="3" t="s">
        <v>147</v>
      </c>
      <c r="AX1" s="3" t="s">
        <v>223</v>
      </c>
      <c r="AY1" s="3" t="s">
        <v>224</v>
      </c>
      <c r="AZ1" s="3" t="s">
        <v>225</v>
      </c>
      <c r="BA1" s="3" t="s">
        <v>226</v>
      </c>
      <c r="BB1" s="3" t="s">
        <v>227</v>
      </c>
      <c r="BC1" s="3" t="s">
        <v>228</v>
      </c>
      <c r="BD1" s="3" t="s">
        <v>229</v>
      </c>
      <c r="BE1" s="3" t="s">
        <v>230</v>
      </c>
      <c r="BF1" s="4" t="s">
        <v>231</v>
      </c>
      <c r="BG1" s="4" t="s">
        <v>232</v>
      </c>
      <c r="BH1" s="4" t="s">
        <v>233</v>
      </c>
      <c r="BI1" s="4" t="s">
        <v>234</v>
      </c>
      <c r="BJ1" s="4" t="s">
        <v>235</v>
      </c>
      <c r="BK1" s="4" t="s">
        <v>236</v>
      </c>
      <c r="BL1" s="4" t="s">
        <v>237</v>
      </c>
      <c r="BM1" s="4" t="s">
        <v>238</v>
      </c>
      <c r="BN1" s="4" t="s">
        <v>239</v>
      </c>
      <c r="BO1" s="4" t="s">
        <v>240</v>
      </c>
      <c r="BP1" s="4" t="s">
        <v>241</v>
      </c>
      <c r="BQ1" s="4" t="s">
        <v>242</v>
      </c>
      <c r="BR1" s="4" t="s">
        <v>243</v>
      </c>
      <c r="BS1" s="4" t="s">
        <v>244</v>
      </c>
      <c r="BT1" s="4" t="s">
        <v>245</v>
      </c>
      <c r="BU1" s="4" t="s">
        <v>246</v>
      </c>
      <c r="BV1" s="4" t="s">
        <v>247</v>
      </c>
      <c r="BW1" s="4" t="s">
        <v>248</v>
      </c>
      <c r="BX1" s="4" t="s">
        <v>249</v>
      </c>
      <c r="BY1" s="4" t="s">
        <v>250</v>
      </c>
      <c r="BZ1" s="4" t="s">
        <v>251</v>
      </c>
      <c r="CA1" s="4" t="s">
        <v>252</v>
      </c>
      <c r="CB1" s="4" t="s">
        <v>253</v>
      </c>
      <c r="CC1" s="4" t="s">
        <v>254</v>
      </c>
      <c r="CD1" s="4" t="s">
        <v>255</v>
      </c>
      <c r="CE1" s="4" t="s">
        <v>256</v>
      </c>
      <c r="CF1" s="4" t="s">
        <v>257</v>
      </c>
      <c r="CG1" s="4" t="s">
        <v>258</v>
      </c>
      <c r="CH1" s="5" t="s">
        <v>72</v>
      </c>
      <c r="CI1" s="6" t="s">
        <v>184</v>
      </c>
      <c r="CJ1" s="6" t="s">
        <v>185</v>
      </c>
      <c r="CK1" s="9" t="s">
        <v>186</v>
      </c>
      <c r="CL1" s="9" t="s">
        <v>187</v>
      </c>
      <c r="CM1" s="9" t="s">
        <v>188</v>
      </c>
      <c r="CN1" s="10" t="s">
        <v>189</v>
      </c>
      <c r="CO1" s="10" t="s">
        <v>190</v>
      </c>
      <c r="CP1" s="10" t="s">
        <v>191</v>
      </c>
      <c r="CQ1" s="10" t="s">
        <v>192</v>
      </c>
      <c r="CR1" s="10" t="s">
        <v>193</v>
      </c>
      <c r="CS1" s="10" t="s">
        <v>194</v>
      </c>
      <c r="CT1" s="10" t="s">
        <v>195</v>
      </c>
      <c r="CU1" s="10" t="s">
        <v>196</v>
      </c>
      <c r="CV1" s="10" t="s">
        <v>197</v>
      </c>
      <c r="CW1" s="10" t="s">
        <v>198</v>
      </c>
      <c r="CX1" s="10" t="s">
        <v>199</v>
      </c>
      <c r="CY1" s="10" t="s">
        <v>200</v>
      </c>
      <c r="CZ1" s="10" t="s">
        <v>201</v>
      </c>
      <c r="DA1" s="10" t="s">
        <v>202</v>
      </c>
      <c r="DB1" s="10" t="s">
        <v>203</v>
      </c>
      <c r="DC1" s="10" t="s">
        <v>204</v>
      </c>
      <c r="DD1" s="10" t="s">
        <v>205</v>
      </c>
      <c r="DE1" s="10" t="s">
        <v>206</v>
      </c>
      <c r="DF1" s="10" t="s">
        <v>207</v>
      </c>
      <c r="DG1" s="10" t="s">
        <v>208</v>
      </c>
      <c r="DH1" s="10" t="s">
        <v>209</v>
      </c>
      <c r="DI1" s="10" t="s">
        <v>210</v>
      </c>
      <c r="DJ1" s="10" t="s">
        <v>211</v>
      </c>
      <c r="DK1" s="10" t="s">
        <v>212</v>
      </c>
    </row>
    <row r="2" spans="1:115" s="1" customFormat="1">
      <c r="A2" s="1" t="s">
        <v>1</v>
      </c>
      <c r="B2" s="1" t="s">
        <v>46</v>
      </c>
      <c r="C2" s="1" t="s">
        <v>47</v>
      </c>
      <c r="D2" s="1" t="s">
        <v>48</v>
      </c>
      <c r="E2" s="1">
        <v>2500</v>
      </c>
      <c r="F2" s="1">
        <v>3500</v>
      </c>
      <c r="G2" s="1">
        <v>4500</v>
      </c>
      <c r="H2" s="1">
        <v>5500</v>
      </c>
      <c r="I2" s="1">
        <v>6500</v>
      </c>
      <c r="J2" s="1">
        <v>7500</v>
      </c>
      <c r="K2" s="1">
        <v>8500</v>
      </c>
      <c r="L2" s="1">
        <v>9500</v>
      </c>
      <c r="M2" s="1">
        <v>10500</v>
      </c>
      <c r="N2" s="1">
        <f t="shared" ref="N2:U2" si="0">(F2+E2)/2</f>
        <v>3000</v>
      </c>
      <c r="O2" s="1">
        <f t="shared" si="0"/>
        <v>4000</v>
      </c>
      <c r="P2" s="1">
        <f t="shared" si="0"/>
        <v>5000</v>
      </c>
      <c r="Q2" s="1">
        <f t="shared" si="0"/>
        <v>6000</v>
      </c>
      <c r="R2" s="1">
        <f t="shared" si="0"/>
        <v>7000</v>
      </c>
      <c r="S2" s="1">
        <f t="shared" si="0"/>
        <v>8000</v>
      </c>
      <c r="T2" s="1">
        <f t="shared" si="0"/>
        <v>9000</v>
      </c>
      <c r="U2" s="1">
        <f t="shared" si="0"/>
        <v>10000</v>
      </c>
      <c r="V2" s="1">
        <f t="shared" ref="V2:AB2" si="1">(E2+F2+G2)/3</f>
        <v>3500</v>
      </c>
      <c r="W2" s="1">
        <f t="shared" si="1"/>
        <v>4500</v>
      </c>
      <c r="X2" s="1">
        <f t="shared" si="1"/>
        <v>5500</v>
      </c>
      <c r="Y2" s="1">
        <f t="shared" si="1"/>
        <v>6500</v>
      </c>
      <c r="Z2" s="1">
        <f t="shared" si="1"/>
        <v>7500</v>
      </c>
      <c r="AA2" s="1">
        <f t="shared" si="1"/>
        <v>8500</v>
      </c>
      <c r="AB2" s="1">
        <f t="shared" si="1"/>
        <v>9500</v>
      </c>
      <c r="AC2" s="1">
        <f t="shared" ref="AC2:AH2" si="2">(E2+F2+G2+H2)/4</f>
        <v>4000</v>
      </c>
      <c r="AD2" s="1">
        <f t="shared" si="2"/>
        <v>5000</v>
      </c>
      <c r="AE2" s="1">
        <f t="shared" si="2"/>
        <v>6000</v>
      </c>
      <c r="AF2" s="1">
        <f t="shared" si="2"/>
        <v>7000</v>
      </c>
      <c r="AG2" s="1">
        <f t="shared" si="2"/>
        <v>8000</v>
      </c>
      <c r="AH2" s="1">
        <f t="shared" si="2"/>
        <v>9000</v>
      </c>
      <c r="AI2" s="1">
        <f>(E2+F2+G2+H2+I2)/5</f>
        <v>4500</v>
      </c>
      <c r="AJ2" s="1">
        <f>(F2+G2+H2+I2+J2)/5</f>
        <v>5500</v>
      </c>
      <c r="AK2" s="1">
        <f>(G2+H2+I2+J2+K2)/5</f>
        <v>6500</v>
      </c>
      <c r="AL2" s="1">
        <f>(H2+I2+J2+K2+L2)/5</f>
        <v>7500</v>
      </c>
      <c r="AM2" s="1">
        <f>(I2+J2+K2+L2+M2)/5</f>
        <v>8500</v>
      </c>
      <c r="AN2" s="1">
        <f>(E2+F2+G2+H2+I2+J2)/6</f>
        <v>5000</v>
      </c>
      <c r="AO2" s="1">
        <f>(F2+G2+H2+I2+J2+K2)/6</f>
        <v>6000</v>
      </c>
      <c r="AP2" s="1">
        <f>(G2+H2+I2+J2+K2+L2)/6</f>
        <v>7000</v>
      </c>
      <c r="AQ2" s="1">
        <f>(H2+I2+J2+K2+L2+M2)/6</f>
        <v>8000</v>
      </c>
      <c r="AR2" s="1">
        <f>(E2+F2+G2+H2+I2+J2+K2)/7</f>
        <v>5500</v>
      </c>
      <c r="AS2" s="1">
        <f>(F2+G2+H2+I2+J2+K2+L2)/7</f>
        <v>6500</v>
      </c>
      <c r="AT2" s="1">
        <f>(G2+H2+I2+J2+K2+L2+M2)/7</f>
        <v>7500</v>
      </c>
      <c r="AU2" s="1">
        <f>(E2+F2+G2+H2+I2+J2+K2+L2)/8</f>
        <v>6000</v>
      </c>
      <c r="AV2" s="1">
        <f>(F2+G2+H2+I2+J2+K2+L2+M2)/8</f>
        <v>7000</v>
      </c>
      <c r="AW2" s="1">
        <f>(E2+F2+G2+H2+I2+J2+K2+L2+M2)/9</f>
        <v>6500</v>
      </c>
      <c r="AX2" s="1">
        <f t="shared" ref="AX2:BE2" si="3">(E2+F2)/2</f>
        <v>3000</v>
      </c>
      <c r="AY2" s="1">
        <f t="shared" si="3"/>
        <v>4000</v>
      </c>
      <c r="AZ2" s="1">
        <f t="shared" si="3"/>
        <v>5000</v>
      </c>
      <c r="BA2" s="1">
        <f t="shared" si="3"/>
        <v>6000</v>
      </c>
      <c r="BB2" s="1">
        <f t="shared" si="3"/>
        <v>7000</v>
      </c>
      <c r="BC2" s="1">
        <f t="shared" si="3"/>
        <v>8000</v>
      </c>
      <c r="BD2" s="1">
        <f t="shared" si="3"/>
        <v>9000</v>
      </c>
      <c r="BE2" s="1">
        <f t="shared" si="3"/>
        <v>10000</v>
      </c>
      <c r="BF2" s="1">
        <f t="shared" ref="BF2:BL2" si="4">(E2+F2+G2)/3</f>
        <v>3500</v>
      </c>
      <c r="BG2" s="1">
        <f t="shared" si="4"/>
        <v>4500</v>
      </c>
      <c r="BH2" s="1">
        <f t="shared" si="4"/>
        <v>5500</v>
      </c>
      <c r="BI2" s="1">
        <f t="shared" si="4"/>
        <v>6500</v>
      </c>
      <c r="BJ2" s="1">
        <f t="shared" si="4"/>
        <v>7500</v>
      </c>
      <c r="BK2" s="1">
        <f t="shared" si="4"/>
        <v>8500</v>
      </c>
      <c r="BL2" s="1">
        <f t="shared" si="4"/>
        <v>9500</v>
      </c>
      <c r="BM2" s="1">
        <f t="shared" ref="BM2:BR2" si="5">(E2+F2+G2+H2)/4</f>
        <v>4000</v>
      </c>
      <c r="BN2" s="1">
        <f t="shared" si="5"/>
        <v>5000</v>
      </c>
      <c r="BO2" s="1">
        <f t="shared" si="5"/>
        <v>6000</v>
      </c>
      <c r="BP2" s="1">
        <f t="shared" si="5"/>
        <v>7000</v>
      </c>
      <c r="BQ2" s="1">
        <f t="shared" si="5"/>
        <v>8000</v>
      </c>
      <c r="BR2" s="1">
        <f t="shared" si="5"/>
        <v>9000</v>
      </c>
      <c r="BS2" s="1">
        <f>(E2+F2+G2+H2+I2)/5</f>
        <v>4500</v>
      </c>
      <c r="BT2" s="1">
        <f>(F2+G2+H2+I2+J2)/5</f>
        <v>5500</v>
      </c>
      <c r="BU2" s="1">
        <f>(G2+H2+I2+J2+K2)/5</f>
        <v>6500</v>
      </c>
      <c r="BV2" s="1">
        <f>(H2+I2+J2+K2+L2)/5</f>
        <v>7500</v>
      </c>
      <c r="BW2" s="1">
        <f>(I2+J2+K2+L2+M2)/5</f>
        <v>8500</v>
      </c>
      <c r="BX2" s="1">
        <f>(E2+F2+G2+H2+I2+J2)/6</f>
        <v>5000</v>
      </c>
      <c r="BY2" s="1">
        <f>(F2+G2+H2+I2+J2+K2)/6</f>
        <v>6000</v>
      </c>
      <c r="BZ2" s="1">
        <f>(G2+H2+I2+J2+K2+L2)/6</f>
        <v>7000</v>
      </c>
      <c r="CA2" s="1">
        <f>(H2+I2+J2+K2+L2+M2)/6</f>
        <v>8000</v>
      </c>
      <c r="CB2" s="1">
        <f>(E2+F2+G2+H2+I2+J2+K2)/7</f>
        <v>5500</v>
      </c>
      <c r="CC2" s="1">
        <f>(F2+G2+H2+I2+J2+K2+L2)/7</f>
        <v>6500</v>
      </c>
      <c r="CD2" s="1">
        <f>(G2+H2+I2+J2+K2+L2+M2)/7</f>
        <v>7500</v>
      </c>
      <c r="CE2" s="1">
        <f>(E2+F2+G2+H2+I2+J2+K2+L2)/8</f>
        <v>6000</v>
      </c>
      <c r="CF2" s="1">
        <f>(F2+G2+H2+I2+J2+K2+L2+M2)/8</f>
        <v>7000</v>
      </c>
      <c r="CG2" s="1">
        <f>(E2+F2+G2+H2+I2+J2+K2+L2+M2)/9</f>
        <v>6500</v>
      </c>
      <c r="CH2" s="1" t="s">
        <v>72</v>
      </c>
      <c r="CI2" s="1" t="s">
        <v>73</v>
      </c>
      <c r="CJ2" s="1" t="s">
        <v>74</v>
      </c>
      <c r="CK2" s="1" t="s">
        <v>75</v>
      </c>
      <c r="CL2" s="1" t="s">
        <v>76</v>
      </c>
      <c r="CM2" s="1" t="s">
        <v>77</v>
      </c>
      <c r="CN2" s="1" t="s">
        <v>78</v>
      </c>
      <c r="CO2" s="1" t="s">
        <v>79</v>
      </c>
      <c r="CP2" s="1" t="s">
        <v>80</v>
      </c>
      <c r="CQ2" s="1" t="s">
        <v>81</v>
      </c>
      <c r="CR2" s="1" t="s">
        <v>82</v>
      </c>
      <c r="CS2" s="1" t="s">
        <v>83</v>
      </c>
      <c r="CT2" s="1" t="s">
        <v>84</v>
      </c>
      <c r="CU2" s="1" t="s">
        <v>85</v>
      </c>
      <c r="CV2" s="1" t="s">
        <v>86</v>
      </c>
      <c r="CW2" s="1" t="s">
        <v>87</v>
      </c>
      <c r="CX2" s="1" t="s">
        <v>88</v>
      </c>
      <c r="CY2" s="1" t="s">
        <v>89</v>
      </c>
      <c r="CZ2" s="1" t="s">
        <v>90</v>
      </c>
      <c r="DA2" s="1" t="s">
        <v>91</v>
      </c>
      <c r="DB2" s="1" t="s">
        <v>92</v>
      </c>
      <c r="DC2" s="1" t="s">
        <v>93</v>
      </c>
      <c r="DD2" s="1" t="s">
        <v>94</v>
      </c>
      <c r="DE2" s="1" t="s">
        <v>95</v>
      </c>
      <c r="DF2" s="1" t="s">
        <v>96</v>
      </c>
      <c r="DG2" s="1" t="s">
        <v>97</v>
      </c>
      <c r="DH2" s="1" t="s">
        <v>98</v>
      </c>
      <c r="DI2" s="1" t="s">
        <v>99</v>
      </c>
      <c r="DJ2" s="1" t="s">
        <v>100</v>
      </c>
      <c r="DK2" s="1" t="s">
        <v>101</v>
      </c>
    </row>
    <row r="3" spans="1:115">
      <c r="A3">
        <f>'2000 250 200 1'!A4</f>
        <v>0</v>
      </c>
      <c r="B3">
        <f t="shared" ref="B3:B66" si="6">A3*10*-1</f>
        <v>0</v>
      </c>
      <c r="C3">
        <f>'2000 250 200 1'!B4</f>
        <v>1E-3</v>
      </c>
      <c r="D3">
        <f t="shared" ref="D3:D66" si="7">LOG10(C3)</f>
        <v>-3</v>
      </c>
      <c r="E3">
        <f>2*('2000 250 200 15 PP'!E3-'2000 250 200 0 PP'!E3)/('2000 250 200 15 PP'!E3+'2000 250 200 0 PP'!E3)</f>
        <v>-6.5301338765033829E-4</v>
      </c>
      <c r="F3">
        <f>2*('2000 250 200 15 PP'!F3-'2000 250 200 0 PP'!F3)/('2000 250 200 15 PP'!F3+'2000 250 200 0 PP'!F3)</f>
        <v>-7.9535395371142358E-4</v>
      </c>
      <c r="G3">
        <f>2*('2000 250 200 15 PP'!G3-'2000 250 200 0 PP'!G3)/('2000 250 200 15 PP'!G3+'2000 250 200 0 PP'!G3)</f>
        <v>-7.8962803307845632E-4</v>
      </c>
      <c r="H3">
        <f>2*('2000 250 200 15 PP'!H3-'2000 250 200 0 PP'!H3)/('2000 250 200 15 PP'!H3+'2000 250 200 0 PP'!H3)</f>
        <v>-7.3240742770692762E-4</v>
      </c>
      <c r="I3">
        <f>2*('2000 250 200 15 PP'!I3-'2000 250 200 0 PP'!I3)/('2000 250 200 15 PP'!I3+'2000 250 200 0 PP'!I3)</f>
        <v>-6.6134579182170101E-4</v>
      </c>
      <c r="J3">
        <f>2*('2000 250 200 15 PP'!J3-'2000 250 200 0 PP'!J3)/('2000 250 200 15 PP'!J3+'2000 250 200 0 PP'!J3)</f>
        <v>-5.9058660619533778E-4</v>
      </c>
      <c r="K3">
        <f>2*('2000 250 200 15 PP'!K3-'2000 250 200 0 PP'!K3)/('2000 250 200 15 PP'!K3+'2000 250 200 0 PP'!K3)</f>
        <v>-5.256373771580199E-4</v>
      </c>
      <c r="L3">
        <f>2*('2000 250 200 15 PP'!L3-'2000 250 200 0 PP'!L3)/('2000 250 200 15 PP'!L3+'2000 250 200 0 PP'!L3)</f>
        <v>-4.6788749052688203E-4</v>
      </c>
      <c r="M3">
        <f>2*('2000 250 200 15 PP'!M3-'2000 250 200 0 PP'!M3)/('2000 250 200 15 PP'!M3+'2000 250 200 0 PP'!M3)</f>
        <v>-4.1717954187905828E-4</v>
      </c>
      <c r="N3">
        <f>2*('2000 250 200 15 PP'!N3-'2000 250 200 0 PP'!N3)/('2000 250 200 15 PP'!N3+'2000 250 200 0 PP'!N3)</f>
        <v>-5.674806907585326E-4</v>
      </c>
      <c r="O3">
        <f>2*('2000 250 200 15 PP'!O3-'2000 250 200 0 PP'!O3)/('2000 250 200 15 PP'!O3+'2000 250 200 0 PP'!O3)</f>
        <v>-8.009558888202418E-4</v>
      </c>
      <c r="P3">
        <f>2*('2000 250 200 15 PP'!P3-'2000 250 200 0 PP'!P3)/('2000 250 200 15 PP'!P3+'2000 250 200 0 PP'!P3)</f>
        <v>-8.6576548809520217E-4</v>
      </c>
      <c r="Q3">
        <f>2*('2000 250 200 15 PP'!Q3-'2000 250 200 0 PP'!Q3)/('2000 250 200 15 PP'!Q3+'2000 250 200 0 PP'!Q3)</f>
        <v>-8.5115790566561689E-4</v>
      </c>
      <c r="R3">
        <f>2*('2000 250 200 15 PP'!R3-'2000 250 200 0 PP'!R3)/('2000 250 200 15 PP'!R3+'2000 250 200 0 PP'!R3)</f>
        <v>-8.0323653256013437E-4</v>
      </c>
      <c r="S3">
        <f>2*('2000 250 200 15 PP'!S3-'2000 250 200 0 PP'!S3)/('2000 250 200 15 PP'!S3+'2000 250 200 0 PP'!S3)</f>
        <v>-7.4229392242769715E-4</v>
      </c>
      <c r="T3">
        <f>2*('2000 250 200 15 PP'!T3-'2000 250 200 0 PP'!T3)/('2000 250 200 15 PP'!T3+'2000 250 200 0 PP'!T3)</f>
        <v>-6.7949513824345793E-4</v>
      </c>
      <c r="U3">
        <f>2*('2000 250 200 15 PP'!U3-'2000 250 200 0 PP'!U3)/('2000 250 200 15 PP'!U3+'2000 250 200 0 PP'!U3)</f>
        <v>-6.1956821595624911E-4</v>
      </c>
      <c r="V3">
        <f>2*('2000 250 200 15 PP'!V3-'2000 250 200 0 PP'!V3)/('2000 250 200 15 PP'!V3+'2000 250 200 0 PP'!V3)</f>
        <v>-4.6562858630033266E-4</v>
      </c>
      <c r="W3">
        <f>2*('2000 250 200 15 PP'!W3-'2000 250 200 0 PP'!W3)/('2000 250 200 15 PP'!W3+'2000 250 200 0 PP'!W3)</f>
        <v>-7.5406638938387189E-4</v>
      </c>
      <c r="X3">
        <f>2*('2000 250 200 15 PP'!X3-'2000 250 200 0 PP'!X3)/('2000 250 200 15 PP'!X3+'2000 250 200 0 PP'!X3)</f>
        <v>-8.8026517653249151E-4</v>
      </c>
      <c r="Y3">
        <f>2*('2000 250 200 15 PP'!Y3-'2000 250 200 0 PP'!Y3)/('2000 250 200 15 PP'!Y3+'2000 250 200 0 PP'!Y3)</f>
        <v>-9.1118092589884223E-4</v>
      </c>
      <c r="Z3">
        <f>2*('2000 250 200 15 PP'!Z3-'2000 250 200 0 PP'!Z3)/('2000 250 200 15 PP'!Z3+'2000 250 200 0 PP'!Z3)</f>
        <v>-8.9508473284083542E-4</v>
      </c>
      <c r="AA3">
        <f>2*('2000 250 200 15 PP'!AA3-'2000 250 200 0 PP'!AA3)/('2000 250 200 15 PP'!AA3+'2000 250 200 0 PP'!AA3)</f>
        <v>-8.527136033244831E-4</v>
      </c>
      <c r="AB3">
        <f>2*('2000 250 200 15 PP'!AB3-'2000 250 200 0 PP'!AB3)/('2000 250 200 15 PP'!AB3+'2000 250 200 0 PP'!AB3)</f>
        <v>-7.9980525907268399E-4</v>
      </c>
      <c r="AC3">
        <f>2*('2000 250 200 15 PP'!AC3-'2000 250 200 0 PP'!AC3)/('2000 250 200 15 PP'!AC3+'2000 250 200 0 PP'!AC3)</f>
        <v>-3.6787837266037503E-4</v>
      </c>
      <c r="AD3">
        <f>2*('2000 250 200 15 PP'!AD3-'2000 250 200 0 PP'!AD3)/('2000 250 200 15 PP'!AD3+'2000 250 200 0 PP'!AD3)</f>
        <v>-6.8212322015317626E-4</v>
      </c>
      <c r="AE3">
        <f>2*('2000 250 200 15 PP'!AE3-'2000 250 200 0 PP'!AE3)/('2000 250 200 15 PP'!AE3+'2000 250 200 0 PP'!AE3)</f>
        <v>-8.5590850140936331E-4</v>
      </c>
      <c r="AF3">
        <f>2*('2000 250 200 15 PP'!AF3-'2000 250 200 0 PP'!AF3)/('2000 250 200 15 PP'!AF3+'2000 250 200 0 PP'!AF3)</f>
        <v>-9.2725064451951687E-4</v>
      </c>
      <c r="AG3">
        <f>2*('2000 250 200 15 PP'!AG3-'2000 250 200 0 PP'!AG3)/('2000 250 200 15 PP'!AG3+'2000 250 200 0 PP'!AG3)</f>
        <v>-9.4612333576442158E-4</v>
      </c>
      <c r="AH3">
        <f>2*('2000 250 200 15 PP'!AH3-'2000 250 200 0 PP'!AH3)/('2000 250 200 15 PP'!AH3+'2000 250 200 0 PP'!AH3)</f>
        <v>-9.2717840921272855E-4</v>
      </c>
      <c r="AI3">
        <f>2*('2000 250 200 15 PP'!AI3-'2000 250 200 0 PP'!AI3)/('2000 250 200 15 PP'!AI3+'2000 250 200 0 PP'!AI3)</f>
        <v>-2.8137936063882653E-4</v>
      </c>
      <c r="AJ3">
        <f>2*('2000 250 200 15 PP'!AJ3-'2000 250 200 0 PP'!AJ3)/('2000 250 200 15 PP'!AJ3+'2000 250 200 0 PP'!AJ3)</f>
        <v>-6.0076810255785674E-4</v>
      </c>
      <c r="AK3">
        <f>2*('2000 250 200 15 PP'!AK3-'2000 250 200 0 PP'!AK3)/('2000 250 200 15 PP'!AK3+'2000 250 200 0 PP'!AK3)</f>
        <v>-8.0947683760520281E-4</v>
      </c>
      <c r="AL3">
        <f>2*('2000 250 200 15 PP'!AL3-'2000 250 200 0 PP'!AL3)/('2000 250 200 15 PP'!AL3+'2000 250 200 0 PP'!AL3)</f>
        <v>-9.1163004863513159E-4</v>
      </c>
      <c r="AM3">
        <f>2*('2000 250 200 15 PP'!AM3-'2000 250 200 0 PP'!AM3)/('2000 250 200 15 PP'!AM3+'2000 250 200 0 PP'!AM3)</f>
        <v>-9.6509490111623642E-4</v>
      </c>
      <c r="AN3">
        <f>2*('2000 250 200 15 PP'!AN3-'2000 250 200 0 PP'!AN3)/('2000 250 200 15 PP'!AN3+'2000 250 200 0 PP'!AN3)</f>
        <v>-2.0767938978602675E-4</v>
      </c>
      <c r="AO3">
        <f>2*('2000 250 200 15 PP'!AO3-'2000 250 200 0 PP'!AO3)/('2000 250 200 15 PP'!AO3+'2000 250 200 0 PP'!AO3)</f>
        <v>-5.1815674384251317E-4</v>
      </c>
      <c r="AP3">
        <f>2*('2000 250 200 15 PP'!AP3-'2000 250 200 0 PP'!AP3)/('2000 250 200 15 PP'!AP3+'2000 250 200 0 PP'!AP3)</f>
        <v>-7.5298335026323913E-4</v>
      </c>
      <c r="AQ3">
        <f>2*('2000 250 200 15 PP'!AQ3-'2000 250 200 0 PP'!AQ3)/('2000 250 200 15 PP'!AQ3+'2000 250 200 0 PP'!AQ3)</f>
        <v>-8.7392788419303024E-4</v>
      </c>
      <c r="AR3">
        <f>2*('2000 250 200 15 PP'!AR3-'2000 250 200 0 PP'!AR3)/('2000 250 200 15 PP'!AR3+'2000 250 200 0 PP'!AR3)</f>
        <v>-1.4618629746356628E-4</v>
      </c>
      <c r="AS3">
        <f>2*('2000 250 200 15 PP'!AS3-'2000 250 200 0 PP'!AS3)/('2000 250 200 15 PP'!AS3+'2000 250 200 0 PP'!AS3)</f>
        <v>-4.3783449546029016E-4</v>
      </c>
      <c r="AT3">
        <f>2*('2000 250 200 15 PP'!AT3-'2000 250 200 0 PP'!AT3)/('2000 250 200 15 PP'!AT3+'2000 250 200 0 PP'!AT3)</f>
        <v>-6.949304748785388E-4</v>
      </c>
      <c r="AU3">
        <f>2*('2000 250 200 15 PP'!AU3-'2000 250 200 0 PP'!AU3)/('2000 250 200 15 PP'!AU3+'2000 250 200 0 PP'!AU3)</f>
        <v>-9.5693001469813807E-5</v>
      </c>
      <c r="AV3">
        <f>2*('2000 250 200 15 PP'!AV3-'2000 250 200 0 PP'!AV3)/('2000 250 200 15 PP'!AV3+'2000 250 200 0 PP'!AV3)</f>
        <v>-3.6055541820819261E-4</v>
      </c>
      <c r="AW3">
        <f>2*('2000 250 200 15 PP'!AW3-'2000 250 200 0 PP'!AW3)/('2000 250 200 15 PP'!AW3+'2000 250 200 0 PP'!AW3)</f>
        <v>-5.5020953441914502E-5</v>
      </c>
      <c r="AX3">
        <f>'2000 250 200 15 PP'!AX3-'2000 250 200 0 PP'!AX3</f>
        <v>5.648976542088624E-5</v>
      </c>
      <c r="AY3">
        <f>'2000 250 200 15 PP'!AY3-'2000 250 200 0 PP'!AY3</f>
        <v>-2.5354671357447067E-6</v>
      </c>
      <c r="AZ3">
        <f>'2000 250 200 15 PP'!AZ3-'2000 250 200 0 PP'!AZ3</f>
        <v>-2.647589639864778E-5</v>
      </c>
      <c r="BA3">
        <f>'2000 250 200 15 PP'!BA3-'2000 250 200 0 PP'!BA3</f>
        <v>-3.3646352854049821E-5</v>
      </c>
      <c r="BB3">
        <f>'2000 250 200 15 PP'!BB3-'2000 250 200 0 PP'!BB3</f>
        <v>-3.3970351656198439E-5</v>
      </c>
      <c r="BC3">
        <f>'2000 250 200 15 PP'!BC3-'2000 250 200 0 PP'!BC3</f>
        <v>-3.1465043452499897E-5</v>
      </c>
      <c r="BD3">
        <f>'2000 250 200 15 PP'!BD3-'2000 250 200 0 PP'!BD3</f>
        <v>-2.8153952401077653E-5</v>
      </c>
      <c r="BE3">
        <f>'2000 250 200 15 PP'!BE3-'2000 250 200 0 PP'!BE3</f>
        <v>-2.4833954010289316E-5</v>
      </c>
      <c r="BF3">
        <f>'2000 250 200 15 PP'!BF3-'2000 250 200 0 PP'!BF3</f>
        <v>6.6271731780587206E-5</v>
      </c>
      <c r="BG3">
        <f>'2000 250 200 15 PP'!BG3-'2000 250 200 0 PP'!BG3</f>
        <v>4.9008531859962012E-6</v>
      </c>
      <c r="BH3">
        <f>'2000 250 200 15 PP'!BH3-'2000 250 200 0 PP'!BH3</f>
        <v>-1.466870900841688E-5</v>
      </c>
      <c r="BI3">
        <f>'2000 250 200 15 PP'!BI3-'2000 250 200 0 PP'!BI3</f>
        <v>-1.86707353204002E-5</v>
      </c>
      <c r="BJ3">
        <f>'2000 250 200 15 PP'!BJ3-'2000 250 200 0 PP'!BJ3</f>
        <v>-1.7756401833893265E-5</v>
      </c>
      <c r="BK3">
        <f>'2000 250 200 15 PP'!BK3-'2000 250 200 0 PP'!BK3</f>
        <v>-1.5298109848065067E-5</v>
      </c>
      <c r="BL3">
        <f>'2000 250 200 15 PP'!BL3-'2000 250 200 0 PP'!BL3</f>
        <v>-1.272674586803163E-5</v>
      </c>
      <c r="BM3">
        <f>'2000 250 200 15 PP'!BM3-'2000 250 200 0 PP'!BM3</f>
        <v>6.5757109457525997E-5</v>
      </c>
      <c r="BN3">
        <f>'2000 250 200 15 PP'!BN3-'2000 250 200 0 PP'!BN3</f>
        <v>8.6600397346259239E-6</v>
      </c>
      <c r="BO3">
        <f>'2000 250 200 15 PP'!BO3-'2000 250 200 0 PP'!BO3</f>
        <v>-6.9163697117430312E-6</v>
      </c>
      <c r="BP3">
        <f>'2000 250 200 15 PP'!BP3-'2000 250 200 0 PP'!BP3</f>
        <v>-9.4414480078450214E-6</v>
      </c>
      <c r="BQ3">
        <f>'2000 250 200 15 PP'!BQ3-'2000 250 200 0 PP'!BQ3</f>
        <v>-8.663585692011283E-6</v>
      </c>
      <c r="BR3">
        <f>'2000 250 200 15 PP'!BR3-'2000 250 200 0 PP'!BR3</f>
        <v>-7.035794245203314E-6</v>
      </c>
      <c r="BS3">
        <f>'2000 250 200 15 PP'!BS3-'2000 250 200 0 PP'!BS3</f>
        <v>6.2055959689055751E-5</v>
      </c>
      <c r="BT3">
        <f>'2000 250 200 15 PP'!BT3-'2000 250 200 0 PP'!BT3</f>
        <v>9.9237841524810189E-6</v>
      </c>
      <c r="BU3">
        <f>'2000 250 200 15 PP'!BU3-'2000 250 200 0 PP'!BU3</f>
        <v>-2.8985297047465219E-6</v>
      </c>
      <c r="BV3">
        <f>'2000 250 200 15 PP'!BV3-'2000 250 200 0 PP'!BV3</f>
        <v>-4.7453114145334929E-6</v>
      </c>
      <c r="BW3">
        <f>'2000 250 200 15 PP'!BW3-'2000 250 200 0 PP'!BW3</f>
        <v>-4.3118239571454664E-6</v>
      </c>
      <c r="BX3">
        <f>'2000 250 200 15 PP'!BX3-'2000 250 200 0 PP'!BX3</f>
        <v>5.7419843600775566E-5</v>
      </c>
      <c r="BY3">
        <f>'2000 250 200 15 PP'!BY3-'2000 250 200 0 PP'!BY3</f>
        <v>9.9495391936987865E-6</v>
      </c>
      <c r="BZ3">
        <f>'2000 250 200 15 PP'!BZ3-'2000 250 200 0 PP'!BZ3</f>
        <v>-9.2837933735046008E-7</v>
      </c>
      <c r="CA3">
        <f>'2000 250 200 15 PP'!CA3-'2000 250 200 0 PP'!CA3</f>
        <v>-2.3801687186238846E-6</v>
      </c>
      <c r="CB3">
        <f>'2000 250 200 15 PP'!CB3-'2000 250 200 0 PP'!CB3</f>
        <v>5.2693683466220609E-5</v>
      </c>
      <c r="CC3">
        <f>'2000 250 200 15 PP'!CC3-'2000 250 200 0 PP'!CC3</f>
        <v>9.4396776462307708E-6</v>
      </c>
      <c r="CD3">
        <f>'2000 250 200 15 PP'!CD3-'2000 250 200 0 PP'!CD3</f>
        <v>-8.9632061443106759E-9</v>
      </c>
      <c r="CE3">
        <f>'2000 250 200 15 PP'!CE3-'2000 250 200 0 PP'!CE3</f>
        <v>4.8197948967709792E-5</v>
      </c>
      <c r="CF3">
        <f>'2000 250 200 15 PP'!CF3-'2000 250 200 0 PP'!CF3</f>
        <v>8.749026317676073E-6</v>
      </c>
      <c r="CG3">
        <f>'2000 250 200 15 PP'!CG3-'2000 250 200 0 PP'!CG3</f>
        <v>4.4034597243891582E-5</v>
      </c>
      <c r="CH3" s="7">
        <v>250</v>
      </c>
      <c r="CI3" s="8">
        <v>250</v>
      </c>
      <c r="CJ3" s="8">
        <v>240</v>
      </c>
      <c r="CK3" s="8">
        <f t="shared" ref="CK3:CK66" si="8">CI3/CH3</f>
        <v>1</v>
      </c>
      <c r="CL3" s="8">
        <f t="shared" ref="CL3:CL66" si="9">CH3/CI3</f>
        <v>1</v>
      </c>
      <c r="CM3">
        <f t="shared" ref="CM3:CM66" si="10">(CI3-CJ3)/CH3</f>
        <v>0.04</v>
      </c>
      <c r="CN3">
        <f>500-125</f>
        <v>375</v>
      </c>
      <c r="CO3">
        <f>CN3+125</f>
        <v>500</v>
      </c>
      <c r="CP3">
        <f t="shared" ref="CP3:CU3" si="11">CO3+125</f>
        <v>625</v>
      </c>
      <c r="CQ3">
        <f t="shared" si="11"/>
        <v>750</v>
      </c>
      <c r="CR3">
        <f t="shared" si="11"/>
        <v>875</v>
      </c>
      <c r="CS3">
        <f t="shared" si="11"/>
        <v>1000</v>
      </c>
      <c r="CT3">
        <f t="shared" si="11"/>
        <v>1125</v>
      </c>
      <c r="CU3">
        <f t="shared" si="11"/>
        <v>1250</v>
      </c>
      <c r="CV3">
        <f>CN3/$CH3</f>
        <v>1.5</v>
      </c>
      <c r="CW3">
        <f t="shared" ref="CW3:DC18" si="12">CO3/$CH3</f>
        <v>2</v>
      </c>
      <c r="CX3">
        <f t="shared" si="12"/>
        <v>2.5</v>
      </c>
      <c r="CY3">
        <f t="shared" si="12"/>
        <v>3</v>
      </c>
      <c r="CZ3">
        <f t="shared" si="12"/>
        <v>3.5</v>
      </c>
      <c r="DA3">
        <f t="shared" si="12"/>
        <v>4</v>
      </c>
      <c r="DB3">
        <f t="shared" si="12"/>
        <v>4.5</v>
      </c>
      <c r="DC3">
        <f t="shared" si="12"/>
        <v>5</v>
      </c>
      <c r="DD3" s="11">
        <f>($CI3-$CJ3)/CN3</f>
        <v>2.6666666666666668E-2</v>
      </c>
      <c r="DE3" s="11">
        <f t="shared" ref="DE3:DK18" si="13">($CI3-$CJ3)/CO3</f>
        <v>0.02</v>
      </c>
      <c r="DF3" s="11">
        <f t="shared" si="13"/>
        <v>1.6E-2</v>
      </c>
      <c r="DG3" s="11">
        <f t="shared" si="13"/>
        <v>1.3333333333333334E-2</v>
      </c>
      <c r="DH3" s="11">
        <f t="shared" si="13"/>
        <v>1.1428571428571429E-2</v>
      </c>
      <c r="DI3" s="11">
        <f t="shared" si="13"/>
        <v>0.01</v>
      </c>
      <c r="DJ3" s="11">
        <f t="shared" si="13"/>
        <v>8.8888888888888889E-3</v>
      </c>
      <c r="DK3" s="11">
        <f t="shared" si="13"/>
        <v>8.0000000000000002E-3</v>
      </c>
    </row>
    <row r="4" spans="1:115">
      <c r="A4">
        <f>'2000 250 200 1'!A5</f>
        <v>1</v>
      </c>
      <c r="B4">
        <f t="shared" si="6"/>
        <v>-10</v>
      </c>
      <c r="C4">
        <f>'2000 250 200 1'!B5</f>
        <v>1.122E-3</v>
      </c>
      <c r="D4">
        <f t="shared" si="7"/>
        <v>-2.9500071430798576</v>
      </c>
      <c r="E4">
        <f>2*('2000 250 200 15 PP'!E4-'2000 250 200 0 PP'!E4)/('2000 250 200 15 PP'!E4+'2000 250 200 0 PP'!E4)</f>
        <v>-6.5340355745018442E-4</v>
      </c>
      <c r="F4">
        <f>2*('2000 250 200 15 PP'!F4-'2000 250 200 0 PP'!F4)/('2000 250 200 15 PP'!F4+'2000 250 200 0 PP'!F4)</f>
        <v>-7.9548903318926007E-4</v>
      </c>
      <c r="G4">
        <f>2*('2000 250 200 15 PP'!G4-'2000 250 200 0 PP'!G4)/('2000 250 200 15 PP'!G4+'2000 250 200 0 PP'!G4)</f>
        <v>-7.8964719741751819E-4</v>
      </c>
      <c r="H4">
        <f>2*('2000 250 200 15 PP'!H4-'2000 250 200 0 PP'!H4)/('2000 250 200 15 PP'!H4+'2000 250 200 0 PP'!H4)</f>
        <v>-7.3238234924859625E-4</v>
      </c>
      <c r="I4">
        <f>2*('2000 250 200 15 PP'!I4-'2000 250 200 0 PP'!I4)/('2000 250 200 15 PP'!I4+'2000 250 200 0 PP'!I4)</f>
        <v>-6.6123240926391192E-4</v>
      </c>
      <c r="J4">
        <f>2*('2000 250 200 15 PP'!J4-'2000 250 200 0 PP'!J4)/('2000 250 200 15 PP'!J4+'2000 250 200 0 PP'!J4)</f>
        <v>-5.9070137776490357E-4</v>
      </c>
      <c r="K4">
        <f>2*('2000 250 200 15 PP'!K4-'2000 250 200 0 PP'!K4)/('2000 250 200 15 PP'!K4+'2000 250 200 0 PP'!K4)</f>
        <v>-5.2572301736285548E-4</v>
      </c>
      <c r="L4">
        <f>2*('2000 250 200 15 PP'!L4-'2000 250 200 0 PP'!L4)/('2000 250 200 15 PP'!L4+'2000 250 200 0 PP'!L4)</f>
        <v>-4.6782875171890001E-4</v>
      </c>
      <c r="M4">
        <f>2*('2000 250 200 15 PP'!M4-'2000 250 200 0 PP'!M4)/('2000 250 200 15 PP'!M4+'2000 250 200 0 PP'!M4)</f>
        <v>-4.1710492346335273E-4</v>
      </c>
      <c r="N4">
        <f>2*('2000 250 200 15 PP'!N4-'2000 250 200 0 PP'!N4)/('2000 250 200 15 PP'!N4+'2000 250 200 0 PP'!N4)</f>
        <v>-5.6802418997646575E-4</v>
      </c>
      <c r="O4">
        <f>2*('2000 250 200 15 PP'!O4-'2000 250 200 0 PP'!O4)/('2000 250 200 15 PP'!O4+'2000 250 200 0 PP'!O4)</f>
        <v>-8.0120436998365983E-4</v>
      </c>
      <c r="P4">
        <f>2*('2000 250 200 15 PP'!P4-'2000 250 200 0 PP'!P4)/('2000 250 200 15 PP'!P4+'2000 250 200 0 PP'!P4)</f>
        <v>-8.65843579266448E-4</v>
      </c>
      <c r="Q4">
        <f>2*('2000 250 200 15 PP'!Q4-'2000 250 200 0 PP'!Q4)/('2000 250 200 15 PP'!Q4+'2000 250 200 0 PP'!Q4)</f>
        <v>-8.512804710214464E-4</v>
      </c>
      <c r="R4">
        <f>2*('2000 250 200 15 PP'!R4-'2000 250 200 0 PP'!R4)/('2000 250 200 15 PP'!R4+'2000 250 200 0 PP'!R4)</f>
        <v>-8.0266541875128748E-4</v>
      </c>
      <c r="S4">
        <f>2*('2000 250 200 15 PP'!S4-'2000 250 200 0 PP'!S4)/('2000 250 200 15 PP'!S4+'2000 250 200 0 PP'!S4)</f>
        <v>-7.4247663130735334E-4</v>
      </c>
      <c r="T4">
        <f>2*('2000 250 200 15 PP'!T4-'2000 250 200 0 PP'!T4)/('2000 250 200 15 PP'!T4+'2000 250 200 0 PP'!T4)</f>
        <v>-6.799655983013639E-4</v>
      </c>
      <c r="U4">
        <f>2*('2000 250 200 15 PP'!U4-'2000 250 200 0 PP'!U4)/('2000 250 200 15 PP'!U4+'2000 250 200 0 PP'!U4)</f>
        <v>-6.1955719679917273E-4</v>
      </c>
      <c r="V4">
        <f>2*('2000 250 200 15 PP'!V4-'2000 250 200 0 PP'!V4)/('2000 250 200 15 PP'!V4+'2000 250 200 0 PP'!V4)</f>
        <v>-4.6630081841618758E-4</v>
      </c>
      <c r="W4">
        <f>2*('2000 250 200 15 PP'!W4-'2000 250 200 0 PP'!W4)/('2000 250 200 15 PP'!W4+'2000 250 200 0 PP'!W4)</f>
        <v>-7.5443823118108802E-4</v>
      </c>
      <c r="X4">
        <f>2*('2000 250 200 15 PP'!X4-'2000 250 200 0 PP'!X4)/('2000 250 200 15 PP'!X4+'2000 250 200 0 PP'!X4)</f>
        <v>-8.8029913171585911E-4</v>
      </c>
      <c r="Y4">
        <f>2*('2000 250 200 15 PP'!Y4-'2000 250 200 0 PP'!Y4)/('2000 250 200 15 PP'!Y4+'2000 250 200 0 PP'!Y4)</f>
        <v>-9.1217258183542104E-4</v>
      </c>
      <c r="Z4">
        <f>2*('2000 250 200 15 PP'!Z4-'2000 250 200 0 PP'!Z4)/('2000 250 200 15 PP'!Z4+'2000 250 200 0 PP'!Z4)</f>
        <v>-8.9337726815949732E-4</v>
      </c>
      <c r="AA4">
        <f>2*('2000 250 200 15 PP'!AA4-'2000 250 200 0 PP'!AA4)/('2000 250 200 15 PP'!AA4+'2000 250 200 0 PP'!AA4)</f>
        <v>-8.5238990805189751E-4</v>
      </c>
      <c r="AB4">
        <f>2*('2000 250 200 15 PP'!AB4-'2000 250 200 0 PP'!AB4)/('2000 250 200 15 PP'!AB4+'2000 250 200 0 PP'!AB4)</f>
        <v>-8.0124233568406656E-4</v>
      </c>
      <c r="AC4">
        <f>2*('2000 250 200 15 PP'!AC4-'2000 250 200 0 PP'!AC4)/('2000 250 200 15 PP'!AC4+'2000 250 200 0 PP'!AC4)</f>
        <v>-3.6865234946847198E-4</v>
      </c>
      <c r="AD4">
        <f>2*('2000 250 200 15 PP'!AD4-'2000 250 200 0 PP'!AD4)/('2000 250 200 15 PP'!AD4+'2000 250 200 0 PP'!AD4)</f>
        <v>-6.826879240250769E-4</v>
      </c>
      <c r="AE4">
        <f>2*('2000 250 200 15 PP'!AE4-'2000 250 200 0 PP'!AE4)/('2000 250 200 15 PP'!AE4+'2000 250 200 0 PP'!AE4)</f>
        <v>-8.5518800778365545E-4</v>
      </c>
      <c r="AF4">
        <f>2*('2000 250 200 15 PP'!AF4-'2000 250 200 0 PP'!AF4)/('2000 250 200 15 PP'!AF4+'2000 250 200 0 PP'!AF4)</f>
        <v>-9.3093718769689823E-4</v>
      </c>
      <c r="AG4">
        <f>2*('2000 250 200 15 PP'!AG4-'2000 250 200 0 PP'!AG4)/('2000 250 200 15 PP'!AG4+'2000 250 200 0 PP'!AG4)</f>
        <v>-9.4274902586490754E-4</v>
      </c>
      <c r="AH4">
        <f>2*('2000 250 200 15 PP'!AH4-'2000 250 200 0 PP'!AH4)/('2000 250 200 15 PP'!AH4+'2000 250 200 0 PP'!AH4)</f>
        <v>-9.2437585038864759E-4</v>
      </c>
      <c r="AI4">
        <f>2*('2000 250 200 15 PP'!AI4-'2000 250 200 0 PP'!AI4)/('2000 250 200 15 PP'!AI4+'2000 250 200 0 PP'!AI4)</f>
        <v>-2.8221074443564672E-4</v>
      </c>
      <c r="AJ4">
        <f>2*('2000 250 200 15 PP'!AJ4-'2000 250 200 0 PP'!AJ4)/('2000 250 200 15 PP'!AJ4+'2000 250 200 0 PP'!AJ4)</f>
        <v>-6.0193471214621899E-4</v>
      </c>
      <c r="AK4">
        <f>2*('2000 250 200 15 PP'!AK4-'2000 250 200 0 PP'!AK4)/('2000 250 200 15 PP'!AK4+'2000 250 200 0 PP'!AK4)</f>
        <v>-8.058887706671842E-4</v>
      </c>
      <c r="AL4">
        <f>2*('2000 250 200 15 PP'!AL4-'2000 250 200 0 PP'!AL4)/('2000 250 200 15 PP'!AL4+'2000 250 200 0 PP'!AL4)</f>
        <v>-9.2116053786334758E-4</v>
      </c>
      <c r="AM4">
        <f>2*('2000 250 200 15 PP'!AM4-'2000 250 200 0 PP'!AM4)/('2000 250 200 15 PP'!AM4+'2000 250 200 0 PP'!AM4)</f>
        <v>-9.6114823745652612E-4</v>
      </c>
      <c r="AN4">
        <f>2*('2000 250 200 15 PP'!AN4-'2000 250 200 0 PP'!AN4)/('2000 250 200 15 PP'!AN4+'2000 250 200 0 PP'!AN4)</f>
        <v>-2.0843311897936082E-4</v>
      </c>
      <c r="AO4">
        <f>2*('2000 250 200 15 PP'!AO4-'2000 250 200 0 PP'!AO4)/('2000 250 200 15 PP'!AO4+'2000 250 200 0 PP'!AO4)</f>
        <v>-5.2120512008717681E-4</v>
      </c>
      <c r="AP4">
        <f>2*('2000 250 200 15 PP'!AP4-'2000 250 200 0 PP'!AP4)/('2000 250 200 15 PP'!AP4+'2000 250 200 0 PP'!AP4)</f>
        <v>-7.4214260593482933E-4</v>
      </c>
      <c r="AQ4">
        <f>2*('2000 250 200 15 PP'!AQ4-'2000 250 200 0 PP'!AQ4)/('2000 250 200 15 PP'!AQ4+'2000 250 200 0 PP'!AQ4)</f>
        <v>-8.9296143436986685E-4</v>
      </c>
      <c r="AR4">
        <f>2*('2000 250 200 15 PP'!AR4-'2000 250 200 0 PP'!AR4)/('2000 250 200 15 PP'!AR4+'2000 250 200 0 PP'!AR4)</f>
        <v>-1.4648530866574186E-4</v>
      </c>
      <c r="AS4">
        <f>2*('2000 250 200 15 PP'!AS4-'2000 250 200 0 PP'!AS4)/('2000 250 200 15 PP'!AS4+'2000 250 200 0 PP'!AS4)</f>
        <v>-4.4563206977892228E-4</v>
      </c>
      <c r="AT4">
        <f>2*('2000 250 200 15 PP'!AT4-'2000 250 200 0 PP'!AT4)/('2000 250 200 15 PP'!AT4+'2000 250 200 0 PP'!AT4)</f>
        <v>-6.6975507468118123E-4</v>
      </c>
      <c r="AU4">
        <f>2*('2000 250 200 15 PP'!AU4-'2000 250 200 0 PP'!AU4)/('2000 250 200 15 PP'!AU4+'2000 250 200 0 PP'!AU4)</f>
        <v>-9.4693864742751577E-5</v>
      </c>
      <c r="AV4">
        <f>2*('2000 250 200 15 PP'!AV4-'2000 250 200 0 PP'!AV4)/('2000 250 200 15 PP'!AV4+'2000 250 200 0 PP'!AV4)</f>
        <v>-3.7826042904614415E-4</v>
      </c>
      <c r="AW4">
        <f>2*('2000 250 200 15 PP'!AW4-'2000 250 200 0 PP'!AW4)/('2000 250 200 15 PP'!AW4+'2000 250 200 0 PP'!AW4)</f>
        <v>-5.1150348450229719E-5</v>
      </c>
      <c r="AX4">
        <f>'2000 250 200 15 PP'!AX4-'2000 250 200 0 PP'!AX4</f>
        <v>5.6388520938810416E-5</v>
      </c>
      <c r="AY4">
        <f>'2000 250 200 15 PP'!AY4-'2000 250 200 0 PP'!AY4</f>
        <v>-2.5867946853441737E-6</v>
      </c>
      <c r="AZ4">
        <f>'2000 250 200 15 PP'!AZ4-'2000 250 200 0 PP'!AZ4</f>
        <v>-2.6496369827766486E-5</v>
      </c>
      <c r="BA4">
        <f>'2000 250 200 15 PP'!BA4-'2000 250 200 0 PP'!BA4</f>
        <v>-3.3688165134243553E-5</v>
      </c>
      <c r="BB4">
        <f>'2000 250 200 15 PP'!BB4-'2000 250 200 0 PP'!BB4</f>
        <v>-3.3860814978747822E-5</v>
      </c>
      <c r="BC4">
        <f>'2000 250 200 15 PP'!BC4-'2000 250 200 0 PP'!BC4</f>
        <v>-3.1479155142039028E-5</v>
      </c>
      <c r="BD4">
        <f>'2000 250 200 15 PP'!BD4-'2000 250 200 0 PP'!BD4</f>
        <v>-2.8224340670929271E-5</v>
      </c>
      <c r="BE4">
        <f>'2000 250 200 15 PP'!BE4-'2000 250 200 0 PP'!BE4</f>
        <v>-2.4841732255226345E-5</v>
      </c>
      <c r="BF4">
        <f>'2000 250 200 15 PP'!BF4-'2000 250 200 0 PP'!BF4</f>
        <v>6.6163787505957306E-5</v>
      </c>
      <c r="BG4">
        <f>'2000 250 200 15 PP'!BG4-'2000 250 200 0 PP'!BG4</f>
        <v>4.8522541277462583E-6</v>
      </c>
      <c r="BH4">
        <f>'2000 250 200 15 PP'!BH4-'2000 250 200 0 PP'!BH4</f>
        <v>-1.4674553208998686E-5</v>
      </c>
      <c r="BI4">
        <f>'2000 250 200 15 PP'!BI4-'2000 250 200 0 PP'!BI4</f>
        <v>-1.8753272993984882E-5</v>
      </c>
      <c r="BJ4">
        <f>'2000 250 200 15 PP'!BJ4-'2000 250 200 0 PP'!BJ4</f>
        <v>-1.7650189947954198E-5</v>
      </c>
      <c r="BK4">
        <f>'2000 250 200 15 PP'!BK4-'2000 250 200 0 PP'!BK4</f>
        <v>-1.5279009858155945E-5</v>
      </c>
      <c r="BL4">
        <f>'2000 250 200 15 PP'!BL4-'2000 250 200 0 PP'!BL4</f>
        <v>-1.2784088019329731E-5</v>
      </c>
      <c r="BM4">
        <f>'2000 250 200 15 PP'!BM4-'2000 250 200 0 PP'!BM4</f>
        <v>6.565794854027085E-5</v>
      </c>
      <c r="BN4">
        <f>'2000 250 200 15 PP'!BN4-'2000 250 200 0 PP'!BN4</f>
        <v>8.6118108834493112E-6</v>
      </c>
      <c r="BO4">
        <f>'2000 250 200 15 PP'!BO4-'2000 250 200 0 PP'!BO4</f>
        <v>-6.8765287722163948E-6</v>
      </c>
      <c r="BP4">
        <f>'2000 250 200 15 PP'!BP4-'2000 250 200 0 PP'!BP4</f>
        <v>-9.5730125186654913E-6</v>
      </c>
      <c r="BQ4">
        <f>'2000 250 200 15 PP'!BQ4-'2000 250 200 0 PP'!BQ4</f>
        <v>-8.581671359041837E-6</v>
      </c>
      <c r="BR4">
        <f>'2000 250 200 15 PP'!BR4-'2000 250 200 0 PP'!BR4</f>
        <v>-6.9862405696306806E-6</v>
      </c>
      <c r="BS4">
        <f>'2000 250 200 15 PP'!BS4-'2000 250 200 0 PP'!BS4</f>
        <v>6.1970586124782123E-5</v>
      </c>
      <c r="BT4">
        <f>'2000 250 200 15 PP'!BT4-'2000 250 200 0 PP'!BT4</f>
        <v>9.8560424012933412E-6</v>
      </c>
      <c r="BU4">
        <f>'2000 250 200 15 PP'!BU4-'2000 250 200 0 PP'!BU4</f>
        <v>-2.7862721525134804E-6</v>
      </c>
      <c r="BV4">
        <f>'2000 250 200 15 PP'!BV4-'2000 250 200 0 PP'!BV4</f>
        <v>-4.9156915228366904E-6</v>
      </c>
      <c r="BW4">
        <f>'2000 250 200 15 PP'!BW4-'2000 250 200 0 PP'!BW4</f>
        <v>-4.2684525237493554E-6</v>
      </c>
      <c r="BX4">
        <f>'2000 250 200 15 PP'!BX4-'2000 250 200 0 PP'!BX4</f>
        <v>5.736080693082013E-5</v>
      </c>
      <c r="BY4">
        <f>'2000 250 200 15 PP'!BY4-'2000 250 200 0 PP'!BY4</f>
        <v>9.8232691625177448E-6</v>
      </c>
      <c r="BZ4">
        <f>'2000 250 200 15 PP'!BZ4-'2000 250 200 0 PP'!BZ4</f>
        <v>-7.2092549276148166E-7</v>
      </c>
      <c r="CA4">
        <f>'2000 250 200 15 PP'!CA4-'2000 250 200 0 PP'!CA4</f>
        <v>-2.5678991941602974E-6</v>
      </c>
      <c r="CB4">
        <f>'2000 250 200 15 PP'!CB4-'2000 250 200 0 PP'!CB4</f>
        <v>5.2688383438789788E-5</v>
      </c>
      <c r="CC4">
        <f>'2000 250 200 15 PP'!CC4-'2000 250 200 0 PP'!CC4</f>
        <v>9.202293358847452E-6</v>
      </c>
      <c r="CD4">
        <f>'2000 250 200 15 PP'!CD4-'2000 250 200 0 PP'!CD4</f>
        <v>3.0493486227745059E-7</v>
      </c>
      <c r="CE4">
        <f>'2000 250 200 15 PP'!CE4-'2000 250 200 0 PP'!CE4</f>
        <v>4.8297593395973948E-5</v>
      </c>
      <c r="CF4">
        <f>'2000 250 200 15 PP'!CF4-'2000 250 200 0 PP'!CF4</f>
        <v>8.3409143286847232E-6</v>
      </c>
      <c r="CG4">
        <f>'2000 250 200 15 PP'!CG4-'2000 250 200 0 PP'!CG4</f>
        <v>4.4318445634142223E-5</v>
      </c>
      <c r="CH4" s="7">
        <v>250</v>
      </c>
      <c r="CI4" s="8">
        <v>250</v>
      </c>
      <c r="CJ4" s="8">
        <v>240</v>
      </c>
      <c r="CK4" s="8">
        <f t="shared" si="8"/>
        <v>1</v>
      </c>
      <c r="CL4" s="8">
        <f t="shared" si="9"/>
        <v>1</v>
      </c>
      <c r="CM4">
        <f t="shared" si="10"/>
        <v>0.04</v>
      </c>
      <c r="CN4">
        <f t="shared" ref="CN4:CN67" si="14">500-125</f>
        <v>375</v>
      </c>
      <c r="CO4">
        <f t="shared" ref="CO4:CU19" si="15">CN4+125</f>
        <v>500</v>
      </c>
      <c r="CP4">
        <f t="shared" si="15"/>
        <v>625</v>
      </c>
      <c r="CQ4">
        <f t="shared" si="15"/>
        <v>750</v>
      </c>
      <c r="CR4">
        <f t="shared" si="15"/>
        <v>875</v>
      </c>
      <c r="CS4">
        <f t="shared" si="15"/>
        <v>1000</v>
      </c>
      <c r="CT4">
        <f t="shared" si="15"/>
        <v>1125</v>
      </c>
      <c r="CU4">
        <f t="shared" si="15"/>
        <v>1250</v>
      </c>
      <c r="CV4">
        <f t="shared" ref="CV4:DC48" si="16">CN4/$CH4</f>
        <v>1.5</v>
      </c>
      <c r="CW4">
        <f t="shared" si="12"/>
        <v>2</v>
      </c>
      <c r="CX4">
        <f t="shared" si="12"/>
        <v>2.5</v>
      </c>
      <c r="CY4">
        <f t="shared" si="12"/>
        <v>3</v>
      </c>
      <c r="CZ4">
        <f t="shared" si="12"/>
        <v>3.5</v>
      </c>
      <c r="DA4">
        <f t="shared" si="12"/>
        <v>4</v>
      </c>
      <c r="DB4">
        <f t="shared" si="12"/>
        <v>4.5</v>
      </c>
      <c r="DC4">
        <f t="shared" si="12"/>
        <v>5</v>
      </c>
      <c r="DD4" s="11">
        <f t="shared" ref="DD4:DK48" si="17">($CI4-$CJ4)/CN4</f>
        <v>2.6666666666666668E-2</v>
      </c>
      <c r="DE4" s="11">
        <f t="shared" si="13"/>
        <v>0.02</v>
      </c>
      <c r="DF4" s="11">
        <f t="shared" si="13"/>
        <v>1.6E-2</v>
      </c>
      <c r="DG4" s="11">
        <f t="shared" si="13"/>
        <v>1.3333333333333334E-2</v>
      </c>
      <c r="DH4" s="11">
        <f t="shared" si="13"/>
        <v>1.1428571428571429E-2</v>
      </c>
      <c r="DI4" s="11">
        <f t="shared" si="13"/>
        <v>0.01</v>
      </c>
      <c r="DJ4" s="11">
        <f t="shared" si="13"/>
        <v>8.8888888888888889E-3</v>
      </c>
      <c r="DK4" s="11">
        <f t="shared" si="13"/>
        <v>8.0000000000000002E-3</v>
      </c>
    </row>
    <row r="5" spans="1:115">
      <c r="A5">
        <f>'2000 250 200 1'!A6</f>
        <v>2</v>
      </c>
      <c r="B5">
        <f t="shared" si="6"/>
        <v>-20</v>
      </c>
      <c r="C5">
        <f>'2000 250 200 1'!B6</f>
        <v>1.2600000000000001E-3</v>
      </c>
      <c r="D5">
        <f t="shared" si="7"/>
        <v>-2.8996294548824371</v>
      </c>
      <c r="E5">
        <f>2*('2000 250 200 15 PP'!E5-'2000 250 200 0 PP'!E5)/('2000 250 200 15 PP'!E5+'2000 250 200 0 PP'!E5)</f>
        <v>-6.5370598535770556E-4</v>
      </c>
      <c r="F5">
        <f>2*('2000 250 200 15 PP'!F5-'2000 250 200 0 PP'!F5)/('2000 250 200 15 PP'!F5+'2000 250 200 0 PP'!F5)</f>
        <v>-7.9558922358249646E-4</v>
      </c>
      <c r="G5">
        <f>2*('2000 250 200 15 PP'!G5-'2000 250 200 0 PP'!G5)/('2000 250 200 15 PP'!G5+'2000 250 200 0 PP'!G5)</f>
        <v>-7.8966421761384213E-4</v>
      </c>
      <c r="H5">
        <f>2*('2000 250 200 15 PP'!H5-'2000 250 200 0 PP'!H5)/('2000 250 200 15 PP'!H5+'2000 250 200 0 PP'!H5)</f>
        <v>-7.3236079983451106E-4</v>
      </c>
      <c r="I5">
        <f>2*('2000 250 200 15 PP'!I5-'2000 250 200 0 PP'!I5)/('2000 250 200 15 PP'!I5+'2000 250 200 0 PP'!I5)</f>
        <v>-6.6114609153430351E-4</v>
      </c>
      <c r="J5">
        <f>2*('2000 250 200 15 PP'!J5-'2000 250 200 0 PP'!J5)/('2000 250 200 15 PP'!J5+'2000 250 200 0 PP'!J5)</f>
        <v>-5.9079187211469124E-4</v>
      </c>
      <c r="K5">
        <f>2*('2000 250 200 15 PP'!K5-'2000 250 200 0 PP'!K5)/('2000 250 200 15 PP'!K5+'2000 250 200 0 PP'!K5)</f>
        <v>-5.25772374787028E-4</v>
      </c>
      <c r="L5">
        <f>2*('2000 250 200 15 PP'!L5-'2000 250 200 0 PP'!L5)/('2000 250 200 15 PP'!L5+'2000 250 200 0 PP'!L5)</f>
        <v>-4.6778889150886024E-4</v>
      </c>
      <c r="M5">
        <f>2*('2000 250 200 15 PP'!M5-'2000 250 200 0 PP'!M5)/('2000 250 200 15 PP'!M5+'2000 250 200 0 PP'!M5)</f>
        <v>-4.1704885145204173E-4</v>
      </c>
      <c r="N5">
        <f>2*('2000 250 200 15 PP'!N5-'2000 250 200 0 PP'!N5)/('2000 250 200 15 PP'!N5+'2000 250 200 0 PP'!N5)</f>
        <v>-5.6844814782230143E-4</v>
      </c>
      <c r="O5">
        <f>2*('2000 250 200 15 PP'!O5-'2000 250 200 0 PP'!O5)/('2000 250 200 15 PP'!O5+'2000 250 200 0 PP'!O5)</f>
        <v>-8.0138592807152734E-4</v>
      </c>
      <c r="P5">
        <f>2*('2000 250 200 15 PP'!P5-'2000 250 200 0 PP'!P5)/('2000 250 200 15 PP'!P5+'2000 250 200 0 PP'!P5)</f>
        <v>-8.6591218391546883E-4</v>
      </c>
      <c r="Q5">
        <f>2*('2000 250 200 15 PP'!Q5-'2000 250 200 0 PP'!Q5)/('2000 250 200 15 PP'!Q5+'2000 250 200 0 PP'!Q5)</f>
        <v>-8.5136674515352525E-4</v>
      </c>
      <c r="R5">
        <f>2*('2000 250 200 15 PP'!R5-'2000 250 200 0 PP'!R5)/('2000 250 200 15 PP'!R5+'2000 250 200 0 PP'!R5)</f>
        <v>-8.0222414113333693E-4</v>
      </c>
      <c r="S5">
        <f>2*('2000 250 200 15 PP'!S5-'2000 250 200 0 PP'!S5)/('2000 250 200 15 PP'!S5+'2000 250 200 0 PP'!S5)</f>
        <v>-7.4266431851466839E-4</v>
      </c>
      <c r="T5">
        <f>2*('2000 250 200 15 PP'!T5-'2000 250 200 0 PP'!T5)/('2000 250 200 15 PP'!T5+'2000 250 200 0 PP'!T5)</f>
        <v>-6.8025294637852221E-4</v>
      </c>
      <c r="U5">
        <f>2*('2000 250 200 15 PP'!U5-'2000 250 200 0 PP'!U5)/('2000 250 200 15 PP'!U5+'2000 250 200 0 PP'!U5)</f>
        <v>-6.1956476702911662E-4</v>
      </c>
      <c r="V5">
        <f>2*('2000 250 200 15 PP'!V5-'2000 250 200 0 PP'!V5)/('2000 250 200 15 PP'!V5+'2000 250 200 0 PP'!V5)</f>
        <v>-4.6683051125306815E-4</v>
      </c>
      <c r="W5">
        <f>2*('2000 250 200 15 PP'!W5-'2000 250 200 0 PP'!W5)/('2000 250 200 15 PP'!W5+'2000 250 200 0 PP'!W5)</f>
        <v>-7.5470169081671133E-4</v>
      </c>
      <c r="X5">
        <f>2*('2000 250 200 15 PP'!X5-'2000 250 200 0 PP'!X5)/('2000 250 200 15 PP'!X5+'2000 250 200 0 PP'!X5)</f>
        <v>-8.803503590004096E-4</v>
      </c>
      <c r="Y5">
        <f>2*('2000 250 200 15 PP'!Y5-'2000 250 200 0 PP'!Y5)/('2000 250 200 15 PP'!Y5+'2000 250 200 0 PP'!Y5)</f>
        <v>-9.129194217128299E-4</v>
      </c>
      <c r="Z5">
        <f>2*('2000 250 200 15 PP'!Z5-'2000 250 200 0 PP'!Z5)/('2000 250 200 15 PP'!Z5+'2000 250 200 0 PP'!Z5)</f>
        <v>-8.9198626886157872E-4</v>
      </c>
      <c r="AA5">
        <f>2*('2000 250 200 15 PP'!AA5-'2000 250 200 0 PP'!AA5)/('2000 250 200 15 PP'!AA5+'2000 250 200 0 PP'!AA5)</f>
        <v>-8.524041439941422E-4</v>
      </c>
      <c r="AB5">
        <f>2*('2000 250 200 15 PP'!AB5-'2000 250 200 0 PP'!AB5)/('2000 250 200 15 PP'!AB5+'2000 250 200 0 PP'!AB5)</f>
        <v>-8.0209399587234935E-4</v>
      </c>
      <c r="AC5">
        <f>2*('2000 250 200 15 PP'!AC5-'2000 250 200 0 PP'!AC5)/('2000 250 200 15 PP'!AC5+'2000 250 200 0 PP'!AC5)</f>
        <v>-3.6927204243622616E-4</v>
      </c>
      <c r="AD5">
        <f>2*('2000 250 200 15 PP'!AD5-'2000 250 200 0 PP'!AD5)/('2000 250 200 15 PP'!AD5+'2000 250 200 0 PP'!AD5)</f>
        <v>-6.8307343376607273E-4</v>
      </c>
      <c r="AE5">
        <f>2*('2000 250 200 15 PP'!AE5-'2000 250 200 0 PP'!AE5)/('2000 250 200 15 PP'!AE5+'2000 250 200 0 PP'!AE5)</f>
        <v>-8.5469060349954739E-4</v>
      </c>
      <c r="AF5">
        <f>2*('2000 250 200 15 PP'!AF5-'2000 250 200 0 PP'!AF5)/('2000 250 200 15 PP'!AF5+'2000 250 200 0 PP'!AF5)</f>
        <v>-9.338187321910555E-4</v>
      </c>
      <c r="AG5">
        <f>2*('2000 250 200 15 PP'!AG5-'2000 250 200 0 PP'!AG5)/('2000 250 200 15 PP'!AG5+'2000 250 200 0 PP'!AG5)</f>
        <v>-9.3966214550003592E-4</v>
      </c>
      <c r="AH5">
        <f>2*('2000 250 200 15 PP'!AH5-'2000 250 200 0 PP'!AH5)/('2000 250 200 15 PP'!AH5+'2000 250 200 0 PP'!AH5)</f>
        <v>-9.2321179796422026E-4</v>
      </c>
      <c r="AI5">
        <f>2*('2000 250 200 15 PP'!AI5-'2000 250 200 0 PP'!AI5)/('2000 250 200 15 PP'!AI5+'2000 250 200 0 PP'!AI5)</f>
        <v>-2.8289405194003675E-4</v>
      </c>
      <c r="AJ5">
        <f>2*('2000 250 200 15 PP'!AJ5-'2000 250 200 0 PP'!AJ5)/('2000 250 200 15 PP'!AJ5+'2000 250 200 0 PP'!AJ5)</f>
        <v>-6.0273651022498009E-4</v>
      </c>
      <c r="AK5">
        <f>2*('2000 250 200 15 PP'!AK5-'2000 250 200 0 PP'!AK5)/('2000 250 200 15 PP'!AK5+'2000 250 200 0 PP'!AK5)</f>
        <v>-8.0319100765497147E-4</v>
      </c>
      <c r="AL5">
        <f>2*('2000 250 200 15 PP'!AL5-'2000 250 200 0 PP'!AL5)/('2000 250 200 15 PP'!AL5+'2000 250 200 0 PP'!AL5)</f>
        <v>-9.2898166852309555E-4</v>
      </c>
      <c r="AM5">
        <f>2*('2000 250 200 15 PP'!AM5-'2000 250 200 0 PP'!AM5)/('2000 250 200 15 PP'!AM5+'2000 250 200 0 PP'!AM5)</f>
        <v>-9.5613351240994408E-4</v>
      </c>
      <c r="AN5">
        <f>2*('2000 250 200 15 PP'!AN5-'2000 250 200 0 PP'!AN5)/('2000 250 200 15 PP'!AN5+'2000 250 200 0 PP'!AN5)</f>
        <v>-2.0908712438493188E-4</v>
      </c>
      <c r="AO5">
        <f>2*('2000 250 200 15 PP'!AO5-'2000 250 200 0 PP'!AO5)/('2000 250 200 15 PP'!AO5+'2000 250 200 0 PP'!AO5)</f>
        <v>-5.2339728344228981E-4</v>
      </c>
      <c r="AP5">
        <f>2*('2000 250 200 15 PP'!AP5-'2000 250 200 0 PP'!AP5)/('2000 250 200 15 PP'!AP5+'2000 250 200 0 PP'!AP5)</f>
        <v>-7.3362996438055563E-4</v>
      </c>
      <c r="AQ5">
        <f>2*('2000 250 200 15 PP'!AQ5-'2000 250 200 0 PP'!AQ5)/('2000 250 200 15 PP'!AQ5+'2000 250 200 0 PP'!AQ5)</f>
        <v>-9.0982886040487235E-4</v>
      </c>
      <c r="AR5">
        <f>2*('2000 250 200 15 PP'!AR5-'2000 250 200 0 PP'!AR5)/('2000 250 200 15 PP'!AR5+'2000 250 200 0 PP'!AR5)</f>
        <v>-1.4683130939298889E-4</v>
      </c>
      <c r="AS5">
        <f>2*('2000 250 200 15 PP'!AS5-'2000 250 200 0 PP'!AS5)/('2000 250 200 15 PP'!AS5+'2000 250 200 0 PP'!AS5)</f>
        <v>-4.5149109347043277E-4</v>
      </c>
      <c r="AT5">
        <f>2*('2000 250 200 15 PP'!AT5-'2000 250 200 0 PP'!AT5)/('2000 250 200 15 PP'!AT5+'2000 250 200 0 PP'!AT5)</f>
        <v>-6.4907960192480156E-4</v>
      </c>
      <c r="AU5">
        <f>2*('2000 250 200 15 PP'!AU5-'2000 250 200 0 PP'!AU5)/('2000 250 200 15 PP'!AU5+'2000 250 200 0 PP'!AU5)</f>
        <v>-9.4080912956949115E-5</v>
      </c>
      <c r="AV5">
        <f>2*('2000 250 200 15 PP'!AV5-'2000 250 200 0 PP'!AV5)/('2000 250 200 15 PP'!AV5+'2000 250 200 0 PP'!AV5)</f>
        <v>-3.9209582353669199E-4</v>
      </c>
      <c r="AW5">
        <f>2*('2000 250 200 15 PP'!AW5-'2000 250 200 0 PP'!AW5)/('2000 250 200 15 PP'!AW5+'2000 250 200 0 PP'!AW5)</f>
        <v>-4.8314259913607921E-5</v>
      </c>
      <c r="AX5">
        <f>'2000 250 200 15 PP'!AX5-'2000 250 200 0 PP'!AX5</f>
        <v>5.6308259321902199E-5</v>
      </c>
      <c r="AY5">
        <f>'2000 250 200 15 PP'!AY5-'2000 250 200 0 PP'!AY5</f>
        <v>-2.6236227540499257E-6</v>
      </c>
      <c r="AZ5">
        <f>'2000 250 200 15 PP'!AZ5-'2000 250 200 0 PP'!AZ5</f>
        <v>-2.6514226689644538E-5</v>
      </c>
      <c r="BA5">
        <f>'2000 250 200 15 PP'!BA5-'2000 250 200 0 PP'!BA5</f>
        <v>-3.3718821696060441E-5</v>
      </c>
      <c r="BB5">
        <f>'2000 250 200 15 PP'!BB5-'2000 250 200 0 PP'!BB5</f>
        <v>-3.377592388789652E-5</v>
      </c>
      <c r="BC5">
        <f>'2000 250 200 15 PP'!BC5-'2000 250 200 0 PP'!BC5</f>
        <v>-3.1499096296822016E-5</v>
      </c>
      <c r="BD5">
        <f>'2000 250 200 15 PP'!BD5-'2000 250 200 0 PP'!BD5</f>
        <v>-2.8267837969025988E-5</v>
      </c>
      <c r="BE5">
        <f>'2000 250 200 15 PP'!BE5-'2000 250 200 0 PP'!BE5</f>
        <v>-2.4849665653636777E-5</v>
      </c>
      <c r="BF5">
        <f>'2000 250 200 15 PP'!BF5-'2000 250 200 0 PP'!BF5</f>
        <v>6.6077462343328008E-5</v>
      </c>
      <c r="BG5">
        <f>'2000 250 200 15 PP'!BG5-'2000 250 200 0 PP'!BG5</f>
        <v>4.8182976522537224E-6</v>
      </c>
      <c r="BH5">
        <f>'2000 250 200 15 PP'!BH5-'2000 250 200 0 PP'!BH5</f>
        <v>-1.4681670207045139E-5</v>
      </c>
      <c r="BI5">
        <f>'2000 250 200 15 PP'!BI5-'2000 250 200 0 PP'!BI5</f>
        <v>-1.8815621040738084E-5</v>
      </c>
      <c r="BJ5">
        <f>'2000 250 200 15 PP'!BJ5-'2000 250 200 0 PP'!BJ5</f>
        <v>-1.7564027490445111E-5</v>
      </c>
      <c r="BK5">
        <f>'2000 250 200 15 PP'!BK5-'2000 250 200 0 PP'!BK5</f>
        <v>-1.5277124197549119E-5</v>
      </c>
      <c r="BL5">
        <f>'2000 250 200 15 PP'!BL5-'2000 250 200 0 PP'!BL5</f>
        <v>-1.2818079317564179E-5</v>
      </c>
      <c r="BM5">
        <f>'2000 250 200 15 PP'!BM5-'2000 250 200 0 PP'!BM5</f>
        <v>6.5577000833094701E-5</v>
      </c>
      <c r="BN5">
        <f>'2000 250 200 15 PP'!BN5-'2000 250 200 0 PP'!BN5</f>
        <v>8.5792790028293986E-6</v>
      </c>
      <c r="BO5">
        <f>'2000 250 200 15 PP'!BO5-'2000 250 200 0 PP'!BO5</f>
        <v>-6.8488669618879672E-6</v>
      </c>
      <c r="BP5">
        <f>'2000 250 200 15 PP'!BP5-'2000 250 200 0 PP'!BP5</f>
        <v>-9.6759517273434237E-6</v>
      </c>
      <c r="BQ5">
        <f>'2000 250 200 15 PP'!BQ5-'2000 250 200 0 PP'!BQ5</f>
        <v>-8.5071498262569156E-6</v>
      </c>
      <c r="BR5">
        <f>'2000 250 200 15 PP'!BR5-'2000 250 200 0 PP'!BR5</f>
        <v>-6.9652631327632442E-6</v>
      </c>
      <c r="BS5">
        <f>'2000 250 200 15 PP'!BS5-'2000 250 200 0 PP'!BS5</f>
        <v>6.1898416075262253E-5</v>
      </c>
      <c r="BT5">
        <f>'2000 250 200 15 PP'!BT5-'2000 250 200 0 PP'!BT5</f>
        <v>9.8098808971464058E-6</v>
      </c>
      <c r="BU5">
        <f>'2000 250 200 15 PP'!BU5-'2000 250 200 0 PP'!BU5</f>
        <v>-2.7017923857758364E-6</v>
      </c>
      <c r="BV5">
        <f>'2000 250 200 15 PP'!BV5-'2000 250 200 0 PP'!BV5</f>
        <v>-5.055354152572189E-6</v>
      </c>
      <c r="BW5">
        <f>'2000 250 200 15 PP'!BW5-'2000 250 200 0 PP'!BW5</f>
        <v>-4.2138030902898888E-6</v>
      </c>
      <c r="BX5">
        <f>'2000 250 200 15 PP'!BX5-'2000 250 200 0 PP'!BX5</f>
        <v>5.7306434672624307E-5</v>
      </c>
      <c r="BY5">
        <f>'2000 250 200 15 PP'!BY5-'2000 250 200 0 PP'!BY5</f>
        <v>9.7328625520282097E-6</v>
      </c>
      <c r="BZ5">
        <f>'2000 250 200 15 PP'!BZ5-'2000 250 200 0 PP'!BZ5</f>
        <v>-5.5800312444634348E-7</v>
      </c>
      <c r="CA5">
        <f>'2000 250 200 15 PP'!CA5-'2000 250 200 0 PP'!CA5</f>
        <v>-2.7338629980302315E-6</v>
      </c>
      <c r="CB5">
        <f>'2000 250 200 15 PP'!CB5-'2000 250 200 0 PP'!CB5</f>
        <v>5.2672452261565139E-5</v>
      </c>
      <c r="CC5">
        <f>'2000 250 200 15 PP'!CC5-'2000 250 200 0 PP'!CC5</f>
        <v>9.024425613429754E-6</v>
      </c>
      <c r="CD5">
        <f>'2000 250 200 15 PP'!CD5-'2000 250 200 0 PP'!CD5</f>
        <v>5.6275792172620631E-7</v>
      </c>
      <c r="CE5">
        <f>'2000 250 200 15 PP'!CE5-'2000 250 200 0 PP'!CE5</f>
        <v>4.8360401806599174E-5</v>
      </c>
      <c r="CF5">
        <f>'2000 250 200 15 PP'!CF5-'2000 250 200 0 PP'!CF5</f>
        <v>8.0224985093517442E-6</v>
      </c>
      <c r="CG5">
        <f>'2000 250 200 15 PP'!CG5-'2000 250 200 0 PP'!CG5</f>
        <v>4.4525148821097926E-5</v>
      </c>
      <c r="CH5" s="7">
        <v>250</v>
      </c>
      <c r="CI5" s="8">
        <v>250</v>
      </c>
      <c r="CJ5" s="8">
        <v>240</v>
      </c>
      <c r="CK5" s="8">
        <f t="shared" si="8"/>
        <v>1</v>
      </c>
      <c r="CL5" s="8">
        <f t="shared" si="9"/>
        <v>1</v>
      </c>
      <c r="CM5">
        <f t="shared" si="10"/>
        <v>0.04</v>
      </c>
      <c r="CN5">
        <f t="shared" si="14"/>
        <v>375</v>
      </c>
      <c r="CO5">
        <f t="shared" si="15"/>
        <v>500</v>
      </c>
      <c r="CP5">
        <f t="shared" si="15"/>
        <v>625</v>
      </c>
      <c r="CQ5">
        <f t="shared" si="15"/>
        <v>750</v>
      </c>
      <c r="CR5">
        <f t="shared" si="15"/>
        <v>875</v>
      </c>
      <c r="CS5">
        <f t="shared" si="15"/>
        <v>1000</v>
      </c>
      <c r="CT5">
        <f t="shared" si="15"/>
        <v>1125</v>
      </c>
      <c r="CU5">
        <f t="shared" si="15"/>
        <v>1250</v>
      </c>
      <c r="CV5">
        <f t="shared" si="16"/>
        <v>1.5</v>
      </c>
      <c r="CW5">
        <f t="shared" si="12"/>
        <v>2</v>
      </c>
      <c r="CX5">
        <f t="shared" si="12"/>
        <v>2.5</v>
      </c>
      <c r="CY5">
        <f t="shared" si="12"/>
        <v>3</v>
      </c>
      <c r="CZ5">
        <f t="shared" si="12"/>
        <v>3.5</v>
      </c>
      <c r="DA5">
        <f t="shared" si="12"/>
        <v>4</v>
      </c>
      <c r="DB5">
        <f t="shared" si="12"/>
        <v>4.5</v>
      </c>
      <c r="DC5">
        <f t="shared" si="12"/>
        <v>5</v>
      </c>
      <c r="DD5" s="11">
        <f t="shared" si="17"/>
        <v>2.6666666666666668E-2</v>
      </c>
      <c r="DE5" s="11">
        <f t="shared" si="13"/>
        <v>0.02</v>
      </c>
      <c r="DF5" s="11">
        <f t="shared" si="13"/>
        <v>1.6E-2</v>
      </c>
      <c r="DG5" s="11">
        <f t="shared" si="13"/>
        <v>1.3333333333333334E-2</v>
      </c>
      <c r="DH5" s="11">
        <f t="shared" si="13"/>
        <v>1.1428571428571429E-2</v>
      </c>
      <c r="DI5" s="11">
        <f t="shared" si="13"/>
        <v>0.01</v>
      </c>
      <c r="DJ5" s="11">
        <f t="shared" si="13"/>
        <v>8.8888888888888889E-3</v>
      </c>
      <c r="DK5" s="11">
        <f t="shared" si="13"/>
        <v>8.0000000000000002E-3</v>
      </c>
    </row>
    <row r="6" spans="1:115">
      <c r="A6">
        <f>'2000 250 200 1'!A7</f>
        <v>3</v>
      </c>
      <c r="B6">
        <f t="shared" si="6"/>
        <v>-30</v>
      </c>
      <c r="C6">
        <f>'2000 250 200 1'!B7</f>
        <v>1.4139999999999999E-3</v>
      </c>
      <c r="D6">
        <f t="shared" si="7"/>
        <v>-2.8495505905391196</v>
      </c>
      <c r="E6">
        <f>2*('2000 250 200 15 PP'!E6-'2000 250 200 0 PP'!E6)/('2000 250 200 15 PP'!E6+'2000 250 200 0 PP'!E6)</f>
        <v>-6.5368686306627351E-4</v>
      </c>
      <c r="F6">
        <f>2*('2000 250 200 15 PP'!F6-'2000 250 200 0 PP'!F6)/('2000 250 200 15 PP'!F6+'2000 250 200 0 PP'!F6)</f>
        <v>-7.9558392852996916E-4</v>
      </c>
      <c r="G6">
        <f>2*('2000 250 200 15 PP'!G6-'2000 250 200 0 PP'!G6)/('2000 250 200 15 PP'!G6+'2000 250 200 0 PP'!G6)</f>
        <v>-7.8966346039563971E-4</v>
      </c>
      <c r="H6">
        <f>2*('2000 250 200 15 PP'!H6-'2000 250 200 0 PP'!H6)/('2000 250 200 15 PP'!H6+'2000 250 200 0 PP'!H6)</f>
        <v>-7.3235972049683702E-4</v>
      </c>
      <c r="I6">
        <f>2*('2000 250 200 15 PP'!I6-'2000 250 200 0 PP'!I6)/('2000 250 200 15 PP'!I6+'2000 250 200 0 PP'!I6)</f>
        <v>-6.611500710577518E-4</v>
      </c>
      <c r="J6">
        <f>2*('2000 250 200 15 PP'!J6-'2000 250 200 0 PP'!J6)/('2000 250 200 15 PP'!J6+'2000 250 200 0 PP'!J6)</f>
        <v>-5.9078300669296985E-4</v>
      </c>
      <c r="K6">
        <f>2*('2000 250 200 15 PP'!K6-'2000 250 200 0 PP'!K6)/('2000 250 200 15 PP'!K6+'2000 250 200 0 PP'!K6)</f>
        <v>-5.2577131891609846E-4</v>
      </c>
      <c r="L6">
        <f>2*('2000 250 200 15 PP'!L6-'2000 250 200 0 PP'!L6)/('2000 250 200 15 PP'!L6+'2000 250 200 0 PP'!L6)</f>
        <v>-4.6778773234251101E-4</v>
      </c>
      <c r="M6">
        <f>2*('2000 250 200 15 PP'!M6-'2000 250 200 0 PP'!M6)/('2000 250 200 15 PP'!M6+'2000 250 200 0 PP'!M6)</f>
        <v>-4.170518374529697E-4</v>
      </c>
      <c r="N6">
        <f>2*('2000 250 200 15 PP'!N6-'2000 250 200 0 PP'!N6)/('2000 250 200 15 PP'!N6+'2000 250 200 0 PP'!N6)</f>
        <v>-5.6842066378198016E-4</v>
      </c>
      <c r="O6">
        <f>2*('2000 250 200 15 PP'!O6-'2000 250 200 0 PP'!O6)/('2000 250 200 15 PP'!O6+'2000 250 200 0 PP'!O6)</f>
        <v>-8.0137619557504197E-4</v>
      </c>
      <c r="P6">
        <f>2*('2000 250 200 15 PP'!P6-'2000 250 200 0 PP'!P6)/('2000 250 200 15 PP'!P6+'2000 250 200 0 PP'!P6)</f>
        <v>-8.6591221425123789E-4</v>
      </c>
      <c r="Q6">
        <f>2*('2000 250 200 15 PP'!Q6-'2000 250 200 0 PP'!Q6)/('2000 250 200 15 PP'!Q6+'2000 250 200 0 PP'!Q6)</f>
        <v>-8.5135643000676029E-4</v>
      </c>
      <c r="R6">
        <f>2*('2000 250 200 15 PP'!R6-'2000 250 200 0 PP'!R6)/('2000 250 200 15 PP'!R6+'2000 250 200 0 PP'!R6)</f>
        <v>-8.022535012977757E-4</v>
      </c>
      <c r="S6">
        <f>2*('2000 250 200 15 PP'!S6-'2000 250 200 0 PP'!S6)/('2000 250 200 15 PP'!S6+'2000 250 200 0 PP'!S6)</f>
        <v>-7.4263917861984972E-4</v>
      </c>
      <c r="T6">
        <f>2*('2000 250 200 15 PP'!T6-'2000 250 200 0 PP'!T6)/('2000 250 200 15 PP'!T6+'2000 250 200 0 PP'!T6)</f>
        <v>-6.8025243160741843E-4</v>
      </c>
      <c r="U6">
        <f>2*('2000 250 200 15 PP'!U6-'2000 250 200 0 PP'!U6)/('2000 250 200 15 PP'!U6+'2000 250 200 0 PP'!U6)</f>
        <v>-6.1954916704043037E-4</v>
      </c>
      <c r="V6">
        <f>2*('2000 250 200 15 PP'!V6-'2000 250 200 0 PP'!V6)/('2000 250 200 15 PP'!V6+'2000 250 200 0 PP'!V6)</f>
        <v>-4.6679521909443307E-4</v>
      </c>
      <c r="W6">
        <f>2*('2000 250 200 15 PP'!W6-'2000 250 200 0 PP'!W6)/('2000 250 200 15 PP'!W6+'2000 250 200 0 PP'!W6)</f>
        <v>-7.5468508171730529E-4</v>
      </c>
      <c r="X6">
        <f>2*('2000 250 200 15 PP'!X6-'2000 250 200 0 PP'!X6)/('2000 250 200 15 PP'!X6+'2000 250 200 0 PP'!X6)</f>
        <v>-8.8036091242983824E-4</v>
      </c>
      <c r="Y6">
        <f>2*('2000 250 200 15 PP'!Y6-'2000 250 200 0 PP'!Y6)/('2000 250 200 15 PP'!Y6+'2000 250 200 0 PP'!Y6)</f>
        <v>-9.1285874835542321E-4</v>
      </c>
      <c r="Z6">
        <f>2*('2000 250 200 15 PP'!Z6-'2000 250 200 0 PP'!Z6)/('2000 250 200 15 PP'!Z6+'2000 250 200 0 PP'!Z6)</f>
        <v>-8.9209512121801986E-4</v>
      </c>
      <c r="AA6">
        <f>2*('2000 250 200 15 PP'!AA6-'2000 250 200 0 PP'!AA6)/('2000 250 200 15 PP'!AA6+'2000 250 200 0 PP'!AA6)</f>
        <v>-8.5233924588443231E-4</v>
      </c>
      <c r="AB6">
        <f>2*('2000 250 200 15 PP'!AB6-'2000 250 200 0 PP'!AB6)/('2000 250 200 15 PP'!AB6+'2000 250 200 0 PP'!AB6)</f>
        <v>-8.0212809365974959E-4</v>
      </c>
      <c r="AC6">
        <f>2*('2000 250 200 15 PP'!AC6-'2000 250 200 0 PP'!AC6)/('2000 250 200 15 PP'!AC6+'2000 250 200 0 PP'!AC6)</f>
        <v>-3.6923011693723156E-4</v>
      </c>
      <c r="AD6">
        <f>2*('2000 250 200 15 PP'!AD6-'2000 250 200 0 PP'!AD6)/('2000 250 200 15 PP'!AD6+'2000 250 200 0 PP'!AD6)</f>
        <v>-6.830427747148665E-4</v>
      </c>
      <c r="AE6">
        <f>2*('2000 250 200 15 PP'!AE6-'2000 250 200 0 PP'!AE6)/('2000 250 200 15 PP'!AE6+'2000 250 200 0 PP'!AE6)</f>
        <v>-8.547561943397675E-4</v>
      </c>
      <c r="AF6">
        <f>2*('2000 250 200 15 PP'!AF6-'2000 250 200 0 PP'!AF6)/('2000 250 200 15 PP'!AF6+'2000 250 200 0 PP'!AF6)</f>
        <v>-9.3358909317737193E-4</v>
      </c>
      <c r="AG6">
        <f>2*('2000 250 200 15 PP'!AG6-'2000 250 200 0 PP'!AG6)/('2000 250 200 15 PP'!AG6+'2000 250 200 0 PP'!AG6)</f>
        <v>-9.3997499810634475E-4</v>
      </c>
      <c r="AH6">
        <f>2*('2000 250 200 15 PP'!AH6-'2000 250 200 0 PP'!AH6)/('2000 250 200 15 PP'!AH6+'2000 250 200 0 PP'!AH6)</f>
        <v>-9.2300903064858125E-4</v>
      </c>
      <c r="AI6">
        <f>2*('2000 250 200 15 PP'!AI6-'2000 250 200 0 PP'!AI6)/('2000 250 200 15 PP'!AI6+'2000 250 200 0 PP'!AI6)</f>
        <v>-2.8284788366095953E-4</v>
      </c>
      <c r="AJ6">
        <f>2*('2000 250 200 15 PP'!AJ6-'2000 250 200 0 PP'!AJ6)/('2000 250 200 15 PP'!AJ6+'2000 250 200 0 PP'!AJ6)</f>
        <v>-6.0266534946259813E-4</v>
      </c>
      <c r="AK6">
        <f>2*('2000 250 200 15 PP'!AK6-'2000 250 200 0 PP'!AK6)/('2000 250 200 15 PP'!AK6+'2000 250 200 0 PP'!AK6)</f>
        <v>-8.0344575926590998E-4</v>
      </c>
      <c r="AL6">
        <f>2*('2000 250 200 15 PP'!AL6-'2000 250 200 0 PP'!AL6)/('2000 250 200 15 PP'!AL6+'2000 250 200 0 PP'!AL6)</f>
        <v>-9.2830225018779051E-4</v>
      </c>
      <c r="AM6">
        <f>2*('2000 250 200 15 PP'!AM6-'2000 250 200 0 PP'!AM6)/('2000 250 200 15 PP'!AM6+'2000 250 200 0 PP'!AM6)</f>
        <v>-9.5695848602488879E-4</v>
      </c>
      <c r="AN6">
        <f>2*('2000 250 200 15 PP'!AN6-'2000 250 200 0 PP'!AN6)/('2000 250 200 15 PP'!AN6+'2000 250 200 0 PP'!AN6)</f>
        <v>-2.0904388193726303E-4</v>
      </c>
      <c r="AO6">
        <f>2*('2000 250 200 15 PP'!AO6-'2000 250 200 0 PP'!AO6)/('2000 250 200 15 PP'!AO6+'2000 250 200 0 PP'!AO6)</f>
        <v>-5.2320595712064251E-4</v>
      </c>
      <c r="AP6">
        <f>2*('2000 250 200 15 PP'!AP6-'2000 250 200 0 PP'!AP6)/('2000 250 200 15 PP'!AP6+'2000 250 200 0 PP'!AP6)</f>
        <v>-7.3440163403493369E-4</v>
      </c>
      <c r="AQ6">
        <f>2*('2000 250 200 15 PP'!AQ6-'2000 250 200 0 PP'!AQ6)/('2000 250 200 15 PP'!AQ6+'2000 250 200 0 PP'!AQ6)</f>
        <v>-9.0807936075671324E-4</v>
      </c>
      <c r="AR6">
        <f>2*('2000 250 200 15 PP'!AR6-'2000 250 200 0 PP'!AR6)/('2000 250 200 15 PP'!AR6+'2000 250 200 0 PP'!AR6)</f>
        <v>-1.4681217869885337E-4</v>
      </c>
      <c r="AS6">
        <f>2*('2000 250 200 15 PP'!AS6-'2000 250 200 0 PP'!AS6)/('2000 250 200 15 PP'!AS6+'2000 250 200 0 PP'!AS6)</f>
        <v>-4.5098099742954095E-4</v>
      </c>
      <c r="AT6">
        <f>2*('2000 250 200 15 PP'!AT6-'2000 250 200 0 PP'!AT6)/('2000 250 200 15 PP'!AT6+'2000 250 200 0 PP'!AT6)</f>
        <v>-6.5108409105681055E-4</v>
      </c>
      <c r="AU6">
        <f>2*('2000 250 200 15 PP'!AU6-'2000 250 200 0 PP'!AU6)/('2000 250 200 15 PP'!AU6+'2000 250 200 0 PP'!AU6)</f>
        <v>-9.4139296051030155E-5</v>
      </c>
      <c r="AV6">
        <f>2*('2000 250 200 15 PP'!AV6-'2000 250 200 0 PP'!AV6)/('2000 250 200 15 PP'!AV6+'2000 250 200 0 PP'!AV6)</f>
        <v>-3.9083432090675257E-4</v>
      </c>
      <c r="AW6">
        <f>2*('2000 250 200 15 PP'!AW6-'2000 250 200 0 PP'!AW6)/('2000 250 200 15 PP'!AW6+'2000 250 200 0 PP'!AW6)</f>
        <v>-4.8566955291296583E-5</v>
      </c>
      <c r="AX6">
        <f>'2000 250 200 15 PP'!AX6-'2000 250 200 0 PP'!AX6</f>
        <v>5.6313756765680179E-5</v>
      </c>
      <c r="AY6">
        <f>'2000 250 200 15 PP'!AY6-'2000 250 200 0 PP'!AY6</f>
        <v>-2.6216135425860543E-6</v>
      </c>
      <c r="AZ6">
        <f>'2000 250 200 15 PP'!AZ6-'2000 250 200 0 PP'!AZ6</f>
        <v>-2.6514390361831452E-5</v>
      </c>
      <c r="BA6">
        <f>'2000 250 200 15 PP'!BA6-'2000 250 200 0 PP'!BA6</f>
        <v>-3.3716407316614072E-5</v>
      </c>
      <c r="BB6">
        <f>'2000 250 200 15 PP'!BB6-'2000 250 200 0 PP'!BB6</f>
        <v>-3.3782084548628077E-5</v>
      </c>
      <c r="BC6">
        <f>'2000 250 200 15 PP'!BC6-'2000 250 200 0 PP'!BC6</f>
        <v>-3.1495334475578618E-5</v>
      </c>
      <c r="BD6">
        <f>'2000 250 200 15 PP'!BD6-'2000 250 200 0 PP'!BD6</f>
        <v>-2.8267890425398567E-5</v>
      </c>
      <c r="BE6">
        <f>'2000 250 200 15 PP'!BE6-'2000 250 200 0 PP'!BE6</f>
        <v>-2.4847623585483314E-5</v>
      </c>
      <c r="BF6">
        <f>'2000 250 200 15 PP'!BF6-'2000 250 200 0 PP'!BF6</f>
        <v>6.6083467709754373E-5</v>
      </c>
      <c r="BG6">
        <f>'2000 250 200 15 PP'!BG6-'2000 250 200 0 PP'!BG6</f>
        <v>4.8204864860346142E-6</v>
      </c>
      <c r="BH6">
        <f>'2000 250 200 15 PP'!BH6-'2000 250 200 0 PP'!BH6</f>
        <v>-1.4682670760199357E-5</v>
      </c>
      <c r="BI6">
        <f>'2000 250 200 15 PP'!BI6-'2000 250 200 0 PP'!BI6</f>
        <v>-1.8810987383433009E-5</v>
      </c>
      <c r="BJ6">
        <f>'2000 250 200 15 PP'!BJ6-'2000 250 200 0 PP'!BJ6</f>
        <v>-1.7571205460940875E-5</v>
      </c>
      <c r="BK6">
        <f>'2000 250 200 15 PP'!BK6-'2000 250 200 0 PP'!BK6</f>
        <v>-1.5273676438082306E-5</v>
      </c>
      <c r="BL6">
        <f>'2000 250 200 15 PP'!BL6-'2000 250 200 0 PP'!BL6</f>
        <v>-1.2819131332629519E-5</v>
      </c>
      <c r="BM6">
        <f>'2000 250 200 15 PP'!BM6-'2000 250 200 0 PP'!BM6</f>
        <v>6.5582576687317484E-5</v>
      </c>
      <c r="BN6">
        <f>'2000 250 200 15 PP'!BN6-'2000 250 200 0 PP'!BN6</f>
        <v>8.5820240358913669E-6</v>
      </c>
      <c r="BO6">
        <f>'2000 250 200 15 PP'!BO6-'2000 250 200 0 PP'!BO6</f>
        <v>-6.8523571314163534E-6</v>
      </c>
      <c r="BP6">
        <f>'2000 250 200 15 PP'!BP6-'2000 250 200 0 PP'!BP6</f>
        <v>-9.667854677264387E-6</v>
      </c>
      <c r="BQ6">
        <f>'2000 250 200 15 PP'!BQ6-'2000 250 200 0 PP'!BQ6</f>
        <v>-8.5154646908593146E-6</v>
      </c>
      <c r="BR6">
        <f>'2000 250 200 15 PP'!BR6-'2000 250 200 0 PP'!BR6</f>
        <v>-6.9614873246005848E-6</v>
      </c>
      <c r="BS6">
        <f>'2000 250 200 15 PP'!BS6-'2000 250 200 0 PP'!BS6</f>
        <v>6.1903143923236481E-5</v>
      </c>
      <c r="BT6">
        <f>'2000 250 200 15 PP'!BT6-'2000 250 200 0 PP'!BT6</f>
        <v>9.8143258824706647E-6</v>
      </c>
      <c r="BU6">
        <f>'2000 250 200 15 PP'!BU6-'2000 250 200 0 PP'!BU6</f>
        <v>-2.7096432984458074E-6</v>
      </c>
      <c r="BV6">
        <f>'2000 250 200 15 PP'!BV6-'2000 250 200 0 PP'!BV6</f>
        <v>-5.0429526837932059E-6</v>
      </c>
      <c r="BW6">
        <f>'2000 250 200 15 PP'!BW6-'2000 250 200 0 PP'!BW6</f>
        <v>-4.2237580493535709E-6</v>
      </c>
      <c r="BX6">
        <f>'2000 250 200 15 PP'!BX6-'2000 250 200 0 PP'!BX6</f>
        <v>5.7309401387969916E-5</v>
      </c>
      <c r="BY6">
        <f>'2000 250 200 15 PP'!BY6-'2000 250 200 0 PP'!BY6</f>
        <v>9.7413981639191127E-6</v>
      </c>
      <c r="BZ6">
        <f>'2000 250 200 15 PP'!BZ6-'2000 250 200 0 PP'!BZ6</f>
        <v>-5.7276130575531492E-7</v>
      </c>
      <c r="CA6">
        <f>'2000 250 200 15 PP'!CA6-'2000 250 200 0 PP'!CA6</f>
        <v>-2.7159798231743415E-6</v>
      </c>
      <c r="CB6">
        <f>'2000 250 200 15 PP'!CB6-'2000 250 200 0 PP'!CB6</f>
        <v>5.2671801784046068E-5</v>
      </c>
      <c r="CC6">
        <f>'2000 250 200 15 PP'!CC6-'2000 250 200 0 PP'!CC6</f>
        <v>9.0408467343580656E-6</v>
      </c>
      <c r="CD6">
        <f>'2000 250 200 15 PP'!CD6-'2000 250 200 0 PP'!CD6</f>
        <v>5.3777021835794969E-7</v>
      </c>
      <c r="CE6">
        <f>'2000 250 200 15 PP'!CE6-'2000 250 200 0 PP'!CE6</f>
        <v>4.8352510750124256E-5</v>
      </c>
      <c r="CF6">
        <f>'2000 250 200 15 PP'!CF6-'2000 250 200 0 PP'!CF6</f>
        <v>8.0525052082690285E-6</v>
      </c>
      <c r="CG6">
        <f>'2000 250 200 15 PP'!CG6-'2000 250 200 0 PP'!CG6</f>
        <v>4.4503729017070226E-5</v>
      </c>
      <c r="CH6" s="7">
        <v>250</v>
      </c>
      <c r="CI6" s="8">
        <v>250</v>
      </c>
      <c r="CJ6" s="8">
        <v>240</v>
      </c>
      <c r="CK6" s="8">
        <f t="shared" si="8"/>
        <v>1</v>
      </c>
      <c r="CL6" s="8">
        <f t="shared" si="9"/>
        <v>1</v>
      </c>
      <c r="CM6">
        <f t="shared" si="10"/>
        <v>0.04</v>
      </c>
      <c r="CN6">
        <f t="shared" si="14"/>
        <v>375</v>
      </c>
      <c r="CO6">
        <f t="shared" si="15"/>
        <v>500</v>
      </c>
      <c r="CP6">
        <f t="shared" si="15"/>
        <v>625</v>
      </c>
      <c r="CQ6">
        <f t="shared" si="15"/>
        <v>750</v>
      </c>
      <c r="CR6">
        <f t="shared" si="15"/>
        <v>875</v>
      </c>
      <c r="CS6">
        <f t="shared" si="15"/>
        <v>1000</v>
      </c>
      <c r="CT6">
        <f t="shared" si="15"/>
        <v>1125</v>
      </c>
      <c r="CU6">
        <f t="shared" si="15"/>
        <v>1250</v>
      </c>
      <c r="CV6">
        <f t="shared" si="16"/>
        <v>1.5</v>
      </c>
      <c r="CW6">
        <f t="shared" si="12"/>
        <v>2</v>
      </c>
      <c r="CX6">
        <f t="shared" si="12"/>
        <v>2.5</v>
      </c>
      <c r="CY6">
        <f t="shared" si="12"/>
        <v>3</v>
      </c>
      <c r="CZ6">
        <f t="shared" si="12"/>
        <v>3.5</v>
      </c>
      <c r="DA6">
        <f t="shared" si="12"/>
        <v>4</v>
      </c>
      <c r="DB6">
        <f t="shared" si="12"/>
        <v>4.5</v>
      </c>
      <c r="DC6">
        <f t="shared" si="12"/>
        <v>5</v>
      </c>
      <c r="DD6" s="11">
        <f t="shared" si="17"/>
        <v>2.6666666666666668E-2</v>
      </c>
      <c r="DE6" s="11">
        <f t="shared" si="13"/>
        <v>0.02</v>
      </c>
      <c r="DF6" s="11">
        <f t="shared" si="13"/>
        <v>1.6E-2</v>
      </c>
      <c r="DG6" s="11">
        <f t="shared" si="13"/>
        <v>1.3333333333333334E-2</v>
      </c>
      <c r="DH6" s="11">
        <f t="shared" si="13"/>
        <v>1.1428571428571429E-2</v>
      </c>
      <c r="DI6" s="11">
        <f t="shared" si="13"/>
        <v>0.01</v>
      </c>
      <c r="DJ6" s="11">
        <f t="shared" si="13"/>
        <v>8.8888888888888889E-3</v>
      </c>
      <c r="DK6" s="11">
        <f t="shared" si="13"/>
        <v>8.0000000000000002E-3</v>
      </c>
    </row>
    <row r="7" spans="1:115">
      <c r="A7">
        <f>'2000 250 200 1'!A8</f>
        <v>4</v>
      </c>
      <c r="B7">
        <f t="shared" si="6"/>
        <v>-40</v>
      </c>
      <c r="C7">
        <f>'2000 250 200 1'!B8</f>
        <v>1.5870000000000001E-3</v>
      </c>
      <c r="D7">
        <f t="shared" si="7"/>
        <v>-2.7994230732451517</v>
      </c>
      <c r="E7">
        <f>2*('2000 250 200 15 PP'!E7-'2000 250 200 0 PP'!E7)/('2000 250 200 15 PP'!E7+'2000 250 200 0 PP'!E7)</f>
        <v>-6.5332386260982236E-4</v>
      </c>
      <c r="F7">
        <f>2*('2000 250 200 15 PP'!F7-'2000 250 200 0 PP'!F7)/('2000 250 200 15 PP'!F7+'2000 250 200 0 PP'!F7)</f>
        <v>-7.9546117366541779E-4</v>
      </c>
      <c r="G7">
        <f>2*('2000 250 200 15 PP'!G7-'2000 250 200 0 PP'!G7)/('2000 250 200 15 PP'!G7+'2000 250 200 0 PP'!G7)</f>
        <v>-7.8964474555159479E-4</v>
      </c>
      <c r="H7">
        <f>2*('2000 250 200 15 PP'!H7-'2000 250 200 0 PP'!H7)/('2000 250 200 15 PP'!H7+'2000 250 200 0 PP'!H7)</f>
        <v>-7.3238162495456731E-4</v>
      </c>
      <c r="I7">
        <f>2*('2000 250 200 15 PP'!I7-'2000 250 200 0 PP'!I7)/('2000 250 200 15 PP'!I7+'2000 250 200 0 PP'!I7)</f>
        <v>-6.6125409564125697E-4</v>
      </c>
      <c r="J7">
        <f>2*('2000 250 200 15 PP'!J7-'2000 250 200 0 PP'!J7)/('2000 250 200 15 PP'!J7+'2000 250 200 0 PP'!J7)</f>
        <v>-5.9067932420704E-4</v>
      </c>
      <c r="K7">
        <f>2*('2000 250 200 15 PP'!K7-'2000 250 200 0 PP'!K7)/('2000 250 200 15 PP'!K7+'2000 250 200 0 PP'!K7)</f>
        <v>-5.2570600418159737E-4</v>
      </c>
      <c r="L7">
        <f>2*('2000 250 200 15 PP'!L7-'2000 250 200 0 PP'!L7)/('2000 250 200 15 PP'!L7+'2000 250 200 0 PP'!L7)</f>
        <v>-4.6784531161533417E-4</v>
      </c>
      <c r="M7">
        <f>2*('2000 250 200 15 PP'!M7-'2000 250 200 0 PP'!M7)/('2000 250 200 15 PP'!M7+'2000 250 200 0 PP'!M7)</f>
        <v>-4.171202789039178E-4</v>
      </c>
      <c r="N7">
        <f>2*('2000 250 200 15 PP'!N7-'2000 250 200 0 PP'!N7)/('2000 250 200 15 PP'!N7+'2000 250 200 0 PP'!N7)</f>
        <v>-5.6791320615879942E-4</v>
      </c>
      <c r="O7">
        <f>2*('2000 250 200 15 PP'!O7-'2000 250 200 0 PP'!O7)/('2000 250 200 15 PP'!O7+'2000 250 200 0 PP'!O7)</f>
        <v>-8.0115165870681235E-4</v>
      </c>
      <c r="P7">
        <f>2*('2000 250 200 15 PP'!P7-'2000 250 200 0 PP'!P7)/('2000 250 200 15 PP'!P7+'2000 250 200 0 PP'!P7)</f>
        <v>-8.6583975944559341E-4</v>
      </c>
      <c r="Q7">
        <f>2*('2000 250 200 15 PP'!Q7-'2000 250 200 0 PP'!Q7)/('2000 250 200 15 PP'!Q7+'2000 250 200 0 PP'!Q7)</f>
        <v>-8.5124025295611511E-4</v>
      </c>
      <c r="R7">
        <f>2*('2000 250 200 15 PP'!R7-'2000 250 200 0 PP'!R7)/('2000 250 200 15 PP'!R7+'2000 250 200 0 PP'!R7)</f>
        <v>-8.0277384998343607E-4</v>
      </c>
      <c r="S7">
        <f>2*('2000 250 200 15 PP'!S7-'2000 250 200 0 PP'!S7)/('2000 250 200 15 PP'!S7+'2000 250 200 0 PP'!S7)</f>
        <v>-7.4244794016933206E-4</v>
      </c>
      <c r="T7">
        <f>2*('2000 250 200 15 PP'!T7-'2000 250 200 0 PP'!T7)/('2000 250 200 15 PP'!T7+'2000 250 200 0 PP'!T7)</f>
        <v>-6.7985981955355121E-4</v>
      </c>
      <c r="U7">
        <f>2*('2000 250 200 15 PP'!U7-'2000 250 200 0 PP'!U7)/('2000 250 200 15 PP'!U7+'2000 250 200 0 PP'!U7)</f>
        <v>-6.1957201636989479E-4</v>
      </c>
      <c r="V7">
        <f>2*('2000 250 200 15 PP'!V7-'2000 250 200 0 PP'!V7)/('2000 250 200 15 PP'!V7+'2000 250 200 0 PP'!V7)</f>
        <v>-4.6616424496585042E-4</v>
      </c>
      <c r="W7">
        <f>2*('2000 250 200 15 PP'!W7-'2000 250 200 0 PP'!W7)/('2000 250 200 15 PP'!W7+'2000 250 200 0 PP'!W7)</f>
        <v>-7.5435062853121935E-4</v>
      </c>
      <c r="X7">
        <f>2*('2000 250 200 15 PP'!X7-'2000 250 200 0 PP'!X7)/('2000 250 200 15 PP'!X7+'2000 250 200 0 PP'!X7)</f>
        <v>-8.8033210466742322E-4</v>
      </c>
      <c r="Y7">
        <f>2*('2000 250 200 15 PP'!Y7-'2000 250 200 0 PP'!Y7)/('2000 250 200 15 PP'!Y7+'2000 250 200 0 PP'!Y7)</f>
        <v>-9.1194444646998136E-4</v>
      </c>
      <c r="Z7">
        <f>2*('2000 250 200 15 PP'!Z7-'2000 250 200 0 PP'!Z7)/('2000 250 200 15 PP'!Z7+'2000 250 200 0 PP'!Z7)</f>
        <v>-8.9368540443881433E-4</v>
      </c>
      <c r="AA7">
        <f>2*('2000 250 200 15 PP'!AA7-'2000 250 200 0 PP'!AA7)/('2000 250 200 15 PP'!AA7+'2000 250 200 0 PP'!AA7)</f>
        <v>-8.5250605877481905E-4</v>
      </c>
      <c r="AB7">
        <f>2*('2000 250 200 15 PP'!AB7-'2000 250 200 0 PP'!AB7)/('2000 250 200 15 PP'!AB7+'2000 250 200 0 PP'!AB7)</f>
        <v>-8.0090565661708295E-4</v>
      </c>
      <c r="AC7">
        <f>2*('2000 250 200 15 PP'!AC7-'2000 250 200 0 PP'!AC7)/('2000 250 200 15 PP'!AC7+'2000 250 200 0 PP'!AC7)</f>
        <v>-3.6849839878423847E-4</v>
      </c>
      <c r="AD7">
        <f>2*('2000 250 200 15 PP'!AD7-'2000 250 200 0 PP'!AD7)/('2000 250 200 15 PP'!AD7+'2000 250 200 0 PP'!AD7)</f>
        <v>-6.8253531489299716E-4</v>
      </c>
      <c r="AE7">
        <f>2*('2000 250 200 15 PP'!AE7-'2000 250 200 0 PP'!AE7)/('2000 250 200 15 PP'!AE7+'2000 250 200 0 PP'!AE7)</f>
        <v>-8.5542394843877848E-4</v>
      </c>
      <c r="AF7">
        <f>2*('2000 250 200 15 PP'!AF7-'2000 250 200 0 PP'!AF7)/('2000 250 200 15 PP'!AF7+'2000 250 200 0 PP'!AF7)</f>
        <v>-9.3017429473744449E-4</v>
      </c>
      <c r="AG7">
        <f>2*('2000 250 200 15 PP'!AG7-'2000 250 200 0 PP'!AG7)/('2000 250 200 15 PP'!AG7+'2000 250 200 0 PP'!AG7)</f>
        <v>-9.4327416812935909E-4</v>
      </c>
      <c r="AH7">
        <f>2*('2000 250 200 15 PP'!AH7-'2000 250 200 0 PP'!AH7)/('2000 250 200 15 PP'!AH7+'2000 250 200 0 PP'!AH7)</f>
        <v>-9.2513328052330052E-4</v>
      </c>
      <c r="AI7">
        <f>2*('2000 250 200 15 PP'!AI7-'2000 250 200 0 PP'!AI7)/('2000 250 200 15 PP'!AI7+'2000 250 200 0 PP'!AI7)</f>
        <v>-2.8205346337823622E-4</v>
      </c>
      <c r="AJ7">
        <f>2*('2000 250 200 15 PP'!AJ7-'2000 250 200 0 PP'!AJ7)/('2000 250 200 15 PP'!AJ7+'2000 250 200 0 PP'!AJ7)</f>
        <v>-6.0161214873465487E-4</v>
      </c>
      <c r="AK7">
        <f>2*('2000 250 200 15 PP'!AK7-'2000 250 200 0 PP'!AK7)/('2000 250 200 15 PP'!AK7+'2000 250 200 0 PP'!AK7)</f>
        <v>-8.0676733139851237E-4</v>
      </c>
      <c r="AL7">
        <f>2*('2000 250 200 15 PP'!AL7-'2000 250 200 0 PP'!AL7)/('2000 250 200 15 PP'!AL7+'2000 250 200 0 PP'!AL7)</f>
        <v>-9.1932773323495523E-4</v>
      </c>
      <c r="AM7">
        <f>2*('2000 250 200 15 PP'!AM7-'2000 250 200 0 PP'!AM7)/('2000 250 200 15 PP'!AM7+'2000 250 200 0 PP'!AM7)</f>
        <v>-9.6142916106311833E-4</v>
      </c>
      <c r="AN7">
        <f>2*('2000 250 200 15 PP'!AN7-'2000 250 200 0 PP'!AN7)/('2000 250 200 15 PP'!AN7+'2000 250 200 0 PP'!AN7)</f>
        <v>-2.0830659928495714E-4</v>
      </c>
      <c r="AO7">
        <f>2*('2000 250 200 15 PP'!AO7-'2000 250 200 0 PP'!AO7)/('2000 250 200 15 PP'!AO7+'2000 250 200 0 PP'!AO7)</f>
        <v>-5.2043067863556452E-4</v>
      </c>
      <c r="AP7">
        <f>2*('2000 250 200 15 PP'!AP7-'2000 250 200 0 PP'!AP7)/('2000 250 200 15 PP'!AP7+'2000 250 200 0 PP'!AP7)</f>
        <v>-7.4452114903438081E-4</v>
      </c>
      <c r="AQ7">
        <f>2*('2000 250 200 15 PP'!AQ7-'2000 250 200 0 PP'!AQ7)/('2000 250 200 15 PP'!AQ7+'2000 250 200 0 PP'!AQ7)</f>
        <v>-8.8960406608561387E-4</v>
      </c>
      <c r="AR7">
        <f>2*('2000 250 200 15 PP'!AR7-'2000 250 200 0 PP'!AR7)/('2000 250 200 15 PP'!AR7+'2000 250 200 0 PP'!AR7)</f>
        <v>-1.4647361259335155E-4</v>
      </c>
      <c r="AS7">
        <f>2*('2000 250 200 15 PP'!AS7-'2000 250 200 0 PP'!AS7)/('2000 250 200 15 PP'!AS7+'2000 250 200 0 PP'!AS7)</f>
        <v>-4.4380862613785328E-4</v>
      </c>
      <c r="AT7">
        <f>2*('2000 250 200 15 PP'!AT7-'2000 250 200 0 PP'!AT7)/('2000 250 200 15 PP'!AT7+'2000 250 200 0 PP'!AT7)</f>
        <v>-6.7493633572907226E-4</v>
      </c>
      <c r="AU7">
        <f>2*('2000 250 200 15 PP'!AU7-'2000 250 200 0 PP'!AU7)/('2000 250 200 15 PP'!AU7+'2000 250 200 0 PP'!AU7)</f>
        <v>-9.4976719797764951E-5</v>
      </c>
      <c r="AV7">
        <f>2*('2000 250 200 15 PP'!AV7-'2000 250 200 0 PP'!AV7)/('2000 250 200 15 PP'!AV7+'2000 250 200 0 PP'!AV7)</f>
        <v>-3.7434522563850251E-4</v>
      </c>
      <c r="AW7">
        <f>2*('2000 250 200 15 PP'!AW7-'2000 250 200 0 PP'!AW7)/('2000 250 200 15 PP'!AW7+'2000 250 200 0 PP'!AW7)</f>
        <v>-5.2057180548159044E-5</v>
      </c>
      <c r="AX7">
        <f>'2000 250 200 15 PP'!AX7-'2000 250 200 0 PP'!AX7</f>
        <v>5.6409118906308731E-5</v>
      </c>
      <c r="AY7">
        <f>'2000 250 200 15 PP'!AY7-'2000 250 200 0 PP'!AY7</f>
        <v>-2.5755444880704026E-6</v>
      </c>
      <c r="AZ7">
        <f>'2000 250 200 15 PP'!AZ7-'2000 250 200 0 PP'!AZ7</f>
        <v>-2.6495608412835381E-5</v>
      </c>
      <c r="BA7">
        <f>'2000 250 200 15 PP'!BA7-'2000 250 200 0 PP'!BA7</f>
        <v>-3.3677504180013029E-5</v>
      </c>
      <c r="BB7">
        <f>'2000 250 200 15 PP'!BB7-'2000 250 200 0 PP'!BB7</f>
        <v>-3.3881798474910685E-5</v>
      </c>
      <c r="BC7">
        <f>'2000 250 200 15 PP'!BC7-'2000 250 200 0 PP'!BC7</f>
        <v>-3.1476769599941834E-5</v>
      </c>
      <c r="BD7">
        <f>'2000 250 200 15 PP'!BD7-'2000 250 200 0 PP'!BD7</f>
        <v>-2.8207978649386067E-5</v>
      </c>
      <c r="BE7">
        <f>'2000 250 200 15 PP'!BE7-'2000 250 200 0 PP'!BE7</f>
        <v>-2.4842290739984785E-5</v>
      </c>
      <c r="BF7">
        <f>'2000 250 200 15 PP'!BF7-'2000 250 200 0 PP'!BF7</f>
        <v>6.6185574851107543E-5</v>
      </c>
      <c r="BG7">
        <f>'2000 250 200 15 PP'!BG7-'2000 250 200 0 PP'!BG7</f>
        <v>4.8639998024568865E-6</v>
      </c>
      <c r="BH7">
        <f>'2000 250 200 15 PP'!BH7-'2000 250 200 0 PP'!BH7</f>
        <v>-1.4677497075982204E-5</v>
      </c>
      <c r="BI7">
        <f>'2000 250 200 15 PP'!BI7-'2000 250 200 0 PP'!BI7</f>
        <v>-1.8735121384214071E-5</v>
      </c>
      <c r="BJ7">
        <f>'2000 250 200 15 PP'!BJ7-'2000 250 200 0 PP'!BJ7</f>
        <v>-1.7670261617336314E-5</v>
      </c>
      <c r="BK7">
        <f>'2000 250 200 15 PP'!BK7-'2000 250 200 0 PP'!BK7</f>
        <v>-1.528402967747311E-5</v>
      </c>
      <c r="BL7">
        <f>'2000 250 200 15 PP'!BL7-'2000 250 200 0 PP'!BL7</f>
        <v>-1.2769765209932893E-5</v>
      </c>
      <c r="BM7">
        <f>'2000 250 200 15 PP'!BM7-'2000 250 200 0 PP'!BM7</f>
        <v>6.5677095014926579E-5</v>
      </c>
      <c r="BN7">
        <f>'2000 250 200 15 PP'!BN7-'2000 250 200 0 PP'!BN7</f>
        <v>8.6253435291755443E-6</v>
      </c>
      <c r="BO7">
        <f>'2000 250 200 15 PP'!BO7-'2000 250 200 0 PP'!BO7</f>
        <v>-6.8891066077533814E-6</v>
      </c>
      <c r="BP7">
        <f>'2000 250 200 15 PP'!BP7-'2000 250 200 0 PP'!BP7</f>
        <v>-9.5459774020131838E-6</v>
      </c>
      <c r="BQ7">
        <f>'2000 250 200 15 PP'!BQ7-'2000 250 200 0 PP'!BQ7</f>
        <v>-8.596175426502789E-6</v>
      </c>
      <c r="BR7">
        <f>'2000 250 200 15 PP'!BR7-'2000 250 200 0 PP'!BR7</f>
        <v>-6.9987700959603383E-6</v>
      </c>
      <c r="BS7">
        <f>'2000 250 200 15 PP'!BS7-'2000 250 200 0 PP'!BS7</f>
        <v>6.1985435845096637E-5</v>
      </c>
      <c r="BT7">
        <f>'2000 250 200 15 PP'!BT7-'2000 250 200 0 PP'!BT7</f>
        <v>9.8757068961174976E-6</v>
      </c>
      <c r="BU7">
        <f>'2000 250 200 15 PP'!BU7-'2000 250 200 0 PP'!BU7</f>
        <v>-2.8133935027416235E-6</v>
      </c>
      <c r="BV7">
        <f>'2000 250 200 15 PP'!BV7-'2000 250 200 0 PP'!BV7</f>
        <v>-4.88222397412863E-6</v>
      </c>
      <c r="BW7">
        <f>'2000 250 200 15 PP'!BW7-'2000 250 200 0 PP'!BW7</f>
        <v>-4.2737607826737883E-6</v>
      </c>
      <c r="BX7">
        <f>'2000 250 200 15 PP'!BX7-'2000 250 200 0 PP'!BX7</f>
        <v>5.7367910427777447E-5</v>
      </c>
      <c r="BY7">
        <f>'2000 250 200 15 PP'!BY7-'2000 250 200 0 PP'!BY7</f>
        <v>9.8569519698665786E-6</v>
      </c>
      <c r="BZ7">
        <f>'2000 250 200 15 PP'!BZ7-'2000 250 200 0 PP'!BZ7</f>
        <v>-7.6635437167710263E-7</v>
      </c>
      <c r="CA7">
        <f>'2000 250 200 15 PP'!CA7-'2000 250 200 0 PP'!CA7</f>
        <v>-2.5332151910723022E-6</v>
      </c>
      <c r="CB7">
        <f>'2000 250 200 15 PP'!CB7-'2000 250 200 0 PP'!CB7</f>
        <v>5.2681217869887664E-5</v>
      </c>
      <c r="CC7">
        <f>'2000 250 200 15 PP'!CC7-'2000 250 200 0 PP'!CC7</f>
        <v>9.2601425011260008E-6</v>
      </c>
      <c r="CD7">
        <f>'2000 250 200 15 PP'!CD7-'2000 250 200 0 PP'!CD7</f>
        <v>2.4034739549635975E-7</v>
      </c>
      <c r="CE7">
        <f>'2000 250 200 15 PP'!CE7-'2000 250 200 0 PP'!CE7</f>
        <v>4.8265026082072726E-5</v>
      </c>
      <c r="CF7">
        <f>'2000 250 200 15 PP'!CF7-'2000 250 200 0 PP'!CF7</f>
        <v>8.4336311690462462E-6</v>
      </c>
      <c r="CG7">
        <f>'2000 250 200 15 PP'!CG7-'2000 250 200 0 PP'!CG7</f>
        <v>4.4244233083717832E-5</v>
      </c>
      <c r="CH7" s="7">
        <v>250</v>
      </c>
      <c r="CI7" s="8">
        <v>250</v>
      </c>
      <c r="CJ7" s="8">
        <v>240</v>
      </c>
      <c r="CK7" s="8">
        <f t="shared" si="8"/>
        <v>1</v>
      </c>
      <c r="CL7" s="8">
        <f t="shared" si="9"/>
        <v>1</v>
      </c>
      <c r="CM7">
        <f t="shared" si="10"/>
        <v>0.04</v>
      </c>
      <c r="CN7">
        <f t="shared" si="14"/>
        <v>375</v>
      </c>
      <c r="CO7">
        <f t="shared" si="15"/>
        <v>500</v>
      </c>
      <c r="CP7">
        <f t="shared" si="15"/>
        <v>625</v>
      </c>
      <c r="CQ7">
        <f t="shared" si="15"/>
        <v>750</v>
      </c>
      <c r="CR7">
        <f t="shared" si="15"/>
        <v>875</v>
      </c>
      <c r="CS7">
        <f t="shared" si="15"/>
        <v>1000</v>
      </c>
      <c r="CT7">
        <f t="shared" si="15"/>
        <v>1125</v>
      </c>
      <c r="CU7">
        <f t="shared" si="15"/>
        <v>1250</v>
      </c>
      <c r="CV7">
        <f t="shared" si="16"/>
        <v>1.5</v>
      </c>
      <c r="CW7">
        <f t="shared" si="12"/>
        <v>2</v>
      </c>
      <c r="CX7">
        <f t="shared" si="12"/>
        <v>2.5</v>
      </c>
      <c r="CY7">
        <f t="shared" si="12"/>
        <v>3</v>
      </c>
      <c r="CZ7">
        <f t="shared" si="12"/>
        <v>3.5</v>
      </c>
      <c r="DA7">
        <f t="shared" si="12"/>
        <v>4</v>
      </c>
      <c r="DB7">
        <f t="shared" si="12"/>
        <v>4.5</v>
      </c>
      <c r="DC7">
        <f t="shared" si="12"/>
        <v>5</v>
      </c>
      <c r="DD7" s="11">
        <f t="shared" si="17"/>
        <v>2.6666666666666668E-2</v>
      </c>
      <c r="DE7" s="11">
        <f t="shared" si="13"/>
        <v>0.02</v>
      </c>
      <c r="DF7" s="11">
        <f t="shared" si="13"/>
        <v>1.6E-2</v>
      </c>
      <c r="DG7" s="11">
        <f t="shared" si="13"/>
        <v>1.3333333333333334E-2</v>
      </c>
      <c r="DH7" s="11">
        <f t="shared" si="13"/>
        <v>1.1428571428571429E-2</v>
      </c>
      <c r="DI7" s="11">
        <f t="shared" si="13"/>
        <v>0.01</v>
      </c>
      <c r="DJ7" s="11">
        <f t="shared" si="13"/>
        <v>8.8888888888888889E-3</v>
      </c>
      <c r="DK7" s="11">
        <f t="shared" si="13"/>
        <v>8.0000000000000002E-3</v>
      </c>
    </row>
    <row r="8" spans="1:115">
      <c r="A8">
        <f>'2000 250 200 1'!A9</f>
        <v>5</v>
      </c>
      <c r="B8">
        <f t="shared" si="6"/>
        <v>-50</v>
      </c>
      <c r="C8">
        <f>'2000 250 200 1'!B9</f>
        <v>1.7819999999999999E-3</v>
      </c>
      <c r="D8">
        <f t="shared" si="7"/>
        <v>-2.7490923002991439</v>
      </c>
      <c r="E8">
        <f>2*('2000 250 200 15 PP'!E8-'2000 250 200 0 PP'!E8)/('2000 250 200 15 PP'!E8+'2000 250 200 0 PP'!E8)</f>
        <v>-6.5285252034973486E-4</v>
      </c>
      <c r="F8">
        <f>2*('2000 250 200 15 PP'!F8-'2000 250 200 0 PP'!F8)/('2000 250 200 15 PP'!F8+'2000 250 200 0 PP'!F8)</f>
        <v>-7.953029169932551E-4</v>
      </c>
      <c r="G8">
        <f>2*('2000 250 200 15 PP'!G8-'2000 250 200 0 PP'!G8)/('2000 250 200 15 PP'!G8+'2000 250 200 0 PP'!G8)</f>
        <v>-7.8961984399592033E-4</v>
      </c>
      <c r="H8">
        <f>2*('2000 250 200 15 PP'!H8-'2000 250 200 0 PP'!H8)/('2000 250 200 15 PP'!H8+'2000 250 200 0 PP'!H8)</f>
        <v>-7.3241446563823557E-4</v>
      </c>
      <c r="I8">
        <f>2*('2000 250 200 15 PP'!I8-'2000 250 200 0 PP'!I8)/('2000 250 200 15 PP'!I8+'2000 250 200 0 PP'!I8)</f>
        <v>-6.6139116890295618E-4</v>
      </c>
      <c r="J8">
        <f>2*('2000 250 200 15 PP'!J8-'2000 250 200 0 PP'!J8)/('2000 250 200 15 PP'!J8+'2000 250 200 0 PP'!J8)</f>
        <v>-5.9054518886795604E-4</v>
      </c>
      <c r="K8">
        <f>2*('2000 250 200 15 PP'!K8-'2000 250 200 0 PP'!K8)/('2000 250 200 15 PP'!K8+'2000 250 200 0 PP'!K8)</f>
        <v>-5.2560551534643367E-4</v>
      </c>
      <c r="L8">
        <f>2*('2000 250 200 15 PP'!L8-'2000 250 200 0 PP'!L8)/('2000 250 200 15 PP'!L8+'2000 250 200 0 PP'!L8)</f>
        <v>-4.6789362560077896E-4</v>
      </c>
      <c r="M8">
        <f>2*('2000 250 200 15 PP'!M8-'2000 250 200 0 PP'!M8)/('2000 250 200 15 PP'!M8+'2000 250 200 0 PP'!M8)</f>
        <v>-4.1721080463494212E-4</v>
      </c>
      <c r="N8">
        <f>2*('2000 250 200 15 PP'!N8-'2000 250 200 0 PP'!N8)/('2000 250 200 15 PP'!N8+'2000 250 200 0 PP'!N8)</f>
        <v>-5.6725364710598716E-4</v>
      </c>
      <c r="O8">
        <f>2*('2000 250 200 15 PP'!O8-'2000 250 200 0 PP'!O8)/('2000 250 200 15 PP'!O8+'2000 250 200 0 PP'!O8)</f>
        <v>-8.0086293959285518E-4</v>
      </c>
      <c r="P8">
        <f>2*('2000 250 200 15 PP'!P8-'2000 250 200 0 PP'!P8)/('2000 250 200 15 PP'!P8+'2000 250 200 0 PP'!P8)</f>
        <v>-8.6573815053007399E-4</v>
      </c>
      <c r="Q8">
        <f>2*('2000 250 200 15 PP'!Q8-'2000 250 200 0 PP'!Q8)/('2000 250 200 15 PP'!Q8+'2000 250 200 0 PP'!Q8)</f>
        <v>-8.5109839930033954E-4</v>
      </c>
      <c r="R8">
        <f>2*('2000 250 200 15 PP'!R8-'2000 250 200 0 PP'!R8)/('2000 250 200 15 PP'!R8+'2000 250 200 0 PP'!R8)</f>
        <v>-8.034548227399236E-4</v>
      </c>
      <c r="S8">
        <f>2*('2000 250 200 15 PP'!S8-'2000 250 200 0 PP'!S8)/('2000 250 200 15 PP'!S8+'2000 250 200 0 PP'!S8)</f>
        <v>-7.4223640186133963E-4</v>
      </c>
      <c r="T8">
        <f>2*('2000 250 200 15 PP'!T8-'2000 250 200 0 PP'!T8)/('2000 250 200 15 PP'!T8+'2000 250 200 0 PP'!T8)</f>
        <v>-6.7936283203199862E-4</v>
      </c>
      <c r="U8">
        <f>2*('2000 250 200 15 PP'!U8-'2000 250 200 0 PP'!U8)/('2000 250 200 15 PP'!U8+'2000 250 200 0 PP'!U8)</f>
        <v>-6.1949270823152922E-4</v>
      </c>
      <c r="V8">
        <f>2*('2000 250 200 15 PP'!V8-'2000 250 200 0 PP'!V8)/('2000 250 200 15 PP'!V8+'2000 250 200 0 PP'!V8)</f>
        <v>-4.6534283420556616E-4</v>
      </c>
      <c r="W8">
        <f>2*('2000 250 200 15 PP'!W8-'2000 250 200 0 PP'!W8)/('2000 250 200 15 PP'!W8+'2000 250 200 0 PP'!W8)</f>
        <v>-7.5392653873850783E-4</v>
      </c>
      <c r="X8">
        <f>2*('2000 250 200 15 PP'!X8-'2000 250 200 0 PP'!X8)/('2000 250 200 15 PP'!X8+'2000 250 200 0 PP'!X8)</f>
        <v>-8.8027057133767059E-4</v>
      </c>
      <c r="Y8">
        <f>2*('2000 250 200 15 PP'!Y8-'2000 250 200 0 PP'!Y8)/('2000 250 200 15 PP'!Y8+'2000 250 200 0 PP'!Y8)</f>
        <v>-9.1077138135540103E-4</v>
      </c>
      <c r="Z8">
        <f>2*('2000 250 200 15 PP'!Z8-'2000 250 200 0 PP'!Z8)/('2000 250 200 15 PP'!Z8+'2000 250 200 0 PP'!Z8)</f>
        <v>-8.9571022336607279E-4</v>
      </c>
      <c r="AA8">
        <f>2*('2000 250 200 15 PP'!AA8-'2000 250 200 0 PP'!AA8)/('2000 250 200 15 PP'!AA8+'2000 250 200 0 PP'!AA8)</f>
        <v>-8.5279894141854738E-4</v>
      </c>
      <c r="AB8">
        <f>2*('2000 250 200 15 PP'!AB8-'2000 250 200 0 PP'!AB8)/('2000 250 200 15 PP'!AB8+'2000 250 200 0 PP'!AB8)</f>
        <v>-7.9957235479987245E-4</v>
      </c>
      <c r="AC8">
        <f>2*('2000 250 200 15 PP'!AC8-'2000 250 200 0 PP'!AC8)/('2000 250 200 15 PP'!AC8+'2000 250 200 0 PP'!AC8)</f>
        <v>-3.6754223904829402E-4</v>
      </c>
      <c r="AD8">
        <f>2*('2000 250 200 15 PP'!AD8-'2000 250 200 0 PP'!AD8)/('2000 250 200 15 PP'!AD8+'2000 250 200 0 PP'!AD8)</f>
        <v>-6.8190504326980203E-4</v>
      </c>
      <c r="AE8">
        <f>2*('2000 250 200 15 PP'!AE8-'2000 250 200 0 PP'!AE8)/('2000 250 200 15 PP'!AE8+'2000 250 200 0 PP'!AE8)</f>
        <v>-8.5623759694571457E-4</v>
      </c>
      <c r="AF8">
        <f>2*('2000 250 200 15 PP'!AF8-'2000 250 200 0 PP'!AF8)/('2000 250 200 15 PP'!AF8+'2000 250 200 0 PP'!AF8)</f>
        <v>-9.2580837573941047E-4</v>
      </c>
      <c r="AG8">
        <f>2*('2000 250 200 15 PP'!AG8-'2000 250 200 0 PP'!AG8)/('2000 250 200 15 PP'!AG8+'2000 250 200 0 PP'!AG8)</f>
        <v>-9.4738153655845485E-4</v>
      </c>
      <c r="AH8">
        <f>2*('2000 250 200 15 PP'!AH8-'2000 250 200 0 PP'!AH8)/('2000 250 200 15 PP'!AH8+'2000 250 200 0 PP'!AH8)</f>
        <v>-9.2771673469610927E-4</v>
      </c>
      <c r="AI8">
        <f>2*('2000 250 200 15 PP'!AI8-'2000 250 200 0 PP'!AI8)/('2000 250 200 15 PP'!AI8+'2000 250 200 0 PP'!AI8)</f>
        <v>-2.8100721243140981E-4</v>
      </c>
      <c r="AJ8">
        <f>2*('2000 250 200 15 PP'!AJ8-'2000 250 200 0 PP'!AJ8)/('2000 250 200 15 PP'!AJ8+'2000 250 200 0 PP'!AJ8)</f>
        <v>-6.0030821308916375E-4</v>
      </c>
      <c r="AK8">
        <f>2*('2000 250 200 15 PP'!AK8-'2000 250 200 0 PP'!AK8)/('2000 250 200 15 PP'!AK8+'2000 250 200 0 PP'!AK8)</f>
        <v>-8.1095033192691657E-4</v>
      </c>
      <c r="AL8">
        <f>2*('2000 250 200 15 PP'!AL8-'2000 250 200 0 PP'!AL8)/('2000 250 200 15 PP'!AL8+'2000 250 200 0 PP'!AL8)</f>
        <v>-9.0794513760719957E-4</v>
      </c>
      <c r="AM8">
        <f>2*('2000 250 200 15 PP'!AM8-'2000 250 200 0 PP'!AM8)/('2000 250 200 15 PP'!AM8+'2000 250 200 0 PP'!AM8)</f>
        <v>-9.6705875622296123E-4</v>
      </c>
      <c r="AN8">
        <f>2*('2000 250 200 15 PP'!AN8-'2000 250 200 0 PP'!AN8)/('2000 250 200 15 PP'!AN8+'2000 250 200 0 PP'!AN8)</f>
        <v>-2.0731863940134828E-4</v>
      </c>
      <c r="AO8">
        <f>2*('2000 250 200 15 PP'!AO8-'2000 250 200 0 PP'!AO8)/('2000 250 200 15 PP'!AO8+'2000 250 200 0 PP'!AO8)</f>
        <v>-5.1696080333679879E-4</v>
      </c>
      <c r="AP8">
        <f>2*('2000 250 200 15 PP'!AP8-'2000 250 200 0 PP'!AP8)/('2000 250 200 15 PP'!AP8+'2000 250 200 0 PP'!AP8)</f>
        <v>-7.5730988681250544E-4</v>
      </c>
      <c r="AQ8">
        <f>2*('2000 250 200 15 PP'!AQ8-'2000 250 200 0 PP'!AQ8)/('2000 250 200 15 PP'!AQ8+'2000 250 200 0 PP'!AQ8)</f>
        <v>-8.6620212844778436E-4</v>
      </c>
      <c r="AR8">
        <f>2*('2000 250 200 15 PP'!AR8-'2000 250 200 0 PP'!AR8)/('2000 250 200 15 PP'!AR8+'2000 250 200 0 PP'!AR8)</f>
        <v>-1.4597483548177265E-4</v>
      </c>
      <c r="AS8">
        <f>2*('2000 250 200 15 PP'!AS8-'2000 250 200 0 PP'!AS8)/('2000 250 200 15 PP'!AS8+'2000 250 200 0 PP'!AS8)</f>
        <v>-4.3478803965865551E-4</v>
      </c>
      <c r="AT8">
        <f>2*('2000 250 200 15 PP'!AT8-'2000 250 200 0 PP'!AT8)/('2000 250 200 15 PP'!AT8+'2000 250 200 0 PP'!AT8)</f>
        <v>-7.0508656505549681E-4</v>
      </c>
      <c r="AU8">
        <f>2*('2000 250 200 15 PP'!AU8-'2000 250 200 0 PP'!AU8)/('2000 250 200 15 PP'!AU8+'2000 250 200 0 PP'!AU8)</f>
        <v>-9.5949941553468248E-5</v>
      </c>
      <c r="AV8">
        <f>2*('2000 250 200 15 PP'!AV8-'2000 250 200 0 PP'!AV8)/('2000 250 200 15 PP'!AV8+'2000 250 200 0 PP'!AV8)</f>
        <v>-3.5356071867698522E-4</v>
      </c>
      <c r="AW8">
        <f>2*('2000 250 200 15 PP'!AW8-'2000 250 200 0 PP'!AW8)/('2000 250 200 15 PP'!AW8+'2000 250 200 0 PP'!AW8)</f>
        <v>-5.636835566572168E-5</v>
      </c>
      <c r="AX8">
        <f>'2000 250 200 15 PP'!AX8-'2000 250 200 0 PP'!AX8</f>
        <v>5.6533386691592913E-5</v>
      </c>
      <c r="AY8">
        <f>'2000 250 200 15 PP'!AY8-'2000 250 200 0 PP'!AY8</f>
        <v>-2.5164945492983648E-6</v>
      </c>
      <c r="AZ8">
        <f>'2000 250 200 15 PP'!AZ8-'2000 250 200 0 PP'!AZ8</f>
        <v>-2.6468896217657356E-5</v>
      </c>
      <c r="BA8">
        <f>'2000 250 200 15 PP'!BA8-'2000 250 200 0 PP'!BA8</f>
        <v>-3.3628139495728293E-5</v>
      </c>
      <c r="BB8">
        <f>'2000 250 200 15 PP'!BB8-'2000 250 200 0 PP'!BB8</f>
        <v>-3.4012002255862095E-5</v>
      </c>
      <c r="BC8">
        <f>'2000 250 200 15 PP'!BC8-'2000 250 200 0 PP'!BC8</f>
        <v>-3.146048237054333E-5</v>
      </c>
      <c r="BD8">
        <f>'2000 250 200 15 PP'!BD8-'2000 250 200 0 PP'!BD8</f>
        <v>-2.8135434550796701E-5</v>
      </c>
      <c r="BE8">
        <f>'2000 250 200 15 PP'!BE8-'2000 250 200 0 PP'!BE8</f>
        <v>-2.4821609791975119E-5</v>
      </c>
      <c r="BF8">
        <f>'2000 250 200 15 PP'!BF8-'2000 250 200 0 PP'!BF8</f>
        <v>6.6318827565692295E-5</v>
      </c>
      <c r="BG8">
        <f>'2000 250 200 15 PP'!BG8-'2000 250 200 0 PP'!BG8</f>
        <v>4.9190102533736013E-6</v>
      </c>
      <c r="BH8">
        <f>'2000 250 200 15 PP'!BH8-'2000 250 200 0 PP'!BH8</f>
        <v>-1.4668066624437537E-5</v>
      </c>
      <c r="BI8">
        <f>'2000 250 200 15 PP'!BI8-'2000 250 200 0 PP'!BI8</f>
        <v>-1.863736737098276E-5</v>
      </c>
      <c r="BJ8">
        <f>'2000 250 200 15 PP'!BJ8-'2000 250 200 0 PP'!BJ8</f>
        <v>-1.7796276993505E-5</v>
      </c>
      <c r="BK8">
        <f>'2000 250 200 15 PP'!BK8-'2000 250 200 0 PP'!BK8</f>
        <v>-1.5302122182994649E-5</v>
      </c>
      <c r="BL8">
        <f>'2000 250 200 15 PP'!BL8-'2000 250 200 0 PP'!BL8</f>
        <v>-1.2716647667922187E-5</v>
      </c>
      <c r="BM8">
        <f>'2000 250 200 15 PP'!BM8-'2000 250 200 0 PP'!BM8</f>
        <v>6.5801166291235003E-5</v>
      </c>
      <c r="BN8">
        <f>'2000 250 200 15 PP'!BN8-'2000 250 200 0 PP'!BN8</f>
        <v>8.6789171976214829E-6</v>
      </c>
      <c r="BO8">
        <f>'2000 250 200 15 PP'!BO8-'2000 250 200 0 PP'!BO8</f>
        <v>-6.9339430971704363E-6</v>
      </c>
      <c r="BP8">
        <f>'2000 250 200 15 PP'!BP8-'2000 250 200 0 PP'!BP8</f>
        <v>-9.390096435406281E-6</v>
      </c>
      <c r="BQ8">
        <f>'2000 250 200 15 PP'!BQ8-'2000 250 200 0 PP'!BQ8</f>
        <v>-8.6963124367074596E-6</v>
      </c>
      <c r="BR8">
        <f>'2000 250 200 15 PP'!BR8-'2000 250 200 0 PP'!BR8</f>
        <v>-7.044516164751019E-6</v>
      </c>
      <c r="BS8">
        <f>'2000 250 200 15 PP'!BS8-'2000 250 200 0 PP'!BS8</f>
        <v>6.2094734297329923E-5</v>
      </c>
      <c r="BT8">
        <f>'2000 250 200 15 PP'!BT8-'2000 250 200 0 PP'!BT8</f>
        <v>9.9513756969676903E-6</v>
      </c>
      <c r="BU8">
        <f>'2000 250 200 15 PP'!BU8-'2000 250 200 0 PP'!BU8</f>
        <v>-2.9441465565979708E-6</v>
      </c>
      <c r="BV8">
        <f>'2000 250 200 15 PP'!BV8-'2000 250 200 0 PP'!BV8</f>
        <v>-4.6786087331933401E-6</v>
      </c>
      <c r="BW8">
        <f>'2000 250 200 15 PP'!BW8-'2000 250 200 0 PP'!BW8</f>
        <v>-4.336175080556573E-6</v>
      </c>
      <c r="BX8">
        <f>'2000 250 200 15 PP'!BX8-'2000 250 200 0 PP'!BX8</f>
        <v>5.7448013310812396E-5</v>
      </c>
      <c r="BY8">
        <f>'2000 250 200 15 PP'!BY8-'2000 250 200 0 PP'!BY8</f>
        <v>1.000093438914551E-5</v>
      </c>
      <c r="BZ8">
        <f>'2000 250 200 15 PP'!BZ8-'2000 250 200 0 PP'!BZ8</f>
        <v>-1.0110337979561679E-6</v>
      </c>
      <c r="CA8">
        <f>'2000 250 200 15 PP'!CA8-'2000 250 200 0 PP'!CA8</f>
        <v>-2.3022391881215992E-6</v>
      </c>
      <c r="CB8">
        <f>'2000 250 200 15 PP'!CB8-'2000 250 200 0 PP'!CB8</f>
        <v>5.2700142827349916E-5</v>
      </c>
      <c r="CC8">
        <f>'2000 250 200 15 PP'!CC8-'2000 250 200 0 PP'!CC8</f>
        <v>9.5352808735585382E-6</v>
      </c>
      <c r="CD8">
        <f>'2000 250 200 15 PP'!CD8-'2000 250 200 0 PP'!CD8</f>
        <v>-1.3561813024323688E-7</v>
      </c>
      <c r="CE8">
        <f>'2000 250 200 15 PP'!CE8-'2000 250 200 0 PP'!CE8</f>
        <v>4.8162323290537601E-5</v>
      </c>
      <c r="CF8">
        <f>'2000 250 200 15 PP'!CF8-'2000 250 200 0 PP'!CF8</f>
        <v>8.9134093656205449E-6</v>
      </c>
      <c r="CG8">
        <f>'2000 250 200 15 PP'!CG8-'2000 250 200 0 PP'!CG8</f>
        <v>4.392496153654557E-5</v>
      </c>
      <c r="CH8" s="7">
        <v>250</v>
      </c>
      <c r="CI8" s="8">
        <v>250</v>
      </c>
      <c r="CJ8" s="8">
        <v>240</v>
      </c>
      <c r="CK8" s="8">
        <f t="shared" si="8"/>
        <v>1</v>
      </c>
      <c r="CL8" s="8">
        <f t="shared" si="9"/>
        <v>1</v>
      </c>
      <c r="CM8">
        <f t="shared" si="10"/>
        <v>0.04</v>
      </c>
      <c r="CN8">
        <f t="shared" si="14"/>
        <v>375</v>
      </c>
      <c r="CO8">
        <f t="shared" si="15"/>
        <v>500</v>
      </c>
      <c r="CP8">
        <f t="shared" si="15"/>
        <v>625</v>
      </c>
      <c r="CQ8">
        <f t="shared" si="15"/>
        <v>750</v>
      </c>
      <c r="CR8">
        <f t="shared" si="15"/>
        <v>875</v>
      </c>
      <c r="CS8">
        <f t="shared" si="15"/>
        <v>1000</v>
      </c>
      <c r="CT8">
        <f t="shared" si="15"/>
        <v>1125</v>
      </c>
      <c r="CU8">
        <f t="shared" si="15"/>
        <v>1250</v>
      </c>
      <c r="CV8">
        <f t="shared" si="16"/>
        <v>1.5</v>
      </c>
      <c r="CW8">
        <f t="shared" si="12"/>
        <v>2</v>
      </c>
      <c r="CX8">
        <f t="shared" si="12"/>
        <v>2.5</v>
      </c>
      <c r="CY8">
        <f t="shared" si="12"/>
        <v>3</v>
      </c>
      <c r="CZ8">
        <f t="shared" si="12"/>
        <v>3.5</v>
      </c>
      <c r="DA8">
        <f t="shared" si="12"/>
        <v>4</v>
      </c>
      <c r="DB8">
        <f t="shared" si="12"/>
        <v>4.5</v>
      </c>
      <c r="DC8">
        <f t="shared" si="12"/>
        <v>5</v>
      </c>
      <c r="DD8" s="11">
        <f t="shared" si="17"/>
        <v>2.6666666666666668E-2</v>
      </c>
      <c r="DE8" s="11">
        <f t="shared" si="13"/>
        <v>0.02</v>
      </c>
      <c r="DF8" s="11">
        <f t="shared" si="13"/>
        <v>1.6E-2</v>
      </c>
      <c r="DG8" s="11">
        <f t="shared" si="13"/>
        <v>1.3333333333333334E-2</v>
      </c>
      <c r="DH8" s="11">
        <f t="shared" si="13"/>
        <v>1.1428571428571429E-2</v>
      </c>
      <c r="DI8" s="11">
        <f t="shared" si="13"/>
        <v>0.01</v>
      </c>
      <c r="DJ8" s="11">
        <f t="shared" si="13"/>
        <v>8.8888888888888889E-3</v>
      </c>
      <c r="DK8" s="11">
        <f t="shared" si="13"/>
        <v>8.0000000000000002E-3</v>
      </c>
    </row>
    <row r="9" spans="1:115">
      <c r="A9">
        <f>'2000 250 200 1'!A10</f>
        <v>6</v>
      </c>
      <c r="B9">
        <f t="shared" si="6"/>
        <v>-60</v>
      </c>
      <c r="C9">
        <f>'2000 250 200 1'!B10</f>
        <v>2E-3</v>
      </c>
      <c r="D9">
        <f t="shared" si="7"/>
        <v>-2.6989700043360187</v>
      </c>
      <c r="E9">
        <f>2*('2000 250 200 15 PP'!E9-'2000 250 200 0 PP'!E9)/('2000 250 200 15 PP'!E9+'2000 250 200 0 PP'!E9)</f>
        <v>-6.5260985067047065E-4</v>
      </c>
      <c r="F9">
        <f>2*('2000 250 200 15 PP'!F9-'2000 250 200 0 PP'!F9)/('2000 250 200 15 PP'!F9+'2000 250 200 0 PP'!F9)</f>
        <v>-7.9522054269784057E-4</v>
      </c>
      <c r="G9">
        <f>2*('2000 250 200 15 PP'!G9-'2000 250 200 0 PP'!G9)/('2000 250 200 15 PP'!G9+'2000 250 200 0 PP'!G9)</f>
        <v>-7.8960537148703642E-4</v>
      </c>
      <c r="H9">
        <f>2*('2000 250 200 15 PP'!H9-'2000 250 200 0 PP'!H9)/('2000 250 200 15 PP'!H9+'2000 250 200 0 PP'!H9)</f>
        <v>-7.3242938829323615E-4</v>
      </c>
      <c r="I9">
        <f>2*('2000 250 200 15 PP'!I9-'2000 250 200 0 PP'!I9)/('2000 250 200 15 PP'!I9+'2000 250 200 0 PP'!I9)</f>
        <v>-6.614610297949597E-4</v>
      </c>
      <c r="J9">
        <f>2*('2000 250 200 15 PP'!J9-'2000 250 200 0 PP'!J9)/('2000 250 200 15 PP'!J9+'2000 250 200 0 PP'!J9)</f>
        <v>-5.9047004131978012E-4</v>
      </c>
      <c r="K9">
        <f>2*('2000 250 200 15 PP'!K9-'2000 250 200 0 PP'!K9)/('2000 250 200 15 PP'!K9+'2000 250 200 0 PP'!K9)</f>
        <v>-5.2556295192310266E-4</v>
      </c>
      <c r="L9">
        <f>2*('2000 250 200 15 PP'!L9-'2000 250 200 0 PP'!L9)/('2000 250 200 15 PP'!L9+'2000 250 200 0 PP'!L9)</f>
        <v>-4.6793309614494299E-4</v>
      </c>
      <c r="M9">
        <f>2*('2000 250 200 15 PP'!M9-'2000 250 200 0 PP'!M9)/('2000 250 200 15 PP'!M9+'2000 250 200 0 PP'!M9)</f>
        <v>-4.1725652591369054E-4</v>
      </c>
      <c r="N9">
        <f>2*('2000 250 200 15 PP'!N9-'2000 250 200 0 PP'!N9)/('2000 250 200 15 PP'!N9+'2000 250 200 0 PP'!N9)</f>
        <v>-5.6691464083419979E-4</v>
      </c>
      <c r="O9">
        <f>2*('2000 250 200 15 PP'!O9-'2000 250 200 0 PP'!O9)/('2000 250 200 15 PP'!O9+'2000 250 200 0 PP'!O9)</f>
        <v>-8.0071413535505714E-4</v>
      </c>
      <c r="P9">
        <f>2*('2000 250 200 15 PP'!P9-'2000 250 200 0 PP'!P9)/('2000 250 200 15 PP'!P9+'2000 250 200 0 PP'!P9)</f>
        <v>-8.6568443190092597E-4</v>
      </c>
      <c r="Q9">
        <f>2*('2000 250 200 15 PP'!Q9-'2000 250 200 0 PP'!Q9)/('2000 250 200 15 PP'!Q9+'2000 250 200 0 PP'!Q9)</f>
        <v>-8.5102167484807356E-4</v>
      </c>
      <c r="R9">
        <f>2*('2000 250 200 15 PP'!R9-'2000 250 200 0 PP'!R9)/('2000 250 200 15 PP'!R9+'2000 250 200 0 PP'!R9)</f>
        <v>-8.0381570626803065E-4</v>
      </c>
      <c r="S9">
        <f>2*('2000 250 200 15 PP'!S9-'2000 250 200 0 PP'!S9)/('2000 250 200 15 PP'!S9+'2000 250 200 0 PP'!S9)</f>
        <v>-7.4208468440329885E-4</v>
      </c>
      <c r="T9">
        <f>2*('2000 250 200 15 PP'!T9-'2000 250 200 0 PP'!T9)/('2000 250 200 15 PP'!T9+'2000 250 200 0 PP'!T9)</f>
        <v>-6.7910153549162401E-4</v>
      </c>
      <c r="U9">
        <f>2*('2000 250 200 15 PP'!U9-'2000 250 200 0 PP'!U9)/('2000 250 200 15 PP'!U9+'2000 250 200 0 PP'!U9)</f>
        <v>-6.195138892841444E-4</v>
      </c>
      <c r="V9">
        <f>2*('2000 250 200 15 PP'!V9-'2000 250 200 0 PP'!V9)/('2000 250 200 15 PP'!V9+'2000 250 200 0 PP'!V9)</f>
        <v>-4.649208498046203E-4</v>
      </c>
      <c r="W9">
        <f>2*('2000 250 200 15 PP'!W9-'2000 250 200 0 PP'!W9)/('2000 250 200 15 PP'!W9+'2000 250 200 0 PP'!W9)</f>
        <v>-7.5370883669146683E-4</v>
      </c>
      <c r="X9">
        <f>2*('2000 250 200 15 PP'!X9-'2000 250 200 0 PP'!X9)/('2000 250 200 15 PP'!X9+'2000 250 200 0 PP'!X9)</f>
        <v>-8.8023961521533744E-4</v>
      </c>
      <c r="Y9">
        <f>2*('2000 250 200 15 PP'!Y9-'2000 250 200 0 PP'!Y9)/('2000 250 200 15 PP'!Y9+'2000 250 200 0 PP'!Y9)</f>
        <v>-9.1014658266923211E-4</v>
      </c>
      <c r="Z9">
        <f>2*('2000 250 200 15 PP'!Z9-'2000 250 200 0 PP'!Z9)/('2000 250 200 15 PP'!Z9+'2000 250 200 0 PP'!Z9)</f>
        <v>-8.9684448416803655E-4</v>
      </c>
      <c r="AA9">
        <f>2*('2000 250 200 15 PP'!AA9-'2000 250 200 0 PP'!AA9)/('2000 250 200 15 PP'!AA9+'2000 250 200 0 PP'!AA9)</f>
        <v>-8.5283925127154349E-4</v>
      </c>
      <c r="AB9">
        <f>2*('2000 250 200 15 PP'!AB9-'2000 250 200 0 PP'!AB9)/('2000 250 200 15 PP'!AB9+'2000 250 200 0 PP'!AB9)</f>
        <v>-7.9874275090907219E-4</v>
      </c>
      <c r="AC9">
        <f>2*('2000 250 200 15 PP'!AC9-'2000 250 200 0 PP'!AC9)/('2000 250 200 15 PP'!AC9+'2000 250 200 0 PP'!AC9)</f>
        <v>-3.6705114152330368E-4</v>
      </c>
      <c r="AD9">
        <f>2*('2000 250 200 15 PP'!AD9-'2000 250 200 0 PP'!AD9)/('2000 250 200 15 PP'!AD9+'2000 250 200 0 PP'!AD9)</f>
        <v>-6.8158034681646551E-4</v>
      </c>
      <c r="AE9">
        <f>2*('2000 250 200 15 PP'!AE9-'2000 250 200 0 PP'!AE9)/('2000 250 200 15 PP'!AE9+'2000 250 200 0 PP'!AE9)</f>
        <v>-8.5667478207669971E-4</v>
      </c>
      <c r="AF9">
        <f>2*('2000 250 200 15 PP'!AF9-'2000 250 200 0 PP'!AF9)/('2000 250 200 15 PP'!AF9+'2000 250 200 0 PP'!AF9)</f>
        <v>-9.2342719732938059E-4</v>
      </c>
      <c r="AG9">
        <f>2*('2000 250 200 15 PP'!AG9-'2000 250 200 0 PP'!AG9)/('2000 250 200 15 PP'!AG9+'2000 250 200 0 PP'!AG9)</f>
        <v>-9.4983464091657783E-4</v>
      </c>
      <c r="AH9">
        <f>2*('2000 250 200 15 PP'!AH9-'2000 250 200 0 PP'!AH9)/('2000 250 200 15 PP'!AH9+'2000 250 200 0 PP'!AH9)</f>
        <v>-9.2898153157929648E-4</v>
      </c>
      <c r="AI9">
        <f>2*('2000 250 200 15 PP'!AI9-'2000 250 200 0 PP'!AI9)/('2000 250 200 15 PP'!AI9+'2000 250 200 0 PP'!AI9)</f>
        <v>-2.8047074328086118E-4</v>
      </c>
      <c r="AJ9">
        <f>2*('2000 250 200 15 PP'!AJ9-'2000 250 200 0 PP'!AJ9)/('2000 250 200 15 PP'!AJ9+'2000 250 200 0 PP'!AJ9)</f>
        <v>-5.9962550519046748E-4</v>
      </c>
      <c r="AK9">
        <f>2*('2000 250 200 15 PP'!AK9-'2000 250 200 0 PP'!AK9)/('2000 250 200 15 PP'!AK9+'2000 250 200 0 PP'!AK9)</f>
        <v>-8.1322244034943319E-4</v>
      </c>
      <c r="AL9">
        <f>2*('2000 250 200 15 PP'!AL9-'2000 250 200 0 PP'!AL9)/('2000 250 200 15 PP'!AL9+'2000 250 200 0 PP'!AL9)</f>
        <v>-9.0156210068339105E-4</v>
      </c>
      <c r="AM9">
        <f>2*('2000 250 200 15 PP'!AM9-'2000 250 200 0 PP'!AM9)/('2000 250 200 15 PP'!AM9+'2000 250 200 0 PP'!AM9)</f>
        <v>-9.7070213609364161E-4</v>
      </c>
      <c r="AN9">
        <f>2*('2000 250 200 15 PP'!AN9-'2000 250 200 0 PP'!AN9)/('2000 250 200 15 PP'!AN9+'2000 250 200 0 PP'!AN9)</f>
        <v>-2.0681687105592324E-4</v>
      </c>
      <c r="AO9">
        <f>2*('2000 250 200 15 PP'!AO9-'2000 250 200 0 PP'!AO9)/('2000 250 200 15 PP'!AO9+'2000 250 200 0 PP'!AO9)</f>
        <v>-5.1510657163721888E-4</v>
      </c>
      <c r="AP9">
        <f>2*('2000 250 200 15 PP'!AP9-'2000 250 200 0 PP'!AP9)/('2000 250 200 15 PP'!AP9+'2000 250 200 0 PP'!AP9)</f>
        <v>-7.6436733535889393E-4</v>
      </c>
      <c r="AQ9">
        <f>2*('2000 250 200 15 PP'!AQ9-'2000 250 200 0 PP'!AQ9)/('2000 250 200 15 PP'!AQ9+'2000 250 200 0 PP'!AQ9)</f>
        <v>-8.5274547833229079E-4</v>
      </c>
      <c r="AR9">
        <f>2*('2000 250 200 15 PP'!AR9-'2000 250 200 0 PP'!AR9)/('2000 250 200 15 PP'!AR9+'2000 250 200 0 PP'!AR9)</f>
        <v>-1.4574252969876594E-4</v>
      </c>
      <c r="AS9">
        <f>2*('2000 250 200 15 PP'!AS9-'2000 250 200 0 PP'!AS9)/('2000 250 200 15 PP'!AS9+'2000 250 200 0 PP'!AS9)</f>
        <v>-4.2988478320545026E-4</v>
      </c>
      <c r="AT9">
        <f>2*('2000 250 200 15 PP'!AT9-'2000 250 200 0 PP'!AT9)/('2000 250 200 15 PP'!AT9+'2000 250 200 0 PP'!AT9)</f>
        <v>-7.2197734907193634E-4</v>
      </c>
      <c r="AU9">
        <f>2*('2000 250 200 15 PP'!AU9-'2000 250 200 0 PP'!AU9)/('2000 250 200 15 PP'!AU9+'2000 250 200 0 PP'!AU9)</f>
        <v>-9.6528506980900859E-5</v>
      </c>
      <c r="AV9">
        <f>2*('2000 250 200 15 PP'!AV9-'2000 250 200 0 PP'!AV9)/('2000 250 200 15 PP'!AV9+'2000 250 200 0 PP'!AV9)</f>
        <v>-3.4210950476159163E-4</v>
      </c>
      <c r="AW9">
        <f>2*('2000 250 200 15 PP'!AW9-'2000 250 200 0 PP'!AW9)/('2000 250 200 15 PP'!AW9+'2000 250 200 0 PP'!AW9)</f>
        <v>-5.8796738499214314E-5</v>
      </c>
      <c r="AX9">
        <f>'2000 250 200 15 PP'!AX9-'2000 250 200 0 PP'!AX9</f>
        <v>5.6597004839398224E-5</v>
      </c>
      <c r="AY9">
        <f>'2000 250 200 15 PP'!AY9-'2000 250 200 0 PP'!AY9</f>
        <v>-2.4864274077995852E-6</v>
      </c>
      <c r="AZ9">
        <f>'2000 250 200 15 PP'!AZ9-'2000 250 200 0 PP'!AZ9</f>
        <v>-2.6455289692695061E-5</v>
      </c>
      <c r="BA9">
        <f>'2000 250 200 15 PP'!BA9-'2000 250 200 0 PP'!BA9</f>
        <v>-3.360213117203914E-5</v>
      </c>
      <c r="BB9">
        <f>'2000 250 200 15 PP'!BB9-'2000 250 200 0 PP'!BB9</f>
        <v>-3.4081622343584694E-5</v>
      </c>
      <c r="BC9">
        <f>'2000 250 200 15 PP'!BC9-'2000 250 200 0 PP'!BC9</f>
        <v>-3.1444691747928299E-5</v>
      </c>
      <c r="BD9">
        <f>'2000 250 200 15 PP'!BD9-'2000 250 200 0 PP'!BD9</f>
        <v>-2.8095440337133626E-5</v>
      </c>
      <c r="BE9">
        <f>'2000 250 200 15 PP'!BE9-'2000 250 200 0 PP'!BE9</f>
        <v>-2.4818550925176375E-5</v>
      </c>
      <c r="BF9">
        <f>'2000 250 200 15 PP'!BF9-'2000 250 200 0 PP'!BF9</f>
        <v>6.638708063294585E-5</v>
      </c>
      <c r="BG9">
        <f>'2000 250 200 15 PP'!BG9-'2000 250 200 0 PP'!BG9</f>
        <v>4.9470138985541201E-6</v>
      </c>
      <c r="BH9">
        <f>'2000 250 200 15 PP'!BH9-'2000 250 200 0 PP'!BH9</f>
        <v>-1.4663564149031139E-5</v>
      </c>
      <c r="BI9">
        <f>'2000 250 200 15 PP'!BI9-'2000 250 200 0 PP'!BI9</f>
        <v>-1.8585427905920548E-5</v>
      </c>
      <c r="BJ9">
        <f>'2000 250 200 15 PP'!BJ9-'2000 250 200 0 PP'!BJ9</f>
        <v>-1.7866688640462425E-5</v>
      </c>
      <c r="BK9">
        <f>'2000 250 200 15 PP'!BK9-'2000 250 200 0 PP'!BK9</f>
        <v>-1.5306092546629735E-5</v>
      </c>
      <c r="BL9">
        <f>'2000 250 200 15 PP'!BL9-'2000 250 200 0 PP'!BL9</f>
        <v>-1.2683414639384771E-5</v>
      </c>
      <c r="BM9">
        <f>'2000 250 200 15 PP'!BM9-'2000 250 200 0 PP'!BM9</f>
        <v>6.586476734213309E-5</v>
      </c>
      <c r="BN9">
        <f>'2000 250 200 15 PP'!BN9-'2000 250 200 0 PP'!BN9</f>
        <v>8.7063613354865232E-6</v>
      </c>
      <c r="BO9">
        <f>'2000 250 200 15 PP'!BO9-'2000 250 200 0 PP'!BO9</f>
        <v>-6.958273669199766E-6</v>
      </c>
      <c r="BP9">
        <f>'2000 250 200 15 PP'!BP9-'2000 250 200 0 PP'!BP9</f>
        <v>-9.3051049158063281E-6</v>
      </c>
      <c r="BQ9">
        <f>'2000 250 200 15 PP'!BQ9-'2000 250 200 0 PP'!BQ9</f>
        <v>-8.7556844090737329E-6</v>
      </c>
      <c r="BR9">
        <f>'2000 250 200 15 PP'!BR9-'2000 250 200 0 PP'!BR9</f>
        <v>-7.0670468085322347E-6</v>
      </c>
      <c r="BS9">
        <f>'2000 250 200 15 PP'!BS9-'2000 250 200 0 PP'!BS9</f>
        <v>6.2150755786749556E-5</v>
      </c>
      <c r="BT9">
        <f>'2000 250 200 15 PP'!BT9-'2000 250 200 0 PP'!BT9</f>
        <v>9.9907947973820743E-6</v>
      </c>
      <c r="BU9">
        <f>'2000 250 200 15 PP'!BU9-'2000 250 200 0 PP'!BU9</f>
        <v>-3.0152923202325654E-6</v>
      </c>
      <c r="BV9">
        <f>'2000 250 200 15 PP'!BV9-'2000 250 200 0 PP'!BV9</f>
        <v>-4.5645843582513279E-6</v>
      </c>
      <c r="BW9">
        <f>'2000 250 200 15 PP'!BW9-'2000 250 200 0 PP'!BW9</f>
        <v>-4.376033351202388E-6</v>
      </c>
      <c r="BX9">
        <f>'2000 250 200 15 PP'!BX9-'2000 250 200 0 PP'!BX9</f>
        <v>5.7488739936314981E-5</v>
      </c>
      <c r="BY9">
        <f>'2000 250 200 15 PP'!BY9-'2000 250 200 0 PP'!BY9</f>
        <v>1.0077569925222296E-5</v>
      </c>
      <c r="BZ9">
        <f>'2000 250 200 15 PP'!BZ9-'2000 250 200 0 PP'!BZ9</f>
        <v>-1.1460921477551844E-6</v>
      </c>
      <c r="CA9">
        <f>'2000 250 200 15 PP'!CA9-'2000 250 200 0 PP'!CA9</f>
        <v>-2.1697512764557586E-6</v>
      </c>
      <c r="CB9">
        <f>'2000 250 200 15 PP'!CB9-'2000 250 200 0 PP'!CB9</f>
        <v>5.2708235798420988E-5</v>
      </c>
      <c r="CC9">
        <f>'2000 250 200 15 PP'!CC9-'2000 250 200 0 PP'!CC9</f>
        <v>9.6843740775114096E-6</v>
      </c>
      <c r="CD9">
        <f>'2000 250 200 15 PP'!CD9-'2000 250 200 0 PP'!CD9</f>
        <v>-3.4623378571824182E-7</v>
      </c>
      <c r="CE9">
        <f>'2000 250 200 15 PP'!CE9-'2000 250 200 0 PP'!CE9</f>
        <v>4.8104415598965167E-5</v>
      </c>
      <c r="CF9">
        <f>'2000 250 200 15 PP'!CF9-'2000 250 200 0 PP'!CF9</f>
        <v>9.1772332252507138E-6</v>
      </c>
      <c r="CG9">
        <f>'2000 250 200 15 PP'!CG9-'2000 250 200 0 PP'!CG9</f>
        <v>4.3747847801298145E-5</v>
      </c>
      <c r="CH9" s="7">
        <v>250</v>
      </c>
      <c r="CI9" s="8">
        <v>250</v>
      </c>
      <c r="CJ9" s="8">
        <v>240</v>
      </c>
      <c r="CK9" s="8">
        <f t="shared" si="8"/>
        <v>1</v>
      </c>
      <c r="CL9" s="8">
        <f t="shared" si="9"/>
        <v>1</v>
      </c>
      <c r="CM9">
        <f t="shared" si="10"/>
        <v>0.04</v>
      </c>
      <c r="CN9">
        <f t="shared" si="14"/>
        <v>375</v>
      </c>
      <c r="CO9">
        <f t="shared" si="15"/>
        <v>500</v>
      </c>
      <c r="CP9">
        <f t="shared" si="15"/>
        <v>625</v>
      </c>
      <c r="CQ9">
        <f t="shared" si="15"/>
        <v>750</v>
      </c>
      <c r="CR9">
        <f t="shared" si="15"/>
        <v>875</v>
      </c>
      <c r="CS9">
        <f t="shared" si="15"/>
        <v>1000</v>
      </c>
      <c r="CT9">
        <f t="shared" si="15"/>
        <v>1125</v>
      </c>
      <c r="CU9">
        <f t="shared" si="15"/>
        <v>1250</v>
      </c>
      <c r="CV9">
        <f t="shared" si="16"/>
        <v>1.5</v>
      </c>
      <c r="CW9">
        <f t="shared" si="12"/>
        <v>2</v>
      </c>
      <c r="CX9">
        <f t="shared" si="12"/>
        <v>2.5</v>
      </c>
      <c r="CY9">
        <f t="shared" si="12"/>
        <v>3</v>
      </c>
      <c r="CZ9">
        <f t="shared" si="12"/>
        <v>3.5</v>
      </c>
      <c r="DA9">
        <f t="shared" si="12"/>
        <v>4</v>
      </c>
      <c r="DB9">
        <f t="shared" si="12"/>
        <v>4.5</v>
      </c>
      <c r="DC9">
        <f t="shared" si="12"/>
        <v>5</v>
      </c>
      <c r="DD9" s="11">
        <f t="shared" si="17"/>
        <v>2.6666666666666668E-2</v>
      </c>
      <c r="DE9" s="11">
        <f t="shared" si="13"/>
        <v>0.02</v>
      </c>
      <c r="DF9" s="11">
        <f t="shared" si="13"/>
        <v>1.6E-2</v>
      </c>
      <c r="DG9" s="11">
        <f t="shared" si="13"/>
        <v>1.3333333333333334E-2</v>
      </c>
      <c r="DH9" s="11">
        <f t="shared" si="13"/>
        <v>1.1428571428571429E-2</v>
      </c>
      <c r="DI9" s="11">
        <f t="shared" si="13"/>
        <v>0.01</v>
      </c>
      <c r="DJ9" s="11">
        <f t="shared" si="13"/>
        <v>8.8888888888888889E-3</v>
      </c>
      <c r="DK9" s="11">
        <f t="shared" si="13"/>
        <v>8.0000000000000002E-3</v>
      </c>
    </row>
    <row r="10" spans="1:115">
      <c r="A10">
        <f>'2000 250 200 1'!A11</f>
        <v>7</v>
      </c>
      <c r="B10">
        <f t="shared" si="6"/>
        <v>-70</v>
      </c>
      <c r="C10">
        <f>'2000 250 200 1'!B11</f>
        <v>2.245E-3</v>
      </c>
      <c r="D10">
        <f t="shared" si="7"/>
        <v>-2.648783654660658</v>
      </c>
      <c r="E10">
        <f>2*('2000 250 200 15 PP'!E10-'2000 250 200 0 PP'!E10)/('2000 250 200 15 PP'!E10+'2000 250 200 0 PP'!E10)</f>
        <v>-6.5280306043008626E-4</v>
      </c>
      <c r="F10">
        <f>2*('2000 250 200 15 PP'!F10-'2000 250 200 0 PP'!F10)/('2000 250 200 15 PP'!F10+'2000 250 200 0 PP'!F10)</f>
        <v>-7.9528451650784393E-4</v>
      </c>
      <c r="G10">
        <f>2*('2000 250 200 15 PP'!G10-'2000 250 200 0 PP'!G10)/('2000 250 200 15 PP'!G10+'2000 250 200 0 PP'!G10)</f>
        <v>-7.8961685525258136E-4</v>
      </c>
      <c r="H10">
        <f>2*('2000 250 200 15 PP'!H10-'2000 250 200 0 PP'!H10)/('2000 250 200 15 PP'!H10+'2000 250 200 0 PP'!H10)</f>
        <v>-7.3241802382135643E-4</v>
      </c>
      <c r="I10">
        <f>2*('2000 250 200 15 PP'!I10-'2000 250 200 0 PP'!I10)/('2000 250 200 15 PP'!I10+'2000 250 200 0 PP'!I10)</f>
        <v>-6.6140364398797891E-4</v>
      </c>
      <c r="J10">
        <f>2*('2000 250 200 15 PP'!J10-'2000 250 200 0 PP'!J10)/('2000 250 200 15 PP'!J10+'2000 250 200 0 PP'!J10)</f>
        <v>-5.9052871702927514E-4</v>
      </c>
      <c r="K10">
        <f>2*('2000 250 200 15 PP'!K10-'2000 250 200 0 PP'!K10)/('2000 250 200 15 PP'!K10+'2000 250 200 0 PP'!K10)</f>
        <v>-5.2559266501521333E-4</v>
      </c>
      <c r="L10">
        <f>2*('2000 250 200 15 PP'!L10-'2000 250 200 0 PP'!L10)/('2000 250 200 15 PP'!L10+'2000 250 200 0 PP'!L10)</f>
        <v>-4.6791477698349544E-4</v>
      </c>
      <c r="M10">
        <f>2*('2000 250 200 15 PP'!M10-'2000 250 200 0 PP'!M10)/('2000 250 200 15 PP'!M10+'2000 250 200 0 PP'!M10)</f>
        <v>-4.1722078035808343E-4</v>
      </c>
      <c r="N10">
        <f>2*('2000 250 200 15 PP'!N10-'2000 250 200 0 PP'!N10)/('2000 250 200 15 PP'!N10+'2000 250 200 0 PP'!N10)</f>
        <v>-5.6718558568954179E-4</v>
      </c>
      <c r="O10">
        <f>2*('2000 250 200 15 PP'!O10-'2000 250 200 0 PP'!O10)/('2000 250 200 15 PP'!O10+'2000 250 200 0 PP'!O10)</f>
        <v>-8.0082945895631151E-4</v>
      </c>
      <c r="P10">
        <f>2*('2000 250 200 15 PP'!P10-'2000 250 200 0 PP'!P10)/('2000 250 200 15 PP'!P10+'2000 250 200 0 PP'!P10)</f>
        <v>-8.6572595529762445E-4</v>
      </c>
      <c r="Q10">
        <f>2*('2000 250 200 15 PP'!Q10-'2000 250 200 0 PP'!Q10)/('2000 250 200 15 PP'!Q10+'2000 250 200 0 PP'!Q10)</f>
        <v>-8.5108809558524789E-4</v>
      </c>
      <c r="R10">
        <f>2*('2000 250 200 15 PP'!R10-'2000 250 200 0 PP'!R10)/('2000 250 200 15 PP'!R10+'2000 250 200 0 PP'!R10)</f>
        <v>-8.0352589860158813E-4</v>
      </c>
      <c r="S10">
        <f>2*('2000 250 200 15 PP'!S10-'2000 250 200 0 PP'!S10)/('2000 250 200 15 PP'!S10+'2000 250 200 0 PP'!S10)</f>
        <v>-7.4220883455016601E-4</v>
      </c>
      <c r="T10">
        <f>2*('2000 250 200 15 PP'!T10-'2000 250 200 0 PP'!T10)/('2000 250 200 15 PP'!T10+'2000 250 200 0 PP'!T10)</f>
        <v>-6.7925900464729935E-4</v>
      </c>
      <c r="U10">
        <f>2*('2000 250 200 15 PP'!U10-'2000 250 200 0 PP'!U10)/('2000 250 200 15 PP'!U10+'2000 250 200 0 PP'!U10)</f>
        <v>-6.1955000398657958E-4</v>
      </c>
      <c r="V10">
        <f>2*('2000 250 200 15 PP'!V10-'2000 250 200 0 PP'!V10)/('2000 250 200 15 PP'!V10+'2000 250 200 0 PP'!V10)</f>
        <v>-4.6525976598821262E-4</v>
      </c>
      <c r="W10">
        <f>2*('2000 250 200 15 PP'!W10-'2000 250 200 0 PP'!W10)/('2000 250 200 15 PP'!W10+'2000 250 200 0 PP'!W10)</f>
        <v>-7.5387738859650536E-4</v>
      </c>
      <c r="X10">
        <f>2*('2000 250 200 15 PP'!X10-'2000 250 200 0 PP'!X10)/('2000 250 200 15 PP'!X10+'2000 250 200 0 PP'!X10)</f>
        <v>-8.8025615156547897E-4</v>
      </c>
      <c r="Y10">
        <f>2*('2000 250 200 15 PP'!Y10-'2000 250 200 0 PP'!Y10)/('2000 250 200 15 PP'!Y10+'2000 250 200 0 PP'!Y10)</f>
        <v>-9.1065997561752218E-4</v>
      </c>
      <c r="Z10">
        <f>2*('2000 250 200 15 PP'!Z10-'2000 250 200 0 PP'!Z10)/('2000 250 200 15 PP'!Z10+'2000 250 200 0 PP'!Z10)</f>
        <v>-8.9593367719451522E-4</v>
      </c>
      <c r="AA10">
        <f>2*('2000 250 200 15 PP'!AA10-'2000 250 200 0 PP'!AA10)/('2000 250 200 15 PP'!AA10+'2000 250 200 0 PP'!AA10)</f>
        <v>-8.5290073199795506E-4</v>
      </c>
      <c r="AB10">
        <f>2*('2000 250 200 15 PP'!AB10-'2000 250 200 0 PP'!AB10)/('2000 250 200 15 PP'!AB10+'2000 250 200 0 PP'!AB10)</f>
        <v>-7.9913926435831663E-4</v>
      </c>
      <c r="AC10">
        <f>2*('2000 250 200 15 PP'!AC10-'2000 250 200 0 PP'!AC10)/('2000 250 200 15 PP'!AC10+'2000 250 200 0 PP'!AC10)</f>
        <v>-3.6744809327731728E-4</v>
      </c>
      <c r="AD10">
        <f>2*('2000 250 200 15 PP'!AD10-'2000 250 200 0 PP'!AD10)/('2000 250 200 15 PP'!AD10+'2000 250 200 0 PP'!AD10)</f>
        <v>-6.8183410022184165E-4</v>
      </c>
      <c r="AE10">
        <f>2*('2000 250 200 15 PP'!AE10-'2000 250 200 0 PP'!AE10)/('2000 250 200 15 PP'!AE10+'2000 250 200 0 PP'!AE10)</f>
        <v>-8.5630094913312577E-4</v>
      </c>
      <c r="AF10">
        <f>2*('2000 250 200 15 PP'!AF10-'2000 250 200 0 PP'!AF10)/('2000 250 200 15 PP'!AF10+'2000 250 200 0 PP'!AF10)</f>
        <v>-9.2536234274827594E-4</v>
      </c>
      <c r="AG10">
        <f>2*('2000 250 200 15 PP'!AG10-'2000 250 200 0 PP'!AG10)/('2000 250 200 15 PP'!AG10+'2000 250 200 0 PP'!AG10)</f>
        <v>-9.4775921479211774E-4</v>
      </c>
      <c r="AH10">
        <f>2*('2000 250 200 15 PP'!AH10-'2000 250 200 0 PP'!AH10)/('2000 250 200 15 PP'!AH10+'2000 250 200 0 PP'!AH10)</f>
        <v>-9.2856941215587146E-4</v>
      </c>
      <c r="AI10">
        <f>2*('2000 250 200 15 PP'!AI10-'2000 250 200 0 PP'!AI10)/('2000 250 200 15 PP'!AI10+'2000 250 200 0 PP'!AI10)</f>
        <v>-2.8090826007487842E-4</v>
      </c>
      <c r="AJ10">
        <f>2*('2000 250 200 15 PP'!AJ10-'2000 250 200 0 PP'!AJ10)/('2000 250 200 15 PP'!AJ10+'2000 250 200 0 PP'!AJ10)</f>
        <v>-6.0016811026107641E-4</v>
      </c>
      <c r="AK10">
        <f>2*('2000 250 200 15 PP'!AK10-'2000 250 200 0 PP'!AK10)/('2000 250 200 15 PP'!AK10+'2000 250 200 0 PP'!AK10)</f>
        <v>-8.1134869012202684E-4</v>
      </c>
      <c r="AL10">
        <f>2*('2000 250 200 15 PP'!AL10-'2000 250 200 0 PP'!AL10)/('2000 250 200 15 PP'!AL10+'2000 250 200 0 PP'!AL10)</f>
        <v>-9.0682050986886709E-4</v>
      </c>
      <c r="AM10">
        <f>2*('2000 250 200 15 PP'!AM10-'2000 250 200 0 PP'!AM10)/('2000 250 200 15 PP'!AM10+'2000 250 200 0 PP'!AM10)</f>
        <v>-9.6696744836973349E-4</v>
      </c>
      <c r="AN10">
        <f>2*('2000 250 200 15 PP'!AN10-'2000 250 200 0 PP'!AN10)/('2000 250 200 15 PP'!AN10+'2000 250 200 0 PP'!AN10)</f>
        <v>-2.072330711796392E-4</v>
      </c>
      <c r="AO10">
        <f>2*('2000 250 200 15 PP'!AO10-'2000 250 200 0 PP'!AO10)/('2000 250 200 15 PP'!AO10+'2000 250 200 0 PP'!AO10)</f>
        <v>-5.1659514019200851E-4</v>
      </c>
      <c r="AP10">
        <f>2*('2000 250 200 15 PP'!AP10-'2000 250 200 0 PP'!AP10)/('2000 250 200 15 PP'!AP10+'2000 250 200 0 PP'!AP10)</f>
        <v>-7.5854979508641529E-4</v>
      </c>
      <c r="AQ10">
        <f>2*('2000 250 200 15 PP'!AQ10-'2000 250 200 0 PP'!AQ10)/('2000 250 200 15 PP'!AQ10+'2000 250 200 0 PP'!AQ10)</f>
        <v>-8.6437326166565549E-4</v>
      </c>
      <c r="AR10">
        <f>2*('2000 250 200 15 PP'!AR10-'2000 250 200 0 PP'!AR10)/('2000 250 200 15 PP'!AR10+'2000 250 200 0 PP'!AR10)</f>
        <v>-1.4595174560379272E-4</v>
      </c>
      <c r="AS10">
        <f>2*('2000 250 200 15 PP'!AS10-'2000 250 200 0 PP'!AS10)/('2000 250 200 15 PP'!AS10+'2000 250 200 0 PP'!AS10)</f>
        <v>-4.3385736422928253E-4</v>
      </c>
      <c r="AT10">
        <f>2*('2000 250 200 15 PP'!AT10-'2000 250 200 0 PP'!AT10)/('2000 250 200 15 PP'!AT10+'2000 250 200 0 PP'!AT10)</f>
        <v>-7.077786046351017E-4</v>
      </c>
      <c r="AU10">
        <f>2*('2000 250 200 15 PP'!AU10-'2000 250 200 0 PP'!AU10)/('2000 250 200 15 PP'!AU10+'2000 250 200 0 PP'!AU10)</f>
        <v>-9.609362167975389E-5</v>
      </c>
      <c r="AV10">
        <f>2*('2000 250 200 15 PP'!AV10-'2000 250 200 0 PP'!AV10)/('2000 250 200 15 PP'!AV10+'2000 250 200 0 PP'!AV10)</f>
        <v>-3.5153397764927768E-4</v>
      </c>
      <c r="AW10">
        <f>2*('2000 250 200 15 PP'!AW10-'2000 250 200 0 PP'!AW10)/('2000 250 200 15 PP'!AW10+'2000 250 200 0 PP'!AW10)</f>
        <v>-5.68551469946902E-5</v>
      </c>
      <c r="AX10">
        <f>'2000 250 200 15 PP'!AX10-'2000 250 200 0 PP'!AX10</f>
        <v>5.6545701395516179E-5</v>
      </c>
      <c r="AY10">
        <f>'2000 250 200 15 PP'!AY10-'2000 250 200 0 PP'!AY10</f>
        <v>-2.5096699860505112E-6</v>
      </c>
      <c r="AZ10">
        <f>'2000 250 200 15 PP'!AZ10-'2000 250 200 0 PP'!AZ10</f>
        <v>-2.6465846783840785E-5</v>
      </c>
      <c r="BA10">
        <f>'2000 250 200 15 PP'!BA10-'2000 250 200 0 PP'!BA10</f>
        <v>-3.3623942893995507E-5</v>
      </c>
      <c r="BB10">
        <f>'2000 250 200 15 PP'!BB10-'2000 250 200 0 PP'!BB10</f>
        <v>-3.4025908028201268E-5</v>
      </c>
      <c r="BC10">
        <f>'2000 250 200 15 PP'!BC10-'2000 250 200 0 PP'!BC10</f>
        <v>-3.1458699009251356E-5</v>
      </c>
      <c r="BD10">
        <f>'2000 250 200 15 PP'!BD10-'2000 250 200 0 PP'!BD10</f>
        <v>-2.8118855122882813E-5</v>
      </c>
      <c r="BE10">
        <f>'2000 250 200 15 PP'!BE10-'2000 250 200 0 PP'!BE10</f>
        <v>-2.4827098965007899E-5</v>
      </c>
      <c r="BF10">
        <f>'2000 250 200 15 PP'!BF10-'2000 250 200 0 PP'!BF10</f>
        <v>6.6331853405654506E-5</v>
      </c>
      <c r="BG10">
        <f>'2000 250 200 15 PP'!BG10-'2000 250 200 0 PP'!BG10</f>
        <v>4.9253652000535997E-6</v>
      </c>
      <c r="BH10">
        <f>'2000 250 200 15 PP'!BH10-'2000 250 200 0 PP'!BH10</f>
        <v>-1.4666492676312926E-5</v>
      </c>
      <c r="BI10">
        <f>'2000 250 200 15 PP'!BI10-'2000 250 200 0 PP'!BI10</f>
        <v>-1.8627852552882684E-5</v>
      </c>
      <c r="BJ10">
        <f>'2000 250 200 15 PP'!BJ10-'2000 250 200 0 PP'!BJ10</f>
        <v>-1.7809830016389527E-5</v>
      </c>
      <c r="BK10">
        <f>'2000 250 200 15 PP'!BK10-'2000 250 200 0 PP'!BK10</f>
        <v>-1.5308100675029412E-5</v>
      </c>
      <c r="BL10">
        <f>'2000 250 200 15 PP'!BL10-'2000 250 200 0 PP'!BL10</f>
        <v>-1.2699635867280401E-5</v>
      </c>
      <c r="BM10">
        <f>'2000 250 200 15 PP'!BM10-'2000 250 200 0 PP'!BM10</f>
        <v>6.5813028271494156E-5</v>
      </c>
      <c r="BN10">
        <f>'2000 250 200 15 PP'!BN10-'2000 250 200 0 PP'!BN10</f>
        <v>8.6847835848863353E-6</v>
      </c>
      <c r="BO10">
        <f>'2000 250 200 15 PP'!BO10-'2000 250 200 0 PP'!BO10</f>
        <v>-6.9377617110052969E-6</v>
      </c>
      <c r="BP10">
        <f>'2000 250 200 15 PP'!BP10-'2000 250 200 0 PP'!BP10</f>
        <v>-9.3741605326838617E-6</v>
      </c>
      <c r="BQ10">
        <f>'2000 250 200 15 PP'!BQ10-'2000 250 200 0 PP'!BQ10</f>
        <v>-8.704541735089083E-6</v>
      </c>
      <c r="BR10">
        <f>'2000 250 200 15 PP'!BR10-'2000 250 200 0 PP'!BR10</f>
        <v>-7.0598491013589004E-6</v>
      </c>
      <c r="BS10">
        <f>'2000 250 200 15 PP'!BS10-'2000 250 200 0 PP'!BS10</f>
        <v>6.2104916233485241E-5</v>
      </c>
      <c r="BT10">
        <f>'2000 250 200 15 PP'!BT10-'2000 250 200 0 PP'!BT10</f>
        <v>9.9590657854156661E-6</v>
      </c>
      <c r="BU10">
        <f>'2000 250 200 15 PP'!BU10-'2000 250 200 0 PP'!BU10</f>
        <v>-2.9568449838382471E-6</v>
      </c>
      <c r="BV10">
        <f>'2000 250 200 15 PP'!BV10-'2000 250 200 0 PP'!BV10</f>
        <v>-4.6588642589953655E-6</v>
      </c>
      <c r="BW10">
        <f>'2000 250 200 15 PP'!BW10-'2000 250 200 0 PP'!BW10</f>
        <v>-4.3339678337805942E-6</v>
      </c>
      <c r="BX10">
        <f>'2000 250 200 15 PP'!BX10-'2000 250 200 0 PP'!BX10</f>
        <v>5.7455181847951287E-5</v>
      </c>
      <c r="BY10">
        <f>'2000 250 200 15 PP'!BY10-'2000 250 200 0 PP'!BY10</f>
        <v>1.0015236824575946E-5</v>
      </c>
      <c r="BZ10">
        <f>'2000 250 200 15 PP'!BZ10-'2000 250 200 0 PP'!BZ10</f>
        <v>-1.0348278546568057E-6</v>
      </c>
      <c r="CA10">
        <f>'2000 250 200 15 PP'!CA10-'2000 250 200 0 PP'!CA10</f>
        <v>-2.2849493057988668E-6</v>
      </c>
      <c r="CB10">
        <f>'2000 250 200 15 PP'!CB10-'2000 250 200 0 PP'!CB10</f>
        <v>5.2701172761085435E-5</v>
      </c>
      <c r="CC10">
        <f>'2000 250 200 15 PP'!CC10-'2000 250 200 0 PP'!CC10</f>
        <v>9.5623616356253771E-6</v>
      </c>
      <c r="CD10">
        <f>'2000 250 200 15 PP'!CD10-'2000 250 200 0 PP'!CD10</f>
        <v>-1.6917537775176794E-7</v>
      </c>
      <c r="CE10">
        <f>'2000 250 200 15 PP'!CE10-'2000 250 200 0 PP'!CE10</f>
        <v>4.8151331000681474E-5</v>
      </c>
      <c r="CF10">
        <f>'2000 250 200 15 PP'!CF10-'2000 250 200 0 PP'!CF10</f>
        <v>8.9587643119851124E-6</v>
      </c>
      <c r="CG10">
        <f>'2000 250 200 15 PP'!CG10-'2000 250 200 0 PP'!CG10</f>
        <v>4.389344300574638E-5</v>
      </c>
      <c r="CH10" s="7">
        <v>250</v>
      </c>
      <c r="CI10" s="8">
        <v>250</v>
      </c>
      <c r="CJ10" s="8">
        <v>240</v>
      </c>
      <c r="CK10" s="8">
        <f t="shared" si="8"/>
        <v>1</v>
      </c>
      <c r="CL10" s="8">
        <f t="shared" si="9"/>
        <v>1</v>
      </c>
      <c r="CM10">
        <f t="shared" si="10"/>
        <v>0.04</v>
      </c>
      <c r="CN10">
        <f t="shared" si="14"/>
        <v>375</v>
      </c>
      <c r="CO10">
        <f t="shared" si="15"/>
        <v>500</v>
      </c>
      <c r="CP10">
        <f t="shared" si="15"/>
        <v>625</v>
      </c>
      <c r="CQ10">
        <f t="shared" si="15"/>
        <v>750</v>
      </c>
      <c r="CR10">
        <f t="shared" si="15"/>
        <v>875</v>
      </c>
      <c r="CS10">
        <f t="shared" si="15"/>
        <v>1000</v>
      </c>
      <c r="CT10">
        <f t="shared" si="15"/>
        <v>1125</v>
      </c>
      <c r="CU10">
        <f t="shared" si="15"/>
        <v>1250</v>
      </c>
      <c r="CV10">
        <f t="shared" si="16"/>
        <v>1.5</v>
      </c>
      <c r="CW10">
        <f t="shared" si="12"/>
        <v>2</v>
      </c>
      <c r="CX10">
        <f t="shared" si="12"/>
        <v>2.5</v>
      </c>
      <c r="CY10">
        <f t="shared" si="12"/>
        <v>3</v>
      </c>
      <c r="CZ10">
        <f t="shared" si="12"/>
        <v>3.5</v>
      </c>
      <c r="DA10">
        <f t="shared" si="12"/>
        <v>4</v>
      </c>
      <c r="DB10">
        <f t="shared" si="12"/>
        <v>4.5</v>
      </c>
      <c r="DC10">
        <f t="shared" si="12"/>
        <v>5</v>
      </c>
      <c r="DD10" s="11">
        <f t="shared" si="17"/>
        <v>2.6666666666666668E-2</v>
      </c>
      <c r="DE10" s="11">
        <f t="shared" si="13"/>
        <v>0.02</v>
      </c>
      <c r="DF10" s="11">
        <f t="shared" si="13"/>
        <v>1.6E-2</v>
      </c>
      <c r="DG10" s="11">
        <f t="shared" si="13"/>
        <v>1.3333333333333334E-2</v>
      </c>
      <c r="DH10" s="11">
        <f t="shared" si="13"/>
        <v>1.1428571428571429E-2</v>
      </c>
      <c r="DI10" s="11">
        <f t="shared" si="13"/>
        <v>0.01</v>
      </c>
      <c r="DJ10" s="11">
        <f t="shared" si="13"/>
        <v>8.8888888888888889E-3</v>
      </c>
      <c r="DK10" s="11">
        <f t="shared" si="13"/>
        <v>8.0000000000000002E-3</v>
      </c>
    </row>
    <row r="11" spans="1:115">
      <c r="A11">
        <f>'2000 250 200 1'!A12</f>
        <v>8</v>
      </c>
      <c r="B11">
        <f t="shared" si="6"/>
        <v>-80</v>
      </c>
      <c r="C11">
        <f>'2000 250 200 1'!B12</f>
        <v>2.5200000000000001E-3</v>
      </c>
      <c r="D11">
        <f t="shared" si="7"/>
        <v>-2.5985994592184558</v>
      </c>
      <c r="E11">
        <f>2*('2000 250 200 15 PP'!E11-'2000 250 200 0 PP'!E11)/('2000 250 200 15 PP'!E11+'2000 250 200 0 PP'!E11)</f>
        <v>-6.5333547441750203E-4</v>
      </c>
      <c r="F11">
        <f>2*('2000 250 200 15 PP'!F11-'2000 250 200 0 PP'!F11)/('2000 250 200 15 PP'!F11+'2000 250 200 0 PP'!F11)</f>
        <v>-7.9546573949537821E-4</v>
      </c>
      <c r="G11">
        <f>2*('2000 250 200 15 PP'!G11-'2000 250 200 0 PP'!G11)/('2000 250 200 15 PP'!G11+'2000 250 200 0 PP'!G11)</f>
        <v>-7.8964375736381373E-4</v>
      </c>
      <c r="H11">
        <f>2*('2000 250 200 15 PP'!H11-'2000 250 200 0 PP'!H11)/('2000 250 200 15 PP'!H11+'2000 250 200 0 PP'!H11)</f>
        <v>-7.3238615573172918E-4</v>
      </c>
      <c r="I11">
        <f>2*('2000 250 200 15 PP'!I11-'2000 250 200 0 PP'!I11)/('2000 250 200 15 PP'!I11+'2000 250 200 0 PP'!I11)</f>
        <v>-6.6124931075085174E-4</v>
      </c>
      <c r="J11">
        <f>2*('2000 250 200 15 PP'!J11-'2000 250 200 0 PP'!J11)/('2000 250 200 15 PP'!J11+'2000 250 200 0 PP'!J11)</f>
        <v>-5.9068179681375334E-4</v>
      </c>
      <c r="K11">
        <f>2*('2000 250 200 15 PP'!K11-'2000 250 200 0 PP'!K11)/('2000 250 200 15 PP'!K11+'2000 250 200 0 PP'!K11)</f>
        <v>-5.2570838146888052E-4</v>
      </c>
      <c r="L11">
        <f>2*('2000 250 200 15 PP'!L11-'2000 250 200 0 PP'!L11)/('2000 250 200 15 PP'!L11+'2000 250 200 0 PP'!L11)</f>
        <v>-4.6784793724591496E-4</v>
      </c>
      <c r="M11">
        <f>2*('2000 250 200 15 PP'!M11-'2000 250 200 0 PP'!M11)/('2000 250 200 15 PP'!M11+'2000 250 200 0 PP'!M11)</f>
        <v>-4.1711683166810475E-4</v>
      </c>
      <c r="N11">
        <f>2*('2000 250 200 15 PP'!N11-'2000 250 200 0 PP'!N11)/('2000 250 200 15 PP'!N11+'2000 250 200 0 PP'!N11)</f>
        <v>-5.6792916643829967E-4</v>
      </c>
      <c r="O11">
        <f>2*('2000 250 200 15 PP'!O11-'2000 250 200 0 PP'!O11)/('2000 250 200 15 PP'!O11+'2000 250 200 0 PP'!O11)</f>
        <v>-8.0116165381848123E-4</v>
      </c>
      <c r="P11">
        <f>2*('2000 250 200 15 PP'!P11-'2000 250 200 0 PP'!P11)/('2000 250 200 15 PP'!P11+'2000 250 200 0 PP'!P11)</f>
        <v>-8.658306116600239E-4</v>
      </c>
      <c r="Q11">
        <f>2*('2000 250 200 15 PP'!Q11-'2000 250 200 0 PP'!Q11)/('2000 250 200 15 PP'!Q11+'2000 250 200 0 PP'!Q11)</f>
        <v>-8.5126211256728653E-4</v>
      </c>
      <c r="R11">
        <f>2*('2000 250 200 15 PP'!R11-'2000 250 200 0 PP'!R11)/('2000 250 200 15 PP'!R11+'2000 250 200 0 PP'!R11)</f>
        <v>-8.0275538453771379E-4</v>
      </c>
      <c r="S11">
        <f>2*('2000 250 200 15 PP'!S11-'2000 250 200 0 PP'!S11)/('2000 250 200 15 PP'!S11+'2000 250 200 0 PP'!S11)</f>
        <v>-7.4244619136376512E-4</v>
      </c>
      <c r="T11">
        <f>2*('2000 250 200 15 PP'!T11-'2000 250 200 0 PP'!T11)/('2000 250 200 15 PP'!T11+'2000 250 200 0 PP'!T11)</f>
        <v>-6.7986091946359826E-4</v>
      </c>
      <c r="U11">
        <f>2*('2000 250 200 15 PP'!U11-'2000 250 200 0 PP'!U11)/('2000 250 200 15 PP'!U11+'2000 250 200 0 PP'!U11)</f>
        <v>-6.1959741617002493E-4</v>
      </c>
      <c r="V11">
        <f>2*('2000 250 200 15 PP'!V11-'2000 250 200 0 PP'!V11)/('2000 250 200 15 PP'!V11+'2000 250 200 0 PP'!V11)</f>
        <v>-4.6618294669874933E-4</v>
      </c>
      <c r="W11">
        <f>2*('2000 250 200 15 PP'!W11-'2000 250 200 0 PP'!W11)/('2000 250 200 15 PP'!W11+'2000 250 200 0 PP'!W11)</f>
        <v>-7.5437404355423209E-4</v>
      </c>
      <c r="X11">
        <f>2*('2000 250 200 15 PP'!X11-'2000 250 200 0 PP'!X11)/('2000 250 200 15 PP'!X11+'2000 250 200 0 PP'!X11)</f>
        <v>-8.8029160127092547E-4</v>
      </c>
      <c r="Y11">
        <f>2*('2000 250 200 15 PP'!Y11-'2000 250 200 0 PP'!Y11)/('2000 250 200 15 PP'!Y11+'2000 250 200 0 PP'!Y11)</f>
        <v>-9.120182783890578E-4</v>
      </c>
      <c r="Z11">
        <f>2*('2000 250 200 15 PP'!Z11-'2000 250 200 0 PP'!Z11)/('2000 250 200 15 PP'!Z11+'2000 250 200 0 PP'!Z11)</f>
        <v>-8.9364782406640248E-4</v>
      </c>
      <c r="AA11">
        <f>2*('2000 250 200 15 PP'!AA11-'2000 250 200 0 PP'!AA11)/('2000 250 200 15 PP'!AA11+'2000 250 200 0 PP'!AA11)</f>
        <v>-8.524912933904604E-4</v>
      </c>
      <c r="AB11">
        <f>2*('2000 250 200 15 PP'!AB11-'2000 250 200 0 PP'!AB11)/('2000 250 200 15 PP'!AB11+'2000 250 200 0 PP'!AB11)</f>
        <v>-8.0084822951553554E-4</v>
      </c>
      <c r="AC11">
        <f>2*('2000 250 200 15 PP'!AC11-'2000 250 200 0 PP'!AC11)/('2000 250 200 15 PP'!AC11+'2000 250 200 0 PP'!AC11)</f>
        <v>-3.6851618625867411E-4</v>
      </c>
      <c r="AD11">
        <f>2*('2000 250 200 15 PP'!AD11-'2000 250 200 0 PP'!AD11)/('2000 250 200 15 PP'!AD11+'2000 250 200 0 PP'!AD11)</f>
        <v>-6.82591895847316E-4</v>
      </c>
      <c r="AE11">
        <f>2*('2000 250 200 15 PP'!AE11-'2000 250 200 0 PP'!AE11)/('2000 250 200 15 PP'!AE11+'2000 250 200 0 PP'!AE11)</f>
        <v>-8.552957361987137E-4</v>
      </c>
      <c r="AF11">
        <f>2*('2000 250 200 15 PP'!AF11-'2000 250 200 0 PP'!AF11)/('2000 250 200 15 PP'!AF11+'2000 250 200 0 PP'!AF11)</f>
        <v>-9.3035877153658305E-4</v>
      </c>
      <c r="AG11">
        <f>2*('2000 250 200 15 PP'!AG11-'2000 250 200 0 PP'!AG11)/('2000 250 200 15 PP'!AG11+'2000 250 200 0 PP'!AG11)</f>
        <v>-9.4322148741658339E-4</v>
      </c>
      <c r="AH11">
        <f>2*('2000 250 200 15 PP'!AH11-'2000 250 200 0 PP'!AH11)/('2000 250 200 15 PP'!AH11+'2000 250 200 0 PP'!AH11)</f>
        <v>-9.2517522994268477E-4</v>
      </c>
      <c r="AI11">
        <f>2*('2000 250 200 15 PP'!AI11-'2000 250 200 0 PP'!AI11)/('2000 250 200 15 PP'!AI11+'2000 250 200 0 PP'!AI11)</f>
        <v>-2.820631671746097E-4</v>
      </c>
      <c r="AJ11">
        <f>2*('2000 250 200 15 PP'!AJ11-'2000 250 200 0 PP'!AJ11)/('2000 250 200 15 PP'!AJ11+'2000 250 200 0 PP'!AJ11)</f>
        <v>-6.0174484016039772E-4</v>
      </c>
      <c r="AK11">
        <f>2*('2000 250 200 15 PP'!AK11-'2000 250 200 0 PP'!AK11)/('2000 250 200 15 PP'!AK11+'2000 250 200 0 PP'!AK11)</f>
        <v>-8.0644196403697533E-4</v>
      </c>
      <c r="AL11">
        <f>2*('2000 250 200 15 PP'!AL11-'2000 250 200 0 PP'!AL11)/('2000 250 200 15 PP'!AL11+'2000 250 200 0 PP'!AL11)</f>
        <v>-9.1971185410733556E-4</v>
      </c>
      <c r="AM11">
        <f>2*('2000 250 200 15 PP'!AM11-'2000 250 200 0 PP'!AM11)/('2000 250 200 15 PP'!AM11+'2000 250 200 0 PP'!AM11)</f>
        <v>-9.6129176946571583E-4</v>
      </c>
      <c r="AN11">
        <f>2*('2000 250 200 15 PP'!AN11-'2000 250 200 0 PP'!AN11)/('2000 250 200 15 PP'!AN11+'2000 250 200 0 PP'!AN11)</f>
        <v>-2.082943645250092E-4</v>
      </c>
      <c r="AO11">
        <f>2*('2000 250 200 15 PP'!AO11-'2000 250 200 0 PP'!AO11)/('2000 250 200 15 PP'!AO11+'2000 250 200 0 PP'!AO11)</f>
        <v>-5.2072428024800424E-4</v>
      </c>
      <c r="AP11">
        <f>2*('2000 250 200 15 PP'!AP11-'2000 250 200 0 PP'!AP11)/('2000 250 200 15 PP'!AP11+'2000 250 200 0 PP'!AP11)</f>
        <v>-7.4380256654198E-4</v>
      </c>
      <c r="AQ11">
        <f>2*('2000 250 200 15 PP'!AQ11-'2000 250 200 0 PP'!AQ11)/('2000 250 200 15 PP'!AQ11+'2000 250 200 0 PP'!AQ11)</f>
        <v>-8.9038563942176038E-4</v>
      </c>
      <c r="AR11">
        <f>2*('2000 250 200 15 PP'!AR11-'2000 250 200 0 PP'!AR11)/('2000 250 200 15 PP'!AR11+'2000 250 200 0 PP'!AR11)</f>
        <v>-1.464125478779829E-4</v>
      </c>
      <c r="AS11">
        <f>2*('2000 250 200 15 PP'!AS11-'2000 250 200 0 PP'!AS11)/('2000 250 200 15 PP'!AS11+'2000 250 200 0 PP'!AS11)</f>
        <v>-4.4442310865809738E-4</v>
      </c>
      <c r="AT11">
        <f>2*('2000 250 200 15 PP'!AT11-'2000 250 200 0 PP'!AT11)/('2000 250 200 15 PP'!AT11+'2000 250 200 0 PP'!AT11)</f>
        <v>-6.7345386660152726E-4</v>
      </c>
      <c r="AU11">
        <f>2*('2000 250 200 15 PP'!AU11-'2000 250 200 0 PP'!AU11)/('2000 250 200 15 PP'!AU11+'2000 250 200 0 PP'!AU11)</f>
        <v>-9.4815253791189662E-5</v>
      </c>
      <c r="AV11">
        <f>2*('2000 250 200 15 PP'!AV11-'2000 250 200 0 PP'!AV11)/('2000 250 200 15 PP'!AV11+'2000 250 200 0 PP'!AV11)</f>
        <v>-3.7557866131239027E-4</v>
      </c>
      <c r="AW11">
        <f>2*('2000 250 200 15 PP'!AW11-'2000 250 200 0 PP'!AW11)/('2000 250 200 15 PP'!AW11+'2000 250 200 0 PP'!AW11)</f>
        <v>-5.1699299550270318E-5</v>
      </c>
      <c r="AX11">
        <f>'2000 250 200 15 PP'!AX11-'2000 250 200 0 PP'!AX11</f>
        <v>5.6406301156053384E-5</v>
      </c>
      <c r="AY11">
        <f>'2000 250 200 15 PP'!AY11-'2000 250 200 0 PP'!AY11</f>
        <v>-2.5780034895728221E-6</v>
      </c>
      <c r="AZ11">
        <f>'2000 250 200 15 PP'!AZ11-'2000 250 200 0 PP'!AZ11</f>
        <v>-2.6493021537454808E-5</v>
      </c>
      <c r="BA11">
        <f>'2000 250 200 15 PP'!BA11-'2000 250 200 0 PP'!BA11</f>
        <v>-3.3681958006709367E-5</v>
      </c>
      <c r="BB11">
        <f>'2000 250 200 15 PP'!BB11-'2000 250 200 0 PP'!BB11</f>
        <v>-3.3878328141251357E-5</v>
      </c>
      <c r="BC11">
        <f>'2000 250 200 15 PP'!BC11-'2000 250 200 0 PP'!BC11</f>
        <v>-3.1476767061000555E-5</v>
      </c>
      <c r="BD11">
        <f>'2000 250 200 15 PP'!BD11-'2000 250 200 0 PP'!BD11</f>
        <v>-2.8207852719341897E-5</v>
      </c>
      <c r="BE11">
        <f>'2000 250 200 15 PP'!BE11-'2000 250 200 0 PP'!BE11</f>
        <v>-2.4845291970831962E-5</v>
      </c>
      <c r="BF11">
        <f>'2000 250 200 15 PP'!BF11-'2000 250 200 0 PP'!BF11</f>
        <v>6.6182785138035882E-5</v>
      </c>
      <c r="BG11">
        <f>'2000 250 200 15 PP'!BG11-'2000 250 200 0 PP'!BG11</f>
        <v>4.8606267186446228E-6</v>
      </c>
      <c r="BH11">
        <f>'2000 250 200 15 PP'!BH11-'2000 250 200 0 PP'!BH11</f>
        <v>-1.4673377531568277E-5</v>
      </c>
      <c r="BI11">
        <f>'2000 250 200 15 PP'!BI11-'2000 250 200 0 PP'!BI11</f>
        <v>-1.8740553771018353E-5</v>
      </c>
      <c r="BJ11">
        <f>'2000 250 200 15 PP'!BJ11-'2000 250 200 0 PP'!BJ11</f>
        <v>-1.7667208674035373E-5</v>
      </c>
      <c r="BK11">
        <f>'2000 250 200 15 PP'!BK11-'2000 250 200 0 PP'!BK11</f>
        <v>-1.5284270609434991E-5</v>
      </c>
      <c r="BL11">
        <f>'2000 250 200 15 PP'!BL11-'2000 250 200 0 PP'!BL11</f>
        <v>-1.276814081561245E-5</v>
      </c>
      <c r="BM11">
        <f>'2000 250 200 15 PP'!BM11-'2000 250 200 0 PP'!BM11</f>
        <v>6.5675436154877254E-5</v>
      </c>
      <c r="BN11">
        <f>'2000 250 200 15 PP'!BN11-'2000 250 200 0 PP'!BN11</f>
        <v>8.6199901546679669E-6</v>
      </c>
      <c r="BO11">
        <f>'2000 250 200 15 PP'!BO11-'2000 250 200 0 PP'!BO11</f>
        <v>-6.8824423872793083E-6</v>
      </c>
      <c r="BP11">
        <f>'2000 250 200 15 PP'!BP11-'2000 250 200 0 PP'!BP11</f>
        <v>-9.5524111620934327E-6</v>
      </c>
      <c r="BQ11">
        <f>'2000 250 200 15 PP'!BQ11-'2000 250 200 0 PP'!BQ11</f>
        <v>-8.5933617041573929E-6</v>
      </c>
      <c r="BR11">
        <f>'2000 250 200 15 PP'!BR11-'2000 250 200 0 PP'!BR11</f>
        <v>-7.0001588479834398E-6</v>
      </c>
      <c r="BS11">
        <f>'2000 250 200 15 PP'!BS11-'2000 250 200 0 PP'!BS11</f>
        <v>6.1985742848769121E-5</v>
      </c>
      <c r="BT11">
        <f>'2000 250 200 15 PP'!BT11-'2000 250 200 0 PP'!BT11</f>
        <v>9.8671015455187305E-6</v>
      </c>
      <c r="BU11">
        <f>'2000 250 200 15 PP'!BU11-'2000 250 200 0 PP'!BU11</f>
        <v>-2.803546708049498E-6</v>
      </c>
      <c r="BV11">
        <f>'2000 250 200 15 PP'!BV11-'2000 250 200 0 PP'!BV11</f>
        <v>-4.8896950031081243E-6</v>
      </c>
      <c r="BW11">
        <f>'2000 250 200 15 PP'!BW11-'2000 250 200 0 PP'!BW11</f>
        <v>-4.2703049723032821E-6</v>
      </c>
      <c r="BX11">
        <f>'2000 250 200 15 PP'!BX11-'2000 250 200 0 PP'!BX11</f>
        <v>5.7371709760972722E-5</v>
      </c>
      <c r="BY11">
        <f>'2000 250 200 15 PP'!BY11-'2000 250 200 0 PP'!BY11</f>
        <v>9.8433312001530715E-6</v>
      </c>
      <c r="BZ11">
        <f>'2000 250 200 15 PP'!BZ11-'2000 250 200 0 PP'!BZ11</f>
        <v>-7.5267971227574448E-7</v>
      </c>
      <c r="CA11">
        <f>'2000 250 200 15 PP'!CA11-'2000 250 200 0 PP'!CA11</f>
        <v>-2.542283445157445E-6</v>
      </c>
      <c r="CB11">
        <f>'2000 250 200 15 PP'!CB11-'2000 250 200 0 PP'!CB11</f>
        <v>5.2690800014909556E-5</v>
      </c>
      <c r="CC11">
        <f>'2000 250 200 15 PP'!CC11-'2000 250 200 0 PP'!CC11</f>
        <v>9.2393694674751392E-6</v>
      </c>
      <c r="CD11">
        <f>'2000 250 200 15 PP'!CD11-'2000 250 200 0 PP'!CD11</f>
        <v>2.588175717823521E-7</v>
      </c>
      <c r="CE11">
        <f>'2000 250 200 15 PP'!CE11-'2000 250 200 0 PP'!CE11</f>
        <v>4.8283686732000786E-5</v>
      </c>
      <c r="CF11">
        <f>'2000 250 200 15 PP'!CF11-'2000 250 200 0 PP'!CF11</f>
        <v>8.4030315444828807E-6</v>
      </c>
      <c r="CG11">
        <f>'2000 250 200 15 PP'!CG11-'2000 250 200 0 PP'!CG11</f>
        <v>4.4276559586942099E-5</v>
      </c>
      <c r="CH11" s="7">
        <v>250</v>
      </c>
      <c r="CI11" s="8">
        <v>250</v>
      </c>
      <c r="CJ11" s="8">
        <v>240</v>
      </c>
      <c r="CK11" s="8">
        <f t="shared" si="8"/>
        <v>1</v>
      </c>
      <c r="CL11" s="8">
        <f t="shared" si="9"/>
        <v>1</v>
      </c>
      <c r="CM11">
        <f t="shared" si="10"/>
        <v>0.04</v>
      </c>
      <c r="CN11">
        <f t="shared" si="14"/>
        <v>375</v>
      </c>
      <c r="CO11">
        <f t="shared" si="15"/>
        <v>500</v>
      </c>
      <c r="CP11">
        <f t="shared" si="15"/>
        <v>625</v>
      </c>
      <c r="CQ11">
        <f t="shared" si="15"/>
        <v>750</v>
      </c>
      <c r="CR11">
        <f t="shared" si="15"/>
        <v>875</v>
      </c>
      <c r="CS11">
        <f t="shared" si="15"/>
        <v>1000</v>
      </c>
      <c r="CT11">
        <f t="shared" si="15"/>
        <v>1125</v>
      </c>
      <c r="CU11">
        <f t="shared" si="15"/>
        <v>1250</v>
      </c>
      <c r="CV11">
        <f t="shared" si="16"/>
        <v>1.5</v>
      </c>
      <c r="CW11">
        <f t="shared" si="12"/>
        <v>2</v>
      </c>
      <c r="CX11">
        <f t="shared" si="12"/>
        <v>2.5</v>
      </c>
      <c r="CY11">
        <f t="shared" si="12"/>
        <v>3</v>
      </c>
      <c r="CZ11">
        <f t="shared" si="12"/>
        <v>3.5</v>
      </c>
      <c r="DA11">
        <f t="shared" si="12"/>
        <v>4</v>
      </c>
      <c r="DB11">
        <f t="shared" si="12"/>
        <v>4.5</v>
      </c>
      <c r="DC11">
        <f t="shared" si="12"/>
        <v>5</v>
      </c>
      <c r="DD11" s="11">
        <f t="shared" si="17"/>
        <v>2.6666666666666668E-2</v>
      </c>
      <c r="DE11" s="11">
        <f t="shared" si="13"/>
        <v>0.02</v>
      </c>
      <c r="DF11" s="11">
        <f t="shared" si="13"/>
        <v>1.6E-2</v>
      </c>
      <c r="DG11" s="11">
        <f t="shared" si="13"/>
        <v>1.3333333333333334E-2</v>
      </c>
      <c r="DH11" s="11">
        <f t="shared" si="13"/>
        <v>1.1428571428571429E-2</v>
      </c>
      <c r="DI11" s="11">
        <f t="shared" si="13"/>
        <v>0.01</v>
      </c>
      <c r="DJ11" s="11">
        <f t="shared" si="13"/>
        <v>8.8888888888888889E-3</v>
      </c>
      <c r="DK11" s="11">
        <f t="shared" si="13"/>
        <v>8.0000000000000002E-3</v>
      </c>
    </row>
    <row r="12" spans="1:115">
      <c r="A12">
        <f>'2000 250 200 1'!A13</f>
        <v>9</v>
      </c>
      <c r="B12">
        <f t="shared" si="6"/>
        <v>-90</v>
      </c>
      <c r="C12">
        <f>'2000 250 200 1'!B13</f>
        <v>2.8279999999999998E-3</v>
      </c>
      <c r="D12">
        <f t="shared" si="7"/>
        <v>-2.5485205948751384</v>
      </c>
      <c r="E12">
        <f>2*('2000 250 200 15 PP'!E12-'2000 250 200 0 PP'!E12)/('2000 250 200 15 PP'!E12+'2000 250 200 0 PP'!E12)</f>
        <v>-6.5385053222587176E-4</v>
      </c>
      <c r="F12">
        <f>2*('2000 250 200 15 PP'!F12-'2000 250 200 0 PP'!F12)/('2000 250 200 15 PP'!F12+'2000 250 200 0 PP'!F12)</f>
        <v>-7.9563543680679705E-4</v>
      </c>
      <c r="G12">
        <f>2*('2000 250 200 15 PP'!G12-'2000 250 200 0 PP'!G12)/('2000 250 200 15 PP'!G12+'2000 250 200 0 PP'!G12)</f>
        <v>-7.89670823679471E-4</v>
      </c>
      <c r="H12">
        <f>2*('2000 250 200 15 PP'!H12-'2000 250 200 0 PP'!H12)/('2000 250 200 15 PP'!H12+'2000 250 200 0 PP'!H12)</f>
        <v>-7.3235178743208482E-4</v>
      </c>
      <c r="I12">
        <f>2*('2000 250 200 15 PP'!I12-'2000 250 200 0 PP'!I12)/('2000 250 200 15 PP'!I12+'2000 250 200 0 PP'!I12)</f>
        <v>-6.6110189440726004E-4</v>
      </c>
      <c r="J12">
        <f>2*('2000 250 200 15 PP'!J12-'2000 250 200 0 PP'!J12)/('2000 250 200 15 PP'!J12+'2000 250 200 0 PP'!J12)</f>
        <v>-5.9083032089944166E-4</v>
      </c>
      <c r="K12">
        <f>2*('2000 250 200 15 PP'!K12-'2000 250 200 0 PP'!K12)/('2000 250 200 15 PP'!K12+'2000 250 200 0 PP'!K12)</f>
        <v>-5.2580943648359994E-4</v>
      </c>
      <c r="L12">
        <f>2*('2000 250 200 15 PP'!L12-'2000 250 200 0 PP'!L12)/('2000 250 200 15 PP'!L12+'2000 250 200 0 PP'!L12)</f>
        <v>-4.6777084674203109E-4</v>
      </c>
      <c r="M12">
        <f>2*('2000 250 200 15 PP'!M12-'2000 250 200 0 PP'!M12)/('2000 250 200 15 PP'!M12+'2000 250 200 0 PP'!M12)</f>
        <v>-4.1701956727660012E-4</v>
      </c>
      <c r="N12">
        <f>2*('2000 250 200 15 PP'!N12-'2000 250 200 0 PP'!N12)/('2000 250 200 15 PP'!N12+'2000 250 200 0 PP'!N12)</f>
        <v>-5.6865186468409157E-4</v>
      </c>
      <c r="O12">
        <f>2*('2000 250 200 15 PP'!O12-'2000 250 200 0 PP'!O12)/('2000 250 200 15 PP'!O12+'2000 250 200 0 PP'!O12)</f>
        <v>-8.0147088679113888E-4</v>
      </c>
      <c r="P12">
        <f>2*('2000 250 200 15 PP'!P12-'2000 250 200 0 PP'!P12)/('2000 250 200 15 PP'!P12+'2000 250 200 0 PP'!P12)</f>
        <v>-8.6593911509440789E-4</v>
      </c>
      <c r="Q12">
        <f>2*('2000 250 200 15 PP'!Q12-'2000 250 200 0 PP'!Q12)/('2000 250 200 15 PP'!Q12+'2000 250 200 0 PP'!Q12)</f>
        <v>-8.5141758899034026E-4</v>
      </c>
      <c r="R12">
        <f>2*('2000 250 200 15 PP'!R12-'2000 250 200 0 PP'!R12)/('2000 250 200 15 PP'!R12+'2000 250 200 0 PP'!R12)</f>
        <v>-8.0201464895873602E-4</v>
      </c>
      <c r="S12">
        <f>2*('2000 250 200 15 PP'!S12-'2000 250 200 0 PP'!S12)/('2000 250 200 15 PP'!S12+'2000 250 200 0 PP'!S12)</f>
        <v>-7.4270336773502466E-4</v>
      </c>
      <c r="T12">
        <f>2*('2000 250 200 15 PP'!T12-'2000 250 200 0 PP'!T12)/('2000 250 200 15 PP'!T12+'2000 250 200 0 PP'!T12)</f>
        <v>-6.804365210597125E-4</v>
      </c>
      <c r="U12">
        <f>2*('2000 250 200 15 PP'!U12-'2000 250 200 0 PP'!U12)/('2000 250 200 15 PP'!U12+'2000 250 200 0 PP'!U12)</f>
        <v>-6.1958311648013255E-4</v>
      </c>
      <c r="V12">
        <f>2*('2000 250 200 15 PP'!V12-'2000 250 200 0 PP'!V12)/('2000 250 200 15 PP'!V12+'2000 250 200 0 PP'!V12)</f>
        <v>-4.6708612512265759E-4</v>
      </c>
      <c r="W12">
        <f>2*('2000 250 200 15 PP'!W12-'2000 250 200 0 PP'!W12)/('2000 250 200 15 PP'!W12+'2000 250 200 0 PP'!W12)</f>
        <v>-7.548284122124143E-4</v>
      </c>
      <c r="X12">
        <f>2*('2000 250 200 15 PP'!X12-'2000 250 200 0 PP'!X12)/('2000 250 200 15 PP'!X12+'2000 250 200 0 PP'!X12)</f>
        <v>-8.8035322192322421E-4</v>
      </c>
      <c r="Y12">
        <f>2*('2000 250 200 15 PP'!Y12-'2000 250 200 0 PP'!Y12)/('2000 250 200 15 PP'!Y12+'2000 250 200 0 PP'!Y12)</f>
        <v>-9.1329730059118062E-4</v>
      </c>
      <c r="Z12">
        <f>2*('2000 250 200 15 PP'!Z12-'2000 250 200 0 PP'!Z12)/('2000 250 200 15 PP'!Z12+'2000 250 200 0 PP'!Z12)</f>
        <v>-8.9140561468608053E-4</v>
      </c>
      <c r="AA12">
        <f>2*('2000 250 200 15 PP'!AA12-'2000 250 200 0 PP'!AA12)/('2000 250 200 15 PP'!AA12+'2000 250 200 0 PP'!AA12)</f>
        <v>-8.5218425091737864E-4</v>
      </c>
      <c r="AB12">
        <f>2*('2000 250 200 15 PP'!AB12-'2000 250 200 0 PP'!AB12)/('2000 250 200 15 PP'!AB12+'2000 250 200 0 PP'!AB12)</f>
        <v>-8.0260353448378496E-4</v>
      </c>
      <c r="AC12">
        <f>2*('2000 250 200 15 PP'!AC12-'2000 250 200 0 PP'!AC12)/('2000 250 200 15 PP'!AC12+'2000 250 200 0 PP'!AC12)</f>
        <v>-3.695717108268065E-4</v>
      </c>
      <c r="AD12">
        <f>2*('2000 250 200 15 PP'!AD12-'2000 250 200 0 PP'!AD12)/('2000 250 200 15 PP'!AD12+'2000 250 200 0 PP'!AD12)</f>
        <v>-6.8326894459296342E-4</v>
      </c>
      <c r="AE12">
        <f>2*('2000 250 200 15 PP'!AE12-'2000 250 200 0 PP'!AE12)/('2000 250 200 15 PP'!AE12+'2000 250 200 0 PP'!AE12)</f>
        <v>-8.5439947473831413E-4</v>
      </c>
      <c r="AF12">
        <f>2*('2000 250 200 15 PP'!AF12-'2000 250 200 0 PP'!AF12)/('2000 250 200 15 PP'!AF12+'2000 250 200 0 PP'!AF12)</f>
        <v>-9.3515326679090185E-4</v>
      </c>
      <c r="AG12">
        <f>2*('2000 250 200 15 PP'!AG12-'2000 250 200 0 PP'!AG12)/('2000 250 200 15 PP'!AG12+'2000 250 200 0 PP'!AG12)</f>
        <v>-9.3865386047548233E-4</v>
      </c>
      <c r="AH12">
        <f>2*('2000 250 200 15 PP'!AH12-'2000 250 200 0 PP'!AH12)/('2000 250 200 15 PP'!AH12+'2000 250 200 0 PP'!AH12)</f>
        <v>-9.2196317143208536E-4</v>
      </c>
      <c r="AI12">
        <f>2*('2000 250 200 15 PP'!AI12-'2000 250 200 0 PP'!AI12)/('2000 250 200 15 PP'!AI12+'2000 250 200 0 PP'!AI12)</f>
        <v>-2.832238286147283E-4</v>
      </c>
      <c r="AJ12">
        <f>2*('2000 250 200 15 PP'!AJ12-'2000 250 200 0 PP'!AJ12)/('2000 250 200 15 PP'!AJ12+'2000 250 200 0 PP'!AJ12)</f>
        <v>-6.0315390694673922E-4</v>
      </c>
      <c r="AK12">
        <f>2*('2000 250 200 15 PP'!AK12-'2000 250 200 0 PP'!AK12)/('2000 250 200 15 PP'!AK12+'2000 250 200 0 PP'!AK12)</f>
        <v>-8.0184608984934654E-4</v>
      </c>
      <c r="AL12">
        <f>2*('2000 250 200 15 PP'!AL12-'2000 250 200 0 PP'!AL12)/('2000 250 200 15 PP'!AL12+'2000 250 200 0 PP'!AL12)</f>
        <v>-9.3225604546608133E-4</v>
      </c>
      <c r="AM12">
        <f>2*('2000 250 200 15 PP'!AM12-'2000 250 200 0 PP'!AM12)/('2000 250 200 15 PP'!AM12+'2000 250 200 0 PP'!AM12)</f>
        <v>-9.5537135354719195E-4</v>
      </c>
      <c r="AN12">
        <f>2*('2000 250 200 15 PP'!AN12-'2000 250 200 0 PP'!AN12)/('2000 250 200 15 PP'!AN12+'2000 250 200 0 PP'!AN12)</f>
        <v>-2.0940033485571544E-4</v>
      </c>
      <c r="AO12">
        <f>2*('2000 250 200 15 PP'!AO12-'2000 250 200 0 PP'!AO12)/('2000 250 200 15 PP'!AO12+'2000 250 200 0 PP'!AO12)</f>
        <v>-5.2450058486968449E-4</v>
      </c>
      <c r="AP12">
        <f>2*('2000 250 200 15 PP'!AP12-'2000 250 200 0 PP'!AP12)/('2000 250 200 15 PP'!AP12+'2000 250 200 0 PP'!AP12)</f>
        <v>-7.2973090085302005E-4</v>
      </c>
      <c r="AQ12">
        <f>2*('2000 250 200 15 PP'!AQ12-'2000 250 200 0 PP'!AQ12)/('2000 250 200 15 PP'!AQ12+'2000 250 200 0 PP'!AQ12)</f>
        <v>-9.1595996718601524E-4</v>
      </c>
      <c r="AR12">
        <f>2*('2000 250 200 15 PP'!AR12-'2000 250 200 0 PP'!AR12)/('2000 250 200 15 PP'!AR12+'2000 250 200 0 PP'!AR12)</f>
        <v>-1.4699485623221139E-4</v>
      </c>
      <c r="AS12">
        <f>2*('2000 250 200 15 PP'!AS12-'2000 250 200 0 PP'!AS12)/('2000 250 200 15 PP'!AS12+'2000 250 200 0 PP'!AS12)</f>
        <v>-4.5429131811940528E-4</v>
      </c>
      <c r="AT12">
        <f>2*('2000 250 200 15 PP'!AT12-'2000 250 200 0 PP'!AT12)/('2000 250 200 15 PP'!AT12+'2000 250 200 0 PP'!AT12)</f>
        <v>-6.4033654659020715E-4</v>
      </c>
      <c r="AU12">
        <f>2*('2000 250 200 15 PP'!AU12-'2000 250 200 0 PP'!AU12)/('2000 250 200 15 PP'!AU12+'2000 250 200 0 PP'!AU12)</f>
        <v>-9.379794476862604E-5</v>
      </c>
      <c r="AV12">
        <f>2*('2000 250 200 15 PP'!AV12-'2000 250 200 0 PP'!AV12)/('2000 250 200 15 PP'!AV12+'2000 250 200 0 PP'!AV12)</f>
        <v>-3.9835958268735197E-4</v>
      </c>
      <c r="AW12">
        <f>2*('2000 250 200 15 PP'!AW12-'2000 250 200 0 PP'!AW12)/('2000 250 200 15 PP'!AW12+'2000 250 200 0 PP'!AW12)</f>
        <v>-4.7037476839123603E-5</v>
      </c>
      <c r="AX12">
        <f>'2000 250 200 15 PP'!AX12-'2000 250 200 0 PP'!AX12</f>
        <v>5.6269219094851053E-5</v>
      </c>
      <c r="AY12">
        <f>'2000 250 200 15 PP'!AY12-'2000 250 200 0 PP'!AY12</f>
        <v>-2.6411606957044143E-6</v>
      </c>
      <c r="AZ12">
        <f>'2000 250 200 15 PP'!AZ12-'2000 250 200 0 PP'!AZ12</f>
        <v>-2.6521434719872783E-5</v>
      </c>
      <c r="BA12">
        <f>'2000 250 200 15 PP'!BA12-'2000 250 200 0 PP'!BA12</f>
        <v>-3.3735506882348609E-5</v>
      </c>
      <c r="BB12">
        <f>'2000 250 200 15 PP'!BB12-'2000 250 200 0 PP'!BB12</f>
        <v>-3.3736253773120062E-5</v>
      </c>
      <c r="BC12">
        <f>'2000 250 200 15 PP'!BC12-'2000 250 200 0 PP'!BC12</f>
        <v>-3.1499739343937572E-5</v>
      </c>
      <c r="BD12">
        <f>'2000 250 200 15 PP'!BD12-'2000 250 200 0 PP'!BD12</f>
        <v>-2.8294700828018771E-5</v>
      </c>
      <c r="BE12">
        <f>'2000 250 200 15 PP'!BE12-'2000 250 200 0 PP'!BE12</f>
        <v>-2.4855186393168971E-5</v>
      </c>
      <c r="BF12">
        <f>'2000 250 200 15 PP'!BF12-'2000 250 200 0 PP'!BF12</f>
        <v>6.6035410433540331E-5</v>
      </c>
      <c r="BG12">
        <f>'2000 250 200 15 PP'!BG12-'2000 250 200 0 PP'!BG12</f>
        <v>4.8017400167410518E-6</v>
      </c>
      <c r="BH12">
        <f>'2000 250 200 15 PP'!BH12-'2000 250 200 0 PP'!BH12</f>
        <v>-1.4683047445826491E-5</v>
      </c>
      <c r="BI12">
        <f>'2000 250 200 15 PP'!BI12-'2000 250 200 0 PP'!BI12</f>
        <v>-1.8846887807483226E-5</v>
      </c>
      <c r="BJ12">
        <f>'2000 250 200 15 PP'!BJ12-'2000 250 200 0 PP'!BJ12</f>
        <v>-1.7527525574913272E-5</v>
      </c>
      <c r="BK12">
        <f>'2000 250 200 15 PP'!BK12-'2000 250 200 0 PP'!BK12</f>
        <v>-1.5265731350869172E-5</v>
      </c>
      <c r="BL12">
        <f>'2000 250 200 15 PP'!BL12-'2000 250 200 0 PP'!BL12</f>
        <v>-1.2838702511307198E-5</v>
      </c>
      <c r="BM12">
        <f>'2000 250 200 15 PP'!BM12-'2000 250 200 0 PP'!BM12</f>
        <v>6.5537692018141636E-5</v>
      </c>
      <c r="BN12">
        <f>'2000 250 200 15 PP'!BN12-'2000 250 200 0 PP'!BN12</f>
        <v>8.5624113364407561E-6</v>
      </c>
      <c r="BO12">
        <f>'2000 250 200 15 PP'!BO12-'2000 250 200 0 PP'!BO12</f>
        <v>-6.8330908947686342E-6</v>
      </c>
      <c r="BP12">
        <f>'2000 250 200 15 PP'!BP12-'2000 250 200 0 PP'!BP12</f>
        <v>-9.7235489114610996E-6</v>
      </c>
      <c r="BQ12">
        <f>'2000 250 200 15 PP'!BQ12-'2000 250 200 0 PP'!BQ12</f>
        <v>-8.4818047300545818E-6</v>
      </c>
      <c r="BR12">
        <f>'2000 250 200 15 PP'!BR12-'2000 250 200 0 PP'!BR12</f>
        <v>-6.9436306001056936E-6</v>
      </c>
      <c r="BS12">
        <f>'2000 250 200 15 PP'!BS12-'2000 250 200 0 PP'!BS12</f>
        <v>6.1863798338612774E-5</v>
      </c>
      <c r="BT12">
        <f>'2000 250 200 15 PP'!BT12-'2000 250 200 0 PP'!BT12</f>
        <v>9.7852028161579674E-6</v>
      </c>
      <c r="BU12">
        <f>'2000 250 200 15 PP'!BU12-'2000 250 200 0 PP'!BU12</f>
        <v>-2.6599183877845656E-6</v>
      </c>
      <c r="BV12">
        <f>'2000 250 200 15 PP'!BV12-'2000 250 200 0 PP'!BV12</f>
        <v>-5.1142867641060241E-6</v>
      </c>
      <c r="BW12">
        <f>'2000 250 200 15 PP'!BW12-'2000 250 200 0 PP'!BW12</f>
        <v>-4.2043336823168603E-6</v>
      </c>
      <c r="BX12">
        <f>'2000 250 200 15 PP'!BX12-'2000 250 200 0 PP'!BX12</f>
        <v>5.7281357525973409E-5</v>
      </c>
      <c r="BY12">
        <f>'2000 250 200 15 PP'!BY12-'2000 250 200 0 PP'!BY12</f>
        <v>9.6863535693977876E-6</v>
      </c>
      <c r="BZ12">
        <f>'2000 250 200 15 PP'!BZ12-'2000 250 200 0 PP'!BZ12</f>
        <v>-4.8342466938550155E-7</v>
      </c>
      <c r="CA12">
        <f>'2000 250 200 15 PP'!CA12-'2000 250 200 0 PP'!CA12</f>
        <v>-2.7952183807699454E-6</v>
      </c>
      <c r="CB12">
        <f>'2000 250 200 15 PP'!CB12-'2000 250 200 0 PP'!CB12</f>
        <v>5.2667130020153663E-5</v>
      </c>
      <c r="CC12">
        <f>'2000 250 200 15 PP'!CC12-'2000 250 200 0 PP'!CC12</f>
        <v>8.9380140107161998E-6</v>
      </c>
      <c r="CD12">
        <f>'2000 250 200 15 PP'!CD12-'2000 250 200 0 PP'!CD12</f>
        <v>6.7174558414373475E-7</v>
      </c>
      <c r="CE12">
        <f>'2000 250 200 15 PP'!CE12-'2000 250 200 0 PP'!CE12</f>
        <v>4.839320495185484E-5</v>
      </c>
      <c r="CF12">
        <f>'2000 250 200 15 PP'!CF12-'2000 250 200 0 PP'!CF12</f>
        <v>7.8769284995346134E-6</v>
      </c>
      <c r="CG12">
        <f>'2000 250 200 15 PP'!CG12-'2000 250 200 0 PP'!CG12</f>
        <v>4.4623557490880428E-5</v>
      </c>
      <c r="CH12" s="7">
        <v>250</v>
      </c>
      <c r="CI12" s="8">
        <v>250</v>
      </c>
      <c r="CJ12" s="8">
        <v>240</v>
      </c>
      <c r="CK12" s="8">
        <f t="shared" si="8"/>
        <v>1</v>
      </c>
      <c r="CL12" s="8">
        <f t="shared" si="9"/>
        <v>1</v>
      </c>
      <c r="CM12">
        <f t="shared" si="10"/>
        <v>0.04</v>
      </c>
      <c r="CN12">
        <f t="shared" si="14"/>
        <v>375</v>
      </c>
      <c r="CO12">
        <f t="shared" si="15"/>
        <v>500</v>
      </c>
      <c r="CP12">
        <f t="shared" si="15"/>
        <v>625</v>
      </c>
      <c r="CQ12">
        <f t="shared" si="15"/>
        <v>750</v>
      </c>
      <c r="CR12">
        <f t="shared" si="15"/>
        <v>875</v>
      </c>
      <c r="CS12">
        <f t="shared" si="15"/>
        <v>1000</v>
      </c>
      <c r="CT12">
        <f t="shared" si="15"/>
        <v>1125</v>
      </c>
      <c r="CU12">
        <f t="shared" si="15"/>
        <v>1250</v>
      </c>
      <c r="CV12">
        <f t="shared" si="16"/>
        <v>1.5</v>
      </c>
      <c r="CW12">
        <f t="shared" si="12"/>
        <v>2</v>
      </c>
      <c r="CX12">
        <f t="shared" si="12"/>
        <v>2.5</v>
      </c>
      <c r="CY12">
        <f t="shared" si="12"/>
        <v>3</v>
      </c>
      <c r="CZ12">
        <f t="shared" si="12"/>
        <v>3.5</v>
      </c>
      <c r="DA12">
        <f t="shared" si="12"/>
        <v>4</v>
      </c>
      <c r="DB12">
        <f t="shared" si="12"/>
        <v>4.5</v>
      </c>
      <c r="DC12">
        <f t="shared" si="12"/>
        <v>5</v>
      </c>
      <c r="DD12" s="11">
        <f t="shared" si="17"/>
        <v>2.6666666666666668E-2</v>
      </c>
      <c r="DE12" s="11">
        <f t="shared" si="13"/>
        <v>0.02</v>
      </c>
      <c r="DF12" s="11">
        <f t="shared" si="13"/>
        <v>1.6E-2</v>
      </c>
      <c r="DG12" s="11">
        <f t="shared" si="13"/>
        <v>1.3333333333333334E-2</v>
      </c>
      <c r="DH12" s="11">
        <f t="shared" si="13"/>
        <v>1.1428571428571429E-2</v>
      </c>
      <c r="DI12" s="11">
        <f t="shared" si="13"/>
        <v>0.01</v>
      </c>
      <c r="DJ12" s="11">
        <f t="shared" si="13"/>
        <v>8.8888888888888889E-3</v>
      </c>
      <c r="DK12" s="11">
        <f t="shared" si="13"/>
        <v>8.0000000000000002E-3</v>
      </c>
    </row>
    <row r="13" spans="1:115">
      <c r="A13">
        <f>'2000 250 200 1'!A14</f>
        <v>10</v>
      </c>
      <c r="B13">
        <f t="shared" si="6"/>
        <v>-100</v>
      </c>
      <c r="C13">
        <f>'2000 250 200 1'!B14</f>
        <v>3.1749999999999999E-3</v>
      </c>
      <c r="D13">
        <f t="shared" si="7"/>
        <v>-2.4982562703720057</v>
      </c>
      <c r="E13">
        <f>2*('2000 250 200 15 PP'!E13-'2000 250 200 0 PP'!E13)/('2000 250 200 15 PP'!E13+'2000 250 200 0 PP'!E13)</f>
        <v>-6.5395634139301078E-4</v>
      </c>
      <c r="F13">
        <f>2*('2000 250 200 15 PP'!F13-'2000 250 200 0 PP'!F13)/('2000 250 200 15 PP'!F13+'2000 250 200 0 PP'!F13)</f>
        <v>-7.956706765245631E-4</v>
      </c>
      <c r="G13">
        <f>2*('2000 250 200 15 PP'!G13-'2000 250 200 0 PP'!G13)/('2000 250 200 15 PP'!G13+'2000 250 200 0 PP'!G13)</f>
        <v>-7.8967680766875827E-4</v>
      </c>
      <c r="H13">
        <f>2*('2000 250 200 15 PP'!H13-'2000 250 200 0 PP'!H13)/('2000 250 200 15 PP'!H13+'2000 250 200 0 PP'!H13)</f>
        <v>-7.3234343048200323E-4</v>
      </c>
      <c r="I13">
        <f>2*('2000 250 200 15 PP'!I13-'2000 250 200 0 PP'!I13)/('2000 250 200 15 PP'!I13+'2000 250 200 0 PP'!I13)</f>
        <v>-6.6106855352295708E-4</v>
      </c>
      <c r="J13">
        <f>2*('2000 250 200 15 PP'!J13-'2000 250 200 0 PP'!J13)/('2000 250 200 15 PP'!J13+'2000 250 200 0 PP'!J13)</f>
        <v>-5.9086026666322375E-4</v>
      </c>
      <c r="K13">
        <f>2*('2000 250 200 15 PP'!K13-'2000 250 200 0 PP'!K13)/('2000 250 200 15 PP'!K13+'2000 250 200 0 PP'!K13)</f>
        <v>-5.2582372798704404E-4</v>
      </c>
      <c r="L13">
        <f>2*('2000 250 200 15 PP'!L13-'2000 250 200 0 PP'!L13)/('2000 250 200 15 PP'!L13+'2000 250 200 0 PP'!L13)</f>
        <v>-4.6776105463068151E-4</v>
      </c>
      <c r="M13">
        <f>2*('2000 250 200 15 PP'!M13-'2000 250 200 0 PP'!M13)/('2000 250 200 15 PP'!M13+'2000 250 200 0 PP'!M13)</f>
        <v>-4.1699993016806815E-4</v>
      </c>
      <c r="N13">
        <f>2*('2000 250 200 15 PP'!N13-'2000 250 200 0 PP'!N13)/('2000 250 200 15 PP'!N13+'2000 250 200 0 PP'!N13)</f>
        <v>-5.688000916267928E-4</v>
      </c>
      <c r="O13">
        <f>2*('2000 250 200 15 PP'!O13-'2000 250 200 0 PP'!O13)/('2000 250 200 15 PP'!O13+'2000 250 200 0 PP'!O13)</f>
        <v>-8.0153474775285531E-4</v>
      </c>
      <c r="P13">
        <f>2*('2000 250 200 15 PP'!P13-'2000 250 200 0 PP'!P13)/('2000 250 200 15 PP'!P13+'2000 250 200 0 PP'!P13)</f>
        <v>-8.6596419783781719E-4</v>
      </c>
      <c r="Q13">
        <f>2*('2000 250 200 15 PP'!Q13-'2000 250 200 0 PP'!Q13)/('2000 250 200 15 PP'!Q13+'2000 250 200 0 PP'!Q13)</f>
        <v>-8.5145100229994835E-4</v>
      </c>
      <c r="R13">
        <f>2*('2000 250 200 15 PP'!R13-'2000 250 200 0 PP'!R13)/('2000 250 200 15 PP'!R13+'2000 250 200 0 PP'!R13)</f>
        <v>-8.0185433928061582E-4</v>
      </c>
      <c r="S13">
        <f>2*('2000 250 200 15 PP'!S13-'2000 250 200 0 PP'!S13)/('2000 250 200 15 PP'!S13+'2000 250 200 0 PP'!S13)</f>
        <v>-7.4276985389070261E-4</v>
      </c>
      <c r="T13">
        <f>2*('2000 250 200 15 PP'!T13-'2000 250 200 0 PP'!T13)/('2000 250 200 15 PP'!T13+'2000 250 200 0 PP'!T13)</f>
        <v>-6.8051502610885913E-4</v>
      </c>
      <c r="U13">
        <f>2*('2000 250 200 15 PP'!U13-'2000 250 200 0 PP'!U13)/('2000 250 200 15 PP'!U13+'2000 250 200 0 PP'!U13)</f>
        <v>-6.1960282617192083E-4</v>
      </c>
      <c r="V13">
        <f>2*('2000 250 200 15 PP'!V13-'2000 250 200 0 PP'!V13)/('2000 250 200 15 PP'!V13+'2000 250 200 0 PP'!V13)</f>
        <v>-4.6727116588650799E-4</v>
      </c>
      <c r="W13">
        <f>2*('2000 250 200 15 PP'!W13-'2000 250 200 0 PP'!W13)/('2000 250 200 15 PP'!W13+'2000 250 200 0 PP'!W13)</f>
        <v>-7.5492035222165892E-4</v>
      </c>
      <c r="X13">
        <f>2*('2000 250 200 15 PP'!X13-'2000 250 200 0 PP'!X13)/('2000 250 200 15 PP'!X13+'2000 250 200 0 PP'!X13)</f>
        <v>-8.8037003909619427E-4</v>
      </c>
      <c r="Y13">
        <f>2*('2000 250 200 15 PP'!Y13-'2000 250 200 0 PP'!Y13)/('2000 250 200 15 PP'!Y13+'2000 250 200 0 PP'!Y13)</f>
        <v>-9.1357342638903919E-4</v>
      </c>
      <c r="Z13">
        <f>2*('2000 250 200 15 PP'!Z13-'2000 250 200 0 PP'!Z13)/('2000 250 200 15 PP'!Z13+'2000 250 200 0 PP'!Z13)</f>
        <v>-8.909034153456502E-4</v>
      </c>
      <c r="AA13">
        <f>2*('2000 250 200 15 PP'!AA13-'2000 250 200 0 PP'!AA13)/('2000 250 200 15 PP'!AA13+'2000 250 200 0 PP'!AA13)</f>
        <v>-8.5222948624746257E-4</v>
      </c>
      <c r="AB13">
        <f>2*('2000 250 200 15 PP'!AB13-'2000 250 200 0 PP'!AB13)/('2000 250 200 15 PP'!AB13+'2000 250 200 0 PP'!AB13)</f>
        <v>-8.0280009780277261E-4</v>
      </c>
      <c r="AC13">
        <f>2*('2000 250 200 15 PP'!AC13-'2000 250 200 0 PP'!AC13)/('2000 250 200 15 PP'!AC13+'2000 250 200 0 PP'!AC13)</f>
        <v>-3.6978828822722493E-4</v>
      </c>
      <c r="AD13">
        <f>2*('2000 250 200 15 PP'!AD13-'2000 250 200 0 PP'!AD13)/('2000 250 200 15 PP'!AD13+'2000 250 200 0 PP'!AD13)</f>
        <v>-6.8340377973081265E-4</v>
      </c>
      <c r="AE13">
        <f>2*('2000 250 200 15 PP'!AE13-'2000 250 200 0 PP'!AE13)/('2000 250 200 15 PP'!AE13+'2000 250 200 0 PP'!AE13)</f>
        <v>-8.5421202147651363E-4</v>
      </c>
      <c r="AF13">
        <f>2*('2000 250 200 15 PP'!AF13-'2000 250 200 0 PP'!AF13)/('2000 250 200 15 PP'!AF13+'2000 250 200 0 PP'!AF13)</f>
        <v>-9.3620651747506765E-4</v>
      </c>
      <c r="AG13">
        <f>2*('2000 250 200 15 PP'!AG13-'2000 250 200 0 PP'!AG13)/('2000 250 200 15 PP'!AG13+'2000 250 200 0 PP'!AG13)</f>
        <v>-9.3749217581637367E-4</v>
      </c>
      <c r="AH13">
        <f>2*('2000 250 200 15 PP'!AH13-'2000 250 200 0 PP'!AH13)/('2000 250 200 15 PP'!AH13+'2000 250 200 0 PP'!AH13)</f>
        <v>-9.2179522838479989E-4</v>
      </c>
      <c r="AI13">
        <f>2*('2000 250 200 15 PP'!AI13-'2000 250 200 0 PP'!AI13)/('2000 250 200 15 PP'!AI13+'2000 250 200 0 PP'!AI13)</f>
        <v>-2.8346285110599141E-4</v>
      </c>
      <c r="AJ13">
        <f>2*('2000 250 200 15 PP'!AJ13-'2000 250 200 0 PP'!AJ13)/('2000 250 200 15 PP'!AJ13+'2000 250 200 0 PP'!AJ13)</f>
        <v>-6.0343970331468123E-4</v>
      </c>
      <c r="AK13">
        <f>2*('2000 250 200 15 PP'!AK13-'2000 250 200 0 PP'!AK13)/('2000 250 200 15 PP'!AK13+'2000 250 200 0 PP'!AK13)</f>
        <v>-8.0085139426914207E-4</v>
      </c>
      <c r="AL13">
        <f>2*('2000 250 200 15 PP'!AL13-'2000 250 200 0 PP'!AL13)/('2000 250 200 15 PP'!AL13+'2000 250 200 0 PP'!AL13)</f>
        <v>-9.3514245255888373E-4</v>
      </c>
      <c r="AM13">
        <f>2*('2000 250 200 15 PP'!AM13-'2000 250 200 0 PP'!AM13)/('2000 250 200 15 PP'!AM13+'2000 250 200 0 PP'!AM13)</f>
        <v>-9.5321437481007477E-4</v>
      </c>
      <c r="AN13">
        <f>2*('2000 250 200 15 PP'!AN13-'2000 250 200 0 PP'!AN13)/('2000 250 200 15 PP'!AN13+'2000 250 200 0 PP'!AN13)</f>
        <v>-2.0962847675293117E-4</v>
      </c>
      <c r="AO13">
        <f>2*('2000 250 200 15 PP'!AO13-'2000 250 200 0 PP'!AO13)/('2000 250 200 15 PP'!AO13+'2000 250 200 0 PP'!AO13)</f>
        <v>-5.2529322876147312E-4</v>
      </c>
      <c r="AP13">
        <f>2*('2000 250 200 15 PP'!AP13-'2000 250 200 0 PP'!AP13)/('2000 250 200 15 PP'!AP13+'2000 250 200 0 PP'!AP13)</f>
        <v>-7.2659072116464747E-4</v>
      </c>
      <c r="AQ13">
        <f>2*('2000 250 200 15 PP'!AQ13-'2000 250 200 0 PP'!AQ13)/('2000 250 200 15 PP'!AQ13+'2000 250 200 0 PP'!AQ13)</f>
        <v>-9.2240181545776012E-4</v>
      </c>
      <c r="AR13">
        <f>2*('2000 250 200 15 PP'!AR13-'2000 250 200 0 PP'!AR13)/('2000 250 200 15 PP'!AR13+'2000 250 200 0 PP'!AR13)</f>
        <v>-1.4711112127031297E-4</v>
      </c>
      <c r="AS13">
        <f>2*('2000 250 200 15 PP'!AS13-'2000 250 200 0 PP'!AS13)/('2000 250 200 15 PP'!AS13+'2000 250 200 0 PP'!AS13)</f>
        <v>-4.5642901171492775E-4</v>
      </c>
      <c r="AT13">
        <f>2*('2000 250 200 15 PP'!AT13-'2000 250 200 0 PP'!AT13)/('2000 250 200 15 PP'!AT13+'2000 250 200 0 PP'!AT13)</f>
        <v>-6.3259856478129059E-4</v>
      </c>
      <c r="AU13">
        <f>2*('2000 250 200 15 PP'!AU13-'2000 250 200 0 PP'!AU13)/('2000 250 200 15 PP'!AU13+'2000 250 200 0 PP'!AU13)</f>
        <v>-9.356428281736248E-5</v>
      </c>
      <c r="AV13">
        <f>2*('2000 250 200 15 PP'!AV13-'2000 250 200 0 PP'!AV13)/('2000 250 200 15 PP'!AV13+'2000 250 200 0 PP'!AV13)</f>
        <v>-4.0346545524605411E-4</v>
      </c>
      <c r="AW13">
        <f>2*('2000 250 200 15 PP'!AW13-'2000 250 200 0 PP'!AW13)/('2000 250 200 15 PP'!AW13+'2000 250 200 0 PP'!AW13)</f>
        <v>-4.5984215335855218E-5</v>
      </c>
      <c r="AX13">
        <f>'2000 250 200 15 PP'!AX13-'2000 250 200 0 PP'!AX13</f>
        <v>5.6241210326490876E-5</v>
      </c>
      <c r="AY13">
        <f>'2000 250 200 15 PP'!AY13-'2000 250 200 0 PP'!AY13</f>
        <v>-2.6541152056691608E-6</v>
      </c>
      <c r="AZ13">
        <f>'2000 250 200 15 PP'!AZ13-'2000 250 200 0 PP'!AZ13</f>
        <v>-2.6528070936560066E-5</v>
      </c>
      <c r="BA13">
        <f>'2000 250 200 15 PP'!BA13-'2000 250 200 0 PP'!BA13</f>
        <v>-3.3747336791067895E-5</v>
      </c>
      <c r="BB13">
        <f>'2000 250 200 15 PP'!BB13-'2000 250 200 0 PP'!BB13</f>
        <v>-3.3705869873973393E-5</v>
      </c>
      <c r="BC13">
        <f>'2000 250 200 15 PP'!BC13-'2000 250 200 0 PP'!BC13</f>
        <v>-3.1507322875073962E-5</v>
      </c>
      <c r="BD13">
        <f>'2000 250 200 15 PP'!BD13-'2000 250 200 0 PP'!BD13</f>
        <v>-2.8306442351050398E-5</v>
      </c>
      <c r="BE13">
        <f>'2000 250 200 15 PP'!BE13-'2000 250 200 0 PP'!BE13</f>
        <v>-2.4860008239702136E-5</v>
      </c>
      <c r="BF13">
        <f>'2000 250 200 15 PP'!BF13-'2000 250 200 0 PP'!BF13</f>
        <v>6.6005306945560172E-5</v>
      </c>
      <c r="BG13">
        <f>'2000 250 200 15 PP'!BG13-'2000 250 200 0 PP'!BG13</f>
        <v>4.7898953450253856E-6</v>
      </c>
      <c r="BH13">
        <f>'2000 250 200 15 PP'!BH13-'2000 250 200 0 PP'!BH13</f>
        <v>-1.4685541098305444E-5</v>
      </c>
      <c r="BI13">
        <f>'2000 250 200 15 PP'!BI13-'2000 250 200 0 PP'!BI13</f>
        <v>-1.8870002929508023E-5</v>
      </c>
      <c r="BJ13">
        <f>'2000 250 200 15 PP'!BJ13-'2000 250 200 0 PP'!BJ13</f>
        <v>-1.7496508973140201E-5</v>
      </c>
      <c r="BK13">
        <f>'2000 250 200 15 PP'!BK13-'2000 250 200 0 PP'!BK13</f>
        <v>-1.5267190400604369E-5</v>
      </c>
      <c r="BL13">
        <f>'2000 250 200 15 PP'!BL13-'2000 250 200 0 PP'!BL13</f>
        <v>-1.2846609652450436E-5</v>
      </c>
      <c r="BM13">
        <f>'2000 250 200 15 PP'!BM13-'2000 250 200 0 PP'!BM13</f>
        <v>6.5509435199867516E-5</v>
      </c>
      <c r="BN13">
        <f>'2000 250 200 15 PP'!BN13-'2000 250 200 0 PP'!BN13</f>
        <v>8.550989787761698E-6</v>
      </c>
      <c r="BO13">
        <f>'2000 250 200 15 PP'!BO13-'2000 250 200 0 PP'!BO13</f>
        <v>-6.8227604966136779E-6</v>
      </c>
      <c r="BP13">
        <f>'2000 250 200 15 PP'!BP13-'2000 250 200 0 PP'!BP13</f>
        <v>-9.76122742326474E-6</v>
      </c>
      <c r="BQ13">
        <f>'2000 250 200 15 PP'!BQ13-'2000 250 200 0 PP'!BQ13</f>
        <v>-8.4536467695739415E-6</v>
      </c>
      <c r="BR13">
        <f>'2000 250 200 15 PP'!BR13-'2000 250 200 0 PP'!BR13</f>
        <v>-6.9405367096146697E-6</v>
      </c>
      <c r="BS13">
        <f>'2000 250 200 15 PP'!BS13-'2000 250 200 0 PP'!BS13</f>
        <v>6.1838592587654118E-5</v>
      </c>
      <c r="BT13">
        <f>'2000 250 200 15 PP'!BT13-'2000 250 200 0 PP'!BT13</f>
        <v>9.7686503899019339E-6</v>
      </c>
      <c r="BU13">
        <f>'2000 250 200 15 PP'!BU13-'2000 250 200 0 PP'!BU13</f>
        <v>-2.6288337963559227E-6</v>
      </c>
      <c r="BV13">
        <f>'2000 250 200 15 PP'!BV13-'2000 250 200 0 PP'!BV13</f>
        <v>-5.1659157023521696E-6</v>
      </c>
      <c r="BW13">
        <f>'2000 250 200 15 PP'!BW13-'2000 250 200 0 PP'!BW13</f>
        <v>-4.180619283925685E-6</v>
      </c>
      <c r="BX13">
        <f>'2000 250 200 15 PP'!BX13-'2000 250 200 0 PP'!BX13</f>
        <v>5.7262532294724555E-5</v>
      </c>
      <c r="BY13">
        <f>'2000 250 200 15 PP'!BY13-'2000 250 200 0 PP'!BY13</f>
        <v>9.6534990654331687E-6</v>
      </c>
      <c r="BZ13">
        <f>'2000 250 200 15 PP'!BZ13-'2000 250 200 0 PP'!BZ13</f>
        <v>-4.2334228073440117E-7</v>
      </c>
      <c r="CA13">
        <f>'2000 250 200 15 PP'!CA13-'2000 250 200 0 PP'!CA13</f>
        <v>-2.8587694261422714E-6</v>
      </c>
      <c r="CB13">
        <f>'2000 250 200 15 PP'!CB13-'2000 250 200 0 PP'!CB13</f>
        <v>5.2662275069531583E-5</v>
      </c>
      <c r="CC13">
        <f>'2000 250 200 15 PP'!CC13-'2000 250 200 0 PP'!CC13</f>
        <v>8.8729035120811706E-6</v>
      </c>
      <c r="CD13">
        <f>'2000 250 200 15 PP'!CD13-'2000 250 200 0 PP'!CD13</f>
        <v>7.6822792882159929E-7</v>
      </c>
      <c r="CE13">
        <f>'2000 250 200 15 PP'!CE13-'2000 250 200 0 PP'!CE13</f>
        <v>4.8417184858859375E-5</v>
      </c>
      <c r="CF13">
        <f>'2000 250 200 15 PP'!CF13-'2000 250 200 0 PP'!CF13</f>
        <v>7.7592068671340775E-6</v>
      </c>
      <c r="CG13">
        <f>'2000 250 200 15 PP'!CG13-'2000 250 200 0 PP'!CG13</f>
        <v>4.4700747186321443E-5</v>
      </c>
      <c r="CH13" s="7">
        <v>250</v>
      </c>
      <c r="CI13" s="8">
        <v>250</v>
      </c>
      <c r="CJ13" s="8">
        <v>240</v>
      </c>
      <c r="CK13" s="8">
        <f t="shared" si="8"/>
        <v>1</v>
      </c>
      <c r="CL13" s="8">
        <f t="shared" si="9"/>
        <v>1</v>
      </c>
      <c r="CM13">
        <f t="shared" si="10"/>
        <v>0.04</v>
      </c>
      <c r="CN13">
        <f t="shared" si="14"/>
        <v>375</v>
      </c>
      <c r="CO13">
        <f t="shared" si="15"/>
        <v>500</v>
      </c>
      <c r="CP13">
        <f t="shared" si="15"/>
        <v>625</v>
      </c>
      <c r="CQ13">
        <f t="shared" si="15"/>
        <v>750</v>
      </c>
      <c r="CR13">
        <f t="shared" si="15"/>
        <v>875</v>
      </c>
      <c r="CS13">
        <f t="shared" si="15"/>
        <v>1000</v>
      </c>
      <c r="CT13">
        <f t="shared" si="15"/>
        <v>1125</v>
      </c>
      <c r="CU13">
        <f t="shared" si="15"/>
        <v>1250</v>
      </c>
      <c r="CV13">
        <f t="shared" si="16"/>
        <v>1.5</v>
      </c>
      <c r="CW13">
        <f t="shared" si="12"/>
        <v>2</v>
      </c>
      <c r="CX13">
        <f t="shared" si="12"/>
        <v>2.5</v>
      </c>
      <c r="CY13">
        <f t="shared" si="12"/>
        <v>3</v>
      </c>
      <c r="CZ13">
        <f t="shared" si="12"/>
        <v>3.5</v>
      </c>
      <c r="DA13">
        <f t="shared" si="12"/>
        <v>4</v>
      </c>
      <c r="DB13">
        <f t="shared" si="12"/>
        <v>4.5</v>
      </c>
      <c r="DC13">
        <f t="shared" si="12"/>
        <v>5</v>
      </c>
      <c r="DD13" s="11">
        <f t="shared" si="17"/>
        <v>2.6666666666666668E-2</v>
      </c>
      <c r="DE13" s="11">
        <f t="shared" si="13"/>
        <v>0.02</v>
      </c>
      <c r="DF13" s="11">
        <f t="shared" si="13"/>
        <v>1.6E-2</v>
      </c>
      <c r="DG13" s="11">
        <f t="shared" si="13"/>
        <v>1.3333333333333334E-2</v>
      </c>
      <c r="DH13" s="11">
        <f t="shared" si="13"/>
        <v>1.1428571428571429E-2</v>
      </c>
      <c r="DI13" s="11">
        <f t="shared" si="13"/>
        <v>0.01</v>
      </c>
      <c r="DJ13" s="11">
        <f t="shared" si="13"/>
        <v>8.8888888888888889E-3</v>
      </c>
      <c r="DK13" s="11">
        <f t="shared" si="13"/>
        <v>8.0000000000000002E-3</v>
      </c>
    </row>
    <row r="14" spans="1:115">
      <c r="A14">
        <f>'2000 250 200 1'!A15</f>
        <v>11</v>
      </c>
      <c r="B14">
        <f t="shared" si="6"/>
        <v>-110</v>
      </c>
      <c r="C14">
        <f>'2000 250 200 1'!B15</f>
        <v>3.5639999999999999E-3</v>
      </c>
      <c r="D14">
        <f t="shared" si="7"/>
        <v>-2.4480623046351626</v>
      </c>
      <c r="E14">
        <f>2*('2000 250 200 15 PP'!E14-'2000 250 200 0 PP'!E14)/('2000 250 200 15 PP'!E14+'2000 250 200 0 PP'!E14)</f>
        <v>-6.53533966708751E-4</v>
      </c>
      <c r="F14">
        <f>2*('2000 250 200 15 PP'!F14-'2000 250 200 0 PP'!F14)/('2000 250 200 15 PP'!F14+'2000 250 200 0 PP'!F14)</f>
        <v>-7.9553042363752742E-4</v>
      </c>
      <c r="G14">
        <f>2*('2000 250 200 15 PP'!G14-'2000 250 200 0 PP'!G14)/('2000 250 200 15 PP'!G14+'2000 250 200 0 PP'!G14)</f>
        <v>-7.8965459085992304E-4</v>
      </c>
      <c r="H14">
        <f>2*('2000 250 200 15 PP'!H14-'2000 250 200 0 PP'!H14)/('2000 250 200 15 PP'!H14+'2000 250 200 0 PP'!H14)</f>
        <v>-7.3237137939828438E-4</v>
      </c>
      <c r="I14">
        <f>2*('2000 250 200 15 PP'!I14-'2000 250 200 0 PP'!I14)/('2000 250 200 15 PP'!I14+'2000 250 200 0 PP'!I14)</f>
        <v>-6.6119270857755178E-4</v>
      </c>
      <c r="J14">
        <f>2*('2000 250 200 15 PP'!J14-'2000 250 200 0 PP'!J14)/('2000 250 200 15 PP'!J14+'2000 250 200 0 PP'!J14)</f>
        <v>-5.9074183572758565E-4</v>
      </c>
      <c r="K14">
        <f>2*('2000 250 200 15 PP'!K14-'2000 250 200 0 PP'!K14)/('2000 250 200 15 PP'!K14+'2000 250 200 0 PP'!K14)</f>
        <v>-5.2574393040320496E-4</v>
      </c>
      <c r="L14">
        <f>2*('2000 250 200 15 PP'!L14-'2000 250 200 0 PP'!L14)/('2000 250 200 15 PP'!L14+'2000 250 200 0 PP'!L14)</f>
        <v>-4.6781840062250132E-4</v>
      </c>
      <c r="M14">
        <f>2*('2000 250 200 15 PP'!M14-'2000 250 200 0 PP'!M14)/('2000 250 200 15 PP'!M14+'2000 250 200 0 PP'!M14)</f>
        <v>-4.1708153332493145E-4</v>
      </c>
      <c r="N14">
        <f>2*('2000 250 200 15 PP'!N14-'2000 250 200 0 PP'!N14)/('2000 250 200 15 PP'!N14+'2000 250 200 0 PP'!N14)</f>
        <v>-5.6820808053106831E-4</v>
      </c>
      <c r="O14">
        <f>2*('2000 250 200 15 PP'!O14-'2000 250 200 0 PP'!O14)/('2000 250 200 15 PP'!O14+'2000 250 200 0 PP'!O14)</f>
        <v>-8.0127902105888555E-4</v>
      </c>
      <c r="P14">
        <f>2*('2000 250 200 15 PP'!P14-'2000 250 200 0 PP'!P14)/('2000 250 200 15 PP'!P14+'2000 250 200 0 PP'!P14)</f>
        <v>-8.6587560220967666E-4</v>
      </c>
      <c r="Q14">
        <f>2*('2000 250 200 15 PP'!Q14-'2000 250 200 0 PP'!Q14)/('2000 250 200 15 PP'!Q14+'2000 250 200 0 PP'!Q14)</f>
        <v>-8.513171604567786E-4</v>
      </c>
      <c r="R14">
        <f>2*('2000 250 200 15 PP'!R14-'2000 250 200 0 PP'!R14)/('2000 250 200 15 PP'!R14+'2000 250 200 0 PP'!R14)</f>
        <v>-8.0246471820544685E-4</v>
      </c>
      <c r="S14">
        <f>2*('2000 250 200 15 PP'!S14-'2000 250 200 0 PP'!S14)/('2000 250 200 15 PP'!S14+'2000 250 200 0 PP'!S14)</f>
        <v>-7.4256366141064176E-4</v>
      </c>
      <c r="T14">
        <f>2*('2000 250 200 15 PP'!T14-'2000 250 200 0 PP'!T14)/('2000 250 200 15 PP'!T14+'2000 250 200 0 PP'!T14)</f>
        <v>-6.8006999329874214E-4</v>
      </c>
      <c r="U14">
        <f>2*('2000 250 200 15 PP'!U14-'2000 250 200 0 PP'!U14)/('2000 250 200 15 PP'!U14+'2000 250 200 0 PP'!U14)</f>
        <v>-6.195849341509447E-4</v>
      </c>
      <c r="V14">
        <f>2*('2000 250 200 15 PP'!V14-'2000 250 200 0 PP'!V14)/('2000 250 200 15 PP'!V14+'2000 250 200 0 PP'!V14)</f>
        <v>-4.6653234386217547E-4</v>
      </c>
      <c r="W14">
        <f>2*('2000 250 200 15 PP'!W14-'2000 250 200 0 PP'!W14)/('2000 250 200 15 PP'!W14+'2000 250 200 0 PP'!W14)</f>
        <v>-7.5454384429181126E-4</v>
      </c>
      <c r="X14">
        <f>2*('2000 250 200 15 PP'!X14-'2000 250 200 0 PP'!X14)/('2000 250 200 15 PP'!X14+'2000 250 200 0 PP'!X14)</f>
        <v>-8.803266498441137E-4</v>
      </c>
      <c r="Y14">
        <f>2*('2000 250 200 15 PP'!Y14-'2000 250 200 0 PP'!Y14)/('2000 250 200 15 PP'!Y14+'2000 250 200 0 PP'!Y14)</f>
        <v>-9.1250637212616744E-4</v>
      </c>
      <c r="Z14">
        <f>2*('2000 250 200 15 PP'!Z14-'2000 250 200 0 PP'!Z14)/('2000 250 200 15 PP'!Z14+'2000 250 200 0 PP'!Z14)</f>
        <v>-8.9274154445299534E-4</v>
      </c>
      <c r="AA14">
        <f>2*('2000 250 200 15 PP'!AA14-'2000 250 200 0 PP'!AA14)/('2000 250 200 15 PP'!AA14+'2000 250 200 0 PP'!AA14)</f>
        <v>-8.5244797304163532E-4</v>
      </c>
      <c r="AB14">
        <f>2*('2000 250 200 15 PP'!AB14-'2000 250 200 0 PP'!AB14)/('2000 250 200 15 PP'!AB14+'2000 250 200 0 PP'!AB14)</f>
        <v>-8.0150272362636786E-4</v>
      </c>
      <c r="AC14">
        <f>2*('2000 250 200 15 PP'!AC14-'2000 250 200 0 PP'!AC14)/('2000 250 200 15 PP'!AC14+'2000 250 200 0 PP'!AC14)</f>
        <v>-3.689263783568317E-4</v>
      </c>
      <c r="AD14">
        <f>2*('2000 250 200 15 PP'!AD14-'2000 250 200 0 PP'!AD14)/('2000 250 200 15 PP'!AD14+'2000 250 200 0 PP'!AD14)</f>
        <v>-6.8283884192731309E-4</v>
      </c>
      <c r="AE14">
        <f>2*('2000 250 200 15 PP'!AE14-'2000 250 200 0 PP'!AE14)/('2000 250 200 15 PP'!AE14+'2000 250 200 0 PP'!AE14)</f>
        <v>-8.5497373565347344E-4</v>
      </c>
      <c r="AF14">
        <f>2*('2000 250 200 15 PP'!AF14-'2000 250 200 0 PP'!AF14)/('2000 250 200 15 PP'!AF14+'2000 250 200 0 PP'!AF14)</f>
        <v>-9.3223911599116466E-4</v>
      </c>
      <c r="AG14">
        <f>2*('2000 250 200 15 PP'!AG14-'2000 250 200 0 PP'!AG14)/('2000 250 200 15 PP'!AG14+'2000 250 200 0 PP'!AG14)</f>
        <v>-9.4127498548303564E-4</v>
      </c>
      <c r="AH14">
        <f>2*('2000 250 200 15 PP'!AH14-'2000 250 200 0 PP'!AH14)/('2000 250 200 15 PP'!AH14+'2000 250 200 0 PP'!AH14)</f>
        <v>-9.2414963832552479E-4</v>
      </c>
      <c r="AI14">
        <f>2*('2000 250 200 15 PP'!AI14-'2000 250 200 0 PP'!AI14)/('2000 250 200 15 PP'!AI14+'2000 250 200 0 PP'!AI14)</f>
        <v>-2.8251803377988611E-4</v>
      </c>
      <c r="AJ14">
        <f>2*('2000 250 200 15 PP'!AJ14-'2000 250 200 0 PP'!AJ14)/('2000 250 200 15 PP'!AJ14+'2000 250 200 0 PP'!AJ14)</f>
        <v>-6.0225890532525556E-4</v>
      </c>
      <c r="AK14">
        <f>2*('2000 250 200 15 PP'!AK14-'2000 250 200 0 PP'!AK14)/('2000 250 200 15 PP'!AK14+'2000 250 200 0 PP'!AK14)</f>
        <v>-8.0468653058279481E-4</v>
      </c>
      <c r="AL14">
        <f>2*('2000 250 200 15 PP'!AL14-'2000 250 200 0 PP'!AL14)/('2000 250 200 15 PP'!AL14+'2000 250 200 0 PP'!AL14)</f>
        <v>-9.247595882362976E-4</v>
      </c>
      <c r="AM14">
        <f>2*('2000 250 200 15 PP'!AM14-'2000 250 200 0 PP'!AM14)/('2000 250 200 15 PP'!AM14+'2000 250 200 0 PP'!AM14)</f>
        <v>-9.5842262448123821E-4</v>
      </c>
      <c r="AN14">
        <f>2*('2000 250 200 15 PP'!AN14-'2000 250 200 0 PP'!AN14)/('2000 250 200 15 PP'!AN14+'2000 250 200 0 PP'!AN14)</f>
        <v>-2.0873501594978212E-4</v>
      </c>
      <c r="AO14">
        <f>2*('2000 250 200 15 PP'!AO14-'2000 250 200 0 PP'!AO14)/('2000 250 200 15 PP'!AO14+'2000 250 200 0 PP'!AO14)</f>
        <v>-5.2213777042248079E-4</v>
      </c>
      <c r="AP14">
        <f>2*('2000 250 200 15 PP'!AP14-'2000 250 200 0 PP'!AP14)/('2000 250 200 15 PP'!AP14+'2000 250 200 0 PP'!AP14)</f>
        <v>-7.3828617680588818E-4</v>
      </c>
      <c r="AQ14">
        <f>2*('2000 250 200 15 PP'!AQ14-'2000 250 200 0 PP'!AQ14)/('2000 250 200 15 PP'!AQ14+'2000 250 200 0 PP'!AQ14)</f>
        <v>-9.010153169924668E-4</v>
      </c>
      <c r="AR14">
        <f>2*('2000 250 200 15 PP'!AR14-'2000 250 200 0 PP'!AR14)/('2000 250 200 15 PP'!AR14+'2000 250 200 0 PP'!AR14)</f>
        <v>-1.4665965322682814E-4</v>
      </c>
      <c r="AS14">
        <f>2*('2000 250 200 15 PP'!AS14-'2000 250 200 0 PP'!AS14)/('2000 250 200 15 PP'!AS14+'2000 250 200 0 PP'!AS14)</f>
        <v>-4.4820761946003909E-4</v>
      </c>
      <c r="AT14">
        <f>2*('2000 250 200 15 PP'!AT14-'2000 250 200 0 PP'!AT14)/('2000 250 200 15 PP'!AT14+'2000 250 200 0 PP'!AT14)</f>
        <v>-6.6019444497050805E-4</v>
      </c>
      <c r="AU14">
        <f>2*('2000 250 200 15 PP'!AU14-'2000 250 200 0 PP'!AU14)/('2000 250 200 15 PP'!AU14+'2000 250 200 0 PP'!AU14)</f>
        <v>-9.4448891213634047E-5</v>
      </c>
      <c r="AV14">
        <f>2*('2000 250 200 15 PP'!AV14-'2000 250 200 0 PP'!AV14)/('2000 250 200 15 PP'!AV14+'2000 250 200 0 PP'!AV14)</f>
        <v>-3.8448523206143203E-4</v>
      </c>
      <c r="AW14">
        <f>2*('2000 250 200 15 PP'!AW14-'2000 250 200 0 PP'!AW14)/('2000 250 200 15 PP'!AW14+'2000 250 200 0 PP'!AW14)</f>
        <v>-4.9908153523387366E-5</v>
      </c>
      <c r="AX14">
        <f>'2000 250 200 15 PP'!AX14-'2000 250 200 0 PP'!AX14</f>
        <v>5.6353194553548924E-5</v>
      </c>
      <c r="AY14">
        <f>'2000 250 200 15 PP'!AY14-'2000 250 200 0 PP'!AY14</f>
        <v>-2.6018487169765514E-6</v>
      </c>
      <c r="AZ14">
        <f>'2000 250 200 15 PP'!AZ14-'2000 250 200 0 PP'!AZ14</f>
        <v>-2.6504874461263928E-5</v>
      </c>
      <c r="BA14">
        <f>'2000 250 200 15 PP'!BA14-'2000 250 200 0 PP'!BA14</f>
        <v>-3.3701760033671979E-5</v>
      </c>
      <c r="BB14">
        <f>'2000 250 200 15 PP'!BB14-'2000 250 200 0 PP'!BB14</f>
        <v>-3.3822327949795117E-5</v>
      </c>
      <c r="BC14">
        <f>'2000 250 200 15 PP'!BC14-'2000 250 200 0 PP'!BC14</f>
        <v>-3.1488633876697314E-5</v>
      </c>
      <c r="BD14">
        <f>'2000 250 200 15 PP'!BD14-'2000 250 200 0 PP'!BD14</f>
        <v>-2.8239583897221587E-5</v>
      </c>
      <c r="BE14">
        <f>'2000 250 200 15 PP'!BE14-'2000 250 200 0 PP'!BE14</f>
        <v>-2.484811268421705E-5</v>
      </c>
      <c r="BF14">
        <f>'2000 250 200 15 PP'!BF14-'2000 250 200 0 PP'!BF14</f>
        <v>6.612556685819948E-5</v>
      </c>
      <c r="BG14">
        <f>'2000 250 200 15 PP'!BG14-'2000 250 200 0 PP'!BG14</f>
        <v>4.8387218128109755E-6</v>
      </c>
      <c r="BH14">
        <f>'2000 250 200 15 PP'!BH14-'2000 250 200 0 PP'!BH14</f>
        <v>-1.4678292319519892E-5</v>
      </c>
      <c r="BI14">
        <f>'2000 250 200 15 PP'!BI14-'2000 250 200 0 PP'!BI14</f>
        <v>-1.8781265463674313E-5</v>
      </c>
      <c r="BJ14">
        <f>'2000 250 200 15 PP'!BJ14-'2000 250 200 0 PP'!BJ14</f>
        <v>-1.7610929185493673E-5</v>
      </c>
      <c r="BK14">
        <f>'2000 250 200 15 PP'!BK14-'2000 250 200 0 PP'!BK14</f>
        <v>-1.5280538814992084E-5</v>
      </c>
      <c r="BL14">
        <f>'2000 250 200 15 PP'!BL14-'2000 250 200 0 PP'!BL14</f>
        <v>-1.2794319148849709E-5</v>
      </c>
      <c r="BM14">
        <f>'2000 250 200 15 PP'!BM14-'2000 250 200 0 PP'!BM14</f>
        <v>6.562159394674083E-5</v>
      </c>
      <c r="BN14">
        <f>'2000 250 200 15 PP'!BN14-'2000 250 200 0 PP'!BN14</f>
        <v>8.5991318603262368E-6</v>
      </c>
      <c r="BO14">
        <f>'2000 250 200 15 PP'!BO14-'2000 250 200 0 PP'!BO14</f>
        <v>-6.8646022199012058E-6</v>
      </c>
      <c r="BP14">
        <f>'2000 250 200 15 PP'!BP14-'2000 250 200 0 PP'!BP14</f>
        <v>-9.6195663712092538E-6</v>
      </c>
      <c r="BQ14">
        <f>'2000 250 200 15 PP'!BQ14-'2000 250 200 0 PP'!BQ14</f>
        <v>-8.5462059092669684E-6</v>
      </c>
      <c r="BR14">
        <f>'2000 250 200 15 PP'!BR14-'2000 250 200 0 PP'!BR14</f>
        <v>-6.9818972124532919E-6</v>
      </c>
      <c r="BS14">
        <f>'2000 250 200 15 PP'!BS14-'2000 250 200 0 PP'!BS14</f>
        <v>6.1937460136218814E-5</v>
      </c>
      <c r="BT14">
        <f>'2000 250 200 15 PP'!BT14-'2000 250 200 0 PP'!BT14</f>
        <v>9.8374455161018282E-6</v>
      </c>
      <c r="BU14">
        <f>'2000 250 200 15 PP'!BU14-'2000 250 200 0 PP'!BU14</f>
        <v>-2.7486126699255431E-6</v>
      </c>
      <c r="BV14">
        <f>'2000 250 200 15 PP'!BV14-'2000 250 200 0 PP'!BV14</f>
        <v>-4.9799069367639781E-6</v>
      </c>
      <c r="BW14">
        <f>'2000 250 200 15 PP'!BW14-'2000 250 200 0 PP'!BW14</f>
        <v>-4.2388693850120562E-6</v>
      </c>
      <c r="BX14">
        <f>'2000 250 200 15 PP'!BX14-'2000 250 200 0 PP'!BX14</f>
        <v>5.7334832373828748E-5</v>
      </c>
      <c r="BY14">
        <f>'2000 250 200 15 PP'!BY14-'2000 250 200 0 PP'!BY14</f>
        <v>9.784898509168638E-6</v>
      </c>
      <c r="BZ14">
        <f>'2000 250 200 15 PP'!BZ14-'2000 250 200 0 PP'!BZ14</f>
        <v>-6.4711502820169464E-7</v>
      </c>
      <c r="CA14">
        <f>'2000 250 200 15 PP'!CA14-'2000 250 200 0 PP'!CA14</f>
        <v>-2.6470256557446087E-6</v>
      </c>
      <c r="CB14">
        <f>'2000 250 200 15 PP'!CB14-'2000 250 200 0 PP'!CB14</f>
        <v>5.2678755352697504E-5</v>
      </c>
      <c r="CC14">
        <f>'2000 250 200 15 PP'!CC14-'2000 250 200 0 PP'!CC14</f>
        <v>9.1242585182373104E-6</v>
      </c>
      <c r="CD14">
        <f>'2000 250 200 15 PP'!CD14-'2000 250 200 0 PP'!CD14</f>
        <v>4.2415320715069593E-7</v>
      </c>
      <c r="CE14">
        <f>'2000 250 200 15 PP'!CE14-'2000 250 200 0 PP'!CE14</f>
        <v>4.8322575815343272E-5</v>
      </c>
      <c r="CF14">
        <f>'2000 250 200 15 PP'!CF14-'2000 250 200 0 PP'!CF14</f>
        <v>8.1978173011795774E-6</v>
      </c>
      <c r="CG14">
        <f>'2000 250 200 15 PP'!CG14-'2000 250 200 0 PP'!CG14</f>
        <v>4.4408163918582821E-5</v>
      </c>
      <c r="CH14" s="7">
        <v>250</v>
      </c>
      <c r="CI14" s="8">
        <v>250</v>
      </c>
      <c r="CJ14" s="8">
        <v>240</v>
      </c>
      <c r="CK14" s="8">
        <f t="shared" si="8"/>
        <v>1</v>
      </c>
      <c r="CL14" s="8">
        <f t="shared" si="9"/>
        <v>1</v>
      </c>
      <c r="CM14">
        <f t="shared" si="10"/>
        <v>0.04</v>
      </c>
      <c r="CN14">
        <f t="shared" si="14"/>
        <v>375</v>
      </c>
      <c r="CO14">
        <f t="shared" si="15"/>
        <v>500</v>
      </c>
      <c r="CP14">
        <f t="shared" si="15"/>
        <v>625</v>
      </c>
      <c r="CQ14">
        <f t="shared" si="15"/>
        <v>750</v>
      </c>
      <c r="CR14">
        <f t="shared" si="15"/>
        <v>875</v>
      </c>
      <c r="CS14">
        <f t="shared" si="15"/>
        <v>1000</v>
      </c>
      <c r="CT14">
        <f t="shared" si="15"/>
        <v>1125</v>
      </c>
      <c r="CU14">
        <f t="shared" si="15"/>
        <v>1250</v>
      </c>
      <c r="CV14">
        <f t="shared" si="16"/>
        <v>1.5</v>
      </c>
      <c r="CW14">
        <f t="shared" si="12"/>
        <v>2</v>
      </c>
      <c r="CX14">
        <f t="shared" si="12"/>
        <v>2.5</v>
      </c>
      <c r="CY14">
        <f t="shared" si="12"/>
        <v>3</v>
      </c>
      <c r="CZ14">
        <f t="shared" si="12"/>
        <v>3.5</v>
      </c>
      <c r="DA14">
        <f t="shared" si="12"/>
        <v>4</v>
      </c>
      <c r="DB14">
        <f t="shared" si="12"/>
        <v>4.5</v>
      </c>
      <c r="DC14">
        <f t="shared" si="12"/>
        <v>5</v>
      </c>
      <c r="DD14" s="11">
        <f t="shared" si="17"/>
        <v>2.6666666666666668E-2</v>
      </c>
      <c r="DE14" s="11">
        <f t="shared" si="13"/>
        <v>0.02</v>
      </c>
      <c r="DF14" s="11">
        <f t="shared" si="13"/>
        <v>1.6E-2</v>
      </c>
      <c r="DG14" s="11">
        <f t="shared" si="13"/>
        <v>1.3333333333333334E-2</v>
      </c>
      <c r="DH14" s="11">
        <f t="shared" si="13"/>
        <v>1.1428571428571429E-2</v>
      </c>
      <c r="DI14" s="11">
        <f t="shared" si="13"/>
        <v>0.01</v>
      </c>
      <c r="DJ14" s="11">
        <f t="shared" si="13"/>
        <v>8.8888888888888889E-3</v>
      </c>
      <c r="DK14" s="11">
        <f t="shared" si="13"/>
        <v>8.0000000000000002E-3</v>
      </c>
    </row>
    <row r="15" spans="1:115">
      <c r="A15">
        <f>'2000 250 200 1'!A16</f>
        <v>12</v>
      </c>
      <c r="B15">
        <f t="shared" si="6"/>
        <v>-120</v>
      </c>
      <c r="C15">
        <f>'2000 250 200 1'!B16</f>
        <v>4.0000000000000001E-3</v>
      </c>
      <c r="D15">
        <f t="shared" si="7"/>
        <v>-2.3979400086720375</v>
      </c>
      <c r="E15">
        <f>2*('2000 250 200 15 PP'!E15-'2000 250 200 0 PP'!E15)/('2000 250 200 15 PP'!E15+'2000 250 200 0 PP'!E15)</f>
        <v>-6.5283647692002957E-4</v>
      </c>
      <c r="F15">
        <f>2*('2000 250 200 15 PP'!F15-'2000 250 200 0 PP'!F15)/('2000 250 200 15 PP'!F15+'2000 250 200 0 PP'!F15)</f>
        <v>-7.9529655134623898E-4</v>
      </c>
      <c r="G15">
        <f>2*('2000 250 200 15 PP'!G15-'2000 250 200 0 PP'!G15)/('2000 250 200 15 PP'!G15+'2000 250 200 0 PP'!G15)</f>
        <v>-7.8961708516508868E-4</v>
      </c>
      <c r="H15">
        <f>2*('2000 250 200 15 PP'!H15-'2000 250 200 0 PP'!H15)/('2000 250 200 15 PP'!H15+'2000 250 200 0 PP'!H15)</f>
        <v>-7.3241331327458304E-4</v>
      </c>
      <c r="I15">
        <f>2*('2000 250 200 15 PP'!I15-'2000 250 200 0 PP'!I15)/('2000 250 200 15 PP'!I15+'2000 250 200 0 PP'!I15)</f>
        <v>-6.6139395813051268E-4</v>
      </c>
      <c r="J15">
        <f>2*('2000 250 200 15 PP'!J15-'2000 250 200 0 PP'!J15)/('2000 250 200 15 PP'!J15+'2000 250 200 0 PP'!J15)</f>
        <v>-5.9053426161974267E-4</v>
      </c>
      <c r="K15">
        <f>2*('2000 250 200 15 PP'!K15-'2000 250 200 0 PP'!K15)/('2000 250 200 15 PP'!K15+'2000 250 200 0 PP'!K15)</f>
        <v>-5.2560640244377901E-4</v>
      </c>
      <c r="L15">
        <f>2*('2000 250 200 15 PP'!L15-'2000 250 200 0 PP'!L15)/('2000 250 200 15 PP'!L15+'2000 250 200 0 PP'!L15)</f>
        <v>-4.6790440750089457E-4</v>
      </c>
      <c r="M15">
        <f>2*('2000 250 200 15 PP'!M15-'2000 250 200 0 PP'!M15)/('2000 250 200 15 PP'!M15+'2000 250 200 0 PP'!M15)</f>
        <v>-4.1721310868631531E-4</v>
      </c>
      <c r="N15">
        <f>2*('2000 250 200 15 PP'!N15-'2000 250 200 0 PP'!N15)/('2000 250 200 15 PP'!N15+'2000 250 200 0 PP'!N15)</f>
        <v>-5.6723183031917764E-4</v>
      </c>
      <c r="O15">
        <f>2*('2000 250 200 15 PP'!O15-'2000 250 200 0 PP'!O15)/('2000 250 200 15 PP'!O15+'2000 250 200 0 PP'!O15)</f>
        <v>-8.0085304379054847E-4</v>
      </c>
      <c r="P15">
        <f>2*('2000 250 200 15 PP'!P15-'2000 250 200 0 PP'!P15)/('2000 250 200 15 PP'!P15+'2000 250 200 0 PP'!P15)</f>
        <v>-8.6573294323395342E-4</v>
      </c>
      <c r="Q15">
        <f>2*('2000 250 200 15 PP'!Q15-'2000 250 200 0 PP'!Q15)/('2000 250 200 15 PP'!Q15+'2000 250 200 0 PP'!Q15)</f>
        <v>-8.5109132038202234E-4</v>
      </c>
      <c r="R15">
        <f>2*('2000 250 200 15 PP'!R15-'2000 250 200 0 PP'!R15)/('2000 250 200 15 PP'!R15+'2000 250 200 0 PP'!R15)</f>
        <v>-8.0348545940721132E-4</v>
      </c>
      <c r="S15">
        <f>2*('2000 250 200 15 PP'!S15-'2000 250 200 0 PP'!S15)/('2000 250 200 15 PP'!S15+'2000 250 200 0 PP'!S15)</f>
        <v>-7.421962064489277E-4</v>
      </c>
      <c r="T15">
        <f>2*('2000 250 200 15 PP'!T15-'2000 250 200 0 PP'!T15)/('2000 250 200 15 PP'!T15+'2000 250 200 0 PP'!T15)</f>
        <v>-6.7933711894398185E-4</v>
      </c>
      <c r="U15">
        <f>2*('2000 250 200 15 PP'!U15-'2000 250 200 0 PP'!U15)/('2000 250 200 15 PP'!U15+'2000 250 200 0 PP'!U15)</f>
        <v>-6.1953057501670848E-4</v>
      </c>
      <c r="V15">
        <f>2*('2000 250 200 15 PP'!V15-'2000 250 200 0 PP'!V15)/('2000 250 200 15 PP'!V15+'2000 250 200 0 PP'!V15)</f>
        <v>-4.653158701729549E-4</v>
      </c>
      <c r="W15">
        <f>2*('2000 250 200 15 PP'!W15-'2000 250 200 0 PP'!W15)/('2000 250 200 15 PP'!W15+'2000 250 200 0 PP'!W15)</f>
        <v>-7.5391308309787823E-4</v>
      </c>
      <c r="X15">
        <f>2*('2000 250 200 15 PP'!X15-'2000 250 200 0 PP'!X15)/('2000 250 200 15 PP'!X15+'2000 250 200 0 PP'!X15)</f>
        <v>-8.8026700288084542E-4</v>
      </c>
      <c r="Y15">
        <f>2*('2000 250 200 15 PP'!Y15-'2000 250 200 0 PP'!Y15)/('2000 250 200 15 PP'!Y15+'2000 250 200 0 PP'!Y15)</f>
        <v>-9.107175951058381E-4</v>
      </c>
      <c r="Z15">
        <f>2*('2000 250 200 15 PP'!Z15-'2000 250 200 0 PP'!Z15)/('2000 250 200 15 PP'!Z15+'2000 250 200 0 PP'!Z15)</f>
        <v>-8.9584994804202899E-4</v>
      </c>
      <c r="AA15">
        <f>2*('2000 250 200 15 PP'!AA15-'2000 250 200 0 PP'!AA15)/('2000 250 200 15 PP'!AA15+'2000 250 200 0 PP'!AA15)</f>
        <v>-8.5273026252390735E-4</v>
      </c>
      <c r="AB15">
        <f>2*('2000 250 200 15 PP'!AB15-'2000 250 200 0 PP'!AB15)/('2000 250 200 15 PP'!AB15+'2000 250 200 0 PP'!AB15)</f>
        <v>-7.9941534173395064E-4</v>
      </c>
      <c r="AC15">
        <f>2*('2000 250 200 15 PP'!AC15-'2000 250 200 0 PP'!AC15)/('2000 250 200 15 PP'!AC15+'2000 250 200 0 PP'!AC15)</f>
        <v>-3.6751096189003841E-4</v>
      </c>
      <c r="AD15">
        <f>2*('2000 250 200 15 PP'!AD15-'2000 250 200 0 PP'!AD15)/('2000 250 200 15 PP'!AD15+'2000 250 200 0 PP'!AD15)</f>
        <v>-6.8188469824426504E-4</v>
      </c>
      <c r="AE15">
        <f>2*('2000 250 200 15 PP'!AE15-'2000 250 200 0 PP'!AE15)/('2000 250 200 15 PP'!AE15+'2000 250 200 0 PP'!AE15)</f>
        <v>-8.5627445634589572E-4</v>
      </c>
      <c r="AF15">
        <f>2*('2000 250 200 15 PP'!AF15-'2000 250 200 0 PP'!AF15)/('2000 250 200 15 PP'!AF15+'2000 250 200 0 PP'!AF15)</f>
        <v>-9.2556120047405162E-4</v>
      </c>
      <c r="AG15">
        <f>2*('2000 250 200 15 PP'!AG15-'2000 250 200 0 PP'!AG15)/('2000 250 200 15 PP'!AG15+'2000 250 200 0 PP'!AG15)</f>
        <v>-9.4777710571900334E-4</v>
      </c>
      <c r="AH15">
        <f>2*('2000 250 200 15 PP'!AH15-'2000 250 200 0 PP'!AH15)/('2000 250 200 15 PP'!AH15+'2000 250 200 0 PP'!AH15)</f>
        <v>-9.2777111582107818E-4</v>
      </c>
      <c r="AI15">
        <f>2*('2000 250 200 15 PP'!AI15-'2000 250 200 0 PP'!AI15)/('2000 250 200 15 PP'!AI15+'2000 250 200 0 PP'!AI15)</f>
        <v>-2.809739219992917E-4</v>
      </c>
      <c r="AJ15">
        <f>2*('2000 250 200 15 PP'!AJ15-'2000 250 200 0 PP'!AJ15)/('2000 250 200 15 PP'!AJ15+'2000 250 200 0 PP'!AJ15)</f>
        <v>-6.0025711771299981E-4</v>
      </c>
      <c r="AK15">
        <f>2*('2000 250 200 15 PP'!AK15-'2000 250 200 0 PP'!AK15)/('2000 250 200 15 PP'!AK15+'2000 250 200 0 PP'!AK15)</f>
        <v>-8.1117427756341681E-4</v>
      </c>
      <c r="AL15">
        <f>2*('2000 250 200 15 PP'!AL15-'2000 250 200 0 PP'!AL15)/('2000 250 200 15 PP'!AL15+'2000 250 200 0 PP'!AL15)</f>
        <v>-9.0716790976771587E-4</v>
      </c>
      <c r="AM15">
        <f>2*('2000 250 200 15 PP'!AM15-'2000 250 200 0 PP'!AM15)/('2000 250 200 15 PP'!AM15+'2000 250 200 0 PP'!AM15)</f>
        <v>-9.6779990356640115E-4</v>
      </c>
      <c r="AN15">
        <f>2*('2000 250 200 15 PP'!AN15-'2000 250 200 0 PP'!AN15)/('2000 250 200 15 PP'!AN15+'2000 250 200 0 PP'!AN15)</f>
        <v>-2.072919100922013E-4</v>
      </c>
      <c r="AO15">
        <f>2*('2000 250 200 15 PP'!AO15-'2000 250 200 0 PP'!AO15)/('2000 250 200 15 PP'!AO15+'2000 250 200 0 PP'!AO15)</f>
        <v>-5.1679297207841198E-4</v>
      </c>
      <c r="AP15">
        <f>2*('2000 250 200 15 PP'!AP15-'2000 250 200 0 PP'!AP15)/('2000 250 200 15 PP'!AP15+'2000 250 200 0 PP'!AP15)</f>
        <v>-7.5808713032270766E-4</v>
      </c>
      <c r="AQ15">
        <f>2*('2000 250 200 15 PP'!AQ15-'2000 250 200 0 PP'!AQ15)/('2000 250 200 15 PP'!AQ15+'2000 250 200 0 PP'!AQ15)</f>
        <v>-8.6436889233269104E-4</v>
      </c>
      <c r="AR15">
        <f>2*('2000 250 200 15 PP'!AR15-'2000 250 200 0 PP'!AR15)/('2000 250 200 15 PP'!AR15+'2000 250 200 0 PP'!AR15)</f>
        <v>-1.4598047794919211E-4</v>
      </c>
      <c r="AS15">
        <f>2*('2000 250 200 15 PP'!AS15-'2000 250 200 0 PP'!AS15)/('2000 250 200 15 PP'!AS15+'2000 250 200 0 PP'!AS15)</f>
        <v>-4.3428688747924475E-4</v>
      </c>
      <c r="AT15">
        <f>2*('2000 250 200 15 PP'!AT15-'2000 250 200 0 PP'!AT15)/('2000 250 200 15 PP'!AT15+'2000 250 200 0 PP'!AT15)</f>
        <v>-7.0710342208461752E-4</v>
      </c>
      <c r="AU15">
        <f>2*('2000 250 200 15 PP'!AU15-'2000 250 200 0 PP'!AU15)/('2000 250 200 15 PP'!AU15+'2000 250 200 0 PP'!AU15)</f>
        <v>-9.6049433410424034E-5</v>
      </c>
      <c r="AV15">
        <f>2*('2000 250 200 15 PP'!AV15-'2000 250 200 0 PP'!AV15)/('2000 250 200 15 PP'!AV15+'2000 250 200 0 PP'!AV15)</f>
        <v>-3.5229805091272328E-4</v>
      </c>
      <c r="AW15">
        <f>2*('2000 250 200 15 PP'!AW15-'2000 250 200 0 PP'!AW15)/('2000 250 200 15 PP'!AW15+'2000 250 200 0 PP'!AW15)</f>
        <v>-5.6683279338326456E-5</v>
      </c>
      <c r="AX15">
        <f>'2000 250 200 15 PP'!AX15-'2000 250 200 0 PP'!AX15</f>
        <v>5.653721957260549E-5</v>
      </c>
      <c r="AY15">
        <f>'2000 250 200 15 PP'!AY15-'2000 250 200 0 PP'!AY15</f>
        <v>-2.5148973211708281E-6</v>
      </c>
      <c r="AZ15">
        <f>'2000 250 200 15 PP'!AZ15-'2000 250 200 0 PP'!AZ15</f>
        <v>-2.6468140237267956E-5</v>
      </c>
      <c r="BA15">
        <f>'2000 250 200 15 PP'!BA15-'2000 250 200 0 PP'!BA15</f>
        <v>-3.3626289354937722E-5</v>
      </c>
      <c r="BB15">
        <f>'2000 250 200 15 PP'!BB15-'2000 250 200 0 PP'!BB15</f>
        <v>-3.401859275867225E-5</v>
      </c>
      <c r="BC15">
        <f>'2000 250 200 15 PP'!BC15-'2000 250 200 0 PP'!BC15</f>
        <v>-3.1454740507252943E-5</v>
      </c>
      <c r="BD15">
        <f>'2000 250 200 15 PP'!BD15-'2000 250 200 0 PP'!BD15</f>
        <v>-2.8130608802301449E-5</v>
      </c>
      <c r="BE15">
        <f>'2000 250 200 15 PP'!BE15-'2000 250 200 0 PP'!BE15</f>
        <v>-2.482577191181834E-5</v>
      </c>
      <c r="BF15">
        <f>'2000 250 200 15 PP'!BF15-'2000 250 200 0 PP'!BF15</f>
        <v>6.6322986727318511E-5</v>
      </c>
      <c r="BG15">
        <f>'2000 250 200 15 PP'!BG15-'2000 250 200 0 PP'!BG15</f>
        <v>4.9204803210523007E-6</v>
      </c>
      <c r="BH15">
        <f>'2000 250 200 15 PP'!BH15-'2000 250 200 0 PP'!BH15</f>
        <v>-1.466795899558726E-5</v>
      </c>
      <c r="BI15">
        <f>'2000 250 200 15 PP'!BI15-'2000 250 200 0 PP'!BI15</f>
        <v>-1.8632975193333401E-5</v>
      </c>
      <c r="BJ15">
        <f>'2000 250 200 15 PP'!BJ15-'2000 250 200 0 PP'!BJ15</f>
        <v>-1.7804787029958302E-5</v>
      </c>
      <c r="BK15">
        <f>'2000 250 200 15 PP'!BK15-'2000 250 200 0 PP'!BK15</f>
        <v>-1.5299260707257734E-5</v>
      </c>
      <c r="BL15">
        <f>'2000 250 200 15 PP'!BL15-'2000 250 200 0 PP'!BL15</f>
        <v>-1.2710469262496027E-5</v>
      </c>
      <c r="BM15">
        <f>'2000 250 200 15 PP'!BM15-'2000 250 200 0 PP'!BM15</f>
        <v>6.5805114052713831E-5</v>
      </c>
      <c r="BN15">
        <f>'2000 250 200 15 PP'!BN15-'2000 250 200 0 PP'!BN15</f>
        <v>8.6804290073683177E-6</v>
      </c>
      <c r="BO15">
        <f>'2000 250 200 15 PP'!BO15-'2000 250 200 0 PP'!BO15</f>
        <v>-6.9363018909557317E-6</v>
      </c>
      <c r="BP15">
        <f>'2000 250 200 15 PP'!BP15-'2000 250 200 0 PP'!BP15</f>
        <v>-9.3813220814198406E-6</v>
      </c>
      <c r="BQ15">
        <f>'2000 250 200 15 PP'!BQ15-'2000 250 200 0 PP'!BQ15</f>
        <v>-8.7053525909298879E-6</v>
      </c>
      <c r="BR15">
        <f>'2000 250 200 15 PP'!BR15-'2000 250 200 0 PP'!BR15</f>
        <v>-7.045748293275228E-6</v>
      </c>
      <c r="BS15">
        <f>'2000 250 200 15 PP'!BS15-'2000 250 200 0 PP'!BS15</f>
        <v>6.2098257351511643E-5</v>
      </c>
      <c r="BT15">
        <f>'2000 250 200 15 PP'!BT15-'2000 250 200 0 PP'!BT15</f>
        <v>9.9540227156899586E-6</v>
      </c>
      <c r="BU15">
        <f>'2000 250 200 15 PP'!BU15-'2000 250 200 0 PP'!BU15</f>
        <v>-2.9513463549873942E-6</v>
      </c>
      <c r="BV15">
        <f>'2000 250 200 15 PP'!BV15-'2000 250 200 0 PP'!BV15</f>
        <v>-4.6649740190751743E-6</v>
      </c>
      <c r="BW15">
        <f>'2000 250 200 15 PP'!BW15-'2000 250 200 0 PP'!BW15</f>
        <v>-4.3436013302897841E-6</v>
      </c>
      <c r="BX15">
        <f>'2000 250 200 15 PP'!BX15-'2000 250 200 0 PP'!BX15</f>
        <v>5.7450428439992374E-5</v>
      </c>
      <c r="BY15">
        <f>'2000 250 200 15 PP'!BY15-'2000 250 200 0 PP'!BY15</f>
        <v>1.0007368167169739E-5</v>
      </c>
      <c r="BZ15">
        <f>'2000 250 200 15 PP'!BZ15-'2000 250 200 0 PP'!BZ15</f>
        <v>-1.0259777238827428E-6</v>
      </c>
      <c r="CA15">
        <f>'2000 250 200 15 PP'!CA15-'2000 250 200 0 PP'!CA15</f>
        <v>-2.2846570882553013E-6</v>
      </c>
      <c r="CB15">
        <f>'2000 250 200 15 PP'!CB15-'2000 250 200 0 PP'!CB15</f>
        <v>5.2699737678379988E-5</v>
      </c>
      <c r="CC15">
        <f>'2000 250 200 15 PP'!CC15-'2000 250 200 0 PP'!CC15</f>
        <v>9.5497727529529619E-6</v>
      </c>
      <c r="CD15">
        <f>'2000 250 200 15 PP'!CD15-'2000 250 200 0 PP'!CD15</f>
        <v>-1.6078050284369649E-7</v>
      </c>
      <c r="CE15">
        <f>'2000 250 200 15 PP'!CE15-'2000 250 200 0 PP'!CE15</f>
        <v>4.8155406191005556E-5</v>
      </c>
      <c r="CF15">
        <f>'2000 250 200 15 PP'!CF15-'2000 250 200 0 PP'!CF15</f>
        <v>8.941681743240143E-6</v>
      </c>
      <c r="CG15">
        <f>'2000 250 200 15 PP'!CG15-'2000 250 200 0 PP'!CG15</f>
        <v>4.3905162721999402E-5</v>
      </c>
      <c r="CH15" s="7">
        <v>250</v>
      </c>
      <c r="CI15" s="8">
        <v>250</v>
      </c>
      <c r="CJ15" s="8">
        <v>240</v>
      </c>
      <c r="CK15" s="8">
        <f t="shared" si="8"/>
        <v>1</v>
      </c>
      <c r="CL15" s="8">
        <f t="shared" si="9"/>
        <v>1</v>
      </c>
      <c r="CM15">
        <f t="shared" si="10"/>
        <v>0.04</v>
      </c>
      <c r="CN15">
        <f t="shared" si="14"/>
        <v>375</v>
      </c>
      <c r="CO15">
        <f t="shared" si="15"/>
        <v>500</v>
      </c>
      <c r="CP15">
        <f t="shared" si="15"/>
        <v>625</v>
      </c>
      <c r="CQ15">
        <f t="shared" si="15"/>
        <v>750</v>
      </c>
      <c r="CR15">
        <f t="shared" si="15"/>
        <v>875</v>
      </c>
      <c r="CS15">
        <f t="shared" si="15"/>
        <v>1000</v>
      </c>
      <c r="CT15">
        <f t="shared" si="15"/>
        <v>1125</v>
      </c>
      <c r="CU15">
        <f t="shared" si="15"/>
        <v>1250</v>
      </c>
      <c r="CV15">
        <f t="shared" si="16"/>
        <v>1.5</v>
      </c>
      <c r="CW15">
        <f t="shared" si="12"/>
        <v>2</v>
      </c>
      <c r="CX15">
        <f t="shared" si="12"/>
        <v>2.5</v>
      </c>
      <c r="CY15">
        <f t="shared" si="12"/>
        <v>3</v>
      </c>
      <c r="CZ15">
        <f t="shared" si="12"/>
        <v>3.5</v>
      </c>
      <c r="DA15">
        <f t="shared" si="12"/>
        <v>4</v>
      </c>
      <c r="DB15">
        <f t="shared" si="12"/>
        <v>4.5</v>
      </c>
      <c r="DC15">
        <f t="shared" si="12"/>
        <v>5</v>
      </c>
      <c r="DD15" s="11">
        <f t="shared" si="17"/>
        <v>2.6666666666666668E-2</v>
      </c>
      <c r="DE15" s="11">
        <f t="shared" si="13"/>
        <v>0.02</v>
      </c>
      <c r="DF15" s="11">
        <f t="shared" si="13"/>
        <v>1.6E-2</v>
      </c>
      <c r="DG15" s="11">
        <f t="shared" si="13"/>
        <v>1.3333333333333334E-2</v>
      </c>
      <c r="DH15" s="11">
        <f t="shared" si="13"/>
        <v>1.1428571428571429E-2</v>
      </c>
      <c r="DI15" s="11">
        <f t="shared" si="13"/>
        <v>0.01</v>
      </c>
      <c r="DJ15" s="11">
        <f t="shared" si="13"/>
        <v>8.8888888888888889E-3</v>
      </c>
      <c r="DK15" s="11">
        <f t="shared" si="13"/>
        <v>8.0000000000000002E-3</v>
      </c>
    </row>
    <row r="16" spans="1:115">
      <c r="A16">
        <f>'2000 250 200 1'!A17</f>
        <v>13</v>
      </c>
      <c r="B16">
        <f t="shared" si="6"/>
        <v>-130</v>
      </c>
      <c r="C16">
        <f>'2000 250 200 1'!B17</f>
        <v>4.4900000000000001E-3</v>
      </c>
      <c r="D16">
        <f t="shared" si="7"/>
        <v>-2.3477536589966768</v>
      </c>
      <c r="E16">
        <f>2*('2000 250 200 15 PP'!E16-'2000 250 200 0 PP'!E16)/('2000 250 200 15 PP'!E16+'2000 250 200 0 PP'!E16)</f>
        <v>-6.5235470183303132E-4</v>
      </c>
      <c r="F16">
        <f>2*('2000 250 200 15 PP'!F16-'2000 250 200 0 PP'!F16)/('2000 250 200 15 PP'!F16+'2000 250 200 0 PP'!F16)</f>
        <v>-7.9513878060945514E-4</v>
      </c>
      <c r="G16">
        <f>2*('2000 250 200 15 PP'!G16-'2000 250 200 0 PP'!G16)/('2000 250 200 15 PP'!G16+'2000 250 200 0 PP'!G16)</f>
        <v>-7.8959254677398794E-4</v>
      </c>
      <c r="H16">
        <f>2*('2000 250 200 15 PP'!H16-'2000 250 200 0 PP'!H16)/('2000 250 200 15 PP'!H16+'2000 250 200 0 PP'!H16)</f>
        <v>-7.3244524830939179E-4</v>
      </c>
      <c r="I16">
        <f>2*('2000 250 200 15 PP'!I16-'2000 250 200 0 PP'!I16)/('2000 250 200 15 PP'!I16+'2000 250 200 0 PP'!I16)</f>
        <v>-6.6153489921501297E-4</v>
      </c>
      <c r="J16">
        <f>2*('2000 250 200 15 PP'!J16-'2000 250 200 0 PP'!J16)/('2000 250 200 15 PP'!J16+'2000 250 200 0 PP'!J16)</f>
        <v>-5.9040105364432677E-4</v>
      </c>
      <c r="K16">
        <f>2*('2000 250 200 15 PP'!K16-'2000 250 200 0 PP'!K16)/('2000 250 200 15 PP'!K16+'2000 250 200 0 PP'!K16)</f>
        <v>-5.255121537664463E-4</v>
      </c>
      <c r="L16">
        <f>2*('2000 250 200 15 PP'!L16-'2000 250 200 0 PP'!L16)/('2000 250 200 15 PP'!L16+'2000 250 200 0 PP'!L16)</f>
        <v>-4.6796154178645302E-4</v>
      </c>
      <c r="M16">
        <f>2*('2000 250 200 15 PP'!M16-'2000 250 200 0 PP'!M16)/('2000 250 200 15 PP'!M16+'2000 250 200 0 PP'!M16)</f>
        <v>-4.1730394318076575E-4</v>
      </c>
      <c r="N16">
        <f>2*('2000 250 200 15 PP'!N16-'2000 250 200 0 PP'!N16)/('2000 250 200 15 PP'!N16+'2000 250 200 0 PP'!N16)</f>
        <v>-5.6655523509626781E-4</v>
      </c>
      <c r="O16">
        <f>2*('2000 250 200 15 PP'!O16-'2000 250 200 0 PP'!O16)/('2000 250 200 15 PP'!O16+'2000 250 200 0 PP'!O16)</f>
        <v>-8.0056493213810848E-4</v>
      </c>
      <c r="P16">
        <f>2*('2000 250 200 15 PP'!P16-'2000 250 200 0 PP'!P16)/('2000 250 200 15 PP'!P16+'2000 250 200 0 PP'!P16)</f>
        <v>-8.6563368647767384E-4</v>
      </c>
      <c r="Q16">
        <f>2*('2000 250 200 15 PP'!Q16-'2000 250 200 0 PP'!Q16)/('2000 250 200 15 PP'!Q16+'2000 250 200 0 PP'!Q16)</f>
        <v>-8.5093993500792091E-4</v>
      </c>
      <c r="R16">
        <f>2*('2000 250 200 15 PP'!R16-'2000 250 200 0 PP'!R16)/('2000 250 200 15 PP'!R16+'2000 250 200 0 PP'!R16)</f>
        <v>-8.0417587494268294E-4</v>
      </c>
      <c r="S16">
        <f>2*('2000 250 200 15 PP'!S16-'2000 250 200 0 PP'!S16)/('2000 250 200 15 PP'!S16+'2000 250 200 0 PP'!S16)</f>
        <v>-7.4197482711825622E-4</v>
      </c>
      <c r="T16">
        <f>2*('2000 250 200 15 PP'!T16-'2000 250 200 0 PP'!T16)/('2000 250 200 15 PP'!T16+'2000 250 200 0 PP'!T16)</f>
        <v>-6.7883972552355257E-4</v>
      </c>
      <c r="U16">
        <f>2*('2000 250 200 15 PP'!U16-'2000 250 200 0 PP'!U16)/('2000 250 200 15 PP'!U16+'2000 250 200 0 PP'!U16)</f>
        <v>-6.1948384099427584E-4</v>
      </c>
      <c r="V16">
        <f>2*('2000 250 200 15 PP'!V16-'2000 250 200 0 PP'!V16)/('2000 250 200 15 PP'!V16+'2000 250 200 0 PP'!V16)</f>
        <v>-4.644696761679804E-4</v>
      </c>
      <c r="W16">
        <f>2*('2000 250 200 15 PP'!W16-'2000 250 200 0 PP'!W16)/('2000 250 200 15 PP'!W16+'2000 250 200 0 PP'!W16)</f>
        <v>-7.5348849687678816E-4</v>
      </c>
      <c r="X16">
        <f>2*('2000 250 200 15 PP'!X16-'2000 250 200 0 PP'!X16)/('2000 250 200 15 PP'!X16+'2000 250 200 0 PP'!X16)</f>
        <v>-8.8021983313602611E-4</v>
      </c>
      <c r="Y16">
        <f>2*('2000 250 200 15 PP'!Y16-'2000 250 200 0 PP'!Y16)/('2000 250 200 15 PP'!Y16+'2000 250 200 0 PP'!Y16)</f>
        <v>-9.095107216296203E-4</v>
      </c>
      <c r="Z16">
        <f>2*('2000 250 200 15 PP'!Z16-'2000 250 200 0 PP'!Z16)/('2000 250 200 15 PP'!Z16+'2000 250 200 0 PP'!Z16)</f>
        <v>-8.9791095385054632E-4</v>
      </c>
      <c r="AA16">
        <f>2*('2000 250 200 15 PP'!AA16-'2000 250 200 0 PP'!AA16)/('2000 250 200 15 PP'!AA16+'2000 250 200 0 PP'!AA16)</f>
        <v>-8.5299970914249376E-4</v>
      </c>
      <c r="AB16">
        <f>2*('2000 250 200 15 PP'!AB16-'2000 250 200 0 PP'!AB16)/('2000 250 200 15 PP'!AB16+'2000 250 200 0 PP'!AB16)</f>
        <v>-7.9801896270368224E-4</v>
      </c>
      <c r="AC16">
        <f>2*('2000 250 200 15 PP'!AC16-'2000 250 200 0 PP'!AC16)/('2000 250 200 15 PP'!AC16+'2000 250 200 0 PP'!AC16)</f>
        <v>-3.6652153828010253E-4</v>
      </c>
      <c r="AD16">
        <f>2*('2000 250 200 15 PP'!AD16-'2000 250 200 0 PP'!AD16)/('2000 250 200 15 PP'!AD16+'2000 250 200 0 PP'!AD16)</f>
        <v>-6.8124667275810242E-4</v>
      </c>
      <c r="AE16">
        <f>2*('2000 250 200 15 PP'!AE16-'2000 250 200 0 PP'!AE16)/('2000 250 200 15 PP'!AE16+'2000 250 200 0 PP'!AE16)</f>
        <v>-8.5713962735855273E-4</v>
      </c>
      <c r="AF16">
        <f>2*('2000 250 200 15 PP'!AF16-'2000 250 200 0 PP'!AF16)/('2000 250 200 15 PP'!AF16+'2000 250 200 0 PP'!AF16)</f>
        <v>-9.2109180475717753E-4</v>
      </c>
      <c r="AG16">
        <f>2*('2000 250 200 15 PP'!AG16-'2000 250 200 0 PP'!AG16)/('2000 250 200 15 PP'!AG16+'2000 250 200 0 PP'!AG16)</f>
        <v>-9.5198740215944263E-4</v>
      </c>
      <c r="AH16">
        <f>2*('2000 250 200 15 PP'!AH16-'2000 250 200 0 PP'!AH16)/('2000 250 200 15 PP'!AH16+'2000 250 200 0 PP'!AH16)</f>
        <v>-9.303883042130458E-4</v>
      </c>
      <c r="AI16">
        <f>2*('2000 250 200 15 PP'!AI16-'2000 250 200 0 PP'!AI16)/('2000 250 200 15 PP'!AI16+'2000 250 200 0 PP'!AI16)</f>
        <v>-2.7988642911045791E-4</v>
      </c>
      <c r="AJ16">
        <f>2*('2000 250 200 15 PP'!AJ16-'2000 250 200 0 PP'!AJ16)/('2000 250 200 15 PP'!AJ16+'2000 250 200 0 PP'!AJ16)</f>
        <v>-5.9892159379430288E-4</v>
      </c>
      <c r="AK16">
        <f>2*('2000 250 200 15 PP'!AK16-'2000 250 200 0 PP'!AK16)/('2000 250 200 15 PP'!AK16+'2000 250 200 0 PP'!AK16)</f>
        <v>-8.1550784605256149E-4</v>
      </c>
      <c r="AL16">
        <f>2*('2000 250 200 15 PP'!AL16-'2000 250 200 0 PP'!AL16)/('2000 250 200 15 PP'!AL16+'2000 250 200 0 PP'!AL16)</f>
        <v>-8.955081365913895E-4</v>
      </c>
      <c r="AM16">
        <f>2*('2000 250 200 15 PP'!AM16-'2000 250 200 0 PP'!AM16)/('2000 250 200 15 PP'!AM16+'2000 250 200 0 PP'!AM16)</f>
        <v>-9.7359707612774851E-4</v>
      </c>
      <c r="AN16">
        <f>2*('2000 250 200 15 PP'!AN16-'2000 250 200 0 PP'!AN16)/('2000 250 200 15 PP'!AN16+'2000 250 200 0 PP'!AN16)</f>
        <v>-2.0625810929723922E-4</v>
      </c>
      <c r="AO16">
        <f>2*('2000 250 200 15 PP'!AO16-'2000 250 200 0 PP'!AO16)/('2000 250 200 15 PP'!AO16+'2000 250 200 0 PP'!AO16)</f>
        <v>-5.1322746517321939E-4</v>
      </c>
      <c r="AP16">
        <f>2*('2000 250 200 15 PP'!AP16-'2000 250 200 0 PP'!AP16)/('2000 250 200 15 PP'!AP16+'2000 250 200 0 PP'!AP16)</f>
        <v>-7.7126396135143802E-4</v>
      </c>
      <c r="AQ16">
        <f>2*('2000 250 200 15 PP'!AQ16-'2000 250 200 0 PP'!AQ16)/('2000 250 200 15 PP'!AQ16+'2000 250 200 0 PP'!AQ16)</f>
        <v>-8.4035476544317095E-4</v>
      </c>
      <c r="AR16">
        <f>2*('2000 250 200 15 PP'!AR16-'2000 250 200 0 PP'!AR16)/('2000 250 200 15 PP'!AR16+'2000 250 200 0 PP'!AR16)</f>
        <v>-1.454414647067393E-4</v>
      </c>
      <c r="AS16">
        <f>2*('2000 250 200 15 PP'!AS16-'2000 250 200 0 PP'!AS16)/('2000 250 200 15 PP'!AS16+'2000 250 200 0 PP'!AS16)</f>
        <v>-4.2501657324965061E-4</v>
      </c>
      <c r="AT16">
        <f>2*('2000 250 200 15 PP'!AT16-'2000 250 200 0 PP'!AT16)/('2000 250 200 15 PP'!AT16+'2000 250 200 0 PP'!AT16)</f>
        <v>-7.381309235305896E-4</v>
      </c>
      <c r="AU16">
        <f>2*('2000 250 200 15 PP'!AU16-'2000 250 200 0 PP'!AU16)/('2000 250 200 15 PP'!AU16+'2000 250 200 0 PP'!AU16)</f>
        <v>-9.7013008341270899E-5</v>
      </c>
      <c r="AV16">
        <f>2*('2000 250 200 15 PP'!AV16-'2000 250 200 0 PP'!AV16)/('2000 250 200 15 PP'!AV16+'2000 250 200 0 PP'!AV16)</f>
        <v>-3.3093275301118692E-4</v>
      </c>
      <c r="AW16">
        <f>2*('2000 250 200 15 PP'!AW16-'2000 250 200 0 PP'!AW16)/('2000 250 200 15 PP'!AW16+'2000 250 200 0 PP'!AW16)</f>
        <v>-6.1067345484182634E-5</v>
      </c>
      <c r="AX16">
        <f>'2000 250 200 15 PP'!AX16-'2000 250 200 0 PP'!AX16</f>
        <v>5.6665828529534057E-5</v>
      </c>
      <c r="AY16">
        <f>'2000 250 200 15 PP'!AY16-'2000 250 200 0 PP'!AY16</f>
        <v>-2.4559018553804712E-6</v>
      </c>
      <c r="AZ16">
        <f>'2000 250 200 15 PP'!AZ16-'2000 250 200 0 PP'!AZ16</f>
        <v>-2.6442027375173094E-5</v>
      </c>
      <c r="BA16">
        <f>'2000 250 200 15 PP'!BA16-'2000 250 200 0 PP'!BA16</f>
        <v>-3.3574648662104689E-5</v>
      </c>
      <c r="BB16">
        <f>'2000 250 200 15 PP'!BB16-'2000 250 200 0 PP'!BB16</f>
        <v>-3.4150203096328102E-5</v>
      </c>
      <c r="BC16">
        <f>'2000 250 200 15 PP'!BC16-'2000 250 200 0 PP'!BC16</f>
        <v>-3.1435897452636308E-5</v>
      </c>
      <c r="BD16">
        <f>'2000 250 200 15 PP'!BD16-'2000 250 200 0 PP'!BD16</f>
        <v>-2.8056808644011388E-5</v>
      </c>
      <c r="BE16">
        <f>'2000 250 200 15 PP'!BE16-'2000 250 200 0 PP'!BE16</f>
        <v>-2.4809249418639157E-5</v>
      </c>
      <c r="BF16">
        <f>'2000 250 200 15 PP'!BF16-'2000 250 200 0 PP'!BF16</f>
        <v>6.6461299438547172E-5</v>
      </c>
      <c r="BG16">
        <f>'2000 250 200 15 PP'!BG16-'2000 250 200 0 PP'!BG16</f>
        <v>4.9756128449041093E-6</v>
      </c>
      <c r="BH16">
        <f>'2000 250 200 15 PP'!BH16-'2000 250 200 0 PP'!BH16</f>
        <v>-1.4659914859063705E-5</v>
      </c>
      <c r="BI16">
        <f>'2000 250 200 15 PP'!BI16-'2000 250 200 0 PP'!BI16</f>
        <v>-1.8532566940399064E-5</v>
      </c>
      <c r="BJ16">
        <f>'2000 250 200 15 PP'!BJ16-'2000 250 200 0 PP'!BJ16</f>
        <v>-1.7933127036011409E-5</v>
      </c>
      <c r="BK16">
        <f>'2000 250 200 15 PP'!BK16-'2000 250 200 0 PP'!BK16</f>
        <v>-1.5315578557800746E-5</v>
      </c>
      <c r="BL16">
        <f>'2000 250 200 15 PP'!BL16-'2000 250 200 0 PP'!BL16</f>
        <v>-1.265434620893735E-5</v>
      </c>
      <c r="BM16">
        <f>'2000 250 200 15 PP'!BM16-'2000 250 200 0 PP'!BM16</f>
        <v>6.593438697083398E-5</v>
      </c>
      <c r="BN16">
        <f>'2000 250 200 15 PP'!BN16-'2000 250 200 0 PP'!BN16</f>
        <v>8.7348585360719211E-6</v>
      </c>
      <c r="BO16">
        <f>'2000 250 200 15 PP'!BO16-'2000 250 200 0 PP'!BO16</f>
        <v>-6.9837865959224144E-6</v>
      </c>
      <c r="BP16">
        <f>'2000 250 200 15 PP'!BP16-'2000 250 200 0 PP'!BP16</f>
        <v>-9.2217271385405808E-6</v>
      </c>
      <c r="BQ16">
        <f>'2000 250 200 15 PP'!BQ16-'2000 250 200 0 PP'!BQ16</f>
        <v>-8.808477881320359E-6</v>
      </c>
      <c r="BR16">
        <f>'2000 250 200 15 PP'!BR16-'2000 250 200 0 PP'!BR16</f>
        <v>-7.0917573033874026E-6</v>
      </c>
      <c r="BS16">
        <f>'2000 250 200 15 PP'!BS16-'2000 250 200 0 PP'!BS16</f>
        <v>6.2212544229361955E-5</v>
      </c>
      <c r="BT16">
        <f>'2000 250 200 15 PP'!BT16-'2000 250 200 0 PP'!BT16</f>
        <v>1.0031891303545482E-5</v>
      </c>
      <c r="BU16">
        <f>'2000 250 200 15 PP'!BU16-'2000 250 200 0 PP'!BU16</f>
        <v>-3.0866322420219916E-6</v>
      </c>
      <c r="BV16">
        <f>'2000 250 200 15 PP'!BV16-'2000 250 200 0 PP'!BV16</f>
        <v>-4.4561495371603366E-6</v>
      </c>
      <c r="BW16">
        <f>'2000 250 200 15 PP'!BW16-'2000 250 200 0 PP'!BW16</f>
        <v>-4.4085684679697618E-6</v>
      </c>
      <c r="BX16">
        <f>'2000 250 200 15 PP'!BX16-'2000 250 200 0 PP'!BX16</f>
        <v>5.7534662784450297E-5</v>
      </c>
      <c r="BY16">
        <f>'2000 250 200 15 PP'!BY16-'2000 250 200 0 PP'!BY16</f>
        <v>1.0155925580429548E-5</v>
      </c>
      <c r="BZ16">
        <f>'2000 250 200 15 PP'!BZ16-'2000 250 200 0 PP'!BZ16</f>
        <v>-1.2779869190994442E-6</v>
      </c>
      <c r="CA16">
        <f>'2000 250 200 15 PP'!CA16-'2000 250 200 0 PP'!CA16</f>
        <v>-2.0472176705099016E-6</v>
      </c>
      <c r="CB16">
        <f>'2000 250 200 15 PP'!CB16-'2000 250 200 0 PP'!CB16</f>
        <v>5.2720868619751671E-5</v>
      </c>
      <c r="CC16">
        <f>'2000 250 200 15 PP'!CC16-'2000 250 200 0 PP'!CC16</f>
        <v>9.833396370874381E-6</v>
      </c>
      <c r="CD16">
        <f>'2000 250 200 15 PP'!CD16-'2000 250 200 0 PP'!CD16</f>
        <v>-5.4765226707720327E-7</v>
      </c>
      <c r="CE16">
        <f>'2000 250 200 15 PP'!CE16-'2000 250 200 0 PP'!CE16</f>
        <v>4.805119258502466E-5</v>
      </c>
      <c r="CF16">
        <f>'2000 250 200 15 PP'!CF16-'2000 250 200 0 PP'!CF16</f>
        <v>9.4358312692777169E-6</v>
      </c>
      <c r="CG16">
        <f>'2000 250 200 15 PP'!CG16-'2000 250 200 0 PP'!CG16</f>
        <v>4.3577922585524842E-5</v>
      </c>
      <c r="CH16" s="7">
        <v>250</v>
      </c>
      <c r="CI16" s="8">
        <v>250</v>
      </c>
      <c r="CJ16" s="8">
        <v>240</v>
      </c>
      <c r="CK16" s="8">
        <f t="shared" si="8"/>
        <v>1</v>
      </c>
      <c r="CL16" s="8">
        <f t="shared" si="9"/>
        <v>1</v>
      </c>
      <c r="CM16">
        <f t="shared" si="10"/>
        <v>0.04</v>
      </c>
      <c r="CN16">
        <f t="shared" si="14"/>
        <v>375</v>
      </c>
      <c r="CO16">
        <f t="shared" si="15"/>
        <v>500</v>
      </c>
      <c r="CP16">
        <f t="shared" si="15"/>
        <v>625</v>
      </c>
      <c r="CQ16">
        <f t="shared" si="15"/>
        <v>750</v>
      </c>
      <c r="CR16">
        <f t="shared" si="15"/>
        <v>875</v>
      </c>
      <c r="CS16">
        <f t="shared" si="15"/>
        <v>1000</v>
      </c>
      <c r="CT16">
        <f t="shared" si="15"/>
        <v>1125</v>
      </c>
      <c r="CU16">
        <f t="shared" si="15"/>
        <v>1250</v>
      </c>
      <c r="CV16">
        <f t="shared" si="16"/>
        <v>1.5</v>
      </c>
      <c r="CW16">
        <f t="shared" si="12"/>
        <v>2</v>
      </c>
      <c r="CX16">
        <f t="shared" si="12"/>
        <v>2.5</v>
      </c>
      <c r="CY16">
        <f t="shared" si="12"/>
        <v>3</v>
      </c>
      <c r="CZ16">
        <f t="shared" si="12"/>
        <v>3.5</v>
      </c>
      <c r="DA16">
        <f t="shared" si="12"/>
        <v>4</v>
      </c>
      <c r="DB16">
        <f t="shared" si="12"/>
        <v>4.5</v>
      </c>
      <c r="DC16">
        <f t="shared" si="12"/>
        <v>5</v>
      </c>
      <c r="DD16" s="11">
        <f t="shared" si="17"/>
        <v>2.6666666666666668E-2</v>
      </c>
      <c r="DE16" s="11">
        <f t="shared" si="13"/>
        <v>0.02</v>
      </c>
      <c r="DF16" s="11">
        <f t="shared" si="13"/>
        <v>1.6E-2</v>
      </c>
      <c r="DG16" s="11">
        <f t="shared" si="13"/>
        <v>1.3333333333333334E-2</v>
      </c>
      <c r="DH16" s="11">
        <f t="shared" si="13"/>
        <v>1.1428571428571429E-2</v>
      </c>
      <c r="DI16" s="11">
        <f t="shared" si="13"/>
        <v>0.01</v>
      </c>
      <c r="DJ16" s="11">
        <f t="shared" si="13"/>
        <v>8.8888888888888889E-3</v>
      </c>
      <c r="DK16" s="11">
        <f t="shared" si="13"/>
        <v>8.0000000000000002E-3</v>
      </c>
    </row>
    <row r="17" spans="1:115">
      <c r="A17">
        <f>'2000 250 200 1'!A18</f>
        <v>14</v>
      </c>
      <c r="B17">
        <f t="shared" si="6"/>
        <v>-140</v>
      </c>
      <c r="C17">
        <f>'2000 250 200 1'!B18</f>
        <v>5.0400000000000002E-3</v>
      </c>
      <c r="D17">
        <f t="shared" si="7"/>
        <v>-2.2975694635544746</v>
      </c>
      <c r="E17">
        <f>2*('2000 250 200 15 PP'!E17-'2000 250 200 0 PP'!E17)/('2000 250 200 15 PP'!E17+'2000 250 200 0 PP'!E17)</f>
        <v>-6.5247379983839797E-4</v>
      </c>
      <c r="F17">
        <f>2*('2000 250 200 15 PP'!F17-'2000 250 200 0 PP'!F17)/('2000 250 200 15 PP'!F17+'2000 250 200 0 PP'!F17)</f>
        <v>-7.9517407187834133E-4</v>
      </c>
      <c r="G17">
        <f>2*('2000 250 200 15 PP'!G17-'2000 250 200 0 PP'!G17)/('2000 250 200 15 PP'!G17+'2000 250 200 0 PP'!G17)</f>
        <v>-7.8959857581258704E-4</v>
      </c>
      <c r="H17">
        <f>2*('2000 250 200 15 PP'!H17-'2000 250 200 0 PP'!H17)/('2000 250 200 15 PP'!H17+'2000 250 200 0 PP'!H17)</f>
        <v>-7.3243678925447205E-4</v>
      </c>
      <c r="I17">
        <f>2*('2000 250 200 15 PP'!I17-'2000 250 200 0 PP'!I17)/('2000 250 200 15 PP'!I17+'2000 250 200 0 PP'!I17)</f>
        <v>-6.6150160871833853E-4</v>
      </c>
      <c r="J17">
        <f>2*('2000 250 200 15 PP'!J17-'2000 250 200 0 PP'!J17)/('2000 250 200 15 PP'!J17+'2000 250 200 0 PP'!J17)</f>
        <v>-5.9043110266812865E-4</v>
      </c>
      <c r="K17">
        <f>2*('2000 250 200 15 PP'!K17-'2000 250 200 0 PP'!K17)/('2000 250 200 15 PP'!K17+'2000 250 200 0 PP'!K17)</f>
        <v>-5.2553347474718006E-4</v>
      </c>
      <c r="L17">
        <f>2*('2000 250 200 15 PP'!L17-'2000 250 200 0 PP'!L17)/('2000 250 200 15 PP'!L17+'2000 250 200 0 PP'!L17)</f>
        <v>-4.6795164436981866E-4</v>
      </c>
      <c r="M17">
        <f>2*('2000 250 200 15 PP'!M17-'2000 250 200 0 PP'!M17)/('2000 250 200 15 PP'!M17+'2000 250 200 0 PP'!M17)</f>
        <v>-4.1728302824977118E-4</v>
      </c>
      <c r="N17">
        <f>2*('2000 250 200 15 PP'!N17-'2000 250 200 0 PP'!N17)/('2000 250 200 15 PP'!N17+'2000 250 200 0 PP'!N17)</f>
        <v>-5.6672470346580894E-4</v>
      </c>
      <c r="O17">
        <f>2*('2000 250 200 15 PP'!O17-'2000 250 200 0 PP'!O17)/('2000 250 200 15 PP'!O17+'2000 250 200 0 PP'!O17)</f>
        <v>-8.0062885127074504E-4</v>
      </c>
      <c r="P17">
        <f>2*('2000 250 200 15 PP'!P17-'2000 250 200 0 PP'!P17)/('2000 250 200 15 PP'!P17+'2000 250 200 0 PP'!P17)</f>
        <v>-8.6565904520330742E-4</v>
      </c>
      <c r="Q17">
        <f>2*('2000 250 200 15 PP'!Q17-'2000 250 200 0 PP'!Q17)/('2000 250 200 15 PP'!Q17+'2000 250 200 0 PP'!Q17)</f>
        <v>-8.5097292160430781E-4</v>
      </c>
      <c r="R17">
        <f>2*('2000 250 200 15 PP'!R17-'2000 250 200 0 PP'!R17)/('2000 250 200 15 PP'!R17+'2000 250 200 0 PP'!R17)</f>
        <v>-8.0401546765111937E-4</v>
      </c>
      <c r="S17">
        <f>2*('2000 250 200 15 PP'!S17-'2000 250 200 0 PP'!S17)/('2000 250 200 15 PP'!S17+'2000 250 200 0 PP'!S17)</f>
        <v>-7.4202541632069786E-4</v>
      </c>
      <c r="T17">
        <f>2*('2000 250 200 15 PP'!T17-'2000 250 200 0 PP'!T17)/('2000 250 200 15 PP'!T17+'2000 250 200 0 PP'!T17)</f>
        <v>-6.7894429706825846E-4</v>
      </c>
      <c r="U17">
        <f>2*('2000 250 200 15 PP'!U17-'2000 250 200 0 PP'!U17)/('2000 250 200 15 PP'!U17+'2000 250 200 0 PP'!U17)</f>
        <v>-6.1950677195994879E-4</v>
      </c>
      <c r="V17">
        <f>2*('2000 250 200 15 PP'!V17-'2000 250 200 0 PP'!V17)/('2000 250 200 15 PP'!V17+'2000 250 200 0 PP'!V17)</f>
        <v>-4.6468519726518704E-4</v>
      </c>
      <c r="W17">
        <f>2*('2000 250 200 15 PP'!W17-'2000 250 200 0 PP'!W17)/('2000 250 200 15 PP'!W17+'2000 250 200 0 PP'!W17)</f>
        <v>-7.535803573641694E-4</v>
      </c>
      <c r="X17">
        <f>2*('2000 250 200 15 PP'!X17-'2000 250 200 0 PP'!X17)/('2000 250 200 15 PP'!X17+'2000 250 200 0 PP'!X17)</f>
        <v>-8.8023764705468736E-4</v>
      </c>
      <c r="Y17">
        <f>2*('2000 250 200 15 PP'!Y17-'2000 250 200 0 PP'!Y17)/('2000 250 200 15 PP'!Y17+'2000 250 200 0 PP'!Y17)</f>
        <v>-9.0978593980714354E-4</v>
      </c>
      <c r="Z17">
        <f>2*('2000 250 200 15 PP'!Z17-'2000 250 200 0 PP'!Z17)/('2000 250 200 15 PP'!Z17+'2000 250 200 0 PP'!Z17)</f>
        <v>-8.9743224330248719E-4</v>
      </c>
      <c r="AA17">
        <f>2*('2000 250 200 15 PP'!AA17-'2000 250 200 0 PP'!AA17)/('2000 250 200 15 PP'!AA17+'2000 250 200 0 PP'!AA17)</f>
        <v>-8.5295556352898516E-4</v>
      </c>
      <c r="AB17">
        <f>2*('2000 250 200 15 PP'!AB17-'2000 250 200 0 PP'!AB17)/('2000 250 200 15 PP'!AB17+'2000 250 200 0 PP'!AB17)</f>
        <v>-7.982878645140959E-4</v>
      </c>
      <c r="AC17">
        <f>2*('2000 250 200 15 PP'!AC17-'2000 250 200 0 PP'!AC17)/('2000 250 200 15 PP'!AC17+'2000 250 200 0 PP'!AC17)</f>
        <v>-3.6677892658415153E-4</v>
      </c>
      <c r="AD17">
        <f>2*('2000 250 200 15 PP'!AD17-'2000 250 200 0 PP'!AD17)/('2000 250 200 15 PP'!AD17+'2000 250 200 0 PP'!AD17)</f>
        <v>-6.813809525783802E-4</v>
      </c>
      <c r="AE17">
        <f>2*('2000 250 200 15 PP'!AE17-'2000 250 200 0 PP'!AE17)/('2000 250 200 15 PP'!AE17+'2000 250 200 0 PP'!AE17)</f>
        <v>-8.56954542160367E-4</v>
      </c>
      <c r="AF17">
        <f>2*('2000 250 200 15 PP'!AF17-'2000 250 200 0 PP'!AF17)/('2000 250 200 15 PP'!AF17+'2000 250 200 0 PP'!AF17)</f>
        <v>-9.2211979533704438E-4</v>
      </c>
      <c r="AG17">
        <f>2*('2000 250 200 15 PP'!AG17-'2000 250 200 0 PP'!AG17)/('2000 250 200 15 PP'!AG17+'2000 250 200 0 PP'!AG17)</f>
        <v>-9.5098488430363053E-4</v>
      </c>
      <c r="AH17">
        <f>2*('2000 250 200 15 PP'!AH17-'2000 250 200 0 PP'!AH17)/('2000 250 200 15 PP'!AH17+'2000 250 200 0 PP'!AH17)</f>
        <v>-9.2990343043311942E-4</v>
      </c>
      <c r="AI17">
        <f>2*('2000 250 200 15 PP'!AI17-'2000 250 200 0 PP'!AI17)/('2000 250 200 15 PP'!AI17+'2000 250 200 0 PP'!AI17)</f>
        <v>-2.8017754269624471E-4</v>
      </c>
      <c r="AJ17">
        <f>2*('2000 250 200 15 PP'!AJ17-'2000 250 200 0 PP'!AJ17)/('2000 250 200 15 PP'!AJ17+'2000 250 200 0 PP'!AJ17)</f>
        <v>-5.9920586793608542E-4</v>
      </c>
      <c r="AK17">
        <f>2*('2000 250 200 15 PP'!AK17-'2000 250 200 0 PP'!AK17)/('2000 250 200 15 PP'!AK17+'2000 250 200 0 PP'!AK17)</f>
        <v>-8.1453301290815479E-4</v>
      </c>
      <c r="AL17">
        <f>2*('2000 250 200 15 PP'!AL17-'2000 250 200 0 PP'!AL17)/('2000 250 200 15 PP'!AL17+'2000 250 200 0 PP'!AL17)</f>
        <v>-8.9821707205007325E-4</v>
      </c>
      <c r="AM17">
        <f>2*('2000 250 200 15 PP'!AM17-'2000 250 200 0 PP'!AM17)/('2000 250 200 15 PP'!AM17+'2000 250 200 0 PP'!AM17)</f>
        <v>-9.7207625089620214E-4</v>
      </c>
      <c r="AN17">
        <f>2*('2000 250 200 15 PP'!AN17-'2000 250 200 0 PP'!AN17)/('2000 250 200 15 PP'!AN17+'2000 250 200 0 PP'!AN17)</f>
        <v>-2.065504484036929E-4</v>
      </c>
      <c r="AO17">
        <f>2*('2000 250 200 15 PP'!AO17-'2000 250 200 0 PP'!AO17)/('2000 250 200 15 PP'!AO17+'2000 250 200 0 PP'!AO17)</f>
        <v>-5.1401072775881184E-4</v>
      </c>
      <c r="AP17">
        <f>2*('2000 250 200 15 PP'!AP17-'2000 250 200 0 PP'!AP17)/('2000 250 200 15 PP'!AP17+'2000 250 200 0 PP'!AP17)</f>
        <v>-7.6825235721794173E-4</v>
      </c>
      <c r="AQ17">
        <f>2*('2000 250 200 15 PP'!AQ17-'2000 250 200 0 PP'!AQ17)/('2000 250 200 15 PP'!AQ17+'2000 250 200 0 PP'!AQ17)</f>
        <v>-8.460485755823838E-4</v>
      </c>
      <c r="AR17">
        <f>2*('2000 250 200 15 PP'!AR17-'2000 250 200 0 PP'!AR17)/('2000 250 200 15 PP'!AR17+'2000 250 200 0 PP'!AR17)</f>
        <v>-1.4563599514530703E-4</v>
      </c>
      <c r="AS17">
        <f>2*('2000 250 200 15 PP'!AS17-'2000 250 200 0 PP'!AS17)/('2000 250 200 15 PP'!AS17+'2000 250 200 0 PP'!AS17)</f>
        <v>-4.2709776876594238E-4</v>
      </c>
      <c r="AT17">
        <f>2*('2000 250 200 15 PP'!AT17-'2000 250 200 0 PP'!AT17)/('2000 250 200 15 PP'!AT17+'2000 250 200 0 PP'!AT17)</f>
        <v>-7.3094631613310863E-4</v>
      </c>
      <c r="AU17">
        <f>2*('2000 250 200 15 PP'!AU17-'2000 250 200 0 PP'!AU17)/('2000 250 200 15 PP'!AU17+'2000 250 200 0 PP'!AU17)</f>
        <v>-9.6880106286904199E-5</v>
      </c>
      <c r="AV17">
        <f>2*('2000 250 200 15 PP'!AV17-'2000 250 200 0 PP'!AV17)/('2000 250 200 15 PP'!AV17+'2000 250 200 0 PP'!AV17)</f>
        <v>-3.3579718841764182E-4</v>
      </c>
      <c r="AW17">
        <f>2*('2000 250 200 15 PP'!AW17-'2000 250 200 0 PP'!AW17)/('2000 250 200 15 PP'!AW17+'2000 250 200 0 PP'!AW17)</f>
        <v>-6.0166078806705458E-5</v>
      </c>
      <c r="AX17">
        <f>'2000 250 200 15 PP'!AX17-'2000 250 200 0 PP'!AX17</f>
        <v>5.6632566688641361E-5</v>
      </c>
      <c r="AY17">
        <f>'2000 250 200 15 PP'!AY17-'2000 250 200 0 PP'!AY17</f>
        <v>-2.4688592644150908E-6</v>
      </c>
      <c r="AZ17">
        <f>'2000 250 200 15 PP'!AZ17-'2000 250 200 0 PP'!AZ17</f>
        <v>-2.6448733111472666E-5</v>
      </c>
      <c r="BA17">
        <f>'2000 250 200 15 PP'!BA17-'2000 250 200 0 PP'!BA17</f>
        <v>-3.3586404663776825E-5</v>
      </c>
      <c r="BB17">
        <f>'2000 250 200 15 PP'!BB17-'2000 250 200 0 PP'!BB17</f>
        <v>-3.4119793146575317E-5</v>
      </c>
      <c r="BC17">
        <f>'2000 250 200 15 PP'!BC17-'2000 250 200 0 PP'!BC17</f>
        <v>-3.1440127486709324E-5</v>
      </c>
      <c r="BD17">
        <f>'2000 250 200 15 PP'!BD17-'2000 250 200 0 PP'!BD17</f>
        <v>-2.8072028707276653E-5</v>
      </c>
      <c r="BE17">
        <f>'2000 250 200 15 PP'!BE17-'2000 250 200 0 PP'!BE17</f>
        <v>-2.4814644437542999E-5</v>
      </c>
      <c r="BF17">
        <f>'2000 250 200 15 PP'!BF17-'2000 250 200 0 PP'!BF17</f>
        <v>6.6425079265852727E-5</v>
      </c>
      <c r="BG17">
        <f>'2000 250 200 15 PP'!BG17-'2000 250 200 0 PP'!BG17</f>
        <v>4.9637859207696255E-6</v>
      </c>
      <c r="BH17">
        <f>'2000 250 200 15 PP'!BH17-'2000 250 200 0 PP'!BH17</f>
        <v>-1.4662502948625811E-5</v>
      </c>
      <c r="BI17">
        <f>'2000 250 200 15 PP'!BI17-'2000 250 200 0 PP'!BI17</f>
        <v>-1.8555628292893367E-5</v>
      </c>
      <c r="BJ17">
        <f>'2000 250 200 15 PP'!BJ17-'2000 250 200 0 PP'!BJ17</f>
        <v>-1.7903503270376431E-5</v>
      </c>
      <c r="BK17">
        <f>'2000 250 200 15 PP'!BK17-'2000 250 200 0 PP'!BK17</f>
        <v>-1.5312487565331823E-5</v>
      </c>
      <c r="BL17">
        <f>'2000 250 200 15 PP'!BL17-'2000 250 200 0 PP'!BL17</f>
        <v>-1.2665002938602732E-5</v>
      </c>
      <c r="BM17">
        <f>'2000 250 200 15 PP'!BM17-'2000 250 200 0 PP'!BM17</f>
        <v>6.5899726485324495E-5</v>
      </c>
      <c r="BN17">
        <f>'2000 250 200 15 PP'!BN17-'2000 250 200 0 PP'!BN17</f>
        <v>8.7234997931256997E-6</v>
      </c>
      <c r="BO17">
        <f>'2000 250 200 15 PP'!BO17-'2000 250 200 0 PP'!BO17</f>
        <v>-6.9735690173336473E-6</v>
      </c>
      <c r="BP17">
        <f>'2000 250 200 15 PP'!BP17-'2000 250 200 0 PP'!BP17</f>
        <v>-9.2584791479555228E-6</v>
      </c>
      <c r="BQ17">
        <f>'2000 250 200 15 PP'!BQ17-'2000 250 200 0 PP'!BQ17</f>
        <v>-8.7842163591124456E-6</v>
      </c>
      <c r="BR17">
        <f>'2000 250 200 15 PP'!BR17-'2000 250 200 0 PP'!BR17</f>
        <v>-7.083086284370016E-6</v>
      </c>
      <c r="BS17">
        <f>'2000 250 200 15 PP'!BS17-'2000 250 200 0 PP'!BS17</f>
        <v>6.2180789146076831E-5</v>
      </c>
      <c r="BT17">
        <f>'2000 250 200 15 PP'!BT17-'2000 250 200 0 PP'!BT17</f>
        <v>1.0015458333498262E-5</v>
      </c>
      <c r="BU17">
        <f>'2000 250 200 15 PP'!BU17-'2000 250 200 0 PP'!BU17</f>
        <v>-3.0561466044173868E-6</v>
      </c>
      <c r="BV17">
        <f>'2000 250 200 15 PP'!BV17-'2000 250 200 0 PP'!BV17</f>
        <v>-4.5045626570240638E-6</v>
      </c>
      <c r="BW17">
        <f>'2000 250 200 15 PP'!BW17-'2000 250 200 0 PP'!BW17</f>
        <v>-4.3919193423655467E-6</v>
      </c>
      <c r="BX17">
        <f>'2000 250 200 15 PP'!BX17-'2000 250 200 0 PP'!BX17</f>
        <v>5.7509175952610847E-5</v>
      </c>
      <c r="BY17">
        <f>'2000 250 200 15 PP'!BY17-'2000 250 200 0 PP'!BY17</f>
        <v>1.0123527691967282E-5</v>
      </c>
      <c r="BZ17">
        <f>'2000 250 200 15 PP'!BZ17-'2000 250 200 0 PP'!BZ17</f>
        <v>-1.2203718974916622E-6</v>
      </c>
      <c r="CA17">
        <f>'2000 250 200 15 PP'!CA17-'2000 250 200 0 PP'!CA17</f>
        <v>-2.1032919500698494E-6</v>
      </c>
      <c r="CB17">
        <f>'2000 250 200 15 PP'!CB17-'2000 250 200 0 PP'!CB17</f>
        <v>5.2709130676814597E-5</v>
      </c>
      <c r="CC17">
        <f>'2000 250 200 15 PP'!CC17-'2000 250 200 0 PP'!CC17</f>
        <v>9.7700845154737037E-6</v>
      </c>
      <c r="CD17">
        <f>'2000 250 200 15 PP'!CD17-'2000 250 200 0 PP'!CD17</f>
        <v>-4.5807910981424116E-7</v>
      </c>
      <c r="CE17">
        <f>'2000 250 200 15 PP'!CE17-'2000 250 200 0 PP'!CE17</f>
        <v>4.8067456291642219E-5</v>
      </c>
      <c r="CF17">
        <f>'2000 250 200 15 PP'!CF17-'2000 250 200 0 PP'!CF17</f>
        <v>9.3237198934593979E-6</v>
      </c>
      <c r="CG17">
        <f>'2000 250 200 15 PP'!CG17-'2000 250 200 0 PP'!CG17</f>
        <v>4.3644816681384646E-5</v>
      </c>
      <c r="CH17" s="7">
        <v>250</v>
      </c>
      <c r="CI17" s="8">
        <v>250</v>
      </c>
      <c r="CJ17" s="8">
        <v>240</v>
      </c>
      <c r="CK17" s="8">
        <f t="shared" si="8"/>
        <v>1</v>
      </c>
      <c r="CL17" s="8">
        <f t="shared" si="9"/>
        <v>1</v>
      </c>
      <c r="CM17">
        <f t="shared" si="10"/>
        <v>0.04</v>
      </c>
      <c r="CN17">
        <f t="shared" si="14"/>
        <v>375</v>
      </c>
      <c r="CO17">
        <f t="shared" si="15"/>
        <v>500</v>
      </c>
      <c r="CP17">
        <f t="shared" si="15"/>
        <v>625</v>
      </c>
      <c r="CQ17">
        <f t="shared" si="15"/>
        <v>750</v>
      </c>
      <c r="CR17">
        <f t="shared" si="15"/>
        <v>875</v>
      </c>
      <c r="CS17">
        <f t="shared" si="15"/>
        <v>1000</v>
      </c>
      <c r="CT17">
        <f t="shared" si="15"/>
        <v>1125</v>
      </c>
      <c r="CU17">
        <f t="shared" si="15"/>
        <v>1250</v>
      </c>
      <c r="CV17">
        <f t="shared" si="16"/>
        <v>1.5</v>
      </c>
      <c r="CW17">
        <f t="shared" si="12"/>
        <v>2</v>
      </c>
      <c r="CX17">
        <f t="shared" si="12"/>
        <v>2.5</v>
      </c>
      <c r="CY17">
        <f t="shared" si="12"/>
        <v>3</v>
      </c>
      <c r="CZ17">
        <f t="shared" si="12"/>
        <v>3.5</v>
      </c>
      <c r="DA17">
        <f t="shared" si="12"/>
        <v>4</v>
      </c>
      <c r="DB17">
        <f t="shared" si="12"/>
        <v>4.5</v>
      </c>
      <c r="DC17">
        <f t="shared" si="12"/>
        <v>5</v>
      </c>
      <c r="DD17" s="11">
        <f t="shared" si="17"/>
        <v>2.6666666666666668E-2</v>
      </c>
      <c r="DE17" s="11">
        <f t="shared" si="13"/>
        <v>0.02</v>
      </c>
      <c r="DF17" s="11">
        <f t="shared" si="13"/>
        <v>1.6E-2</v>
      </c>
      <c r="DG17" s="11">
        <f t="shared" si="13"/>
        <v>1.3333333333333334E-2</v>
      </c>
      <c r="DH17" s="11">
        <f t="shared" si="13"/>
        <v>1.1428571428571429E-2</v>
      </c>
      <c r="DI17" s="11">
        <f t="shared" si="13"/>
        <v>0.01</v>
      </c>
      <c r="DJ17" s="11">
        <f t="shared" si="13"/>
        <v>8.8888888888888889E-3</v>
      </c>
      <c r="DK17" s="11">
        <f t="shared" si="13"/>
        <v>8.0000000000000002E-3</v>
      </c>
    </row>
    <row r="18" spans="1:115">
      <c r="A18">
        <f>'2000 250 200 1'!A19</f>
        <v>15</v>
      </c>
      <c r="B18">
        <f t="shared" si="6"/>
        <v>-150</v>
      </c>
      <c r="C18">
        <f>'2000 250 200 1'!B19</f>
        <v>5.6569999999999997E-3</v>
      </c>
      <c r="D18">
        <f t="shared" si="7"/>
        <v>-2.2474138212595909</v>
      </c>
      <c r="E18">
        <f>2*('2000 250 200 15 PP'!E18-'2000 250 200 0 PP'!E18)/('2000 250 200 15 PP'!E18+'2000 250 200 0 PP'!E18)</f>
        <v>-6.531716580345597E-4</v>
      </c>
      <c r="F18">
        <f>2*('2000 250 200 15 PP'!F18-'2000 250 200 0 PP'!F18)/('2000 250 200 15 PP'!F18+'2000 250 200 0 PP'!F18)</f>
        <v>-7.9540824381883898E-4</v>
      </c>
      <c r="G18">
        <f>2*('2000 250 200 15 PP'!G18-'2000 250 200 0 PP'!G18)/('2000 250 200 15 PP'!G18+'2000 250 200 0 PP'!G18)</f>
        <v>-7.8963393081408887E-4</v>
      </c>
      <c r="H18">
        <f>2*('2000 250 200 15 PP'!H18-'2000 250 200 0 PP'!H18)/('2000 250 200 15 PP'!H18+'2000 250 200 0 PP'!H18)</f>
        <v>-7.3239429600888964E-4</v>
      </c>
      <c r="I18">
        <f>2*('2000 250 200 15 PP'!I18-'2000 250 200 0 PP'!I18)/('2000 250 200 15 PP'!I18+'2000 250 200 0 PP'!I18)</f>
        <v>-6.6129736241243321E-4</v>
      </c>
      <c r="J18">
        <f>2*('2000 250 200 15 PP'!J18-'2000 250 200 0 PP'!J18)/('2000 250 200 15 PP'!J18+'2000 250 200 0 PP'!J18)</f>
        <v>-5.9063426393246349E-4</v>
      </c>
      <c r="K18">
        <f>2*('2000 250 200 15 PP'!K18-'2000 250 200 0 PP'!K18)/('2000 250 200 15 PP'!K18+'2000 250 200 0 PP'!K18)</f>
        <v>-5.2567046288674586E-4</v>
      </c>
      <c r="L18">
        <f>2*('2000 250 200 15 PP'!L18-'2000 250 200 0 PP'!L18)/('2000 250 200 15 PP'!L18+'2000 250 200 0 PP'!L18)</f>
        <v>-4.6785524569664211E-4</v>
      </c>
      <c r="M18">
        <f>2*('2000 250 200 15 PP'!M18-'2000 250 200 0 PP'!M18)/('2000 250 200 15 PP'!M18+'2000 250 200 0 PP'!M18)</f>
        <v>-4.1714902741137261E-4</v>
      </c>
      <c r="N18">
        <f>2*('2000 250 200 15 PP'!N18-'2000 250 200 0 PP'!N18)/('2000 250 200 15 PP'!N18+'2000 250 200 0 PP'!N18)</f>
        <v>-5.6770133886206492E-4</v>
      </c>
      <c r="O18">
        <f>2*('2000 250 200 15 PP'!O18-'2000 250 200 0 PP'!O18)/('2000 250 200 15 PP'!O18+'2000 250 200 0 PP'!O18)</f>
        <v>-8.0105752685687029E-4</v>
      </c>
      <c r="P18">
        <f>2*('2000 250 200 15 PP'!P18-'2000 250 200 0 PP'!P18)/('2000 250 200 15 PP'!P18+'2000 250 200 0 PP'!P18)</f>
        <v>-8.6579762356705147E-4</v>
      </c>
      <c r="Q18">
        <f>2*('2000 250 200 15 PP'!Q18-'2000 250 200 0 PP'!Q18)/('2000 250 200 15 PP'!Q18+'2000 250 200 0 PP'!Q18)</f>
        <v>-8.5120186942235659E-4</v>
      </c>
      <c r="R18">
        <f>2*('2000 250 200 15 PP'!R18-'2000 250 200 0 PP'!R18)/('2000 250 200 15 PP'!R18+'2000 250 200 0 PP'!R18)</f>
        <v>-8.0299437256516504E-4</v>
      </c>
      <c r="S18">
        <f>2*('2000 250 200 15 PP'!S18-'2000 250 200 0 PP'!S18)/('2000 250 200 15 PP'!S18+'2000 250 200 0 PP'!S18)</f>
        <v>-7.4238042656060905E-4</v>
      </c>
      <c r="T18">
        <f>2*('2000 250 200 15 PP'!T18-'2000 250 200 0 PP'!T18)/('2000 250 200 15 PP'!T18+'2000 250 200 0 PP'!T18)</f>
        <v>-6.7970302342860328E-4</v>
      </c>
      <c r="U18">
        <f>2*('2000 250 200 15 PP'!U18-'2000 250 200 0 PP'!U18)/('2000 250 200 15 PP'!U18+'2000 250 200 0 PP'!U18)</f>
        <v>-6.195258582736994E-4</v>
      </c>
      <c r="V18">
        <f>2*('2000 250 200 15 PP'!V18-'2000 250 200 0 PP'!V18)/('2000 250 200 15 PP'!V18+'2000 250 200 0 PP'!V18)</f>
        <v>-4.6590101725316164E-4</v>
      </c>
      <c r="W18">
        <f>2*('2000 250 200 15 PP'!W18-'2000 250 200 0 PP'!W18)/('2000 250 200 15 PP'!W18+'2000 250 200 0 PP'!W18)</f>
        <v>-7.5421881852111923E-4</v>
      </c>
      <c r="X18">
        <f>2*('2000 250 200 15 PP'!X18-'2000 250 200 0 PP'!X18)/('2000 250 200 15 PP'!X18+'2000 250 200 0 PP'!X18)</f>
        <v>-8.8028620613514756E-4</v>
      </c>
      <c r="Y18">
        <f>2*('2000 250 200 15 PP'!Y18-'2000 250 200 0 PP'!Y18)/('2000 250 200 15 PP'!Y18+'2000 250 200 0 PP'!Y18)</f>
        <v>-9.1158177761134116E-4</v>
      </c>
      <c r="Z18">
        <f>2*('2000 250 200 15 PP'!Z18-'2000 250 200 0 PP'!Z18)/('2000 250 200 15 PP'!Z18+'2000 250 200 0 PP'!Z18)</f>
        <v>-8.9434045387330285E-4</v>
      </c>
      <c r="AA18">
        <f>2*('2000 250 200 15 PP'!AA18-'2000 250 200 0 PP'!AA18)/('2000 250 200 15 PP'!AA18+'2000 250 200 0 PP'!AA18)</f>
        <v>-8.525952476695415E-4</v>
      </c>
      <c r="AB18">
        <f>2*('2000 250 200 15 PP'!AB18-'2000 250 200 0 PP'!AB18)/('2000 250 200 15 PP'!AB18+'2000 250 200 0 PP'!AB18)</f>
        <v>-8.0052615781811933E-4</v>
      </c>
      <c r="AC18">
        <f>2*('2000 250 200 15 PP'!AC18-'2000 250 200 0 PP'!AC18)/('2000 250 200 15 PP'!AC18+'2000 250 200 0 PP'!AC18)</f>
        <v>-3.6819070517463728E-4</v>
      </c>
      <c r="AD18">
        <f>2*('2000 250 200 15 PP'!AD18-'2000 250 200 0 PP'!AD18)/('2000 250 200 15 PP'!AD18+'2000 250 200 0 PP'!AD18)</f>
        <v>-6.8235424061729175E-4</v>
      </c>
      <c r="AE18">
        <f>2*('2000 250 200 15 PP'!AE18-'2000 250 200 0 PP'!AE18)/('2000 250 200 15 PP'!AE18+'2000 250 200 0 PP'!AE18)</f>
        <v>-8.5562775421668289E-4</v>
      </c>
      <c r="AF18">
        <f>2*('2000 250 200 15 PP'!AF18-'2000 250 200 0 PP'!AF18)/('2000 250 200 15 PP'!AF18+'2000 250 200 0 PP'!AF18)</f>
        <v>-9.2879542891069814E-4</v>
      </c>
      <c r="AG18">
        <f>2*('2000 250 200 15 PP'!AG18-'2000 250 200 0 PP'!AG18)/('2000 250 200 15 PP'!AG18+'2000 250 200 0 PP'!AG18)</f>
        <v>-9.4461137613764548E-4</v>
      </c>
      <c r="AH18">
        <f>2*('2000 250 200 15 PP'!AH18-'2000 250 200 0 PP'!AH18)/('2000 250 200 15 PP'!AH18+'2000 250 200 0 PP'!AH18)</f>
        <v>-9.258822191978755E-4</v>
      </c>
      <c r="AI18">
        <f>2*('2000 250 200 15 PP'!AI18-'2000 250 200 0 PP'!AI18)/('2000 250 200 15 PP'!AI18+'2000 250 200 0 PP'!AI18)</f>
        <v>-2.8171115775635965E-4</v>
      </c>
      <c r="AJ18">
        <f>2*('2000 250 200 15 PP'!AJ18-'2000 250 200 0 PP'!AJ18)/('2000 250 200 15 PP'!AJ18+'2000 250 200 0 PP'!AJ18)</f>
        <v>-6.0125020328541336E-4</v>
      </c>
      <c r="AK18">
        <f>2*('2000 250 200 15 PP'!AK18-'2000 250 200 0 PP'!AK18)/('2000 250 200 15 PP'!AK18+'2000 250 200 0 PP'!AK18)</f>
        <v>-8.0800145117203282E-4</v>
      </c>
      <c r="AL18">
        <f>2*('2000 250 200 15 PP'!AL18-'2000 250 200 0 PP'!AL18)/('2000 250 200 15 PP'!AL18+'2000 250 200 0 PP'!AL18)</f>
        <v>-9.1570032601799903E-4</v>
      </c>
      <c r="AM18">
        <f>2*('2000 250 200 15 PP'!AM18-'2000 250 200 0 PP'!AM18)/('2000 250 200 15 PP'!AM18+'2000 250 200 0 PP'!AM18)</f>
        <v>-9.6335562626912233E-4</v>
      </c>
      <c r="AN18">
        <f>2*('2000 250 200 15 PP'!AN18-'2000 250 200 0 PP'!AN18)/('2000 250 200 15 PP'!AN18+'2000 250 200 0 PP'!AN18)</f>
        <v>-2.0796933824699667E-4</v>
      </c>
      <c r="AO18">
        <f>2*('2000 250 200 15 PP'!AO18-'2000 250 200 0 PP'!AO18)/('2000 250 200 15 PP'!AO18+'2000 250 200 0 PP'!AO18)</f>
        <v>-5.1943602890631535E-4</v>
      </c>
      <c r="AP18">
        <f>2*('2000 250 200 15 PP'!AP18-'2000 250 200 0 PP'!AP18)/('2000 250 200 15 PP'!AP18+'2000 250 200 0 PP'!AP18)</f>
        <v>-7.4844284824085016E-4</v>
      </c>
      <c r="AQ18">
        <f>2*('2000 250 200 15 PP'!AQ18-'2000 250 200 0 PP'!AQ18)/('2000 250 200 15 PP'!AQ18+'2000 250 200 0 PP'!AQ18)</f>
        <v>-8.8205791993232617E-4</v>
      </c>
      <c r="AR18">
        <f>2*('2000 250 200 15 PP'!AR18-'2000 250 200 0 PP'!AR18)/('2000 250 200 15 PP'!AR18+'2000 250 200 0 PP'!AR18)</f>
        <v>-1.4626738549975164E-4</v>
      </c>
      <c r="AS18">
        <f>2*('2000 250 200 15 PP'!AS18-'2000 250 200 0 PP'!AS18)/('2000 250 200 15 PP'!AS18+'2000 250 200 0 PP'!AS18)</f>
        <v>-4.4113204385540943E-4</v>
      </c>
      <c r="AT18">
        <f>2*('2000 250 200 15 PP'!AT18-'2000 250 200 0 PP'!AT18)/('2000 250 200 15 PP'!AT18+'2000 250 200 0 PP'!AT18)</f>
        <v>-6.8435420387697398E-4</v>
      </c>
      <c r="AU18">
        <f>2*('2000 250 200 15 PP'!AU18-'2000 250 200 0 PP'!AU18)/('2000 250 200 15 PP'!AU18+'2000 250 200 0 PP'!AU18)</f>
        <v>-9.51993026686489E-5</v>
      </c>
      <c r="AV18">
        <f>2*('2000 250 200 15 PP'!AV18-'2000 250 200 0 PP'!AV18)/('2000 250 200 15 PP'!AV18+'2000 250 200 0 PP'!AV18)</f>
        <v>-3.6803460344699668E-4</v>
      </c>
      <c r="AW18">
        <f>2*('2000 250 200 15 PP'!AW18-'2000 250 200 0 PP'!AW18)/('2000 250 200 15 PP'!AW18+'2000 250 200 0 PP'!AW18)</f>
        <v>-5.3284241124950857E-5</v>
      </c>
      <c r="AX18">
        <f>'2000 250 200 15 PP'!AX18-'2000 250 200 0 PP'!AX18</f>
        <v>5.6448518979956841E-5</v>
      </c>
      <c r="AY18">
        <f>'2000 250 200 15 PP'!AY18-'2000 250 200 0 PP'!AY18</f>
        <v>-2.556895791538949E-6</v>
      </c>
      <c r="AZ18">
        <f>'2000 250 200 15 PP'!AZ18-'2000 250 200 0 PP'!AZ18</f>
        <v>-2.6484738672893915E-5</v>
      </c>
      <c r="BA18">
        <f>'2000 250 200 15 PP'!BA18-'2000 250 200 0 PP'!BA18</f>
        <v>-3.3663019480933976E-5</v>
      </c>
      <c r="BB18">
        <f>'2000 250 200 15 PP'!BB18-'2000 250 200 0 PP'!BB18</f>
        <v>-3.3924205051522049E-5</v>
      </c>
      <c r="BC18">
        <f>'2000 250 200 15 PP'!BC18-'2000 250 200 0 PP'!BC18</f>
        <v>-3.1472155671397051E-5</v>
      </c>
      <c r="BD18">
        <f>'2000 250 200 15 PP'!BD18-'2000 250 200 0 PP'!BD18</f>
        <v>-2.8185807927683104E-5</v>
      </c>
      <c r="BE18">
        <f>'2000 250 200 15 PP'!BE18-'2000 250 200 0 PP'!BE18</f>
        <v>-2.4833077569647033E-5</v>
      </c>
      <c r="BF18">
        <f>'2000 250 200 15 PP'!BF18-'2000 250 200 0 PP'!BF18</f>
        <v>6.6227839977173186E-5</v>
      </c>
      <c r="BG18">
        <f>'2000 250 200 15 PP'!BG18-'2000 250 200 0 PP'!BG18</f>
        <v>4.8806721264504915E-6</v>
      </c>
      <c r="BH18">
        <f>'2000 250 200 15 PP'!BH18-'2000 250 200 0 PP'!BH18</f>
        <v>-1.4671712052924391E-5</v>
      </c>
      <c r="BI18">
        <f>'2000 250 200 15 PP'!BI18-'2000 250 200 0 PP'!BI18</f>
        <v>-1.8704775310254829E-5</v>
      </c>
      <c r="BJ18">
        <f>'2000 250 200 15 PP'!BJ18-'2000 250 200 0 PP'!BJ18</f>
        <v>-1.7711028066129397E-5</v>
      </c>
      <c r="BK18">
        <f>'2000 250 200 15 PP'!BK18-'2000 250 200 0 PP'!BK18</f>
        <v>-1.5289906619447846E-5</v>
      </c>
      <c r="BL18">
        <f>'2000 250 200 15 PP'!BL18-'2000 250 200 0 PP'!BL18</f>
        <v>-1.2754878117783586E-5</v>
      </c>
      <c r="BM18">
        <f>'2000 250 200 15 PP'!BM18-'2000 250 200 0 PP'!BM18</f>
        <v>6.5716870487980694E-5</v>
      </c>
      <c r="BN18">
        <f>'2000 250 200 15 PP'!BN18-'2000 250 200 0 PP'!BN18</f>
        <v>8.6403371730159328E-6</v>
      </c>
      <c r="BO18">
        <f>'2000 250 200 15 PP'!BO18-'2000 250 200 0 PP'!BO18</f>
        <v>-6.9004345711193293E-6</v>
      </c>
      <c r="BP18">
        <f>'2000 250 200 15 PP'!BP18-'2000 250 200 0 PP'!BP18</f>
        <v>-9.4967351949928891E-6</v>
      </c>
      <c r="BQ18">
        <f>'2000 250 200 15 PP'!BQ18-'2000 250 200 0 PP'!BQ18</f>
        <v>-8.6286188413844944E-6</v>
      </c>
      <c r="BR18">
        <f>'2000 250 200 15 PP'!BR18-'2000 250 200 0 PP'!BR18</f>
        <v>-7.0121976371122219E-6</v>
      </c>
      <c r="BS18">
        <f>'2000 250 200 15 PP'!BS18-'2000 250 200 0 PP'!BS18</f>
        <v>6.2021384135468871E-5</v>
      </c>
      <c r="BT18">
        <f>'2000 250 200 15 PP'!BT18-'2000 250 200 0 PP'!BT18</f>
        <v>9.8963389349795983E-6</v>
      </c>
      <c r="BU18">
        <f>'2000 250 200 15 PP'!BU18-'2000 250 200 0 PP'!BU18</f>
        <v>-2.8520555067149123E-6</v>
      </c>
      <c r="BV18">
        <f>'2000 250 200 15 PP'!BV18-'2000 250 200 0 PP'!BV18</f>
        <v>-4.817429230582343E-6</v>
      </c>
      <c r="BW18">
        <f>'2000 250 200 15 PP'!BW18-'2000 250 200 0 PP'!BW18</f>
        <v>-4.2948673834326129E-6</v>
      </c>
      <c r="BX18">
        <f>'2000 250 200 15 PP'!BX18-'2000 250 200 0 PP'!BX18</f>
        <v>5.7396037672824418E-5</v>
      </c>
      <c r="BY18">
        <f>'2000 250 200 15 PP'!BY18-'2000 250 200 0 PP'!BY18</f>
        <v>9.8978777817240737E-6</v>
      </c>
      <c r="BZ18">
        <f>'2000 250 200 15 PP'!BZ18-'2000 250 200 0 PP'!BZ18</f>
        <v>-8.4142871479772618E-7</v>
      </c>
      <c r="CA18">
        <f>'2000 250 200 15 PP'!CA18-'2000 250 200 0 PP'!CA18</f>
        <v>-2.458917258812629E-6</v>
      </c>
      <c r="CB18">
        <f>'2000 250 200 15 PP'!CB18-'2000 250 200 0 PP'!CB18</f>
        <v>5.2692001423590429E-5</v>
      </c>
      <c r="CC18">
        <f>'2000 250 200 15 PP'!CC18-'2000 250 200 0 PP'!CC18</f>
        <v>9.3414096873668806E-6</v>
      </c>
      <c r="CD18">
        <f>'2000 250 200 15 PP'!CD18-'2000 250 200 0 PP'!CD18</f>
        <v>1.2288818942302049E-7</v>
      </c>
      <c r="CE18">
        <f>'2000 250 200 15 PP'!CE18-'2000 250 200 0 PP'!CE18</f>
        <v>4.8239877107877915E-5</v>
      </c>
      <c r="CF18">
        <f>'2000 250 200 15 PP'!CF18-'2000 250 200 0 PP'!CF18</f>
        <v>8.5789430074936779E-6</v>
      </c>
      <c r="CG18">
        <f>'2000 250 200 15 PP'!CG18-'2000 250 200 0 PP'!CG18</f>
        <v>4.4153461199403221E-5</v>
      </c>
      <c r="CH18" s="7">
        <v>250</v>
      </c>
      <c r="CI18" s="8">
        <v>250</v>
      </c>
      <c r="CJ18" s="8">
        <v>240</v>
      </c>
      <c r="CK18" s="8">
        <f t="shared" si="8"/>
        <v>1</v>
      </c>
      <c r="CL18" s="8">
        <f t="shared" si="9"/>
        <v>1</v>
      </c>
      <c r="CM18">
        <f t="shared" si="10"/>
        <v>0.04</v>
      </c>
      <c r="CN18">
        <f t="shared" si="14"/>
        <v>375</v>
      </c>
      <c r="CO18">
        <f t="shared" si="15"/>
        <v>500</v>
      </c>
      <c r="CP18">
        <f t="shared" si="15"/>
        <v>625</v>
      </c>
      <c r="CQ18">
        <f t="shared" si="15"/>
        <v>750</v>
      </c>
      <c r="CR18">
        <f t="shared" si="15"/>
        <v>875</v>
      </c>
      <c r="CS18">
        <f t="shared" si="15"/>
        <v>1000</v>
      </c>
      <c r="CT18">
        <f t="shared" si="15"/>
        <v>1125</v>
      </c>
      <c r="CU18">
        <f t="shared" si="15"/>
        <v>1250</v>
      </c>
      <c r="CV18">
        <f t="shared" si="16"/>
        <v>1.5</v>
      </c>
      <c r="CW18">
        <f t="shared" si="12"/>
        <v>2</v>
      </c>
      <c r="CX18">
        <f t="shared" si="12"/>
        <v>2.5</v>
      </c>
      <c r="CY18">
        <f t="shared" si="12"/>
        <v>3</v>
      </c>
      <c r="CZ18">
        <f t="shared" si="12"/>
        <v>3.5</v>
      </c>
      <c r="DA18">
        <f t="shared" si="12"/>
        <v>4</v>
      </c>
      <c r="DB18">
        <f t="shared" si="12"/>
        <v>4.5</v>
      </c>
      <c r="DC18">
        <f t="shared" si="12"/>
        <v>5</v>
      </c>
      <c r="DD18" s="11">
        <f t="shared" si="17"/>
        <v>2.6666666666666668E-2</v>
      </c>
      <c r="DE18" s="11">
        <f t="shared" si="13"/>
        <v>0.02</v>
      </c>
      <c r="DF18" s="11">
        <f t="shared" si="13"/>
        <v>1.6E-2</v>
      </c>
      <c r="DG18" s="11">
        <f t="shared" si="13"/>
        <v>1.3333333333333334E-2</v>
      </c>
      <c r="DH18" s="11">
        <f t="shared" si="13"/>
        <v>1.1428571428571429E-2</v>
      </c>
      <c r="DI18" s="11">
        <f t="shared" si="13"/>
        <v>0.01</v>
      </c>
      <c r="DJ18" s="11">
        <f t="shared" si="13"/>
        <v>8.8888888888888889E-3</v>
      </c>
      <c r="DK18" s="11">
        <f t="shared" si="13"/>
        <v>8.0000000000000002E-3</v>
      </c>
    </row>
    <row r="19" spans="1:115">
      <c r="A19">
        <f>'2000 250 200 1'!A20</f>
        <v>16</v>
      </c>
      <c r="B19">
        <f t="shared" si="6"/>
        <v>-160</v>
      </c>
      <c r="C19">
        <f>'2000 250 200 1'!B20</f>
        <v>6.3499999999999997E-3</v>
      </c>
      <c r="D19">
        <f t="shared" si="7"/>
        <v>-2.1972262747080245</v>
      </c>
      <c r="E19">
        <f>2*('2000 250 200 15 PP'!E19-'2000 250 200 0 PP'!E19)/('2000 250 200 15 PP'!E19+'2000 250 200 0 PP'!E19)</f>
        <v>-6.5399030799502132E-4</v>
      </c>
      <c r="F19">
        <f>2*('2000 250 200 15 PP'!F19-'2000 250 200 0 PP'!F19)/('2000 250 200 15 PP'!F19+'2000 250 200 0 PP'!F19)</f>
        <v>-7.9568316040550392E-4</v>
      </c>
      <c r="G19">
        <f>2*('2000 250 200 15 PP'!G19-'2000 250 200 0 PP'!G19)/('2000 250 200 15 PP'!G19+'2000 250 200 0 PP'!G19)</f>
        <v>-7.8967737639295784E-4</v>
      </c>
      <c r="H19">
        <f>2*('2000 250 200 15 PP'!H19-'2000 250 200 0 PP'!H19)/('2000 250 200 15 PP'!H19+'2000 250 200 0 PP'!H19)</f>
        <v>-7.3233996085504379E-4</v>
      </c>
      <c r="I19">
        <f>2*('2000 250 200 15 PP'!I19-'2000 250 200 0 PP'!I19)/('2000 250 200 15 PP'!I19+'2000 250 200 0 PP'!I19)</f>
        <v>-6.6106269081626305E-4</v>
      </c>
      <c r="J19">
        <f>2*('2000 250 200 15 PP'!J19-'2000 250 200 0 PP'!J19)/('2000 250 200 15 PP'!J19+'2000 250 200 0 PP'!J19)</f>
        <v>-5.9087165991354913E-4</v>
      </c>
      <c r="K19">
        <f>2*('2000 250 200 15 PP'!K19-'2000 250 200 0 PP'!K19)/('2000 250 200 15 PP'!K19+'2000 250 200 0 PP'!K19)</f>
        <v>-5.2583664893294049E-4</v>
      </c>
      <c r="L19">
        <f>2*('2000 250 200 15 PP'!L19-'2000 250 200 0 PP'!L19)/('2000 250 200 15 PP'!L19+'2000 250 200 0 PP'!L19)</f>
        <v>-4.6775957941170312E-4</v>
      </c>
      <c r="M19">
        <f>2*('2000 250 200 15 PP'!M19-'2000 250 200 0 PP'!M19)/('2000 250 200 15 PP'!M19+'2000 250 200 0 PP'!M19)</f>
        <v>-4.1699384786069007E-4</v>
      </c>
      <c r="N19">
        <f>2*('2000 250 200 15 PP'!N19-'2000 250 200 0 PP'!N19)/('2000 250 200 15 PP'!N19+'2000 250 200 0 PP'!N19)</f>
        <v>-5.6884690951202615E-4</v>
      </c>
      <c r="O19">
        <f>2*('2000 250 200 15 PP'!O19-'2000 250 200 0 PP'!O19)/('2000 250 200 15 PP'!O19+'2000 250 200 0 PP'!O19)</f>
        <v>-8.0155889105284713E-4</v>
      </c>
      <c r="P19">
        <f>2*('2000 250 200 15 PP'!P19-'2000 250 200 0 PP'!P19)/('2000 250 200 15 PP'!P19+'2000 250 200 0 PP'!P19)</f>
        <v>-8.659706050224554E-4</v>
      </c>
      <c r="Q19">
        <f>2*('2000 250 200 15 PP'!Q19-'2000 250 200 0 PP'!Q19)/('2000 250 200 15 PP'!Q19+'2000 250 200 0 PP'!Q19)</f>
        <v>-8.5145054765290839E-4</v>
      </c>
      <c r="R19">
        <f>2*('2000 250 200 15 PP'!R19-'2000 250 200 0 PP'!R19)/('2000 250 200 15 PP'!R19+'2000 250 200 0 PP'!R19)</f>
        <v>-8.0181336391289544E-4</v>
      </c>
      <c r="S19">
        <f>2*('2000 250 200 15 PP'!S19-'2000 250 200 0 PP'!S19)/('2000 250 200 15 PP'!S19+'2000 250 200 0 PP'!S19)</f>
        <v>-7.4278017058775504E-4</v>
      </c>
      <c r="T19">
        <f>2*('2000 250 200 15 PP'!T19-'2000 250 200 0 PP'!T19)/('2000 250 200 15 PP'!T19+'2000 250 200 0 PP'!T19)</f>
        <v>-6.8056666431761217E-4</v>
      </c>
      <c r="U19">
        <f>2*('2000 250 200 15 PP'!U19-'2000 250 200 0 PP'!U19)/('2000 250 200 15 PP'!U19+'2000 250 200 0 PP'!U19)</f>
        <v>-6.1961256361573358E-4</v>
      </c>
      <c r="V19">
        <f>2*('2000 250 200 15 PP'!V19-'2000 250 200 0 PP'!V19)/('2000 250 200 15 PP'!V19+'2000 250 200 0 PP'!V19)</f>
        <v>-4.673278046477586E-4</v>
      </c>
      <c r="W19">
        <f>2*('2000 250 200 15 PP'!W19-'2000 250 200 0 PP'!W19)/('2000 250 200 15 PP'!W19+'2000 250 200 0 PP'!W19)</f>
        <v>-7.5495757578872974E-4</v>
      </c>
      <c r="X19">
        <f>2*('2000 250 200 15 PP'!X19-'2000 250 200 0 PP'!X19)/('2000 250 200 15 PP'!X19+'2000 250 200 0 PP'!X19)</f>
        <v>-8.8038358086551854E-4</v>
      </c>
      <c r="Y19">
        <f>2*('2000 250 200 15 PP'!Y19-'2000 250 200 0 PP'!Y19)/('2000 250 200 15 PP'!Y19+'2000 250 200 0 PP'!Y19)</f>
        <v>-9.1362290759539326E-4</v>
      </c>
      <c r="Z19">
        <f>2*('2000 250 200 15 PP'!Z19-'2000 250 200 0 PP'!Z19)/('2000 250 200 15 PP'!Z19+'2000 250 200 0 PP'!Z19)</f>
        <v>-8.9078176497192402E-4</v>
      </c>
      <c r="AA19">
        <f>2*('2000 250 200 15 PP'!AA19-'2000 250 200 0 PP'!AA19)/('2000 250 200 15 PP'!AA19+'2000 250 200 0 PP'!AA19)</f>
        <v>-8.5217158422011704E-4</v>
      </c>
      <c r="AB19">
        <f>2*('2000 250 200 15 PP'!AB19-'2000 250 200 0 PP'!AB19)/('2000 250 200 15 PP'!AB19+'2000 250 200 0 PP'!AB19)</f>
        <v>-8.0294138301802512E-4</v>
      </c>
      <c r="AC19">
        <f>2*('2000 250 200 15 PP'!AC19-'2000 250 200 0 PP'!AC19)/('2000 250 200 15 PP'!AC19+'2000 250 200 0 PP'!AC19)</f>
        <v>-3.6985112385650457E-4</v>
      </c>
      <c r="AD19">
        <f>2*('2000 250 200 15 PP'!AD19-'2000 250 200 0 PP'!AD19)/('2000 250 200 15 PP'!AD19+'2000 250 200 0 PP'!AD19)</f>
        <v>-6.8345635721775368E-4</v>
      </c>
      <c r="AE19">
        <f>2*('2000 250 200 15 PP'!AE19-'2000 250 200 0 PP'!AE19)/('2000 250 200 15 PP'!AE19+'2000 250 200 0 PP'!AE19)</f>
        <v>-8.541958561383555E-4</v>
      </c>
      <c r="AF19">
        <f>2*('2000 250 200 15 PP'!AF19-'2000 250 200 0 PP'!AF19)/('2000 250 200 15 PP'!AF19+'2000 250 200 0 PP'!AF19)</f>
        <v>-9.3642728936497598E-4</v>
      </c>
      <c r="AG19">
        <f>2*('2000 250 200 15 PP'!AG19-'2000 250 200 0 PP'!AG19)/('2000 250 200 15 PP'!AG19+'2000 250 200 0 PP'!AG19)</f>
        <v>-9.372871968381291E-4</v>
      </c>
      <c r="AH19">
        <f>2*('2000 250 200 15 PP'!AH19-'2000 250 200 0 PP'!AH19)/('2000 250 200 15 PP'!AH19+'2000 250 200 0 PP'!AH19)</f>
        <v>-9.2145872721134865E-4</v>
      </c>
      <c r="AI19">
        <f>2*('2000 250 200 15 PP'!AI19-'2000 250 200 0 PP'!AI19)/('2000 250 200 15 PP'!AI19+'2000 250 200 0 PP'!AI19)</f>
        <v>-2.8352704196771603E-4</v>
      </c>
      <c r="AJ19">
        <f>2*('2000 250 200 15 PP'!AJ19-'2000 250 200 0 PP'!AJ19)/('2000 250 200 15 PP'!AJ19+'2000 250 200 0 PP'!AJ19)</f>
        <v>-6.0353025636930558E-4</v>
      </c>
      <c r="AK19">
        <f>2*('2000 250 200 15 PP'!AK19-'2000 250 200 0 PP'!AK19)/('2000 250 200 15 PP'!AK19+'2000 250 200 0 PP'!AK19)</f>
        <v>-8.0067718006251109E-4</v>
      </c>
      <c r="AL19">
        <f>2*('2000 250 200 15 PP'!AL19-'2000 250 200 0 PP'!AL19)/('2000 250 200 15 PP'!AL19+'2000 250 200 0 PP'!AL19)</f>
        <v>-9.35715468938525E-4</v>
      </c>
      <c r="AM19">
        <f>2*('2000 250 200 15 PP'!AM19-'2000 250 200 0 PP'!AM19)/('2000 250 200 15 PP'!AM19+'2000 250 200 0 PP'!AM19)</f>
        <v>-9.5313620885260127E-4</v>
      </c>
      <c r="AN19">
        <f>2*('2000 250 200 15 PP'!AN19-'2000 250 200 0 PP'!AN19)/('2000 250 200 15 PP'!AN19+'2000 250 200 0 PP'!AN19)</f>
        <v>-2.0968293812011608E-4</v>
      </c>
      <c r="AO19">
        <f>2*('2000 250 200 15 PP'!AO19-'2000 250 200 0 PP'!AO19)/('2000 250 200 15 PP'!AO19+'2000 250 200 0 PP'!AO19)</f>
        <v>-5.2549957920497708E-4</v>
      </c>
      <c r="AP19">
        <f>2*('2000 250 200 15 PP'!AP19-'2000 250 200 0 PP'!AP19)/('2000 250 200 15 PP'!AP19+'2000 250 200 0 PP'!AP19)</f>
        <v>-7.2600416040188571E-4</v>
      </c>
      <c r="AQ19">
        <f>2*('2000 250 200 15 PP'!AQ19-'2000 250 200 0 PP'!AQ19)/('2000 250 200 15 PP'!AQ19+'2000 250 200 0 PP'!AQ19)</f>
        <v>-9.2342698499397232E-4</v>
      </c>
      <c r="AR19">
        <f>2*('2000 250 200 15 PP'!AR19-'2000 250 200 0 PP'!AR19)/('2000 250 200 15 PP'!AR19+'2000 250 200 0 PP'!AR19)</f>
        <v>-1.4712880811610103E-4</v>
      </c>
      <c r="AS19">
        <f>2*('2000 250 200 15 PP'!AS19-'2000 250 200 0 PP'!AS19)/('2000 250 200 15 PP'!AS19+'2000 250 200 0 PP'!AS19)</f>
        <v>-4.5691920208442067E-4</v>
      </c>
      <c r="AT19">
        <f>2*('2000 250 200 15 PP'!AT19-'2000 250 200 0 PP'!AT19)/('2000 250 200 15 PP'!AT19+'2000 250 200 0 PP'!AT19)</f>
        <v>-6.3127266563859806E-4</v>
      </c>
      <c r="AU19">
        <f>2*('2000 250 200 15 PP'!AU19-'2000 250 200 0 PP'!AU19)/('2000 250 200 15 PP'!AU19+'2000 250 200 0 PP'!AU19)</f>
        <v>-9.3490498709203804E-5</v>
      </c>
      <c r="AV19">
        <f>2*('2000 250 200 15 PP'!AV19-'2000 250 200 0 PP'!AV19)/('2000 250 200 15 PP'!AV19+'2000 250 200 0 PP'!AV19)</f>
        <v>-4.0450613498785955E-4</v>
      </c>
      <c r="AW19">
        <f>2*('2000 250 200 15 PP'!AW19-'2000 250 200 0 PP'!AW19)/('2000 250 200 15 PP'!AW19+'2000 250 200 0 PP'!AW19)</f>
        <v>-4.5728293499487043E-5</v>
      </c>
      <c r="AX19">
        <f>'2000 250 200 15 PP'!AX19-'2000 250 200 0 PP'!AX19</f>
        <v>5.6232695435809443E-5</v>
      </c>
      <c r="AY19">
        <f>'2000 250 200 15 PP'!AY19-'2000 250 200 0 PP'!AY19</f>
        <v>-2.6593914736472435E-6</v>
      </c>
      <c r="AZ19">
        <f>'2000 250 200 15 PP'!AZ19-'2000 250 200 0 PP'!AZ19</f>
        <v>-2.6529958428389566E-5</v>
      </c>
      <c r="BA19">
        <f>'2000 250 200 15 PP'!BA19-'2000 250 200 0 PP'!BA19</f>
        <v>-3.3748445829595575E-5</v>
      </c>
      <c r="BB19">
        <f>'2000 250 200 15 PP'!BB19-'2000 250 200 0 PP'!BB19</f>
        <v>-3.3697577457636463E-5</v>
      </c>
      <c r="BC19">
        <f>'2000 250 200 15 PP'!BC19-'2000 250 200 0 PP'!BC19</f>
        <v>-3.150661009126976E-5</v>
      </c>
      <c r="BD19">
        <f>'2000 250 200 15 PP'!BD19-'2000 250 200 0 PP'!BD19</f>
        <v>-2.8313463564993979E-5</v>
      </c>
      <c r="BE19">
        <f>'2000 250 200 15 PP'!BE19-'2000 250 200 0 PP'!BE19</f>
        <v>-2.4862249448920348E-5</v>
      </c>
      <c r="BF19">
        <f>'2000 250 200 15 PP'!BF19-'2000 250 200 0 PP'!BF19</f>
        <v>6.5996406229451576E-5</v>
      </c>
      <c r="BG19">
        <f>'2000 250 200 15 PP'!BG19-'2000 250 200 0 PP'!BG19</f>
        <v>4.7848497485014629E-6</v>
      </c>
      <c r="BH19">
        <f>'2000 250 200 15 PP'!BH19-'2000 250 200 0 PP'!BH19</f>
        <v>-1.4687031705581943E-5</v>
      </c>
      <c r="BI19">
        <f>'2000 250 200 15 PP'!BI19-'2000 250 200 0 PP'!BI19</f>
        <v>-1.8874385102549129E-5</v>
      </c>
      <c r="BJ19">
        <f>'2000 250 200 15 PP'!BJ19-'2000 250 200 0 PP'!BJ19</f>
        <v>-1.7489154972079313E-5</v>
      </c>
      <c r="BK19">
        <f>'2000 250 200 15 PP'!BK19-'2000 250 200 0 PP'!BK19</f>
        <v>-1.5263296351777922E-5</v>
      </c>
      <c r="BL19">
        <f>'2000 250 200 15 PP'!BL19-'2000 250 200 0 PP'!BL19</f>
        <v>-1.2851699257465654E-5</v>
      </c>
      <c r="BM19">
        <f>'2000 250 200 15 PP'!BM19-'2000 250 200 0 PP'!BM19</f>
        <v>6.5501562408365466E-5</v>
      </c>
      <c r="BN19">
        <f>'2000 250 200 15 PP'!BN19-'2000 250 200 0 PP'!BN19</f>
        <v>8.5465814835539167E-6</v>
      </c>
      <c r="BO19">
        <f>'2000 250 200 15 PP'!BO19-'2000 250 200 0 PP'!BO19</f>
        <v>-6.8216173784163558E-6</v>
      </c>
      <c r="BP19">
        <f>'2000 250 200 15 PP'!BP19-'2000 250 200 0 PP'!BP19</f>
        <v>-9.7691099270602599E-6</v>
      </c>
      <c r="BQ19">
        <f>'2000 250 200 15 PP'!BQ19-'2000 250 200 0 PP'!BQ19</f>
        <v>-8.4494438493225299E-6</v>
      </c>
      <c r="BR19">
        <f>'2000 250 200 15 PP'!BR19-'2000 250 200 0 PP'!BR19</f>
        <v>-6.9341793325072842E-6</v>
      </c>
      <c r="BS19">
        <f>'2000 250 200 15 PP'!BS19-'2000 250 200 0 PP'!BS19</f>
        <v>6.1832044359971805E-5</v>
      </c>
      <c r="BT19">
        <f>'2000 250 200 15 PP'!BT19-'2000 250 200 0 PP'!BT19</f>
        <v>9.7637816225265572E-6</v>
      </c>
      <c r="BU19">
        <f>'2000 250 200 15 PP'!BU19-'2000 250 200 0 PP'!BU19</f>
        <v>-2.6231920016855925E-6</v>
      </c>
      <c r="BV19">
        <f>'2000 250 200 15 PP'!BV19-'2000 250 200 0 PP'!BV19</f>
        <v>-5.1757528111394391E-6</v>
      </c>
      <c r="BW19">
        <f>'2000 250 200 15 PP'!BW19-'2000 250 200 0 PP'!BW19</f>
        <v>-4.180807428762201E-6</v>
      </c>
      <c r="BX19">
        <f>'2000 250 200 15 PP'!BX19-'2000 250 200 0 PP'!BX19</f>
        <v>5.7257873410501703E-5</v>
      </c>
      <c r="BY19">
        <f>'2000 250 200 15 PP'!BY19-'2000 250 200 0 PP'!BY19</f>
        <v>9.6457385795542527E-6</v>
      </c>
      <c r="BZ19">
        <f>'2000 250 200 15 PP'!BZ19-'2000 250 200 0 PP'!BZ19</f>
        <v>-4.1208107473544864E-7</v>
      </c>
      <c r="CA19">
        <f>'2000 250 200 15 PP'!CA19-'2000 250 200 0 PP'!CA19</f>
        <v>-2.8679912746475827E-6</v>
      </c>
      <c r="CB19">
        <f>'2000 250 200 15 PP'!CB19-'2000 250 200 0 PP'!CB19</f>
        <v>5.2660932018805395E-5</v>
      </c>
      <c r="CC19">
        <f>'2000 250 200 15 PP'!CC19-'2000 250 200 0 PP'!CC19</f>
        <v>8.8591150539593655E-6</v>
      </c>
      <c r="CD19">
        <f>'2000 250 200 15 PP'!CD19-'2000 250 200 0 PP'!CD19</f>
        <v>7.8480764456601015E-7</v>
      </c>
      <c r="CE19">
        <f>'2000 250 200 15 PP'!CE19-'2000 250 200 0 PP'!CE19</f>
        <v>4.842196284604583E-5</v>
      </c>
      <c r="CF19">
        <f>'2000 250 200 15 PP'!CF19-'2000 250 200 0 PP'!CF19</f>
        <v>7.7363675512059915E-6</v>
      </c>
      <c r="CG19">
        <f>'2000 250 200 15 PP'!CG19-'2000 250 200 0 PP'!CG19</f>
        <v>4.4715857493063393E-5</v>
      </c>
      <c r="CH19" s="7">
        <v>250</v>
      </c>
      <c r="CI19" s="8">
        <v>250</v>
      </c>
      <c r="CJ19" s="8">
        <v>240</v>
      </c>
      <c r="CK19" s="8">
        <f t="shared" si="8"/>
        <v>1</v>
      </c>
      <c r="CL19" s="8">
        <f t="shared" si="9"/>
        <v>1</v>
      </c>
      <c r="CM19">
        <f t="shared" si="10"/>
        <v>0.04</v>
      </c>
      <c r="CN19">
        <f t="shared" si="14"/>
        <v>375</v>
      </c>
      <c r="CO19">
        <f t="shared" si="15"/>
        <v>500</v>
      </c>
      <c r="CP19">
        <f t="shared" si="15"/>
        <v>625</v>
      </c>
      <c r="CQ19">
        <f t="shared" si="15"/>
        <v>750</v>
      </c>
      <c r="CR19">
        <f t="shared" si="15"/>
        <v>875</v>
      </c>
      <c r="CS19">
        <f t="shared" si="15"/>
        <v>1000</v>
      </c>
      <c r="CT19">
        <f t="shared" si="15"/>
        <v>1125</v>
      </c>
      <c r="CU19">
        <f t="shared" si="15"/>
        <v>1250</v>
      </c>
      <c r="CV19">
        <f t="shared" si="16"/>
        <v>1.5</v>
      </c>
      <c r="CW19">
        <f t="shared" si="16"/>
        <v>2</v>
      </c>
      <c r="CX19">
        <f t="shared" si="16"/>
        <v>2.5</v>
      </c>
      <c r="CY19">
        <f t="shared" si="16"/>
        <v>3</v>
      </c>
      <c r="CZ19">
        <f t="shared" si="16"/>
        <v>3.5</v>
      </c>
      <c r="DA19">
        <f t="shared" si="16"/>
        <v>4</v>
      </c>
      <c r="DB19">
        <f t="shared" si="16"/>
        <v>4.5</v>
      </c>
      <c r="DC19">
        <f t="shared" si="16"/>
        <v>5</v>
      </c>
      <c r="DD19" s="11">
        <f t="shared" si="17"/>
        <v>2.6666666666666668E-2</v>
      </c>
      <c r="DE19" s="11">
        <f t="shared" si="17"/>
        <v>0.02</v>
      </c>
      <c r="DF19" s="11">
        <f t="shared" si="17"/>
        <v>1.6E-2</v>
      </c>
      <c r="DG19" s="11">
        <f t="shared" si="17"/>
        <v>1.3333333333333334E-2</v>
      </c>
      <c r="DH19" s="11">
        <f t="shared" si="17"/>
        <v>1.1428571428571429E-2</v>
      </c>
      <c r="DI19" s="11">
        <f t="shared" si="17"/>
        <v>0.01</v>
      </c>
      <c r="DJ19" s="11">
        <f t="shared" si="17"/>
        <v>8.8888888888888889E-3</v>
      </c>
      <c r="DK19" s="11">
        <f t="shared" si="17"/>
        <v>8.0000000000000002E-3</v>
      </c>
    </row>
    <row r="20" spans="1:115">
      <c r="A20">
        <f>'2000 250 200 1'!A21</f>
        <v>17</v>
      </c>
      <c r="B20">
        <f t="shared" si="6"/>
        <v>-170</v>
      </c>
      <c r="C20">
        <f>'2000 250 200 1'!B21</f>
        <v>7.1269999999999997E-3</v>
      </c>
      <c r="D20">
        <f t="shared" si="7"/>
        <v>-2.1470932412030463</v>
      </c>
      <c r="E20">
        <f>2*('2000 250 200 15 PP'!E20-'2000 250 200 0 PP'!E20)/('2000 250 200 15 PP'!E20+'2000 250 200 0 PP'!E20)</f>
        <v>-6.5433099219175785E-4</v>
      </c>
      <c r="F20">
        <f>2*('2000 250 200 15 PP'!F20-'2000 250 200 0 PP'!F20)/('2000 250 200 15 PP'!F20+'2000 250 200 0 PP'!F20)</f>
        <v>-7.95793936011787E-4</v>
      </c>
      <c r="G20">
        <f>2*('2000 250 200 15 PP'!G20-'2000 250 200 0 PP'!G20)/('2000 250 200 15 PP'!G20+'2000 250 200 0 PP'!G20)</f>
        <v>-7.8969472397747039E-4</v>
      </c>
      <c r="H20">
        <f>2*('2000 250 200 15 PP'!H20-'2000 250 200 0 PP'!H20)/('2000 250 200 15 PP'!H20+'2000 250 200 0 PP'!H20)</f>
        <v>-7.3231848311274255E-4</v>
      </c>
      <c r="I20">
        <f>2*('2000 250 200 15 PP'!I20-'2000 250 200 0 PP'!I20)/('2000 250 200 15 PP'!I20+'2000 250 200 0 PP'!I20)</f>
        <v>-6.6096175761775516E-4</v>
      </c>
      <c r="J20">
        <f>2*('2000 250 200 15 PP'!J20-'2000 250 200 0 PP'!J20)/('2000 250 200 15 PP'!J20+'2000 250 200 0 PP'!J20)</f>
        <v>-5.9096991458084172E-4</v>
      </c>
      <c r="K20">
        <f>2*('2000 250 200 15 PP'!K20-'2000 250 200 0 PP'!K20)/('2000 250 200 15 PP'!K20+'2000 250 200 0 PP'!K20)</f>
        <v>-5.2590236126434143E-4</v>
      </c>
      <c r="L20">
        <f>2*('2000 250 200 15 PP'!L20-'2000 250 200 0 PP'!L20)/('2000 250 200 15 PP'!L20+'2000 250 200 0 PP'!L20)</f>
        <v>-4.6771224524444483E-4</v>
      </c>
      <c r="M20">
        <f>2*('2000 250 200 15 PP'!M20-'2000 250 200 0 PP'!M20)/('2000 250 200 15 PP'!M20+'2000 250 200 0 PP'!M20)</f>
        <v>-4.1692788314788207E-4</v>
      </c>
      <c r="N20">
        <f>2*('2000 250 200 15 PP'!N20-'2000 250 200 0 PP'!N20)/('2000 250 200 15 PP'!N20+'2000 250 200 0 PP'!N20)</f>
        <v>-5.6932585321189217E-4</v>
      </c>
      <c r="O20">
        <f>2*('2000 250 200 15 PP'!O20-'2000 250 200 0 PP'!O20)/('2000 250 200 15 PP'!O20+'2000 250 200 0 PP'!O20)</f>
        <v>-8.0176106547162032E-4</v>
      </c>
      <c r="P20">
        <f>2*('2000 250 200 15 PP'!P20-'2000 250 200 0 PP'!P20)/('2000 250 200 15 PP'!P20+'2000 250 200 0 PP'!P20)</f>
        <v>-8.6603916067252659E-4</v>
      </c>
      <c r="Q20">
        <f>2*('2000 250 200 15 PP'!Q20-'2000 250 200 0 PP'!Q20)/('2000 250 200 15 PP'!Q20+'2000 250 200 0 PP'!Q20)</f>
        <v>-8.5156300187404655E-4</v>
      </c>
      <c r="R20">
        <f>2*('2000 250 200 15 PP'!R20-'2000 250 200 0 PP'!R20)/('2000 250 200 15 PP'!R20+'2000 250 200 0 PP'!R20)</f>
        <v>-8.0131335115279966E-4</v>
      </c>
      <c r="S20">
        <f>2*('2000 250 200 15 PP'!S20-'2000 250 200 0 PP'!S20)/('2000 250 200 15 PP'!S20+'2000 250 200 0 PP'!S20)</f>
        <v>-7.4295160943145511E-4</v>
      </c>
      <c r="T20">
        <f>2*('2000 250 200 15 PP'!T20-'2000 250 200 0 PP'!T20)/('2000 250 200 15 PP'!T20+'2000 250 200 0 PP'!T20)</f>
        <v>-6.8093331781366427E-4</v>
      </c>
      <c r="U20">
        <f>2*('2000 250 200 15 PP'!U20-'2000 250 200 0 PP'!U20)/('2000 250 200 15 PP'!U20+'2000 250 200 0 PP'!U20)</f>
        <v>-6.1962398438574059E-4</v>
      </c>
      <c r="V20">
        <f>2*('2000 250 200 15 PP'!V20-'2000 250 200 0 PP'!V20)/('2000 250 200 15 PP'!V20+'2000 250 200 0 PP'!V20)</f>
        <v>-4.6792759768694489E-4</v>
      </c>
      <c r="W20">
        <f>2*('2000 250 200 15 PP'!W20-'2000 250 200 0 PP'!W20)/('2000 250 200 15 PP'!W20+'2000 250 200 0 PP'!W20)</f>
        <v>-7.5525623205722147E-4</v>
      </c>
      <c r="X20">
        <f>2*('2000 250 200 15 PP'!X20-'2000 250 200 0 PP'!X20)/('2000 250 200 15 PP'!X20+'2000 250 200 0 PP'!X20)</f>
        <v>-8.8040821831543144E-4</v>
      </c>
      <c r="Y20">
        <f>2*('2000 250 200 15 PP'!Y20-'2000 250 200 0 PP'!Y20)/('2000 250 200 15 PP'!Y20+'2000 250 200 0 PP'!Y20)</f>
        <v>-9.1450364123716926E-4</v>
      </c>
      <c r="Z20">
        <f>2*('2000 250 200 15 PP'!Z20-'2000 250 200 0 PP'!Z20)/('2000 250 200 15 PP'!Z20+'2000 250 200 0 PP'!Z20)</f>
        <v>-8.892732244608233E-4</v>
      </c>
      <c r="AA20">
        <f>2*('2000 250 200 15 PP'!AA20-'2000 250 200 0 PP'!AA20)/('2000 250 200 15 PP'!AA20+'2000 250 200 0 PP'!AA20)</f>
        <v>-8.5199451365094157E-4</v>
      </c>
      <c r="AB20">
        <f>2*('2000 250 200 15 PP'!AB20-'2000 250 200 0 PP'!AB20)/('2000 250 200 15 PP'!AB20+'2000 250 200 0 PP'!AB20)</f>
        <v>-8.0401512193052464E-4</v>
      </c>
      <c r="AC20">
        <f>2*('2000 250 200 15 PP'!AC20-'2000 250 200 0 PP'!AC20)/('2000 250 200 15 PP'!AC20+'2000 250 200 0 PP'!AC20)</f>
        <v>-3.7055333695221551E-4</v>
      </c>
      <c r="AD20">
        <f>2*('2000 250 200 15 PP'!AD20-'2000 250 200 0 PP'!AD20)/('2000 250 200 15 PP'!AD20+'2000 250 200 0 PP'!AD20)</f>
        <v>-6.839094310441611E-4</v>
      </c>
      <c r="AE20">
        <f>2*('2000 250 200 15 PP'!AE20-'2000 250 200 0 PP'!AE20)/('2000 250 200 15 PP'!AE20+'2000 250 200 0 PP'!AE20)</f>
        <v>-8.535476473860358E-4</v>
      </c>
      <c r="AF20">
        <f>2*('2000 250 200 15 PP'!AF20-'2000 250 200 0 PP'!AF20)/('2000 250 200 15 PP'!AF20+'2000 250 200 0 PP'!AF20)</f>
        <v>-9.396931920699227E-4</v>
      </c>
      <c r="AG20">
        <f>2*('2000 250 200 15 PP'!AG20-'2000 250 200 0 PP'!AG20)/('2000 250 200 15 PP'!AG20+'2000 250 200 0 PP'!AG20)</f>
        <v>-9.3418180166608439E-4</v>
      </c>
      <c r="AH20">
        <f>2*('2000 250 200 15 PP'!AH20-'2000 250 200 0 PP'!AH20)/('2000 250 200 15 PP'!AH20+'2000 250 200 0 PP'!AH20)</f>
        <v>-9.1951878987714245E-4</v>
      </c>
      <c r="AI20">
        <f>2*('2000 250 200 15 PP'!AI20-'2000 250 200 0 PP'!AI20)/('2000 250 200 15 PP'!AI20+'2000 250 200 0 PP'!AI20)</f>
        <v>-2.8429925021995111E-4</v>
      </c>
      <c r="AJ20">
        <f>2*('2000 250 200 15 PP'!AJ20-'2000 250 200 0 PP'!AJ20)/('2000 250 200 15 PP'!AJ20+'2000 250 200 0 PP'!AJ20)</f>
        <v>-6.0449280990395053E-4</v>
      </c>
      <c r="AK20">
        <f>2*('2000 250 200 15 PP'!AK20-'2000 250 200 0 PP'!AK20)/('2000 250 200 15 PP'!AK20+'2000 250 200 0 PP'!AK20)</f>
        <v>-7.9748669773541169E-4</v>
      </c>
      <c r="AL20">
        <f>2*('2000 250 200 15 PP'!AL20-'2000 250 200 0 PP'!AL20)/('2000 250 200 15 PP'!AL20+'2000 250 200 0 PP'!AL20)</f>
        <v>-9.4425466641719611E-4</v>
      </c>
      <c r="AM20">
        <f>2*('2000 250 200 15 PP'!AM20-'2000 250 200 0 PP'!AM20)/('2000 250 200 15 PP'!AM20+'2000 250 200 0 PP'!AM20)</f>
        <v>-9.4886897479598239E-4</v>
      </c>
      <c r="AN20">
        <f>2*('2000 250 200 15 PP'!AN20-'2000 250 200 0 PP'!AN20)/('2000 250 200 15 PP'!AN20+'2000 250 200 0 PP'!AN20)</f>
        <v>-2.1041492415070599E-4</v>
      </c>
      <c r="AO20">
        <f>2*('2000 250 200 15 PP'!AO20-'2000 250 200 0 PP'!AO20)/('2000 250 200 15 PP'!AO20+'2000 250 200 0 PP'!AO20)</f>
        <v>-5.2809392017025758E-4</v>
      </c>
      <c r="AP20">
        <f>2*('2000 250 200 15 PP'!AP20-'2000 250 200 0 PP'!AP20)/('2000 250 200 15 PP'!AP20+'2000 250 200 0 PP'!AP20)</f>
        <v>-7.1632919822800034E-4</v>
      </c>
      <c r="AQ20">
        <f>2*('2000 250 200 15 PP'!AQ20-'2000 250 200 0 PP'!AQ20)/('2000 250 200 15 PP'!AQ20+'2000 250 200 0 PP'!AQ20)</f>
        <v>-9.4100168542157563E-4</v>
      </c>
      <c r="AR20">
        <f>2*('2000 250 200 15 PP'!AR20-'2000 250 200 0 PP'!AR20)/('2000 250 200 15 PP'!AR20+'2000 250 200 0 PP'!AR20)</f>
        <v>-1.4749904546390442E-4</v>
      </c>
      <c r="AS20">
        <f>2*('2000 250 200 15 PP'!AS20-'2000 250 200 0 PP'!AS20)/('2000 250 200 15 PP'!AS20+'2000 250 200 0 PP'!AS20)</f>
        <v>-4.6369590071767256E-4</v>
      </c>
      <c r="AT20">
        <f>2*('2000 250 200 15 PP'!AT20-'2000 250 200 0 PP'!AT20)/('2000 250 200 15 PP'!AT20+'2000 250 200 0 PP'!AT20)</f>
        <v>-6.0848664608740264E-4</v>
      </c>
      <c r="AU20">
        <f>2*('2000 250 200 15 PP'!AU20-'2000 250 200 0 PP'!AU20)/('2000 250 200 15 PP'!AU20+'2000 250 200 0 PP'!AU20)</f>
        <v>-9.2762389043012206E-5</v>
      </c>
      <c r="AV20">
        <f>2*('2000 250 200 15 PP'!AV20-'2000 250 200 0 PP'!AV20)/('2000 250 200 15 PP'!AV20+'2000 250 200 0 PP'!AV20)</f>
        <v>-4.2016334694152275E-4</v>
      </c>
      <c r="AW20">
        <f>2*('2000 250 200 15 PP'!AW20-'2000 250 200 0 PP'!AW20)/('2000 250 200 15 PP'!AW20+'2000 250 200 0 PP'!AW20)</f>
        <v>-4.2497439508987638E-5</v>
      </c>
      <c r="AX20">
        <f>'2000 250 200 15 PP'!AX20-'2000 250 200 0 PP'!AX20</f>
        <v>5.6141433075973524E-5</v>
      </c>
      <c r="AY20">
        <f>'2000 250 200 15 PP'!AY20-'2000 250 200 0 PP'!AY20</f>
        <v>-2.7007614048502049E-6</v>
      </c>
      <c r="AZ20">
        <f>'2000 250 200 15 PP'!AZ20-'2000 250 200 0 PP'!AZ20</f>
        <v>-2.6547904404539135E-5</v>
      </c>
      <c r="BA20">
        <f>'2000 250 200 15 PP'!BA20-'2000 250 200 0 PP'!BA20</f>
        <v>-3.3786094705168246E-5</v>
      </c>
      <c r="BB20">
        <f>'2000 250 200 15 PP'!BB20-'2000 250 200 0 PP'!BB20</f>
        <v>-3.3601956029194469E-5</v>
      </c>
      <c r="BC20">
        <f>'2000 250 200 15 PP'!BC20-'2000 250 200 0 PP'!BC20</f>
        <v>-3.1522344422441062E-5</v>
      </c>
      <c r="BD20">
        <f>'2000 250 200 15 PP'!BD20-'2000 250 200 0 PP'!BD20</f>
        <v>-2.8368573580461742E-5</v>
      </c>
      <c r="BE20">
        <f>'2000 250 200 15 PP'!BE20-'2000 250 200 0 PP'!BE20</f>
        <v>-2.4871391438835433E-5</v>
      </c>
      <c r="BF20">
        <f>'2000 250 200 15 PP'!BF20-'2000 250 200 0 PP'!BF20</f>
        <v>6.5898164672284487E-5</v>
      </c>
      <c r="BG20">
        <f>'2000 250 200 15 PP'!BG20-'2000 250 200 0 PP'!BG20</f>
        <v>4.7460794434517339E-6</v>
      </c>
      <c r="BH20">
        <f>'2000 250 200 15 PP'!BH20-'2000 250 200 0 PP'!BH20</f>
        <v>-1.4691810197656197E-5</v>
      </c>
      <c r="BI20">
        <f>'2000 250 200 15 PP'!BI20-'2000 250 200 0 PP'!BI20</f>
        <v>-1.8947433456553697E-5</v>
      </c>
      <c r="BJ20">
        <f>'2000 250 200 15 PP'!BJ20-'2000 250 200 0 PP'!BJ20</f>
        <v>-1.7395063036371172E-5</v>
      </c>
      <c r="BK20">
        <f>'2000 250 200 15 PP'!BK20-'2000 250 200 0 PP'!BK20</f>
        <v>-1.5252619602702799E-5</v>
      </c>
      <c r="BL20">
        <f>'2000 250 200 15 PP'!BL20-'2000 250 200 0 PP'!BL20</f>
        <v>-1.2895094727530254E-5</v>
      </c>
      <c r="BM20">
        <f>'2000 250 200 15 PP'!BM20-'2000 250 200 0 PP'!BM20</f>
        <v>6.5409666655830145E-5</v>
      </c>
      <c r="BN20">
        <f>'2000 250 200 15 PP'!BN20-'2000 250 200 0 PP'!BN20</f>
        <v>8.5078480019373792E-6</v>
      </c>
      <c r="BO20">
        <f>'2000 250 200 15 PP'!BO20-'2000 250 200 0 PP'!BO20</f>
        <v>-6.7860643484934924E-6</v>
      </c>
      <c r="BP20">
        <f>'2000 250 200 15 PP'!BP20-'2000 250 200 0 PP'!BP20</f>
        <v>-9.8856659872664787E-6</v>
      </c>
      <c r="BQ20">
        <f>'2000 250 200 15 PP'!BQ20-'2000 250 200 0 PP'!BQ20</f>
        <v>-8.3731799664261974E-6</v>
      </c>
      <c r="BR20">
        <f>'2000 250 200 15 PP'!BR20-'2000 250 200 0 PP'!BR20</f>
        <v>-6.9002059805214899E-6</v>
      </c>
      <c r="BS20">
        <f>'2000 250 200 15 PP'!BS20-'2000 250 200 0 PP'!BS20</f>
        <v>6.1750841392760325E-5</v>
      </c>
      <c r="BT20">
        <f>'2000 250 200 15 PP'!BT20-'2000 250 200 0 PP'!BT20</f>
        <v>9.7074972810334836E-6</v>
      </c>
      <c r="BU20">
        <f>'2000 250 200 15 PP'!BU20-'2000 250 200 0 PP'!BU20</f>
        <v>-2.523585477351431E-6</v>
      </c>
      <c r="BV20">
        <f>'2000 250 200 15 PP'!BV20-'2000 250 200 0 PP'!BV20</f>
        <v>-5.3288427084401124E-6</v>
      </c>
      <c r="BW20">
        <f>'2000 250 200 15 PP'!BW20-'2000 250 200 0 PP'!BW20</f>
        <v>-4.1327468486961755E-6</v>
      </c>
      <c r="BX20">
        <f>'2000 250 200 15 PP'!BX20-'2000 250 200 0 PP'!BX20</f>
        <v>5.7198459924870382E-5</v>
      </c>
      <c r="BY20">
        <f>'2000 250 200 15 PP'!BY20-'2000 250 200 0 PP'!BY20</f>
        <v>9.5374033770995181E-6</v>
      </c>
      <c r="BZ20">
        <f>'2000 250 200 15 PP'!BZ20-'2000 250 200 0 PP'!BZ20</f>
        <v>-2.2695051705295954E-7</v>
      </c>
      <c r="CA20">
        <f>'2000 250 200 15 PP'!CA20-'2000 250 200 0 PP'!CA20</f>
        <v>-3.0423105099666725E-6</v>
      </c>
      <c r="CB20">
        <f>'2000 250 200 15 PP'!CB20-'2000 250 200 0 PP'!CB20</f>
        <v>5.2647580321057985E-5</v>
      </c>
      <c r="CC20">
        <f>'2000 250 200 15 PP'!CC20-'2000 250 200 0 PP'!CC20</f>
        <v>8.6515568197068071E-6</v>
      </c>
      <c r="CD20">
        <f>'2000 250 200 15 PP'!CD20-'2000 250 200 0 PP'!CD20</f>
        <v>1.068910370684989E-6</v>
      </c>
      <c r="CE20">
        <f>'2000 250 200 15 PP'!CE20-'2000 250 200 0 PP'!CE20</f>
        <v>4.8500365293052683E-5</v>
      </c>
      <c r="CF20">
        <f>'2000 250 200 15 PP'!CF20-'2000 250 200 0 PP'!CF20</f>
        <v>7.3742237483506723E-6</v>
      </c>
      <c r="CG20">
        <f>'2000 250 200 15 PP'!CG20-'2000 250 200 0 PP'!CG20</f>
        <v>4.495773151116933E-5</v>
      </c>
      <c r="CH20" s="7">
        <v>250</v>
      </c>
      <c r="CI20" s="8">
        <v>250</v>
      </c>
      <c r="CJ20" s="8">
        <v>240</v>
      </c>
      <c r="CK20" s="8">
        <f t="shared" si="8"/>
        <v>1</v>
      </c>
      <c r="CL20" s="8">
        <f t="shared" si="9"/>
        <v>1</v>
      </c>
      <c r="CM20">
        <f t="shared" si="10"/>
        <v>0.04</v>
      </c>
      <c r="CN20">
        <f t="shared" si="14"/>
        <v>375</v>
      </c>
      <c r="CO20">
        <f t="shared" ref="CO20:CU35" si="18">CN20+125</f>
        <v>500</v>
      </c>
      <c r="CP20">
        <f t="shared" si="18"/>
        <v>625</v>
      </c>
      <c r="CQ20">
        <f t="shared" si="18"/>
        <v>750</v>
      </c>
      <c r="CR20">
        <f t="shared" si="18"/>
        <v>875</v>
      </c>
      <c r="CS20">
        <f t="shared" si="18"/>
        <v>1000</v>
      </c>
      <c r="CT20">
        <f t="shared" si="18"/>
        <v>1125</v>
      </c>
      <c r="CU20">
        <f t="shared" si="18"/>
        <v>1250</v>
      </c>
      <c r="CV20">
        <f t="shared" si="16"/>
        <v>1.5</v>
      </c>
      <c r="CW20">
        <f t="shared" si="16"/>
        <v>2</v>
      </c>
      <c r="CX20">
        <f t="shared" si="16"/>
        <v>2.5</v>
      </c>
      <c r="CY20">
        <f t="shared" si="16"/>
        <v>3</v>
      </c>
      <c r="CZ20">
        <f t="shared" si="16"/>
        <v>3.5</v>
      </c>
      <c r="DA20">
        <f t="shared" si="16"/>
        <v>4</v>
      </c>
      <c r="DB20">
        <f t="shared" si="16"/>
        <v>4.5</v>
      </c>
      <c r="DC20">
        <f t="shared" si="16"/>
        <v>5</v>
      </c>
      <c r="DD20" s="11">
        <f t="shared" si="17"/>
        <v>2.6666666666666668E-2</v>
      </c>
      <c r="DE20" s="11">
        <f t="shared" si="17"/>
        <v>0.02</v>
      </c>
      <c r="DF20" s="11">
        <f t="shared" si="17"/>
        <v>1.6E-2</v>
      </c>
      <c r="DG20" s="11">
        <f t="shared" si="17"/>
        <v>1.3333333333333334E-2</v>
      </c>
      <c r="DH20" s="11">
        <f t="shared" si="17"/>
        <v>1.1428571428571429E-2</v>
      </c>
      <c r="DI20" s="11">
        <f t="shared" si="17"/>
        <v>0.01</v>
      </c>
      <c r="DJ20" s="11">
        <f t="shared" si="17"/>
        <v>8.8888888888888889E-3</v>
      </c>
      <c r="DK20" s="11">
        <f t="shared" si="17"/>
        <v>8.0000000000000002E-3</v>
      </c>
    </row>
    <row r="21" spans="1:115">
      <c r="A21">
        <f>'2000 250 200 1'!A22</f>
        <v>18</v>
      </c>
      <c r="B21">
        <f t="shared" si="6"/>
        <v>-180</v>
      </c>
      <c r="C21">
        <f>'2000 250 200 1'!B22</f>
        <v>8.0000000000000002E-3</v>
      </c>
      <c r="D21">
        <f t="shared" si="7"/>
        <v>-2.0969100130080562</v>
      </c>
      <c r="E21">
        <f>2*('2000 250 200 15 PP'!E21-'2000 250 200 0 PP'!E21)/('2000 250 200 15 PP'!E21+'2000 250 200 0 PP'!E21)</f>
        <v>-6.5388789088005931E-4</v>
      </c>
      <c r="F21">
        <f>2*('2000 250 200 15 PP'!F21-'2000 250 200 0 PP'!F21)/('2000 250 200 15 PP'!F21+'2000 250 200 0 PP'!F21)</f>
        <v>-7.9564707894536101E-4</v>
      </c>
      <c r="G21">
        <f>2*('2000 250 200 15 PP'!G21-'2000 250 200 0 PP'!G21)/('2000 250 200 15 PP'!G21+'2000 250 200 0 PP'!G21)</f>
        <v>-7.8967194877725634E-4</v>
      </c>
      <c r="H21">
        <f>2*('2000 250 200 15 PP'!H21-'2000 250 200 0 PP'!H21)/('2000 250 200 15 PP'!H21+'2000 250 200 0 PP'!H21)</f>
        <v>-7.3234779646622289E-4</v>
      </c>
      <c r="I21">
        <f>2*('2000 250 200 15 PP'!I21-'2000 250 200 0 PP'!I21)/('2000 250 200 15 PP'!I21+'2000 250 200 0 PP'!I21)</f>
        <v>-6.6108844895166826E-4</v>
      </c>
      <c r="J21">
        <f>2*('2000 250 200 15 PP'!J21-'2000 250 200 0 PP'!J21)/('2000 250 200 15 PP'!J21+'2000 250 200 0 PP'!J21)</f>
        <v>-5.9084010836800134E-4</v>
      </c>
      <c r="K21">
        <f>2*('2000 250 200 15 PP'!K21-'2000 250 200 0 PP'!K21)/('2000 250 200 15 PP'!K21+'2000 250 200 0 PP'!K21)</f>
        <v>-5.2581675074009034E-4</v>
      </c>
      <c r="L21">
        <f>2*('2000 250 200 15 PP'!L21-'2000 250 200 0 PP'!L21)/('2000 250 200 15 PP'!L21+'2000 250 200 0 PP'!L21)</f>
        <v>-4.6777104374794311E-4</v>
      </c>
      <c r="M21">
        <f>2*('2000 250 200 15 PP'!M21-'2000 250 200 0 PP'!M21)/('2000 250 200 15 PP'!M21+'2000 250 200 0 PP'!M21)</f>
        <v>-4.1701164594519372E-4</v>
      </c>
      <c r="N21">
        <f>2*('2000 250 200 15 PP'!N21-'2000 250 200 0 PP'!N21)/('2000 250 200 15 PP'!N21+'2000 250 200 0 PP'!N21)</f>
        <v>-5.6870468711161138E-4</v>
      </c>
      <c r="O21">
        <f>2*('2000 250 200 15 PP'!O21-'2000 250 200 0 PP'!O21)/('2000 250 200 15 PP'!O21+'2000 250 200 0 PP'!O21)</f>
        <v>-8.0149281752142176E-4</v>
      </c>
      <c r="P21">
        <f>2*('2000 250 200 15 PP'!P21-'2000 250 200 0 PP'!P21)/('2000 250 200 15 PP'!P21+'2000 250 200 0 PP'!P21)</f>
        <v>-8.6594699151415684E-4</v>
      </c>
      <c r="Q21">
        <f>2*('2000 250 200 15 PP'!Q21-'2000 250 200 0 PP'!Q21)/('2000 250 200 15 PP'!Q21+'2000 250 200 0 PP'!Q21)</f>
        <v>-8.5142953787248907E-4</v>
      </c>
      <c r="R21">
        <f>2*('2000 250 200 15 PP'!R21-'2000 250 200 0 PP'!R21)/('2000 250 200 15 PP'!R21+'2000 250 200 0 PP'!R21)</f>
        <v>-8.0195466111854946E-4</v>
      </c>
      <c r="S21">
        <f>2*('2000 250 200 15 PP'!S21-'2000 250 200 0 PP'!S21)/('2000 250 200 15 PP'!S21+'2000 250 200 0 PP'!S21)</f>
        <v>-7.4271858706149031E-4</v>
      </c>
      <c r="T21">
        <f>2*('2000 250 200 15 PP'!T21-'2000 250 200 0 PP'!T21)/('2000 250 200 15 PP'!T21+'2000 250 200 0 PP'!T21)</f>
        <v>-6.8046276634800573E-4</v>
      </c>
      <c r="U21">
        <f>2*('2000 250 200 15 PP'!U21-'2000 250 200 0 PP'!U21)/('2000 250 200 15 PP'!U21+'2000 250 200 0 PP'!U21)</f>
        <v>-6.1960796952063022E-4</v>
      </c>
      <c r="V21">
        <f>2*('2000 250 200 15 PP'!V21-'2000 250 200 0 PP'!V21)/('2000 250 200 15 PP'!V21+'2000 250 200 0 PP'!V21)</f>
        <v>-4.6715243348262943E-4</v>
      </c>
      <c r="W21">
        <f>2*('2000 250 200 15 PP'!W21-'2000 250 200 0 PP'!W21)/('2000 250 200 15 PP'!W21+'2000 250 200 0 PP'!W21)</f>
        <v>-7.5486048711225211E-4</v>
      </c>
      <c r="X21">
        <f>2*('2000 250 200 15 PP'!X21-'2000 250 200 0 PP'!X21)/('2000 250 200 15 PP'!X21+'2000 250 200 0 PP'!X21)</f>
        <v>-8.8035701371114714E-4</v>
      </c>
      <c r="Y21">
        <f>2*('2000 250 200 15 PP'!Y21-'2000 250 200 0 PP'!Y21)/('2000 250 200 15 PP'!Y21+'2000 250 200 0 PP'!Y21)</f>
        <v>-9.1339948833165123E-4</v>
      </c>
      <c r="Z21">
        <f>2*('2000 250 200 15 PP'!Z21-'2000 250 200 0 PP'!Z21)/('2000 250 200 15 PP'!Z21+'2000 250 200 0 PP'!Z21)</f>
        <v>-8.9123270695114058E-4</v>
      </c>
      <c r="AA21">
        <f>2*('2000 250 200 15 PP'!AA21-'2000 250 200 0 PP'!AA21)/('2000 250 200 15 PP'!AA21+'2000 250 200 0 PP'!AA21)</f>
        <v>-8.5217944181176523E-4</v>
      </c>
      <c r="AB21">
        <f>2*('2000 250 200 15 PP'!AB21-'2000 250 200 0 PP'!AB21)/('2000 250 200 15 PP'!AB21+'2000 250 200 0 PP'!AB21)</f>
        <v>-8.0263182750290956E-4</v>
      </c>
      <c r="AC21">
        <f>2*('2000 250 200 15 PP'!AC21-'2000 250 200 0 PP'!AC21)/('2000 250 200 15 PP'!AC21+'2000 250 200 0 PP'!AC21)</f>
        <v>-3.6964966139816838E-4</v>
      </c>
      <c r="AD21">
        <f>2*('2000 250 200 15 PP'!AD21-'2000 250 200 0 PP'!AD21)/('2000 250 200 15 PP'!AD21+'2000 250 200 0 PP'!AD21)</f>
        <v>-6.8331692099906044E-4</v>
      </c>
      <c r="AE21">
        <f>2*('2000 250 200 15 PP'!AE21-'2000 250 200 0 PP'!AE21)/('2000 250 200 15 PP'!AE21+'2000 250 200 0 PP'!AE21)</f>
        <v>-8.5432594172813912E-4</v>
      </c>
      <c r="AF21">
        <f>2*('2000 250 200 15 PP'!AF21-'2000 250 200 0 PP'!AF21)/('2000 250 200 15 PP'!AF21+'2000 250 200 0 PP'!AF21)</f>
        <v>-9.3553006946200826E-4</v>
      </c>
      <c r="AG21">
        <f>2*('2000 250 200 15 PP'!AG21-'2000 250 200 0 PP'!AG21)/('2000 250 200 15 PP'!AG21+'2000 250 200 0 PP'!AG21)</f>
        <v>-9.3827933740874632E-4</v>
      </c>
      <c r="AH21">
        <f>2*('2000 250 200 15 PP'!AH21-'2000 250 200 0 PP'!AH21)/('2000 250 200 15 PP'!AH21+'2000 250 200 0 PP'!AH21)</f>
        <v>-9.2191147588896818E-4</v>
      </c>
      <c r="AI21">
        <f>2*('2000 250 200 15 PP'!AI21-'2000 250 200 0 PP'!AI21)/('2000 250 200 15 PP'!AI21+'2000 250 200 0 PP'!AI21)</f>
        <v>-2.833101999151858E-4</v>
      </c>
      <c r="AJ21">
        <f>2*('2000 250 200 15 PP'!AJ21-'2000 250 200 0 PP'!AJ21)/('2000 250 200 15 PP'!AJ21+'2000 250 200 0 PP'!AJ21)</f>
        <v>-6.0325801966781899E-4</v>
      </c>
      <c r="AK21">
        <f>2*('2000 250 200 15 PP'!AK21-'2000 250 200 0 PP'!AK21)/('2000 250 200 15 PP'!AK21+'2000 250 200 0 PP'!AK21)</f>
        <v>-8.0148006848455703E-4</v>
      </c>
      <c r="AL21">
        <f>2*('2000 250 200 15 PP'!AL21-'2000 250 200 0 PP'!AL21)/('2000 250 200 15 PP'!AL21+'2000 250 200 0 PP'!AL21)</f>
        <v>-9.3325472195263353E-4</v>
      </c>
      <c r="AM21">
        <f>2*('2000 250 200 15 PP'!AM21-'2000 250 200 0 PP'!AM21)/('2000 250 200 15 PP'!AM21+'2000 250 200 0 PP'!AM21)</f>
        <v>-9.5467418455709462E-4</v>
      </c>
      <c r="AN21">
        <f>2*('2000 250 200 15 PP'!AN21-'2000 250 200 0 PP'!AN21)/('2000 250 200 15 PP'!AN21+'2000 250 200 0 PP'!AN21)</f>
        <v>-2.0948306222610516E-4</v>
      </c>
      <c r="AO21">
        <f>2*('2000 250 200 15 PP'!AO21-'2000 250 200 0 PP'!AO21)/('2000 250 200 15 PP'!AO21+'2000 250 200 0 PP'!AO21)</f>
        <v>-5.2478930174842367E-4</v>
      </c>
      <c r="AP21">
        <f>2*('2000 250 200 15 PP'!AP21-'2000 250 200 0 PP'!AP21)/('2000 250 200 15 PP'!AP21+'2000 250 200 0 PP'!AP21)</f>
        <v>-7.2861036947978995E-4</v>
      </c>
      <c r="AQ21">
        <f>2*('2000 250 200 15 PP'!AQ21-'2000 250 200 0 PP'!AQ21)/('2000 250 200 15 PP'!AQ21+'2000 250 200 0 PP'!AQ21)</f>
        <v>-9.1815530055349207E-4</v>
      </c>
      <c r="AR21">
        <f>2*('2000 250 200 15 PP'!AR21-'2000 250 200 0 PP'!AR21)/('2000 250 200 15 PP'!AR21+'2000 250 200 0 PP'!AR21)</f>
        <v>-1.4703764916631598E-4</v>
      </c>
      <c r="AS21">
        <f>2*('2000 250 200 15 PP'!AS21-'2000 250 200 0 PP'!AS21)/('2000 250 200 15 PP'!AS21+'2000 250 200 0 PP'!AS21)</f>
        <v>-4.5506027918923285E-4</v>
      </c>
      <c r="AT21">
        <f>2*('2000 250 200 15 PP'!AT21-'2000 250 200 0 PP'!AT21)/('2000 250 200 15 PP'!AT21+'2000 250 200 0 PP'!AT21)</f>
        <v>-6.3762054116500461E-4</v>
      </c>
      <c r="AU21">
        <f>2*('2000 250 200 15 PP'!AU21-'2000 250 200 0 PP'!AU21)/('2000 250 200 15 PP'!AU21+'2000 250 200 0 PP'!AU21)</f>
        <v>-9.3716317186117346E-5</v>
      </c>
      <c r="AV21">
        <f>2*('2000 250 200 15 PP'!AV21-'2000 250 200 0 PP'!AV21)/('2000 250 200 15 PP'!AV21+'2000 250 200 0 PP'!AV21)</f>
        <v>-4.0017530554406543E-4</v>
      </c>
      <c r="AW21">
        <f>2*('2000 250 200 15 PP'!AW21-'2000 250 200 0 PP'!AW21)/('2000 250 200 15 PP'!AW21+'2000 250 200 0 PP'!AW21)</f>
        <v>-4.6666068688371184E-5</v>
      </c>
      <c r="AX21">
        <f>'2000 250 200 15 PP'!AX21-'2000 250 200 0 PP'!AX21</f>
        <v>5.6259011150916471E-5</v>
      </c>
      <c r="AY21">
        <f>'2000 250 200 15 PP'!AY21-'2000 250 200 0 PP'!AY21</f>
        <v>-2.6458176398680422E-6</v>
      </c>
      <c r="AZ21">
        <f>'2000 250 200 15 PP'!AZ21-'2000 250 200 0 PP'!AZ21</f>
        <v>-2.6523799629862843E-5</v>
      </c>
      <c r="BA21">
        <f>'2000 250 200 15 PP'!BA21-'2000 250 200 0 PP'!BA21</f>
        <v>-3.3739986839004255E-5</v>
      </c>
      <c r="BB21">
        <f>'2000 250 200 15 PP'!BB21-'2000 250 200 0 PP'!BB21</f>
        <v>-3.3725100745340963E-5</v>
      </c>
      <c r="BC21">
        <f>'2000 250 200 15 PP'!BC21-'2000 250 200 0 PP'!BC21</f>
        <v>-3.1500933723810354E-5</v>
      </c>
      <c r="BD21">
        <f>'2000 250 200 15 PP'!BD21-'2000 250 200 0 PP'!BD21</f>
        <v>-2.829817035335247E-5</v>
      </c>
      <c r="BE21">
        <f>'2000 250 200 15 PP'!BE21-'2000 250 200 0 PP'!BE21</f>
        <v>-2.4859164491769503E-5</v>
      </c>
      <c r="BF21">
        <f>'2000 250 200 15 PP'!BF21-'2000 250 200 0 PP'!BF21</f>
        <v>6.6024427536726105E-5</v>
      </c>
      <c r="BG21">
        <f>'2000 250 200 15 PP'!BG21-'2000 250 200 0 PP'!BG21</f>
        <v>4.7974744198930885E-6</v>
      </c>
      <c r="BH21">
        <f>'2000 250 200 15 PP'!BH21-'2000 250 200 0 PP'!BH21</f>
        <v>-1.4683844621068975E-5</v>
      </c>
      <c r="BI21">
        <f>'2000 250 200 15 PP'!BI21-'2000 250 200 0 PP'!BI21</f>
        <v>-1.8855491562247417E-5</v>
      </c>
      <c r="BJ21">
        <f>'2000 250 200 15 PP'!BJ21-'2000 250 200 0 PP'!BJ21</f>
        <v>-1.7516822789706565E-5</v>
      </c>
      <c r="BK21">
        <f>'2000 250 200 15 PP'!BK21-'2000 250 200 0 PP'!BK21</f>
        <v>-1.5265247015304462E-5</v>
      </c>
      <c r="BL21">
        <f>'2000 250 200 15 PP'!BL21-'2000 250 200 0 PP'!BL21</f>
        <v>-1.2839830407555819E-5</v>
      </c>
      <c r="BM21">
        <f>'2000 250 200 15 PP'!BM21-'2000 250 200 0 PP'!BM21</f>
        <v>6.5527370320866973E-5</v>
      </c>
      <c r="BN21">
        <f>'2000 250 200 15 PP'!BN21-'2000 250 200 0 PP'!BN21</f>
        <v>8.558239167677506E-6</v>
      </c>
      <c r="BO21">
        <f>'2000 250 200 15 PP'!BO21-'2000 250 200 0 PP'!BO21</f>
        <v>-6.8291313933127595E-6</v>
      </c>
      <c r="BP21">
        <f>'2000 250 200 15 PP'!BP21-'2000 250 200 0 PP'!BP21</f>
        <v>-9.7370483034125987E-6</v>
      </c>
      <c r="BQ21">
        <f>'2000 250 200 15 PP'!BQ21-'2000 250 200 0 PP'!BQ21</f>
        <v>-8.4726133709918383E-6</v>
      </c>
      <c r="BR21">
        <f>'2000 250 200 15 PP'!BR21-'2000 250 200 0 PP'!BR21</f>
        <v>-6.9427058324508795E-6</v>
      </c>
      <c r="BS21">
        <f>'2000 250 200 15 PP'!BS21-'2000 250 200 0 PP'!BS21</f>
        <v>6.1854590256898989E-5</v>
      </c>
      <c r="BT21">
        <f>'2000 250 200 15 PP'!BT21-'2000 250 200 0 PP'!BT21</f>
        <v>9.7790585988147272E-6</v>
      </c>
      <c r="BU21">
        <f>'2000 250 200 15 PP'!BU21-'2000 250 200 0 PP'!BU21</f>
        <v>-2.6485304569709434E-6</v>
      </c>
      <c r="BV21">
        <f>'2000 250 200 15 PP'!BV21-'2000 250 200 0 PP'!BV21</f>
        <v>-5.1322089292885065E-6</v>
      </c>
      <c r="BW21">
        <f>'2000 250 200 15 PP'!BW21-'2000 250 200 0 PP'!BW21</f>
        <v>-4.1965262997552266E-6</v>
      </c>
      <c r="BX21">
        <f>'2000 250 200 15 PP'!BX21-'2000 250 200 0 PP'!BX21</f>
        <v>5.7274517461333718E-5</v>
      </c>
      <c r="BY21">
        <f>'2000 250 200 15 PP'!BY21-'2000 250 200 0 PP'!BY21</f>
        <v>9.6742479246611501E-6</v>
      </c>
      <c r="BZ21">
        <f>'2000 250 200 15 PP'!BZ21-'2000 250 200 0 PP'!BZ21</f>
        <v>-4.6200096765619536E-7</v>
      </c>
      <c r="CA21">
        <f>'2000 250 200 15 PP'!CA21-'2000 250 200 0 PP'!CA21</f>
        <v>-2.8169972605511517E-6</v>
      </c>
      <c r="CB21">
        <f>'2000 250 200 15 PP'!CB21-'2000 250 200 0 PP'!CB21</f>
        <v>5.2665438336860215E-5</v>
      </c>
      <c r="CC21">
        <f>'2000 250 200 15 PP'!CC21-'2000 250 200 0 PP'!CC21</f>
        <v>8.9144236003028954E-6</v>
      </c>
      <c r="CD21">
        <f>'2000 250 200 15 PP'!CD21-'2000 250 200 0 PP'!CD21</f>
        <v>7.055973596722942E-7</v>
      </c>
      <c r="CE21">
        <f>'2000 250 200 15 PP'!CE21-'2000 250 200 0 PP'!CE21</f>
        <v>4.840195450026008E-5</v>
      </c>
      <c r="CF21">
        <f>'2000 250 200 15 PP'!CF21-'2000 250 200 0 PP'!CF21</f>
        <v>7.8348991978220706E-6</v>
      </c>
      <c r="CG21">
        <f>'2000 250 200 15 PP'!CG21-'2000 250 200 0 PP'!CG21</f>
        <v>4.4651289536276617E-5</v>
      </c>
      <c r="CH21" s="7">
        <v>250</v>
      </c>
      <c r="CI21" s="8">
        <v>250</v>
      </c>
      <c r="CJ21" s="8">
        <v>240</v>
      </c>
      <c r="CK21" s="8">
        <f t="shared" si="8"/>
        <v>1</v>
      </c>
      <c r="CL21" s="8">
        <f t="shared" si="9"/>
        <v>1</v>
      </c>
      <c r="CM21">
        <f t="shared" si="10"/>
        <v>0.04</v>
      </c>
      <c r="CN21">
        <f t="shared" si="14"/>
        <v>375</v>
      </c>
      <c r="CO21">
        <f t="shared" si="18"/>
        <v>500</v>
      </c>
      <c r="CP21">
        <f t="shared" si="18"/>
        <v>625</v>
      </c>
      <c r="CQ21">
        <f t="shared" si="18"/>
        <v>750</v>
      </c>
      <c r="CR21">
        <f t="shared" si="18"/>
        <v>875</v>
      </c>
      <c r="CS21">
        <f t="shared" si="18"/>
        <v>1000</v>
      </c>
      <c r="CT21">
        <f t="shared" si="18"/>
        <v>1125</v>
      </c>
      <c r="CU21">
        <f t="shared" si="18"/>
        <v>1250</v>
      </c>
      <c r="CV21">
        <f t="shared" si="16"/>
        <v>1.5</v>
      </c>
      <c r="CW21">
        <f t="shared" si="16"/>
        <v>2</v>
      </c>
      <c r="CX21">
        <f t="shared" si="16"/>
        <v>2.5</v>
      </c>
      <c r="CY21">
        <f t="shared" si="16"/>
        <v>3</v>
      </c>
      <c r="CZ21">
        <f t="shared" si="16"/>
        <v>3.5</v>
      </c>
      <c r="DA21">
        <f t="shared" si="16"/>
        <v>4</v>
      </c>
      <c r="DB21">
        <f t="shared" si="16"/>
        <v>4.5</v>
      </c>
      <c r="DC21">
        <f t="shared" si="16"/>
        <v>5</v>
      </c>
      <c r="DD21" s="11">
        <f t="shared" si="17"/>
        <v>2.6666666666666668E-2</v>
      </c>
      <c r="DE21" s="11">
        <f t="shared" si="17"/>
        <v>0.02</v>
      </c>
      <c r="DF21" s="11">
        <f t="shared" si="17"/>
        <v>1.6E-2</v>
      </c>
      <c r="DG21" s="11">
        <f t="shared" si="17"/>
        <v>1.3333333333333334E-2</v>
      </c>
      <c r="DH21" s="11">
        <f t="shared" si="17"/>
        <v>1.1428571428571429E-2</v>
      </c>
      <c r="DI21" s="11">
        <f t="shared" si="17"/>
        <v>0.01</v>
      </c>
      <c r="DJ21" s="11">
        <f t="shared" si="17"/>
        <v>8.8888888888888889E-3</v>
      </c>
      <c r="DK21" s="11">
        <f t="shared" si="17"/>
        <v>8.0000000000000002E-3</v>
      </c>
    </row>
    <row r="22" spans="1:115">
      <c r="A22">
        <f>'2000 250 200 1'!A23</f>
        <v>19</v>
      </c>
      <c r="B22">
        <f t="shared" si="6"/>
        <v>-190</v>
      </c>
      <c r="C22">
        <f>'2000 250 200 1'!B23</f>
        <v>8.9800000000000001E-3</v>
      </c>
      <c r="D22">
        <f t="shared" si="7"/>
        <v>-2.0467236633326955</v>
      </c>
      <c r="E22">
        <f>2*('2000 250 200 15 PP'!E22-'2000 250 200 0 PP'!E22)/('2000 250 200 15 PP'!E22+'2000 250 200 0 PP'!E22)</f>
        <v>-6.5290123882672229E-4</v>
      </c>
      <c r="F22">
        <f>2*('2000 250 200 15 PP'!F22-'2000 250 200 0 PP'!F22)/('2000 250 200 15 PP'!F22+'2000 250 200 0 PP'!F22)</f>
        <v>-7.9531891494763886E-4</v>
      </c>
      <c r="G22">
        <f>2*('2000 250 200 15 PP'!G22-'2000 250 200 0 PP'!G22)/('2000 250 200 15 PP'!G22+'2000 250 200 0 PP'!G22)</f>
        <v>-7.8961863624919251E-4</v>
      </c>
      <c r="H22">
        <f>2*('2000 250 200 15 PP'!H22-'2000 250 200 0 PP'!H22)/('2000 250 200 15 PP'!H22+'2000 250 200 0 PP'!H22)</f>
        <v>-7.3240914418052814E-4</v>
      </c>
      <c r="I22">
        <f>2*('2000 250 200 15 PP'!I22-'2000 250 200 0 PP'!I22)/('2000 250 200 15 PP'!I22+'2000 250 200 0 PP'!I22)</f>
        <v>-6.6137270489692623E-4</v>
      </c>
      <c r="J22">
        <f>2*('2000 250 200 15 PP'!J22-'2000 250 200 0 PP'!J22)/('2000 250 200 15 PP'!J22+'2000 250 200 0 PP'!J22)</f>
        <v>-5.9055206405539157E-4</v>
      </c>
      <c r="K22">
        <f>2*('2000 250 200 15 PP'!K22-'2000 250 200 0 PP'!K22)/('2000 250 200 15 PP'!K22+'2000 250 200 0 PP'!K22)</f>
        <v>-5.2561558063941004E-4</v>
      </c>
      <c r="L22">
        <f>2*('2000 250 200 15 PP'!L22-'2000 250 200 0 PP'!L22)/('2000 250 200 15 PP'!L22+'2000 250 200 0 PP'!L22)</f>
        <v>-4.6789686100492467E-4</v>
      </c>
      <c r="M22">
        <f>2*('2000 250 200 15 PP'!M22-'2000 250 200 0 PP'!M22)/('2000 250 200 15 PP'!M22+'2000 250 200 0 PP'!M22)</f>
        <v>-4.1719930279540842E-4</v>
      </c>
      <c r="N22">
        <f>2*('2000 250 200 15 PP'!N22-'2000 250 200 0 PP'!N22)/('2000 250 200 15 PP'!N22+'2000 250 200 0 PP'!N22)</f>
        <v>-5.6732216990886366E-4</v>
      </c>
      <c r="O22">
        <f>2*('2000 250 200 15 PP'!O22-'2000 250 200 0 PP'!O22)/('2000 250 200 15 PP'!O22+'2000 250 200 0 PP'!O22)</f>
        <v>-8.0089576492166511E-4</v>
      </c>
      <c r="P22">
        <f>2*('2000 250 200 15 PP'!P22-'2000 250 200 0 PP'!P22)/('2000 250 200 15 PP'!P22+'2000 250 200 0 PP'!P22)</f>
        <v>-8.6574141728732986E-4</v>
      </c>
      <c r="Q22">
        <f>2*('2000 250 200 15 PP'!Q22-'2000 250 200 0 PP'!Q22)/('2000 250 200 15 PP'!Q22+'2000 250 200 0 PP'!Q22)</f>
        <v>-8.5111721686771918E-4</v>
      </c>
      <c r="R22">
        <f>2*('2000 250 200 15 PP'!R22-'2000 250 200 0 PP'!R22)/('2000 250 200 15 PP'!R22+'2000 250 200 0 PP'!R22)</f>
        <v>-8.0338660692593703E-4</v>
      </c>
      <c r="S22">
        <f>2*('2000 250 200 15 PP'!S22-'2000 250 200 0 PP'!S22)/('2000 250 200 15 PP'!S22+'2000 250 200 0 PP'!S22)</f>
        <v>-7.4223033704019716E-4</v>
      </c>
      <c r="T22">
        <f>2*('2000 250 200 15 PP'!T22-'2000 250 200 0 PP'!T22)/('2000 250 200 15 PP'!T22+'2000 250 200 0 PP'!T22)</f>
        <v>-6.7939035336156016E-4</v>
      </c>
      <c r="U22">
        <f>2*('2000 250 200 15 PP'!U22-'2000 250 200 0 PP'!U22)/('2000 250 200 15 PP'!U22+'2000 250 200 0 PP'!U22)</f>
        <v>-6.1954572855721628E-4</v>
      </c>
      <c r="V22">
        <f>2*('2000 250 200 15 PP'!V22-'2000 250 200 0 PP'!V22)/('2000 250 200 15 PP'!V22+'2000 250 200 0 PP'!V22)</f>
        <v>-4.6542709836352628E-4</v>
      </c>
      <c r="W22">
        <f>2*('2000 250 200 15 PP'!W22-'2000 250 200 0 PP'!W22)/('2000 250 200 15 PP'!W22+'2000 250 200 0 PP'!W22)</f>
        <v>-7.5398022724346874E-4</v>
      </c>
      <c r="X22">
        <f>2*('2000 250 200 15 PP'!X22-'2000 250 200 0 PP'!X22)/('2000 250 200 15 PP'!X22+'2000 250 200 0 PP'!X22)</f>
        <v>-8.8025768968308003E-4</v>
      </c>
      <c r="Y22">
        <f>2*('2000 250 200 15 PP'!Y22-'2000 250 200 0 PP'!Y22)/('2000 250 200 15 PP'!Y22+'2000 250 200 0 PP'!Y22)</f>
        <v>-9.109010064645395E-4</v>
      </c>
      <c r="Z22">
        <f>2*('2000 250 200 15 PP'!Z22-'2000 250 200 0 PP'!Z22)/('2000 250 200 15 PP'!Z22+'2000 250 200 0 PP'!Z22)</f>
        <v>-8.9555592499539107E-4</v>
      </c>
      <c r="AA22">
        <f>2*('2000 250 200 15 PP'!AA22-'2000 250 200 0 PP'!AA22)/('2000 250 200 15 PP'!AA22+'2000 250 200 0 PP'!AA22)</f>
        <v>-8.5272385394811676E-4</v>
      </c>
      <c r="AB22">
        <f>2*('2000 250 200 15 PP'!AB22-'2000 250 200 0 PP'!AB22)/('2000 250 200 15 PP'!AB22+'2000 250 200 0 PP'!AB22)</f>
        <v>-7.9953675134794371E-4</v>
      </c>
      <c r="AC22">
        <f>2*('2000 250 200 15 PP'!AC22-'2000 250 200 0 PP'!AC22)/('2000 250 200 15 PP'!AC22+'2000 250 200 0 PP'!AC22)</f>
        <v>-3.6763769342099687E-4</v>
      </c>
      <c r="AD22">
        <f>2*('2000 250 200 15 PP'!AD22-'2000 250 200 0 PP'!AD22)/('2000 250 200 15 PP'!AD22+'2000 250 200 0 PP'!AD22)</f>
        <v>-6.8199266193375366E-4</v>
      </c>
      <c r="AE22">
        <f>2*('2000 250 200 15 PP'!AE22-'2000 250 200 0 PP'!AE22)/('2000 250 200 15 PP'!AE22+'2000 250 200 0 PP'!AE22)</f>
        <v>-8.5611526621937127E-4</v>
      </c>
      <c r="AF22">
        <f>2*('2000 250 200 15 PP'!AF22-'2000 250 200 0 PP'!AF22)/('2000 250 200 15 PP'!AF22+'2000 250 200 0 PP'!AF22)</f>
        <v>-9.2622087703416562E-4</v>
      </c>
      <c r="AG22">
        <f>2*('2000 250 200 15 PP'!AG22-'2000 250 200 0 PP'!AG22)/('2000 250 200 15 PP'!AG22+'2000 250 200 0 PP'!AG22)</f>
        <v>-9.4714774123442244E-4</v>
      </c>
      <c r="AH22">
        <f>2*('2000 250 200 15 PP'!AH22-'2000 250 200 0 PP'!AH22)/('2000 250 200 15 PP'!AH22+'2000 250 200 0 PP'!AH22)</f>
        <v>-9.2758176672056499E-4</v>
      </c>
      <c r="AI22">
        <f>2*('2000 250 200 15 PP'!AI22-'2000 250 200 0 PP'!AI22)/('2000 250 200 15 PP'!AI22+'2000 250 200 0 PP'!AI22)</f>
        <v>-2.8110799447531438E-4</v>
      </c>
      <c r="AJ22">
        <f>2*('2000 250 200 15 PP'!AJ22-'2000 250 200 0 PP'!AJ22)/('2000 250 200 15 PP'!AJ22+'2000 250 200 0 PP'!AJ22)</f>
        <v>-6.0048122151049824E-4</v>
      </c>
      <c r="AK22">
        <f>2*('2000 250 200 15 PP'!AK22-'2000 250 200 0 PP'!AK22)/('2000 250 200 15 PP'!AK22+'2000 250 200 0 PP'!AK22)</f>
        <v>-8.1048725384837638E-4</v>
      </c>
      <c r="AL22">
        <f>2*('2000 250 200 15 PP'!AL22-'2000 250 200 0 PP'!AL22)/('2000 250 200 15 PP'!AL22+'2000 250 200 0 PP'!AL22)</f>
        <v>-9.0889934320174243E-4</v>
      </c>
      <c r="AM22">
        <f>2*('2000 250 200 15 PP'!AM22-'2000 250 200 0 PP'!AM22)/('2000 250 200 15 PP'!AM22+'2000 250 200 0 PP'!AM22)</f>
        <v>-9.6673945647018629E-4</v>
      </c>
      <c r="AN22">
        <f>2*('2000 250 200 15 PP'!AN22-'2000 250 200 0 PP'!AN22)/('2000 250 200 15 PP'!AN22+'2000 250 200 0 PP'!AN22)</f>
        <v>-2.0741064640956741E-4</v>
      </c>
      <c r="AO22">
        <f>2*('2000 250 200 15 PP'!AO22-'2000 250 200 0 PP'!AO22)/('2000 250 200 15 PP'!AO22+'2000 250 200 0 PP'!AO22)</f>
        <v>-5.1735975305579947E-4</v>
      </c>
      <c r="AP22">
        <f>2*('2000 250 200 15 PP'!AP22-'2000 250 200 0 PP'!AP22)/('2000 250 200 15 PP'!AP22+'2000 250 200 0 PP'!AP22)</f>
        <v>-7.5606225393897418E-4</v>
      </c>
      <c r="AQ22">
        <f>2*('2000 250 200 15 PP'!AQ22-'2000 250 200 0 PP'!AQ22)/('2000 250 200 15 PP'!AQ22+'2000 250 200 0 PP'!AQ22)</f>
        <v>-8.6810574916090094E-4</v>
      </c>
      <c r="AR22">
        <f>2*('2000 250 200 15 PP'!AR22-'2000 250 200 0 PP'!AR22)/('2000 250 200 15 PP'!AR22+'2000 250 200 0 PP'!AR22)</f>
        <v>-1.4602037317830609E-4</v>
      </c>
      <c r="AS22">
        <f>2*('2000 250 200 15 PP'!AS22-'2000 250 200 0 PP'!AS22)/('2000 250 200 15 PP'!AS22+'2000 250 200 0 PP'!AS22)</f>
        <v>-4.357165498177393E-4</v>
      </c>
      <c r="AT22">
        <f>2*('2000 250 200 15 PP'!AT22-'2000 250 200 0 PP'!AT22)/('2000 250 200 15 PP'!AT22+'2000 250 200 0 PP'!AT22)</f>
        <v>-7.0228609708981686E-4</v>
      </c>
      <c r="AU22">
        <f>2*('2000 250 200 15 PP'!AU22-'2000 250 200 0 PP'!AU22)/('2000 250 200 15 PP'!AU22+'2000 250 200 0 PP'!AU22)</f>
        <v>-9.5862421600567498E-5</v>
      </c>
      <c r="AV22">
        <f>2*('2000 250 200 15 PP'!AV22-'2000 250 200 0 PP'!AV22)/('2000 250 200 15 PP'!AV22+'2000 250 200 0 PP'!AV22)</f>
        <v>-3.5559330524938552E-4</v>
      </c>
      <c r="AW22">
        <f>2*('2000 250 200 15 PP'!AW22-'2000 250 200 0 PP'!AW22)/('2000 250 200 15 PP'!AW22+'2000 250 200 0 PP'!AW22)</f>
        <v>-5.5975515979644799E-5</v>
      </c>
      <c r="AX22">
        <f>'2000 250 200 15 PP'!AX22-'2000 250 200 0 PP'!AX22</f>
        <v>5.6520374412505348E-5</v>
      </c>
      <c r="AY22">
        <f>'2000 250 200 15 PP'!AY22-'2000 250 200 0 PP'!AY22</f>
        <v>-2.5241128762676368E-6</v>
      </c>
      <c r="AZ22">
        <f>'2000 250 200 15 PP'!AZ22-'2000 250 200 0 PP'!AZ22</f>
        <v>-2.6470758906937952E-5</v>
      </c>
      <c r="BA22">
        <f>'2000 250 200 15 PP'!BA22-'2000 250 200 0 PP'!BA22</f>
        <v>-3.3634415420202846E-5</v>
      </c>
      <c r="BB22">
        <f>'2000 250 200 15 PP'!BB22-'2000 250 200 0 PP'!BB22</f>
        <v>-3.3999854167243715E-5</v>
      </c>
      <c r="BC22">
        <f>'2000 250 200 15 PP'!BC22-'2000 250 200 0 PP'!BC22</f>
        <v>-3.1458876737749941E-5</v>
      </c>
      <c r="BD22">
        <f>'2000 250 200 15 PP'!BD22-'2000 250 200 0 PP'!BD22</f>
        <v>-2.8138758384865792E-5</v>
      </c>
      <c r="BE22">
        <f>'2000 250 200 15 PP'!BE22-'2000 250 200 0 PP'!BE22</f>
        <v>-2.4828860780368167E-5</v>
      </c>
      <c r="BF22">
        <f>'2000 250 200 15 PP'!BF22-'2000 250 200 0 PP'!BF22</f>
        <v>6.6305170330405172E-5</v>
      </c>
      <c r="BG22">
        <f>'2000 250 200 15 PP'!BG22-'2000 250 200 0 PP'!BG22</f>
        <v>4.9114328677102304E-6</v>
      </c>
      <c r="BH22">
        <f>'2000 250 200 15 PP'!BH22-'2000 250 200 0 PP'!BH22</f>
        <v>-1.4667744324597942E-5</v>
      </c>
      <c r="BI22">
        <f>'2000 250 200 15 PP'!BI22-'2000 250 200 0 PP'!BI22</f>
        <v>-1.8647887098932614E-5</v>
      </c>
      <c r="BJ22">
        <f>'2000 250 200 15 PP'!BJ22-'2000 250 200 0 PP'!BJ22</f>
        <v>-1.7785991859670114E-5</v>
      </c>
      <c r="BK22">
        <f>'2000 250 200 15 PP'!BK22-'2000 250 200 0 PP'!BK22</f>
        <v>-1.5299431597934343E-5</v>
      </c>
      <c r="BL22">
        <f>'2000 250 200 15 PP'!BL22-'2000 250 200 0 PP'!BL22</f>
        <v>-1.2715990161608903E-5</v>
      </c>
      <c r="BM22">
        <f>'2000 250 200 15 PP'!BM22-'2000 250 200 0 PP'!BM22</f>
        <v>6.5789133244842368E-5</v>
      </c>
      <c r="BN22">
        <f>'2000 250 200 15 PP'!BN22-'2000 250 200 0 PP'!BN22</f>
        <v>8.6708585575745456E-6</v>
      </c>
      <c r="BO22">
        <f>'2000 250 200 15 PP'!BO22-'2000 250 200 0 PP'!BO22</f>
        <v>-6.9279690302972985E-6</v>
      </c>
      <c r="BP22">
        <f>'2000 250 200 15 PP'!BP22-'2000 250 200 0 PP'!BP22</f>
        <v>-9.4048441980215669E-6</v>
      </c>
      <c r="BQ22">
        <f>'2000 250 200 15 PP'!BQ22-'2000 250 200 0 PP'!BQ22</f>
        <v>-8.688779942374325E-6</v>
      </c>
      <c r="BR22">
        <f>'2000 250 200 15 PP'!BR22-'2000 250 200 0 PP'!BR22</f>
        <v>-7.0429469425717373E-6</v>
      </c>
      <c r="BS22">
        <f>'2000 250 200 15 PP'!BS22-'2000 250 200 0 PP'!BS22</f>
        <v>6.2085132432665446E-5</v>
      </c>
      <c r="BT22">
        <f>'2000 250 200 15 PP'!BT22-'2000 250 200 0 PP'!BT22</f>
        <v>9.9403499614139634E-6</v>
      </c>
      <c r="BU22">
        <f>'2000 250 200 15 PP'!BU22-'2000 250 200 0 PP'!BU22</f>
        <v>-2.9302061808414437E-6</v>
      </c>
      <c r="BV22">
        <f>'2000 250 200 15 PP'!BV22-'2000 250 200 0 PP'!BV22</f>
        <v>-4.696469796550834E-6</v>
      </c>
      <c r="BW22">
        <f>'2000 250 200 15 PP'!BW22-'2000 250 200 0 PP'!BW22</f>
        <v>-4.3302588696725319E-6</v>
      </c>
      <c r="BX22">
        <f>'2000 250 200 15 PP'!BX22-'2000 250 200 0 PP'!BX22</f>
        <v>5.7442607169472248E-5</v>
      </c>
      <c r="BY22">
        <f>'2000 250 200 15 PP'!BY22-'2000 250 200 0 PP'!BY22</f>
        <v>9.9826771140787418E-6</v>
      </c>
      <c r="BZ22">
        <f>'2000 250 200 15 PP'!BZ22-'2000 250 200 0 PP'!BZ22</f>
        <v>-9.8735617105535911E-7</v>
      </c>
      <c r="CA22">
        <f>'2000 250 200 15 PP'!CA22-'2000 250 200 0 PP'!CA22</f>
        <v>-2.32258522733092E-6</v>
      </c>
      <c r="CB22">
        <f>'2000 250 200 15 PP'!CB22-'2000 250 200 0 PP'!CB22</f>
        <v>5.2702337245469355E-5</v>
      </c>
      <c r="CC22">
        <f>'2000 250 200 15 PP'!CC22-'2000 250 200 0 PP'!CC22</f>
        <v>9.5044370911276377E-6</v>
      </c>
      <c r="CD22">
        <f>'2000 250 200 15 PP'!CD22-'2000 250 200 0 PP'!CD22</f>
        <v>-1.0072238129654743E-7</v>
      </c>
      <c r="CE22">
        <f>'2000 250 200 15 PP'!CE22-'2000 250 200 0 PP'!CE22</f>
        <v>4.8177939079324661E-5</v>
      </c>
      <c r="CF22">
        <f>'2000 250 200 15 PP'!CF22-'2000 250 200 0 PP'!CF22</f>
        <v>8.8637475158873102E-6</v>
      </c>
      <c r="CG22">
        <f>'2000 250 200 15 PP'!CG22-'2000 250 200 0 PP'!CG22</f>
        <v>4.3962766427679822E-5</v>
      </c>
      <c r="CH22" s="7">
        <v>250</v>
      </c>
      <c r="CI22" s="8">
        <v>250</v>
      </c>
      <c r="CJ22" s="8">
        <v>240</v>
      </c>
      <c r="CK22" s="8">
        <f t="shared" si="8"/>
        <v>1</v>
      </c>
      <c r="CL22" s="8">
        <f t="shared" si="9"/>
        <v>1</v>
      </c>
      <c r="CM22">
        <f t="shared" si="10"/>
        <v>0.04</v>
      </c>
      <c r="CN22">
        <f t="shared" si="14"/>
        <v>375</v>
      </c>
      <c r="CO22">
        <f t="shared" si="18"/>
        <v>500</v>
      </c>
      <c r="CP22">
        <f t="shared" si="18"/>
        <v>625</v>
      </c>
      <c r="CQ22">
        <f t="shared" si="18"/>
        <v>750</v>
      </c>
      <c r="CR22">
        <f t="shared" si="18"/>
        <v>875</v>
      </c>
      <c r="CS22">
        <f t="shared" si="18"/>
        <v>1000</v>
      </c>
      <c r="CT22">
        <f t="shared" si="18"/>
        <v>1125</v>
      </c>
      <c r="CU22">
        <f t="shared" si="18"/>
        <v>1250</v>
      </c>
      <c r="CV22">
        <f t="shared" si="16"/>
        <v>1.5</v>
      </c>
      <c r="CW22">
        <f t="shared" si="16"/>
        <v>2</v>
      </c>
      <c r="CX22">
        <f t="shared" si="16"/>
        <v>2.5</v>
      </c>
      <c r="CY22">
        <f t="shared" si="16"/>
        <v>3</v>
      </c>
      <c r="CZ22">
        <f t="shared" si="16"/>
        <v>3.5</v>
      </c>
      <c r="DA22">
        <f t="shared" si="16"/>
        <v>4</v>
      </c>
      <c r="DB22">
        <f t="shared" si="16"/>
        <v>4.5</v>
      </c>
      <c r="DC22">
        <f t="shared" si="16"/>
        <v>5</v>
      </c>
      <c r="DD22" s="11">
        <f t="shared" si="17"/>
        <v>2.6666666666666668E-2</v>
      </c>
      <c r="DE22" s="11">
        <f t="shared" si="17"/>
        <v>0.02</v>
      </c>
      <c r="DF22" s="11">
        <f t="shared" si="17"/>
        <v>1.6E-2</v>
      </c>
      <c r="DG22" s="11">
        <f t="shared" si="17"/>
        <v>1.3333333333333334E-2</v>
      </c>
      <c r="DH22" s="11">
        <f t="shared" si="17"/>
        <v>1.1428571428571429E-2</v>
      </c>
      <c r="DI22" s="11">
        <f t="shared" si="17"/>
        <v>0.01</v>
      </c>
      <c r="DJ22" s="11">
        <f t="shared" si="17"/>
        <v>8.8888888888888889E-3</v>
      </c>
      <c r="DK22" s="11">
        <f t="shared" si="17"/>
        <v>8.0000000000000002E-3</v>
      </c>
    </row>
    <row r="23" spans="1:115">
      <c r="A23">
        <f>'2000 250 200 1'!A24</f>
        <v>20</v>
      </c>
      <c r="B23">
        <f t="shared" si="6"/>
        <v>-200</v>
      </c>
      <c r="C23">
        <f>'2000 250 200 1'!B24</f>
        <v>1.008E-2</v>
      </c>
      <c r="D23">
        <f t="shared" si="7"/>
        <v>-1.9965394678904935</v>
      </c>
      <c r="E23">
        <f>2*('2000 250 200 15 PP'!E23-'2000 250 200 0 PP'!E23)/('2000 250 200 15 PP'!E23+'2000 250 200 0 PP'!E23)</f>
        <v>-6.5204716892495215E-4</v>
      </c>
      <c r="F23">
        <f>2*('2000 250 200 15 PP'!F23-'2000 250 200 0 PP'!F23)/('2000 250 200 15 PP'!F23+'2000 250 200 0 PP'!F23)</f>
        <v>-7.9503213117235552E-4</v>
      </c>
      <c r="G23">
        <f>2*('2000 250 200 15 PP'!G23-'2000 250 200 0 PP'!G23)/('2000 250 200 15 PP'!G23+'2000 250 200 0 PP'!G23)</f>
        <v>-7.8957390227671754E-4</v>
      </c>
      <c r="H23">
        <f>2*('2000 250 200 15 PP'!H23-'2000 250 200 0 PP'!H23)/('2000 250 200 15 PP'!H23+'2000 250 200 0 PP'!H23)</f>
        <v>-7.3246161943048586E-4</v>
      </c>
      <c r="I23">
        <f>2*('2000 250 200 15 PP'!I23-'2000 250 200 0 PP'!I23)/('2000 250 200 15 PP'!I23+'2000 250 200 0 PP'!I23)</f>
        <v>-6.6161725261257927E-4</v>
      </c>
      <c r="J23">
        <f>2*('2000 250 200 15 PP'!J23-'2000 250 200 0 PP'!J23)/('2000 250 200 15 PP'!J23+'2000 250 200 0 PP'!J23)</f>
        <v>-5.9031444053777682E-4</v>
      </c>
      <c r="K23">
        <f>2*('2000 250 200 15 PP'!K23-'2000 250 200 0 PP'!K23)/('2000 250 200 15 PP'!K23+'2000 250 200 0 PP'!K23)</f>
        <v>-5.2544958653408117E-4</v>
      </c>
      <c r="L23">
        <f>2*('2000 250 200 15 PP'!L23-'2000 250 200 0 PP'!L23)/('2000 250 200 15 PP'!L23+'2000 250 200 0 PP'!L23)</f>
        <v>-4.6801233991764494E-4</v>
      </c>
      <c r="M23">
        <f>2*('2000 250 200 15 PP'!M23-'2000 250 200 0 PP'!M23)/('2000 250 200 15 PP'!M23+'2000 250 200 0 PP'!M23)</f>
        <v>-4.1736095321241083E-4</v>
      </c>
      <c r="N23">
        <f>2*('2000 250 200 15 PP'!N23-'2000 250 200 0 PP'!N23)/('2000 250 200 15 PP'!N23+'2000 250 200 0 PP'!N23)</f>
        <v>-5.6612703073079577E-4</v>
      </c>
      <c r="O23">
        <f>2*('2000 250 200 15 PP'!O23-'2000 250 200 0 PP'!O23)/('2000 250 200 15 PP'!O23+'2000 250 200 0 PP'!O23)</f>
        <v>-8.0037218268627554E-4</v>
      </c>
      <c r="P23">
        <f>2*('2000 250 200 15 PP'!P23-'2000 250 200 0 PP'!P23)/('2000 250 200 15 PP'!P23+'2000 250 200 0 PP'!P23)</f>
        <v>-8.6556783095243623E-4</v>
      </c>
      <c r="Q23">
        <f>2*('2000 250 200 15 PP'!Q23-'2000 250 200 0 PP'!Q23)/('2000 250 200 15 PP'!Q23+'2000 250 200 0 PP'!Q23)</f>
        <v>-8.5084721966388556E-4</v>
      </c>
      <c r="R23">
        <f>2*('2000 250 200 15 PP'!R23-'2000 250 200 0 PP'!R23)/('2000 250 200 15 PP'!R23+'2000 250 200 0 PP'!R23)</f>
        <v>-8.0459784999012852E-4</v>
      </c>
      <c r="S23">
        <f>2*('2000 250 200 15 PP'!S23-'2000 250 200 0 PP'!S23)/('2000 250 200 15 PP'!S23+'2000 250 200 0 PP'!S23)</f>
        <v>-7.4182900206048042E-4</v>
      </c>
      <c r="T23">
        <f>2*('2000 250 200 15 PP'!T23-'2000 250 200 0 PP'!T23)/('2000 250 200 15 PP'!T23+'2000 250 200 0 PP'!T23)</f>
        <v>-6.7847456653897988E-4</v>
      </c>
      <c r="U23">
        <f>2*('2000 250 200 15 PP'!U23-'2000 250 200 0 PP'!U23)/('2000 250 200 15 PP'!U23+'2000 250 200 0 PP'!U23)</f>
        <v>-6.1951913233211067E-4</v>
      </c>
      <c r="V23">
        <f>2*('2000 250 200 15 PP'!V23-'2000 250 200 0 PP'!V23)/('2000 250 200 15 PP'!V23+'2000 250 200 0 PP'!V23)</f>
        <v>-4.6393881778861341E-4</v>
      </c>
      <c r="W23">
        <f>2*('2000 250 200 15 PP'!W23-'2000 250 200 0 PP'!W23)/('2000 250 200 15 PP'!W23+'2000 250 200 0 PP'!W23)</f>
        <v>-7.5320357074242579E-4</v>
      </c>
      <c r="X23">
        <f>2*('2000 250 200 15 PP'!X23-'2000 250 200 0 PP'!X23)/('2000 250 200 15 PP'!X23+'2000 250 200 0 PP'!X23)</f>
        <v>-8.8018022315831728E-4</v>
      </c>
      <c r="Y23">
        <f>2*('2000 250 200 15 PP'!Y23-'2000 250 200 0 PP'!Y23)/('2000 250 200 15 PP'!Y23+'2000 250 200 0 PP'!Y23)</f>
        <v>-9.0877417445251742E-4</v>
      </c>
      <c r="Z23">
        <f>2*('2000 250 200 15 PP'!Z23-'2000 250 200 0 PP'!Z23)/('2000 250 200 15 PP'!Z23+'2000 250 200 0 PP'!Z23)</f>
        <v>-8.9919325175605205E-4</v>
      </c>
      <c r="AA23">
        <f>2*('2000 250 200 15 PP'!AA23-'2000 250 200 0 PP'!AA23)/('2000 250 200 15 PP'!AA23+'2000 250 200 0 PP'!AA23)</f>
        <v>-8.5323423610687117E-4</v>
      </c>
      <c r="AB23">
        <f>2*('2000 250 200 15 PP'!AB23-'2000 250 200 0 PP'!AB23)/('2000 250 200 15 PP'!AB23+'2000 250 200 0 PP'!AB23)</f>
        <v>-7.9684302984879725E-4</v>
      </c>
      <c r="AC23">
        <f>2*('2000 250 200 15 PP'!AC23-'2000 250 200 0 PP'!AC23)/('2000 250 200 15 PP'!AC23+'2000 250 200 0 PP'!AC23)</f>
        <v>-3.6590784619466718E-4</v>
      </c>
      <c r="AD23">
        <f>2*('2000 250 200 15 PP'!AD23-'2000 250 200 0 PP'!AD23)/('2000 250 200 15 PP'!AD23+'2000 250 200 0 PP'!AD23)</f>
        <v>-6.8081939635272423E-4</v>
      </c>
      <c r="AE23">
        <f>2*('2000 250 200 15 PP'!AE23-'2000 250 200 0 PP'!AE23)/('2000 250 200 15 PP'!AE23+'2000 250 200 0 PP'!AE23)</f>
        <v>-8.5765064204600626E-4</v>
      </c>
      <c r="AF23">
        <f>2*('2000 250 200 15 PP'!AF23-'2000 250 200 0 PP'!AF23)/('2000 250 200 15 PP'!AF23+'2000 250 200 0 PP'!AF23)</f>
        <v>-9.1833936322640718E-4</v>
      </c>
      <c r="AG23">
        <f>2*('2000 250 200 15 PP'!AG23-'2000 250 200 0 PP'!AG23)/('2000 250 200 15 PP'!AG23+'2000 250 200 0 PP'!AG23)</f>
        <v>-9.5454104639791778E-4</v>
      </c>
      <c r="AH23">
        <f>2*('2000 250 200 15 PP'!AH23-'2000 250 200 0 PP'!AH23)/('2000 250 200 15 PP'!AH23+'2000 250 200 0 PP'!AH23)</f>
        <v>-9.3260619464322601E-4</v>
      </c>
      <c r="AI23">
        <f>2*('2000 250 200 15 PP'!AI23-'2000 250 200 0 PP'!AI23)/('2000 250 200 15 PP'!AI23+'2000 250 200 0 PP'!AI23)</f>
        <v>-2.7922339189783048E-4</v>
      </c>
      <c r="AJ23">
        <f>2*('2000 250 200 15 PP'!AJ23-'2000 250 200 0 PP'!AJ23)/('2000 250 200 15 PP'!AJ23+'2000 250 200 0 PP'!AJ23)</f>
        <v>-5.9804746912410327E-4</v>
      </c>
      <c r="AK23">
        <f>2*('2000 250 200 15 PP'!AK23-'2000 250 200 0 PP'!AK23)/('2000 250 200 15 PP'!AK23+'2000 250 200 0 PP'!AK23)</f>
        <v>-8.1814652244799042E-4</v>
      </c>
      <c r="AL23">
        <f>2*('2000 250 200 15 PP'!AL23-'2000 250 200 0 PP'!AL23)/('2000 250 200 15 PP'!AL23+'2000 250 200 0 PP'!AL23)</f>
        <v>-8.8836889337084481E-4</v>
      </c>
      <c r="AM23">
        <f>2*('2000 250 200 15 PP'!AM23-'2000 250 200 0 PP'!AM23)/('2000 250 200 15 PP'!AM23+'2000 250 200 0 PP'!AM23)</f>
        <v>-9.7649500520951172E-4</v>
      </c>
      <c r="AN23">
        <f>2*('2000 250 200 15 PP'!AN23-'2000 250 200 0 PP'!AN23)/('2000 250 200 15 PP'!AN23+'2000 250 200 0 PP'!AN23)</f>
        <v>-2.0564852814329592E-4</v>
      </c>
      <c r="AO23">
        <f>2*('2000 250 200 15 PP'!AO23-'2000 250 200 0 PP'!AO23)/('2000 250 200 15 PP'!AO23+'2000 250 200 0 PP'!AO23)</f>
        <v>-5.1094828795129074E-4</v>
      </c>
      <c r="AP23">
        <f>2*('2000 250 200 15 PP'!AP23-'2000 250 200 0 PP'!AP23)/('2000 250 200 15 PP'!AP23+'2000 250 200 0 PP'!AP23)</f>
        <v>-7.7930879856034408E-4</v>
      </c>
      <c r="AQ23">
        <f>2*('2000 250 200 15 PP'!AQ23-'2000 250 200 0 PP'!AQ23)/('2000 250 200 15 PP'!AQ23+'2000 250 200 0 PP'!AQ23)</f>
        <v>-8.2617140454806139E-4</v>
      </c>
      <c r="AR23">
        <f>2*('2000 250 200 15 PP'!AR23-'2000 250 200 0 PP'!AR23)/('2000 250 200 15 PP'!AR23+'2000 250 200 0 PP'!AR23)</f>
        <v>-1.451709136444498E-4</v>
      </c>
      <c r="AS23">
        <f>2*('2000 250 200 15 PP'!AS23-'2000 250 200 0 PP'!AS23)/('2000 250 200 15 PP'!AS23+'2000 250 200 0 PP'!AS23)</f>
        <v>-4.1918829714496616E-4</v>
      </c>
      <c r="AT23">
        <f>2*('2000 250 200 15 PP'!AT23-'2000 250 200 0 PP'!AT23)/('2000 250 200 15 PP'!AT23+'2000 250 200 0 PP'!AT23)</f>
        <v>-7.5682423511237403E-4</v>
      </c>
      <c r="AU23">
        <f>2*('2000 250 200 15 PP'!AU23-'2000 250 200 0 PP'!AU23)/('2000 250 200 15 PP'!AU23+'2000 250 200 0 PP'!AU23)</f>
        <v>-9.771583087398212E-5</v>
      </c>
      <c r="AV23">
        <f>2*('2000 250 200 15 PP'!AV23-'2000 250 200 0 PP'!AV23)/('2000 250 200 15 PP'!AV23+'2000 250 200 0 PP'!AV23)</f>
        <v>-3.1772920563250223E-4</v>
      </c>
      <c r="AW23">
        <f>2*('2000 250 200 15 PP'!AW23-'2000 250 200 0 PP'!AW23)/('2000 250 200 15 PP'!AW23+'2000 250 200 0 PP'!AW23)</f>
        <v>-6.3916498030307616E-5</v>
      </c>
      <c r="AX23">
        <f>'2000 250 200 15 PP'!AX23-'2000 250 200 0 PP'!AX23</f>
        <v>5.6745544375791379E-5</v>
      </c>
      <c r="AY23">
        <f>'2000 250 200 15 PP'!AY23-'2000 250 200 0 PP'!AY23</f>
        <v>-2.4169327623169146E-6</v>
      </c>
      <c r="AZ23">
        <f>'2000 250 200 15 PP'!AZ23-'2000 250 200 0 PP'!AZ23</f>
        <v>-2.6425800453366843E-5</v>
      </c>
      <c r="BA23">
        <f>'2000 250 200 15 PP'!BA23-'2000 250 200 0 PP'!BA23</f>
        <v>-3.3543436019634054E-5</v>
      </c>
      <c r="BB23">
        <f>'2000 250 200 15 PP'!BB23-'2000 250 200 0 PP'!BB23</f>
        <v>-3.4231333919776397E-5</v>
      </c>
      <c r="BC23">
        <f>'2000 250 200 15 PP'!BC23-'2000 250 200 0 PP'!BC23</f>
        <v>-3.1424214894520963E-5</v>
      </c>
      <c r="BD23">
        <f>'2000 250 200 15 PP'!BD23-'2000 250 200 0 PP'!BD23</f>
        <v>-2.8001536855754017E-5</v>
      </c>
      <c r="BE23">
        <f>'2000 250 200 15 PP'!BE23-'2000 250 200 0 PP'!BE23</f>
        <v>-2.4806225237733459E-5</v>
      </c>
      <c r="BF23">
        <f>'2000 250 200 15 PP'!BF23-'2000 250 200 0 PP'!BF23</f>
        <v>6.6546580534898592E-5</v>
      </c>
      <c r="BG23">
        <f>'2000 250 200 15 PP'!BG23-'2000 250 200 0 PP'!BG23</f>
        <v>5.0122991879508749E-6</v>
      </c>
      <c r="BH23">
        <f>'2000 250 200 15 PP'!BH23-'2000 250 200 0 PP'!BH23</f>
        <v>-1.4654615952167105E-5</v>
      </c>
      <c r="BI23">
        <f>'2000 250 200 15 PP'!BI23-'2000 250 200 0 PP'!BI23</f>
        <v>-1.847109336958197E-5</v>
      </c>
      <c r="BJ23">
        <f>'2000 250 200 15 PP'!BJ23-'2000 250 200 0 PP'!BJ23</f>
        <v>-1.8012402052458576E-5</v>
      </c>
      <c r="BK23">
        <f>'2000 250 200 15 PP'!BK23-'2000 250 200 0 PP'!BK23</f>
        <v>-1.5330173708978656E-5</v>
      </c>
      <c r="BL23">
        <f>'2000 250 200 15 PP'!BL23-'2000 250 200 0 PP'!BL23</f>
        <v>-1.2607795678673539E-5</v>
      </c>
      <c r="BM23">
        <f>'2000 250 200 15 PP'!BM23-'2000 250 200 0 PP'!BM23</f>
        <v>6.6013273609083489E-5</v>
      </c>
      <c r="BN23">
        <f>'2000 250 200 15 PP'!BN23-'2000 250 200 0 PP'!BN23</f>
        <v>8.7708499277722174E-6</v>
      </c>
      <c r="BO23">
        <f>'2000 250 200 15 PP'!BO23-'2000 250 200 0 PP'!BO23</f>
        <v>-7.0125462881404088E-6</v>
      </c>
      <c r="BP23">
        <f>'2000 250 200 15 PP'!BP23-'2000 250 200 0 PP'!BP23</f>
        <v>-9.1234969642611796E-6</v>
      </c>
      <c r="BQ23">
        <f>'2000 250 200 15 PP'!BQ23-'2000 250 200 0 PP'!BQ23</f>
        <v>-8.8693637038325668E-6</v>
      </c>
      <c r="BR23">
        <f>'2000 250 200 15 PP'!BR23-'2000 250 200 0 PP'!BR23</f>
        <v>-7.1313947629277064E-6</v>
      </c>
      <c r="BS23">
        <f>'2000 250 200 15 PP'!BS23-'2000 250 200 0 PP'!BS23</f>
        <v>6.2281259553542689E-5</v>
      </c>
      <c r="BT23">
        <f>'2000 250 200 15 PP'!BT23-'2000 250 200 0 PP'!BT23</f>
        <v>1.0081963378066883E-5</v>
      </c>
      <c r="BU23">
        <f>'2000 250 200 15 PP'!BU23-'2000 250 200 0 PP'!BU23</f>
        <v>-3.1695236117762482E-6</v>
      </c>
      <c r="BV23">
        <f>'2000 250 200 15 PP'!BV23-'2000 250 200 0 PP'!BV23</f>
        <v>-4.328954061338236E-6</v>
      </c>
      <c r="BW23">
        <f>'2000 250 200 15 PP'!BW23-'2000 250 200 0 PP'!BW23</f>
        <v>-4.4390083292038252E-6</v>
      </c>
      <c r="BX23">
        <f>'2000 250 200 15 PP'!BX23-'2000 250 200 0 PP'!BX23</f>
        <v>5.7583952810330574E-5</v>
      </c>
      <c r="BY23">
        <f>'2000 250 200 15 PP'!BY23-'2000 250 200 0 PP'!BY23</f>
        <v>1.0249231666065173E-5</v>
      </c>
      <c r="BZ23">
        <f>'2000 250 200 15 PP'!BZ23-'2000 250 200 0 PP'!BZ23</f>
        <v>-1.4320518905673596E-6</v>
      </c>
      <c r="CA23">
        <f>'2000 250 200 15 PP'!CA23-'2000 250 200 0 PP'!CA23</f>
        <v>-1.9081701168512794E-6</v>
      </c>
      <c r="CB23">
        <f>'2000 250 200 15 PP'!CB23-'2000 250 200 0 PP'!CB23</f>
        <v>5.2730437478457071E-5</v>
      </c>
      <c r="CC23">
        <f>'2000 250 200 15 PP'!CC23-'2000 250 200 0 PP'!CC23</f>
        <v>1.0009263173248878E-5</v>
      </c>
      <c r="CD23">
        <f>'2000 250 200 15 PP'!CD23-'2000 250 200 0 PP'!CD23</f>
        <v>-7.8069029589220018E-7</v>
      </c>
      <c r="CE23">
        <f>'2000 250 200 15 PP'!CE23-'2000 250 200 0 PP'!CE23</f>
        <v>4.7982965048917747E-5</v>
      </c>
      <c r="CF23">
        <f>'2000 250 200 15 PP'!CF23-'2000 250 200 0 PP'!CF23</f>
        <v>9.7385197525730327E-6</v>
      </c>
      <c r="CG23">
        <f>'2000 250 200 15 PP'!CG23-'2000 250 200 0 PP'!CG23</f>
        <v>4.3373013762851298E-5</v>
      </c>
      <c r="CH23" s="7">
        <v>250</v>
      </c>
      <c r="CI23" s="8">
        <v>250</v>
      </c>
      <c r="CJ23" s="8">
        <v>240</v>
      </c>
      <c r="CK23" s="8">
        <f t="shared" si="8"/>
        <v>1</v>
      </c>
      <c r="CL23" s="8">
        <f t="shared" si="9"/>
        <v>1</v>
      </c>
      <c r="CM23">
        <f t="shared" si="10"/>
        <v>0.04</v>
      </c>
      <c r="CN23">
        <f t="shared" si="14"/>
        <v>375</v>
      </c>
      <c r="CO23">
        <f t="shared" si="18"/>
        <v>500</v>
      </c>
      <c r="CP23">
        <f t="shared" si="18"/>
        <v>625</v>
      </c>
      <c r="CQ23">
        <f t="shared" si="18"/>
        <v>750</v>
      </c>
      <c r="CR23">
        <f t="shared" si="18"/>
        <v>875</v>
      </c>
      <c r="CS23">
        <f t="shared" si="18"/>
        <v>1000</v>
      </c>
      <c r="CT23">
        <f t="shared" si="18"/>
        <v>1125</v>
      </c>
      <c r="CU23">
        <f t="shared" si="18"/>
        <v>1250</v>
      </c>
      <c r="CV23">
        <f t="shared" si="16"/>
        <v>1.5</v>
      </c>
      <c r="CW23">
        <f t="shared" si="16"/>
        <v>2</v>
      </c>
      <c r="CX23">
        <f t="shared" si="16"/>
        <v>2.5</v>
      </c>
      <c r="CY23">
        <f t="shared" si="16"/>
        <v>3</v>
      </c>
      <c r="CZ23">
        <f t="shared" si="16"/>
        <v>3.5</v>
      </c>
      <c r="DA23">
        <f t="shared" si="16"/>
        <v>4</v>
      </c>
      <c r="DB23">
        <f t="shared" si="16"/>
        <v>4.5</v>
      </c>
      <c r="DC23">
        <f t="shared" si="16"/>
        <v>5</v>
      </c>
      <c r="DD23" s="11">
        <f t="shared" si="17"/>
        <v>2.6666666666666668E-2</v>
      </c>
      <c r="DE23" s="11">
        <f t="shared" si="17"/>
        <v>0.02</v>
      </c>
      <c r="DF23" s="11">
        <f t="shared" si="17"/>
        <v>1.6E-2</v>
      </c>
      <c r="DG23" s="11">
        <f t="shared" si="17"/>
        <v>1.3333333333333334E-2</v>
      </c>
      <c r="DH23" s="11">
        <f t="shared" si="17"/>
        <v>1.1428571428571429E-2</v>
      </c>
      <c r="DI23" s="11">
        <f t="shared" si="17"/>
        <v>0.01</v>
      </c>
      <c r="DJ23" s="11">
        <f t="shared" si="17"/>
        <v>8.8888888888888889E-3</v>
      </c>
      <c r="DK23" s="11">
        <f t="shared" si="17"/>
        <v>8.0000000000000002E-3</v>
      </c>
    </row>
    <row r="24" spans="1:115">
      <c r="A24">
        <f>'2000 250 200 1'!A25</f>
        <v>21</v>
      </c>
      <c r="B24">
        <f t="shared" si="6"/>
        <v>-210</v>
      </c>
      <c r="C24">
        <f>'2000 250 200 1'!B25</f>
        <v>1.1310000000000001E-2</v>
      </c>
      <c r="D24">
        <f t="shared" si="7"/>
        <v>-1.9465373950745446</v>
      </c>
      <c r="E24">
        <f>2*('2000 250 200 15 PP'!E24-'2000 250 200 0 PP'!E24)/('2000 250 200 15 PP'!E24+'2000 250 200 0 PP'!E24)</f>
        <v>-6.5197963586176788E-4</v>
      </c>
      <c r="F24">
        <f>2*('2000 250 200 15 PP'!F24-'2000 250 200 0 PP'!F24)/('2000 250 200 15 PP'!F24+'2000 250 200 0 PP'!F24)</f>
        <v>-7.9500930922595165E-4</v>
      </c>
      <c r="G24">
        <f>2*('2000 250 200 15 PP'!G24-'2000 250 200 0 PP'!G24)/('2000 250 200 15 PP'!G24+'2000 250 200 0 PP'!G24)</f>
        <v>-7.8956962611778625E-4</v>
      </c>
      <c r="H24">
        <f>2*('2000 250 200 15 PP'!H24-'2000 250 200 0 PP'!H24)/('2000 250 200 15 PP'!H24+'2000 250 200 0 PP'!H24)</f>
        <v>-7.3246455983360477E-4</v>
      </c>
      <c r="I24">
        <f>2*('2000 250 200 15 PP'!I24-'2000 250 200 0 PP'!I24)/('2000 250 200 15 PP'!I24+'2000 250 200 0 PP'!I24)</f>
        <v>-6.6163799563695013E-4</v>
      </c>
      <c r="J24">
        <f>2*('2000 250 200 15 PP'!J24-'2000 250 200 0 PP'!J24)/('2000 250 200 15 PP'!J24+'2000 250 200 0 PP'!J24)</f>
        <v>-5.9029575412002783E-4</v>
      </c>
      <c r="K24">
        <f>2*('2000 250 200 15 PP'!K24-'2000 250 200 0 PP'!K24)/('2000 250 200 15 PP'!K24+'2000 250 200 0 PP'!K24)</f>
        <v>-5.2543411275873136E-4</v>
      </c>
      <c r="L24">
        <f>2*('2000 250 200 15 PP'!L24-'2000 250 200 0 PP'!L24)/('2000 250 200 15 PP'!L24+'2000 250 200 0 PP'!L24)</f>
        <v>-4.6801100601564041E-4</v>
      </c>
      <c r="M24">
        <f>2*('2000 250 200 15 PP'!M24-'2000 250 200 0 PP'!M24)/('2000 250 200 15 PP'!M24+'2000 250 200 0 PP'!M24)</f>
        <v>-4.1737446269003958E-4</v>
      </c>
      <c r="N24">
        <f>2*('2000 250 200 15 PP'!N24-'2000 250 200 0 PP'!N24)/('2000 250 200 15 PP'!N24+'2000 250 200 0 PP'!N24)</f>
        <v>-5.6603256933544343E-4</v>
      </c>
      <c r="O24">
        <f>2*('2000 250 200 15 PP'!O24-'2000 250 200 0 PP'!O24)/('2000 250 200 15 PP'!O24+'2000 250 200 0 PP'!O24)</f>
        <v>-8.0033121921876515E-4</v>
      </c>
      <c r="P24">
        <f>2*('2000 250 200 15 PP'!P24-'2000 250 200 0 PP'!P24)/('2000 250 200 15 PP'!P24+'2000 250 200 0 PP'!P24)</f>
        <v>-8.6555435516323263E-4</v>
      </c>
      <c r="Q24">
        <f>2*('2000 250 200 15 PP'!Q24-'2000 250 200 0 PP'!Q24)/('2000 250 200 15 PP'!Q24+'2000 250 200 0 PP'!Q24)</f>
        <v>-8.508195105834045E-4</v>
      </c>
      <c r="R24">
        <f>2*('2000 250 200 15 PP'!R24-'2000 250 200 0 PP'!R24)/('2000 250 200 15 PP'!R24+'2000 250 200 0 PP'!R24)</f>
        <v>-8.0469724807161734E-4</v>
      </c>
      <c r="S24">
        <f>2*('2000 250 200 15 PP'!S24-'2000 250 200 0 PP'!S24)/('2000 250 200 15 PP'!S24+'2000 250 200 0 PP'!S24)</f>
        <v>-7.4180507420761673E-4</v>
      </c>
      <c r="T24">
        <f>2*('2000 250 200 15 PP'!T24-'2000 250 200 0 PP'!T24)/('2000 250 200 15 PP'!T24+'2000 250 200 0 PP'!T24)</f>
        <v>-6.7842170548636064E-4</v>
      </c>
      <c r="U24">
        <f>2*('2000 250 200 15 PP'!U24-'2000 250 200 0 PP'!U24)/('2000 250 200 15 PP'!U24+'2000 250 200 0 PP'!U24)</f>
        <v>-6.1947103813968468E-4</v>
      </c>
      <c r="V24">
        <f>2*('2000 250 200 15 PP'!V24-'2000 250 200 0 PP'!V24)/('2000 250 200 15 PP'!V24+'2000 250 200 0 PP'!V24)</f>
        <v>-4.6382095074893763E-4</v>
      </c>
      <c r="W24">
        <f>2*('2000 250 200 15 PP'!W24-'2000 250 200 0 PP'!W24)/('2000 250 200 15 PP'!W24+'2000 250 200 0 PP'!W24)</f>
        <v>-7.5314292457293139E-4</v>
      </c>
      <c r="X24">
        <f>2*('2000 250 200 15 PP'!X24-'2000 250 200 0 PP'!X24)/('2000 250 200 15 PP'!X24+'2000 250 200 0 PP'!X24)</f>
        <v>-8.801811691937217E-4</v>
      </c>
      <c r="Y24">
        <f>2*('2000 250 200 15 PP'!Y24-'2000 250 200 0 PP'!Y24)/('2000 250 200 15 PP'!Y24+'2000 250 200 0 PP'!Y24)</f>
        <v>-9.0858652463781081E-4</v>
      </c>
      <c r="Z24">
        <f>2*('2000 250 200 15 PP'!Z24-'2000 250 200 0 PP'!Z24)/('2000 250 200 15 PP'!Z24+'2000 250 200 0 PP'!Z24)</f>
        <v>-8.9947533947452429E-4</v>
      </c>
      <c r="AA24">
        <f>2*('2000 250 200 15 PP'!AA24-'2000 250 200 0 PP'!AA24)/('2000 250 200 15 PP'!AA24+'2000 250 200 0 PP'!AA24)</f>
        <v>-8.5326536211136972E-4</v>
      </c>
      <c r="AB24">
        <f>2*('2000 250 200 15 PP'!AB24-'2000 250 200 0 PP'!AB24)/('2000 250 200 15 PP'!AB24+'2000 250 200 0 PP'!AB24)</f>
        <v>-7.9678541923031761E-4</v>
      </c>
      <c r="AC24">
        <f>2*('2000 250 200 15 PP'!AC24-'2000 250 200 0 PP'!AC24)/('2000 250 200 15 PP'!AC24+'2000 250 200 0 PP'!AC24)</f>
        <v>-3.6577026176663004E-4</v>
      </c>
      <c r="AD24">
        <f>2*('2000 250 200 15 PP'!AD24-'2000 250 200 0 PP'!AD24)/('2000 250 200 15 PP'!AD24+'2000 250 200 0 PP'!AD24)</f>
        <v>-6.8072526690172758E-4</v>
      </c>
      <c r="AE24">
        <f>2*('2000 250 200 15 PP'!AE24-'2000 250 200 0 PP'!AE24)/('2000 250 200 15 PP'!AE24+'2000 250 200 0 PP'!AE24)</f>
        <v>-8.5779909830026866E-4</v>
      </c>
      <c r="AF24">
        <f>2*('2000 250 200 15 PP'!AF24-'2000 250 200 0 PP'!AF24)/('2000 250 200 15 PP'!AF24+'2000 250 200 0 PP'!AF24)</f>
        <v>-9.1768287963311804E-4</v>
      </c>
      <c r="AG24">
        <f>2*('2000 250 200 15 PP'!AG24-'2000 250 200 0 PP'!AG24)/('2000 250 200 15 PP'!AG24+'2000 250 200 0 PP'!AG24)</f>
        <v>-9.5511833416332302E-4</v>
      </c>
      <c r="AH24">
        <f>2*('2000 250 200 15 PP'!AH24-'2000 250 200 0 PP'!AH24)/('2000 250 200 15 PP'!AH24+'2000 250 200 0 PP'!AH24)</f>
        <v>-9.3276418721888394E-4</v>
      </c>
      <c r="AI24">
        <f>2*('2000 250 200 15 PP'!AI24-'2000 250 200 0 PP'!AI24)/('2000 250 200 15 PP'!AI24+'2000 250 200 0 PP'!AI24)</f>
        <v>-2.7907257649316608E-4</v>
      </c>
      <c r="AJ24">
        <f>2*('2000 250 200 15 PP'!AJ24-'2000 250 200 0 PP'!AJ24)/('2000 250 200 15 PP'!AJ24+'2000 250 200 0 PP'!AJ24)</f>
        <v>-5.9784512893162423E-4</v>
      </c>
      <c r="AK24">
        <f>2*('2000 250 200 15 PP'!AK24-'2000 250 200 0 PP'!AK24)/('2000 250 200 15 PP'!AK24+'2000 250 200 0 PP'!AK24)</f>
        <v>-8.1881628016438062E-4</v>
      </c>
      <c r="AL24">
        <f>2*('2000 250 200 15 PP'!AL24-'2000 250 200 0 PP'!AL24)/('2000 250 200 15 PP'!AL24+'2000 250 200 0 PP'!AL24)</f>
        <v>-8.8668626685211834E-4</v>
      </c>
      <c r="AM24">
        <f>2*('2000 250 200 15 PP'!AM24-'2000 250 200 0 PP'!AM24)/('2000 250 200 15 PP'!AM24+'2000 250 200 0 PP'!AM24)</f>
        <v>-9.7748565170867872E-4</v>
      </c>
      <c r="AN24">
        <f>2*('2000 250 200 15 PP'!AN24-'2000 250 200 0 PP'!AN24)/('2000 250 200 15 PP'!AN24+'2000 250 200 0 PP'!AN24)</f>
        <v>-2.0550641768136329E-4</v>
      </c>
      <c r="AO24">
        <f>2*('2000 250 200 15 PP'!AO24-'2000 250 200 0 PP'!AO24)/('2000 250 200 15 PP'!AO24+'2000 250 200 0 PP'!AO24)</f>
        <v>-5.1041197857634084E-4</v>
      </c>
      <c r="AP24">
        <f>2*('2000 250 200 15 PP'!AP24-'2000 250 200 0 PP'!AP24)/('2000 250 200 15 PP'!AP24+'2000 250 200 0 PP'!AP24)</f>
        <v>-7.8127964201193381E-4</v>
      </c>
      <c r="AQ24">
        <f>2*('2000 250 200 15 PP'!AQ24-'2000 250 200 0 PP'!AQ24)/('2000 250 200 15 PP'!AQ24+'2000 250 200 0 PP'!AQ24)</f>
        <v>-8.2256992886049036E-4</v>
      </c>
      <c r="AR24">
        <f>2*('2000 250 200 15 PP'!AR24-'2000 250 200 0 PP'!AR24)/('2000 250 200 15 PP'!AR24+'2000 250 200 0 PP'!AR24)</f>
        <v>-1.4510114258982389E-4</v>
      </c>
      <c r="AS24">
        <f>2*('2000 250 200 15 PP'!AS24-'2000 250 200 0 PP'!AS24)/('2000 250 200 15 PP'!AS24+'2000 250 200 0 PP'!AS24)</f>
        <v>-4.1781049137654483E-4</v>
      </c>
      <c r="AT24">
        <f>2*('2000 250 200 15 PP'!AT24-'2000 250 200 0 PP'!AT24)/('2000 250 200 15 PP'!AT24+'2000 250 200 0 PP'!AT24)</f>
        <v>-7.6147478508813171E-4</v>
      </c>
      <c r="AU24">
        <f>2*('2000 250 200 15 PP'!AU24-'2000 250 200 0 PP'!AU24)/('2000 250 200 15 PP'!AU24+'2000 250 200 0 PP'!AU24)</f>
        <v>-9.7864911155527286E-5</v>
      </c>
      <c r="AV24">
        <f>2*('2000 250 200 15 PP'!AV24-'2000 250 200 0 PP'!AV24)/('2000 250 200 15 PP'!AV24+'2000 250 200 0 PP'!AV24)</f>
        <v>-3.1454930065070411E-4</v>
      </c>
      <c r="AW24">
        <f>2*('2000 250 200 15 PP'!AW24-'2000 250 200 0 PP'!AW24)/('2000 250 200 15 PP'!AW24+'2000 250 200 0 PP'!AW24)</f>
        <v>-6.4569938426150886E-5</v>
      </c>
      <c r="AX24">
        <f>'2000 250 200 15 PP'!AX24-'2000 250 200 0 PP'!AX24</f>
        <v>5.6763300075646228E-5</v>
      </c>
      <c r="AY24">
        <f>'2000 250 200 15 PP'!AY24-'2000 250 200 0 PP'!AY24</f>
        <v>-2.4087208000400651E-6</v>
      </c>
      <c r="AZ24">
        <f>'2000 250 200 15 PP'!AZ24-'2000 250 200 0 PP'!AZ24</f>
        <v>-2.6422477770515762E-5</v>
      </c>
      <c r="BA24">
        <f>'2000 250 200 15 PP'!BA24-'2000 250 200 0 PP'!BA24</f>
        <v>-3.3534984832966908E-5</v>
      </c>
      <c r="BB24">
        <f>'2000 250 200 15 PP'!BB24-'2000 250 200 0 PP'!BB24</f>
        <v>-3.4250256823603609E-5</v>
      </c>
      <c r="BC24">
        <f>'2000 250 200 15 PP'!BC24-'2000 250 200 0 PP'!BC24</f>
        <v>-3.1422683312687383E-5</v>
      </c>
      <c r="BD24">
        <f>'2000 250 200 15 PP'!BD24-'2000 250 200 0 PP'!BD24</f>
        <v>-2.7994645694751075E-5</v>
      </c>
      <c r="BE24">
        <f>'2000 250 200 15 PP'!BE24-'2000 250 200 0 PP'!BE24</f>
        <v>-2.4798941904713434E-5</v>
      </c>
      <c r="BF24">
        <f>'2000 250 200 15 PP'!BF24-'2000 250 200 0 PP'!BF24</f>
        <v>6.6565656765937842E-5</v>
      </c>
      <c r="BG24">
        <f>'2000 250 200 15 PP'!BG24-'2000 250 200 0 PP'!BG24</f>
        <v>5.0200720928816889E-6</v>
      </c>
      <c r="BH24">
        <f>'2000 250 200 15 PP'!BH24-'2000 250 200 0 PP'!BH24</f>
        <v>-1.4654244130885008E-5</v>
      </c>
      <c r="BI24">
        <f>'2000 250 200 15 PP'!BI24-'2000 250 200 0 PP'!BI24</f>
        <v>-1.8455746883652702E-5</v>
      </c>
      <c r="BJ24">
        <f>'2000 250 200 15 PP'!BJ24-'2000 250 200 0 PP'!BJ24</f>
        <v>-1.8030304412927634E-5</v>
      </c>
      <c r="BK24">
        <f>'2000 250 200 15 PP'!BK24-'2000 250 200 0 PP'!BK24</f>
        <v>-1.5331816465041781E-5</v>
      </c>
      <c r="BL24">
        <f>'2000 250 200 15 PP'!BL24-'2000 250 200 0 PP'!BL24</f>
        <v>-1.2605301029276761E-5</v>
      </c>
      <c r="BM24">
        <f>'2000 250 200 15 PP'!BM24-'2000 250 200 0 PP'!BM24</f>
        <v>6.6031025211937822E-5</v>
      </c>
      <c r="BN24">
        <f>'2000 250 200 15 PP'!BN24-'2000 250 200 0 PP'!BN24</f>
        <v>8.7789309854702235E-6</v>
      </c>
      <c r="BO24">
        <f>'2000 250 200 15 PP'!BO24-'2000 250 200 0 PP'!BO24</f>
        <v>-7.0205442748161317E-6</v>
      </c>
      <c r="BP24">
        <f>'2000 250 200 15 PP'!BP24-'2000 250 200 0 PP'!BP24</f>
        <v>-9.1001149601782627E-6</v>
      </c>
      <c r="BQ24">
        <f>'2000 250 200 15 PP'!BQ24-'2000 250 200 0 PP'!BQ24</f>
        <v>-8.884209756598177E-6</v>
      </c>
      <c r="BR24">
        <f>'2000 250 200 15 PP'!BR24-'2000 250 200 0 PP'!BR24</f>
        <v>-7.1339519532483131E-6</v>
      </c>
      <c r="BS24">
        <f>'2000 250 200 15 PP'!BS24-'2000 250 200 0 PP'!BS24</f>
        <v>6.2296748964518756E-5</v>
      </c>
      <c r="BT24">
        <f>'2000 250 200 15 PP'!BT24-'2000 250 200 0 PP'!BT24</f>
        <v>1.0094023935383611E-5</v>
      </c>
      <c r="BU24">
        <f>'2000 250 200 15 PP'!BU24-'2000 250 200 0 PP'!BU24</f>
        <v>-3.190295961338907E-6</v>
      </c>
      <c r="BV24">
        <f>'2000 250 200 15 PP'!BV24-'2000 250 200 0 PP'!BV24</f>
        <v>-4.2986086849147731E-6</v>
      </c>
      <c r="BW24">
        <f>'2000 250 200 15 PP'!BW24-'2000 250 200 0 PP'!BW24</f>
        <v>-4.4509461554244345E-6</v>
      </c>
      <c r="BX24">
        <f>'2000 250 200 15 PP'!BX24-'2000 250 200 0 PP'!BX24</f>
        <v>5.7594777402594777E-5</v>
      </c>
      <c r="BY24">
        <f>'2000 250 200 15 PP'!BY24-'2000 250 200 0 PP'!BY24</f>
        <v>1.0272137776018431E-5</v>
      </c>
      <c r="BZ24">
        <f>'2000 250 200 15 PP'!BZ24-'2000 250 200 0 PP'!BZ24</f>
        <v>-1.4696943378481042E-6</v>
      </c>
      <c r="CA24">
        <f>'2000 250 200 15 PP'!CA24-'2000 250 200 0 PP'!CA24</f>
        <v>-1.8721559799633053E-6</v>
      </c>
      <c r="CB24">
        <f>'2000 250 200 15 PP'!CB24-'2000 250 200 0 PP'!CB24</f>
        <v>5.2731548013190688E-5</v>
      </c>
      <c r="CC24">
        <f>'2000 250 200 15 PP'!CC24-'2000 250 200 0 PP'!CC24</f>
        <v>1.0052306236057323E-5</v>
      </c>
      <c r="CD24">
        <f>'2000 250 200 15 PP'!CD24-'2000 250 200 0 PP'!CD24</f>
        <v>-8.3871797111091662E-7</v>
      </c>
      <c r="CE24">
        <f>'2000 250 200 15 PP'!CE24-'2000 250 200 0 PP'!CE24</f>
        <v>4.7965084854259543E-5</v>
      </c>
      <c r="CF24">
        <f>'2000 250 200 15 PP'!CF24-'2000 250 200 0 PP'!CF24</f>
        <v>9.8130950800766337E-6</v>
      </c>
      <c r="CG24">
        <f>'2000 250 200 15 PP'!CG24-'2000 250 200 0 PP'!CG24</f>
        <v>4.3321520829461835E-5</v>
      </c>
      <c r="CH24" s="7">
        <v>250</v>
      </c>
      <c r="CI24" s="8">
        <v>250</v>
      </c>
      <c r="CJ24" s="8">
        <v>240</v>
      </c>
      <c r="CK24" s="8">
        <f t="shared" si="8"/>
        <v>1</v>
      </c>
      <c r="CL24" s="8">
        <f t="shared" si="9"/>
        <v>1</v>
      </c>
      <c r="CM24">
        <f t="shared" si="10"/>
        <v>0.04</v>
      </c>
      <c r="CN24">
        <f t="shared" si="14"/>
        <v>375</v>
      </c>
      <c r="CO24">
        <f t="shared" si="18"/>
        <v>500</v>
      </c>
      <c r="CP24">
        <f t="shared" si="18"/>
        <v>625</v>
      </c>
      <c r="CQ24">
        <f t="shared" si="18"/>
        <v>750</v>
      </c>
      <c r="CR24">
        <f t="shared" si="18"/>
        <v>875</v>
      </c>
      <c r="CS24">
        <f t="shared" si="18"/>
        <v>1000</v>
      </c>
      <c r="CT24">
        <f t="shared" si="18"/>
        <v>1125</v>
      </c>
      <c r="CU24">
        <f t="shared" si="18"/>
        <v>1250</v>
      </c>
      <c r="CV24">
        <f t="shared" si="16"/>
        <v>1.5</v>
      </c>
      <c r="CW24">
        <f t="shared" si="16"/>
        <v>2</v>
      </c>
      <c r="CX24">
        <f t="shared" si="16"/>
        <v>2.5</v>
      </c>
      <c r="CY24">
        <f t="shared" si="16"/>
        <v>3</v>
      </c>
      <c r="CZ24">
        <f t="shared" si="16"/>
        <v>3.5</v>
      </c>
      <c r="DA24">
        <f t="shared" si="16"/>
        <v>4</v>
      </c>
      <c r="DB24">
        <f t="shared" si="16"/>
        <v>4.5</v>
      </c>
      <c r="DC24">
        <f t="shared" si="16"/>
        <v>5</v>
      </c>
      <c r="DD24" s="11">
        <f t="shared" si="17"/>
        <v>2.6666666666666668E-2</v>
      </c>
      <c r="DE24" s="11">
        <f t="shared" si="17"/>
        <v>0.02</v>
      </c>
      <c r="DF24" s="11">
        <f t="shared" si="17"/>
        <v>1.6E-2</v>
      </c>
      <c r="DG24" s="11">
        <f t="shared" si="17"/>
        <v>1.3333333333333334E-2</v>
      </c>
      <c r="DH24" s="11">
        <f t="shared" si="17"/>
        <v>1.1428571428571429E-2</v>
      </c>
      <c r="DI24" s="11">
        <f t="shared" si="17"/>
        <v>0.01</v>
      </c>
      <c r="DJ24" s="11">
        <f t="shared" si="17"/>
        <v>8.8888888888888889E-3</v>
      </c>
      <c r="DK24" s="11">
        <f t="shared" si="17"/>
        <v>8.0000000000000002E-3</v>
      </c>
    </row>
    <row r="25" spans="1:115">
      <c r="A25">
        <f>'2000 250 200 1'!A26</f>
        <v>22</v>
      </c>
      <c r="B25">
        <f t="shared" si="6"/>
        <v>-220</v>
      </c>
      <c r="C25">
        <f>'2000 250 200 1'!B26</f>
        <v>1.2699999999999999E-2</v>
      </c>
      <c r="D25">
        <f t="shared" si="7"/>
        <v>-1.8961962790440432</v>
      </c>
      <c r="E25">
        <f>2*('2000 250 200 15 PP'!E25-'2000 250 200 0 PP'!E25)/('2000 250 200 15 PP'!E25+'2000 250 200 0 PP'!E25)</f>
        <v>-6.5283710195454721E-4</v>
      </c>
      <c r="F25">
        <f>2*('2000 250 200 15 PP'!F25-'2000 250 200 0 PP'!F25)/('2000 250 200 15 PP'!F25+'2000 250 200 0 PP'!F25)</f>
        <v>-7.9529707952181463E-4</v>
      </c>
      <c r="G25">
        <f>2*('2000 250 200 15 PP'!G25-'2000 250 200 0 PP'!G25)/('2000 250 200 15 PP'!G25+'2000 250 200 0 PP'!G25)</f>
        <v>-7.8961510803665831E-4</v>
      </c>
      <c r="H25">
        <f>2*('2000 250 200 15 PP'!H25-'2000 250 200 0 PP'!H25)/('2000 250 200 15 PP'!H25+'2000 250 200 0 PP'!H25)</f>
        <v>-7.3240817127687662E-4</v>
      </c>
      <c r="I25">
        <f>2*('2000 250 200 15 PP'!I25-'2000 250 200 0 PP'!I25)/('2000 250 200 15 PP'!I25+'2000 250 200 0 PP'!I25)</f>
        <v>-6.6139120411315476E-4</v>
      </c>
      <c r="J25">
        <f>2*('2000 250 200 15 PP'!J25-'2000 250 200 0 PP'!J25)/('2000 250 200 15 PP'!J25+'2000 250 200 0 PP'!J25)</f>
        <v>-5.9054025382597941E-4</v>
      </c>
      <c r="K25">
        <f>2*('2000 250 200 15 PP'!K25-'2000 250 200 0 PP'!K25)/('2000 250 200 15 PP'!K25+'2000 250 200 0 PP'!K25)</f>
        <v>-5.2559833223691751E-4</v>
      </c>
      <c r="L25">
        <f>2*('2000 250 200 15 PP'!L25-'2000 250 200 0 PP'!L25)/('2000 250 200 15 PP'!L25+'2000 250 200 0 PP'!L25)</f>
        <v>-4.6790335345699055E-4</v>
      </c>
      <c r="M25">
        <f>2*('2000 250 200 15 PP'!M25-'2000 250 200 0 PP'!M25)/('2000 250 200 15 PP'!M25+'2000 250 200 0 PP'!M25)</f>
        <v>-4.1721212432366625E-4</v>
      </c>
      <c r="N25">
        <f>2*('2000 250 200 15 PP'!N25-'2000 250 200 0 PP'!N25)/('2000 250 200 15 PP'!N25+'2000 250 200 0 PP'!N25)</f>
        <v>-5.6723247336269884E-4</v>
      </c>
      <c r="O25">
        <f>2*('2000 250 200 15 PP'!O25-'2000 250 200 0 PP'!O25)/('2000 250 200 15 PP'!O25+'2000 250 200 0 PP'!O25)</f>
        <v>-8.0085602476034055E-4</v>
      </c>
      <c r="P25">
        <f>2*('2000 250 200 15 PP'!P25-'2000 250 200 0 PP'!P25)/('2000 250 200 15 PP'!P25+'2000 250 200 0 PP'!P25)</f>
        <v>-8.6573550421118188E-4</v>
      </c>
      <c r="Q25">
        <f>2*('2000 250 200 15 PP'!Q25-'2000 250 200 0 PP'!Q25)/('2000 250 200 15 PP'!Q25+'2000 250 200 0 PP'!Q25)</f>
        <v>-8.5108148954832034E-4</v>
      </c>
      <c r="R25">
        <f>2*('2000 250 200 15 PP'!R25-'2000 250 200 0 PP'!R25)/('2000 250 200 15 PP'!R25+'2000 250 200 0 PP'!R25)</f>
        <v>-8.0346481000190088E-4</v>
      </c>
      <c r="S25">
        <f>2*('2000 250 200 15 PP'!S25-'2000 250 200 0 PP'!S25)/('2000 250 200 15 PP'!S25+'2000 250 200 0 PP'!S25)</f>
        <v>-7.4223682165363214E-4</v>
      </c>
      <c r="T25">
        <f>2*('2000 250 200 15 PP'!T25-'2000 250 200 0 PP'!T25)/('2000 250 200 15 PP'!T25+'2000 250 200 0 PP'!T25)</f>
        <v>-6.7931060815447375E-4</v>
      </c>
      <c r="U25">
        <f>2*('2000 250 200 15 PP'!U25-'2000 250 200 0 PP'!U25)/('2000 250 200 15 PP'!U25+'2000 250 200 0 PP'!U25)</f>
        <v>-6.1952748151167659E-4</v>
      </c>
      <c r="V25">
        <f>2*('2000 250 200 15 PP'!V25-'2000 250 200 0 PP'!V25)/('2000 250 200 15 PP'!V25+'2000 250 200 0 PP'!V25)</f>
        <v>-4.6531544718549463E-4</v>
      </c>
      <c r="W25">
        <f>2*('2000 250 200 15 PP'!W25-'2000 250 200 0 PP'!W25)/('2000 250 200 15 PP'!W25+'2000 250 200 0 PP'!W25)</f>
        <v>-7.539165410217454E-4</v>
      </c>
      <c r="X25">
        <f>2*('2000 250 200 15 PP'!X25-'2000 250 200 0 PP'!X25)/('2000 250 200 15 PP'!X25+'2000 250 200 0 PP'!X25)</f>
        <v>-8.8028209583185149E-4</v>
      </c>
      <c r="Y25">
        <f>2*('2000 250 200 15 PP'!Y25-'2000 250 200 0 PP'!Y25)/('2000 250 200 15 PP'!Y25+'2000 250 200 0 PP'!Y25)</f>
        <v>-9.107207492198659E-4</v>
      </c>
      <c r="Z25">
        <f>2*('2000 250 200 15 PP'!Z25-'2000 250 200 0 PP'!Z25)/('2000 250 200 15 PP'!Z25+'2000 250 200 0 PP'!Z25)</f>
        <v>-8.957344943878858E-4</v>
      </c>
      <c r="AA25">
        <f>2*('2000 250 200 15 PP'!AA25-'2000 250 200 0 PP'!AA25)/('2000 250 200 15 PP'!AA25+'2000 250 200 0 PP'!AA25)</f>
        <v>-8.5289212314181896E-4</v>
      </c>
      <c r="AB25">
        <f>2*('2000 250 200 15 PP'!AB25-'2000 250 200 0 PP'!AB25)/('2000 250 200 15 PP'!AB25+'2000 250 200 0 PP'!AB25)</f>
        <v>-7.9934567367291349E-4</v>
      </c>
      <c r="AC25">
        <f>2*('2000 250 200 15 PP'!AC25-'2000 250 200 0 PP'!AC25)/('2000 250 200 15 PP'!AC25+'2000 250 200 0 PP'!AC25)</f>
        <v>-3.6750896169394372E-4</v>
      </c>
      <c r="AD25">
        <f>2*('2000 250 200 15 PP'!AD25-'2000 250 200 0 PP'!AD25)/('2000 250 200 15 PP'!AD25+'2000 250 200 0 PP'!AD25)</f>
        <v>-6.8188283610855617E-4</v>
      </c>
      <c r="AE25">
        <f>2*('2000 250 200 15 PP'!AE25-'2000 250 200 0 PP'!AE25)/('2000 250 200 15 PP'!AE25+'2000 250 200 0 PP'!AE25)</f>
        <v>-8.562980485636181E-4</v>
      </c>
      <c r="AF25">
        <f>2*('2000 250 200 15 PP'!AF25-'2000 250 200 0 PP'!AF25)/('2000 250 200 15 PP'!AF25+'2000 250 200 0 PP'!AF25)</f>
        <v>-9.2568296962518444E-4</v>
      </c>
      <c r="AG25">
        <f>2*('2000 250 200 15 PP'!AG25-'2000 250 200 0 PP'!AG25)/('2000 250 200 15 PP'!AG25+'2000 250 200 0 PP'!AG25)</f>
        <v>-9.4732254023480406E-4</v>
      </c>
      <c r="AH25">
        <f>2*('2000 250 200 15 PP'!AH25-'2000 250 200 0 PP'!AH25)/('2000 250 200 15 PP'!AH25+'2000 250 200 0 PP'!AH25)</f>
        <v>-9.2826021987611708E-4</v>
      </c>
      <c r="AI25">
        <f>2*('2000 250 200 15 PP'!AI25-'2000 250 200 0 PP'!AI25)/('2000 250 200 15 PP'!AI25+'2000 250 200 0 PP'!AI25)</f>
        <v>-2.8097085812201584E-4</v>
      </c>
      <c r="AJ25">
        <f>2*('2000 250 200 15 PP'!AJ25-'2000 250 200 0 PP'!AJ25)/('2000 250 200 15 PP'!AJ25+'2000 250 200 0 PP'!AJ25)</f>
        <v>-6.0024752334940671E-4</v>
      </c>
      <c r="AK25">
        <f>2*('2000 250 200 15 PP'!AK25-'2000 250 200 0 PP'!AK25)/('2000 250 200 15 PP'!AK25+'2000 250 200 0 PP'!AK25)</f>
        <v>-8.1113163844695848E-4</v>
      </c>
      <c r="AL25">
        <f>2*('2000 250 200 15 PP'!AL25-'2000 250 200 0 PP'!AL25)/('2000 250 200 15 PP'!AL25+'2000 250 200 0 PP'!AL25)</f>
        <v>-9.0776462217817219E-4</v>
      </c>
      <c r="AM25">
        <f>2*('2000 250 200 15 PP'!AM25-'2000 250 200 0 PP'!AM25)/('2000 250 200 15 PP'!AM25+'2000 250 200 0 PP'!AM25)</f>
        <v>-9.6639665801519291E-4</v>
      </c>
      <c r="AN25">
        <f>2*('2000 250 200 15 PP'!AN25-'2000 250 200 0 PP'!AN25)/('2000 250 200 15 PP'!AN25+'2000 250 200 0 PP'!AN25)</f>
        <v>-2.072877971806564E-4</v>
      </c>
      <c r="AO25">
        <f>2*('2000 250 200 15 PP'!AO25-'2000 250 200 0 PP'!AO25)/('2000 250 200 15 PP'!AO25+'2000 250 200 0 PP'!AO25)</f>
        <v>-5.168047857008304E-4</v>
      </c>
      <c r="AP25">
        <f>2*('2000 250 200 15 PP'!AP25-'2000 250 200 0 PP'!AP25)/('2000 250 200 15 PP'!AP25+'2000 250 200 0 PP'!AP25)</f>
        <v>-7.5769130301083182E-4</v>
      </c>
      <c r="AQ25">
        <f>2*('2000 250 200 15 PP'!AQ25-'2000 250 200 0 PP'!AQ25)/('2000 250 200 15 PP'!AQ25+'2000 250 200 0 PP'!AQ25)</f>
        <v>-8.6636076477423899E-4</v>
      </c>
      <c r="AR25">
        <f>2*('2000 250 200 15 PP'!AR25-'2000 250 200 0 PP'!AR25)/('2000 250 200 15 PP'!AR25+'2000 250 200 0 PP'!AR25)</f>
        <v>-1.4596858195919246E-4</v>
      </c>
      <c r="AS25">
        <f>2*('2000 250 200 15 PP'!AS25-'2000 250 200 0 PP'!AS25)/('2000 250 200 15 PP'!AS25+'2000 250 200 0 PP'!AS25)</f>
        <v>-4.3444883315700133E-4</v>
      </c>
      <c r="AT25">
        <f>2*('2000 250 200 15 PP'!AT25-'2000 250 200 0 PP'!AT25)/('2000 250 200 15 PP'!AT25+'2000 250 200 0 PP'!AT25)</f>
        <v>-7.0557555026802533E-4</v>
      </c>
      <c r="AU25">
        <f>2*('2000 250 200 15 PP'!AU25-'2000 250 200 0 PP'!AU25)/('2000 250 200 15 PP'!AU25+'2000 250 200 0 PP'!AU25)</f>
        <v>-9.6001057040130165E-5</v>
      </c>
      <c r="AV25">
        <f>2*('2000 250 200 15 PP'!AV25-'2000 250 200 0 PP'!AV25)/('2000 250 200 15 PP'!AV25+'2000 250 200 0 PP'!AV25)</f>
        <v>-3.5297286641180093E-4</v>
      </c>
      <c r="AW25">
        <f>2*('2000 250 200 15 PP'!AW25-'2000 250 200 0 PP'!AW25)/('2000 250 200 15 PP'!AW25+'2000 250 200 0 PP'!AW25)</f>
        <v>-5.6517342931191027E-5</v>
      </c>
      <c r="AX25">
        <f>'2000 250 200 15 PP'!AX25-'2000 250 200 0 PP'!AX25</f>
        <v>5.6537188663829951E-5</v>
      </c>
      <c r="AY25">
        <f>'2000 250 200 15 PP'!AY25-'2000 250 200 0 PP'!AY25</f>
        <v>-2.5160068172214167E-6</v>
      </c>
      <c r="AZ25">
        <f>'2000 250 200 15 PP'!AZ25-'2000 250 200 0 PP'!AZ25</f>
        <v>-2.6469617941726753E-5</v>
      </c>
      <c r="BA25">
        <f>'2000 250 200 15 PP'!BA25-'2000 250 200 0 PP'!BA25</f>
        <v>-3.3625141631354882E-5</v>
      </c>
      <c r="BB25">
        <f>'2000 250 200 15 PP'!BB25-'2000 250 200 0 PP'!BB25</f>
        <v>-3.4014388162084686E-5</v>
      </c>
      <c r="BC25">
        <f>'2000 250 200 15 PP'!BC25-'2000 250 200 0 PP'!BC25</f>
        <v>-3.1461572598506793E-5</v>
      </c>
      <c r="BD25">
        <f>'2000 250 200 15 PP'!BD25-'2000 250 200 0 PP'!BD25</f>
        <v>-2.8127190303678384E-5</v>
      </c>
      <c r="BE25">
        <f>'2000 250 200 15 PP'!BE25-'2000 250 200 0 PP'!BE25</f>
        <v>-2.4825727027832922E-5</v>
      </c>
      <c r="BF25">
        <f>'2000 250 200 15 PP'!BF25-'2000 250 200 0 PP'!BF25</f>
        <v>6.6323160077541576E-5</v>
      </c>
      <c r="BG25">
        <f>'2000 250 200 15 PP'!BG25-'2000 250 200 0 PP'!BG25</f>
        <v>4.9197353719221404E-6</v>
      </c>
      <c r="BH25">
        <f>'2000 250 200 15 PP'!BH25-'2000 250 200 0 PP'!BH25</f>
        <v>-1.4669827285068715E-5</v>
      </c>
      <c r="BI25">
        <f>'2000 250 200 15 PP'!BI25-'2000 250 200 0 PP'!BI25</f>
        <v>-1.8633590773864395E-5</v>
      </c>
      <c r="BJ25">
        <f>'2000 250 200 15 PP'!BJ25-'2000 250 200 0 PP'!BJ25</f>
        <v>-1.779799542935695E-5</v>
      </c>
      <c r="BK25">
        <f>'2000 250 200 15 PP'!BK25-'2000 250 200 0 PP'!BK25</f>
        <v>-1.5306791607376524E-5</v>
      </c>
      <c r="BL25">
        <f>'2000 250 200 15 PP'!BL25-'2000 250 200 0 PP'!BL25</f>
        <v>-1.2707568398079294E-5</v>
      </c>
      <c r="BM25">
        <f>'2000 250 200 15 PP'!BM25-'2000 250 200 0 PP'!BM25</f>
        <v>6.5805413713537764E-5</v>
      </c>
      <c r="BN25">
        <f>'2000 250 200 15 PP'!BN25-'2000 250 200 0 PP'!BN25</f>
        <v>8.6805561595876268E-6</v>
      </c>
      <c r="BO25">
        <f>'2000 250 200 15 PP'!BO25-'2000 250 200 0 PP'!BO25</f>
        <v>-6.9375371037280753E-6</v>
      </c>
      <c r="BP25">
        <f>'2000 250 200 15 PP'!BP25-'2000 250 200 0 PP'!BP25</f>
        <v>-9.3857918597936574E-6</v>
      </c>
      <c r="BQ25">
        <f>'2000 250 200 15 PP'!BQ25-'2000 250 200 0 PP'!BQ25</f>
        <v>-8.6949436136699032E-6</v>
      </c>
      <c r="BR25">
        <f>'2000 250 200 15 PP'!BR25-'2000 250 200 0 PP'!BR25</f>
        <v>-7.0539983896382441E-6</v>
      </c>
      <c r="BS25">
        <f>'2000 250 200 15 PP'!BS25-'2000 250 200 0 PP'!BS25</f>
        <v>6.2098450337666478E-5</v>
      </c>
      <c r="BT25">
        <f>'2000 250 200 15 PP'!BT25-'2000 250 200 0 PP'!BT25</f>
        <v>9.9548025041945598E-6</v>
      </c>
      <c r="BU25">
        <f>'2000 250 200 15 PP'!BU25-'2000 250 200 0 PP'!BU25</f>
        <v>-2.9499503975752295E-6</v>
      </c>
      <c r="BV25">
        <f>'2000 250 200 15 PP'!BV25-'2000 250 200 0 PP'!BV25</f>
        <v>-4.6754309607557887E-6</v>
      </c>
      <c r="BW25">
        <f>'2000 250 200 15 PP'!BW25-'2000 250 200 0 PP'!BW25</f>
        <v>-4.3289283089588404E-6</v>
      </c>
      <c r="BX25">
        <f>'2000 250 200 15 PP'!BX25-'2000 250 200 0 PP'!BX25</f>
        <v>5.7450317904286785E-5</v>
      </c>
      <c r="BY25">
        <f>'2000 250 200 15 PP'!BY25-'2000 250 200 0 PP'!BY25</f>
        <v>1.0007345055171313E-5</v>
      </c>
      <c r="BZ25">
        <f>'2000 250 200 15 PP'!BZ25-'2000 250 200 0 PP'!BZ25</f>
        <v>-1.0184039543233159E-6</v>
      </c>
      <c r="CA25">
        <f>'2000 250 200 15 PP'!CA25-'2000 250 200 0 PP'!CA25</f>
        <v>-2.303803999298068E-6</v>
      </c>
      <c r="CB25">
        <f>'2000 250 200 15 PP'!CB25-'2000 250 200 0 PP'!CB25</f>
        <v>5.2699659186528081E-5</v>
      </c>
      <c r="CC25">
        <f>'2000 250 200 15 PP'!CC25-'2000 250 200 0 PP'!CC25</f>
        <v>9.5455850043953128E-6</v>
      </c>
      <c r="CD25">
        <f>'2000 250 200 15 PP'!CD25-'2000 250 200 0 PP'!CD25</f>
        <v>-1.4176251022374187E-7</v>
      </c>
      <c r="CE25">
        <f>'2000 250 200 15 PP'!CE25-'2000 250 200 0 PP'!CE25</f>
        <v>4.8157277033417101E-5</v>
      </c>
      <c r="CF25">
        <f>'2000 250 200 15 PP'!CF25-'2000 250 200 0 PP'!CF25</f>
        <v>8.9269414134708625E-6</v>
      </c>
      <c r="CG25">
        <f>'2000 250 200 15 PP'!CG25-'2000 250 200 0 PP'!CG25</f>
        <v>4.3913825666347384E-5</v>
      </c>
      <c r="CH25" s="7">
        <v>250</v>
      </c>
      <c r="CI25" s="8">
        <v>250</v>
      </c>
      <c r="CJ25" s="8">
        <v>240</v>
      </c>
      <c r="CK25" s="8">
        <f t="shared" si="8"/>
        <v>1</v>
      </c>
      <c r="CL25" s="8">
        <f t="shared" si="9"/>
        <v>1</v>
      </c>
      <c r="CM25">
        <f t="shared" si="10"/>
        <v>0.04</v>
      </c>
      <c r="CN25">
        <f t="shared" si="14"/>
        <v>375</v>
      </c>
      <c r="CO25">
        <f t="shared" si="18"/>
        <v>500</v>
      </c>
      <c r="CP25">
        <f t="shared" si="18"/>
        <v>625</v>
      </c>
      <c r="CQ25">
        <f t="shared" si="18"/>
        <v>750</v>
      </c>
      <c r="CR25">
        <f t="shared" si="18"/>
        <v>875</v>
      </c>
      <c r="CS25">
        <f t="shared" si="18"/>
        <v>1000</v>
      </c>
      <c r="CT25">
        <f t="shared" si="18"/>
        <v>1125</v>
      </c>
      <c r="CU25">
        <f t="shared" si="18"/>
        <v>1250</v>
      </c>
      <c r="CV25">
        <f t="shared" si="16"/>
        <v>1.5</v>
      </c>
      <c r="CW25">
        <f t="shared" si="16"/>
        <v>2</v>
      </c>
      <c r="CX25">
        <f t="shared" si="16"/>
        <v>2.5</v>
      </c>
      <c r="CY25">
        <f t="shared" si="16"/>
        <v>3</v>
      </c>
      <c r="CZ25">
        <f t="shared" si="16"/>
        <v>3.5</v>
      </c>
      <c r="DA25">
        <f t="shared" si="16"/>
        <v>4</v>
      </c>
      <c r="DB25">
        <f t="shared" si="16"/>
        <v>4.5</v>
      </c>
      <c r="DC25">
        <f t="shared" si="16"/>
        <v>5</v>
      </c>
      <c r="DD25" s="11">
        <f t="shared" si="17"/>
        <v>2.6666666666666668E-2</v>
      </c>
      <c r="DE25" s="11">
        <f t="shared" si="17"/>
        <v>0.02</v>
      </c>
      <c r="DF25" s="11">
        <f t="shared" si="17"/>
        <v>1.6E-2</v>
      </c>
      <c r="DG25" s="11">
        <f t="shared" si="17"/>
        <v>1.3333333333333334E-2</v>
      </c>
      <c r="DH25" s="11">
        <f t="shared" si="17"/>
        <v>1.1428571428571429E-2</v>
      </c>
      <c r="DI25" s="11">
        <f t="shared" si="17"/>
        <v>0.01</v>
      </c>
      <c r="DJ25" s="11">
        <f t="shared" si="17"/>
        <v>8.8888888888888889E-3</v>
      </c>
      <c r="DK25" s="11">
        <f t="shared" si="17"/>
        <v>8.0000000000000002E-3</v>
      </c>
    </row>
    <row r="26" spans="1:115">
      <c r="A26">
        <f>'2000 250 200 1'!A27</f>
        <v>23</v>
      </c>
      <c r="B26">
        <f t="shared" si="6"/>
        <v>-230</v>
      </c>
      <c r="C26">
        <f>'2000 250 200 1'!B27</f>
        <v>1.4250000000000001E-2</v>
      </c>
      <c r="D26">
        <f t="shared" si="7"/>
        <v>-1.846185135655471</v>
      </c>
      <c r="E26">
        <f>2*('2000 250 200 15 PP'!E26-'2000 250 200 0 PP'!E26)/('2000 250 200 15 PP'!E26+'2000 250 200 0 PP'!E26)</f>
        <v>-6.5408845477860208E-4</v>
      </c>
      <c r="F26">
        <f>2*('2000 250 200 15 PP'!F26-'2000 250 200 0 PP'!F26)/('2000 250 200 15 PP'!F26+'2000 250 200 0 PP'!F26)</f>
        <v>-7.9571348399761497E-4</v>
      </c>
      <c r="G26">
        <f>2*('2000 250 200 15 PP'!G26-'2000 250 200 0 PP'!G26)/('2000 250 200 15 PP'!G26+'2000 250 200 0 PP'!G26)</f>
        <v>-7.8968051064915606E-4</v>
      </c>
      <c r="H26">
        <f>2*('2000 250 200 15 PP'!H26-'2000 250 200 0 PP'!H26)/('2000 250 200 15 PP'!H26+'2000 250 200 0 PP'!H26)</f>
        <v>-7.3232778980535107E-4</v>
      </c>
      <c r="I26">
        <f>2*('2000 250 200 15 PP'!I26-'2000 250 200 0 PP'!I26)/('2000 250 200 15 PP'!I26+'2000 250 200 0 PP'!I26)</f>
        <v>-6.610370557832559E-4</v>
      </c>
      <c r="J26">
        <f>2*('2000 250 200 15 PP'!J26-'2000 250 200 0 PP'!J26)/('2000 250 200 15 PP'!J26+'2000 250 200 0 PP'!J26)</f>
        <v>-5.9089343296999145E-4</v>
      </c>
      <c r="K26">
        <f>2*('2000 250 200 15 PP'!K26-'2000 250 200 0 PP'!K26)/('2000 250 200 15 PP'!K26+'2000 250 200 0 PP'!K26)</f>
        <v>-5.2584212077426429E-4</v>
      </c>
      <c r="L26">
        <f>2*('2000 250 200 15 PP'!L26-'2000 250 200 0 PP'!L26)/('2000 250 200 15 PP'!L26+'2000 250 200 0 PP'!L26)</f>
        <v>-4.6773812153932747E-4</v>
      </c>
      <c r="M26">
        <f>2*('2000 250 200 15 PP'!M26-'2000 250 200 0 PP'!M26)/('2000 250 200 15 PP'!M26+'2000 250 200 0 PP'!M26)</f>
        <v>-4.1697611349089181E-4</v>
      </c>
      <c r="N26">
        <f>2*('2000 250 200 15 PP'!N26-'2000 250 200 0 PP'!N26)/('2000 250 200 15 PP'!N26+'2000 250 200 0 PP'!N26)</f>
        <v>-5.6898574646058436E-4</v>
      </c>
      <c r="O26">
        <f>2*('2000 250 200 15 PP'!O26-'2000 250 200 0 PP'!O26)/('2000 250 200 15 PP'!O26+'2000 250 200 0 PP'!O26)</f>
        <v>-8.0161581776508621E-4</v>
      </c>
      <c r="P26">
        <f>2*('2000 250 200 15 PP'!P26-'2000 250 200 0 PP'!P26)/('2000 250 200 15 PP'!P26+'2000 250 200 0 PP'!P26)</f>
        <v>-8.6599470328573881E-4</v>
      </c>
      <c r="Q26">
        <f>2*('2000 250 200 15 PP'!Q26-'2000 250 200 0 PP'!Q26)/('2000 250 200 15 PP'!Q26+'2000 250 200 0 PP'!Q26)</f>
        <v>-8.5145963677080866E-4</v>
      </c>
      <c r="R26">
        <f>2*('2000 250 200 15 PP'!R26-'2000 250 200 0 PP'!R26)/('2000 250 200 15 PP'!R26+'2000 250 200 0 PP'!R26)</f>
        <v>-8.0169198555973202E-4</v>
      </c>
      <c r="S26">
        <f>2*('2000 250 200 15 PP'!S26-'2000 250 200 0 PP'!S26)/('2000 250 200 15 PP'!S26+'2000 250 200 0 PP'!S26)</f>
        <v>-7.428431770755429E-4</v>
      </c>
      <c r="T26">
        <f>2*('2000 250 200 15 PP'!T26-'2000 250 200 0 PP'!T26)/('2000 250 200 15 PP'!T26+'2000 250 200 0 PP'!T26)</f>
        <v>-6.8064437012738306E-4</v>
      </c>
      <c r="U26">
        <f>2*('2000 250 200 15 PP'!U26-'2000 250 200 0 PP'!U26)/('2000 250 200 15 PP'!U26+'2000 250 200 0 PP'!U26)</f>
        <v>-6.1957672952121605E-4</v>
      </c>
      <c r="V26">
        <f>2*('2000 250 200 15 PP'!V26-'2000 250 200 0 PP'!V26)/('2000 250 200 15 PP'!V26+'2000 250 200 0 PP'!V26)</f>
        <v>-4.6750229458106761E-4</v>
      </c>
      <c r="W26">
        <f>2*('2000 250 200 15 PP'!W26-'2000 250 200 0 PP'!W26)/('2000 250 200 15 PP'!W26+'2000 250 200 0 PP'!W26)</f>
        <v>-7.550385783597289E-4</v>
      </c>
      <c r="X26">
        <f>2*('2000 250 200 15 PP'!X26-'2000 250 200 0 PP'!X26)/('2000 250 200 15 PP'!X26+'2000 250 200 0 PP'!X26)</f>
        <v>-8.8042299026828107E-4</v>
      </c>
      <c r="Y26">
        <f>2*('2000 250 200 15 PP'!Y26-'2000 250 200 0 PP'!Y26)/('2000 250 200 15 PP'!Y26+'2000 250 200 0 PP'!Y26)</f>
        <v>-9.1379440294586819E-4</v>
      </c>
      <c r="Z26">
        <f>2*('2000 250 200 15 PP'!Z26-'2000 250 200 0 PP'!Z26)/('2000 250 200 15 PP'!Z26+'2000 250 200 0 PP'!Z26)</f>
        <v>-8.9037819489492663E-4</v>
      </c>
      <c r="AA26">
        <f>2*('2000 250 200 15 PP'!AA26-'2000 250 200 0 PP'!AA26)/('2000 250 200 15 PP'!AA26+'2000 250 200 0 PP'!AA26)</f>
        <v>-8.5221432219707567E-4</v>
      </c>
      <c r="AB26">
        <f>2*('2000 250 200 15 PP'!AB26-'2000 250 200 0 PP'!AB26)/('2000 250 200 15 PP'!AB26+'2000 250 200 0 PP'!AB26)</f>
        <v>-8.0325409264914095E-4</v>
      </c>
      <c r="AC26">
        <f>2*('2000 250 200 15 PP'!AC26-'2000 250 200 0 PP'!AC26)/('2000 250 200 15 PP'!AC26+'2000 250 200 0 PP'!AC26)</f>
        <v>-3.7005681181182009E-4</v>
      </c>
      <c r="AD26">
        <f>2*('2000 250 200 15 PP'!AD26-'2000 250 200 0 PP'!AD26)/('2000 250 200 15 PP'!AD26+'2000 250 200 0 PP'!AD26)</f>
        <v>-6.8356345214501749E-4</v>
      </c>
      <c r="AE26">
        <f>2*('2000 250 200 15 PP'!AE26-'2000 250 200 0 PP'!AE26)/('2000 250 200 15 PP'!AE26+'2000 250 200 0 PP'!AE26)</f>
        <v>-8.5412943349277598E-4</v>
      </c>
      <c r="AF26">
        <f>2*('2000 250 200 15 PP'!AF26-'2000 250 200 0 PP'!AF26)/('2000 250 200 15 PP'!AF26+'2000 250 200 0 PP'!AF26)</f>
        <v>-9.3717353227661267E-4</v>
      </c>
      <c r="AG26">
        <f>2*('2000 250 200 15 PP'!AG26-'2000 250 200 0 PP'!AG26)/('2000 250 200 15 PP'!AG26+'2000 250 200 0 PP'!AG26)</f>
        <v>-9.363378404213384E-4</v>
      </c>
      <c r="AH26">
        <f>2*('2000 250 200 15 PP'!AH26-'2000 250 200 0 PP'!AH26)/('2000 250 200 15 PP'!AH26+'2000 250 200 0 PP'!AH26)</f>
        <v>-9.2112359227445261E-4</v>
      </c>
      <c r="AI26">
        <f>2*('2000 250 200 15 PP'!AI26-'2000 250 200 0 PP'!AI26)/('2000 250 200 15 PP'!AI26+'2000 250 200 0 PP'!AI26)</f>
        <v>-2.8375799046635996E-4</v>
      </c>
      <c r="AJ26">
        <f>2*('2000 250 200 15 PP'!AJ26-'2000 250 200 0 PP'!AJ26)/('2000 250 200 15 PP'!AJ26+'2000 250 200 0 PP'!AJ26)</f>
        <v>-6.0372595593175698E-4</v>
      </c>
      <c r="AK26">
        <f>2*('2000 250 200 15 PP'!AK26-'2000 250 200 0 PP'!AK26)/('2000 250 200 15 PP'!AK26+'2000 250 200 0 PP'!AK26)</f>
        <v>-8.0007701018859785E-4</v>
      </c>
      <c r="AL26">
        <f>2*('2000 250 200 15 PP'!AL26-'2000 250 200 0 PP'!AL26)/('2000 250 200 15 PP'!AL26+'2000 250 200 0 PP'!AL26)</f>
        <v>-9.3786546366986148E-4</v>
      </c>
      <c r="AM26">
        <f>2*('2000 250 200 15 PP'!AM26-'2000 250 200 0 PP'!AM26)/('2000 250 200 15 PP'!AM26+'2000 250 200 0 PP'!AM26)</f>
        <v>-9.5156584680055137E-4</v>
      </c>
      <c r="AN26">
        <f>2*('2000 250 200 15 PP'!AN26-'2000 250 200 0 PP'!AN26)/('2000 250 200 15 PP'!AN26+'2000 250 200 0 PP'!AN26)</f>
        <v>-2.0991736481633448E-4</v>
      </c>
      <c r="AO26">
        <f>2*('2000 250 200 15 PP'!AO26-'2000 250 200 0 PP'!AO26)/('2000 250 200 15 PP'!AO26+'2000 250 200 0 PP'!AO26)</f>
        <v>-5.2602413592696287E-4</v>
      </c>
      <c r="AP26">
        <f>2*('2000 250 200 15 PP'!AP26-'2000 250 200 0 PP'!AP26)/('2000 250 200 15 PP'!AP26+'2000 250 200 0 PP'!AP26)</f>
        <v>-7.2388472881702252E-4</v>
      </c>
      <c r="AQ26">
        <f>2*('2000 250 200 15 PP'!AQ26-'2000 250 200 0 PP'!AQ26)/('2000 250 200 15 PP'!AQ26+'2000 250 200 0 PP'!AQ26)</f>
        <v>-9.2819432766859616E-4</v>
      </c>
      <c r="AR26">
        <f>2*('2000 250 200 15 PP'!AR26-'2000 250 200 0 PP'!AR26)/('2000 250 200 15 PP'!AR26+'2000 250 200 0 PP'!AR26)</f>
        <v>-1.4729724629332551E-4</v>
      </c>
      <c r="AS26">
        <f>2*('2000 250 200 15 PP'!AS26-'2000 250 200 0 PP'!AS26)/('2000 250 200 15 PP'!AS26+'2000 250 200 0 PP'!AS26)</f>
        <v>-4.5836365074892809E-4</v>
      </c>
      <c r="AT26">
        <f>2*('2000 250 200 15 PP'!AT26-'2000 250 200 0 PP'!AT26)/('2000 250 200 15 PP'!AT26+'2000 250 200 0 PP'!AT26)</f>
        <v>-6.2589481730376503E-4</v>
      </c>
      <c r="AU26">
        <f>2*('2000 250 200 15 PP'!AU26-'2000 250 200 0 PP'!AU26)/('2000 250 200 15 PP'!AU26+'2000 250 200 0 PP'!AU26)</f>
        <v>-9.3425703264414539E-5</v>
      </c>
      <c r="AV26">
        <f>2*('2000 250 200 15 PP'!AV26-'2000 250 200 0 PP'!AV26)/('2000 250 200 15 PP'!AV26+'2000 250 200 0 PP'!AV26)</f>
        <v>-4.0800651138645828E-4</v>
      </c>
      <c r="AW26">
        <f>2*('2000 250 200 15 PP'!AW26-'2000 250 200 0 PP'!AW26)/('2000 250 200 15 PP'!AW26+'2000 250 200 0 PP'!AW26)</f>
        <v>-4.5101980178951067E-5</v>
      </c>
      <c r="AX26">
        <f>'2000 250 200 15 PP'!AX26-'2000 250 200 0 PP'!AX26</f>
        <v>5.6205791055030652E-5</v>
      </c>
      <c r="AY26">
        <f>'2000 250 200 15 PP'!AY26-'2000 250 200 0 PP'!AY26</f>
        <v>-2.6714312470477175E-6</v>
      </c>
      <c r="AZ26">
        <f>'2000 250 200 15 PP'!AZ26-'2000 250 200 0 PP'!AZ26</f>
        <v>-2.6537064577003555E-5</v>
      </c>
      <c r="BA26">
        <f>'2000 250 200 15 PP'!BA26-'2000 250 200 0 PP'!BA26</f>
        <v>-3.3754790495971188E-5</v>
      </c>
      <c r="BB26">
        <f>'2000 250 200 15 PP'!BB26-'2000 250 200 0 PP'!BB26</f>
        <v>-3.3674806818678737E-5</v>
      </c>
      <c r="BC26">
        <f>'2000 250 200 15 PP'!BC26-'2000 250 200 0 PP'!BC26</f>
        <v>-3.1514541924598793E-5</v>
      </c>
      <c r="BD26">
        <f>'2000 250 200 15 PP'!BD26-'2000 250 200 0 PP'!BD26</f>
        <v>-2.8326596059641274E-5</v>
      </c>
      <c r="BE26">
        <f>'2000 250 200 15 PP'!BE26-'2000 250 200 0 PP'!BE26</f>
        <v>-2.4860406857979411E-5</v>
      </c>
      <c r="BF26">
        <f>'2000 250 200 15 PP'!BF26-'2000 250 200 0 PP'!BF26</f>
        <v>6.5967400880606597E-5</v>
      </c>
      <c r="BG26">
        <f>'2000 250 200 15 PP'!BG26-'2000 250 200 0 PP'!BG26</f>
        <v>4.7741264334877354E-6</v>
      </c>
      <c r="BH26">
        <f>'2000 250 200 15 PP'!BH26-'2000 250 200 0 PP'!BH26</f>
        <v>-1.469189676397975E-5</v>
      </c>
      <c r="BI26">
        <f>'2000 250 200 15 PP'!BI26-'2000 250 200 0 PP'!BI26</f>
        <v>-1.8889423976486963E-5</v>
      </c>
      <c r="BJ26">
        <f>'2000 250 200 15 PP'!BJ26-'2000 250 200 0 PP'!BJ26</f>
        <v>-1.7464871396428994E-5</v>
      </c>
      <c r="BK26">
        <f>'2000 250 200 15 PP'!BK26-'2000 250 200 0 PP'!BK26</f>
        <v>-1.5264305966343483E-5</v>
      </c>
      <c r="BL26">
        <f>'2000 250 200 15 PP'!BL26-'2000 250 200 0 PP'!BL26</f>
        <v>-1.2864020146434452E-5</v>
      </c>
      <c r="BM26">
        <f>'2000 250 200 15 PP'!BM26-'2000 250 200 0 PP'!BM26</f>
        <v>6.5474060500975151E-5</v>
      </c>
      <c r="BN26">
        <f>'2000 250 200 15 PP'!BN26-'2000 250 200 0 PP'!BN26</f>
        <v>8.5376313599810905E-6</v>
      </c>
      <c r="BO26">
        <f>'2000 250 200 15 PP'!BO26-'2000 250 200 0 PP'!BO26</f>
        <v>-6.8177886165324275E-6</v>
      </c>
      <c r="BP26">
        <f>'2000 250 200 15 PP'!BP26-'2000 250 200 0 PP'!BP26</f>
        <v>-9.7959943616970913E-6</v>
      </c>
      <c r="BQ26">
        <f>'2000 250 200 15 PP'!BQ26-'2000 250 200 0 PP'!BQ26</f>
        <v>-8.4275877120613962E-6</v>
      </c>
      <c r="BR26">
        <f>'2000 250 200 15 PP'!BR26-'2000 250 200 0 PP'!BR26</f>
        <v>-6.9278165583212814E-6</v>
      </c>
      <c r="BS26">
        <f>'2000 250 200 15 PP'!BS26-'2000 250 200 0 PP'!BS26</f>
        <v>6.1806762760380218E-5</v>
      </c>
      <c r="BT26">
        <f>'2000 250 200 15 PP'!BT26-'2000 250 200 0 PP'!BT26</f>
        <v>9.7529739913754243E-6</v>
      </c>
      <c r="BU26">
        <f>'2000 250 200 15 PP'!BU26-'2000 250 200 0 PP'!BU26</f>
        <v>-2.6042983913981965E-6</v>
      </c>
      <c r="BV26">
        <f>'2000 250 200 15 PP'!BV26-'2000 250 200 0 PP'!BV26</f>
        <v>-5.213791852372307E-6</v>
      </c>
      <c r="BW26">
        <f>'2000 250 200 15 PP'!BW26-'2000 250 200 0 PP'!BW26</f>
        <v>-4.1649343422833079E-6</v>
      </c>
      <c r="BX26">
        <f>'2000 250 200 15 PP'!BX26-'2000 250 200 0 PP'!BX26</f>
        <v>5.7236591554918337E-5</v>
      </c>
      <c r="BY26">
        <f>'2000 250 200 15 PP'!BY26-'2000 250 200 0 PP'!BY26</f>
        <v>9.6249736576473066E-6</v>
      </c>
      <c r="BZ26">
        <f>'2000 250 200 15 PP'!BZ26-'2000 250 200 0 PP'!BZ26</f>
        <v>-3.7156378763364417E-7</v>
      </c>
      <c r="CA26">
        <f>'2000 250 200 15 PP'!CA26-'2000 250 200 0 PP'!CA26</f>
        <v>-2.9139126272170746E-6</v>
      </c>
      <c r="CB26">
        <f>'2000 250 200 15 PP'!CB26-'2000 250 200 0 PP'!CB26</f>
        <v>5.2648389119405725E-5</v>
      </c>
      <c r="CC26">
        <f>'2000 250 200 15 PP'!CC26-'2000 250 200 0 PP'!CC26</f>
        <v>8.8164979303931301E-6</v>
      </c>
      <c r="CD26">
        <f>'2000 250 200 15 PP'!CD26-'2000 250 200 0 PP'!CD26</f>
        <v>8.5188398111883668E-7</v>
      </c>
      <c r="CE26">
        <f>'2000 250 200 15 PP'!CE26-'2000 250 200 0 PP'!CE26</f>
        <v>4.8428273032183333E-5</v>
      </c>
      <c r="CF26">
        <f>'2000 250 200 15 PP'!CF26-'2000 250 200 0 PP'!CF26</f>
        <v>7.6570394682146103E-6</v>
      </c>
      <c r="CG26">
        <f>'2000 250 200 15 PP'!CG26-'2000 250 200 0 PP'!CG26</f>
        <v>4.4758051414461875E-5</v>
      </c>
      <c r="CH26" s="7">
        <v>250</v>
      </c>
      <c r="CI26" s="8">
        <v>250</v>
      </c>
      <c r="CJ26" s="8">
        <v>240</v>
      </c>
      <c r="CK26" s="8">
        <f t="shared" si="8"/>
        <v>1</v>
      </c>
      <c r="CL26" s="8">
        <f t="shared" si="9"/>
        <v>1</v>
      </c>
      <c r="CM26">
        <f t="shared" si="10"/>
        <v>0.04</v>
      </c>
      <c r="CN26">
        <f t="shared" si="14"/>
        <v>375</v>
      </c>
      <c r="CO26">
        <f t="shared" si="18"/>
        <v>500</v>
      </c>
      <c r="CP26">
        <f t="shared" si="18"/>
        <v>625</v>
      </c>
      <c r="CQ26">
        <f t="shared" si="18"/>
        <v>750</v>
      </c>
      <c r="CR26">
        <f t="shared" si="18"/>
        <v>875</v>
      </c>
      <c r="CS26">
        <f t="shared" si="18"/>
        <v>1000</v>
      </c>
      <c r="CT26">
        <f t="shared" si="18"/>
        <v>1125</v>
      </c>
      <c r="CU26">
        <f t="shared" si="18"/>
        <v>1250</v>
      </c>
      <c r="CV26">
        <f t="shared" si="16"/>
        <v>1.5</v>
      </c>
      <c r="CW26">
        <f t="shared" si="16"/>
        <v>2</v>
      </c>
      <c r="CX26">
        <f t="shared" si="16"/>
        <v>2.5</v>
      </c>
      <c r="CY26">
        <f t="shared" si="16"/>
        <v>3</v>
      </c>
      <c r="CZ26">
        <f t="shared" si="16"/>
        <v>3.5</v>
      </c>
      <c r="DA26">
        <f t="shared" si="16"/>
        <v>4</v>
      </c>
      <c r="DB26">
        <f t="shared" si="16"/>
        <v>4.5</v>
      </c>
      <c r="DC26">
        <f t="shared" si="16"/>
        <v>5</v>
      </c>
      <c r="DD26" s="11">
        <f t="shared" si="17"/>
        <v>2.6666666666666668E-2</v>
      </c>
      <c r="DE26" s="11">
        <f t="shared" si="17"/>
        <v>0.02</v>
      </c>
      <c r="DF26" s="11">
        <f t="shared" si="17"/>
        <v>1.6E-2</v>
      </c>
      <c r="DG26" s="11">
        <f t="shared" si="17"/>
        <v>1.3333333333333334E-2</v>
      </c>
      <c r="DH26" s="11">
        <f t="shared" si="17"/>
        <v>1.1428571428571429E-2</v>
      </c>
      <c r="DI26" s="11">
        <f t="shared" si="17"/>
        <v>0.01</v>
      </c>
      <c r="DJ26" s="11">
        <f t="shared" si="17"/>
        <v>8.8888888888888889E-3</v>
      </c>
      <c r="DK26" s="11">
        <f t="shared" si="17"/>
        <v>8.0000000000000002E-3</v>
      </c>
    </row>
    <row r="27" spans="1:115">
      <c r="A27">
        <f>'2000 250 200 1'!A28</f>
        <v>24</v>
      </c>
      <c r="B27">
        <f t="shared" si="6"/>
        <v>-240</v>
      </c>
      <c r="C27">
        <f>'2000 250 200 1'!B28</f>
        <v>1.6E-2</v>
      </c>
      <c r="D27">
        <f t="shared" si="7"/>
        <v>-1.7958800173440752</v>
      </c>
      <c r="E27">
        <f>2*('2000 250 200 15 PP'!E27-'2000 250 200 0 PP'!E27)/('2000 250 200 15 PP'!E27+'2000 250 200 0 PP'!E27)</f>
        <v>-6.5484810409783276E-4</v>
      </c>
      <c r="F27">
        <f>2*('2000 250 200 15 PP'!F27-'2000 250 200 0 PP'!F27)/('2000 250 200 15 PP'!F27+'2000 250 200 0 PP'!F27)</f>
        <v>-7.9595356721058239E-4</v>
      </c>
      <c r="G27">
        <f>2*('2000 250 200 15 PP'!G27-'2000 250 200 0 PP'!G27)/('2000 250 200 15 PP'!G27+'2000 250 200 0 PP'!G27)</f>
        <v>-7.8972067383973634E-4</v>
      </c>
      <c r="H27">
        <f>2*('2000 250 200 15 PP'!H27-'2000 250 200 0 PP'!H27)/('2000 250 200 15 PP'!H27+'2000 250 200 0 PP'!H27)</f>
        <v>-7.3228113613082102E-4</v>
      </c>
      <c r="I27">
        <f>2*('2000 250 200 15 PP'!I27-'2000 250 200 0 PP'!I27)/('2000 250 200 15 PP'!I27+'2000 250 200 0 PP'!I27)</f>
        <v>-6.6082283029753226E-4</v>
      </c>
      <c r="J27">
        <f>2*('2000 250 200 15 PP'!J27-'2000 250 200 0 PP'!J27)/('2000 250 200 15 PP'!J27+'2000 250 200 0 PP'!J27)</f>
        <v>-5.9110660711881853E-4</v>
      </c>
      <c r="K27">
        <f>2*('2000 250 200 15 PP'!K27-'2000 250 200 0 PP'!K27)/('2000 250 200 15 PP'!K27+'2000 250 200 0 PP'!K27)</f>
        <v>-5.2598625627687016E-4</v>
      </c>
      <c r="L27">
        <f>2*('2000 250 200 15 PP'!L27-'2000 250 200 0 PP'!L27)/('2000 250 200 15 PP'!L27+'2000 250 200 0 PP'!L27)</f>
        <v>-4.676417217591624E-4</v>
      </c>
      <c r="M27">
        <f>2*('2000 250 200 15 PP'!M27-'2000 250 200 0 PP'!M27)/('2000 250 200 15 PP'!M27+'2000 250 200 0 PP'!M27)</f>
        <v>-4.1683558107533043E-4</v>
      </c>
      <c r="N27">
        <f>2*('2000 250 200 15 PP'!N27-'2000 250 200 0 PP'!N27)/('2000 250 200 15 PP'!N27+'2000 250 200 0 PP'!N27)</f>
        <v>-5.7005774921334122E-4</v>
      </c>
      <c r="O27">
        <f>2*('2000 250 200 15 PP'!O27-'2000 250 200 0 PP'!O27)/('2000 250 200 15 PP'!O27+'2000 250 200 0 PP'!O27)</f>
        <v>-8.0205148224283575E-4</v>
      </c>
      <c r="P27">
        <f>2*('2000 250 200 15 PP'!P27-'2000 250 200 0 PP'!P27)/('2000 250 200 15 PP'!P27+'2000 250 200 0 PP'!P27)</f>
        <v>-8.6615003339889714E-4</v>
      </c>
      <c r="Q27">
        <f>2*('2000 250 200 15 PP'!Q27-'2000 250 200 0 PP'!Q27)/('2000 250 200 15 PP'!Q27+'2000 250 200 0 PP'!Q27)</f>
        <v>-8.516941578944968E-4</v>
      </c>
      <c r="R27">
        <f>2*('2000 250 200 15 PP'!R27-'2000 250 200 0 PP'!R27)/('2000 250 200 15 PP'!R27+'2000 250 200 0 PP'!R27)</f>
        <v>-8.0062079409226247E-4</v>
      </c>
      <c r="S27">
        <f>2*('2000 250 200 15 PP'!S27-'2000 250 200 0 PP'!S27)/('2000 250 200 15 PP'!S27+'2000 250 200 0 PP'!S27)</f>
        <v>-7.4321489546364222E-4</v>
      </c>
      <c r="T27">
        <f>2*('2000 250 200 15 PP'!T27-'2000 250 200 0 PP'!T27)/('2000 250 200 15 PP'!T27+'2000 250 200 0 PP'!T27)</f>
        <v>-6.8142931586492688E-4</v>
      </c>
      <c r="U27">
        <f>2*('2000 250 200 15 PP'!U27-'2000 250 200 0 PP'!U27)/('2000 250 200 15 PP'!U27+'2000 250 200 0 PP'!U27)</f>
        <v>-6.1961535495472437E-4</v>
      </c>
      <c r="V27">
        <f>2*('2000 250 200 15 PP'!V27-'2000 250 200 0 PP'!V27)/('2000 250 200 15 PP'!V27+'2000 250 200 0 PP'!V27)</f>
        <v>-4.6885203155407897E-4</v>
      </c>
      <c r="W27">
        <f>2*('2000 250 200 15 PP'!W27-'2000 250 200 0 PP'!W27)/('2000 250 200 15 PP'!W27+'2000 250 200 0 PP'!W27)</f>
        <v>-7.5567697669698711E-4</v>
      </c>
      <c r="X27">
        <f>2*('2000 250 200 15 PP'!X27-'2000 250 200 0 PP'!X27)/('2000 250 200 15 PP'!X27+'2000 250 200 0 PP'!X27)</f>
        <v>-8.8049940687370679E-4</v>
      </c>
      <c r="Y27">
        <f>2*('2000 250 200 15 PP'!Y27-'2000 250 200 0 PP'!Y27)/('2000 250 200 15 PP'!Y27+'2000 250 200 0 PP'!Y27)</f>
        <v>-9.15665687263835E-4</v>
      </c>
      <c r="Z27">
        <f>2*('2000 250 200 15 PP'!Z27-'2000 250 200 0 PP'!Z27)/('2000 250 200 15 PP'!Z27+'2000 250 200 0 PP'!Z27)</f>
        <v>-8.8713534176186853E-4</v>
      </c>
      <c r="AA27">
        <f>2*('2000 250 200 15 PP'!AA27-'2000 250 200 0 PP'!AA27)/('2000 250 200 15 PP'!AA27+'2000 250 200 0 PP'!AA27)</f>
        <v>-8.5185410179210315E-4</v>
      </c>
      <c r="AB27">
        <f>2*('2000 250 200 15 PP'!AB27-'2000 250 200 0 PP'!AB27)/('2000 250 200 15 PP'!AB27+'2000 250 200 0 PP'!AB27)</f>
        <v>-8.0553185188167345E-4</v>
      </c>
      <c r="AC27">
        <f>2*('2000 250 200 15 PP'!AC27-'2000 250 200 0 PP'!AC27)/('2000 250 200 15 PP'!AC27+'2000 250 200 0 PP'!AC27)</f>
        <v>-3.7164789352906943E-4</v>
      </c>
      <c r="AD27">
        <f>2*('2000 250 200 15 PP'!AD27-'2000 250 200 0 PP'!AD27)/('2000 250 200 15 PP'!AD27+'2000 250 200 0 PP'!AD27)</f>
        <v>-6.8452082412946453E-4</v>
      </c>
      <c r="AE27">
        <f>2*('2000 250 200 15 PP'!AE27-'2000 250 200 0 PP'!AE27)/('2000 250 200 15 PP'!AE27+'2000 250 200 0 PP'!AE27)</f>
        <v>-8.5279328827968898E-4</v>
      </c>
      <c r="AF27">
        <f>2*('2000 250 200 15 PP'!AF27-'2000 250 200 0 PP'!AF27)/('2000 250 200 15 PP'!AF27+'2000 250 200 0 PP'!AF27)</f>
        <v>-9.4415092719284349E-4</v>
      </c>
      <c r="AG27">
        <f>2*('2000 250 200 15 PP'!AG27-'2000 250 200 0 PP'!AG27)/('2000 250 200 15 PP'!AG27+'2000 250 200 0 PP'!AG27)</f>
        <v>-9.2962950047704388E-4</v>
      </c>
      <c r="AH27">
        <f>2*('2000 250 200 15 PP'!AH27-'2000 250 200 0 PP'!AH27)/('2000 250 200 15 PP'!AH27+'2000 250 200 0 PP'!AH27)</f>
        <v>-9.1704760773678759E-4</v>
      </c>
      <c r="AI27">
        <f>2*('2000 250 200 15 PP'!AI27-'2000 250 200 0 PP'!AI27)/('2000 250 200 15 PP'!AI27+'2000 250 200 0 PP'!AI27)</f>
        <v>-2.8552459715727247E-4</v>
      </c>
      <c r="AJ27">
        <f>2*('2000 250 200 15 PP'!AJ27-'2000 250 200 0 PP'!AJ27)/('2000 250 200 15 PP'!AJ27+'2000 250 200 0 PP'!AJ27)</f>
        <v>-6.0575162512325315E-4</v>
      </c>
      <c r="AK27">
        <f>2*('2000 250 200 15 PP'!AK27-'2000 250 200 0 PP'!AK27)/('2000 250 200 15 PP'!AK27+'2000 250 200 0 PP'!AK27)</f>
        <v>-7.9333556424161192E-4</v>
      </c>
      <c r="AL27">
        <f>2*('2000 250 200 15 PP'!AL27-'2000 250 200 0 PP'!AL27)/('2000 250 200 15 PP'!AL27+'2000 250 200 0 PP'!AL27)</f>
        <v>-9.5617265953151873E-4</v>
      </c>
      <c r="AM27">
        <f>2*('2000 250 200 15 PP'!AM27-'2000 250 200 0 PP'!AM27)/('2000 250 200 15 PP'!AM27+'2000 250 200 0 PP'!AM27)</f>
        <v>-9.4222698268397131E-4</v>
      </c>
      <c r="AN27">
        <f>2*('2000 250 200 15 PP'!AN27-'2000 250 200 0 PP'!AN27)/('2000 250 200 15 PP'!AN27+'2000 250 200 0 PP'!AN27)</f>
        <v>-2.1162725978202831E-4</v>
      </c>
      <c r="AO27">
        <f>2*('2000 250 200 15 PP'!AO27-'2000 250 200 0 PP'!AO27)/('2000 250 200 15 PP'!AO27+'2000 250 200 0 PP'!AO27)</f>
        <v>-5.3150827335577138E-4</v>
      </c>
      <c r="AP27">
        <f>2*('2000 250 200 15 PP'!AP27-'2000 250 200 0 PP'!AP27)/('2000 250 200 15 PP'!AP27+'2000 250 200 0 PP'!AP27)</f>
        <v>-7.032974638692506E-4</v>
      </c>
      <c r="AQ27">
        <f>2*('2000 250 200 15 PP'!AQ27-'2000 250 200 0 PP'!AQ27)/('2000 250 200 15 PP'!AQ27+'2000 250 200 0 PP'!AQ27)</f>
        <v>-9.6601185639067345E-4</v>
      </c>
      <c r="AR27">
        <f>2*('2000 250 200 15 PP'!AR27-'2000 250 200 0 PP'!AR27)/('2000 250 200 15 PP'!AR27+'2000 250 200 0 PP'!AR27)</f>
        <v>-1.4826579911710912E-4</v>
      </c>
      <c r="AS27">
        <f>2*('2000 250 200 15 PP'!AS27-'2000 250 200 0 PP'!AS27)/('2000 250 200 15 PP'!AS27+'2000 250 200 0 PP'!AS27)</f>
        <v>-4.7274993510725119E-4</v>
      </c>
      <c r="AT27">
        <f>2*('2000 250 200 15 PP'!AT27-'2000 250 200 0 PP'!AT27)/('2000 250 200 15 PP'!AT27+'2000 250 200 0 PP'!AT27)</f>
        <v>-5.772666370588358E-4</v>
      </c>
      <c r="AU27">
        <f>2*('2000 250 200 15 PP'!AU27-'2000 250 200 0 PP'!AU27)/('2000 250 200 15 PP'!AU27+'2000 250 200 0 PP'!AU27)</f>
        <v>-9.2080896245988882E-5</v>
      </c>
      <c r="AV27">
        <f>2*('2000 250 200 15 PP'!AV27-'2000 250 200 0 PP'!AV27)/('2000 250 200 15 PP'!AV27+'2000 250 200 0 PP'!AV27)</f>
        <v>-4.4132776849803489E-4</v>
      </c>
      <c r="AW27">
        <f>2*('2000 250 200 15 PP'!AW27-'2000 250 200 0 PP'!AW27)/('2000 250 200 15 PP'!AW27+'2000 250 200 0 PP'!AW27)</f>
        <v>-3.8446230592549264E-5</v>
      </c>
      <c r="AX27">
        <f>'2000 250 200 15 PP'!AX27-'2000 250 200 0 PP'!AX27</f>
        <v>5.599956706509035E-5</v>
      </c>
      <c r="AY27">
        <f>'2000 250 200 15 PP'!AY27-'2000 250 200 0 PP'!AY27</f>
        <v>-2.7599561029933994E-6</v>
      </c>
      <c r="AZ27">
        <f>'2000 250 200 15 PP'!AZ27-'2000 250 200 0 PP'!AZ27</f>
        <v>-2.6577220311685412E-5</v>
      </c>
      <c r="BA27">
        <f>'2000 250 200 15 PP'!BA27-'2000 250 200 0 PP'!BA27</f>
        <v>-3.3834160627660426E-5</v>
      </c>
      <c r="BB27">
        <f>'2000 250 200 15 PP'!BB27-'2000 250 200 0 PP'!BB27</f>
        <v>-3.3469620410675471E-5</v>
      </c>
      <c r="BC27">
        <f>'2000 250 200 15 PP'!BC27-'2000 250 200 0 PP'!BC27</f>
        <v>-3.1547958348893124E-5</v>
      </c>
      <c r="BD27">
        <f>'2000 250 200 15 PP'!BD27-'2000 250 200 0 PP'!BD27</f>
        <v>-2.8443860481508487E-5</v>
      </c>
      <c r="BE27">
        <f>'2000 250 200 15 PP'!BE27-'2000 250 200 0 PP'!BE27</f>
        <v>-2.4882038287182828E-5</v>
      </c>
      <c r="BF27">
        <f>'2000 250 200 15 PP'!BF27-'2000 250 200 0 PP'!BF27</f>
        <v>6.5744432522885088E-5</v>
      </c>
      <c r="BG27">
        <f>'2000 250 200 15 PP'!BG27-'2000 250 200 0 PP'!BG27</f>
        <v>4.6916841172917056E-6</v>
      </c>
      <c r="BH27">
        <f>'2000 250 200 15 PP'!BH27-'2000 250 200 0 PP'!BH27</f>
        <v>-1.4704279353530691E-5</v>
      </c>
      <c r="BI27">
        <f>'2000 250 200 15 PP'!BI27-'2000 250 200 0 PP'!BI27</f>
        <v>-1.9044942234355822E-5</v>
      </c>
      <c r="BJ27">
        <f>'2000 250 200 15 PP'!BJ27-'2000 250 200 0 PP'!BJ27</f>
        <v>-1.7263023207085559E-5</v>
      </c>
      <c r="BK27">
        <f>'2000 250 200 15 PP'!BK27-'2000 250 200 0 PP'!BK27</f>
        <v>-1.5241391621977074E-5</v>
      </c>
      <c r="BL27">
        <f>'2000 250 200 15 PP'!BL27-'2000 250 200 0 PP'!BL27</f>
        <v>-1.2955410800603862E-5</v>
      </c>
      <c r="BM27">
        <f>'2000 250 200 15 PP'!BM27-'2000 250 200 0 PP'!BM27</f>
        <v>6.5263794623127147E-5</v>
      </c>
      <c r="BN27">
        <f>'2000 250 200 15 PP'!BN27-'2000 250 200 0 PP'!BN27</f>
        <v>8.4562570169394169E-6</v>
      </c>
      <c r="BO27">
        <f>'2000 250 200 15 PP'!BO27-'2000 250 200 0 PP'!BO27</f>
        <v>-6.7440896900222702E-6</v>
      </c>
      <c r="BP27">
        <f>'2000 250 200 15 PP'!BP27-'2000 250 200 0 PP'!BP27</f>
        <v>-1.0045031024773221E-5</v>
      </c>
      <c r="BQ27">
        <f>'2000 250 200 15 PP'!BQ27-'2000 250 200 0 PP'!BQ27</f>
        <v>-8.2639038511342355E-6</v>
      </c>
      <c r="BR27">
        <f>'2000 250 200 15 PP'!BR27-'2000 250 200 0 PP'!BR27</f>
        <v>-6.8558752904859799E-6</v>
      </c>
      <c r="BS27">
        <f>'2000 250 200 15 PP'!BS27-'2000 250 200 0 PP'!BS27</f>
        <v>6.1618513755246074E-5</v>
      </c>
      <c r="BT27">
        <f>'2000 250 200 15 PP'!BT27-'2000 250 200 0 PP'!BT27</f>
        <v>9.6352120940029762E-6</v>
      </c>
      <c r="BU27">
        <f>'2000 250 200 15 PP'!BU27-'2000 250 200 0 PP'!BU27</f>
        <v>-2.3935545083383913E-6</v>
      </c>
      <c r="BV27">
        <f>'2000 250 200 15 PP'!BV27-'2000 250 200 0 PP'!BV27</f>
        <v>-5.5414244489598863E-6</v>
      </c>
      <c r="BW27">
        <f>'2000 250 200 15 PP'!BW27-'2000 250 200 0 PP'!BW27</f>
        <v>-4.061171353006085E-6</v>
      </c>
      <c r="BX27">
        <f>'2000 250 200 15 PP'!BX27-'2000 250 200 0 PP'!BX27</f>
        <v>5.7093753274131687E-5</v>
      </c>
      <c r="BY27">
        <f>'2000 250 200 15 PP'!BY27-'2000 250 200 0 PP'!BY27</f>
        <v>9.3970356828190771E-6</v>
      </c>
      <c r="BZ27">
        <f>'2000 250 200 15 PP'!BZ27-'2000 250 200 0 PP'!BZ27</f>
        <v>2.2426139854869742E-8</v>
      </c>
      <c r="CA27">
        <f>'2000 250 200 15 PP'!CA27-'2000 250 200 0 PP'!CA27</f>
        <v>-3.287663180785716E-6</v>
      </c>
      <c r="CB27">
        <f>'2000 250 200 15 PP'!CB27-'2000 250 200 0 PP'!CB27</f>
        <v>5.2602424926218028E-5</v>
      </c>
      <c r="CC27">
        <f>'2000 250 200 15 PP'!CC27-'2000 250 200 0 PP'!CC27</f>
        <v>8.3773188744168392E-6</v>
      </c>
      <c r="CD27">
        <f>'2000 250 200 15 PP'!CD27-'2000 250 200 0 PP'!CD27</f>
        <v>1.4583462425252908E-6</v>
      </c>
      <c r="CE27">
        <f>'2000 250 200 15 PP'!CE27-'2000 250 200 0 PP'!CE27</f>
        <v>4.8576496006896841E-5</v>
      </c>
      <c r="CF27">
        <f>'2000 250 200 15 PP'!CF27-'2000 250 200 0 PP'!CF27</f>
        <v>6.8877362880345738E-6</v>
      </c>
      <c r="CG27">
        <f>'2000 250 200 15 PP'!CG27-'2000 250 200 0 PP'!CG27</f>
        <v>4.5253605677364472E-5</v>
      </c>
      <c r="CH27" s="7">
        <v>250</v>
      </c>
      <c r="CI27" s="8">
        <v>250</v>
      </c>
      <c r="CJ27" s="8">
        <v>240</v>
      </c>
      <c r="CK27" s="8">
        <f t="shared" si="8"/>
        <v>1</v>
      </c>
      <c r="CL27" s="8">
        <f t="shared" si="9"/>
        <v>1</v>
      </c>
      <c r="CM27">
        <f t="shared" si="10"/>
        <v>0.04</v>
      </c>
      <c r="CN27">
        <f t="shared" si="14"/>
        <v>375</v>
      </c>
      <c r="CO27">
        <f t="shared" si="18"/>
        <v>500</v>
      </c>
      <c r="CP27">
        <f t="shared" si="18"/>
        <v>625</v>
      </c>
      <c r="CQ27">
        <f t="shared" si="18"/>
        <v>750</v>
      </c>
      <c r="CR27">
        <f t="shared" si="18"/>
        <v>875</v>
      </c>
      <c r="CS27">
        <f t="shared" si="18"/>
        <v>1000</v>
      </c>
      <c r="CT27">
        <f t="shared" si="18"/>
        <v>1125</v>
      </c>
      <c r="CU27">
        <f t="shared" si="18"/>
        <v>1250</v>
      </c>
      <c r="CV27">
        <f t="shared" si="16"/>
        <v>1.5</v>
      </c>
      <c r="CW27">
        <f t="shared" si="16"/>
        <v>2</v>
      </c>
      <c r="CX27">
        <f t="shared" si="16"/>
        <v>2.5</v>
      </c>
      <c r="CY27">
        <f t="shared" si="16"/>
        <v>3</v>
      </c>
      <c r="CZ27">
        <f t="shared" si="16"/>
        <v>3.5</v>
      </c>
      <c r="DA27">
        <f t="shared" si="16"/>
        <v>4</v>
      </c>
      <c r="DB27">
        <f t="shared" si="16"/>
        <v>4.5</v>
      </c>
      <c r="DC27">
        <f t="shared" si="16"/>
        <v>5</v>
      </c>
      <c r="DD27" s="11">
        <f t="shared" si="17"/>
        <v>2.6666666666666668E-2</v>
      </c>
      <c r="DE27" s="11">
        <f t="shared" si="17"/>
        <v>0.02</v>
      </c>
      <c r="DF27" s="11">
        <f t="shared" si="17"/>
        <v>1.6E-2</v>
      </c>
      <c r="DG27" s="11">
        <f t="shared" si="17"/>
        <v>1.3333333333333334E-2</v>
      </c>
      <c r="DH27" s="11">
        <f t="shared" si="17"/>
        <v>1.1428571428571429E-2</v>
      </c>
      <c r="DI27" s="11">
        <f t="shared" si="17"/>
        <v>0.01</v>
      </c>
      <c r="DJ27" s="11">
        <f t="shared" si="17"/>
        <v>8.8888888888888889E-3</v>
      </c>
      <c r="DK27" s="11">
        <f t="shared" si="17"/>
        <v>8.0000000000000002E-3</v>
      </c>
    </row>
    <row r="28" spans="1:115">
      <c r="A28">
        <f>'2000 250 200 1'!A29</f>
        <v>25</v>
      </c>
      <c r="B28">
        <f t="shared" si="6"/>
        <v>-250</v>
      </c>
      <c r="C28">
        <f>'2000 250 200 1'!B29</f>
        <v>1.796E-2</v>
      </c>
      <c r="D28">
        <f t="shared" si="7"/>
        <v>-1.7456936676687145</v>
      </c>
      <c r="E28">
        <f>2*('2000 250 200 15 PP'!E28-'2000 250 200 0 PP'!E28)/('2000 250 200 15 PP'!E28+'2000 250 200 0 PP'!E28)</f>
        <v>-6.5449286177658998E-4</v>
      </c>
      <c r="F28">
        <f>2*('2000 250 200 15 PP'!F28-'2000 250 200 0 PP'!F28)/('2000 250 200 15 PP'!F28+'2000 250 200 0 PP'!F28)</f>
        <v>-7.9582405858072739E-4</v>
      </c>
      <c r="G28">
        <f>2*('2000 250 200 15 PP'!G28-'2000 250 200 0 PP'!G28)/('2000 250 200 15 PP'!G28+'2000 250 200 0 PP'!G28)</f>
        <v>-7.8970012627400173E-4</v>
      </c>
      <c r="H28">
        <f>2*('2000 250 200 15 PP'!H28-'2000 250 200 0 PP'!H28)/('2000 250 200 15 PP'!H28+'2000 250 200 0 PP'!H28)</f>
        <v>-7.3230714440156261E-4</v>
      </c>
      <c r="I28">
        <f>2*('2000 250 200 15 PP'!I28-'2000 250 200 0 PP'!I28)/('2000 250 200 15 PP'!I28+'2000 250 200 0 PP'!I28)</f>
        <v>-6.6092914686489274E-4</v>
      </c>
      <c r="J28">
        <f>2*('2000 250 200 15 PP'!J28-'2000 250 200 0 PP'!J28)/('2000 250 200 15 PP'!J28+'2000 250 200 0 PP'!J28)</f>
        <v>-5.9099106901472625E-4</v>
      </c>
      <c r="K28">
        <f>2*('2000 250 200 15 PP'!K28-'2000 250 200 0 PP'!K28)/('2000 250 200 15 PP'!K28+'2000 250 200 0 PP'!K28)</f>
        <v>-5.2591573894106075E-4</v>
      </c>
      <c r="L28">
        <f>2*('2000 250 200 15 PP'!L28-'2000 250 200 0 PP'!L28)/('2000 250 200 15 PP'!L28+'2000 250 200 0 PP'!L28)</f>
        <v>-4.6769161660057545E-4</v>
      </c>
      <c r="M28">
        <f>2*('2000 250 200 15 PP'!M28-'2000 250 200 0 PP'!M28)/('2000 250 200 15 PP'!M28+'2000 250 200 0 PP'!M28)</f>
        <v>-4.1690473598585777E-4</v>
      </c>
      <c r="N28">
        <f>2*('2000 250 200 15 PP'!N28-'2000 250 200 0 PP'!N28)/('2000 250 200 15 PP'!N28+'2000 250 200 0 PP'!N28)</f>
        <v>-5.6956684287444209E-4</v>
      </c>
      <c r="O28">
        <f>2*('2000 250 200 15 PP'!O28-'2000 250 200 0 PP'!O28)/('2000 250 200 15 PP'!O28+'2000 250 200 0 PP'!O28)</f>
        <v>-8.0181537421661971E-4</v>
      </c>
      <c r="P28">
        <f>2*('2000 250 200 15 PP'!P28-'2000 250 200 0 PP'!P28)/('2000 250 200 15 PP'!P28+'2000 250 200 0 PP'!P28)</f>
        <v>-8.6606721078273056E-4</v>
      </c>
      <c r="Q28">
        <f>2*('2000 250 200 15 PP'!Q28-'2000 250 200 0 PP'!Q28)/('2000 250 200 15 PP'!Q28+'2000 250 200 0 PP'!Q28)</f>
        <v>-8.5158648697620815E-4</v>
      </c>
      <c r="R28">
        <f>2*('2000 250 200 15 PP'!R28-'2000 250 200 0 PP'!R28)/('2000 250 200 15 PP'!R28+'2000 250 200 0 PP'!R28)</f>
        <v>-8.0117248783303575E-4</v>
      </c>
      <c r="S28">
        <f>2*('2000 250 200 15 PP'!S28-'2000 250 200 0 PP'!S28)/('2000 250 200 15 PP'!S28+'2000 250 200 0 PP'!S28)</f>
        <v>-7.4299279918086422E-4</v>
      </c>
      <c r="T28">
        <f>2*('2000 250 200 15 PP'!T28-'2000 250 200 0 PP'!T28)/('2000 250 200 15 PP'!T28+'2000 250 200 0 PP'!T28)</f>
        <v>-6.8103762432128272E-4</v>
      </c>
      <c r="U28">
        <f>2*('2000 250 200 15 PP'!U28-'2000 250 200 0 PP'!U28)/('2000 250 200 15 PP'!U28+'2000 250 200 0 PP'!U28)</f>
        <v>-6.1960899373098477E-4</v>
      </c>
      <c r="V28">
        <f>2*('2000 250 200 15 PP'!V28-'2000 250 200 0 PP'!V28)/('2000 250 200 15 PP'!V28+'2000 250 200 0 PP'!V28)</f>
        <v>-4.6824996036455975E-4</v>
      </c>
      <c r="W28">
        <f>2*('2000 250 200 15 PP'!W28-'2000 250 200 0 PP'!W28)/('2000 250 200 15 PP'!W28+'2000 250 200 0 PP'!W28)</f>
        <v>-7.5532974524111232E-4</v>
      </c>
      <c r="X28">
        <f>2*('2000 250 200 15 PP'!X28-'2000 250 200 0 PP'!X28)/('2000 250 200 15 PP'!X28+'2000 250 200 0 PP'!X28)</f>
        <v>-8.8044104806483329E-4</v>
      </c>
      <c r="Y28">
        <f>2*('2000 250 200 15 PP'!Y28-'2000 250 200 0 PP'!Y28)/('2000 250 200 15 PP'!Y28+'2000 250 200 0 PP'!Y28)</f>
        <v>-9.1473241653262027E-4</v>
      </c>
      <c r="Z28">
        <f>2*('2000 250 200 15 PP'!Z28-'2000 250 200 0 PP'!Z28)/('2000 250 200 15 PP'!Z28+'2000 250 200 0 PP'!Z28)</f>
        <v>-8.8885539636870438E-4</v>
      </c>
      <c r="AA28">
        <f>2*('2000 250 200 15 PP'!AA28-'2000 250 200 0 PP'!AA28)/('2000 250 200 15 PP'!AA28+'2000 250 200 0 PP'!AA28)</f>
        <v>-8.5192796418649545E-4</v>
      </c>
      <c r="AB28">
        <f>2*('2000 250 200 15 PP'!AB28-'2000 250 200 0 PP'!AB28)/('2000 250 200 15 PP'!AB28+'2000 250 200 0 PP'!AB28)</f>
        <v>-8.043631785535284E-4</v>
      </c>
      <c r="AC28">
        <f>2*('2000 250 200 15 PP'!AC28-'2000 250 200 0 PP'!AC28)/('2000 250 200 15 PP'!AC28+'2000 250 200 0 PP'!AC28)</f>
        <v>-3.7095970674446663E-4</v>
      </c>
      <c r="AD28">
        <f>2*('2000 250 200 15 PP'!AD28-'2000 250 200 0 PP'!AD28)/('2000 250 200 15 PP'!AD28+'2000 250 200 0 PP'!AD28)</f>
        <v>-6.8400759850788782E-4</v>
      </c>
      <c r="AE28">
        <f>2*('2000 250 200 15 PP'!AE28-'2000 250 200 0 PP'!AE28)/('2000 250 200 15 PP'!AE28+'2000 250 200 0 PP'!AE28)</f>
        <v>-8.5342503473812242E-4</v>
      </c>
      <c r="AF28">
        <f>2*('2000 250 200 15 PP'!AF28-'2000 250 200 0 PP'!AF28)/('2000 250 200 15 PP'!AF28+'2000 250 200 0 PP'!AF28)</f>
        <v>-9.4056797526036184E-4</v>
      </c>
      <c r="AG28">
        <f>2*('2000 250 200 15 PP'!AG28-'2000 250 200 0 PP'!AG28)/('2000 250 200 15 PP'!AG28+'2000 250 200 0 PP'!AG28)</f>
        <v>-9.3333605242936076E-4</v>
      </c>
      <c r="AH28">
        <f>2*('2000 250 200 15 PP'!AH28-'2000 250 200 0 PP'!AH28)/('2000 250 200 15 PP'!AH28+'2000 250 200 0 PP'!AH28)</f>
        <v>-9.1886981509380387E-4</v>
      </c>
      <c r="AI28">
        <f>2*('2000 250 200 15 PP'!AI28-'2000 250 200 0 PP'!AI28)/('2000 250 200 15 PP'!AI28+'2000 250 200 0 PP'!AI28)</f>
        <v>-2.8478926886754669E-4</v>
      </c>
      <c r="AJ28">
        <f>2*('2000 250 200 15 PP'!AJ28-'2000 250 200 0 PP'!AJ28)/('2000 250 200 15 PP'!AJ28+'2000 250 200 0 PP'!AJ28)</f>
        <v>-6.0469876451338205E-4</v>
      </c>
      <c r="AK28">
        <f>2*('2000 250 200 15 PP'!AK28-'2000 250 200 0 PP'!AK28)/('2000 250 200 15 PP'!AK28+'2000 250 200 0 PP'!AK28)</f>
        <v>-7.9671210105203662E-4</v>
      </c>
      <c r="AL28">
        <f>2*('2000 250 200 15 PP'!AL28-'2000 250 200 0 PP'!AL28)/('2000 250 200 15 PP'!AL28+'2000 250 200 0 PP'!AL28)</f>
        <v>-9.4655426866580114E-4</v>
      </c>
      <c r="AM28">
        <f>2*('2000 250 200 15 PP'!AM28-'2000 250 200 0 PP'!AM28)/('2000 250 200 15 PP'!AM28+'2000 250 200 0 PP'!AM28)</f>
        <v>-9.4782276075761106E-4</v>
      </c>
      <c r="AN28">
        <f>2*('2000 250 200 15 PP'!AN28-'2000 250 200 0 PP'!AN28)/('2000 250 200 15 PP'!AN28+'2000 250 200 0 PP'!AN28)</f>
        <v>-2.1096762160382636E-4</v>
      </c>
      <c r="AO28">
        <f>2*('2000 250 200 15 PP'!AO28-'2000 250 200 0 PP'!AO28)/('2000 250 200 15 PP'!AO28+'2000 250 200 0 PP'!AO28)</f>
        <v>-5.2869610625607332E-4</v>
      </c>
      <c r="AP28">
        <f>2*('2000 250 200 15 PP'!AP28-'2000 250 200 0 PP'!AP28)/('2000 250 200 15 PP'!AP28+'2000 250 200 0 PP'!AP28)</f>
        <v>-7.1385615025325083E-4</v>
      </c>
      <c r="AQ28">
        <f>2*('2000 250 200 15 PP'!AQ28-'2000 250 200 0 PP'!AQ28)/('2000 250 200 15 PP'!AQ28+'2000 250 200 0 PP'!AQ28)</f>
        <v>-9.4565962241035043E-4</v>
      </c>
      <c r="AR28">
        <f>2*('2000 250 200 15 PP'!AR28-'2000 250 200 0 PP'!AR28)/('2000 250 200 15 PP'!AR28+'2000 250 200 0 PP'!AR28)</f>
        <v>-1.4803674234386009E-4</v>
      </c>
      <c r="AS28">
        <f>2*('2000 250 200 15 PP'!AS28-'2000 250 200 0 PP'!AS28)/('2000 250 200 15 PP'!AS28+'2000 250 200 0 PP'!AS28)</f>
        <v>-4.6535865578138273E-4</v>
      </c>
      <c r="AT28">
        <f>2*('2000 250 200 15 PP'!AT28-'2000 250 200 0 PP'!AT28)/('2000 250 200 15 PP'!AT28+'2000 250 200 0 PP'!AT28)</f>
        <v>-6.0262323491729172E-4</v>
      </c>
      <c r="AU28">
        <f>2*('2000 250 200 15 PP'!AU28-'2000 250 200 0 PP'!AU28)/('2000 250 200 15 PP'!AU28+'2000 250 200 0 PP'!AU28)</f>
        <v>-9.3097802026053202E-5</v>
      </c>
      <c r="AV28">
        <f>2*('2000 250 200 15 PP'!AV28-'2000 250 200 0 PP'!AV28)/('2000 250 200 15 PP'!AV28+'2000 250 200 0 PP'!AV28)</f>
        <v>-4.2409101344836252E-4</v>
      </c>
      <c r="AW28">
        <f>2*('2000 250 200 15 PP'!AW28-'2000 250 200 0 PP'!AW28)/('2000 250 200 15 PP'!AW28+'2000 250 200 0 PP'!AW28)</f>
        <v>-4.2272621208156188E-5</v>
      </c>
      <c r="AX28">
        <f>'2000 250 200 15 PP'!AX28-'2000 250 200 0 PP'!AX28</f>
        <v>5.6089156299954368E-5</v>
      </c>
      <c r="AY28">
        <f>'2000 250 200 15 PP'!AY28-'2000 250 200 0 PP'!AY28</f>
        <v>-2.711707760116866E-6</v>
      </c>
      <c r="AZ28">
        <f>'2000 250 200 15 PP'!AZ28-'2000 250 200 0 PP'!AZ28</f>
        <v>-2.6555665618988034E-5</v>
      </c>
      <c r="BA28">
        <f>'2000 250 200 15 PP'!BA28-'2000 250 200 0 PP'!BA28</f>
        <v>-3.3796148938669557E-5</v>
      </c>
      <c r="BB28">
        <f>'2000 250 200 15 PP'!BB28-'2000 250 200 0 PP'!BB28</f>
        <v>-3.35761372401433E-5</v>
      </c>
      <c r="BC28">
        <f>'2000 250 200 15 PP'!BC28-'2000 250 200 0 PP'!BC28</f>
        <v>-3.1526132425463427E-5</v>
      </c>
      <c r="BD28">
        <f>'2000 250 200 15 PP'!BD28-'2000 250 200 0 PP'!BD28</f>
        <v>-2.8385154776849886E-5</v>
      </c>
      <c r="BE28">
        <f>'2000 250 200 15 PP'!BE28-'2000 250 200 0 PP'!BE28</f>
        <v>-2.4872613734155946E-5</v>
      </c>
      <c r="BF28">
        <f>'2000 250 200 15 PP'!BF28-'2000 250 200 0 PP'!BF28</f>
        <v>6.583940530857646E-5</v>
      </c>
      <c r="BG28">
        <f>'2000 250 200 15 PP'!BG28-'2000 250 200 0 PP'!BG28</f>
        <v>4.7366981232865868E-6</v>
      </c>
      <c r="BH28">
        <f>'2000 250 200 15 PP'!BH28-'2000 250 200 0 PP'!BH28</f>
        <v>-1.4696038191694405E-5</v>
      </c>
      <c r="BI28">
        <f>'2000 250 200 15 PP'!BI28-'2000 250 200 0 PP'!BI28</f>
        <v>-1.8967142618994681E-5</v>
      </c>
      <c r="BJ28">
        <f>'2000 250 200 15 PP'!BJ28-'2000 250 200 0 PP'!BJ28</f>
        <v>-1.7369781564947895E-5</v>
      </c>
      <c r="BK28">
        <f>'2000 250 200 15 PP'!BK28-'2000 250 200 0 PP'!BK28</f>
        <v>-1.5248451619112591E-5</v>
      </c>
      <c r="BL28">
        <f>'2000 250 200 15 PP'!BL28-'2000 250 200 0 PP'!BL28</f>
        <v>-1.2908932779762128E-5</v>
      </c>
      <c r="BM28">
        <f>'2000 250 200 15 PP'!BM28-'2000 250 200 0 PP'!BM28</f>
        <v>6.5350601878094716E-5</v>
      </c>
      <c r="BN28">
        <f>'2000 250 200 15 PP'!BN28-'2000 250 200 0 PP'!BN28</f>
        <v>8.4997019464128076E-6</v>
      </c>
      <c r="BO28">
        <f>'2000 250 200 15 PP'!BO28-'2000 250 200 0 PP'!BO28</f>
        <v>-6.7792445918452016E-6</v>
      </c>
      <c r="BP28">
        <f>'2000 250 200 15 PP'!BP28-'2000 250 200 0 PP'!BP28</f>
        <v>-9.9171192350297477E-6</v>
      </c>
      <c r="BQ28">
        <f>'2000 250 200 15 PP'!BQ28-'2000 250 200 0 PP'!BQ28</f>
        <v>-8.3534401940470182E-6</v>
      </c>
      <c r="BR28">
        <f>'2000 250 200 15 PP'!BR28-'2000 250 200 0 PP'!BR28</f>
        <v>-6.8885549610216146E-6</v>
      </c>
      <c r="BS28">
        <f>'2000 250 200 15 PP'!BS28-'2000 250 200 0 PP'!BS28</f>
        <v>6.1693034869941821E-5</v>
      </c>
      <c r="BT28">
        <f>'2000 250 200 15 PP'!BT28-'2000 250 200 0 PP'!BT28</f>
        <v>9.6958869407193227E-6</v>
      </c>
      <c r="BU28">
        <f>'2000 250 200 15 PP'!BU28-'2000 250 200 0 PP'!BU28</f>
        <v>-2.4993126879202521E-6</v>
      </c>
      <c r="BV28">
        <f>'2000 250 200 15 PP'!BV28-'2000 250 200 0 PP'!BV28</f>
        <v>-5.3697459895703237E-6</v>
      </c>
      <c r="BW28">
        <f>'2000 250 200 15 PP'!BW28-'2000 250 200 0 PP'!BW28</f>
        <v>-4.1221169719499878E-6</v>
      </c>
      <c r="BX28">
        <f>'2000 250 200 15 PP'!BX28-'2000 250 200 0 PP'!BX28</f>
        <v>5.7144686141458179E-5</v>
      </c>
      <c r="BY28">
        <f>'2000 250 200 15 PP'!BY28-'2000 250 200 0 PP'!BY28</f>
        <v>9.5129980629132804E-6</v>
      </c>
      <c r="BZ28">
        <f>'2000 250 200 15 PP'!BZ28-'2000 250 200 0 PP'!BZ28</f>
        <v>-1.7967005256150359E-7</v>
      </c>
      <c r="CA28">
        <f>'2000 250 200 15 PP'!CA28-'2000 250 200 0 PP'!CA28</f>
        <v>-3.0875857765424314E-6</v>
      </c>
      <c r="CB28">
        <f>'2000 250 200 15 PP'!CB28-'2000 250 200 0 PP'!CB28</f>
        <v>5.2603972285389378E-5</v>
      </c>
      <c r="CC28">
        <f>'2000 250 200 15 PP'!CC28-'2000 250 200 0 PP'!CC28</f>
        <v>8.6016924607176803E-6</v>
      </c>
      <c r="CD28">
        <f>'2000 250 200 15 PP'!CD28-'2000 250 200 0 PP'!CD28</f>
        <v>1.1420405465166483E-6</v>
      </c>
      <c r="CE28">
        <f>'2000 250 200 15 PP'!CE28-'2000 250 200 0 PP'!CE28</f>
        <v>4.8478714302316317E-5</v>
      </c>
      <c r="CF28">
        <f>'2000 250 200 15 PP'!CF28-'2000 250 200 0 PP'!CF28</f>
        <v>7.2844368739083398E-6</v>
      </c>
      <c r="CG28">
        <f>'2000 250 200 15 PP'!CG28-'2000 250 200 0 PP'!CG28</f>
        <v>4.4976583108341517E-5</v>
      </c>
      <c r="CH28" s="7">
        <v>250</v>
      </c>
      <c r="CI28" s="8">
        <v>250</v>
      </c>
      <c r="CJ28" s="8">
        <v>240</v>
      </c>
      <c r="CK28" s="8">
        <f t="shared" si="8"/>
        <v>1</v>
      </c>
      <c r="CL28" s="8">
        <f t="shared" si="9"/>
        <v>1</v>
      </c>
      <c r="CM28">
        <f t="shared" si="10"/>
        <v>0.04</v>
      </c>
      <c r="CN28">
        <f t="shared" si="14"/>
        <v>375</v>
      </c>
      <c r="CO28">
        <f t="shared" si="18"/>
        <v>500</v>
      </c>
      <c r="CP28">
        <f t="shared" si="18"/>
        <v>625</v>
      </c>
      <c r="CQ28">
        <f t="shared" si="18"/>
        <v>750</v>
      </c>
      <c r="CR28">
        <f t="shared" si="18"/>
        <v>875</v>
      </c>
      <c r="CS28">
        <f t="shared" si="18"/>
        <v>1000</v>
      </c>
      <c r="CT28">
        <f t="shared" si="18"/>
        <v>1125</v>
      </c>
      <c r="CU28">
        <f t="shared" si="18"/>
        <v>1250</v>
      </c>
      <c r="CV28">
        <f t="shared" si="16"/>
        <v>1.5</v>
      </c>
      <c r="CW28">
        <f t="shared" si="16"/>
        <v>2</v>
      </c>
      <c r="CX28">
        <f t="shared" si="16"/>
        <v>2.5</v>
      </c>
      <c r="CY28">
        <f t="shared" si="16"/>
        <v>3</v>
      </c>
      <c r="CZ28">
        <f t="shared" si="16"/>
        <v>3.5</v>
      </c>
      <c r="DA28">
        <f t="shared" si="16"/>
        <v>4</v>
      </c>
      <c r="DB28">
        <f t="shared" si="16"/>
        <v>4.5</v>
      </c>
      <c r="DC28">
        <f t="shared" si="16"/>
        <v>5</v>
      </c>
      <c r="DD28" s="11">
        <f t="shared" si="17"/>
        <v>2.6666666666666668E-2</v>
      </c>
      <c r="DE28" s="11">
        <f t="shared" si="17"/>
        <v>0.02</v>
      </c>
      <c r="DF28" s="11">
        <f t="shared" si="17"/>
        <v>1.6E-2</v>
      </c>
      <c r="DG28" s="11">
        <f t="shared" si="17"/>
        <v>1.3333333333333334E-2</v>
      </c>
      <c r="DH28" s="11">
        <f t="shared" si="17"/>
        <v>1.1428571428571429E-2</v>
      </c>
      <c r="DI28" s="11">
        <f t="shared" si="17"/>
        <v>0.01</v>
      </c>
      <c r="DJ28" s="11">
        <f t="shared" si="17"/>
        <v>8.8888888888888889E-3</v>
      </c>
      <c r="DK28" s="11">
        <f t="shared" si="17"/>
        <v>8.0000000000000002E-3</v>
      </c>
    </row>
    <row r="29" spans="1:115">
      <c r="A29">
        <f>'2000 250 200 1'!A30</f>
        <v>26</v>
      </c>
      <c r="B29">
        <f t="shared" si="6"/>
        <v>-260</v>
      </c>
      <c r="C29">
        <f>'2000 250 200 1'!B30</f>
        <v>2.0160000000000001E-2</v>
      </c>
      <c r="D29">
        <f t="shared" si="7"/>
        <v>-1.6955094722265123</v>
      </c>
      <c r="E29">
        <f>2*('2000 250 200 15 PP'!E29-'2000 250 200 0 PP'!E29)/('2000 250 200 15 PP'!E29+'2000 250 200 0 PP'!E29)</f>
        <v>-6.5314890189863259E-4</v>
      </c>
      <c r="F29">
        <f>2*('2000 250 200 15 PP'!F29-'2000 250 200 0 PP'!F29)/('2000 250 200 15 PP'!F29+'2000 250 200 0 PP'!F29)</f>
        <v>-7.9538419744372381E-4</v>
      </c>
      <c r="G29">
        <f>2*('2000 250 200 15 PP'!G29-'2000 250 200 0 PP'!G29)/('2000 250 200 15 PP'!G29+'2000 250 200 0 PP'!G29)</f>
        <v>-7.8962764839763451E-4</v>
      </c>
      <c r="H29">
        <f>2*('2000 250 200 15 PP'!H29-'2000 250 200 0 PP'!H29)/('2000 250 200 15 PP'!H29+'2000 250 200 0 PP'!H29)</f>
        <v>-7.3239732226577892E-4</v>
      </c>
      <c r="I29">
        <f>2*('2000 250 200 15 PP'!I29-'2000 250 200 0 PP'!I29)/('2000 250 200 15 PP'!I29+'2000 250 200 0 PP'!I29)</f>
        <v>-6.6130306862956212E-4</v>
      </c>
      <c r="J29">
        <f>2*('2000 250 200 15 PP'!J29-'2000 250 200 0 PP'!J29)/('2000 250 200 15 PP'!J29+'2000 250 200 0 PP'!J29)</f>
        <v>-5.9060721208090583E-4</v>
      </c>
      <c r="K29">
        <f>2*('2000 250 200 15 PP'!K29-'2000 250 200 0 PP'!K29)/('2000 250 200 15 PP'!K29+'2000 250 200 0 PP'!K29)</f>
        <v>-5.2567316944373296E-4</v>
      </c>
      <c r="L29">
        <f>2*('2000 250 200 15 PP'!L29-'2000 250 200 0 PP'!L29)/('2000 250 200 15 PP'!L29+'2000 250 200 0 PP'!L29)</f>
        <v>-4.6787776259074886E-4</v>
      </c>
      <c r="M29">
        <f>2*('2000 250 200 15 PP'!M29-'2000 250 200 0 PP'!M29)/('2000 250 200 15 PP'!M29+'2000 250 200 0 PP'!M29)</f>
        <v>-4.1715108454739907E-4</v>
      </c>
      <c r="N29">
        <f>2*('2000 250 200 15 PP'!N29-'2000 250 200 0 PP'!N29)/('2000 250 200 15 PP'!N29+'2000 250 200 0 PP'!N29)</f>
        <v>-5.6767941134645361E-4</v>
      </c>
      <c r="O29">
        <f>2*('2000 250 200 15 PP'!O29-'2000 250 200 0 PP'!O29)/('2000 250 200 15 PP'!O29+'2000 250 200 0 PP'!O29)</f>
        <v>-8.0101609843181293E-4</v>
      </c>
      <c r="P29">
        <f>2*('2000 250 200 15 PP'!P29-'2000 250 200 0 PP'!P29)/('2000 250 200 15 PP'!P29+'2000 250 200 0 PP'!P29)</f>
        <v>-8.6577814513039879E-4</v>
      </c>
      <c r="Q29">
        <f>2*('2000 250 200 15 PP'!Q29-'2000 250 200 0 PP'!Q29)/('2000 250 200 15 PP'!Q29+'2000 250 200 0 PP'!Q29)</f>
        <v>-8.5120218359377908E-4</v>
      </c>
      <c r="R29">
        <f>2*('2000 250 200 15 PP'!R29-'2000 250 200 0 PP'!R29)/('2000 250 200 15 PP'!R29+'2000 250 200 0 PP'!R29)</f>
        <v>-8.0306668440276543E-4</v>
      </c>
      <c r="S29">
        <f>2*('2000 250 200 15 PP'!S29-'2000 250 200 0 PP'!S29)/('2000 250 200 15 PP'!S29+'2000 250 200 0 PP'!S29)</f>
        <v>-7.4227944295946781E-4</v>
      </c>
      <c r="T29">
        <f>2*('2000 250 200 15 PP'!T29-'2000 250 200 0 PP'!T29)/('2000 250 200 15 PP'!T29+'2000 250 200 0 PP'!T29)</f>
        <v>-6.7965232466994088E-4</v>
      </c>
      <c r="U29">
        <f>2*('2000 250 200 15 PP'!U29-'2000 250 200 0 PP'!U29)/('2000 250 200 15 PP'!U29+'2000 250 200 0 PP'!U29)</f>
        <v>-6.1961417194472495E-4</v>
      </c>
      <c r="V29">
        <f>2*('2000 250 200 15 PP'!V29-'2000 250 200 0 PP'!V29)/('2000 250 200 15 PP'!V29+'2000 250 200 0 PP'!V29)</f>
        <v>-4.6588765303922069E-4</v>
      </c>
      <c r="W29">
        <f>2*('2000 250 200 15 PP'!W29-'2000 250 200 0 PP'!W29)/('2000 250 200 15 PP'!W29+'2000 250 200 0 PP'!W29)</f>
        <v>-7.5416105840541174E-4</v>
      </c>
      <c r="X29">
        <f>2*('2000 250 200 15 PP'!X29-'2000 250 200 0 PP'!X29)/('2000 250 200 15 PP'!X29+'2000 250 200 0 PP'!X29)</f>
        <v>-8.8024650566760122E-4</v>
      </c>
      <c r="Y29">
        <f>2*('2000 250 200 15 PP'!Y29-'2000 250 200 0 PP'!Y29)/('2000 250 200 15 PP'!Y29+'2000 250 200 0 PP'!Y29)</f>
        <v>-9.1149334721867664E-4</v>
      </c>
      <c r="Z29">
        <f>2*('2000 250 200 15 PP'!Z29-'2000 250 200 0 PP'!Z29)/('2000 250 200 15 PP'!Z29+'2000 250 200 0 PP'!Z29)</f>
        <v>-8.946800979658208E-4</v>
      </c>
      <c r="AA29">
        <f>2*('2000 250 200 15 PP'!AA29-'2000 250 200 0 PP'!AA29)/('2000 250 200 15 PP'!AA29+'2000 250 200 0 PP'!AA29)</f>
        <v>-8.5239788637574403E-4</v>
      </c>
      <c r="AB29">
        <f>2*('2000 250 200 15 PP'!AB29-'2000 250 200 0 PP'!AB29)/('2000 250 200 15 PP'!AB29+'2000 250 200 0 PP'!AB29)</f>
        <v>-8.0018664272142202E-4</v>
      </c>
      <c r="AC29">
        <f>2*('2000 250 200 15 PP'!AC29-'2000 250 200 0 PP'!AC29)/('2000 250 200 15 PP'!AC29+'2000 250 200 0 PP'!AC29)</f>
        <v>-3.6819298745853469E-4</v>
      </c>
      <c r="AD29">
        <f>2*('2000 250 200 15 PP'!AD29-'2000 250 200 0 PP'!AD29)/('2000 250 200 15 PP'!AD29+'2000 250 200 0 PP'!AD29)</f>
        <v>-6.8228286590690833E-4</v>
      </c>
      <c r="AE29">
        <f>2*('2000 250 200 15 PP'!AE29-'2000 250 200 0 PP'!AE29)/('2000 250 200 15 PP'!AE29+'2000 250 200 0 PP'!AE29)</f>
        <v>-8.5562877912785792E-4</v>
      </c>
      <c r="AF29">
        <f>2*('2000 250 200 15 PP'!AF29-'2000 250 200 0 PP'!AF29)/('2000 250 200 15 PP'!AF29+'2000 250 200 0 PP'!AF29)</f>
        <v>-9.2827904925772589E-4</v>
      </c>
      <c r="AG29">
        <f>2*('2000 250 200 15 PP'!AG29-'2000 250 200 0 PP'!AG29)/('2000 250 200 15 PP'!AG29+'2000 250 200 0 PP'!AG29)</f>
        <v>-9.4561043326324803E-4</v>
      </c>
      <c r="AH29">
        <f>2*('2000 250 200 15 PP'!AH29-'2000 250 200 0 PP'!AH29)/('2000 250 200 15 PP'!AH29+'2000 250 200 0 PP'!AH29)</f>
        <v>-9.2588167110274719E-4</v>
      </c>
      <c r="AI29">
        <f>2*('2000 250 200 15 PP'!AI29-'2000 250 200 0 PP'!AI29)/('2000 250 200 15 PP'!AI29+'2000 250 200 0 PP'!AI29)</f>
        <v>-2.8173624256005634E-4</v>
      </c>
      <c r="AJ29">
        <f>2*('2000 250 200 15 PP'!AJ29-'2000 250 200 0 PP'!AJ29)/('2000 250 200 15 PP'!AJ29+'2000 250 200 0 PP'!AJ29)</f>
        <v>-6.011344700567712E-4</v>
      </c>
      <c r="AK29">
        <f>2*('2000 250 200 15 PP'!AK29-'2000 250 200 0 PP'!AK29)/('2000 250 200 15 PP'!AK29+'2000 250 200 0 PP'!AK29)</f>
        <v>-8.0834534798435251E-4</v>
      </c>
      <c r="AL29">
        <f>2*('2000 250 200 15 PP'!AL29-'2000 250 200 0 PP'!AL29)/('2000 250 200 15 PP'!AL29+'2000 250 200 0 PP'!AL29)</f>
        <v>-9.1393367340874675E-4</v>
      </c>
      <c r="AM29">
        <f>2*('2000 250 200 15 PP'!AM29-'2000 250 200 0 PP'!AM29)/('2000 250 200 15 PP'!AM29+'2000 250 200 0 PP'!AM29)</f>
        <v>-9.653660041536832E-4</v>
      </c>
      <c r="AN29">
        <f>2*('2000 250 200 15 PP'!AN29-'2000 250 200 0 PP'!AN29)/('2000 250 200 15 PP'!AN29+'2000 250 200 0 PP'!AN29)</f>
        <v>-2.0803330415432417E-4</v>
      </c>
      <c r="AO29">
        <f>2*('2000 250 200 15 PP'!AO29-'2000 250 200 0 PP'!AO29)/('2000 250 200 15 PP'!AO29+'2000 250 200 0 PP'!AO29)</f>
        <v>-5.1911783908276294E-4</v>
      </c>
      <c r="AP29">
        <f>2*('2000 250 200 15 PP'!AP29-'2000 250 200 0 PP'!AP29)/('2000 250 200 15 PP'!AP29+'2000 250 200 0 PP'!AP29)</f>
        <v>-7.4995279747551468E-4</v>
      </c>
      <c r="AQ29">
        <f>2*('2000 250 200 15 PP'!AQ29-'2000 250 200 0 PP'!AQ29)/('2000 250 200 15 PP'!AQ29+'2000 250 200 0 PP'!AQ29)</f>
        <v>-8.7766121011855305E-4</v>
      </c>
      <c r="AR29">
        <f>2*('2000 250 200 15 PP'!AR29-'2000 250 200 0 PP'!AR29)/('2000 250 200 15 PP'!AR29+'2000 250 200 0 PP'!AR29)</f>
        <v>-1.4641870312328203E-4</v>
      </c>
      <c r="AS29">
        <f>2*('2000 250 200 15 PP'!AS29-'2000 250 200 0 PP'!AS29)/('2000 250 200 15 PP'!AS29+'2000 250 200 0 PP'!AS29)</f>
        <v>-4.4016289428693635E-4</v>
      </c>
      <c r="AT29">
        <f>2*('2000 250 200 15 PP'!AT29-'2000 250 200 0 PP'!AT29)/('2000 250 200 15 PP'!AT29+'2000 250 200 0 PP'!AT29)</f>
        <v>-6.8865800394505368E-4</v>
      </c>
      <c r="AU29">
        <f>2*('2000 250 200 15 PP'!AU29-'2000 250 200 0 PP'!AU29)/('2000 250 200 15 PP'!AU29+'2000 250 200 0 PP'!AU29)</f>
        <v>-9.5560936942213267E-5</v>
      </c>
      <c r="AV29">
        <f>2*('2000 250 200 15 PP'!AV29-'2000 250 200 0 PP'!AV29)/('2000 250 200 15 PP'!AV29+'2000 250 200 0 PP'!AV29)</f>
        <v>-3.6546909787265079E-4</v>
      </c>
      <c r="AW29">
        <f>2*('2000 250 200 15 PP'!AW29-'2000 250 200 0 PP'!AW29)/('2000 250 200 15 PP'!AW29+'2000 250 200 0 PP'!AW29)</f>
        <v>-5.411257586552768E-5</v>
      </c>
      <c r="AX29">
        <f>'2000 250 200 15 PP'!AX29-'2000 250 200 0 PP'!AX29</f>
        <v>5.6447996941599854E-5</v>
      </c>
      <c r="AY29">
        <f>'2000 250 200 15 PP'!AY29-'2000 250 200 0 PP'!AY29</f>
        <v>-2.5490296070018736E-6</v>
      </c>
      <c r="AZ29">
        <f>'2000 250 200 15 PP'!AZ29-'2000 250 200 0 PP'!AZ29</f>
        <v>-2.6480398554906692E-5</v>
      </c>
      <c r="BA29">
        <f>'2000 250 200 15 PP'!BA29-'2000 250 200 0 PP'!BA29</f>
        <v>-3.3661793721578848E-5</v>
      </c>
      <c r="BB29">
        <f>'2000 250 200 15 PP'!BB29-'2000 250 200 0 PP'!BB29</f>
        <v>-3.393994625694452E-5</v>
      </c>
      <c r="BC29">
        <f>'2000 250 200 15 PP'!BC29-'2000 250 200 0 PP'!BC29</f>
        <v>-3.1457690550296125E-5</v>
      </c>
      <c r="BD29">
        <f>'2000 250 200 15 PP'!BD29-'2000 250 200 0 PP'!BD29</f>
        <v>-2.8176145142250197E-5</v>
      </c>
      <c r="BE29">
        <f>'2000 250 200 15 PP'!BE29-'2000 250 200 0 PP'!BE29</f>
        <v>-2.484312463327254E-5</v>
      </c>
      <c r="BF29">
        <f>'2000 250 200 15 PP'!BF29-'2000 250 200 0 PP'!BF29</f>
        <v>6.6225716165213555E-5</v>
      </c>
      <c r="BG29">
        <f>'2000 250 200 15 PP'!BG29-'2000 250 200 0 PP'!BG29</f>
        <v>4.8877547897951956E-6</v>
      </c>
      <c r="BH29">
        <f>'2000 250 200 15 PP'!BH29-'2000 250 200 0 PP'!BH29</f>
        <v>-1.4667819881589161E-5</v>
      </c>
      <c r="BI29">
        <f>'2000 250 200 15 PP'!BI29-'2000 250 200 0 PP'!BI29</f>
        <v>-1.8697300501718805E-5</v>
      </c>
      <c r="BJ29">
        <f>'2000 250 200 15 PP'!BJ29-'2000 250 200 0 PP'!BJ29</f>
        <v>-1.7731682940579085E-5</v>
      </c>
      <c r="BK29">
        <f>'2000 250 200 15 PP'!BK29-'2000 250 200 0 PP'!BK29</f>
        <v>-1.528158561946158E-5</v>
      </c>
      <c r="BL29">
        <f>'2000 250 200 15 PP'!BL29-'2000 250 200 0 PP'!BL29</f>
        <v>-1.2741675494858107E-5</v>
      </c>
      <c r="BM29">
        <f>'2000 250 200 15 PP'!BM29-'2000 250 200 0 PP'!BM29</f>
        <v>6.5712767980508069E-5</v>
      </c>
      <c r="BN29">
        <f>'2000 250 200 15 PP'!BN29-'2000 250 200 0 PP'!BN29</f>
        <v>8.6457541966095119E-6</v>
      </c>
      <c r="BO29">
        <f>'2000 250 200 15 PP'!BO29-'2000 250 200 0 PP'!BO29</f>
        <v>-6.9011960221673774E-6</v>
      </c>
      <c r="BP29">
        <f>'2000 250 200 15 PP'!BP29-'2000 250 200 0 PP'!BP29</f>
        <v>-9.478326695157302E-6</v>
      </c>
      <c r="BQ29">
        <f>'2000 250 200 15 PP'!BQ29-'2000 250 200 0 PP'!BQ29</f>
        <v>-8.6514067941488582E-6</v>
      </c>
      <c r="BR29">
        <f>'2000 250 200 15 PP'!BR29-'2000 250 200 0 PP'!BR29</f>
        <v>-7.0129532556521823E-6</v>
      </c>
      <c r="BS29">
        <f>'2000 250 200 15 PP'!BS29-'2000 250 200 0 PP'!BS29</f>
        <v>6.2015500918555233E-5</v>
      </c>
      <c r="BT29">
        <f>'2000 250 200 15 PP'!BT29-'2000 250 200 0 PP'!BT29</f>
        <v>9.9019963464216931E-6</v>
      </c>
      <c r="BU29">
        <f>'2000 250 200 15 PP'!BU29-'2000 250 200 0 PP'!BU29</f>
        <v>-2.863262571213554E-6</v>
      </c>
      <c r="BV29">
        <f>'2000 250 200 15 PP'!BV29-'2000 250 200 0 PP'!BV29</f>
        <v>-4.7865102650798685E-6</v>
      </c>
      <c r="BW29">
        <f>'2000 250 200 15 PP'!BW29-'2000 250 200 0 PP'!BW29</f>
        <v>-4.3150803610367966E-6</v>
      </c>
      <c r="BX29">
        <f>'2000 250 200 15 PP'!BX29-'2000 250 200 0 PP'!BX29</f>
        <v>5.7387823877597111E-5</v>
      </c>
      <c r="BY29">
        <f>'2000 250 200 15 PP'!BY29-'2000 250 200 0 PP'!BY29</f>
        <v>9.9094817768430321E-6</v>
      </c>
      <c r="BZ29">
        <f>'2000 250 200 15 PP'!BZ29-'2000 250 200 0 PP'!BZ29</f>
        <v>-8.7046532649612263E-7</v>
      </c>
      <c r="CA29">
        <f>'2000 250 200 15 PP'!CA29-'2000 250 200 0 PP'!CA29</f>
        <v>-2.4169189898198828E-6</v>
      </c>
      <c r="CB29">
        <f>'2000 250 200 15 PP'!CB29-'2000 250 200 0 PP'!CB29</f>
        <v>5.2678747305009987E-5</v>
      </c>
      <c r="CC29">
        <f>'2000 250 200 15 PP'!CC29-'2000 250 200 0 PP'!CC29</f>
        <v>9.3687596537453399E-6</v>
      </c>
      <c r="CD29">
        <f>'2000 250 200 15 PP'!CD29-'2000 250 200 0 PP'!CD29</f>
        <v>6.9182475663162601E-8</v>
      </c>
      <c r="CE29">
        <f>'2000 250 200 15 PP'!CE29-'2000 250 200 0 PP'!CE29</f>
        <v>4.8214344637698137E-5</v>
      </c>
      <c r="CF29">
        <f>'2000 250 200 15 PP'!CF29-'2000 250 200 0 PP'!CF29</f>
        <v>8.6358259350841071E-6</v>
      </c>
      <c r="CG29">
        <f>'2000 250 200 15 PP'!CG29-'2000 250 200 0 PP'!CG29</f>
        <v>4.4101996517553754E-5</v>
      </c>
      <c r="CH29" s="7">
        <v>250</v>
      </c>
      <c r="CI29" s="8">
        <v>250</v>
      </c>
      <c r="CJ29" s="8">
        <v>240</v>
      </c>
      <c r="CK29" s="8">
        <f t="shared" si="8"/>
        <v>1</v>
      </c>
      <c r="CL29" s="8">
        <f t="shared" si="9"/>
        <v>1</v>
      </c>
      <c r="CM29">
        <f t="shared" si="10"/>
        <v>0.04</v>
      </c>
      <c r="CN29">
        <f t="shared" si="14"/>
        <v>375</v>
      </c>
      <c r="CO29">
        <f t="shared" si="18"/>
        <v>500</v>
      </c>
      <c r="CP29">
        <f t="shared" si="18"/>
        <v>625</v>
      </c>
      <c r="CQ29">
        <f t="shared" si="18"/>
        <v>750</v>
      </c>
      <c r="CR29">
        <f t="shared" si="18"/>
        <v>875</v>
      </c>
      <c r="CS29">
        <f t="shared" si="18"/>
        <v>1000</v>
      </c>
      <c r="CT29">
        <f t="shared" si="18"/>
        <v>1125</v>
      </c>
      <c r="CU29">
        <f t="shared" si="18"/>
        <v>1250</v>
      </c>
      <c r="CV29">
        <f t="shared" si="16"/>
        <v>1.5</v>
      </c>
      <c r="CW29">
        <f t="shared" si="16"/>
        <v>2</v>
      </c>
      <c r="CX29">
        <f t="shared" si="16"/>
        <v>2.5</v>
      </c>
      <c r="CY29">
        <f t="shared" si="16"/>
        <v>3</v>
      </c>
      <c r="CZ29">
        <f t="shared" si="16"/>
        <v>3.5</v>
      </c>
      <c r="DA29">
        <f t="shared" si="16"/>
        <v>4</v>
      </c>
      <c r="DB29">
        <f t="shared" si="16"/>
        <v>4.5</v>
      </c>
      <c r="DC29">
        <f t="shared" si="16"/>
        <v>5</v>
      </c>
      <c r="DD29" s="11">
        <f t="shared" si="17"/>
        <v>2.6666666666666668E-2</v>
      </c>
      <c r="DE29" s="11">
        <f t="shared" si="17"/>
        <v>0.02</v>
      </c>
      <c r="DF29" s="11">
        <f t="shared" si="17"/>
        <v>1.6E-2</v>
      </c>
      <c r="DG29" s="11">
        <f t="shared" si="17"/>
        <v>1.3333333333333334E-2</v>
      </c>
      <c r="DH29" s="11">
        <f t="shared" si="17"/>
        <v>1.1428571428571429E-2</v>
      </c>
      <c r="DI29" s="11">
        <f t="shared" si="17"/>
        <v>0.01</v>
      </c>
      <c r="DJ29" s="11">
        <f t="shared" si="17"/>
        <v>8.8888888888888889E-3</v>
      </c>
      <c r="DK29" s="11">
        <f t="shared" si="17"/>
        <v>8.0000000000000002E-3</v>
      </c>
    </row>
    <row r="30" spans="1:115">
      <c r="A30">
        <f>'2000 250 200 1'!A31</f>
        <v>27</v>
      </c>
      <c r="B30">
        <f t="shared" si="6"/>
        <v>-270</v>
      </c>
      <c r="C30">
        <f>'2000 250 200 1'!B31</f>
        <v>2.2630000000000001E-2</v>
      </c>
      <c r="D30">
        <f t="shared" si="7"/>
        <v>-1.6453154460452715</v>
      </c>
      <c r="E30">
        <f>2*('2000 250 200 15 PP'!E30-'2000 250 200 0 PP'!E30)/('2000 250 200 15 PP'!E30+'2000 250 200 0 PP'!E30)</f>
        <v>-6.5168762546294952E-4</v>
      </c>
      <c r="F30">
        <f>2*('2000 250 200 15 PP'!F30-'2000 250 200 0 PP'!F30)/('2000 250 200 15 PP'!F30+'2000 250 200 0 PP'!F30)</f>
        <v>-7.9492243828832262E-4</v>
      </c>
      <c r="G30">
        <f>2*('2000 250 200 15 PP'!G30-'2000 250 200 0 PP'!G30)/('2000 250 200 15 PP'!G30+'2000 250 200 0 PP'!G30)</f>
        <v>-7.895481514565147E-4</v>
      </c>
      <c r="H30">
        <f>2*('2000 250 200 15 PP'!H30-'2000 250 200 0 PP'!H30)/('2000 250 200 15 PP'!H30+'2000 250 200 0 PP'!H30)</f>
        <v>-7.32494017315215E-4</v>
      </c>
      <c r="I30">
        <f>2*('2000 250 200 15 PP'!I30-'2000 250 200 0 PP'!I30)/('2000 250 200 15 PP'!I30+'2000 250 200 0 PP'!I30)</f>
        <v>-6.6169816644287116E-4</v>
      </c>
      <c r="J30">
        <f>2*('2000 250 200 15 PP'!J30-'2000 250 200 0 PP'!J30)/('2000 250 200 15 PP'!J30+'2000 250 200 0 PP'!J30)</f>
        <v>-5.9020473024219157E-4</v>
      </c>
      <c r="K30">
        <f>2*('2000 250 200 15 PP'!K30-'2000 250 200 0 PP'!K30)/('2000 250 200 15 PP'!K30+'2000 250 200 0 PP'!K30)</f>
        <v>-5.2540201750165389E-4</v>
      </c>
      <c r="L30">
        <f>2*('2000 250 200 15 PP'!L30-'2000 250 200 0 PP'!L30)/('2000 250 200 15 PP'!L30+'2000 250 200 0 PP'!L30)</f>
        <v>-4.6806369774061697E-4</v>
      </c>
      <c r="M30">
        <f>2*('2000 250 200 15 PP'!M30-'2000 250 200 0 PP'!M30)/('2000 250 200 15 PP'!M30+'2000 250 200 0 PP'!M30)</f>
        <v>-4.1740987899748107E-4</v>
      </c>
      <c r="N30">
        <f>2*('2000 250 200 15 PP'!N30-'2000 250 200 0 PP'!N30)/('2000 250 200 15 PP'!N30+'2000 250 200 0 PP'!N30)</f>
        <v>-5.6561721888174967E-4</v>
      </c>
      <c r="O30">
        <f>2*('2000 250 200 15 PP'!O30-'2000 250 200 0 PP'!O30)/('2000 250 200 15 PP'!O30+'2000 250 200 0 PP'!O30)</f>
        <v>-8.0018037015569152E-4</v>
      </c>
      <c r="P30">
        <f>2*('2000 250 200 15 PP'!P30-'2000 250 200 0 PP'!P30)/('2000 250 200 15 PP'!P30+'2000 250 200 0 PP'!P30)</f>
        <v>-8.6546427564666482E-4</v>
      </c>
      <c r="Q30">
        <f>2*('2000 250 200 15 PP'!Q30-'2000 250 200 0 PP'!Q30)/('2000 250 200 15 PP'!Q30+'2000 250 200 0 PP'!Q30)</f>
        <v>-8.5079944285960691E-4</v>
      </c>
      <c r="R30">
        <f>2*('2000 250 200 15 PP'!R30-'2000 250 200 0 PP'!R30)/('2000 250 200 15 PP'!R30+'2000 250 200 0 PP'!R30)</f>
        <v>-8.050617083731732E-4</v>
      </c>
      <c r="S30">
        <f>2*('2000 250 200 15 PP'!S30-'2000 250 200 0 PP'!S30)/('2000 250 200 15 PP'!S30+'2000 250 200 0 PP'!S30)</f>
        <v>-7.4157194238823115E-4</v>
      </c>
      <c r="T30">
        <f>2*('2000 250 200 15 PP'!T30-'2000 250 200 0 PP'!T30)/('2000 250 200 15 PP'!T30+'2000 250 200 0 PP'!T30)</f>
        <v>-6.7816301142788226E-4</v>
      </c>
      <c r="U30">
        <f>2*('2000 250 200 15 PP'!U30-'2000 250 200 0 PP'!U30)/('2000 250 200 15 PP'!U30+'2000 250 200 0 PP'!U30)</f>
        <v>-6.1958001981745952E-4</v>
      </c>
      <c r="V30">
        <f>2*('2000 250 200 15 PP'!V30-'2000 250 200 0 PP'!V30)/('2000 250 200 15 PP'!V30+'2000 250 200 0 PP'!V30)</f>
        <v>-4.632901231037899E-4</v>
      </c>
      <c r="W30">
        <f>2*('2000 250 200 15 PP'!W30-'2000 250 200 0 PP'!W30)/('2000 250 200 15 PP'!W30+'2000 250 200 0 PP'!W30)</f>
        <v>-7.5294756362670923E-4</v>
      </c>
      <c r="X30">
        <f>2*('2000 250 200 15 PP'!X30-'2000 250 200 0 PP'!X30)/('2000 250 200 15 PP'!X30+'2000 250 200 0 PP'!X30)</f>
        <v>-8.8002099669737949E-4</v>
      </c>
      <c r="Y30">
        <f>2*('2000 250 200 15 PP'!Y30-'2000 250 200 0 PP'!Y30)/('2000 250 200 15 PP'!Y30+'2000 250 200 0 PP'!Y30)</f>
        <v>-9.0808614226497975E-4</v>
      </c>
      <c r="Z30">
        <f>2*('2000 250 200 15 PP'!Z30-'2000 250 200 0 PP'!Z30)/('2000 250 200 15 PP'!Z30+'2000 250 200 0 PP'!Z30)</f>
        <v>-9.0074716388054133E-4</v>
      </c>
      <c r="AA30">
        <f>2*('2000 250 200 15 PP'!AA30-'2000 250 200 0 PP'!AA30)/('2000 250 200 15 PP'!AA30+'2000 250 200 0 PP'!AA30)</f>
        <v>-8.5306916086604772E-4</v>
      </c>
      <c r="AB30">
        <f>2*('2000 250 200 15 PP'!AB30-'2000 250 200 0 PP'!AB30)/('2000 250 200 15 PP'!AB30+'2000 250 200 0 PP'!AB30)</f>
        <v>-7.9577877092649552E-4</v>
      </c>
      <c r="AC30">
        <f>2*('2000 250 200 15 PP'!AC30-'2000 250 200 0 PP'!AC30)/('2000 250 200 15 PP'!AC30+'2000 250 200 0 PP'!AC30)</f>
        <v>-3.6512626721446465E-4</v>
      </c>
      <c r="AD30">
        <f>2*('2000 250 200 15 PP'!AD30-'2000 250 200 0 PP'!AD30)/('2000 250 200 15 PP'!AD30+'2000 250 200 0 PP'!AD30)</f>
        <v>-6.8050621903790445E-4</v>
      </c>
      <c r="AE30">
        <f>2*('2000 250 200 15 PP'!AE30-'2000 250 200 0 PP'!AE30)/('2000 250 200 15 PP'!AE30+'2000 250 200 0 PP'!AE30)</f>
        <v>-8.5790910749994754E-4</v>
      </c>
      <c r="AF30">
        <f>2*('2000 250 200 15 PP'!AF30-'2000 250 200 0 PP'!AF30)/('2000 250 200 15 PP'!AF30+'2000 250 200 0 PP'!AF30)</f>
        <v>-9.1541288147099081E-4</v>
      </c>
      <c r="AG30">
        <f>2*('2000 250 200 15 PP'!AG30-'2000 250 200 0 PP'!AG30)/('2000 250 200 15 PP'!AG30+'2000 250 200 0 PP'!AG30)</f>
        <v>-9.5817265233858482E-4</v>
      </c>
      <c r="AH30">
        <f>2*('2000 250 200 15 PP'!AH30-'2000 250 200 0 PP'!AH30)/('2000 250 200 15 PP'!AH30+'2000 250 200 0 PP'!AH30)</f>
        <v>-9.3370548037044888E-4</v>
      </c>
      <c r="AI30">
        <f>2*('2000 250 200 15 PP'!AI30-'2000 250 200 0 PP'!AI30)/('2000 250 200 15 PP'!AI30+'2000 250 200 0 PP'!AI30)</f>
        <v>-2.7831420883109434E-4</v>
      </c>
      <c r="AJ30">
        <f>2*('2000 250 200 15 PP'!AJ30-'2000 250 200 0 PP'!AJ30)/('2000 250 200 15 PP'!AJ30+'2000 250 200 0 PP'!AJ30)</f>
        <v>-5.9746082682226632E-4</v>
      </c>
      <c r="AK30">
        <f>2*('2000 250 200 15 PP'!AK30-'2000 250 200 0 PP'!AK30)/('2000 250 200 15 PP'!AK30+'2000 250 200 0 PP'!AK30)</f>
        <v>-8.2048027988973146E-4</v>
      </c>
      <c r="AL30">
        <f>2*('2000 250 200 15 PP'!AL30-'2000 250 200 0 PP'!AL30)/('2000 250 200 15 PP'!AL30+'2000 250 200 0 PP'!AL30)</f>
        <v>-8.8001942832338599E-4</v>
      </c>
      <c r="AM30">
        <f>2*('2000 250 200 15 PP'!AM30-'2000 250 200 0 PP'!AM30)/('2000 250 200 15 PP'!AM30+'2000 250 200 0 PP'!AM30)</f>
        <v>-9.8266802202655475E-4</v>
      </c>
      <c r="AN30">
        <f>2*('2000 250 200 15 PP'!AN30-'2000 250 200 0 PP'!AN30)/('2000 250 200 15 PP'!AN30+'2000 250 200 0 PP'!AN30)</f>
        <v>-2.0466835141724681E-4</v>
      </c>
      <c r="AO30">
        <f>2*('2000 250 200 15 PP'!AO30-'2000 250 200 0 PP'!AO30)/('2000 250 200 15 PP'!AO30+'2000 250 200 0 PP'!AO30)</f>
        <v>-5.0919448655981634E-4</v>
      </c>
      <c r="AP30">
        <f>2*('2000 250 200 15 PP'!AP30-'2000 250 200 0 PP'!AP30)/('2000 250 200 15 PP'!AP30+'2000 250 200 0 PP'!AP30)</f>
        <v>-7.8754987081137789E-4</v>
      </c>
      <c r="AQ30">
        <f>2*('2000 250 200 15 PP'!AQ30-'2000 250 200 0 PP'!AQ30)/('2000 250 200 15 PP'!AQ30+'2000 250 200 0 PP'!AQ30)</f>
        <v>-8.0761162469265878E-4</v>
      </c>
      <c r="AR30">
        <f>2*('2000 250 200 15 PP'!AR30-'2000 250 200 0 PP'!AR30)/('2000 250 200 15 PP'!AR30+'2000 250 200 0 PP'!AR30)</f>
        <v>-1.4435002552729063E-4</v>
      </c>
      <c r="AS30">
        <f>2*('2000 250 200 15 PP'!AS30-'2000 250 200 0 PP'!AS30)/('2000 250 200 15 PP'!AS30+'2000 250 200 0 PP'!AS30)</f>
        <v>-4.1400205675917929E-4</v>
      </c>
      <c r="AT30">
        <f>2*('2000 250 200 15 PP'!AT30-'2000 250 200 0 PP'!AT30)/('2000 250 200 15 PP'!AT30+'2000 250 200 0 PP'!AT30)</f>
        <v>-7.7792055705167311E-4</v>
      </c>
      <c r="AU30">
        <f>2*('2000 250 200 15 PP'!AU30-'2000 250 200 0 PP'!AU30)/('2000 250 200 15 PP'!AU30+'2000 250 200 0 PP'!AU30)</f>
        <v>-9.7658617895696678E-5</v>
      </c>
      <c r="AV30">
        <f>2*('2000 250 200 15 PP'!AV30-'2000 250 200 0 PP'!AV30)/('2000 250 200 15 PP'!AV30+'2000 250 200 0 PP'!AV30)</f>
        <v>-3.0464069968186487E-4</v>
      </c>
      <c r="AW30">
        <f>2*('2000 250 200 15 PP'!AW30-'2000 250 200 0 PP'!AW30)/('2000 250 200 15 PP'!AW30+'2000 250 200 0 PP'!AW30)</f>
        <v>-6.5867570656851578E-5</v>
      </c>
      <c r="AX30">
        <f>'2000 250 200 15 PP'!AX30-'2000 250 200 0 PP'!AX30</f>
        <v>5.6844725797700058E-5</v>
      </c>
      <c r="AY30">
        <f>'2000 250 200 15 PP'!AY30-'2000 250 200 0 PP'!AY30</f>
        <v>-2.3797631546473852E-6</v>
      </c>
      <c r="AZ30">
        <f>'2000 250 200 15 PP'!AZ30-'2000 250 200 0 PP'!AZ30</f>
        <v>-2.639887751687553E-5</v>
      </c>
      <c r="BA30">
        <f>'2000 250 200 15 PP'!BA30-'2000 250 200 0 PP'!BA30</f>
        <v>-3.3520486613008993E-5</v>
      </c>
      <c r="BB30">
        <f>'2000 250 200 15 PP'!BB30-'2000 250 200 0 PP'!BB30</f>
        <v>-3.4322860529956145E-5</v>
      </c>
      <c r="BC30">
        <f>'2000 250 200 15 PP'!BC30-'2000 250 200 0 PP'!BC30</f>
        <v>-3.1394086059954862E-5</v>
      </c>
      <c r="BD30">
        <f>'2000 250 200 15 PP'!BD30-'2000 250 200 0 PP'!BD30</f>
        <v>-2.7953305153621821E-5</v>
      </c>
      <c r="BE30">
        <f>'2000 250 200 15 PP'!BE30-'2000 250 200 0 PP'!BE30</f>
        <v>-2.4807429563261651E-5</v>
      </c>
      <c r="BF30">
        <f>'2000 250 200 15 PP'!BF30-'2000 250 200 0 PP'!BF30</f>
        <v>6.6654855561121273E-5</v>
      </c>
      <c r="BG30">
        <f>'2000 250 200 15 PP'!BG30-'2000 250 200 0 PP'!BG30</f>
        <v>5.0440180295874271E-6</v>
      </c>
      <c r="BH30">
        <f>'2000 250 200 15 PP'!BH30-'2000 250 200 0 PP'!BH30</f>
        <v>-1.4635787964262237E-5</v>
      </c>
      <c r="BI30">
        <f>'2000 250 200 15 PP'!BI30-'2000 250 200 0 PP'!BI30</f>
        <v>-1.8413425309601883E-5</v>
      </c>
      <c r="BJ30">
        <f>'2000 250 200 15 PP'!BJ30-'2000 250 200 0 PP'!BJ30</f>
        <v>-1.8108981668381319E-5</v>
      </c>
      <c r="BK30">
        <f>'2000 250 200 15 PP'!BK30-'2000 250 200 0 PP'!BK30</f>
        <v>-1.5325182145135841E-5</v>
      </c>
      <c r="BL30">
        <f>'2000 250 200 15 PP'!BL30-'2000 250 200 0 PP'!BL30</f>
        <v>-1.2565376916968962E-5</v>
      </c>
      <c r="BM30">
        <f>'2000 250 200 15 PP'!BM30-'2000 250 200 0 PP'!BM30</f>
        <v>6.6118525642561154E-5</v>
      </c>
      <c r="BN30">
        <f>'2000 250 200 15 PP'!BN30-'2000 250 200 0 PP'!BN30</f>
        <v>8.7958334288040785E-6</v>
      </c>
      <c r="BO30">
        <f>'2000 250 200 15 PP'!BO30-'2000 250 200 0 PP'!BO30</f>
        <v>-7.0272757588737966E-6</v>
      </c>
      <c r="BP30">
        <f>'2000 250 200 15 PP'!BP30-'2000 250 200 0 PP'!BP30</f>
        <v>-9.0189276286470332E-6</v>
      </c>
      <c r="BQ30">
        <f>'2000 250 200 15 PP'!BQ30-'2000 250 200 0 PP'!BQ30</f>
        <v>-8.9568434490441828E-6</v>
      </c>
      <c r="BR30">
        <f>'2000 250 200 15 PP'!BR30-'2000 250 200 0 PP'!BR30</f>
        <v>-7.1515181199119371E-6</v>
      </c>
      <c r="BS30">
        <f>'2000 250 200 15 PP'!BS30-'2000 250 200 0 PP'!BS30</f>
        <v>6.2381390802890291E-5</v>
      </c>
      <c r="BT30">
        <f>'2000 250 200 15 PP'!BT30-'2000 250 200 0 PP'!BT30</f>
        <v>1.0114313096852567E-5</v>
      </c>
      <c r="BU30">
        <f>'2000 250 200 15 PP'!BU30-'2000 250 200 0 PP'!BU30</f>
        <v>-3.242839076933457E-6</v>
      </c>
      <c r="BV30">
        <f>'2000 250 200 15 PP'!BV30-'2000 250 200 0 PP'!BV30</f>
        <v>-4.1799450585869313E-6</v>
      </c>
      <c r="BW30">
        <f>'2000 250 200 15 PP'!BW30-'2000 250 200 0 PP'!BW30</f>
        <v>-4.505950425467628E-6</v>
      </c>
      <c r="BX30">
        <f>'2000 250 200 15 PP'!BX30-'2000 250 200 0 PP'!BX30</f>
        <v>5.7672415099629948E-5</v>
      </c>
      <c r="BY30">
        <f>'2000 250 200 15 PP'!BY30-'2000 250 200 0 PP'!BY30</f>
        <v>1.0320431279450815E-5</v>
      </c>
      <c r="BZ30">
        <f>'2000 250 200 15 PP'!BZ30-'2000 250 200 0 PP'!BZ30</f>
        <v>-1.5898677198818156E-6</v>
      </c>
      <c r="CA30">
        <f>'2000 250 200 15 PP'!CA30-'2000 250 200 0 PP'!CA30</f>
        <v>-1.7256661607387147E-6</v>
      </c>
      <c r="CB30">
        <f>'2000 250 200 15 PP'!CB30-'2000 250 200 0 PP'!CB30</f>
        <v>5.2789021737664754E-5</v>
      </c>
      <c r="CC30">
        <f>'2000 250 200 15 PP'!CC30-'2000 250 200 0 PP'!CC30</f>
        <v>1.016569588738539E-5</v>
      </c>
      <c r="CD30">
        <f>'2000 250 200 15 PP'!CD30-'2000 250 200 0 PP'!CD30</f>
        <v>-1.0436696412600283E-6</v>
      </c>
      <c r="CE30">
        <f>'2000 250 200 15 PP'!CE30-'2000 250 200 0 PP'!CE30</f>
        <v>4.7972409548152628E-5</v>
      </c>
      <c r="CF30">
        <f>'2000 250 200 15 PP'!CF30-'2000 250 200 0 PP'!CF30</f>
        <v>1.0038838918747378E-5</v>
      </c>
      <c r="CG30">
        <f>'2000 250 200 15 PP'!CG30-'2000 250 200 0 PP'!CG30</f>
        <v>4.3226661105552622E-5</v>
      </c>
      <c r="CH30" s="7">
        <v>250</v>
      </c>
      <c r="CI30" s="8">
        <v>250</v>
      </c>
      <c r="CJ30" s="8">
        <v>240</v>
      </c>
      <c r="CK30" s="8">
        <f t="shared" si="8"/>
        <v>1</v>
      </c>
      <c r="CL30" s="8">
        <f t="shared" si="9"/>
        <v>1</v>
      </c>
      <c r="CM30">
        <f t="shared" si="10"/>
        <v>0.04</v>
      </c>
      <c r="CN30">
        <f t="shared" si="14"/>
        <v>375</v>
      </c>
      <c r="CO30">
        <f t="shared" si="18"/>
        <v>500</v>
      </c>
      <c r="CP30">
        <f t="shared" si="18"/>
        <v>625</v>
      </c>
      <c r="CQ30">
        <f t="shared" si="18"/>
        <v>750</v>
      </c>
      <c r="CR30">
        <f t="shared" si="18"/>
        <v>875</v>
      </c>
      <c r="CS30">
        <f t="shared" si="18"/>
        <v>1000</v>
      </c>
      <c r="CT30">
        <f t="shared" si="18"/>
        <v>1125</v>
      </c>
      <c r="CU30">
        <f t="shared" si="18"/>
        <v>1250</v>
      </c>
      <c r="CV30">
        <f t="shared" si="16"/>
        <v>1.5</v>
      </c>
      <c r="CW30">
        <f t="shared" si="16"/>
        <v>2</v>
      </c>
      <c r="CX30">
        <f t="shared" si="16"/>
        <v>2.5</v>
      </c>
      <c r="CY30">
        <f t="shared" si="16"/>
        <v>3</v>
      </c>
      <c r="CZ30">
        <f t="shared" si="16"/>
        <v>3.5</v>
      </c>
      <c r="DA30">
        <f t="shared" si="16"/>
        <v>4</v>
      </c>
      <c r="DB30">
        <f t="shared" si="16"/>
        <v>4.5</v>
      </c>
      <c r="DC30">
        <f t="shared" si="16"/>
        <v>5</v>
      </c>
      <c r="DD30" s="11">
        <f t="shared" si="17"/>
        <v>2.6666666666666668E-2</v>
      </c>
      <c r="DE30" s="11">
        <f t="shared" si="17"/>
        <v>0.02</v>
      </c>
      <c r="DF30" s="11">
        <f t="shared" si="17"/>
        <v>1.6E-2</v>
      </c>
      <c r="DG30" s="11">
        <f t="shared" si="17"/>
        <v>1.3333333333333334E-2</v>
      </c>
      <c r="DH30" s="11">
        <f t="shared" si="17"/>
        <v>1.1428571428571429E-2</v>
      </c>
      <c r="DI30" s="11">
        <f t="shared" si="17"/>
        <v>0.01</v>
      </c>
      <c r="DJ30" s="11">
        <f t="shared" si="17"/>
        <v>8.8888888888888889E-3</v>
      </c>
      <c r="DK30" s="11">
        <f t="shared" si="17"/>
        <v>8.0000000000000002E-3</v>
      </c>
    </row>
    <row r="31" spans="1:115">
      <c r="A31">
        <f>'2000 250 200 1'!A32</f>
        <v>28</v>
      </c>
      <c r="B31">
        <f t="shared" si="6"/>
        <v>-280</v>
      </c>
      <c r="C31">
        <f>'2000 250 200 1'!B32</f>
        <v>2.5399999999999999E-2</v>
      </c>
      <c r="D31">
        <f t="shared" si="7"/>
        <v>-1.5951662833800619</v>
      </c>
      <c r="E31">
        <f>2*('2000 250 200 15 PP'!E31-'2000 250 200 0 PP'!E31)/('2000 250 200 15 PP'!E31+'2000 250 200 0 PP'!E31)</f>
        <v>-6.5116215997245775E-4</v>
      </c>
      <c r="F31">
        <f>2*('2000 250 200 15 PP'!F31-'2000 250 200 0 PP'!F31)/('2000 250 200 15 PP'!F31+'2000 250 200 0 PP'!F31)</f>
        <v>-7.9478681770307573E-4</v>
      </c>
      <c r="G31">
        <f>2*('2000 250 200 15 PP'!G31-'2000 250 200 0 PP'!G31)/('2000 250 200 15 PP'!G31+'2000 250 200 0 PP'!G31)</f>
        <v>-7.8952280947096646E-4</v>
      </c>
      <c r="H31">
        <f>2*('2000 250 200 15 PP'!H31-'2000 250 200 0 PP'!H31)/('2000 250 200 15 PP'!H31+'2000 250 200 0 PP'!H31)</f>
        <v>-7.3253020972593823E-4</v>
      </c>
      <c r="I31">
        <f>2*('2000 250 200 15 PP'!I31-'2000 250 200 0 PP'!I31)/('2000 250 200 15 PP'!I31+'2000 250 200 0 PP'!I31)</f>
        <v>-6.6181178865360813E-4</v>
      </c>
      <c r="J31">
        <f>2*('2000 250 200 15 PP'!J31-'2000 250 200 0 PP'!J31)/('2000 250 200 15 PP'!J31+'2000 250 200 0 PP'!J31)</f>
        <v>-5.900834220501118E-4</v>
      </c>
      <c r="K31">
        <f>2*('2000 250 200 15 PP'!K31-'2000 250 200 0 PP'!K31)/('2000 250 200 15 PP'!K31+'2000 250 200 0 PP'!K31)</f>
        <v>-5.2532495602155627E-4</v>
      </c>
      <c r="L31">
        <f>2*('2000 250 200 15 PP'!L31-'2000 250 200 0 PP'!L31)/('2000 250 200 15 PP'!L31+'2000 250 200 0 PP'!L31)</f>
        <v>-4.6812354149987589E-4</v>
      </c>
      <c r="M31">
        <f>2*('2000 250 200 15 PP'!M31-'2000 250 200 0 PP'!M31)/('2000 250 200 15 PP'!M31+'2000 250 200 0 PP'!M31)</f>
        <v>-4.1748651491708619E-4</v>
      </c>
      <c r="N31">
        <f>2*('2000 250 200 15 PP'!N31-'2000 250 200 0 PP'!N31)/('2000 250 200 15 PP'!N31+'2000 250 200 0 PP'!N31)</f>
        <v>-5.6485712540475352E-4</v>
      </c>
      <c r="O31">
        <f>2*('2000 250 200 15 PP'!O31-'2000 250 200 0 PP'!O31)/('2000 250 200 15 PP'!O31+'2000 250 200 0 PP'!O31)</f>
        <v>-7.9993687179374885E-4</v>
      </c>
      <c r="P31">
        <f>2*('2000 250 200 15 PP'!P31-'2000 250 200 0 PP'!P31)/('2000 250 200 15 PP'!P31+'2000 250 200 0 PP'!P31)</f>
        <v>-8.6535733774614678E-4</v>
      </c>
      <c r="Q31">
        <f>2*('2000 250 200 15 PP'!Q31-'2000 250 200 0 PP'!Q31)/('2000 250 200 15 PP'!Q31+'2000 250 200 0 PP'!Q31)</f>
        <v>-8.5070566507525701E-4</v>
      </c>
      <c r="R31">
        <f>2*('2000 250 200 15 PP'!R31-'2000 250 200 0 PP'!R31)/('2000 250 200 15 PP'!R31+'2000 250 200 0 PP'!R31)</f>
        <v>-8.0564646689332124E-4</v>
      </c>
      <c r="S31">
        <f>2*('2000 250 200 15 PP'!S31-'2000 250 200 0 PP'!S31)/('2000 250 200 15 PP'!S31+'2000 250 200 0 PP'!S31)</f>
        <v>-7.4134892818119962E-4</v>
      </c>
      <c r="T31">
        <f>2*('2000 250 200 15 PP'!T31-'2000 250 200 0 PP'!T31)/('2000 250 200 15 PP'!T31+'2000 250 200 0 PP'!T31)</f>
        <v>-6.7772127520108214E-4</v>
      </c>
      <c r="U31">
        <f>2*('2000 250 200 15 PP'!U31-'2000 250 200 0 PP'!U31)/('2000 250 200 15 PP'!U31+'2000 250 200 0 PP'!U31)</f>
        <v>-6.1958792161050233E-4</v>
      </c>
      <c r="V31">
        <f>2*('2000 250 200 15 PP'!V31-'2000 250 200 0 PP'!V31)/('2000 250 200 15 PP'!V31+'2000 250 200 0 PP'!V31)</f>
        <v>-4.6230422594423291E-4</v>
      </c>
      <c r="W31">
        <f>2*('2000 250 200 15 PP'!W31-'2000 250 200 0 PP'!W31)/('2000 250 200 15 PP'!W31+'2000 250 200 0 PP'!W31)</f>
        <v>-7.5260522695181872E-4</v>
      </c>
      <c r="X31">
        <f>2*('2000 250 200 15 PP'!X31-'2000 250 200 0 PP'!X31)/('2000 250 200 15 PP'!X31+'2000 250 200 0 PP'!X31)</f>
        <v>-8.7990119214686135E-4</v>
      </c>
      <c r="Y31">
        <f>2*('2000 250 200 15 PP'!Y31-'2000 250 200 0 PP'!Y31)/('2000 250 200 15 PP'!Y31+'2000 250 200 0 PP'!Y31)</f>
        <v>-9.0714184997149562E-4</v>
      </c>
      <c r="Z31">
        <f>2*('2000 250 200 15 PP'!Z31-'2000 250 200 0 PP'!Z31)/('2000 250 200 15 PP'!Z31+'2000 250 200 0 PP'!Z31)</f>
        <v>-9.0254752952490262E-4</v>
      </c>
      <c r="AA31">
        <f>2*('2000 250 200 15 PP'!AA31-'2000 250 200 0 PP'!AA31)/('2000 250 200 15 PP'!AA31+'2000 250 200 0 PP'!AA31)</f>
        <v>-8.5323400120034226E-4</v>
      </c>
      <c r="AB31">
        <f>2*('2000 250 200 15 PP'!AB31-'2000 250 200 0 PP'!AB31)/('2000 250 200 15 PP'!AB31+'2000 250 200 0 PP'!AB31)</f>
        <v>-7.9443744043209243E-4</v>
      </c>
      <c r="AC31">
        <f>2*('2000 250 200 15 PP'!AC31-'2000 250 200 0 PP'!AC31)/('2000 250 200 15 PP'!AC31+'2000 250 200 0 PP'!AC31)</f>
        <v>-3.6392174599010374E-4</v>
      </c>
      <c r="AD31">
        <f>2*('2000 250 200 15 PP'!AD31-'2000 250 200 0 PP'!AD31)/('2000 250 200 15 PP'!AD31+'2000 250 200 0 PP'!AD31)</f>
        <v>-6.800376999555514E-4</v>
      </c>
      <c r="AE31">
        <f>2*('2000 250 200 15 PP'!AE31-'2000 250 200 0 PP'!AE31)/('2000 250 200 15 PP'!AE31+'2000 250 200 0 PP'!AE31)</f>
        <v>-8.5843813588711373E-4</v>
      </c>
      <c r="AF31">
        <f>2*('2000 250 200 15 PP'!AF31-'2000 250 200 0 PP'!AF31)/('2000 250 200 15 PP'!AF31+'2000 250 200 0 PP'!AF31)</f>
        <v>-9.117285053741529E-4</v>
      </c>
      <c r="AG31">
        <f>2*('2000 250 200 15 PP'!AG31-'2000 250 200 0 PP'!AG31)/('2000 250 200 15 PP'!AG31+'2000 250 200 0 PP'!AG31)</f>
        <v>-9.6193807174130795E-4</v>
      </c>
      <c r="AH31">
        <f>2*('2000 250 200 15 PP'!AH31-'2000 250 200 0 PP'!AH31)/('2000 250 200 15 PP'!AH31+'2000 250 200 0 PP'!AH31)</f>
        <v>-9.3599248818897857E-4</v>
      </c>
      <c r="AI31">
        <f>2*('2000 250 200 15 PP'!AI31-'2000 250 200 0 PP'!AI31)/('2000 250 200 15 PP'!AI31+'2000 250 200 0 PP'!AI31)</f>
        <v>-2.7690612740501757E-4</v>
      </c>
      <c r="AJ31">
        <f>2*('2000 250 200 15 PP'!AJ31-'2000 250 200 0 PP'!AJ31)/('2000 250 200 15 PP'!AJ31+'2000 250 200 0 PP'!AJ31)</f>
        <v>-5.9652840166460395E-4</v>
      </c>
      <c r="AK31">
        <f>2*('2000 250 200 15 PP'!AK31-'2000 250 200 0 PP'!AK31)/('2000 250 200 15 PP'!AK31+'2000 250 200 0 PP'!AK31)</f>
        <v>-8.2374973243580822E-4</v>
      </c>
      <c r="AL31">
        <f>2*('2000 250 200 15 PP'!AL31-'2000 250 200 0 PP'!AL31)/('2000 250 200 15 PP'!AL31+'2000 250 200 0 PP'!AL31)</f>
        <v>-8.7016531492949622E-4</v>
      </c>
      <c r="AM31">
        <f>2*('2000 250 200 15 PP'!AM31-'2000 250 200 0 PP'!AM31)/('2000 250 200 15 PP'!AM31+'2000 250 200 0 PP'!AM31)</f>
        <v>-9.87908498467318E-4</v>
      </c>
      <c r="AN31">
        <f>2*('2000 250 200 15 PP'!AN31-'2000 250 200 0 PP'!AN31)/('2000 250 200 15 PP'!AN31+'2000 250 200 0 PP'!AN31)</f>
        <v>-2.0314843772594021E-4</v>
      </c>
      <c r="AO31">
        <f>2*('2000 250 200 15 PP'!AO31-'2000 250 200 0 PP'!AO31)/('2000 250 200 15 PP'!AO31+'2000 250 200 0 PP'!AO31)</f>
        <v>-5.0660658099933701E-4</v>
      </c>
      <c r="AP31">
        <f>2*('2000 250 200 15 PP'!AP31-'2000 250 200 0 PP'!AP31)/('2000 250 200 15 PP'!AP31+'2000 250 200 0 PP'!AP31)</f>
        <v>-7.9807690338245445E-4</v>
      </c>
      <c r="AQ31">
        <f>2*('2000 250 200 15 PP'!AQ31-'2000 250 200 0 PP'!AQ31)/('2000 250 200 15 PP'!AQ31+'2000 250 200 0 PP'!AQ31)</f>
        <v>-7.8708469522770468E-4</v>
      </c>
      <c r="AR31">
        <f>2*('2000 250 200 15 PP'!AR31-'2000 250 200 0 PP'!AR31)/('2000 250 200 15 PP'!AR31+'2000 250 200 0 PP'!AR31)</f>
        <v>-1.430379197925306E-4</v>
      </c>
      <c r="AS31">
        <f>2*('2000 250 200 15 PP'!AS31-'2000 250 200 0 PP'!AS31)/('2000 250 200 15 PP'!AS31+'2000 250 200 0 PP'!AS31)</f>
        <v>-4.0694197888433033E-4</v>
      </c>
      <c r="AT31">
        <f>2*('2000 250 200 15 PP'!AT31-'2000 250 200 0 PP'!AT31)/('2000 250 200 15 PP'!AT31+'2000 250 200 0 PP'!AT31)</f>
        <v>-8.0335228211872336E-4</v>
      </c>
      <c r="AU31">
        <f>2*('2000 250 200 15 PP'!AU31-'2000 250 200 0 PP'!AU31)/('2000 250 200 15 PP'!AU31+'2000 250 200 0 PP'!AU31)</f>
        <v>-9.7336701935630976E-5</v>
      </c>
      <c r="AV31">
        <f>2*('2000 250 200 15 PP'!AV31-'2000 250 200 0 PP'!AV31)/('2000 250 200 15 PP'!AV31+'2000 250 200 0 PP'!AV31)</f>
        <v>-2.8782985539721923E-4</v>
      </c>
      <c r="AW31">
        <f>2*('2000 250 200 15 PP'!AW31-'2000 250 200 0 PP'!AW31)/('2000 250 200 15 PP'!AW31+'2000 250 200 0 PP'!AW31)</f>
        <v>-6.8073603104083923E-5</v>
      </c>
      <c r="AX31">
        <f>'2000 250 200 15 PP'!AX31-'2000 250 200 0 PP'!AX31</f>
        <v>5.6999510207100812E-5</v>
      </c>
      <c r="AY31">
        <f>'2000 250 200 15 PP'!AY31-'2000 250 200 0 PP'!AY31</f>
        <v>-2.3309322225162354E-6</v>
      </c>
      <c r="AZ31">
        <f>'2000 250 200 15 PP'!AZ31-'2000 250 200 0 PP'!AZ31</f>
        <v>-2.6370417105181509E-5</v>
      </c>
      <c r="BA31">
        <f>'2000 250 200 15 PP'!BA31-'2000 250 200 0 PP'!BA31</f>
        <v>-3.348381093590258E-5</v>
      </c>
      <c r="BB31">
        <f>'2000 250 200 15 PP'!BB31-'2000 250 200 0 PP'!BB31</f>
        <v>-3.4435647476654951E-5</v>
      </c>
      <c r="BC31">
        <f>'2000 250 200 15 PP'!BC31-'2000 250 200 0 PP'!BC31</f>
        <v>-3.1372668503837353E-5</v>
      </c>
      <c r="BD31">
        <f>'2000 250 200 15 PP'!BD31-'2000 250 200 0 PP'!BD31</f>
        <v>-2.7886562304541007E-5</v>
      </c>
      <c r="BE31">
        <f>'2000 250 200 15 PP'!BE31-'2000 250 200 0 PP'!BE31</f>
        <v>-2.479919563089239E-5</v>
      </c>
      <c r="BF31">
        <f>'2000 250 200 15 PP'!BF31-'2000 250 200 0 PP'!BF31</f>
        <v>6.6825587808794218E-5</v>
      </c>
      <c r="BG31">
        <f>'2000 250 200 15 PP'!BG31-'2000 250 200 0 PP'!BG31</f>
        <v>5.0876939632626961E-6</v>
      </c>
      <c r="BH31">
        <f>'2000 250 200 15 PP'!BH31-'2000 250 200 0 PP'!BH31</f>
        <v>-1.4620193318382046E-5</v>
      </c>
      <c r="BI31">
        <f>'2000 250 200 15 PP'!BI31-'2000 250 200 0 PP'!BI31</f>
        <v>-1.8334536463743278E-5</v>
      </c>
      <c r="BJ31">
        <f>'2000 250 200 15 PP'!BJ31-'2000 250 200 0 PP'!BJ31</f>
        <v>-1.8221214956509746E-5</v>
      </c>
      <c r="BK31">
        <f>'2000 250 200 15 PP'!BK31-'2000 250 200 0 PP'!BK31</f>
        <v>-1.533608892467786E-5</v>
      </c>
      <c r="BL31">
        <f>'2000 250 200 15 PP'!BL31-'2000 250 200 0 PP'!BL31</f>
        <v>-1.2511441021455239E-5</v>
      </c>
      <c r="BM31">
        <f>'2000 250 200 15 PP'!BM31-'2000 250 200 0 PP'!BM31</f>
        <v>6.6285411907174296E-5</v>
      </c>
      <c r="BN31">
        <f>'2000 250 200 15 PP'!BN31-'2000 250 200 0 PP'!BN31</f>
        <v>8.8348705246654724E-6</v>
      </c>
      <c r="BO31">
        <f>'2000 250 200 15 PP'!BO31-'2000 250 200 0 PP'!BO31</f>
        <v>-7.0563309884086323E-6</v>
      </c>
      <c r="BP31">
        <f>'2000 250 200 15 PP'!BP31-'2000 250 200 0 PP'!BP31</f>
        <v>-8.8872832279471292E-6</v>
      </c>
      <c r="BQ31">
        <f>'2000 250 200 15 PP'!BQ31-'2000 250 200 0 PP'!BQ31</f>
        <v>-9.0487980067624485E-6</v>
      </c>
      <c r="BR31">
        <f>'2000 250 200 15 PP'!BR31-'2000 250 200 0 PP'!BR31</f>
        <v>-7.1918293459878602E-6</v>
      </c>
      <c r="BS31">
        <f>'2000 250 200 15 PP'!BS31-'2000 250 200 0 PP'!BS31</f>
        <v>6.2539522091703548E-5</v>
      </c>
      <c r="BT31">
        <f>'2000 250 200 15 PP'!BT31-'2000 250 200 0 PP'!BT31</f>
        <v>1.0167795446457129E-5</v>
      </c>
      <c r="BU31">
        <f>'2000 250 200 15 PP'!BU31-'2000 250 200 0 PP'!BU31</f>
        <v>-3.3449801630502929E-6</v>
      </c>
      <c r="BV31">
        <f>'2000 250 200 15 PP'!BV31-'2000 250 200 0 PP'!BV31</f>
        <v>-4.0035164639226628E-6</v>
      </c>
      <c r="BW31">
        <f>'2000 250 200 15 PP'!BW31-'2000 250 200 0 PP'!BW31</f>
        <v>-4.5642752698627637E-6</v>
      </c>
      <c r="BX31">
        <f>'2000 250 200 15 PP'!BX31-'2000 250 200 0 PP'!BX31</f>
        <v>5.7810946219580273E-5</v>
      </c>
      <c r="BY31">
        <f>'2000 250 200 15 PP'!BY31-'2000 250 200 0 PP'!BY31</f>
        <v>1.0427609931744353E-5</v>
      </c>
      <c r="BZ31">
        <f>'2000 250 200 15 PP'!BZ31-'2000 250 200 0 PP'!BZ31</f>
        <v>-1.7911987326875434E-6</v>
      </c>
      <c r="CA31">
        <f>'2000 250 200 15 PP'!CA31-'2000 250 200 0 PP'!CA31</f>
        <v>-1.5228956336526406E-6</v>
      </c>
      <c r="CB31">
        <f>'2000 250 200 15 PP'!CB31-'2000 250 200 0 PP'!CB31</f>
        <v>5.2882599953119058E-5</v>
      </c>
      <c r="CC31">
        <f>'2000 250 200 15 PP'!CC31-'2000 250 200 0 PP'!CC31</f>
        <v>1.0381158397836793E-5</v>
      </c>
      <c r="CD31">
        <f>'2000 250 200 15 PP'!CD31-'2000 250 200 0 PP'!CD31</f>
        <v>-1.3606946597799485E-6</v>
      </c>
      <c r="CE31">
        <f>'2000 250 200 15 PP'!CE31-'2000 250 200 0 PP'!CE31</f>
        <v>4.7971062722307334E-5</v>
      </c>
      <c r="CF31">
        <f>'2000 250 200 15 PP'!CF31-'2000 250 200 0 PP'!CF31</f>
        <v>1.0427192229805343E-5</v>
      </c>
      <c r="CG31">
        <f>'2000 250 200 15 PP'!CG31-'2000 250 200 0 PP'!CG31</f>
        <v>4.3050147164713781E-5</v>
      </c>
      <c r="CH31" s="7">
        <v>250</v>
      </c>
      <c r="CI31" s="8">
        <v>250</v>
      </c>
      <c r="CJ31" s="8">
        <v>240</v>
      </c>
      <c r="CK31" s="8">
        <f t="shared" si="8"/>
        <v>1</v>
      </c>
      <c r="CL31" s="8">
        <f t="shared" si="9"/>
        <v>1</v>
      </c>
      <c r="CM31">
        <f t="shared" si="10"/>
        <v>0.04</v>
      </c>
      <c r="CN31">
        <f t="shared" si="14"/>
        <v>375</v>
      </c>
      <c r="CO31">
        <f t="shared" si="18"/>
        <v>500</v>
      </c>
      <c r="CP31">
        <f t="shared" si="18"/>
        <v>625</v>
      </c>
      <c r="CQ31">
        <f t="shared" si="18"/>
        <v>750</v>
      </c>
      <c r="CR31">
        <f t="shared" si="18"/>
        <v>875</v>
      </c>
      <c r="CS31">
        <f t="shared" si="18"/>
        <v>1000</v>
      </c>
      <c r="CT31">
        <f t="shared" si="18"/>
        <v>1125</v>
      </c>
      <c r="CU31">
        <f t="shared" si="18"/>
        <v>1250</v>
      </c>
      <c r="CV31">
        <f t="shared" si="16"/>
        <v>1.5</v>
      </c>
      <c r="CW31">
        <f t="shared" si="16"/>
        <v>2</v>
      </c>
      <c r="CX31">
        <f t="shared" si="16"/>
        <v>2.5</v>
      </c>
      <c r="CY31">
        <f t="shared" si="16"/>
        <v>3</v>
      </c>
      <c r="CZ31">
        <f t="shared" si="16"/>
        <v>3.5</v>
      </c>
      <c r="DA31">
        <f t="shared" si="16"/>
        <v>4</v>
      </c>
      <c r="DB31">
        <f t="shared" si="16"/>
        <v>4.5</v>
      </c>
      <c r="DC31">
        <f t="shared" si="16"/>
        <v>5</v>
      </c>
      <c r="DD31" s="11">
        <f t="shared" si="17"/>
        <v>2.6666666666666668E-2</v>
      </c>
      <c r="DE31" s="11">
        <f t="shared" si="17"/>
        <v>0.02</v>
      </c>
      <c r="DF31" s="11">
        <f t="shared" si="17"/>
        <v>1.6E-2</v>
      </c>
      <c r="DG31" s="11">
        <f t="shared" si="17"/>
        <v>1.3333333333333334E-2</v>
      </c>
      <c r="DH31" s="11">
        <f t="shared" si="17"/>
        <v>1.1428571428571429E-2</v>
      </c>
      <c r="DI31" s="11">
        <f t="shared" si="17"/>
        <v>0.01</v>
      </c>
      <c r="DJ31" s="11">
        <f t="shared" si="17"/>
        <v>8.8888888888888889E-3</v>
      </c>
      <c r="DK31" s="11">
        <f t="shared" si="17"/>
        <v>8.0000000000000002E-3</v>
      </c>
    </row>
    <row r="32" spans="1:115">
      <c r="A32">
        <f>'2000 250 200 1'!A33</f>
        <v>29</v>
      </c>
      <c r="B32">
        <f t="shared" si="6"/>
        <v>-290</v>
      </c>
      <c r="C32">
        <f>'2000 250 200 1'!B33</f>
        <v>2.8510000000000001E-2</v>
      </c>
      <c r="D32">
        <f t="shared" si="7"/>
        <v>-1.5450027826905399</v>
      </c>
      <c r="E32">
        <f>2*('2000 250 200 15 PP'!E32-'2000 250 200 0 PP'!E32)/('2000 250 200 15 PP'!E32+'2000 250 200 0 PP'!E32)</f>
        <v>-6.5207450197654799E-4</v>
      </c>
      <c r="F32">
        <f>2*('2000 250 200 15 PP'!F32-'2000 250 200 0 PP'!F32)/('2000 250 200 15 PP'!F32+'2000 250 200 0 PP'!F32)</f>
        <v>-7.9512756604219984E-4</v>
      </c>
      <c r="G32">
        <f>2*('2000 250 200 15 PP'!G32-'2000 250 200 0 PP'!G32)/('2000 250 200 15 PP'!G32+'2000 250 200 0 PP'!G32)</f>
        <v>-7.8957850500283239E-4</v>
      </c>
      <c r="H32">
        <f>2*('2000 250 200 15 PP'!H32-'2000 250 200 0 PP'!H32)/('2000 250 200 15 PP'!H32+'2000 250 200 0 PP'!H32)</f>
        <v>-7.3247355688592494E-4</v>
      </c>
      <c r="I32">
        <f>2*('2000 250 200 15 PP'!I32-'2000 250 200 0 PP'!I32)/('2000 250 200 15 PP'!I32+'2000 250 200 0 PP'!I32)</f>
        <v>-6.6153916885492835E-4</v>
      </c>
      <c r="J32">
        <f>2*('2000 250 200 15 PP'!J32-'2000 250 200 0 PP'!J32)/('2000 250 200 15 PP'!J32+'2000 250 200 0 PP'!J32)</f>
        <v>-5.9037948033360279E-4</v>
      </c>
      <c r="K32">
        <f>2*('2000 250 200 15 PP'!K32-'2000 250 200 0 PP'!K32)/('2000 250 200 15 PP'!K32+'2000 250 200 0 PP'!K32)</f>
        <v>-5.2552268120970968E-4</v>
      </c>
      <c r="L32">
        <f>2*('2000 250 200 15 PP'!L32-'2000 250 200 0 PP'!L32)/('2000 250 200 15 PP'!L32+'2000 250 200 0 PP'!L32)</f>
        <v>-4.679907422633879E-4</v>
      </c>
      <c r="M32">
        <f>2*('2000 250 200 15 PP'!M32-'2000 250 200 0 PP'!M32)/('2000 250 200 15 PP'!M32+'2000 250 200 0 PP'!M32)</f>
        <v>-4.1730617620699473E-4</v>
      </c>
      <c r="N32">
        <f>2*('2000 250 200 15 PP'!N32-'2000 250 200 0 PP'!N32)/('2000 250 200 15 PP'!N32+'2000 250 200 0 PP'!N32)</f>
        <v>-5.661123632031658E-4</v>
      </c>
      <c r="O32">
        <f>2*('2000 250 200 15 PP'!O32-'2000 250 200 0 PP'!O32)/('2000 250 200 15 PP'!O32+'2000 250 200 0 PP'!O32)</f>
        <v>-8.0055651587257525E-4</v>
      </c>
      <c r="P32">
        <f>2*('2000 250 200 15 PP'!P32-'2000 250 200 0 PP'!P32)/('2000 250 200 15 PP'!P32+'2000 250 200 0 PP'!P32)</f>
        <v>-8.6556298248124388E-4</v>
      </c>
      <c r="Q32">
        <f>2*('2000 250 200 15 PP'!Q32-'2000 250 200 0 PP'!Q32)/('2000 250 200 15 PP'!Q32+'2000 250 200 0 PP'!Q32)</f>
        <v>-8.5101002331447754E-4</v>
      </c>
      <c r="R32">
        <f>2*('2000 250 200 15 PP'!R32-'2000 250 200 0 PP'!R32)/('2000 250 200 15 PP'!R32+'2000 250 200 0 PP'!R32)</f>
        <v>-8.0423298517694848E-4</v>
      </c>
      <c r="S32">
        <f>2*('2000 250 200 15 PP'!S32-'2000 250 200 0 PP'!S32)/('2000 250 200 15 PP'!S32+'2000 250 200 0 PP'!S32)</f>
        <v>-7.4187529032744201E-4</v>
      </c>
      <c r="T32">
        <f>2*('2000 250 200 15 PP'!T32-'2000 250 200 0 PP'!T32)/('2000 250 200 15 PP'!T32+'2000 250 200 0 PP'!T32)</f>
        <v>-6.7880021950307145E-4</v>
      </c>
      <c r="U32">
        <f>2*('2000 250 200 15 PP'!U32-'2000 250 200 0 PP'!U32)/('2000 250 200 15 PP'!U32+'2000 250 200 0 PP'!U32)</f>
        <v>-6.1959720896209995E-4</v>
      </c>
      <c r="V32">
        <f>2*('2000 250 200 15 PP'!V32-'2000 250 200 0 PP'!V32)/('2000 250 200 15 PP'!V32+'2000 250 200 0 PP'!V32)</f>
        <v>-4.6383593408056312E-4</v>
      </c>
      <c r="W32">
        <f>2*('2000 250 200 15 PP'!W32-'2000 250 200 0 PP'!W32)/('2000 250 200 15 PP'!W32+'2000 250 200 0 PP'!W32)</f>
        <v>-7.5352447369334528E-4</v>
      </c>
      <c r="X32">
        <f>2*('2000 250 200 15 PP'!X32-'2000 250 200 0 PP'!X32)/('2000 250 200 15 PP'!X32+'2000 250 200 0 PP'!X32)</f>
        <v>-8.8000900585146467E-4</v>
      </c>
      <c r="Y32">
        <f>2*('2000 250 200 15 PP'!Y32-'2000 250 200 0 PP'!Y32)/('2000 250 200 15 PP'!Y32+'2000 250 200 0 PP'!Y32)</f>
        <v>-9.0959822763512956E-4</v>
      </c>
      <c r="Z32">
        <f>2*('2000 250 200 15 PP'!Z32-'2000 250 200 0 PP'!Z32)/('2000 250 200 15 PP'!Z32+'2000 250 200 0 PP'!Z32)</f>
        <v>-8.9820905327576549E-4</v>
      </c>
      <c r="AA32">
        <f>2*('2000 250 200 15 PP'!AA32-'2000 250 200 0 PP'!AA32)/('2000 250 200 15 PP'!AA32+'2000 250 200 0 PP'!AA32)</f>
        <v>-8.5278900203528997E-4</v>
      </c>
      <c r="AB32">
        <f>2*('2000 250 200 15 PP'!AB32-'2000 250 200 0 PP'!AB32)/('2000 250 200 15 PP'!AB32+'2000 250 200 0 PP'!AB32)</f>
        <v>-7.976656465672839E-4</v>
      </c>
      <c r="AC32">
        <f>2*('2000 250 200 15 PP'!AC32-'2000 250 200 0 PP'!AC32)/('2000 250 200 15 PP'!AC32+'2000 250 200 0 PP'!AC32)</f>
        <v>-3.6565989324215792E-4</v>
      </c>
      <c r="AD32">
        <f>2*('2000 250 200 15 PP'!AD32-'2000 250 200 0 PP'!AD32)/('2000 250 200 15 PP'!AD32+'2000 250 200 0 PP'!AD32)</f>
        <v>-6.8142030845309203E-4</v>
      </c>
      <c r="AE32">
        <f>2*('2000 250 200 15 PP'!AE32-'2000 250 200 0 PP'!AE32)/('2000 250 200 15 PP'!AE32+'2000 250 200 0 PP'!AE32)</f>
        <v>-8.5669522853505924E-4</v>
      </c>
      <c r="AF32">
        <f>2*('2000 250 200 15 PP'!AF32-'2000 250 200 0 PP'!AF32)/('2000 250 200 15 PP'!AF32+'2000 250 200 0 PP'!AF32)</f>
        <v>-9.209687914927189E-4</v>
      </c>
      <c r="AG32">
        <f>2*('2000 250 200 15 PP'!AG32-'2000 250 200 0 PP'!AG32)/('2000 250 200 15 PP'!AG32+'2000 250 200 0 PP'!AG32)</f>
        <v>-9.5290834601279397E-4</v>
      </c>
      <c r="AH32">
        <f>2*('2000 250 200 15 PP'!AH32-'2000 250 200 0 PP'!AH32)/('2000 250 200 15 PP'!AH32+'2000 250 200 0 PP'!AH32)</f>
        <v>-9.3037608314063751E-4</v>
      </c>
      <c r="AI32">
        <f>2*('2000 250 200 15 PP'!AI32-'2000 250 200 0 PP'!AI32)/('2000 250 200 15 PP'!AI32+'2000 250 200 0 PP'!AI32)</f>
        <v>-2.7874043394690546E-4</v>
      </c>
      <c r="AJ32">
        <f>2*('2000 250 200 15 PP'!AJ32-'2000 250 200 0 PP'!AJ32)/('2000 250 200 15 PP'!AJ32+'2000 250 200 0 PP'!AJ32)</f>
        <v>-5.993760092877715E-4</v>
      </c>
      <c r="AK32">
        <f>2*('2000 250 200 15 PP'!AK32-'2000 250 200 0 PP'!AK32)/('2000 250 200 15 PP'!AK32+'2000 250 200 0 PP'!AK32)</f>
        <v>-8.1485788442096213E-4</v>
      </c>
      <c r="AL32">
        <f>2*('2000 250 200 15 PP'!AL32-'2000 250 200 0 PP'!AL32)/('2000 250 200 15 PP'!AL32+'2000 250 200 0 PP'!AL32)</f>
        <v>-8.9452670934057942E-4</v>
      </c>
      <c r="AM32">
        <f>2*('2000 250 200 15 PP'!AM32-'2000 250 200 0 PP'!AM32)/('2000 250 200 15 PP'!AM32+'2000 250 200 0 PP'!AM32)</f>
        <v>-9.754608208333525E-4</v>
      </c>
      <c r="AN32">
        <f>2*('2000 250 200 15 PP'!AN32-'2000 250 200 0 PP'!AN32)/('2000 250 200 15 PP'!AN32+'2000 250 200 0 PP'!AN32)</f>
        <v>-2.0474643201414135E-4</v>
      </c>
      <c r="AO32">
        <f>2*('2000 250 200 15 PP'!AO32-'2000 250 200 0 PP'!AO32)/('2000 250 200 15 PP'!AO32+'2000 250 200 0 PP'!AO32)</f>
        <v>-5.1410243001716945E-4</v>
      </c>
      <c r="AP32">
        <f>2*('2000 250 200 15 PP'!AP32-'2000 250 200 0 PP'!AP32)/('2000 250 200 15 PP'!AP32+'2000 250 200 0 PP'!AP32)</f>
        <v>-7.7079619597369021E-4</v>
      </c>
      <c r="AQ32">
        <f>2*('2000 250 200 15 PP'!AQ32-'2000 250 200 0 PP'!AQ32)/('2000 250 200 15 PP'!AQ32+'2000 250 200 0 PP'!AQ32)</f>
        <v>-8.3740599046837219E-4</v>
      </c>
      <c r="AR32">
        <f>2*('2000 250 200 15 PP'!AR32-'2000 250 200 0 PP'!AR32)/('2000 250 200 15 PP'!AR32+'2000 250 200 0 PP'!AR32)</f>
        <v>-1.434645918546603E-4</v>
      </c>
      <c r="AS32">
        <f>2*('2000 250 200 15 PP'!AS32-'2000 250 200 0 PP'!AS32)/('2000 250 200 15 PP'!AS32+'2000 250 200 0 PP'!AS32)</f>
        <v>-4.2632896127924491E-4</v>
      </c>
      <c r="AT32">
        <f>2*('2000 250 200 15 PP'!AT32-'2000 250 200 0 PP'!AT32)/('2000 250 200 15 PP'!AT32+'2000 250 200 0 PP'!AT32)</f>
        <v>-7.3883730666637882E-4</v>
      </c>
      <c r="AU32">
        <f>2*('2000 250 200 15 PP'!AU32-'2000 250 200 0 PP'!AU32)/('2000 250 200 15 PP'!AU32+'2000 250 200 0 PP'!AU32)</f>
        <v>-9.447713793228854E-5</v>
      </c>
      <c r="AV32">
        <f>2*('2000 250 200 15 PP'!AV32-'2000 250 200 0 PP'!AV32)/('2000 250 200 15 PP'!AV32+'2000 250 200 0 PP'!AV32)</f>
        <v>-3.3241655990912138E-4</v>
      </c>
      <c r="AW32">
        <f>2*('2000 250 200 15 PP'!AW32-'2000 250 200 0 PP'!AW32)/('2000 250 200 15 PP'!AW32+'2000 250 200 0 PP'!AW32)</f>
        <v>-5.7924166565547918E-5</v>
      </c>
      <c r="AX32">
        <f>'2000 250 200 15 PP'!AX32-'2000 250 200 0 PP'!AX32</f>
        <v>5.6772773491586825E-5</v>
      </c>
      <c r="AY32">
        <f>'2000 250 200 15 PP'!AY32-'2000 250 200 0 PP'!AY32</f>
        <v>-2.4571562563524552E-6</v>
      </c>
      <c r="AZ32">
        <f>'2000 250 200 15 PP'!AZ32-'2000 250 200 0 PP'!AZ32</f>
        <v>-2.6422419250493601E-5</v>
      </c>
      <c r="BA32">
        <f>'2000 250 200 15 PP'!BA32-'2000 250 200 0 PP'!BA32</f>
        <v>-3.3586069943358776E-5</v>
      </c>
      <c r="BB32">
        <f>'2000 250 200 15 PP'!BB32-'2000 250 200 0 PP'!BB32</f>
        <v>-3.4162626079720093E-5</v>
      </c>
      <c r="BC32">
        <f>'2000 250 200 15 PP'!BC32-'2000 250 200 0 PP'!BC32</f>
        <v>-3.1420313350044582E-5</v>
      </c>
      <c r="BD32">
        <f>'2000 250 200 15 PP'!BD32-'2000 250 200 0 PP'!BD32</f>
        <v>-2.8047703008959868E-5</v>
      </c>
      <c r="BE32">
        <f>'2000 250 200 15 PP'!BE32-'2000 250 200 0 PP'!BE32</f>
        <v>-2.4822477156044576E-5</v>
      </c>
      <c r="BF32">
        <f>'2000 250 200 15 PP'!BF32-'2000 250 200 0 PP'!BF32</f>
        <v>6.6585948101716141E-5</v>
      </c>
      <c r="BG32">
        <f>'2000 250 200 15 PP'!BG32-'2000 250 200 0 PP'!BG32</f>
        <v>4.9686798727910375E-6</v>
      </c>
      <c r="BH32">
        <f>'2000 250 200 15 PP'!BH32-'2000 250 200 0 PP'!BH32</f>
        <v>-1.4636379796553745E-5</v>
      </c>
      <c r="BI32">
        <f>'2000 250 200 15 PP'!BI32-'2000 250 200 0 PP'!BI32</f>
        <v>-1.8538405547913195E-5</v>
      </c>
      <c r="BJ32">
        <f>'2000 250 200 15 PP'!BJ32-'2000 250 200 0 PP'!BJ32</f>
        <v>-1.7951161811025074E-5</v>
      </c>
      <c r="BK32">
        <f>'2000 250 200 15 PP'!BK32-'2000 250 200 0 PP'!BK32</f>
        <v>-1.5305948012390991E-5</v>
      </c>
      <c r="BL32">
        <f>'2000 250 200 15 PP'!BL32-'2000 250 200 0 PP'!BL32</f>
        <v>-1.2640150087797619E-5</v>
      </c>
      <c r="BM32">
        <f>'2000 250 200 15 PP'!BM32-'2000 250 200 0 PP'!BM32</f>
        <v>6.6068194401580627E-5</v>
      </c>
      <c r="BN32">
        <f>'2000 250 200 15 PP'!BN32-'2000 250 200 0 PP'!BN32</f>
        <v>8.7175645667458834E-6</v>
      </c>
      <c r="BO32">
        <f>'2000 250 200 15 PP'!BO32-'2000 250 200 0 PP'!BO32</f>
        <v>-6.9594245784426745E-6</v>
      </c>
      <c r="BP32">
        <f>'2000 250 200 15 PP'!BP32-'2000 250 200 0 PP'!BP32</f>
        <v>-9.216869137122774E-6</v>
      </c>
      <c r="BQ32">
        <f>'2000 250 200 15 PP'!BQ32-'2000 250 200 0 PP'!BQ32</f>
        <v>-8.8296288177948379E-6</v>
      </c>
      <c r="BR32">
        <f>'2000 250 200 15 PP'!BR32-'2000 250 200 0 PP'!BR32</f>
        <v>-7.0919997701875126E-6</v>
      </c>
      <c r="BS32">
        <f>'2000 250 200 15 PP'!BS32-'2000 250 200 0 PP'!BS32</f>
        <v>6.2356113926076429E-5</v>
      </c>
      <c r="BT32">
        <f>'2000 250 200 15 PP'!BT32-'2000 250 200 0 PP'!BT32</f>
        <v>1.0003023018595458E-5</v>
      </c>
      <c r="BU32">
        <f>'2000 250 200 15 PP'!BU32-'2000 250 200 0 PP'!BU32</f>
        <v>-3.066549264567342E-6</v>
      </c>
      <c r="BV32">
        <f>'2000 250 200 15 PP'!BV32-'2000 250 200 0 PP'!BV32</f>
        <v>-4.4388199024157637E-6</v>
      </c>
      <c r="BW32">
        <f>'2000 250 200 15 PP'!BW32-'2000 250 200 0 PP'!BW32</f>
        <v>-4.4275943307438975E-6</v>
      </c>
      <c r="BX32">
        <f>'2000 250 200 15 PP'!BX32-'2000 250 200 0 PP'!BX32</f>
        <v>5.7691801204809434E-5</v>
      </c>
      <c r="BY32">
        <f>'2000 250 200 15 PP'!BY32-'2000 250 200 0 PP'!BY32</f>
        <v>1.0117515797360144E-5</v>
      </c>
      <c r="BZ32">
        <f>'2000 250 200 15 PP'!BZ32-'2000 250 200 0 PP'!BZ32</f>
        <v>-1.2690948750053443E-6</v>
      </c>
      <c r="CA32">
        <f>'2000 250 200 15 PP'!CA32-'2000 250 200 0 PP'!CA32</f>
        <v>-2.0188635884311329E-6</v>
      </c>
      <c r="CB32">
        <f>'2000 250 200 15 PP'!CB32-'2000 250 200 0 PP'!CB32</f>
        <v>5.2895547633213802E-5</v>
      </c>
      <c r="CC32">
        <f>'2000 250 200 15 PP'!CC32-'2000 250 200 0 PP'!CC32</f>
        <v>9.7912586648693511E-6</v>
      </c>
      <c r="CD32">
        <f>'2000 250 200 15 PP'!CD32-'2000 250 200 0 PP'!CD32</f>
        <v>-5.5639264597354132E-7</v>
      </c>
      <c r="CE32">
        <f>'2000 250 200 15 PP'!CE32-'2000 250 200 0 PP'!CE32</f>
        <v>4.8245004489244625E-5</v>
      </c>
      <c r="CF32">
        <f>'2000 250 200 15 PP'!CF32-'2000 250 200 0 PP'!CF32</f>
        <v>9.3995075469768818E-6</v>
      </c>
      <c r="CG32">
        <f>'2000 250 200 15 PP'!CG32-'2000 250 200 0 PP'!CG32</f>
        <v>4.3788189618851336E-5</v>
      </c>
      <c r="CH32" s="7">
        <v>250</v>
      </c>
      <c r="CI32" s="8">
        <v>250</v>
      </c>
      <c r="CJ32" s="8">
        <v>240</v>
      </c>
      <c r="CK32" s="8">
        <f t="shared" si="8"/>
        <v>1</v>
      </c>
      <c r="CL32" s="8">
        <f t="shared" si="9"/>
        <v>1</v>
      </c>
      <c r="CM32">
        <f t="shared" si="10"/>
        <v>0.04</v>
      </c>
      <c r="CN32">
        <f t="shared" si="14"/>
        <v>375</v>
      </c>
      <c r="CO32">
        <f t="shared" si="18"/>
        <v>500</v>
      </c>
      <c r="CP32">
        <f t="shared" si="18"/>
        <v>625</v>
      </c>
      <c r="CQ32">
        <f t="shared" si="18"/>
        <v>750</v>
      </c>
      <c r="CR32">
        <f t="shared" si="18"/>
        <v>875</v>
      </c>
      <c r="CS32">
        <f t="shared" si="18"/>
        <v>1000</v>
      </c>
      <c r="CT32">
        <f t="shared" si="18"/>
        <v>1125</v>
      </c>
      <c r="CU32">
        <f t="shared" si="18"/>
        <v>1250</v>
      </c>
      <c r="CV32">
        <f t="shared" si="16"/>
        <v>1.5</v>
      </c>
      <c r="CW32">
        <f t="shared" si="16"/>
        <v>2</v>
      </c>
      <c r="CX32">
        <f t="shared" si="16"/>
        <v>2.5</v>
      </c>
      <c r="CY32">
        <f t="shared" si="16"/>
        <v>3</v>
      </c>
      <c r="CZ32">
        <f t="shared" si="16"/>
        <v>3.5</v>
      </c>
      <c r="DA32">
        <f t="shared" si="16"/>
        <v>4</v>
      </c>
      <c r="DB32">
        <f t="shared" si="16"/>
        <v>4.5</v>
      </c>
      <c r="DC32">
        <f t="shared" si="16"/>
        <v>5</v>
      </c>
      <c r="DD32" s="11">
        <f t="shared" si="17"/>
        <v>2.6666666666666668E-2</v>
      </c>
      <c r="DE32" s="11">
        <f t="shared" si="17"/>
        <v>0.02</v>
      </c>
      <c r="DF32" s="11">
        <f t="shared" si="17"/>
        <v>1.6E-2</v>
      </c>
      <c r="DG32" s="11">
        <f t="shared" si="17"/>
        <v>1.3333333333333334E-2</v>
      </c>
      <c r="DH32" s="11">
        <f t="shared" si="17"/>
        <v>1.1428571428571429E-2</v>
      </c>
      <c r="DI32" s="11">
        <f t="shared" si="17"/>
        <v>0.01</v>
      </c>
      <c r="DJ32" s="11">
        <f t="shared" si="17"/>
        <v>8.8888888888888889E-3</v>
      </c>
      <c r="DK32" s="11">
        <f t="shared" si="17"/>
        <v>8.0000000000000002E-3</v>
      </c>
    </row>
    <row r="33" spans="1:115">
      <c r="A33">
        <f>'2000 250 200 1'!A34</f>
        <v>30</v>
      </c>
      <c r="B33">
        <f t="shared" si="6"/>
        <v>-300</v>
      </c>
      <c r="C33">
        <f>'2000 250 200 1'!B34</f>
        <v>3.2000000000000001E-2</v>
      </c>
      <c r="D33">
        <f t="shared" si="7"/>
        <v>-1.494850021680094</v>
      </c>
      <c r="E33">
        <f>2*('2000 250 200 15 PP'!E33-'2000 250 200 0 PP'!E33)/('2000 250 200 15 PP'!E33+'2000 250 200 0 PP'!E33)</f>
        <v>-6.5394036930546109E-4</v>
      </c>
      <c r="F33">
        <f>2*('2000 250 200 15 PP'!F33-'2000 250 200 0 PP'!F33)/('2000 250 200 15 PP'!F33+'2000 250 200 0 PP'!F33)</f>
        <v>-7.9575731984341479E-4</v>
      </c>
      <c r="G33">
        <f>2*('2000 250 200 15 PP'!G33-'2000 250 200 0 PP'!G33)/('2000 250 200 15 PP'!G33+'2000 250 200 0 PP'!G33)</f>
        <v>-7.8969917127399568E-4</v>
      </c>
      <c r="H33">
        <f>2*('2000 250 200 15 PP'!H33-'2000 250 200 0 PP'!H33)/('2000 250 200 15 PP'!H33+'2000 250 200 0 PP'!H33)</f>
        <v>-7.3235817583984747E-4</v>
      </c>
      <c r="I33">
        <f>2*('2000 250 200 15 PP'!I33-'2000 250 200 0 PP'!I33)/('2000 250 200 15 PP'!I33+'2000 250 200 0 PP'!I33)</f>
        <v>-6.6104768096586703E-4</v>
      </c>
      <c r="J33">
        <f>2*('2000 250 200 15 PP'!J33-'2000 250 200 0 PP'!J33)/('2000 250 200 15 PP'!J33+'2000 250 200 0 PP'!J33)</f>
        <v>-5.9092662018009508E-4</v>
      </c>
      <c r="K33">
        <f>2*('2000 250 200 15 PP'!K33-'2000 250 200 0 PP'!K33)/('2000 250 200 15 PP'!K33+'2000 250 200 0 PP'!K33)</f>
        <v>-5.2585560149323444E-4</v>
      </c>
      <c r="L33">
        <f>2*('2000 250 200 15 PP'!L33-'2000 250 200 0 PP'!L33)/('2000 250 200 15 PP'!L33+'2000 250 200 0 PP'!L33)</f>
        <v>-4.6772674444301192E-4</v>
      </c>
      <c r="M33">
        <f>2*('2000 250 200 15 PP'!M33-'2000 250 200 0 PP'!M33)/('2000 250 200 15 PP'!M33+'2000 250 200 0 PP'!M33)</f>
        <v>-4.1698368165446476E-4</v>
      </c>
      <c r="N33">
        <f>2*('2000 250 200 15 PP'!N33-'2000 250 200 0 PP'!N33)/('2000 250 200 15 PP'!N33+'2000 250 200 0 PP'!N33)</f>
        <v>-5.6871978424479289E-4</v>
      </c>
      <c r="O33">
        <f>2*('2000 250 200 15 PP'!O33-'2000 250 200 0 PP'!O33)/('2000 250 200 15 PP'!O33+'2000 250 200 0 PP'!O33)</f>
        <v>-8.0168437019684442E-4</v>
      </c>
      <c r="P33">
        <f>2*('2000 250 200 15 PP'!P33-'2000 250 200 0 PP'!P33)/('2000 250 200 15 PP'!P33+'2000 250 200 0 PP'!P33)</f>
        <v>-8.6599836230914318E-4</v>
      </c>
      <c r="Q33">
        <f>2*('2000 250 200 15 PP'!Q33-'2000 250 200 0 PP'!Q33)/('2000 250 200 15 PP'!Q33+'2000 250 200 0 PP'!Q33)</f>
        <v>-8.5152402914457509E-4</v>
      </c>
      <c r="R33">
        <f>2*('2000 250 200 15 PP'!R33-'2000 250 200 0 PP'!R33)/('2000 250 200 15 PP'!R33+'2000 250 200 0 PP'!R33)</f>
        <v>-8.0165819489690039E-4</v>
      </c>
      <c r="S33">
        <f>2*('2000 250 200 15 PP'!S33-'2000 250 200 0 PP'!S33)/('2000 250 200 15 PP'!S33+'2000 250 200 0 PP'!S33)</f>
        <v>-7.4292244930999559E-4</v>
      </c>
      <c r="T33">
        <f>2*('2000 250 200 15 PP'!T33-'2000 250 200 0 PP'!T33)/('2000 250 200 15 PP'!T33+'2000 250 200 0 PP'!T33)</f>
        <v>-6.8072446452098966E-4</v>
      </c>
      <c r="U33">
        <f>2*('2000 250 200 15 PP'!U33-'2000 250 200 0 PP'!U33)/('2000 250 200 15 PP'!U33+'2000 250 200 0 PP'!U33)</f>
        <v>-6.1950961790338706E-4</v>
      </c>
      <c r="V33">
        <f>2*('2000 250 200 15 PP'!V33-'2000 250 200 0 PP'!V33)/('2000 250 200 15 PP'!V33+'2000 250 200 0 PP'!V33)</f>
        <v>-4.6708708674228651E-4</v>
      </c>
      <c r="W33">
        <f>2*('2000 250 200 15 PP'!W33-'2000 250 200 0 PP'!W33)/('2000 250 200 15 PP'!W33+'2000 250 200 0 PP'!W33)</f>
        <v>-7.5515326994937432E-4</v>
      </c>
      <c r="X33">
        <f>2*('2000 250 200 15 PP'!X33-'2000 250 200 0 PP'!X33)/('2000 250 200 15 PP'!X33+'2000 250 200 0 PP'!X33)</f>
        <v>-8.8036643940091924E-4</v>
      </c>
      <c r="Y33">
        <f>2*('2000 250 200 15 PP'!Y33-'2000 250 200 0 PP'!Y33)/('2000 250 200 15 PP'!Y33+'2000 250 200 0 PP'!Y33)</f>
        <v>-9.139823817316512E-4</v>
      </c>
      <c r="Z33">
        <f>2*('2000 250 200 15 PP'!Z33-'2000 250 200 0 PP'!Z33)/('2000 250 200 15 PP'!Z33+'2000 250 200 0 PP'!Z33)</f>
        <v>-8.9017526585227573E-4</v>
      </c>
      <c r="AA33">
        <f>2*('2000 250 200 15 PP'!AA33-'2000 250 200 0 PP'!AA33)/('2000 250 200 15 PP'!AA33+'2000 250 200 0 PP'!AA33)</f>
        <v>-8.5229170750622269E-4</v>
      </c>
      <c r="AB33">
        <f>2*('2000 250 200 15 PP'!AB33-'2000 250 200 0 PP'!AB33)/('2000 250 200 15 PP'!AB33+'2000 250 200 0 PP'!AB33)</f>
        <v>-8.0362896070592846E-4</v>
      </c>
      <c r="AC33">
        <f>2*('2000 250 200 15 PP'!AC33-'2000 250 200 0 PP'!AC33)/('2000 250 200 15 PP'!AC33+'2000 250 200 0 PP'!AC33)</f>
        <v>-3.6945871325594917E-4</v>
      </c>
      <c r="AD33">
        <f>2*('2000 250 200 15 PP'!AD33-'2000 250 200 0 PP'!AD33)/('2000 250 200 15 PP'!AD33+'2000 250 200 0 PP'!AD33)</f>
        <v>-6.8377410880339224E-4</v>
      </c>
      <c r="AE33">
        <f>2*('2000 250 200 15 PP'!AE33-'2000 250 200 0 PP'!AE33)/('2000 250 200 15 PP'!AE33+'2000 250 200 0 PP'!AE33)</f>
        <v>-8.538802187827892E-4</v>
      </c>
      <c r="AF33">
        <f>2*('2000 250 200 15 PP'!AF33-'2000 250 200 0 PP'!AF33)/('2000 250 200 15 PP'!AF33+'2000 250 200 0 PP'!AF33)</f>
        <v>-9.3775186124537559E-4</v>
      </c>
      <c r="AG33">
        <f>2*('2000 250 200 15 PP'!AG33-'2000 250 200 0 PP'!AG33)/('2000 250 200 15 PP'!AG33+'2000 250 200 0 PP'!AG33)</f>
        <v>-9.3579901508435322E-4</v>
      </c>
      <c r="AH33">
        <f>2*('2000 250 200 15 PP'!AH33-'2000 250 200 0 PP'!AH33)/('2000 250 200 15 PP'!AH33+'2000 250 200 0 PP'!AH33)</f>
        <v>-9.2078231942020077E-4</v>
      </c>
      <c r="AI33">
        <f>2*('2000 250 200 15 PP'!AI33-'2000 250 200 0 PP'!AI33)/('2000 250 200 15 PP'!AI33+'2000 250 200 0 PP'!AI33)</f>
        <v>-2.829344533570324E-4</v>
      </c>
      <c r="AJ33">
        <f>2*('2000 250 200 15 PP'!AJ33-'2000 250 200 0 PP'!AJ33)/('2000 250 200 15 PP'!AJ33+'2000 250 200 0 PP'!AJ33)</f>
        <v>-6.041491568313719E-4</v>
      </c>
      <c r="AK33">
        <f>2*('2000 250 200 15 PP'!AK33-'2000 250 200 0 PP'!AK33)/('2000 250 200 15 PP'!AK33+'2000 250 200 0 PP'!AK33)</f>
        <v>-7.9928928241817772E-4</v>
      </c>
      <c r="AL33">
        <f>2*('2000 250 200 15 PP'!AL33-'2000 250 200 0 PP'!AL33)/('2000 250 200 15 PP'!AL33+'2000 250 200 0 PP'!AL33)</f>
        <v>-9.3936871595004881E-4</v>
      </c>
      <c r="AM33">
        <f>2*('2000 250 200 15 PP'!AM33-'2000 250 200 0 PP'!AM33)/('2000 250 200 15 PP'!AM33+'2000 250 200 0 PP'!AM33)</f>
        <v>-9.5083038760205565E-4</v>
      </c>
      <c r="AN33">
        <f>2*('2000 250 200 15 PP'!AN33-'2000 250 200 0 PP'!AN33)/('2000 250 200 15 PP'!AN33+'2000 250 200 0 PP'!AN33)</f>
        <v>-2.0880413544573296E-4</v>
      </c>
      <c r="AO33">
        <f>2*('2000 250 200 15 PP'!AO33-'2000 250 200 0 PP'!AO33)/('2000 250 200 15 PP'!AO33+'2000 250 200 0 PP'!AO33)</f>
        <v>-5.269227710177969E-4</v>
      </c>
      <c r="AP33">
        <f>2*('2000 250 200 15 PP'!AP33-'2000 250 200 0 PP'!AP33)/('2000 250 200 15 PP'!AP33+'2000 250 200 0 PP'!AP33)</f>
        <v>-7.2182869949724299E-4</v>
      </c>
      <c r="AQ33">
        <f>2*('2000 250 200 15 PP'!AQ33-'2000 250 200 0 PP'!AQ33)/('2000 250 200 15 PP'!AQ33+'2000 250 200 0 PP'!AQ33)</f>
        <v>-9.3127883806113558E-4</v>
      </c>
      <c r="AR33">
        <f>2*('2000 250 200 15 PP'!AR33-'2000 250 200 0 PP'!AR33)/('2000 250 200 15 PP'!AR33+'2000 250 200 0 PP'!AR33)</f>
        <v>-1.4578450159440212E-4</v>
      </c>
      <c r="AS33">
        <f>2*('2000 250 200 15 PP'!AS33-'2000 250 200 0 PP'!AS33)/('2000 250 200 15 PP'!AS33+'2000 250 200 0 PP'!AS33)</f>
        <v>-4.602689063767619E-4</v>
      </c>
      <c r="AT33">
        <f>2*('2000 250 200 15 PP'!AT33-'2000 250 200 0 PP'!AT33)/('2000 250 200 15 PP'!AT33+'2000 250 200 0 PP'!AT33)</f>
        <v>-6.2136330042471396E-4</v>
      </c>
      <c r="AU33">
        <f>2*('2000 250 200 15 PP'!AU33-'2000 250 200 0 PP'!AU33)/('2000 250 200 15 PP'!AU33+'2000 250 200 0 PP'!AU33)</f>
        <v>-9.1320953054892682E-5</v>
      </c>
      <c r="AV33">
        <f>2*('2000 250 200 15 PP'!AV33-'2000 250 200 0 PP'!AV33)/('2000 250 200 15 PP'!AV33+'2000 250 200 0 PP'!AV33)</f>
        <v>-4.1184503927833214E-4</v>
      </c>
      <c r="AW33">
        <f>2*('2000 250 200 15 PP'!AW33-'2000 250 200 0 PP'!AW33)/('2000 250 200 15 PP'!AW33+'2000 250 200 0 PP'!AW33)</f>
        <v>-4.2084608656569087E-5</v>
      </c>
      <c r="AX33">
        <f>'2000 250 200 15 PP'!AX33-'2000 250 200 0 PP'!AX33</f>
        <v>5.6282435547616583E-5</v>
      </c>
      <c r="AY33">
        <f>'2000 250 200 15 PP'!AY33-'2000 250 200 0 PP'!AY33</f>
        <v>-2.6825856570544815E-6</v>
      </c>
      <c r="AZ33">
        <f>'2000 250 200 15 PP'!AZ33-'2000 250 200 0 PP'!AZ33</f>
        <v>-2.6531663704254527E-5</v>
      </c>
      <c r="BA33">
        <f>'2000 250 200 15 PP'!BA33-'2000 250 200 0 PP'!BA33</f>
        <v>-3.3764170931538384E-5</v>
      </c>
      <c r="BB33">
        <f>'2000 250 200 15 PP'!BB33-'2000 250 200 0 PP'!BB33</f>
        <v>-3.3663988298932024E-5</v>
      </c>
      <c r="BC33">
        <f>'2000 250 200 15 PP'!BC33-'2000 250 200 0 PP'!BC33</f>
        <v>-3.1524089454837423E-5</v>
      </c>
      <c r="BD33">
        <f>'2000 250 200 15 PP'!BD33-'2000 250 200 0 PP'!BD33</f>
        <v>-2.8338717680431724E-5</v>
      </c>
      <c r="BE33">
        <f>'2000 250 200 15 PP'!BE33-'2000 250 200 0 PP'!BE33</f>
        <v>-2.4851134012904286E-5</v>
      </c>
      <c r="BF33">
        <f>'2000 250 200 15 PP'!BF33-'2000 250 200 0 PP'!BF33</f>
        <v>6.6058499034127305E-5</v>
      </c>
      <c r="BG33">
        <f>'2000 250 200 15 PP'!BG33-'2000 250 200 0 PP'!BG33</f>
        <v>4.7608222008277412E-6</v>
      </c>
      <c r="BH33">
        <f>'2000 250 200 15 PP'!BH33-'2000 250 200 0 PP'!BH33</f>
        <v>-1.468315183267288E-5</v>
      </c>
      <c r="BI33">
        <f>'2000 250 200 15 PP'!BI33-'2000 250 200 0 PP'!BI33</f>
        <v>-1.8902461415379324E-5</v>
      </c>
      <c r="BJ33">
        <f>'2000 250 200 15 PP'!BJ33-'2000 250 200 0 PP'!BJ33</f>
        <v>-1.7450882474845386E-5</v>
      </c>
      <c r="BK33">
        <f>'2000 250 200 15 PP'!BK33-'2000 250 200 0 PP'!BK33</f>
        <v>-1.526732529565783E-5</v>
      </c>
      <c r="BL33">
        <f>'2000 250 200 15 PP'!BL33-'2000 250 200 0 PP'!BL33</f>
        <v>-1.2878849908547207E-5</v>
      </c>
      <c r="BM33">
        <f>'2000 250 200 15 PP'!BM33-'2000 250 200 0 PP'!BM33</f>
        <v>6.5573595685985975E-5</v>
      </c>
      <c r="BN33">
        <f>'2000 250 200 15 PP'!BN33-'2000 250 200 0 PP'!BN33</f>
        <v>8.5203453856902422E-6</v>
      </c>
      <c r="BO33">
        <f>'2000 250 200 15 PP'!BO33-'2000 250 200 0 PP'!BO33</f>
        <v>-6.8026533941861755E-6</v>
      </c>
      <c r="BP33">
        <f>'2000 250 200 15 PP'!BP33-'2000 250 200 0 PP'!BP33</f>
        <v>-9.8156195622520204E-6</v>
      </c>
      <c r="BQ33">
        <f>'2000 250 200 15 PP'!BQ33-'2000 250 200 0 PP'!BQ33</f>
        <v>-8.4138454509719018E-6</v>
      </c>
      <c r="BR33">
        <f>'2000 250 200 15 PP'!BR33-'2000 250 200 0 PP'!BR33</f>
        <v>-6.9216145935462048E-6</v>
      </c>
      <c r="BS33">
        <f>'2000 250 200 15 PP'!BS33-'2000 250 200 0 PP'!BS33</f>
        <v>6.1914456568806786E-5</v>
      </c>
      <c r="BT33">
        <f>'2000 250 200 15 PP'!BT33-'2000 250 200 0 PP'!BT33</f>
        <v>9.7285801070462474E-6</v>
      </c>
      <c r="BU33">
        <f>'2000 250 200 15 PP'!BU33-'2000 250 200 0 PP'!BU33</f>
        <v>-2.578984315527999E-6</v>
      </c>
      <c r="BV33">
        <f>'2000 250 200 15 PP'!BV33-'2000 250 200 0 PP'!BV33</f>
        <v>-5.2402712637893145E-6</v>
      </c>
      <c r="BW33">
        <f>'2000 250 200 15 PP'!BW33-'2000 250 200 0 PP'!BW33</f>
        <v>-4.1563813020974866E-6</v>
      </c>
      <c r="BX33">
        <f>'2000 250 200 15 PP'!BX33-'2000 250 200 0 PP'!BX33</f>
        <v>5.7355229265365626E-5</v>
      </c>
      <c r="BY33">
        <f>'2000 250 200 15 PP'!BY33-'2000 250 200 0 PP'!BY33</f>
        <v>9.587759120535666E-6</v>
      </c>
      <c r="BZ33">
        <f>'2000 250 200 15 PP'!BZ33-'2000 250 200 0 PP'!BZ33</f>
        <v>-3.3183877864995104E-7</v>
      </c>
      <c r="CA33">
        <f>'2000 250 200 15 PP'!CA33-'2000 250 200 0 PP'!CA33</f>
        <v>-2.9442495876903091E-6</v>
      </c>
      <c r="CB33">
        <f>'2000 250 200 15 PP'!CB33-'2000 250 200 0 PP'!CB33</f>
        <v>5.2783546727538933E-5</v>
      </c>
      <c r="CC33">
        <f>'2000 250 200 15 PP'!CC33-'2000 250 200 0 PP'!CC33</f>
        <v>8.7583666928889303E-6</v>
      </c>
      <c r="CD33">
        <f>'2000 250 200 15 PP'!CD33-'2000 250 200 0 PP'!CD33</f>
        <v>9.0859285695708836E-7</v>
      </c>
      <c r="CE33">
        <f>'2000 250 200 15 PP'!CE33-'2000 250 200 0 PP'!CE33</f>
        <v>4.8589465099210805E-5</v>
      </c>
      <c r="CF33">
        <f>'2000 250 200 15 PP'!CF33-'2000 250 200 0 PP'!CF33</f>
        <v>7.5683938229771652E-6</v>
      </c>
      <c r="CG33">
        <f>'2000 250 200 15 PP'!CG33-'2000 250 200 0 PP'!CG33</f>
        <v>4.495943178720041E-5</v>
      </c>
      <c r="CH33" s="7">
        <v>250</v>
      </c>
      <c r="CI33" s="8">
        <v>250</v>
      </c>
      <c r="CJ33" s="8">
        <v>240</v>
      </c>
      <c r="CK33" s="8">
        <f t="shared" si="8"/>
        <v>1</v>
      </c>
      <c r="CL33" s="8">
        <f t="shared" si="9"/>
        <v>1</v>
      </c>
      <c r="CM33">
        <f t="shared" si="10"/>
        <v>0.04</v>
      </c>
      <c r="CN33">
        <f t="shared" si="14"/>
        <v>375</v>
      </c>
      <c r="CO33">
        <f t="shared" si="18"/>
        <v>500</v>
      </c>
      <c r="CP33">
        <f t="shared" si="18"/>
        <v>625</v>
      </c>
      <c r="CQ33">
        <f t="shared" si="18"/>
        <v>750</v>
      </c>
      <c r="CR33">
        <f t="shared" si="18"/>
        <v>875</v>
      </c>
      <c r="CS33">
        <f t="shared" si="18"/>
        <v>1000</v>
      </c>
      <c r="CT33">
        <f t="shared" si="18"/>
        <v>1125</v>
      </c>
      <c r="CU33">
        <f t="shared" si="18"/>
        <v>1250</v>
      </c>
      <c r="CV33">
        <f t="shared" si="16"/>
        <v>1.5</v>
      </c>
      <c r="CW33">
        <f t="shared" si="16"/>
        <v>2</v>
      </c>
      <c r="CX33">
        <f t="shared" si="16"/>
        <v>2.5</v>
      </c>
      <c r="CY33">
        <f t="shared" si="16"/>
        <v>3</v>
      </c>
      <c r="CZ33">
        <f t="shared" si="16"/>
        <v>3.5</v>
      </c>
      <c r="DA33">
        <f t="shared" si="16"/>
        <v>4</v>
      </c>
      <c r="DB33">
        <f t="shared" si="16"/>
        <v>4.5</v>
      </c>
      <c r="DC33">
        <f t="shared" si="16"/>
        <v>5</v>
      </c>
      <c r="DD33" s="11">
        <f t="shared" si="17"/>
        <v>2.6666666666666668E-2</v>
      </c>
      <c r="DE33" s="11">
        <f t="shared" si="17"/>
        <v>0.02</v>
      </c>
      <c r="DF33" s="11">
        <f t="shared" si="17"/>
        <v>1.6E-2</v>
      </c>
      <c r="DG33" s="11">
        <f t="shared" si="17"/>
        <v>1.3333333333333334E-2</v>
      </c>
      <c r="DH33" s="11">
        <f t="shared" si="17"/>
        <v>1.1428571428571429E-2</v>
      </c>
      <c r="DI33" s="11">
        <f t="shared" si="17"/>
        <v>0.01</v>
      </c>
      <c r="DJ33" s="11">
        <f t="shared" si="17"/>
        <v>8.8888888888888889E-3</v>
      </c>
      <c r="DK33" s="11">
        <f t="shared" si="17"/>
        <v>8.0000000000000002E-3</v>
      </c>
    </row>
    <row r="34" spans="1:115">
      <c r="A34">
        <f>'2000 250 200 1'!A35</f>
        <v>31</v>
      </c>
      <c r="B34">
        <f t="shared" si="6"/>
        <v>-310</v>
      </c>
      <c r="C34">
        <f>'2000 250 200 1'!B35</f>
        <v>3.5920000000000001E-2</v>
      </c>
      <c r="D34">
        <f t="shared" si="7"/>
        <v>-1.4446636720047332</v>
      </c>
      <c r="E34">
        <f>2*('2000 250 200 15 PP'!E34-'2000 250 200 0 PP'!E34)/('2000 250 200 15 PP'!E34+'2000 250 200 0 PP'!E34)</f>
        <v>-6.5544250880374046E-4</v>
      </c>
      <c r="F34">
        <f>2*('2000 250 200 15 PP'!F34-'2000 250 200 0 PP'!F34)/('2000 250 200 15 PP'!F34+'2000 250 200 0 PP'!F34)</f>
        <v>-7.9625216368960918E-4</v>
      </c>
      <c r="G34">
        <f>2*('2000 250 200 15 PP'!G34-'2000 250 200 0 PP'!G34)/('2000 250 200 15 PP'!G34+'2000 250 200 0 PP'!G34)</f>
        <v>-7.8982576468171874E-4</v>
      </c>
      <c r="H34">
        <f>2*('2000 250 200 15 PP'!H34-'2000 250 200 0 PP'!H34)/('2000 250 200 15 PP'!H34+'2000 250 200 0 PP'!H34)</f>
        <v>-7.3226677152554828E-4</v>
      </c>
      <c r="I34">
        <f>2*('2000 250 200 15 PP'!I34-'2000 250 200 0 PP'!I34)/('2000 250 200 15 PP'!I34+'2000 250 200 0 PP'!I34)</f>
        <v>-6.6071085199636724E-4</v>
      </c>
      <c r="J34">
        <f>2*('2000 250 200 15 PP'!J34-'2000 250 200 0 PP'!J34)/('2000 250 200 15 PP'!J34+'2000 250 200 0 PP'!J34)</f>
        <v>-5.9135649744913811E-4</v>
      </c>
      <c r="K34">
        <f>2*('2000 250 200 15 PP'!K34-'2000 250 200 0 PP'!K34)/('2000 250 200 15 PP'!K34+'2000 250 200 0 PP'!K34)</f>
        <v>-5.2609988134801847E-4</v>
      </c>
      <c r="L34">
        <f>2*('2000 250 200 15 PP'!L34-'2000 250 200 0 PP'!L34)/('2000 250 200 15 PP'!L34+'2000 250 200 0 PP'!L34)</f>
        <v>-4.6754110658213285E-4</v>
      </c>
      <c r="M34">
        <f>2*('2000 250 200 15 PP'!M34-'2000 250 200 0 PP'!M34)/('2000 250 200 15 PP'!M34+'2000 250 200 0 PP'!M34)</f>
        <v>-4.1675977761691785E-4</v>
      </c>
      <c r="N34">
        <f>2*('2000 250 200 15 PP'!N34-'2000 250 200 0 PP'!N34)/('2000 250 200 15 PP'!N34+'2000 250 200 0 PP'!N34)</f>
        <v>-5.7082453170615225E-4</v>
      </c>
      <c r="O34">
        <f>2*('2000 250 200 15 PP'!O34-'2000 250 200 0 PP'!O34)/('2000 250 200 15 PP'!O34+'2000 250 200 0 PP'!O34)</f>
        <v>-8.0253958302484109E-4</v>
      </c>
      <c r="P34">
        <f>2*('2000 250 200 15 PP'!P34-'2000 250 200 0 PP'!P34)/('2000 250 200 15 PP'!P34+'2000 250 200 0 PP'!P34)</f>
        <v>-8.6641589474342328E-4</v>
      </c>
      <c r="Q34">
        <f>2*('2000 250 200 15 PP'!Q34-'2000 250 200 0 PP'!Q34)/('2000 250 200 15 PP'!Q34+'2000 250 200 0 PP'!Q34)</f>
        <v>-8.5184415975161497E-4</v>
      </c>
      <c r="R34">
        <f>2*('2000 250 200 15 PP'!R34-'2000 250 200 0 PP'!R34)/('2000 250 200 15 PP'!R34+'2000 250 200 0 PP'!R34)</f>
        <v>-7.9978404820666771E-4</v>
      </c>
      <c r="S34">
        <f>2*('2000 250 200 15 PP'!S34-'2000 250 200 0 PP'!S34)/('2000 250 200 15 PP'!S34+'2000 250 200 0 PP'!S34)</f>
        <v>-7.437854446990771E-4</v>
      </c>
      <c r="T34">
        <f>2*('2000 250 200 15 PP'!T34-'2000 250 200 0 PP'!T34)/('2000 250 200 15 PP'!T34+'2000 250 200 0 PP'!T34)</f>
        <v>-6.821151739646856E-4</v>
      </c>
      <c r="U34">
        <f>2*('2000 250 200 15 PP'!U34-'2000 250 200 0 PP'!U34)/('2000 250 200 15 PP'!U34+'2000 250 200 0 PP'!U34)</f>
        <v>-6.1944033862976699E-4</v>
      </c>
      <c r="V34">
        <f>2*('2000 250 200 15 PP'!V34-'2000 250 200 0 PP'!V34)/('2000 250 200 15 PP'!V34+'2000 250 200 0 PP'!V34)</f>
        <v>-4.6973332729575279E-4</v>
      </c>
      <c r="W34">
        <f>2*('2000 250 200 15 PP'!W34-'2000 250 200 0 PP'!W34)/('2000 250 200 15 PP'!W34+'2000 250 200 0 PP'!W34)</f>
        <v>-7.5632455032810086E-4</v>
      </c>
      <c r="X34">
        <f>2*('2000 250 200 15 PP'!X34-'2000 250 200 0 PP'!X34)/('2000 250 200 15 PP'!X34+'2000 250 200 0 PP'!X34)</f>
        <v>-8.8088077214011596E-4</v>
      </c>
      <c r="Y34">
        <f>2*('2000 250 200 15 PP'!Y34-'2000 250 200 0 PP'!Y34)/('2000 250 200 15 PP'!Y34+'2000 250 200 0 PP'!Y34)</f>
        <v>-9.1705255103997267E-4</v>
      </c>
      <c r="Z34">
        <f>2*('2000 250 200 15 PP'!Z34-'2000 250 200 0 PP'!Z34)/('2000 250 200 15 PP'!Z34+'2000 250 200 0 PP'!Z34)</f>
        <v>-8.8417672277624161E-4</v>
      </c>
      <c r="AA34">
        <f>2*('2000 250 200 15 PP'!AA34-'2000 250 200 0 PP'!AA34)/('2000 250 200 15 PP'!AA34+'2000 250 200 0 PP'!AA34)</f>
        <v>-8.5222453225452556E-4</v>
      </c>
      <c r="AB34">
        <f>2*('2000 250 200 15 PP'!AB34-'2000 250 200 0 PP'!AB34)/('2000 250 200 15 PP'!AB34+'2000 250 200 0 PP'!AB34)</f>
        <v>-8.0794992459069966E-4</v>
      </c>
      <c r="AC34">
        <f>2*('2000 250 200 15 PP'!AC34-'2000 250 200 0 PP'!AC34)/('2000 250 200 15 PP'!AC34+'2000 250 200 0 PP'!AC34)</f>
        <v>-3.7260086770568129E-4</v>
      </c>
      <c r="AD34">
        <f>2*('2000 250 200 15 PP'!AD34-'2000 250 200 0 PP'!AD34)/('2000 250 200 15 PP'!AD34+'2000 250 200 0 PP'!AD34)</f>
        <v>-6.8531889307732702E-4</v>
      </c>
      <c r="AE34">
        <f>2*('2000 250 200 15 PP'!AE34-'2000 250 200 0 PP'!AE34)/('2000 250 200 15 PP'!AE34+'2000 250 200 0 PP'!AE34)</f>
        <v>-8.5238110612525055E-4</v>
      </c>
      <c r="AF34">
        <f>2*('2000 250 200 15 PP'!AF34-'2000 250 200 0 PP'!AF34)/('2000 250 200 15 PP'!AF34+'2000 250 200 0 PP'!AF34)</f>
        <v>-9.4987778828339875E-4</v>
      </c>
      <c r="AG34">
        <f>2*('2000 250 200 15 PP'!AG34-'2000 250 200 0 PP'!AG34)/('2000 250 200 15 PP'!AG34+'2000 250 200 0 PP'!AG34)</f>
        <v>-9.2265893670958829E-4</v>
      </c>
      <c r="AH34">
        <f>2*('2000 250 200 15 PP'!AH34-'2000 250 200 0 PP'!AH34)/('2000 250 200 15 PP'!AH34+'2000 250 200 0 PP'!AH34)</f>
        <v>-9.1453677783302789E-4</v>
      </c>
      <c r="AI34">
        <f>2*('2000 250 200 15 PP'!AI34-'2000 250 200 0 PP'!AI34)/('2000 250 200 15 PP'!AI34+'2000 250 200 0 PP'!AI34)</f>
        <v>-2.8651240818001659E-4</v>
      </c>
      <c r="AJ34">
        <f>2*('2000 250 200 15 PP'!AJ34-'2000 250 200 0 PP'!AJ34)/('2000 250 200 15 PP'!AJ34+'2000 250 200 0 PP'!AJ34)</f>
        <v>-6.0711658832796316E-4</v>
      </c>
      <c r="AK34">
        <f>2*('2000 250 200 15 PP'!AK34-'2000 250 200 0 PP'!AK34)/('2000 250 200 15 PP'!AK34+'2000 250 200 0 PP'!AK34)</f>
        <v>-7.8892517388301172E-4</v>
      </c>
      <c r="AL34">
        <f>2*('2000 250 200 15 PP'!AL34-'2000 250 200 0 PP'!AL34)/('2000 250 200 15 PP'!AL34+'2000 250 200 0 PP'!AL34)</f>
        <v>-9.7241431585255028E-4</v>
      </c>
      <c r="AM34">
        <f>2*('2000 250 200 15 PP'!AM34-'2000 250 200 0 PP'!AM34)/('2000 250 200 15 PP'!AM34+'2000 250 200 0 PP'!AM34)</f>
        <v>-9.3079009827997002E-4</v>
      </c>
      <c r="AN34">
        <f>2*('2000 250 200 15 PP'!AN34-'2000 250 200 0 PP'!AN34)/('2000 250 200 15 PP'!AN34+'2000 250 200 0 PP'!AN34)</f>
        <v>-2.1251964526968755E-4</v>
      </c>
      <c r="AO34">
        <f>2*('2000 250 200 15 PP'!AO34-'2000 250 200 0 PP'!AO34)/('2000 250 200 15 PP'!AO34+'2000 250 200 0 PP'!AO34)</f>
        <v>-5.3516125339213066E-4</v>
      </c>
      <c r="AP34">
        <f>2*('2000 250 200 15 PP'!AP34-'2000 250 200 0 PP'!AP34)/('2000 250 200 15 PP'!AP34+'2000 250 200 0 PP'!AP34)</f>
        <v>-6.8747074448261339E-4</v>
      </c>
      <c r="AQ34">
        <f>2*('2000 250 200 15 PP'!AQ34-'2000 250 200 0 PP'!AQ34)/('2000 250 200 15 PP'!AQ34+'2000 250 200 0 PP'!AQ34)</f>
        <v>-1.0017918857141226E-3</v>
      </c>
      <c r="AR34">
        <f>2*('2000 250 200 15 PP'!AR34-'2000 250 200 0 PP'!AR34)/('2000 250 200 15 PP'!AR34+'2000 250 200 0 PP'!AR34)</f>
        <v>-1.4860202058562401E-4</v>
      </c>
      <c r="AS34">
        <f>2*('2000 250 200 15 PP'!AS34-'2000 250 200 0 PP'!AS34)/('2000 250 200 15 PP'!AS34+'2000 250 200 0 PP'!AS34)</f>
        <v>-4.8306713735676577E-4</v>
      </c>
      <c r="AT34">
        <f>2*('2000 250 200 15 PP'!AT34-'2000 250 200 0 PP'!AT34)/('2000 250 200 15 PP'!AT34+'2000 250 200 0 PP'!AT34)</f>
        <v>-5.3672099384699957E-4</v>
      </c>
      <c r="AU34">
        <f>2*('2000 250 200 15 PP'!AU34-'2000 250 200 0 PP'!AU34)/('2000 250 200 15 PP'!AU34+'2000 250 200 0 PP'!AU34)</f>
        <v>-9.0678478488160906E-5</v>
      </c>
      <c r="AV34">
        <f>2*('2000 250 200 15 PP'!AV34-'2000 250 200 0 PP'!AV34)/('2000 250 200 15 PP'!AV34+'2000 250 200 0 PP'!AV34)</f>
        <v>-4.669353625096798E-4</v>
      </c>
      <c r="AW34">
        <f>2*('2000 250 200 15 PP'!AW34-'2000 250 200 0 PP'!AW34)/('2000 250 200 15 PP'!AW34+'2000 250 200 0 PP'!AW34)</f>
        <v>-3.2884922907043728E-5</v>
      </c>
      <c r="AX34">
        <f>'2000 250 200 15 PP'!AX34-'2000 250 200 0 PP'!AX34</f>
        <v>5.5883178452009741E-5</v>
      </c>
      <c r="AY34">
        <f>'2000 250 200 15 PP'!AY34-'2000 250 200 0 PP'!AY34</f>
        <v>-2.8456559976186568E-6</v>
      </c>
      <c r="AZ34">
        <f>'2000 250 200 15 PP'!AZ34-'2000 250 200 0 PP'!AZ34</f>
        <v>-2.6632566503148603E-5</v>
      </c>
      <c r="BA34">
        <f>'2000 250 200 15 PP'!BA34-'2000 250 200 0 PP'!BA34</f>
        <v>-3.3880409298303604E-5</v>
      </c>
      <c r="BB34">
        <f>'2000 250 200 15 PP'!BB34-'2000 250 200 0 PP'!BB34</f>
        <v>-3.3295906973623834E-5</v>
      </c>
      <c r="BC34">
        <f>'2000 250 200 15 PP'!BC34-'2000 250 200 0 PP'!BC34</f>
        <v>-3.1613998884044703E-5</v>
      </c>
      <c r="BD34">
        <f>'2000 250 200 15 PP'!BD34-'2000 250 200 0 PP'!BD34</f>
        <v>-2.8548317336951623E-5</v>
      </c>
      <c r="BE34">
        <f>'2000 250 200 15 PP'!BE34-'2000 250 200 0 PP'!BE34</f>
        <v>-2.4869885802580871E-5</v>
      </c>
      <c r="BF34">
        <f>'2000 250 200 15 PP'!BF34-'2000 250 200 0 PP'!BF34</f>
        <v>6.5624853548496009E-5</v>
      </c>
      <c r="BG34">
        <f>'2000 250 200 15 PP'!BG34-'2000 250 200 0 PP'!BG34</f>
        <v>4.6167926225082478E-6</v>
      </c>
      <c r="BH34">
        <f>'2000 250 200 15 PP'!BH34-'2000 250 200 0 PP'!BH34</f>
        <v>-1.4743069648659457E-5</v>
      </c>
      <c r="BI34">
        <f>'2000 250 200 15 PP'!BI34-'2000 250 200 0 PP'!BI34</f>
        <v>-1.9156661076893955E-5</v>
      </c>
      <c r="BJ34">
        <f>'2000 250 200 15 PP'!BJ34-'2000 250 200 0 PP'!BJ34</f>
        <v>-1.7075929494896058E-5</v>
      </c>
      <c r="BK34">
        <f>'2000 250 200 15 PP'!BK34-'2000 250 200 0 PP'!BK34</f>
        <v>-1.5252976229930548E-5</v>
      </c>
      <c r="BL34">
        <f>'2000 250 200 15 PP'!BL34-'2000 250 200 0 PP'!BL34</f>
        <v>-1.3051625392099253E-5</v>
      </c>
      <c r="BM34">
        <f>'2000 250 200 15 PP'!BM34-'2000 250 200 0 PP'!BM34</f>
        <v>6.5157592495868055E-5</v>
      </c>
      <c r="BN34">
        <f>'2000 250 200 15 PP'!BN34-'2000 250 200 0 PP'!BN34</f>
        <v>8.395535557217948E-6</v>
      </c>
      <c r="BO34">
        <f>'2000 250 200 15 PP'!BO34-'2000 250 200 0 PP'!BO34</f>
        <v>-6.7178168459414156E-6</v>
      </c>
      <c r="BP34">
        <f>'2000 250 200 15 PP'!BP34-'2000 250 200 0 PP'!BP34</f>
        <v>-1.0247777405714142E-5</v>
      </c>
      <c r="BQ34">
        <f>'2000 250 200 15 PP'!BQ34-'2000 250 200 0 PP'!BQ34</f>
        <v>-8.0938217037751503E-6</v>
      </c>
      <c r="BR34">
        <f>'2000 250 200 15 PP'!BR34-'2000 250 200 0 PP'!BR34</f>
        <v>-6.8102112986169472E-6</v>
      </c>
      <c r="BS34">
        <f>'2000 250 200 15 PP'!BS34-'2000 250 200 0 PP'!BS34</f>
        <v>6.1527848128850593E-5</v>
      </c>
      <c r="BT34">
        <f>'2000 250 200 15 PP'!BT34-'2000 250 200 0 PP'!BT34</f>
        <v>9.5614816128589131E-6</v>
      </c>
      <c r="BU34">
        <f>'2000 250 200 15 PP'!BU34-'2000 250 200 0 PP'!BU34</f>
        <v>-2.253682658159839E-6</v>
      </c>
      <c r="BV34">
        <f>'2000 250 200 15 PP'!BV34-'2000 250 200 0 PP'!BV34</f>
        <v>-5.8306556754393613E-6</v>
      </c>
      <c r="BW34">
        <f>'2000 250 200 15 PP'!BW34-'2000 250 200 0 PP'!BW34</f>
        <v>-3.9352428684320123E-6</v>
      </c>
      <c r="BX34">
        <f>'2000 250 200 15 PP'!BX34-'2000 250 200 0 PP'!BX34</f>
        <v>5.7030380507819278E-5</v>
      </c>
      <c r="BY34">
        <f>'2000 250 200 15 PP'!BY34-'2000 250 200 0 PP'!BY34</f>
        <v>9.2492549814623959E-6</v>
      </c>
      <c r="BZ34">
        <f>'2000 250 200 15 PP'!BZ34-'2000 250 200 0 PP'!BZ34</f>
        <v>3.2626223600909499E-7</v>
      </c>
      <c r="CA34">
        <f>'2000 250 200 15 PP'!CA34-'2000 250 200 0 PP'!CA34</f>
        <v>-3.6392963053705901E-6</v>
      </c>
      <c r="CB34">
        <f>'2000 250 200 15 PP'!CB34-'2000 250 200 0 PP'!CB34</f>
        <v>5.2600994440210602E-5</v>
      </c>
      <c r="CC34">
        <f>'2000 250 200 15 PP'!CC34-'2000 250 200 0 PP'!CC34</f>
        <v>8.0654914737000871E-6</v>
      </c>
      <c r="CD34">
        <f>'2000 250 200 15 PP'!CD34-'2000 250 200 0 PP'!CD34</f>
        <v>1.9646289714393E-6</v>
      </c>
      <c r="CE34">
        <f>'2000 250 200 15 PP'!CE34-'2000 250 200 0 PP'!CE34</f>
        <v>4.8712594735295101E-5</v>
      </c>
      <c r="CF34">
        <f>'2000 250 200 15 PP'!CF34-'2000 250 200 0 PP'!CF34</f>
        <v>6.2990241362602395E-6</v>
      </c>
      <c r="CG34">
        <f>'2000 250 200 15 PP'!CG34-'2000 250 200 0 PP'!CG34</f>
        <v>4.5655623303608728E-5</v>
      </c>
      <c r="CH34" s="7">
        <v>250</v>
      </c>
      <c r="CI34" s="8">
        <v>250</v>
      </c>
      <c r="CJ34" s="8">
        <v>240</v>
      </c>
      <c r="CK34" s="8">
        <f t="shared" si="8"/>
        <v>1</v>
      </c>
      <c r="CL34" s="8">
        <f t="shared" si="9"/>
        <v>1</v>
      </c>
      <c r="CM34">
        <f t="shared" si="10"/>
        <v>0.04</v>
      </c>
      <c r="CN34">
        <f t="shared" si="14"/>
        <v>375</v>
      </c>
      <c r="CO34">
        <f t="shared" si="18"/>
        <v>500</v>
      </c>
      <c r="CP34">
        <f t="shared" si="18"/>
        <v>625</v>
      </c>
      <c r="CQ34">
        <f t="shared" si="18"/>
        <v>750</v>
      </c>
      <c r="CR34">
        <f t="shared" si="18"/>
        <v>875</v>
      </c>
      <c r="CS34">
        <f t="shared" si="18"/>
        <v>1000</v>
      </c>
      <c r="CT34">
        <f t="shared" si="18"/>
        <v>1125</v>
      </c>
      <c r="CU34">
        <f t="shared" si="18"/>
        <v>1250</v>
      </c>
      <c r="CV34">
        <f t="shared" si="16"/>
        <v>1.5</v>
      </c>
      <c r="CW34">
        <f t="shared" si="16"/>
        <v>2</v>
      </c>
      <c r="CX34">
        <f t="shared" si="16"/>
        <v>2.5</v>
      </c>
      <c r="CY34">
        <f t="shared" si="16"/>
        <v>3</v>
      </c>
      <c r="CZ34">
        <f t="shared" si="16"/>
        <v>3.5</v>
      </c>
      <c r="DA34">
        <f t="shared" si="16"/>
        <v>4</v>
      </c>
      <c r="DB34">
        <f t="shared" si="16"/>
        <v>4.5</v>
      </c>
      <c r="DC34">
        <f t="shared" si="16"/>
        <v>5</v>
      </c>
      <c r="DD34" s="11">
        <f t="shared" si="17"/>
        <v>2.6666666666666668E-2</v>
      </c>
      <c r="DE34" s="11">
        <f t="shared" si="17"/>
        <v>0.02</v>
      </c>
      <c r="DF34" s="11">
        <f t="shared" si="17"/>
        <v>1.6E-2</v>
      </c>
      <c r="DG34" s="11">
        <f t="shared" si="17"/>
        <v>1.3333333333333334E-2</v>
      </c>
      <c r="DH34" s="11">
        <f t="shared" si="17"/>
        <v>1.1428571428571429E-2</v>
      </c>
      <c r="DI34" s="11">
        <f t="shared" si="17"/>
        <v>0.01</v>
      </c>
      <c r="DJ34" s="11">
        <f t="shared" si="17"/>
        <v>8.8888888888888889E-3</v>
      </c>
      <c r="DK34" s="11">
        <f t="shared" si="17"/>
        <v>8.0000000000000002E-3</v>
      </c>
    </row>
    <row r="35" spans="1:115">
      <c r="A35">
        <f>'2000 250 200 1'!A36</f>
        <v>32</v>
      </c>
      <c r="B35">
        <f t="shared" si="6"/>
        <v>-320</v>
      </c>
      <c r="C35">
        <f>'2000 250 200 1'!B36</f>
        <v>4.0320000000000002E-2</v>
      </c>
      <c r="D35">
        <f t="shared" si="7"/>
        <v>-1.394479476562531</v>
      </c>
      <c r="E35">
        <f>2*('2000 250 200 15 PP'!E35-'2000 250 200 0 PP'!E35)/('2000 250 200 15 PP'!E35+'2000 250 200 0 PP'!E35)</f>
        <v>-6.5500692638690574E-4</v>
      </c>
      <c r="F35">
        <f>2*('2000 250 200 15 PP'!F35-'2000 250 200 0 PP'!F35)/('2000 250 200 15 PP'!F35+'2000 250 200 0 PP'!F35)</f>
        <v>-7.9625229590632549E-4</v>
      </c>
      <c r="G35">
        <f>2*('2000 250 200 15 PP'!G35-'2000 250 200 0 PP'!G35)/('2000 250 200 15 PP'!G35+'2000 250 200 0 PP'!G35)</f>
        <v>-7.8990039717317766E-4</v>
      </c>
      <c r="H35">
        <f>2*('2000 250 200 15 PP'!H35-'2000 250 200 0 PP'!H35)/('2000 250 200 15 PP'!H35+'2000 250 200 0 PP'!H35)</f>
        <v>-7.322858565288942E-4</v>
      </c>
      <c r="I35">
        <f>2*('2000 250 200 15 PP'!I35-'2000 250 200 0 PP'!I35)/('2000 250 200 15 PP'!I35+'2000 250 200 0 PP'!I35)</f>
        <v>-6.6082901974910235E-4</v>
      </c>
      <c r="J35">
        <f>2*('2000 250 200 15 PP'!J35-'2000 250 200 0 PP'!J35)/('2000 250 200 15 PP'!J35+'2000 250 200 0 PP'!J35)</f>
        <v>-5.9135361515821384E-4</v>
      </c>
      <c r="K35">
        <f>2*('2000 250 200 15 PP'!K35-'2000 250 200 0 PP'!K35)/('2000 250 200 15 PP'!K35+'2000 250 200 0 PP'!K35)</f>
        <v>-5.2604837424951353E-4</v>
      </c>
      <c r="L35">
        <f>2*('2000 250 200 15 PP'!L35-'2000 250 200 0 PP'!L35)/('2000 250 200 15 PP'!L35+'2000 250 200 0 PP'!L35)</f>
        <v>-4.6755733481824573E-4</v>
      </c>
      <c r="M35">
        <f>2*('2000 250 200 15 PP'!M35-'2000 250 200 0 PP'!M35)/('2000 250 200 15 PP'!M35+'2000 250 200 0 PP'!M35)</f>
        <v>-4.1683006030160928E-4</v>
      </c>
      <c r="N35">
        <f>2*('2000 250 200 15 PP'!N35-'2000 250 200 0 PP'!N35)/('2000 250 200 15 PP'!N35+'2000 250 200 0 PP'!N35)</f>
        <v>-5.7012177489445029E-4</v>
      </c>
      <c r="O35">
        <f>2*('2000 250 200 15 PP'!O35-'2000 250 200 0 PP'!O35)/('2000 250 200 15 PP'!O35+'2000 250 200 0 PP'!O35)</f>
        <v>-8.0246700943422278E-4</v>
      </c>
      <c r="P35">
        <f>2*('2000 250 200 15 PP'!P35-'2000 250 200 0 PP'!P35)/('2000 250 200 15 PP'!P35+'2000 250 200 0 PP'!P35)</f>
        <v>-8.6656576001007183E-4</v>
      </c>
      <c r="Q35">
        <f>2*('2000 250 200 15 PP'!Q35-'2000 250 200 0 PP'!Q35)/('2000 250 200 15 PP'!Q35+'2000 250 200 0 PP'!Q35)</f>
        <v>-8.5169940931910273E-4</v>
      </c>
      <c r="R35">
        <f>2*('2000 250 200 15 PP'!R35-'2000 250 200 0 PP'!R35)/('2000 250 200 15 PP'!R35+'2000 250 200 0 PP'!R35)</f>
        <v>-8.0014649583563054E-4</v>
      </c>
      <c r="S35">
        <f>2*('2000 250 200 15 PP'!S35-'2000 250 200 0 PP'!S35)/('2000 250 200 15 PP'!S35+'2000 250 200 0 PP'!S35)</f>
        <v>-7.4389683869683807E-4</v>
      </c>
      <c r="T35">
        <f>2*('2000 250 200 15 PP'!T35-'2000 250 200 0 PP'!T35)/('2000 250 200 15 PP'!T35+'2000 250 200 0 PP'!T35)</f>
        <v>-6.8188404873221358E-4</v>
      </c>
      <c r="U35">
        <f>2*('2000 250 200 15 PP'!U35-'2000 250 200 0 PP'!U35)/('2000 250 200 15 PP'!U35+'2000 250 200 0 PP'!U35)</f>
        <v>-6.1929612496816968E-4</v>
      </c>
      <c r="V35">
        <f>2*('2000 250 200 15 PP'!V35-'2000 250 200 0 PP'!V35)/('2000 250 200 15 PP'!V35+'2000 250 200 0 PP'!V35)</f>
        <v>-4.6874860806802053E-4</v>
      </c>
      <c r="W35">
        <f>2*('2000 250 200 15 PP'!W35-'2000 250 200 0 PP'!W35)/('2000 250 200 15 PP'!W35+'2000 250 200 0 PP'!W35)</f>
        <v>-7.5608946816400652E-4</v>
      </c>
      <c r="X35">
        <f>2*('2000 250 200 15 PP'!X35-'2000 250 200 0 PP'!X35)/('2000 250 200 15 PP'!X35+'2000 250 200 0 PP'!X35)</f>
        <v>-8.8132333024369355E-4</v>
      </c>
      <c r="Y35">
        <f>2*('2000 250 200 15 PP'!Y35-'2000 250 200 0 PP'!Y35)/('2000 250 200 15 PP'!Y35+'2000 250 200 0 PP'!Y35)</f>
        <v>-9.1627355155725169E-4</v>
      </c>
      <c r="Z35">
        <f>2*('2000 250 200 15 PP'!Z35-'2000 250 200 0 PP'!Z35)/('2000 250 200 15 PP'!Z35+'2000 250 200 0 PP'!Z35)</f>
        <v>-8.8491919592809825E-4</v>
      </c>
      <c r="AA35">
        <f>2*('2000 250 200 15 PP'!AA35-'2000 250 200 0 PP'!AA35)/('2000 250 200 15 PP'!AA35+'2000 250 200 0 PP'!AA35)</f>
        <v>-8.5293838789225393E-4</v>
      </c>
      <c r="AB35">
        <f>2*('2000 250 200 15 PP'!AB35-'2000 250 200 0 PP'!AB35)/('2000 250 200 15 PP'!AB35+'2000 250 200 0 PP'!AB35)</f>
        <v>-8.0754402519543959E-4</v>
      </c>
      <c r="AC35">
        <f>2*('2000 250 200 15 PP'!AC35-'2000 250 200 0 PP'!AC35)/('2000 250 200 15 PP'!AC35+'2000 250 200 0 PP'!AC35)</f>
        <v>-3.7135489157206125E-4</v>
      </c>
      <c r="AD35">
        <f>2*('2000 250 200 15 PP'!AD35-'2000 250 200 0 PP'!AD35)/('2000 250 200 15 PP'!AD35+'2000 250 200 0 PP'!AD35)</f>
        <v>-6.8469460808484063E-4</v>
      </c>
      <c r="AE35">
        <f>2*('2000 250 200 15 PP'!AE35-'2000 250 200 0 PP'!AE35)/('2000 250 200 15 PP'!AE35+'2000 250 200 0 PP'!AE35)</f>
        <v>-8.5378577784189509E-4</v>
      </c>
      <c r="AF35">
        <f>2*('2000 250 200 15 PP'!AF35-'2000 250 200 0 PP'!AF35)/('2000 250 200 15 PP'!AF35+'2000 250 200 0 PP'!AF35)</f>
        <v>-9.4757992843211769E-4</v>
      </c>
      <c r="AG35">
        <f>2*('2000 250 200 15 PP'!AG35-'2000 250 200 0 PP'!AG35)/('2000 250 200 15 PP'!AG35+'2000 250 200 0 PP'!AG35)</f>
        <v>-9.2343746126486944E-4</v>
      </c>
      <c r="AH35">
        <f>2*('2000 250 200 15 PP'!AH35-'2000 250 200 0 PP'!AH35)/('2000 250 200 15 PP'!AH35+'2000 250 200 0 PP'!AH35)</f>
        <v>-9.1682707126686366E-4</v>
      </c>
      <c r="AI35">
        <f>2*('2000 250 200 15 PP'!AI35-'2000 250 200 0 PP'!AI35)/('2000 250 200 15 PP'!AI35+'2000 250 200 0 PP'!AI35)</f>
        <v>-2.850887903362948E-4</v>
      </c>
      <c r="AJ35">
        <f>2*('2000 250 200 15 PP'!AJ35-'2000 250 200 0 PP'!AJ35)/('2000 250 200 15 PP'!AJ35+'2000 250 200 0 PP'!AJ35)</f>
        <v>-6.0553846977451711E-4</v>
      </c>
      <c r="AK35">
        <f>2*('2000 250 200 15 PP'!AK35-'2000 250 200 0 PP'!AK35)/('2000 250 200 15 PP'!AK35+'2000 250 200 0 PP'!AK35)</f>
        <v>-7.9273880518635658E-4</v>
      </c>
      <c r="AL35">
        <f>2*('2000 250 200 15 PP'!AL35-'2000 250 200 0 PP'!AL35)/('2000 250 200 15 PP'!AL35+'2000 250 200 0 PP'!AL35)</f>
        <v>-9.6756878128335369E-4</v>
      </c>
      <c r="AM35">
        <f>2*('2000 250 200 15 PP'!AM35-'2000 250 200 0 PP'!AM35)/('2000 250 200 15 PP'!AM35+'2000 250 200 0 PP'!AM35)</f>
        <v>-9.3005566395069233E-4</v>
      </c>
      <c r="AN35">
        <f>2*('2000 250 200 15 PP'!AN35-'2000 250 200 0 PP'!AN35)/('2000 250 200 15 PP'!AN35+'2000 250 200 0 PP'!AN35)</f>
        <v>-2.1112632377608313E-4</v>
      </c>
      <c r="AO35">
        <f>2*('2000 250 200 15 PP'!AO35-'2000 250 200 0 PP'!AO35)/('2000 250 200 15 PP'!AO35+'2000 250 200 0 PP'!AO35)</f>
        <v>-5.3144445416881947E-4</v>
      </c>
      <c r="AP35">
        <f>2*('2000 250 200 15 PP'!AP35-'2000 250 200 0 PP'!AP35)/('2000 250 200 15 PP'!AP35+'2000 250 200 0 PP'!AP35)</f>
        <v>-6.9606839525338611E-4</v>
      </c>
      <c r="AQ35">
        <f>2*('2000 250 200 15 PP'!AQ35-'2000 250 200 0 PP'!AQ35)/('2000 250 200 15 PP'!AQ35+'2000 250 200 0 PP'!AQ35)</f>
        <v>-9.9404201604914931E-4</v>
      </c>
      <c r="AR35">
        <f>2*('2000 250 200 15 PP'!AR35-'2000 250 200 0 PP'!AR35)/('2000 250 200 15 PP'!AR35+'2000 250 200 0 PP'!AR35)</f>
        <v>-1.4766487042803056E-4</v>
      </c>
      <c r="AS35">
        <f>2*('2000 250 200 15 PP'!AS35-'2000 250 200 0 PP'!AS35)/('2000 250 200 15 PP'!AS35+'2000 250 200 0 PP'!AS35)</f>
        <v>-4.7513465095133363E-4</v>
      </c>
      <c r="AT35">
        <f>2*('2000 250 200 15 PP'!AT35-'2000 250 200 0 PP'!AT35)/('2000 250 200 15 PP'!AT35+'2000 250 200 0 PP'!AT35)</f>
        <v>-5.531414446983072E-4</v>
      </c>
      <c r="AU35">
        <f>2*('2000 250 200 15 PP'!AU35-'2000 250 200 0 PP'!AU35)/('2000 250 200 15 PP'!AU35+'2000 250 200 0 PP'!AU35)</f>
        <v>-9.0949616982212133E-5</v>
      </c>
      <c r="AV35">
        <f>2*('2000 250 200 15 PP'!AV35-'2000 250 200 0 PP'!AV35)/('2000 250 200 15 PP'!AV35+'2000 250 200 0 PP'!AV35)</f>
        <v>-4.5167998320256127E-4</v>
      </c>
      <c r="AW35">
        <f>2*('2000 250 200 15 PP'!AW35-'2000 250 200 0 PP'!AW35)/('2000 250 200 15 PP'!AW35+'2000 250 200 0 PP'!AW35)</f>
        <v>-3.5537901191720629E-5</v>
      </c>
      <c r="AX35">
        <f>'2000 250 200 15 PP'!AX35-'2000 250 200 0 PP'!AX35</f>
        <v>5.6057100421114114E-5</v>
      </c>
      <c r="AY35">
        <f>'2000 250 200 15 PP'!AY35-'2000 250 200 0 PP'!AY35</f>
        <v>-2.812680918506949E-6</v>
      </c>
      <c r="AZ35">
        <f>'2000 250 200 15 PP'!AZ35-'2000 250 200 0 PP'!AZ35</f>
        <v>-2.6658322104300414E-5</v>
      </c>
      <c r="BA35">
        <f>'2000 250 200 15 PP'!BA35-'2000 250 200 0 PP'!BA35</f>
        <v>-3.3833538000488383E-5</v>
      </c>
      <c r="BB35">
        <f>'2000 250 200 15 PP'!BB35-'2000 250 200 0 PP'!BB35</f>
        <v>-3.3354045690353606E-5</v>
      </c>
      <c r="BC35">
        <f>'2000 250 200 15 PP'!BC35-'2000 250 200 0 PP'!BC35</f>
        <v>-3.1637563129044421E-5</v>
      </c>
      <c r="BD35">
        <f>'2000 250 200 15 PP'!BD35-'2000 250 200 0 PP'!BD35</f>
        <v>-2.8515301977449781E-5</v>
      </c>
      <c r="BE35">
        <f>'2000 250 200 15 PP'!BE35-'2000 250 200 0 PP'!BE35</f>
        <v>-2.4843420256021043E-5</v>
      </c>
      <c r="BF35">
        <f>'2000 250 200 15 PP'!BF35-'2000 250 200 0 PP'!BF35</f>
        <v>6.582034584906582E-5</v>
      </c>
      <c r="BG35">
        <f>'2000 250 200 15 PP'!BG35-'2000 250 200 0 PP'!BG35</f>
        <v>4.6593378249804029E-6</v>
      </c>
      <c r="BH35">
        <f>'2000 250 200 15 PP'!BH35-'2000 250 200 0 PP'!BH35</f>
        <v>-1.4784790081226462E-5</v>
      </c>
      <c r="BI35">
        <f>'2000 250 200 15 PP'!BI35-'2000 250 200 0 PP'!BI35</f>
        <v>-1.9089237644959178E-5</v>
      </c>
      <c r="BJ35">
        <f>'2000 250 200 15 PP'!BJ35-'2000 250 200 0 PP'!BJ35</f>
        <v>-1.7119051033714916E-5</v>
      </c>
      <c r="BK35">
        <f>'2000 250 200 15 PP'!BK35-'2000 250 200 0 PP'!BK35</f>
        <v>-1.5288694568758865E-5</v>
      </c>
      <c r="BL35">
        <f>'2000 250 200 15 PP'!BL35-'2000 250 200 0 PP'!BL35</f>
        <v>-1.303539321797359E-5</v>
      </c>
      <c r="BM35">
        <f>'2000 250 200 15 PP'!BM35-'2000 250 200 0 PP'!BM35</f>
        <v>6.5346222628159811E-5</v>
      </c>
      <c r="BN35">
        <f>'2000 250 200 15 PP'!BN35-'2000 250 200 0 PP'!BN35</f>
        <v>8.4578446782473948E-6</v>
      </c>
      <c r="BO35">
        <f>'2000 250 200 15 PP'!BO35-'2000 250 200 0 PP'!BO35</f>
        <v>-6.7924661225071681E-6</v>
      </c>
      <c r="BP35">
        <f>'2000 250 200 15 PP'!BP35-'2000 250 200 0 PP'!BP35</f>
        <v>-1.016451599905599E-5</v>
      </c>
      <c r="BQ35">
        <f>'2000 250 200 15 PP'!BQ35-'2000 250 200 0 PP'!BQ35</f>
        <v>-8.1114488328162815E-6</v>
      </c>
      <c r="BR35">
        <f>'2000 250 200 15 PP'!BR35-'2000 250 200 0 PP'!BR35</f>
        <v>-6.8500730536318055E-6</v>
      </c>
      <c r="BS35">
        <f>'2000 250 200 15 PP'!BS35-'2000 250 200 0 PP'!BS35</f>
        <v>6.1696127627353103E-5</v>
      </c>
      <c r="BT35">
        <f>'2000 250 200 15 PP'!BT35-'2000 250 200 0 PP'!BT35</f>
        <v>9.6595672123694909E-6</v>
      </c>
      <c r="BU35">
        <f>'2000 250 200 15 PP'!BU35-'2000 250 200 0 PP'!BU35</f>
        <v>-2.3712618273524777E-6</v>
      </c>
      <c r="BV35">
        <f>'2000 250 200 15 PP'!BV35-'2000 250 200 0 PP'!BV35</f>
        <v>-5.7434866437590382E-6</v>
      </c>
      <c r="BW35">
        <f>'2000 250 200 15 PP'!BW35-'2000 250 200 0 PP'!BW35</f>
        <v>-3.9263589222456735E-6</v>
      </c>
      <c r="BX35">
        <f>'2000 250 200 15 PP'!BX35-'2000 250 200 0 PP'!BX35</f>
        <v>5.7159157134084593E-5</v>
      </c>
      <c r="BY35">
        <f>'2000 250 200 15 PP'!BY35-'2000 250 200 0 PP'!BY35</f>
        <v>9.4068331475613554E-6</v>
      </c>
      <c r="BZ35">
        <f>'2000 250 200 15 PP'!BZ35-'2000 250 200 0 PP'!BZ35</f>
        <v>1.6263889300247025E-7</v>
      </c>
      <c r="CA35">
        <f>'2000 250 200 15 PP'!CA35-'2000 250 200 0 PP'!CA35</f>
        <v>-3.5627134684339951E-6</v>
      </c>
      <c r="CB35">
        <f>'2000 250 200 15 PP'!CB35-'2000 250 200 0 PP'!CB35</f>
        <v>5.2662073500769901E-5</v>
      </c>
      <c r="CC35">
        <f>'2000 250 200 15 PP'!CC35-'2000 250 200 0 PP'!CC35</f>
        <v>8.3087707424267521E-6</v>
      </c>
      <c r="CD35">
        <f>'2000 250 200 15 PP'!CD35-'2000 250 200 0 PP'!CD35</f>
        <v>1.7602784087317885E-6</v>
      </c>
      <c r="CE35">
        <f>'2000 250 200 15 PP'!CE35-'2000 250 200 0 PP'!CE35</f>
        <v>4.866611265980092E-5</v>
      </c>
      <c r="CF35">
        <f>'2000 250 200 15 PP'!CF35-'2000 250 200 0 PP'!CF35</f>
        <v>6.6515547719747659E-6</v>
      </c>
      <c r="CG35">
        <f>'2000 250 200 15 PP'!CG35-'2000 250 200 0 PP'!CG35</f>
        <v>4.5450530520255161E-5</v>
      </c>
      <c r="CH35" s="7">
        <v>250</v>
      </c>
      <c r="CI35" s="8">
        <v>250</v>
      </c>
      <c r="CJ35" s="8">
        <v>240</v>
      </c>
      <c r="CK35" s="8">
        <f t="shared" si="8"/>
        <v>1</v>
      </c>
      <c r="CL35" s="8">
        <f t="shared" si="9"/>
        <v>1</v>
      </c>
      <c r="CM35">
        <f t="shared" si="10"/>
        <v>0.04</v>
      </c>
      <c r="CN35">
        <f t="shared" si="14"/>
        <v>375</v>
      </c>
      <c r="CO35">
        <f t="shared" si="18"/>
        <v>500</v>
      </c>
      <c r="CP35">
        <f t="shared" si="18"/>
        <v>625</v>
      </c>
      <c r="CQ35">
        <f t="shared" si="18"/>
        <v>750</v>
      </c>
      <c r="CR35">
        <f t="shared" si="18"/>
        <v>875</v>
      </c>
      <c r="CS35">
        <f t="shared" si="18"/>
        <v>1000</v>
      </c>
      <c r="CT35">
        <f t="shared" si="18"/>
        <v>1125</v>
      </c>
      <c r="CU35">
        <f t="shared" si="18"/>
        <v>1250</v>
      </c>
      <c r="CV35">
        <f t="shared" si="16"/>
        <v>1.5</v>
      </c>
      <c r="CW35">
        <f t="shared" si="16"/>
        <v>2</v>
      </c>
      <c r="CX35">
        <f t="shared" si="16"/>
        <v>2.5</v>
      </c>
      <c r="CY35">
        <f t="shared" si="16"/>
        <v>3</v>
      </c>
      <c r="CZ35">
        <f t="shared" si="16"/>
        <v>3.5</v>
      </c>
      <c r="DA35">
        <f t="shared" si="16"/>
        <v>4</v>
      </c>
      <c r="DB35">
        <f t="shared" si="16"/>
        <v>4.5</v>
      </c>
      <c r="DC35">
        <f t="shared" si="16"/>
        <v>5</v>
      </c>
      <c r="DD35" s="11">
        <f t="shared" si="17"/>
        <v>2.6666666666666668E-2</v>
      </c>
      <c r="DE35" s="11">
        <f t="shared" si="17"/>
        <v>0.02</v>
      </c>
      <c r="DF35" s="11">
        <f t="shared" si="17"/>
        <v>1.6E-2</v>
      </c>
      <c r="DG35" s="11">
        <f t="shared" si="17"/>
        <v>1.3333333333333334E-2</v>
      </c>
      <c r="DH35" s="11">
        <f t="shared" si="17"/>
        <v>1.1428571428571429E-2</v>
      </c>
      <c r="DI35" s="11">
        <f t="shared" si="17"/>
        <v>0.01</v>
      </c>
      <c r="DJ35" s="11">
        <f t="shared" si="17"/>
        <v>8.8888888888888889E-3</v>
      </c>
      <c r="DK35" s="11">
        <f t="shared" si="17"/>
        <v>8.0000000000000002E-3</v>
      </c>
    </row>
    <row r="36" spans="1:115">
      <c r="A36">
        <f>'2000 250 200 1'!A37</f>
        <v>33</v>
      </c>
      <c r="B36">
        <f t="shared" si="6"/>
        <v>-330</v>
      </c>
      <c r="C36">
        <f>'2000 250 200 1'!B37</f>
        <v>4.5249999999999999E-2</v>
      </c>
      <c r="D36">
        <f t="shared" si="7"/>
        <v>-1.344381416458778</v>
      </c>
      <c r="E36">
        <f>2*('2000 250 200 15 PP'!E36-'2000 250 200 0 PP'!E36)/('2000 250 200 15 PP'!E36+'2000 250 200 0 PP'!E36)</f>
        <v>-6.5114926715530695E-4</v>
      </c>
      <c r="F36">
        <f>2*('2000 250 200 15 PP'!F36-'2000 250 200 0 PP'!F36)/('2000 250 200 15 PP'!F36+'2000 250 200 0 PP'!F36)</f>
        <v>-7.9572728736752483E-4</v>
      </c>
      <c r="G36">
        <f>2*('2000 250 200 15 PP'!G36-'2000 250 200 0 PP'!G36)/('2000 250 200 15 PP'!G36+'2000 250 200 0 PP'!G36)</f>
        <v>-7.898877425103713E-4</v>
      </c>
      <c r="H36">
        <f>2*('2000 250 200 15 PP'!H36-'2000 250 200 0 PP'!H36)/('2000 250 200 15 PP'!H36+'2000 250 200 0 PP'!H36)</f>
        <v>-7.3242342299760141E-4</v>
      </c>
      <c r="I36">
        <f>2*('2000 250 200 15 PP'!I36-'2000 250 200 0 PP'!I36)/('2000 250 200 15 PP'!I36+'2000 250 200 0 PP'!I36)</f>
        <v>-6.613798624954954E-4</v>
      </c>
      <c r="J36">
        <f>2*('2000 250 200 15 PP'!J36-'2000 250 200 0 PP'!J36)/('2000 250 200 15 PP'!J36+'2000 250 200 0 PP'!J36)</f>
        <v>-5.9087020413440693E-4</v>
      </c>
      <c r="K36">
        <f>2*('2000 250 200 15 PP'!K36-'2000 250 200 0 PP'!K36)/('2000 250 200 15 PP'!K36+'2000 250 200 0 PP'!K36)</f>
        <v>-5.2571830570528183E-4</v>
      </c>
      <c r="L36">
        <f>2*('2000 250 200 15 PP'!L36-'2000 250 200 0 PP'!L36)/('2000 250 200 15 PP'!L36+'2000 250 200 0 PP'!L36)</f>
        <v>-4.6778431295838306E-4</v>
      </c>
      <c r="M36">
        <f>2*('2000 250 200 15 PP'!M36-'2000 250 200 0 PP'!M36)/('2000 250 200 15 PP'!M36+'2000 250 200 0 PP'!M36)</f>
        <v>-4.1717123901291236E-4</v>
      </c>
      <c r="N36">
        <f>2*('2000 250 200 15 PP'!N36-'2000 250 200 0 PP'!N36)/('2000 250 200 15 PP'!N36+'2000 250 200 0 PP'!N36)</f>
        <v>-5.6425144833692161E-4</v>
      </c>
      <c r="O36">
        <f>2*('2000 250 200 15 PP'!O36-'2000 250 200 0 PP'!O36)/('2000 250 200 15 PP'!O36+'2000 250 200 0 PP'!O36)</f>
        <v>-8.0144101481698299E-4</v>
      </c>
      <c r="P36">
        <f>2*('2000 250 200 15 PP'!P36-'2000 250 200 0 PP'!P36)/('2000 250 200 15 PP'!P36+'2000 250 200 0 PP'!P36)</f>
        <v>-8.6635538479990979E-4</v>
      </c>
      <c r="Q36">
        <f>2*('2000 250 200 15 PP'!Q36-'2000 250 200 0 PP'!Q36)/('2000 250 200 15 PP'!Q36+'2000 250 200 0 PP'!Q36)</f>
        <v>-8.5114866565835562E-4</v>
      </c>
      <c r="R36">
        <f>2*('2000 250 200 15 PP'!R36-'2000 250 200 0 PP'!R36)/('2000 250 200 15 PP'!R36+'2000 250 200 0 PP'!R36)</f>
        <v>-8.0277464588484574E-4</v>
      </c>
      <c r="S36">
        <f>2*('2000 250 200 15 PP'!S36-'2000 250 200 0 PP'!S36)/('2000 250 200 15 PP'!S36+'2000 250 200 0 PP'!S36)</f>
        <v>-7.4305768704187097E-4</v>
      </c>
      <c r="T36">
        <f>2*('2000 250 200 15 PP'!T36-'2000 250 200 0 PP'!T36)/('2000 250 200 15 PP'!T36+'2000 250 200 0 PP'!T36)</f>
        <v>-6.8007078332444325E-4</v>
      </c>
      <c r="U36">
        <f>2*('2000 250 200 15 PP'!U36-'2000 250 200 0 PP'!U36)/('2000 250 200 15 PP'!U36+'2000 250 200 0 PP'!U36)</f>
        <v>-6.1918191118855528E-4</v>
      </c>
      <c r="V36">
        <f>2*('2000 250 200 15 PP'!V36-'2000 250 200 0 PP'!V36)/('2000 250 200 15 PP'!V36+'2000 250 200 0 PP'!V36)</f>
        <v>-4.6075176489702036E-4</v>
      </c>
      <c r="W36">
        <f>2*('2000 250 200 15 PP'!W36-'2000 250 200 0 PP'!W36)/('2000 250 200 15 PP'!W36+'2000 250 200 0 PP'!W36)</f>
        <v>-7.5447037733352763E-4</v>
      </c>
      <c r="X36">
        <f>2*('2000 250 200 15 PP'!X36-'2000 250 200 0 PP'!X36)/('2000 250 200 15 PP'!X36+'2000 250 200 0 PP'!X36)</f>
        <v>-8.8145131868484685E-4</v>
      </c>
      <c r="Y36">
        <f>2*('2000 250 200 15 PP'!Y36-'2000 250 200 0 PP'!Y36)/('2000 250 200 15 PP'!Y36+'2000 250 200 0 PP'!Y36)</f>
        <v>-9.117415133057308E-4</v>
      </c>
      <c r="Z36">
        <f>2*('2000 250 200 15 PP'!Z36-'2000 250 200 0 PP'!Z36)/('2000 250 200 15 PP'!Z36+'2000 250 200 0 PP'!Z36)</f>
        <v>-8.9277563946224417E-4</v>
      </c>
      <c r="AA36">
        <f>2*('2000 250 200 15 PP'!AA36-'2000 250 200 0 PP'!AA36)/('2000 250 200 15 PP'!AA36+'2000 250 200 0 PP'!AA36)</f>
        <v>-8.5381566835080456E-4</v>
      </c>
      <c r="AB36">
        <f>2*('2000 250 200 15 PP'!AB36-'2000 250 200 0 PP'!AB36)/('2000 250 200 15 PP'!AB36+'2000 250 200 0 PP'!AB36)</f>
        <v>-8.0232096347771734E-4</v>
      </c>
      <c r="AC36">
        <f>2*('2000 250 200 15 PP'!AC36-'2000 250 200 0 PP'!AC36)/('2000 250 200 15 PP'!AC36+'2000 250 200 0 PP'!AC36)</f>
        <v>-3.6118322123696234E-4</v>
      </c>
      <c r="AD36">
        <f>2*('2000 250 200 15 PP'!AD36-'2000 250 200 0 PP'!AD36)/('2000 250 200 15 PP'!AD36+'2000 250 200 0 PP'!AD36)</f>
        <v>-6.8207415809873665E-4</v>
      </c>
      <c r="AE36">
        <f>2*('2000 250 200 15 PP'!AE36-'2000 250 200 0 PP'!AE36)/('2000 250 200 15 PP'!AE36+'2000 250 200 0 PP'!AE36)</f>
        <v>-8.5758426970860072E-4</v>
      </c>
      <c r="AF36">
        <f>2*('2000 250 200 15 PP'!AF36-'2000 250 200 0 PP'!AF36)/('2000 250 200 15 PP'!AF36+'2000 250 200 0 PP'!AF36)</f>
        <v>-9.3067798610335607E-4</v>
      </c>
      <c r="AG36">
        <f>2*('2000 250 200 15 PP'!AG36-'2000 250 200 0 PP'!AG36)/('2000 250 200 15 PP'!AG36+'2000 250 200 0 PP'!AG36)</f>
        <v>-9.3970081712708541E-4</v>
      </c>
      <c r="AH36">
        <f>2*('2000 250 200 15 PP'!AH36-'2000 250 200 0 PP'!AH36)/('2000 250 200 15 PP'!AH36+'2000 250 200 0 PP'!AH36)</f>
        <v>-9.2629431718791637E-4</v>
      </c>
      <c r="AI36">
        <f>2*('2000 250 200 15 PP'!AI36-'2000 250 200 0 PP'!AI36)/('2000 250 200 15 PP'!AI36+'2000 250 200 0 PP'!AI36)</f>
        <v>-2.7282638740657296E-4</v>
      </c>
      <c r="AJ36">
        <f>2*('2000 250 200 15 PP'!AJ36-'2000 250 200 0 PP'!AJ36)/('2000 250 200 15 PP'!AJ36+'2000 250 200 0 PP'!AJ36)</f>
        <v>-5.9990680569804201E-4</v>
      </c>
      <c r="AK36">
        <f>2*('2000 250 200 15 PP'!AK36-'2000 250 200 0 PP'!AK36)/('2000 250 200 15 PP'!AK36+'2000 250 200 0 PP'!AK36)</f>
        <v>-8.1000577653710061E-4</v>
      </c>
      <c r="AL36">
        <f>2*('2000 250 200 15 PP'!AL36-'2000 250 200 0 PP'!AL36)/('2000 250 200 15 PP'!AL36+'2000 250 200 0 PP'!AL36)</f>
        <v>-9.2320794232564612E-4</v>
      </c>
      <c r="AM36">
        <f>2*('2000 250 200 15 PP'!AM36-'2000 250 200 0 PP'!AM36)/('2000 250 200 15 PP'!AM36+'2000 250 200 0 PP'!AM36)</f>
        <v>-9.5312285913016484E-4</v>
      </c>
      <c r="AN36">
        <f>2*('2000 250 200 15 PP'!AN36-'2000 250 200 0 PP'!AN36)/('2000 250 200 15 PP'!AN36+'2000 250 200 0 PP'!AN36)</f>
        <v>-1.9732337164615052E-4</v>
      </c>
      <c r="AO36">
        <f>2*('2000 250 200 15 PP'!AO36-'2000 250 200 0 PP'!AO36)/('2000 250 200 15 PP'!AO36+'2000 250 200 0 PP'!AO36)</f>
        <v>-5.1674500015256599E-4</v>
      </c>
      <c r="AP36">
        <f>2*('2000 250 200 15 PP'!AP36-'2000 250 200 0 PP'!AP36)/('2000 250 200 15 PP'!AP36+'2000 250 200 0 PP'!AP36)</f>
        <v>-7.473997345059329E-4</v>
      </c>
      <c r="AQ36">
        <f>2*('2000 250 200 15 PP'!AQ36-'2000 250 200 0 PP'!AQ36)/('2000 250 200 15 PP'!AQ36+'2000 250 200 0 PP'!AQ36)</f>
        <v>-9.020985446702574E-4</v>
      </c>
      <c r="AR36">
        <f>2*('2000 250 200 15 PP'!AR36-'2000 250 200 0 PP'!AR36)/('2000 250 200 15 PP'!AR36+'2000 250 200 0 PP'!AR36)</f>
        <v>-1.3403053217141652E-4</v>
      </c>
      <c r="AS36">
        <f>2*('2000 250 200 15 PP'!AS36-'2000 250 200 0 PP'!AS36)/('2000 250 200 15 PP'!AS36+'2000 250 200 0 PP'!AS36)</f>
        <v>-4.3785084636777495E-4</v>
      </c>
      <c r="AT36">
        <f>2*('2000 250 200 15 PP'!AT36-'2000 250 200 0 PP'!AT36)/('2000 250 200 15 PP'!AT36+'2000 250 200 0 PP'!AT36)</f>
        <v>-6.7317147374064347E-4</v>
      </c>
      <c r="AU36">
        <f>2*('2000 250 200 15 PP'!AU36-'2000 250 200 0 PP'!AU36)/('2000 250 200 15 PP'!AU36+'2000 250 200 0 PP'!AU36)</f>
        <v>-8.1402093707965247E-5</v>
      </c>
      <c r="AV36">
        <f>2*('2000 250 200 15 PP'!AV36-'2000 250 200 0 PP'!AV36)/('2000 250 200 15 PP'!AV36+'2000 250 200 0 PP'!AV36)</f>
        <v>-3.6710773644729749E-4</v>
      </c>
      <c r="AW36">
        <f>2*('2000 250 200 15 PP'!AW36-'2000 250 200 0 PP'!AW36)/('2000 250 200 15 PP'!AW36+'2000 250 200 0 PP'!AW36)</f>
        <v>-3.7504202752730816E-5</v>
      </c>
      <c r="AX36">
        <f>'2000 250 200 15 PP'!AX36-'2000 250 200 0 PP'!AX36</f>
        <v>5.7381594102789979E-5</v>
      </c>
      <c r="AY36">
        <f>'2000 250 200 15 PP'!AY36-'2000 250 200 0 PP'!AY36</f>
        <v>-2.5858291509694986E-6</v>
      </c>
      <c r="AZ36">
        <f>'2000 250 200 15 PP'!AZ36-'2000 250 200 0 PP'!AZ36</f>
        <v>-2.6588903126512076E-5</v>
      </c>
      <c r="BA36">
        <f>'2000 250 200 15 PP'!BA36-'2000 250 200 0 PP'!BA36</f>
        <v>-3.363791591318166E-5</v>
      </c>
      <c r="BB36">
        <f>'2000 250 200 15 PP'!BB36-'2000 250 200 0 PP'!BB36</f>
        <v>-3.3850627732978644E-5</v>
      </c>
      <c r="BC36">
        <f>'2000 250 200 15 PP'!BC36-'2000 250 200 0 PP'!BC36</f>
        <v>-3.1563302124282266E-5</v>
      </c>
      <c r="BD36">
        <f>'2000 250 200 15 PP'!BD36-'2000 250 200 0 PP'!BD36</f>
        <v>-2.8243740241490345E-5</v>
      </c>
      <c r="BE36">
        <f>'2000 250 200 15 PP'!BE36-'2000 250 200 0 PP'!BE36</f>
        <v>-2.4787493541400529E-5</v>
      </c>
      <c r="BF36">
        <f>'2000 250 200 15 PP'!BF36-'2000 250 200 0 PP'!BF36</f>
        <v>6.7317504118369342E-5</v>
      </c>
      <c r="BG36">
        <f>'2000 250 200 15 PP'!BG36-'2000 250 200 0 PP'!BG36</f>
        <v>4.8804541296632031E-6</v>
      </c>
      <c r="BH36">
        <f>'2000 250 200 15 PP'!BH36-'2000 250 200 0 PP'!BH36</f>
        <v>-1.4783329627621189E-5</v>
      </c>
      <c r="BI36">
        <f>'2000 250 200 15 PP'!BI36-'2000 250 200 0 PP'!BI36</f>
        <v>-1.8709014165424476E-5</v>
      </c>
      <c r="BJ36">
        <f>'2000 250 200 15 PP'!BJ36-'2000 250 200 0 PP'!BJ36</f>
        <v>-1.7604731204726165E-5</v>
      </c>
      <c r="BK36">
        <f>'2000 250 200 15 PP'!BK36-'2000 250 200 0 PP'!BK36</f>
        <v>-1.5344655337881652E-5</v>
      </c>
      <c r="BL36">
        <f>'2000 250 200 15 PP'!BL36-'2000 250 200 0 PP'!BL36</f>
        <v>-1.2826269804651347E-5</v>
      </c>
      <c r="BM36">
        <f>'2000 250 200 15 PP'!BM36-'2000 250 200 0 PP'!BM36</f>
        <v>6.6846192800201765E-5</v>
      </c>
      <c r="BN36">
        <f>'2000 250 200 15 PP'!BN36-'2000 250 200 0 PP'!BN36</f>
        <v>8.6881648481140772E-6</v>
      </c>
      <c r="BO36">
        <f>'2000 250 200 15 PP'!BO36-'2000 250 200 0 PP'!BO36</f>
        <v>-6.9994292310124329E-6</v>
      </c>
      <c r="BP36">
        <f>'2000 250 200 15 PP'!BP36-'2000 250 200 0 PP'!BP36</f>
        <v>-9.5597210826650625E-6</v>
      </c>
      <c r="BQ36">
        <f>'2000 250 200 15 PP'!BQ36-'2000 250 200 0 PP'!BQ36</f>
        <v>-8.5052739030068436E-6</v>
      </c>
      <c r="BR36">
        <f>'2000 250 200 15 PP'!BR36-'2000 250 200 0 PP'!BR36</f>
        <v>-7.0176913091919702E-6</v>
      </c>
      <c r="BS36">
        <f>'2000 250 200 15 PP'!BS36-'2000 250 200 0 PP'!BS36</f>
        <v>6.314727779235807E-5</v>
      </c>
      <c r="BT36">
        <f>'2000 250 200 15 PP'!BT36-'2000 250 200 0 PP'!BT36</f>
        <v>9.9907758175157846E-6</v>
      </c>
      <c r="BU36">
        <f>'2000 250 200 15 PP'!BU36-'2000 250 200 0 PP'!BU36</f>
        <v>-2.9095887713326274E-6</v>
      </c>
      <c r="BV36">
        <f>'2000 250 200 15 PP'!BV36-'2000 250 200 0 PP'!BV36</f>
        <v>-4.9498376276033151E-6</v>
      </c>
      <c r="BW36">
        <f>'2000 250 200 15 PP'!BW36-'2000 250 200 0 PP'!BW36</f>
        <v>-4.1795480915703814E-6</v>
      </c>
      <c r="BX36">
        <f>'2000 250 200 15 PP'!BX36-'2000 250 200 0 PP'!BX36</f>
        <v>5.849030484617046E-5</v>
      </c>
      <c r="BY36">
        <f>'2000 250 200 15 PP'!BY36-'2000 250 200 0 PP'!BY36</f>
        <v>1.0018006870657348E-5</v>
      </c>
      <c r="BZ36">
        <f>'2000 250 200 15 PP'!BZ36-'2000 250 200 0 PP'!BZ36</f>
        <v>-8.1863382298680287E-7</v>
      </c>
      <c r="CA36">
        <f>'2000 250 200 15 PP'!CA36-'2000 250 200 0 PP'!CA36</f>
        <v>-2.6559467233653461E-6</v>
      </c>
      <c r="CB36">
        <f>'2000 250 200 15 PP'!CB36-'2000 250 200 0 PP'!CB36</f>
        <v>5.373857002954896E-5</v>
      </c>
      <c r="CC36">
        <f>'2000 250 200 15 PP'!CC36-'2000 250 200 0 PP'!CC36</f>
        <v>9.4447525441007651E-6</v>
      </c>
      <c r="CD36">
        <f>'2000 250 200 15 PP'!CD36-'2000 250 200 0 PP'!CD36</f>
        <v>2.6399567810628244E-7</v>
      </c>
      <c r="CE36">
        <f>'2000 250 200 15 PP'!CE36-'2000 250 200 0 PP'!CE36</f>
        <v>4.9244020699820701E-5</v>
      </c>
      <c r="CF36">
        <f>'2000 250 200 15 PP'!CF36-'2000 250 200 0 PP'!CF36</f>
        <v>8.6010396660174404E-6</v>
      </c>
      <c r="CG36">
        <f>'2000 250 200 15 PP'!CG36-'2000 250 200 0 PP'!CG36</f>
        <v>4.5151201836679533E-5</v>
      </c>
      <c r="CH36" s="7">
        <v>250</v>
      </c>
      <c r="CI36" s="8">
        <v>250</v>
      </c>
      <c r="CJ36" s="8">
        <v>240</v>
      </c>
      <c r="CK36" s="8">
        <f t="shared" si="8"/>
        <v>1</v>
      </c>
      <c r="CL36" s="8">
        <f t="shared" si="9"/>
        <v>1</v>
      </c>
      <c r="CM36">
        <f t="shared" si="10"/>
        <v>0.04</v>
      </c>
      <c r="CN36">
        <f t="shared" si="14"/>
        <v>375</v>
      </c>
      <c r="CO36">
        <f t="shared" ref="CO36:CU51" si="19">CN36+125</f>
        <v>500</v>
      </c>
      <c r="CP36">
        <f t="shared" si="19"/>
        <v>625</v>
      </c>
      <c r="CQ36">
        <f t="shared" si="19"/>
        <v>750</v>
      </c>
      <c r="CR36">
        <f t="shared" si="19"/>
        <v>875</v>
      </c>
      <c r="CS36">
        <f t="shared" si="19"/>
        <v>1000</v>
      </c>
      <c r="CT36">
        <f t="shared" si="19"/>
        <v>1125</v>
      </c>
      <c r="CU36">
        <f t="shared" si="19"/>
        <v>1250</v>
      </c>
      <c r="CV36">
        <f t="shared" si="16"/>
        <v>1.5</v>
      </c>
      <c r="CW36">
        <f t="shared" si="16"/>
        <v>2</v>
      </c>
      <c r="CX36">
        <f t="shared" si="16"/>
        <v>2.5</v>
      </c>
      <c r="CY36">
        <f t="shared" si="16"/>
        <v>3</v>
      </c>
      <c r="CZ36">
        <f t="shared" si="16"/>
        <v>3.5</v>
      </c>
      <c r="DA36">
        <f t="shared" si="16"/>
        <v>4</v>
      </c>
      <c r="DB36">
        <f t="shared" si="16"/>
        <v>4.5</v>
      </c>
      <c r="DC36">
        <f t="shared" si="16"/>
        <v>5</v>
      </c>
      <c r="DD36" s="11">
        <f t="shared" si="17"/>
        <v>2.6666666666666668E-2</v>
      </c>
      <c r="DE36" s="11">
        <f t="shared" si="17"/>
        <v>0.02</v>
      </c>
      <c r="DF36" s="11">
        <f t="shared" si="17"/>
        <v>1.6E-2</v>
      </c>
      <c r="DG36" s="11">
        <f t="shared" si="17"/>
        <v>1.3333333333333334E-2</v>
      </c>
      <c r="DH36" s="11">
        <f t="shared" si="17"/>
        <v>1.1428571428571429E-2</v>
      </c>
      <c r="DI36" s="11">
        <f t="shared" si="17"/>
        <v>0.01</v>
      </c>
      <c r="DJ36" s="11">
        <f t="shared" si="17"/>
        <v>8.8888888888888889E-3</v>
      </c>
      <c r="DK36" s="11">
        <f t="shared" si="17"/>
        <v>8.0000000000000002E-3</v>
      </c>
    </row>
    <row r="37" spans="1:115">
      <c r="A37">
        <f>'2000 250 200 1'!A38</f>
        <v>34</v>
      </c>
      <c r="B37">
        <f t="shared" si="6"/>
        <v>-340</v>
      </c>
      <c r="C37">
        <f>'2000 250 200 1'!B38</f>
        <v>5.0799999999999998E-2</v>
      </c>
      <c r="D37">
        <f t="shared" si="7"/>
        <v>-1.2941362877160807</v>
      </c>
      <c r="E37">
        <f>2*('2000 250 200 15 PP'!E37-'2000 250 200 0 PP'!E37)/('2000 250 200 15 PP'!E37+'2000 250 200 0 PP'!E37)</f>
        <v>-6.42017303861398E-4</v>
      </c>
      <c r="F37">
        <f>2*('2000 250 200 15 PP'!F37-'2000 250 200 0 PP'!F37)/('2000 250 200 15 PP'!F37+'2000 250 200 0 PP'!F37)</f>
        <v>-7.9499434811200573E-4</v>
      </c>
      <c r="G37">
        <f>2*('2000 250 200 15 PP'!G37-'2000 250 200 0 PP'!G37)/('2000 250 200 15 PP'!G37+'2000 250 200 0 PP'!G37)</f>
        <v>-7.8976968366355085E-4</v>
      </c>
      <c r="H37">
        <f>2*('2000 250 200 15 PP'!H37-'2000 250 200 0 PP'!H37)/('2000 250 200 15 PP'!H37+'2000 250 200 0 PP'!H37)</f>
        <v>-7.3259072064827389E-4</v>
      </c>
      <c r="I37">
        <f>2*('2000 250 200 15 PP'!I37-'2000 250 200 0 PP'!I37)/('2000 250 200 15 PP'!I37+'2000 250 200 0 PP'!I37)</f>
        <v>-6.6196197670593485E-4</v>
      </c>
      <c r="J37">
        <f>2*('2000 250 200 15 PP'!J37-'2000 250 200 0 PP'!J37)/('2000 250 200 15 PP'!J37+'2000 250 200 0 PP'!J37)</f>
        <v>-5.901614740395863E-4</v>
      </c>
      <c r="K37">
        <f>2*('2000 250 200 15 PP'!K37-'2000 250 200 0 PP'!K37)/('2000 250 200 15 PP'!K37+'2000 250 200 0 PP'!K37)</f>
        <v>-5.2528770456441759E-4</v>
      </c>
      <c r="L37">
        <f>2*('2000 250 200 15 PP'!L37-'2000 250 200 0 PP'!L37)/('2000 250 200 15 PP'!L37+'2000 250 200 0 PP'!L37)</f>
        <v>-4.6807749825697215E-4</v>
      </c>
      <c r="M37">
        <f>2*('2000 250 200 15 PP'!M37-'2000 250 200 0 PP'!M37)/('2000 250 200 15 PP'!M37+'2000 250 200 0 PP'!M37)</f>
        <v>-4.1749676897707034E-4</v>
      </c>
      <c r="N37">
        <f>2*('2000 250 200 15 PP'!N37-'2000 250 200 0 PP'!N37)/('2000 250 200 15 PP'!N37+'2000 250 200 0 PP'!N37)</f>
        <v>-5.5005366162862905E-4</v>
      </c>
      <c r="O37">
        <f>2*('2000 250 200 15 PP'!O37-'2000 250 200 0 PP'!O37)/('2000 250 200 15 PP'!O37+'2000 250 200 0 PP'!O37)</f>
        <v>-8.0010687610242474E-4</v>
      </c>
      <c r="P37">
        <f>2*('2000 250 200 15 PP'!P37-'2000 250 200 0 PP'!P37)/('2000 250 200 15 PP'!P37+'2000 250 200 0 PP'!P37)</f>
        <v>-8.6586122196907083E-4</v>
      </c>
      <c r="Q37">
        <f>2*('2000 250 200 15 PP'!Q37-'2000 250 200 0 PP'!Q37)/('2000 250 200 15 PP'!Q37+'2000 250 200 0 PP'!Q37)</f>
        <v>-8.5062646109359858E-4</v>
      </c>
      <c r="R37">
        <f>2*('2000 250 200 15 PP'!R37-'2000 250 200 0 PP'!R37)/('2000 250 200 15 PP'!R37+'2000 250 200 0 PP'!R37)</f>
        <v>-8.0595040387942691E-4</v>
      </c>
      <c r="S37">
        <f>2*('2000 250 200 15 PP'!S37-'2000 250 200 0 PP'!S37)/('2000 250 200 15 PP'!S37+'2000 250 200 0 PP'!S37)</f>
        <v>-7.4170339164231821E-4</v>
      </c>
      <c r="T37">
        <f>2*('2000 250 200 15 PP'!T37-'2000 250 200 0 PP'!T37)/('2000 250 200 15 PP'!T37+'2000 250 200 0 PP'!T37)</f>
        <v>-6.7771357017311568E-4</v>
      </c>
      <c r="U37">
        <f>2*('2000 250 200 15 PP'!U37-'2000 250 200 0 PP'!U37)/('2000 250 200 15 PP'!U37+'2000 250 200 0 PP'!U37)</f>
        <v>-6.1937896541257613E-4</v>
      </c>
      <c r="V37">
        <f>2*('2000 250 200 15 PP'!V37-'2000 250 200 0 PP'!V37)/('2000 250 200 15 PP'!V37+'2000 250 200 0 PP'!V37)</f>
        <v>-4.4091731685039784E-4</v>
      </c>
      <c r="W37">
        <f>2*('2000 250 200 15 PP'!W37-'2000 250 200 0 PP'!W37)/('2000 250 200 15 PP'!W37+'2000 250 200 0 PP'!W37)</f>
        <v>-7.5252373312347724E-4</v>
      </c>
      <c r="X37">
        <f>2*('2000 250 200 15 PP'!X37-'2000 250 200 0 PP'!X37)/('2000 250 200 15 PP'!X37+'2000 250 200 0 PP'!X37)</f>
        <v>-8.8098583209977486E-4</v>
      </c>
      <c r="Y37">
        <f>2*('2000 250 200 15 PP'!Y37-'2000 250 200 0 PP'!Y37)/('2000 250 200 15 PP'!Y37+'2000 250 200 0 PP'!Y37)</f>
        <v>-9.0658828300371514E-4</v>
      </c>
      <c r="Z37">
        <f>2*('2000 250 200 15 PP'!Z37-'2000 250 200 0 PP'!Z37)/('2000 250 200 15 PP'!Z37+'2000 250 200 0 PP'!Z37)</f>
        <v>-9.0278271376623696E-4</v>
      </c>
      <c r="AA37">
        <f>2*('2000 250 200 15 PP'!AA37-'2000 250 200 0 PP'!AA37)/('2000 250 200 15 PP'!AA37+'2000 250 200 0 PP'!AA37)</f>
        <v>-8.5423075157468116E-4</v>
      </c>
      <c r="AB37">
        <f>2*('2000 250 200 15 PP'!AB37-'2000 250 200 0 PP'!AB37)/('2000 250 200 15 PP'!AB37+'2000 250 200 0 PP'!AB37)</f>
        <v>-7.9483837922827429E-4</v>
      </c>
      <c r="AC37">
        <f>2*('2000 250 200 15 PP'!AC37-'2000 250 200 0 PP'!AC37)/('2000 250 200 15 PP'!AC37+'2000 250 200 0 PP'!AC37)</f>
        <v>-3.3526035847387774E-4</v>
      </c>
      <c r="AD37">
        <f>2*('2000 250 200 15 PP'!AD37-'2000 250 200 0 PP'!AD37)/('2000 250 200 15 PP'!AD37+'2000 250 200 0 PP'!AD37)</f>
        <v>-6.7927483082848056E-4</v>
      </c>
      <c r="AE37">
        <f>2*('2000 250 200 15 PP'!AE37-'2000 250 200 0 PP'!AE37)/('2000 250 200 15 PP'!AE37+'2000 250 200 0 PP'!AE37)</f>
        <v>-8.6081083446752367E-4</v>
      </c>
      <c r="AF37">
        <f>2*('2000 250 200 15 PP'!AF37-'2000 250 200 0 PP'!AF37)/('2000 250 200 15 PP'!AF37+'2000 250 200 0 PP'!AF37)</f>
        <v>-9.1038790316550801E-4</v>
      </c>
      <c r="AG37">
        <f>2*('2000 250 200 15 PP'!AG37-'2000 250 200 0 PP'!AG37)/('2000 250 200 15 PP'!AG37+'2000 250 200 0 PP'!AG37)</f>
        <v>-9.6126194011574267E-4</v>
      </c>
      <c r="AH37">
        <f>2*('2000 250 200 15 PP'!AH37-'2000 250 200 0 PP'!AH37)/('2000 250 200 15 PP'!AH37+'2000 250 200 0 PP'!AH37)</f>
        <v>-9.3783233238312817E-4</v>
      </c>
      <c r="AI37">
        <f>2*('2000 250 200 15 PP'!AI37-'2000 250 200 0 PP'!AI37)/('2000 250 200 15 PP'!AI37+'2000 250 200 0 PP'!AI37)</f>
        <v>-2.405133143260599E-4</v>
      </c>
      <c r="AJ37">
        <f>2*('2000 250 200 15 PP'!AJ37-'2000 250 200 0 PP'!AJ37)/('2000 250 200 15 PP'!AJ37+'2000 250 200 0 PP'!AJ37)</f>
        <v>-5.9427683602432662E-4</v>
      </c>
      <c r="AK37">
        <f>2*('2000 250 200 15 PP'!AK37-'2000 250 200 0 PP'!AK37)/('2000 250 200 15 PP'!AK37+'2000 250 200 0 PP'!AK37)</f>
        <v>-8.2853522671038488E-4</v>
      </c>
      <c r="AL37">
        <f>2*('2000 250 200 15 PP'!AL37-'2000 250 200 0 PP'!AL37)/('2000 250 200 15 PP'!AL37+'2000 250 200 0 PP'!AL37)</f>
        <v>-8.6827078695011183E-4</v>
      </c>
      <c r="AM37">
        <f>2*('2000 250 200 15 PP'!AM37-'2000 250 200 0 PP'!AM37)/('2000 250 200 15 PP'!AM37+'2000 250 200 0 PP'!AM37)</f>
        <v>-9.8471722995568836E-4</v>
      </c>
      <c r="AN37">
        <f>2*('2000 250 200 15 PP'!AN37-'2000 250 200 0 PP'!AN37)/('2000 250 200 15 PP'!AN37+'2000 250 200 0 PP'!AN37)</f>
        <v>-1.5882979138849503E-4</v>
      </c>
      <c r="AO37">
        <f>2*('2000 250 200 15 PP'!AO37-'2000 250 200 0 PP'!AO37)/('2000 250 200 15 PP'!AO37+'2000 250 200 0 PP'!AO37)</f>
        <v>-5.0154506442101165E-4</v>
      </c>
      <c r="AP37">
        <f>2*('2000 250 200 15 PP'!AP37-'2000 250 200 0 PP'!AP37)/('2000 250 200 15 PP'!AP37+'2000 250 200 0 PP'!AP37)</f>
        <v>-8.0655403661450311E-4</v>
      </c>
      <c r="AQ37">
        <f>2*('2000 250 200 15 PP'!AQ37-'2000 250 200 0 PP'!AQ37)/('2000 250 200 15 PP'!AQ37+'2000 250 200 0 PP'!AQ37)</f>
        <v>-7.8610195362841082E-4</v>
      </c>
      <c r="AR37">
        <f>2*('2000 250 200 15 PP'!AR37-'2000 250 200 0 PP'!AR37)/('2000 250 200 15 PP'!AR37+'2000 250 200 0 PP'!AR37)</f>
        <v>-9.090221022995869E-5</v>
      </c>
      <c r="AS37">
        <f>2*('2000 250 200 15 PP'!AS37-'2000 250 200 0 PP'!AS37)/('2000 250 200 15 PP'!AS37+'2000 250 200 0 PP'!AS37)</f>
        <v>-3.9722035834506716E-4</v>
      </c>
      <c r="AT37">
        <f>2*('2000 250 200 15 PP'!AT37-'2000 250 200 0 PP'!AT37)/('2000 250 200 15 PP'!AT37+'2000 250 200 0 PP'!AT37)</f>
        <v>-8.1637123443498519E-4</v>
      </c>
      <c r="AU37">
        <f>2*('2000 250 200 15 PP'!AU37-'2000 250 200 0 PP'!AU37)/('2000 250 200 15 PP'!AU37+'2000 250 200 0 PP'!AU37)</f>
        <v>-3.7823250087536129E-5</v>
      </c>
      <c r="AV37">
        <f>2*('2000 250 200 15 PP'!AV37-'2000 250 200 0 PP'!AV37)/('2000 250 200 15 PP'!AV37+'2000 250 200 0 PP'!AV37)</f>
        <v>-2.7123689643798569E-4</v>
      </c>
      <c r="AW37">
        <f>2*('2000 250 200 15 PP'!AW37-'2000 250 200 0 PP'!AW37)/('2000 250 200 15 PP'!AW37+'2000 250 200 0 PP'!AW37)</f>
        <v>-1.944185127678494E-6</v>
      </c>
      <c r="AX37">
        <f>'2000 250 200 15 PP'!AX37-'2000 250 200 0 PP'!AX37</f>
        <v>6.0718386690361559E-5</v>
      </c>
      <c r="AY37">
        <f>'2000 250 200 15 PP'!AY37-'2000 250 200 0 PP'!AY37</f>
        <v>-2.3135853051692301E-6</v>
      </c>
      <c r="AZ37">
        <f>'2000 250 200 15 PP'!AZ37-'2000 250 200 0 PP'!AZ37</f>
        <v>-2.6457015333047895E-5</v>
      </c>
      <c r="BA37">
        <f>'2000 250 200 15 PP'!BA37-'2000 250 200 0 PP'!BA37</f>
        <v>-3.3441598281225282E-5</v>
      </c>
      <c r="BB37">
        <f>'2000 250 200 15 PP'!BB37-'2000 250 200 0 PP'!BB37</f>
        <v>-3.4470423473959011E-5</v>
      </c>
      <c r="BC37">
        <f>'2000 250 200 15 PP'!BC37-'2000 250 200 0 PP'!BC37</f>
        <v>-3.1428605640981822E-5</v>
      </c>
      <c r="BD37">
        <f>'2000 250 200 15 PP'!BD37-'2000 250 200 0 PP'!BD37</f>
        <v>-2.7890896752036376E-5</v>
      </c>
      <c r="BE37">
        <f>'2000 250 200 15 PP'!BE37-'2000 250 200 0 PP'!BE37</f>
        <v>-2.4771656555344634E-5</v>
      </c>
      <c r="BF37">
        <f>'2000 250 200 15 PP'!BF37-'2000 250 200 0 PP'!BF37</f>
        <v>7.1148083520822247E-5</v>
      </c>
      <c r="BG37">
        <f>'2000 250 200 15 PP'!BG37-'2000 250 200 0 PP'!BG37</f>
        <v>5.1319959116780112E-6</v>
      </c>
      <c r="BH37">
        <f>'2000 250 200 15 PP'!BH37-'2000 250 200 0 PP'!BH37</f>
        <v>-1.4719698754619981E-5</v>
      </c>
      <c r="BI37">
        <f>'2000 250 200 15 PP'!BI37-'2000 250 200 0 PP'!BI37</f>
        <v>-1.8279787520031343E-5</v>
      </c>
      <c r="BJ37">
        <f>'2000 250 200 15 PP'!BJ37-'2000 250 200 0 PP'!BJ37</f>
        <v>-1.8228636788998609E-5</v>
      </c>
      <c r="BK37">
        <f>'2000 250 200 15 PP'!BK37-'2000 250 200 0 PP'!BK37</f>
        <v>-1.538337311806498E-5</v>
      </c>
      <c r="BL37">
        <f>'2000 250 200 15 PP'!BL37-'2000 250 200 0 PP'!BL37</f>
        <v>-1.2527814720962593E-5</v>
      </c>
      <c r="BM37">
        <f>'2000 250 200 15 PP'!BM37-'2000 250 200 0 PP'!BM37</f>
        <v>7.0779349058164298E-5</v>
      </c>
      <c r="BN37">
        <f>'2000 250 200 15 PP'!BN37-'2000 250 200 0 PP'!BN37</f>
        <v>8.9229736147528049E-6</v>
      </c>
      <c r="BO37">
        <f>'2000 250 200 15 PP'!BO37-'2000 250 200 0 PP'!BO37</f>
        <v>-7.1776520820521217E-6</v>
      </c>
      <c r="BP37">
        <f>'2000 250 200 15 PP'!BP37-'2000 250 200 0 PP'!BP37</f>
        <v>-8.835258411894753E-6</v>
      </c>
      <c r="BQ37">
        <f>'2000 250 200 15 PP'!BQ37-'2000 250 200 0 PP'!BQ37</f>
        <v>-9.0292502788122397E-6</v>
      </c>
      <c r="BR37">
        <f>'2000 250 200 15 PP'!BR37-'2000 250 200 0 PP'!BR37</f>
        <v>-7.2228958956921385E-6</v>
      </c>
      <c r="BS37">
        <f>'2000 250 200 15 PP'!BS37-'2000 250 200 0 PP'!BS37</f>
        <v>6.7079594993801894E-5</v>
      </c>
      <c r="BT37">
        <f>'2000 250 200 15 PP'!BT37-'2000 250 200 0 PP'!BT37</f>
        <v>1.031298695849947E-5</v>
      </c>
      <c r="BU37">
        <f>'2000 250 200 15 PP'!BU37-'2000 250 200 0 PP'!BU37</f>
        <v>-3.4890448309329858E-6</v>
      </c>
      <c r="BV37">
        <f>'2000 250 200 15 PP'!BV37-'2000 250 200 0 PP'!BV37</f>
        <v>-3.9676307096725427E-6</v>
      </c>
      <c r="BW37">
        <f>'2000 250 200 15 PP'!BW37-'2000 250 200 0 PP'!BW37</f>
        <v>-4.5273477788723704E-6</v>
      </c>
      <c r="BX37">
        <f>'2000 250 200 15 PP'!BX37-'2000 250 200 0 PP'!BX37</f>
        <v>6.2332359415440131E-5</v>
      </c>
      <c r="BY37">
        <f>'2000 250 200 15 PP'!BY37-'2000 250 200 0 PP'!BY37</f>
        <v>1.0643836584854627E-5</v>
      </c>
      <c r="BZ37">
        <f>'2000 250 200 15 PP'!BZ37-'2000 250 200 0 PP'!BZ37</f>
        <v>-1.9501592213103103E-6</v>
      </c>
      <c r="CA37">
        <f>'2000 250 200 15 PP'!CA37-'2000 250 200 0 PP'!CA37</f>
        <v>-1.5122458282088719E-6</v>
      </c>
      <c r="CB37">
        <f>'2000 250 200 15 PP'!CB37-'2000 250 200 0 PP'!CB37</f>
        <v>5.7335600209984516E-5</v>
      </c>
      <c r="CC37">
        <f>'2000 250 200 15 PP'!CC37-'2000 250 200 0 PP'!CC37</f>
        <v>1.067838949311839E-5</v>
      </c>
      <c r="CD37">
        <f>'2000 250 200 15 PP'!CD37-'2000 250 200 0 PP'!CD37</f>
        <v>-1.5207802966151623E-6</v>
      </c>
      <c r="CE37">
        <f>'2000 250 200 15 PP'!CE37-'2000 250 200 0 PP'!CE37</f>
        <v>5.2309492392182966E-5</v>
      </c>
      <c r="CF37">
        <f>'2000 250 200 15 PP'!CF37-'2000 250 200 0 PP'!CF37</f>
        <v>1.0807627205757647E-5</v>
      </c>
      <c r="CG37">
        <f>'2000 250 200 15 PP'!CG37-'2000 250 200 0 PP'!CG37</f>
        <v>4.7230101981834971E-5</v>
      </c>
      <c r="CH37" s="7">
        <v>250</v>
      </c>
      <c r="CI37" s="8">
        <v>250</v>
      </c>
      <c r="CJ37" s="8">
        <v>240</v>
      </c>
      <c r="CK37" s="8">
        <f t="shared" si="8"/>
        <v>1</v>
      </c>
      <c r="CL37" s="8">
        <f t="shared" si="9"/>
        <v>1</v>
      </c>
      <c r="CM37">
        <f t="shared" si="10"/>
        <v>0.04</v>
      </c>
      <c r="CN37">
        <f t="shared" si="14"/>
        <v>375</v>
      </c>
      <c r="CO37">
        <f t="shared" si="19"/>
        <v>500</v>
      </c>
      <c r="CP37">
        <f t="shared" si="19"/>
        <v>625</v>
      </c>
      <c r="CQ37">
        <f t="shared" si="19"/>
        <v>750</v>
      </c>
      <c r="CR37">
        <f t="shared" si="19"/>
        <v>875</v>
      </c>
      <c r="CS37">
        <f t="shared" si="19"/>
        <v>1000</v>
      </c>
      <c r="CT37">
        <f t="shared" si="19"/>
        <v>1125</v>
      </c>
      <c r="CU37">
        <f t="shared" si="19"/>
        <v>1250</v>
      </c>
      <c r="CV37">
        <f t="shared" si="16"/>
        <v>1.5</v>
      </c>
      <c r="CW37">
        <f t="shared" si="16"/>
        <v>2</v>
      </c>
      <c r="CX37">
        <f t="shared" si="16"/>
        <v>2.5</v>
      </c>
      <c r="CY37">
        <f t="shared" si="16"/>
        <v>3</v>
      </c>
      <c r="CZ37">
        <f t="shared" si="16"/>
        <v>3.5</v>
      </c>
      <c r="DA37">
        <f t="shared" si="16"/>
        <v>4</v>
      </c>
      <c r="DB37">
        <f t="shared" si="16"/>
        <v>4.5</v>
      </c>
      <c r="DC37">
        <f t="shared" si="16"/>
        <v>5</v>
      </c>
      <c r="DD37" s="11">
        <f t="shared" si="17"/>
        <v>2.6666666666666668E-2</v>
      </c>
      <c r="DE37" s="11">
        <f t="shared" si="17"/>
        <v>0.02</v>
      </c>
      <c r="DF37" s="11">
        <f t="shared" si="17"/>
        <v>1.6E-2</v>
      </c>
      <c r="DG37" s="11">
        <f t="shared" si="17"/>
        <v>1.3333333333333334E-2</v>
      </c>
      <c r="DH37" s="11">
        <f t="shared" si="17"/>
        <v>1.1428571428571429E-2</v>
      </c>
      <c r="DI37" s="11">
        <f t="shared" si="17"/>
        <v>0.01</v>
      </c>
      <c r="DJ37" s="11">
        <f t="shared" si="17"/>
        <v>8.8888888888888889E-3</v>
      </c>
      <c r="DK37" s="11">
        <f t="shared" si="17"/>
        <v>8.0000000000000002E-3</v>
      </c>
    </row>
    <row r="38" spans="1:115">
      <c r="A38">
        <f>'2000 250 200 1'!A39</f>
        <v>35</v>
      </c>
      <c r="B38">
        <f t="shared" si="6"/>
        <v>-350</v>
      </c>
      <c r="C38">
        <f>'2000 250 200 1'!B39</f>
        <v>5.7020000000000001E-2</v>
      </c>
      <c r="D38">
        <f t="shared" si="7"/>
        <v>-1.2439727870265589</v>
      </c>
      <c r="E38">
        <f>2*('2000 250 200 15 PP'!E38-'2000 250 200 0 PP'!E38)/('2000 250 200 15 PP'!E38+'2000 250 200 0 PP'!E38)</f>
        <v>-6.2397791465754692E-4</v>
      </c>
      <c r="F38">
        <f>2*('2000 250 200 15 PP'!F38-'2000 250 200 0 PP'!F38)/('2000 250 200 15 PP'!F38+'2000 250 200 0 PP'!F38)</f>
        <v>-7.9444235985515774E-4</v>
      </c>
      <c r="G38">
        <f>2*('2000 250 200 15 PP'!G38-'2000 250 200 0 PP'!G38)/('2000 250 200 15 PP'!G38+'2000 250 200 0 PP'!G38)</f>
        <v>-7.8948421543748493E-4</v>
      </c>
      <c r="H38">
        <f>2*('2000 250 200 15 PP'!H38-'2000 250 200 0 PP'!H38)/('2000 250 200 15 PP'!H38+'2000 250 200 0 PP'!H38)</f>
        <v>-7.3257075429151997E-4</v>
      </c>
      <c r="I38">
        <f>2*('2000 250 200 15 PP'!I38-'2000 250 200 0 PP'!I38)/('2000 250 200 15 PP'!I38+'2000 250 200 0 PP'!I38)</f>
        <v>-6.6198119931827973E-4</v>
      </c>
      <c r="J38">
        <f>2*('2000 250 200 15 PP'!J38-'2000 250 200 0 PP'!J38)/('2000 250 200 15 PP'!J38+'2000 250 200 0 PP'!J38)</f>
        <v>-5.8958614315760016E-4</v>
      </c>
      <c r="K38">
        <f>2*('2000 250 200 15 PP'!K38-'2000 250 200 0 PP'!K38)/('2000 250 200 15 PP'!K38+'2000 250 200 0 PP'!K38)</f>
        <v>-5.2497387505370851E-4</v>
      </c>
      <c r="L38">
        <f>2*('2000 250 200 15 PP'!L38-'2000 250 200 0 PP'!L38)/('2000 250 200 15 PP'!L38+'2000 250 200 0 PP'!L38)</f>
        <v>-4.6806985712506731E-4</v>
      </c>
      <c r="M38">
        <f>2*('2000 250 200 15 PP'!M38-'2000 250 200 0 PP'!M38)/('2000 250 200 15 PP'!M38+'2000 250 200 0 PP'!M38)</f>
        <v>-4.173770093923328E-4</v>
      </c>
      <c r="N38">
        <f>2*('2000 250 200 15 PP'!N38-'2000 250 200 0 PP'!N38)/('2000 250 200 15 PP'!N38+'2000 250 200 0 PP'!N38)</f>
        <v>-5.2146921953362564E-4</v>
      </c>
      <c r="O38">
        <f>2*('2000 250 200 15 PP'!O38-'2000 250 200 0 PP'!O38)/('2000 250 200 15 PP'!O38+'2000 250 200 0 PP'!O38)</f>
        <v>-7.9929470173954016E-4</v>
      </c>
      <c r="P38">
        <f>2*('2000 250 200 15 PP'!P38-'2000 250 200 0 PP'!P38)/('2000 250 200 15 PP'!P38+'2000 250 200 0 PP'!P38)</f>
        <v>-8.652282303721788E-4</v>
      </c>
      <c r="Q38">
        <f>2*('2000 250 200 15 PP'!Q38-'2000 250 200 0 PP'!Q38)/('2000 250 200 15 PP'!Q38+'2000 250 200 0 PP'!Q38)</f>
        <v>-8.5054727274941149E-4</v>
      </c>
      <c r="R38">
        <f>2*('2000 250 200 15 PP'!R38-'2000 250 200 0 PP'!R38)/('2000 250 200 15 PP'!R38+'2000 250 200 0 PP'!R38)</f>
        <v>-8.0716852609630295E-4</v>
      </c>
      <c r="S38">
        <f>2*('2000 250 200 15 PP'!S38-'2000 250 200 0 PP'!S38)/('2000 250 200 15 PP'!S38+'2000 250 200 0 PP'!S38)</f>
        <v>-7.4052260063674484E-4</v>
      </c>
      <c r="T38">
        <f>2*('2000 250 200 15 PP'!T38-'2000 250 200 0 PP'!T38)/('2000 250 200 15 PP'!T38+'2000 250 200 0 PP'!T38)</f>
        <v>-6.7658754793757593E-4</v>
      </c>
      <c r="U38">
        <f>2*('2000 250 200 15 PP'!U38-'2000 250 200 0 PP'!U38)/('2000 250 200 15 PP'!U38+'2000 250 200 0 PP'!U38)</f>
        <v>-6.1970918442157781E-4</v>
      </c>
      <c r="V38">
        <f>2*('2000 250 200 15 PP'!V38-'2000 250 200 0 PP'!V38)/('2000 250 200 15 PP'!V38+'2000 250 200 0 PP'!V38)</f>
        <v>-4.0016753908141774E-4</v>
      </c>
      <c r="W38">
        <f>2*('2000 250 200 15 PP'!W38-'2000 250 200 0 PP'!W38)/('2000 250 200 15 PP'!W38+'2000 250 200 0 PP'!W38)</f>
        <v>-7.5157508499234561E-4</v>
      </c>
      <c r="X38">
        <f>2*('2000 250 200 15 PP'!X38-'2000 250 200 0 PP'!X38)/('2000 250 200 15 PP'!X38+'2000 250 200 0 PP'!X38)</f>
        <v>-8.7980429815601917E-4</v>
      </c>
      <c r="Y38">
        <f>2*('2000 250 200 15 PP'!Y38-'2000 250 200 0 PP'!Y38)/('2000 250 200 15 PP'!Y38+'2000 250 200 0 PP'!Y38)</f>
        <v>-9.0488686867248413E-4</v>
      </c>
      <c r="Z38">
        <f>2*('2000 250 200 15 PP'!Z38-'2000 250 200 0 PP'!Z38)/('2000 250 200 15 PP'!Z38+'2000 250 200 0 PP'!Z38)</f>
        <v>-9.0762156810614194E-4</v>
      </c>
      <c r="AA38">
        <f>2*('2000 250 200 15 PP'!AA38-'2000 250 200 0 PP'!AA38)/('2000 250 200 15 PP'!AA38+'2000 250 200 0 PP'!AA38)</f>
        <v>-8.529593950030211E-4</v>
      </c>
      <c r="AB38">
        <f>2*('2000 250 200 15 PP'!AB38-'2000 250 200 0 PP'!AB38)/('2000 250 200 15 PP'!AB38+'2000 250 200 0 PP'!AB38)</f>
        <v>-7.9079241890051173E-4</v>
      </c>
      <c r="AC38">
        <f>2*('2000 250 200 15 PP'!AC38-'2000 250 200 0 PP'!AC38)/('2000 250 200 15 PP'!AC38+'2000 250 200 0 PP'!AC38)</f>
        <v>-2.8096671893325766E-4</v>
      </c>
      <c r="AD38">
        <f>2*('2000 250 200 15 PP'!AD38-'2000 250 200 0 PP'!AD38)/('2000 250 200 15 PP'!AD38+'2000 250 200 0 PP'!AD38)</f>
        <v>-6.7844752385936137E-4</v>
      </c>
      <c r="AE38">
        <f>2*('2000 250 200 15 PP'!AE38-'2000 250 200 0 PP'!AE38)/('2000 250 200 15 PP'!AE38+'2000 250 200 0 PP'!AE38)</f>
        <v>-8.6003693777814583E-4</v>
      </c>
      <c r="AF38">
        <f>2*('2000 250 200 15 PP'!AF38-'2000 250 200 0 PP'!AF38)/('2000 250 200 15 PP'!AF38+'2000 250 200 0 PP'!AF38)</f>
        <v>-9.0215633002640636E-4</v>
      </c>
      <c r="AG38">
        <f>2*('2000 250 200 15 PP'!AG38-'2000 250 200 0 PP'!AG38)/('2000 250 200 15 PP'!AG38+'2000 250 200 0 PP'!AG38)</f>
        <v>-9.7346300890504059E-4</v>
      </c>
      <c r="AH38">
        <f>2*('2000 250 200 15 PP'!AH38-'2000 250 200 0 PP'!AH38)/('2000 250 200 15 PP'!AH38+'2000 250 200 0 PP'!AH38)</f>
        <v>-9.4047249251615896E-4</v>
      </c>
      <c r="AI38">
        <f>2*('2000 250 200 15 PP'!AI38-'2000 250 200 0 PP'!AI38)/('2000 250 200 15 PP'!AI38+'2000 250 200 0 PP'!AI38)</f>
        <v>-1.7144539807734647E-4</v>
      </c>
      <c r="AJ38">
        <f>2*('2000 250 200 15 PP'!AJ38-'2000 250 200 0 PP'!AJ38)/('2000 250 200 15 PP'!AJ38+'2000 250 200 0 PP'!AJ38)</f>
        <v>-5.9341063397976891E-4</v>
      </c>
      <c r="AK38">
        <f>2*('2000 250 200 15 PP'!AK38-'2000 250 200 0 PP'!AK38)/('2000 250 200 15 PP'!AK38+'2000 250 200 0 PP'!AK38)</f>
        <v>-8.3261270585245335E-4</v>
      </c>
      <c r="AL38">
        <f>2*('2000 250 200 15 PP'!AL38-'2000 250 200 0 PP'!AL38)/('2000 250 200 15 PP'!AL38+'2000 250 200 0 PP'!AL38)</f>
        <v>-8.4312150622699051E-4</v>
      </c>
      <c r="AM38">
        <f>2*('2000 250 200 15 PP'!AM38-'2000 250 200 0 PP'!AM38)/('2000 250 200 15 PP'!AM38+'2000 250 200 0 PP'!AM38)</f>
        <v>-1.006489741565367E-3</v>
      </c>
      <c r="AN38">
        <f>2*('2000 250 200 15 PP'!AN38-'2000 250 200 0 PP'!AN38)/('2000 250 200 15 PP'!AN38+'2000 250 200 0 PP'!AN38)</f>
        <v>-7.3966974679231628E-5</v>
      </c>
      <c r="AO38">
        <f>2*('2000 250 200 15 PP'!AO38-'2000 250 200 0 PP'!AO38)/('2000 250 200 15 PP'!AO38+'2000 250 200 0 PP'!AO38)</f>
        <v>-4.9870736108660737E-4</v>
      </c>
      <c r="AP38">
        <f>2*('2000 250 200 15 PP'!AP38-'2000 250 200 0 PP'!AP38)/('2000 250 200 15 PP'!AP38+'2000 250 200 0 PP'!AP38)</f>
        <v>-8.2679830022376057E-4</v>
      </c>
      <c r="AQ38">
        <f>2*('2000 250 200 15 PP'!AQ38-'2000 250 200 0 PP'!AQ38)/('2000 250 200 15 PP'!AQ38+'2000 250 200 0 PP'!AQ38)</f>
        <v>-7.2783603630945082E-4</v>
      </c>
      <c r="AR38">
        <f>2*('2000 250 200 15 PP'!AR38-'2000 250 200 0 PP'!AR38)/('2000 250 200 15 PP'!AR38+'2000 250 200 0 PP'!AR38)</f>
        <v>1.0262817013200647E-5</v>
      </c>
      <c r="AS38">
        <f>2*('2000 250 200 15 PP'!AS38-'2000 250 200 0 PP'!AS38)/('2000 250 200 15 PP'!AS38+'2000 250 200 0 PP'!AS38)</f>
        <v>-3.8647454895117292E-4</v>
      </c>
      <c r="AT38">
        <f>2*('2000 250 200 15 PP'!AT38-'2000 250 200 0 PP'!AT38)/('2000 250 200 15 PP'!AT38+'2000 250 200 0 PP'!AT38)</f>
        <v>-8.7431240355335677E-4</v>
      </c>
      <c r="AU38">
        <f>2*('2000 250 200 15 PP'!AU38-'2000 250 200 0 PP'!AU38)/('2000 250 200 15 PP'!AU38+'2000 250 200 0 PP'!AU38)</f>
        <v>7.9049880496233428E-5</v>
      </c>
      <c r="AV38">
        <f>2*('2000 250 200 15 PP'!AV38-'2000 250 200 0 PP'!AV38)/('2000 250 200 15 PP'!AV38+'2000 250 200 0 PP'!AV38)</f>
        <v>-2.3983819990416774E-4</v>
      </c>
      <c r="AW38">
        <f>2*('2000 250 200 15 PP'!AW38-'2000 250 200 0 PP'!AW38)/('2000 250 200 15 PP'!AW38+'2000 250 200 0 PP'!AW38)</f>
        <v>1.2810000019574774E-4</v>
      </c>
      <c r="AX38">
        <f>'2000 250 200 15 PP'!AX38-'2000 250 200 0 PP'!AX38</f>
        <v>6.7665393344684688E-5</v>
      </c>
      <c r="AY38">
        <f>'2000 250 200 15 PP'!AY38-'2000 250 200 0 PP'!AY38</f>
        <v>-2.1956123922861615E-6</v>
      </c>
      <c r="AZ38">
        <f>'2000 250 200 15 PP'!AZ38-'2000 250 200 0 PP'!AZ38</f>
        <v>-2.6334402310590477E-5</v>
      </c>
      <c r="BA38">
        <f>'2000 250 200 15 PP'!BA38-'2000 250 200 0 PP'!BA38</f>
        <v>-3.3423196084236828E-5</v>
      </c>
      <c r="BB38">
        <f>'2000 250 200 15 PP'!BB38-'2000 250 200 0 PP'!BB38</f>
        <v>-3.4755965008709255E-5</v>
      </c>
      <c r="BC38">
        <f>'2000 250 200 15 PP'!BC38-'2000 250 200 0 PP'!BC38</f>
        <v>-3.1301978371645056E-5</v>
      </c>
      <c r="BD38">
        <f>'2000 250 200 15 PP'!BD38-'2000 250 200 0 PP'!BD38</f>
        <v>-2.7741653302298941E-5</v>
      </c>
      <c r="BE38">
        <f>'2000 250 200 15 PP'!BE38-'2000 250 200 0 PP'!BE38</f>
        <v>-2.4826580579562219E-5</v>
      </c>
      <c r="BF38">
        <f>'2000 250 200 15 PP'!BF38-'2000 250 200 0 PP'!BF38</f>
        <v>7.9210462269052595E-5</v>
      </c>
      <c r="BG38">
        <f>'2000 250 200 15 PP'!BG38-'2000 250 200 0 PP'!BG38</f>
        <v>5.2227210750044328E-6</v>
      </c>
      <c r="BH38">
        <f>'2000 250 200 15 PP'!BH38-'2000 250 200 0 PP'!BH38</f>
        <v>-1.4603124569481651E-5</v>
      </c>
      <c r="BI38">
        <f>'2000 250 200 15 PP'!BI38-'2000 250 200 0 PP'!BI38</f>
        <v>-1.8149968570385644E-5</v>
      </c>
      <c r="BJ38">
        <f>'2000 250 200 15 PP'!BJ38-'2000 250 200 0 PP'!BJ38</f>
        <v>-1.8543098666508329E-5</v>
      </c>
      <c r="BK38">
        <f>'2000 250 200 15 PP'!BK38-'2000 250 200 0 PP'!BK38</f>
        <v>-1.5337648516591806E-5</v>
      </c>
      <c r="BL38">
        <f>'2000 250 200 15 PP'!BL38-'2000 250 200 0 PP'!BL38</f>
        <v>-1.2372457811361814E-5</v>
      </c>
      <c r="BM38">
        <f>'2000 250 200 15 PP'!BM38-'2000 250 200 0 PP'!BM38</f>
        <v>7.918348798149899E-5</v>
      </c>
      <c r="BN38">
        <f>'2000 250 200 15 PP'!BN38-'2000 250 200 0 PP'!BN38</f>
        <v>8.9659186433416194E-6</v>
      </c>
      <c r="BO38">
        <f>'2000 250 200 15 PP'!BO38-'2000 250 200 0 PP'!BO38</f>
        <v>-7.1445685676033155E-6</v>
      </c>
      <c r="BP38">
        <f>'2000 250 200 15 PP'!BP38-'2000 250 200 0 PP'!BP38</f>
        <v>-8.5465186110134095E-6</v>
      </c>
      <c r="BQ38">
        <f>'2000 250 200 15 PP'!BQ38-'2000 250 200 0 PP'!BQ38</f>
        <v>-9.3302937815946396E-6</v>
      </c>
      <c r="BR38">
        <f>'2000 250 200 15 PP'!BR38-'2000 250 200 0 PP'!BR38</f>
        <v>-7.2738003238231874E-6</v>
      </c>
      <c r="BS38">
        <f>'2000 250 200 15 PP'!BS38-'2000 250 200 0 PP'!BS38</f>
        <v>7.5633546509551453E-5</v>
      </c>
      <c r="BT38">
        <f>'2000 250 200 15 PP'!BT38-'2000 250 200 0 PP'!BT38</f>
        <v>1.0340543635058153E-5</v>
      </c>
      <c r="BU38">
        <f>'2000 250 200 15 PP'!BU38-'2000 250 200 0 PP'!BU38</f>
        <v>-3.6222078179902473E-6</v>
      </c>
      <c r="BV38">
        <f>'2000 250 200 15 PP'!BV38-'2000 250 200 0 PP'!BV38</f>
        <v>-3.5205789027728529E-6</v>
      </c>
      <c r="BW38">
        <f>'2000 250 200 15 PP'!BW38-'2000 250 200 0 PP'!BW38</f>
        <v>-4.7691171452569903E-6</v>
      </c>
      <c r="BX38">
        <f>'2000 250 200 15 PP'!BX38-'2000 250 200 0 PP'!BX38</f>
        <v>7.0962385197270716E-5</v>
      </c>
      <c r="BY38">
        <f>'2000 250 200 15 PP'!BY38-'2000 250 200 0 PP'!BY38</f>
        <v>1.0744766022710572E-5</v>
      </c>
      <c r="BZ38">
        <f>'2000 250 200 15 PP'!BZ38-'2000 250 200 0 PP'!BZ38</f>
        <v>-2.3405424014535936E-6</v>
      </c>
      <c r="CA38">
        <f>'2000 250 200 15 PP'!CA38-'2000 250 200 0 PP'!CA38</f>
        <v>-9.3937044452589713E-7</v>
      </c>
      <c r="CB38">
        <f>'2000 250 200 15 PP'!CB38-'2000 250 200 0 PP'!CB38</f>
        <v>6.5975763011594246E-5</v>
      </c>
      <c r="CC38">
        <f>'2000 250 200 15 PP'!CC38-'2000 250 200 0 PP'!CC38</f>
        <v>1.0992950276084851E-5</v>
      </c>
      <c r="CD38">
        <f>'2000 250 200 15 PP'!CD38-'2000 250 200 0 PP'!CD38</f>
        <v>-2.2445344843528142E-6</v>
      </c>
      <c r="CE38">
        <f>'2000 250 200 15 PP'!CE38-'2000 250 200 0 PP'!CE38</f>
        <v>6.0845619770891202E-5</v>
      </c>
      <c r="CF38">
        <f>'2000 250 200 15 PP'!CF38-'2000 250 200 0 PP'!CF38</f>
        <v>1.152073605052012E-5</v>
      </c>
      <c r="CG38">
        <f>'2000 250 200 15 PP'!CG38-'2000 250 200 0 PP'!CG38</f>
        <v>5.546865879456353E-5</v>
      </c>
      <c r="CH38" s="7">
        <v>250</v>
      </c>
      <c r="CI38" s="8">
        <v>250</v>
      </c>
      <c r="CJ38" s="8">
        <v>240</v>
      </c>
      <c r="CK38" s="8">
        <f t="shared" si="8"/>
        <v>1</v>
      </c>
      <c r="CL38" s="8">
        <f t="shared" si="9"/>
        <v>1</v>
      </c>
      <c r="CM38">
        <f t="shared" si="10"/>
        <v>0.04</v>
      </c>
      <c r="CN38">
        <f t="shared" si="14"/>
        <v>375</v>
      </c>
      <c r="CO38">
        <f t="shared" si="19"/>
        <v>500</v>
      </c>
      <c r="CP38">
        <f t="shared" si="19"/>
        <v>625</v>
      </c>
      <c r="CQ38">
        <f t="shared" si="19"/>
        <v>750</v>
      </c>
      <c r="CR38">
        <f t="shared" si="19"/>
        <v>875</v>
      </c>
      <c r="CS38">
        <f t="shared" si="19"/>
        <v>1000</v>
      </c>
      <c r="CT38">
        <f t="shared" si="19"/>
        <v>1125</v>
      </c>
      <c r="CU38">
        <f t="shared" si="19"/>
        <v>1250</v>
      </c>
      <c r="CV38">
        <f t="shared" si="16"/>
        <v>1.5</v>
      </c>
      <c r="CW38">
        <f t="shared" si="16"/>
        <v>2</v>
      </c>
      <c r="CX38">
        <f t="shared" si="16"/>
        <v>2.5</v>
      </c>
      <c r="CY38">
        <f t="shared" si="16"/>
        <v>3</v>
      </c>
      <c r="CZ38">
        <f t="shared" si="16"/>
        <v>3.5</v>
      </c>
      <c r="DA38">
        <f t="shared" si="16"/>
        <v>4</v>
      </c>
      <c r="DB38">
        <f t="shared" si="16"/>
        <v>4.5</v>
      </c>
      <c r="DC38">
        <f t="shared" si="16"/>
        <v>5</v>
      </c>
      <c r="DD38" s="11">
        <f t="shared" si="17"/>
        <v>2.6666666666666668E-2</v>
      </c>
      <c r="DE38" s="11">
        <f t="shared" si="17"/>
        <v>0.02</v>
      </c>
      <c r="DF38" s="11">
        <f t="shared" si="17"/>
        <v>1.6E-2</v>
      </c>
      <c r="DG38" s="11">
        <f t="shared" si="17"/>
        <v>1.3333333333333334E-2</v>
      </c>
      <c r="DH38" s="11">
        <f t="shared" si="17"/>
        <v>1.1428571428571429E-2</v>
      </c>
      <c r="DI38" s="11">
        <f t="shared" si="17"/>
        <v>0.01</v>
      </c>
      <c r="DJ38" s="11">
        <f t="shared" si="17"/>
        <v>8.8888888888888889E-3</v>
      </c>
      <c r="DK38" s="11">
        <f t="shared" si="17"/>
        <v>8.0000000000000002E-3</v>
      </c>
    </row>
    <row r="39" spans="1:115">
      <c r="A39">
        <f>'2000 250 200 1'!A40</f>
        <v>36</v>
      </c>
      <c r="B39">
        <f t="shared" si="6"/>
        <v>-360</v>
      </c>
      <c r="C39">
        <f>'2000 250 200 1'!B40</f>
        <v>6.4000000000000001E-2</v>
      </c>
      <c r="D39">
        <f t="shared" si="7"/>
        <v>-1.1938200260161129</v>
      </c>
      <c r="E39">
        <f>2*('2000 250 200 15 PP'!E39-'2000 250 200 0 PP'!E39)/('2000 250 200 15 PP'!E39+'2000 250 200 0 PP'!E39)</f>
        <v>-5.8984287386101147E-4</v>
      </c>
      <c r="F39">
        <f>2*('2000 250 200 15 PP'!F39-'2000 250 200 0 PP'!F39)/('2000 250 200 15 PP'!F39+'2000 250 200 0 PP'!F39)</f>
        <v>-7.9406061782761445E-4</v>
      </c>
      <c r="G39">
        <f>2*('2000 250 200 15 PP'!G39-'2000 250 200 0 PP'!G39)/('2000 250 200 15 PP'!G39+'2000 250 200 0 PP'!G39)</f>
        <v>-7.8881671066593215E-4</v>
      </c>
      <c r="H39">
        <f>2*('2000 250 200 15 PP'!H39-'2000 250 200 0 PP'!H39)/('2000 250 200 15 PP'!H39+'2000 250 200 0 PP'!H39)</f>
        <v>-7.3201697174406428E-4</v>
      </c>
      <c r="I39">
        <f>2*('2000 250 200 15 PP'!I39-'2000 250 200 0 PP'!I39)/('2000 250 200 15 PP'!I39+'2000 250 200 0 PP'!I39)</f>
        <v>-6.6094962417971408E-4</v>
      </c>
      <c r="J39">
        <f>2*('2000 250 200 15 PP'!J39-'2000 250 200 0 PP'!J39)/('2000 250 200 15 PP'!J39+'2000 250 200 0 PP'!J39)</f>
        <v>-5.892017562026886E-4</v>
      </c>
      <c r="K39">
        <f>2*('2000 250 200 15 PP'!K39-'2000 250 200 0 PP'!K39)/('2000 250 200 15 PP'!K39+'2000 250 200 0 PP'!K39)</f>
        <v>-5.2468290959398526E-4</v>
      </c>
      <c r="L39">
        <f>2*('2000 250 200 15 PP'!L39-'2000 250 200 0 PP'!L39)/('2000 250 200 15 PP'!L39+'2000 250 200 0 PP'!L39)</f>
        <v>-4.6738615013892118E-4</v>
      </c>
      <c r="M39">
        <f>2*('2000 250 200 15 PP'!M39-'2000 250 200 0 PP'!M39)/('2000 250 200 15 PP'!M39+'2000 250 200 0 PP'!M39)</f>
        <v>-4.1642831666183059E-4</v>
      </c>
      <c r="N39">
        <f>2*('2000 250 200 15 PP'!N39-'2000 250 200 0 PP'!N39)/('2000 250 200 15 PP'!N39+'2000 250 200 0 PP'!N39)</f>
        <v>-4.6697414013889831E-4</v>
      </c>
      <c r="O39">
        <f>2*('2000 250 200 15 PP'!O39-'2000 250 200 0 PP'!O39)/('2000 250 200 15 PP'!O39+'2000 250 200 0 PP'!O39)</f>
        <v>-7.9919355528477662E-4</v>
      </c>
      <c r="P39">
        <f>2*('2000 250 200 15 PP'!P39-'2000 250 200 0 PP'!P39)/('2000 250 200 15 PP'!P39+'2000 250 200 0 PP'!P39)</f>
        <v>-8.6441813167596456E-4</v>
      </c>
      <c r="Q39">
        <f>2*('2000 250 200 15 PP'!Q39-'2000 250 200 0 PP'!Q39)/('2000 250 200 15 PP'!Q39+'2000 250 200 0 PP'!Q39)</f>
        <v>-8.5080196508601717E-4</v>
      </c>
      <c r="R39">
        <f>2*('2000 250 200 15 PP'!R39-'2000 250 200 0 PP'!R39)/('2000 250 200 15 PP'!R39+'2000 250 200 0 PP'!R39)</f>
        <v>-8.0484723775488297E-4</v>
      </c>
      <c r="S39">
        <f>2*('2000 250 200 15 PP'!S39-'2000 250 200 0 PP'!S39)/('2000 250 200 15 PP'!S39+'2000 250 200 0 PP'!S39)</f>
        <v>-7.3992666999863862E-4</v>
      </c>
      <c r="T39">
        <f>2*('2000 250 200 15 PP'!T39-'2000 250 200 0 PP'!T39)/('2000 250 200 15 PP'!T39+'2000 250 200 0 PP'!T39)</f>
        <v>-6.77349249812874E-4</v>
      </c>
      <c r="U39">
        <f>2*('2000 250 200 15 PP'!U39-'2000 250 200 0 PP'!U39)/('2000 250 200 15 PP'!U39+'2000 250 200 0 PP'!U39)</f>
        <v>-6.1982372222110131E-4</v>
      </c>
      <c r="V39">
        <f>2*('2000 250 200 15 PP'!V39-'2000 250 200 0 PP'!V39)/('2000 250 200 15 PP'!V39+'2000 250 200 0 PP'!V39)</f>
        <v>-3.2183607872869423E-4</v>
      </c>
      <c r="W39">
        <f>2*('2000 250 200 15 PP'!W39-'2000 250 200 0 PP'!W39)/('2000 250 200 15 PP'!W39+'2000 250 200 0 PP'!W39)</f>
        <v>-7.5197766793227928E-4</v>
      </c>
      <c r="X39">
        <f>2*('2000 250 200 15 PP'!X39-'2000 250 200 0 PP'!X39)/('2000 250 200 15 PP'!X39+'2000 250 200 0 PP'!X39)</f>
        <v>-8.7793872571457099E-4</v>
      </c>
      <c r="Y39">
        <f>2*('2000 250 200 15 PP'!Y39-'2000 250 200 0 PP'!Y39)/('2000 250 200 15 PP'!Y39+'2000 250 200 0 PP'!Y39)</f>
        <v>-9.0837434653659086E-4</v>
      </c>
      <c r="Z39">
        <f>2*('2000 250 200 15 PP'!Z39-'2000 250 200 0 PP'!Z39)/('2000 250 200 15 PP'!Z39+'2000 250 200 0 PP'!Z39)</f>
        <v>-9.0270608685766307E-4</v>
      </c>
      <c r="AA39">
        <f>2*('2000 250 200 15 PP'!AA39-'2000 250 200 0 PP'!AA39)/('2000 250 200 15 PP'!AA39+'2000 250 200 0 PP'!AA39)</f>
        <v>-8.4998035201612574E-4</v>
      </c>
      <c r="AB39">
        <f>2*('2000 250 200 15 PP'!AB39-'2000 250 200 0 PP'!AB39)/('2000 250 200 15 PP'!AB39+'2000 250 200 0 PP'!AB39)</f>
        <v>-7.9285824880024019E-4</v>
      </c>
      <c r="AC39">
        <f>2*('2000 250 200 15 PP'!AC39-'2000 250 200 0 PP'!AC39)/('2000 250 200 15 PP'!AC39+'2000 250 200 0 PP'!AC39)</f>
        <v>-1.7582647911546873E-4</v>
      </c>
      <c r="AD39">
        <f>2*('2000 250 200 15 PP'!AD39-'2000 250 200 0 PP'!AD39)/('2000 250 200 15 PP'!AD39+'2000 250 200 0 PP'!AD39)</f>
        <v>-6.8012830858978351E-4</v>
      </c>
      <c r="AE39">
        <f>2*('2000 250 200 15 PP'!AE39-'2000 250 200 0 PP'!AE39)/('2000 250 200 15 PP'!AE39+'2000 250 200 0 PP'!AE39)</f>
        <v>-8.5394969682920264E-4</v>
      </c>
      <c r="AF39">
        <f>2*('2000 250 200 15 PP'!AF39-'2000 250 200 0 PP'!AF39)/('2000 250 200 15 PP'!AF39+'2000 250 200 0 PP'!AF39)</f>
        <v>-9.1403470041984884E-4</v>
      </c>
      <c r="AG39">
        <f>2*('2000 250 200 15 PP'!AG39-'2000 250 200 0 PP'!AG39)/('2000 250 200 15 PP'!AG39+'2000 250 200 0 PP'!AG39)</f>
        <v>-9.6622058726670364E-4</v>
      </c>
      <c r="AH39">
        <f>2*('2000 250 200 15 PP'!AH39-'2000 250 200 0 PP'!AH39)/('2000 250 200 15 PP'!AH39+'2000 250 200 0 PP'!AH39)</f>
        <v>-9.303942688101255E-4</v>
      </c>
      <c r="AI39">
        <f>2*('2000 250 200 15 PP'!AI39-'2000 250 200 0 PP'!AI39)/('2000 250 200 15 PP'!AI39+'2000 250 200 0 PP'!AI39)</f>
        <v>-3.6762320313680871E-5</v>
      </c>
      <c r="AJ39">
        <f>2*('2000 250 200 15 PP'!AJ39-'2000 250 200 0 PP'!AJ39)/('2000 250 200 15 PP'!AJ39+'2000 250 200 0 PP'!AJ39)</f>
        <v>-5.9871020164610847E-4</v>
      </c>
      <c r="AK39">
        <f>2*('2000 250 200 15 PP'!AK39-'2000 250 200 0 PP'!AK39)/('2000 250 200 15 PP'!AK39+'2000 250 200 0 PP'!AK39)</f>
        <v>-8.14824013614113E-4</v>
      </c>
      <c r="AL39">
        <f>2*('2000 250 200 15 PP'!AL39-'2000 250 200 0 PP'!AL39)/('2000 250 200 15 PP'!AL39+'2000 250 200 0 PP'!AL39)</f>
        <v>-8.7082372003113656E-4</v>
      </c>
      <c r="AM39">
        <f>2*('2000 250 200 15 PP'!AM39-'2000 250 200 0 PP'!AM39)/('2000 250 200 15 PP'!AM39+'2000 250 200 0 PP'!AM39)</f>
        <v>-1.0020911593224802E-3</v>
      </c>
      <c r="AN39">
        <f>2*('2000 250 200 15 PP'!AN39-'2000 250 200 0 PP'!AN39)/('2000 250 200 15 PP'!AN39+'2000 250 200 0 PP'!AN39)</f>
        <v>9.3167685197734378E-5</v>
      </c>
      <c r="AO39">
        <f>2*('2000 250 200 15 PP'!AO39-'2000 250 200 0 PP'!AO39)/('2000 250 200 15 PP'!AO39+'2000 250 200 0 PP'!AO39)</f>
        <v>-5.1312482569327417E-4</v>
      </c>
      <c r="AP39">
        <f>2*('2000 250 200 15 PP'!AP39-'2000 250 200 0 PP'!AP39)/('2000 250 200 15 PP'!AP39+'2000 250 200 0 PP'!AP39)</f>
        <v>-7.8383832653820492E-4</v>
      </c>
      <c r="AQ39">
        <f>2*('2000 250 200 15 PP'!AQ39-'2000 250 200 0 PP'!AQ39)/('2000 250 200 15 PP'!AQ39+'2000 250 200 0 PP'!AQ39)</f>
        <v>-7.7817902996317012E-4</v>
      </c>
      <c r="AR39">
        <f>2*('2000 250 200 15 PP'!AR39-'2000 250 200 0 PP'!AR39)/('2000 250 200 15 PP'!AR39+'2000 250 200 0 PP'!AR39)</f>
        <v>2.1351652562275324E-4</v>
      </c>
      <c r="AS39">
        <f>2*('2000 250 200 15 PP'!AS39-'2000 250 200 0 PP'!AS39)/('2000 250 200 15 PP'!AS39+'2000 250 200 0 PP'!AS39)</f>
        <v>-4.2048847334938058E-4</v>
      </c>
      <c r="AT39">
        <f>2*('2000 250 200 15 PP'!AT39-'2000 250 200 0 PP'!AT39)/('2000 250 200 15 PP'!AT39+'2000 250 200 0 PP'!AT39)</f>
        <v>-7.8655548564481417E-4</v>
      </c>
      <c r="AU39">
        <f>2*('2000 250 200 15 PP'!AU39-'2000 250 200 0 PP'!AU39)/('2000 250 200 15 PP'!AU39+'2000 250 200 0 PP'!AU39)</f>
        <v>3.235545193312014E-4</v>
      </c>
      <c r="AV39">
        <f>2*('2000 250 200 15 PP'!AV39-'2000 250 200 0 PP'!AV39)/('2000 250 200 15 PP'!AV39+'2000 250 200 0 PP'!AV39)</f>
        <v>-3.1040638554298111E-4</v>
      </c>
      <c r="AW39">
        <f>2*('2000 250 200 15 PP'!AW39-'2000 250 200 0 PP'!AW39)/('2000 250 200 15 PP'!AW39+'2000 250 200 0 PP'!AW39)</f>
        <v>4.2117222792508678E-4</v>
      </c>
      <c r="AX39">
        <f>'2000 250 200 15 PP'!AX39-'2000 250 200 0 PP'!AX39</f>
        <v>8.1075365489069462E-5</v>
      </c>
      <c r="AY39">
        <f>'2000 250 200 15 PP'!AY39-'2000 250 200 0 PP'!AY39</f>
        <v>-2.3222285125412689E-6</v>
      </c>
      <c r="AZ39">
        <f>'2000 250 200 15 PP'!AZ39-'2000 250 200 0 PP'!AZ39</f>
        <v>-2.6282138528843646E-5</v>
      </c>
      <c r="BA39">
        <f>'2000 250 200 15 PP'!BA39-'2000 250 200 0 PP'!BA39</f>
        <v>-3.3649667082441548E-5</v>
      </c>
      <c r="BB39">
        <f>'2000 250 200 15 PP'!BB39-'2000 250 200 0 PP'!BB39</f>
        <v>-3.4445388567672097E-5</v>
      </c>
      <c r="BC39">
        <f>'2000 250 200 15 PP'!BC39-'2000 250 200 0 PP'!BC39</f>
        <v>-3.1256792848849413E-5</v>
      </c>
      <c r="BD39">
        <f>'2000 250 200 15 PP'!BD39-'2000 250 200 0 PP'!BD39</f>
        <v>-2.7933170672927998E-5</v>
      </c>
      <c r="BE39">
        <f>'2000 250 200 15 PP'!BE39-'2000 250 200 0 PP'!BE39</f>
        <v>-2.4956388878588642E-5</v>
      </c>
      <c r="BF39">
        <f>'2000 250 200 15 PP'!BF39-'2000 250 200 0 PP'!BF39</f>
        <v>9.4841590828564915E-5</v>
      </c>
      <c r="BG39">
        <f>'2000 250 200 15 PP'!BG39-'2000 250 200 0 PP'!BG39</f>
        <v>5.0743953968757083E-6</v>
      </c>
      <c r="BH39">
        <f>'2000 250 200 15 PP'!BH39-'2000 250 200 0 PP'!BH39</f>
        <v>-1.4471006760469196E-5</v>
      </c>
      <c r="BI39">
        <f>'2000 250 200 15 PP'!BI39-'2000 250 200 0 PP'!BI39</f>
        <v>-1.8485454107000643E-5</v>
      </c>
      <c r="BJ39">
        <f>'2000 250 200 15 PP'!BJ39-'2000 250 200 0 PP'!BJ39</f>
        <v>-1.8277371819933053E-5</v>
      </c>
      <c r="BK39">
        <f>'2000 250 200 15 PP'!BK39-'2000 250 200 0 PP'!BK39</f>
        <v>-1.521098426503914E-5</v>
      </c>
      <c r="BL39">
        <f>'2000 250 200 15 PP'!BL39-'2000 250 200 0 PP'!BL39</f>
        <v>-1.24770864508017E-5</v>
      </c>
      <c r="BM39">
        <f>'2000 250 200 15 PP'!BM39-'2000 250 200 0 PP'!BM39</f>
        <v>9.5564540736503556E-5</v>
      </c>
      <c r="BN39">
        <f>'2000 250 200 15 PP'!BN39-'2000 250 200 0 PP'!BN39</f>
        <v>8.7509832298882095E-6</v>
      </c>
      <c r="BO39">
        <f>'2000 250 200 15 PP'!BO39-'2000 250 200 0 PP'!BO39</f>
        <v>-6.841954394563865E-6</v>
      </c>
      <c r="BP39">
        <f>'2000 250 200 15 PP'!BP39-'2000 250 200 0 PP'!BP39</f>
        <v>-8.9897461040683302E-6</v>
      </c>
      <c r="BQ39">
        <f>'2000 250 200 15 PP'!BQ39-'2000 250 200 0 PP'!BQ39</f>
        <v>-9.1691037906356521E-6</v>
      </c>
      <c r="BR39">
        <f>'2000 250 200 15 PP'!BR39-'2000 250 200 0 PP'!BR39</f>
        <v>-7.106364165725132E-6</v>
      </c>
      <c r="BS39">
        <f>'2000 250 200 15 PP'!BS39-'2000 250 200 0 PP'!BS39</f>
        <v>9.2399858035718818E-5</v>
      </c>
      <c r="BT39">
        <f>'2000 250 200 15 PP'!BT39-'2000 250 200 0 PP'!BT39</f>
        <v>9.9786533604567795E-6</v>
      </c>
      <c r="BU39">
        <f>'2000 250 200 15 PP'!BU39-'2000 250 200 0 PP'!BU39</f>
        <v>-3.0855976601504298E-6</v>
      </c>
      <c r="BV39">
        <f>'2000 250 200 15 PP'!BV39-'2000 250 200 0 PP'!BV39</f>
        <v>-4.0252616733682522E-6</v>
      </c>
      <c r="BW39">
        <f>'2000 250 200 15 PP'!BW39-'2000 250 200 0 PP'!BW39</f>
        <v>-4.7273011673718002E-6</v>
      </c>
      <c r="BX39">
        <f>'2000 250 200 15 PP'!BX39-'2000 250 200 0 PP'!BX39</f>
        <v>8.80442409603166E-5</v>
      </c>
      <c r="BY39">
        <f>'2000 250 200 15 PP'!BY39-'2000 250 200 0 PP'!BY39</f>
        <v>1.010811589190197E-5</v>
      </c>
      <c r="BZ39">
        <f>'2000 250 200 15 PP'!BZ39-'2000 250 200 0 PP'!BZ39</f>
        <v>-1.5309128702858943E-6</v>
      </c>
      <c r="CA39">
        <f>'2000 250 200 15 PP'!CA39-'2000 250 200 0 PP'!CA39</f>
        <v>-1.4412019466707865E-6</v>
      </c>
      <c r="CB39">
        <f>'2000 250 200 15 PP'!CB39-'2000 250 200 0 PP'!CB39</f>
        <v>8.343635609833755E-5</v>
      </c>
      <c r="CC39">
        <f>'2000 250 200 15 PP'!CC39-'2000 250 200 0 PP'!CC39</f>
        <v>9.9284070545491154E-6</v>
      </c>
      <c r="CD39">
        <f>'2000 250 200 15 PP'!CD39-'2000 250 200 0 PP'!CD39</f>
        <v>-1.1590705910405341E-6</v>
      </c>
      <c r="CE39">
        <f>'2000 250 200 15 PP'!CE39-'2000 250 200 0 PP'!CE39</f>
        <v>7.8849551266468865E-5</v>
      </c>
      <c r="CF39">
        <f>'2000 250 200 15 PP'!CF39-'2000 250 200 0 PP'!CF39</f>
        <v>9.8714865542220975E-6</v>
      </c>
      <c r="CG39">
        <f>'2000 250 200 15 PP'!CG39-'2000 250 200 0 PP'!CG39</f>
        <v>7.4269169311302896E-5</v>
      </c>
      <c r="CH39" s="7">
        <v>250</v>
      </c>
      <c r="CI39" s="8">
        <v>250</v>
      </c>
      <c r="CJ39" s="8">
        <v>240</v>
      </c>
      <c r="CK39" s="8">
        <f t="shared" si="8"/>
        <v>1</v>
      </c>
      <c r="CL39" s="8">
        <f t="shared" si="9"/>
        <v>1</v>
      </c>
      <c r="CM39">
        <f t="shared" si="10"/>
        <v>0.04</v>
      </c>
      <c r="CN39">
        <f t="shared" si="14"/>
        <v>375</v>
      </c>
      <c r="CO39">
        <f t="shared" si="19"/>
        <v>500</v>
      </c>
      <c r="CP39">
        <f t="shared" si="19"/>
        <v>625</v>
      </c>
      <c r="CQ39">
        <f t="shared" si="19"/>
        <v>750</v>
      </c>
      <c r="CR39">
        <f t="shared" si="19"/>
        <v>875</v>
      </c>
      <c r="CS39">
        <f t="shared" si="19"/>
        <v>1000</v>
      </c>
      <c r="CT39">
        <f t="shared" si="19"/>
        <v>1125</v>
      </c>
      <c r="CU39">
        <f t="shared" si="19"/>
        <v>1250</v>
      </c>
      <c r="CV39">
        <f t="shared" si="16"/>
        <v>1.5</v>
      </c>
      <c r="CW39">
        <f t="shared" si="16"/>
        <v>2</v>
      </c>
      <c r="CX39">
        <f t="shared" si="16"/>
        <v>2.5</v>
      </c>
      <c r="CY39">
        <f t="shared" si="16"/>
        <v>3</v>
      </c>
      <c r="CZ39">
        <f t="shared" si="16"/>
        <v>3.5</v>
      </c>
      <c r="DA39">
        <f t="shared" si="16"/>
        <v>4</v>
      </c>
      <c r="DB39">
        <f t="shared" si="16"/>
        <v>4.5</v>
      </c>
      <c r="DC39">
        <f t="shared" si="16"/>
        <v>5</v>
      </c>
      <c r="DD39" s="11">
        <f t="shared" si="17"/>
        <v>2.6666666666666668E-2</v>
      </c>
      <c r="DE39" s="11">
        <f t="shared" si="17"/>
        <v>0.02</v>
      </c>
      <c r="DF39" s="11">
        <f t="shared" si="17"/>
        <v>1.6E-2</v>
      </c>
      <c r="DG39" s="11">
        <f t="shared" si="17"/>
        <v>1.3333333333333334E-2</v>
      </c>
      <c r="DH39" s="11">
        <f t="shared" si="17"/>
        <v>1.1428571428571429E-2</v>
      </c>
      <c r="DI39" s="11">
        <f t="shared" si="17"/>
        <v>0.01</v>
      </c>
      <c r="DJ39" s="11">
        <f t="shared" si="17"/>
        <v>8.8888888888888889E-3</v>
      </c>
      <c r="DK39" s="11">
        <f t="shared" si="17"/>
        <v>8.0000000000000002E-3</v>
      </c>
    </row>
    <row r="40" spans="1:115">
      <c r="A40">
        <f>'2000 250 200 1'!A41</f>
        <v>37</v>
      </c>
      <c r="B40">
        <f t="shared" si="6"/>
        <v>-370</v>
      </c>
      <c r="C40">
        <f>'2000 250 200 1'!B41</f>
        <v>7.1840000000000001E-2</v>
      </c>
      <c r="D40">
        <f t="shared" si="7"/>
        <v>-1.143633676340752</v>
      </c>
      <c r="E40">
        <f>2*('2000 250 200 15 PP'!E40-'2000 250 200 0 PP'!E40)/('2000 250 200 15 PP'!E40+'2000 250 200 0 PP'!E40)</f>
        <v>-5.2787925969391945E-4</v>
      </c>
      <c r="F40">
        <f>2*('2000 250 200 15 PP'!F40-'2000 250 200 0 PP'!F40)/('2000 250 200 15 PP'!F40+'2000 250 200 0 PP'!F40)</f>
        <v>-7.9311781413059787E-4</v>
      </c>
      <c r="G40">
        <f>2*('2000 250 200 15 PP'!G40-'2000 250 200 0 PP'!G40)/('2000 250 200 15 PP'!G40+'2000 250 200 0 PP'!G40)</f>
        <v>-7.8731015810310737E-4</v>
      </c>
      <c r="H40">
        <f>2*('2000 250 200 15 PP'!H40-'2000 250 200 0 PP'!H40)/('2000 250 200 15 PP'!H40+'2000 250 200 0 PP'!H40)</f>
        <v>-7.3044671210803036E-4</v>
      </c>
      <c r="I40">
        <f>2*('2000 250 200 15 PP'!I40-'2000 250 200 0 PP'!I40)/('2000 250 200 15 PP'!I40+'2000 250 200 0 PP'!I40)</f>
        <v>-6.5866418907918579E-4</v>
      </c>
      <c r="J40">
        <f>2*('2000 250 200 15 PP'!J40-'2000 250 200 0 PP'!J40)/('2000 250 200 15 PP'!J40+'2000 250 200 0 PP'!J40)</f>
        <v>-5.8849834922839296E-4</v>
      </c>
      <c r="K40">
        <f>2*('2000 250 200 15 PP'!K40-'2000 250 200 0 PP'!K40)/('2000 250 200 15 PP'!K40+'2000 250 200 0 PP'!K40)</f>
        <v>-5.2384346520619612E-4</v>
      </c>
      <c r="L40">
        <f>2*('2000 250 200 15 PP'!L40-'2000 250 200 0 PP'!L40)/('2000 250 200 15 PP'!L40+'2000 250 200 0 PP'!L40)</f>
        <v>-4.6564120860111157E-4</v>
      </c>
      <c r="M40">
        <f>2*('2000 250 200 15 PP'!M40-'2000 250 200 0 PP'!M40)/('2000 250 200 15 PP'!M40+'2000 250 200 0 PP'!M40)</f>
        <v>-4.1441674660355098E-4</v>
      </c>
      <c r="N40">
        <f>2*('2000 250 200 15 PP'!N40-'2000 250 200 0 PP'!N40)/('2000 250 200 15 PP'!N40+'2000 250 200 0 PP'!N40)</f>
        <v>-3.6816861778447694E-4</v>
      </c>
      <c r="O40">
        <f>2*('2000 250 200 15 PP'!O40-'2000 250 200 0 PP'!O40)/('2000 250 200 15 PP'!O40+'2000 250 200 0 PP'!O40)</f>
        <v>-7.9880400883024835E-4</v>
      </c>
      <c r="P40">
        <f>2*('2000 250 200 15 PP'!P40-'2000 250 200 0 PP'!P40)/('2000 250 200 15 PP'!P40+'2000 250 200 0 PP'!P40)</f>
        <v>-8.6300884417942012E-4</v>
      </c>
      <c r="Q40">
        <f>2*('2000 250 200 15 PP'!Q40-'2000 250 200 0 PP'!Q40)/('2000 250 200 15 PP'!Q40+'2000 250 200 0 PP'!Q40)</f>
        <v>-8.5044145529856714E-4</v>
      </c>
      <c r="R40">
        <f>2*('2000 250 200 15 PP'!R40-'2000 250 200 0 PP'!R40)/('2000 250 200 15 PP'!R40+'2000 250 200 0 PP'!R40)</f>
        <v>-7.9939961093345455E-4</v>
      </c>
      <c r="S40">
        <f>2*('2000 250 200 15 PP'!S40-'2000 250 200 0 PP'!S40)/('2000 250 200 15 PP'!S40+'2000 250 200 0 PP'!S40)</f>
        <v>-7.3954993544523109E-4</v>
      </c>
      <c r="T40">
        <f>2*('2000 250 200 15 PP'!T40-'2000 250 200 0 PP'!T40)/('2000 250 200 15 PP'!T40+'2000 250 200 0 PP'!T40)</f>
        <v>-6.7893182299719591E-4</v>
      </c>
      <c r="U40">
        <f>2*('2000 250 200 15 PP'!U40-'2000 250 200 0 PP'!U40)/('2000 250 200 15 PP'!U40+'2000 250 200 0 PP'!U40)</f>
        <v>-6.1888513520248062E-4</v>
      </c>
      <c r="V40">
        <f>2*('2000 250 200 15 PP'!V40-'2000 250 200 0 PP'!V40)/('2000 250 200 15 PP'!V40+'2000 250 200 0 PP'!V40)</f>
        <v>-1.7985145909919209E-4</v>
      </c>
      <c r="W40">
        <f>2*('2000 250 200 15 PP'!W40-'2000 250 200 0 PP'!W40)/('2000 250 200 15 PP'!W40+'2000 250 200 0 PP'!W40)</f>
        <v>-7.5231357570875921E-4</v>
      </c>
      <c r="X40">
        <f>2*('2000 250 200 15 PP'!X40-'2000 250 200 0 PP'!X40)/('2000 250 200 15 PP'!X40+'2000 250 200 0 PP'!X40)</f>
        <v>-8.7549025522226285E-4</v>
      </c>
      <c r="Y40">
        <f>2*('2000 250 200 15 PP'!Y40-'2000 250 200 0 PP'!Y40)/('2000 250 200 15 PP'!Y40+'2000 250 200 0 PP'!Y40)</f>
        <v>-9.1439694347541427E-4</v>
      </c>
      <c r="Z40">
        <f>2*('2000 250 200 15 PP'!Z40-'2000 250 200 0 PP'!Z40)/('2000 250 200 15 PP'!Z40+'2000 250 200 0 PP'!Z40)</f>
        <v>-8.896227243208384E-4</v>
      </c>
      <c r="AA40">
        <f>2*('2000 250 200 15 PP'!AA40-'2000 250 200 0 PP'!AA40)/('2000 250 200 15 PP'!AA40+'2000 250 200 0 PP'!AA40)</f>
        <v>-8.461622215631125E-4</v>
      </c>
      <c r="AB40">
        <f>2*('2000 250 200 15 PP'!AB40-'2000 250 200 0 PP'!AB40)/('2000 250 200 15 PP'!AB40+'2000 250 200 0 PP'!AB40)</f>
        <v>-7.9950952131534094E-4</v>
      </c>
      <c r="AC40">
        <f>2*('2000 250 200 15 PP'!AC40-'2000 250 200 0 PP'!AC40)/('2000 250 200 15 PP'!AC40+'2000 250 200 0 PP'!AC40)</f>
        <v>1.469244433051536E-5</v>
      </c>
      <c r="AD40">
        <f>2*('2000 250 200 15 PP'!AD40-'2000 250 200 0 PP'!AD40)/('2000 250 200 15 PP'!AD40+'2000 250 200 0 PP'!AD40)</f>
        <v>-6.8203206034758018E-4</v>
      </c>
      <c r="AE40">
        <f>2*('2000 250 200 15 PP'!AE40-'2000 250 200 0 PP'!AE40)/('2000 250 200 15 PP'!AE40+'2000 250 200 0 PP'!AE40)</f>
        <v>-8.4481934575039459E-4</v>
      </c>
      <c r="AF40">
        <f>2*('2000 250 200 15 PP'!AF40-'2000 250 200 0 PP'!AF40)/('2000 250 200 15 PP'!AF40+'2000 250 200 0 PP'!AF40)</f>
        <v>-9.3914167421565618E-4</v>
      </c>
      <c r="AG40">
        <f>2*('2000 250 200 15 PP'!AG40-'2000 250 200 0 PP'!AG40)/('2000 250 200 15 PP'!AG40+'2000 250 200 0 PP'!AG40)</f>
        <v>-9.4198325622850073E-4</v>
      </c>
      <c r="AH40">
        <f>2*('2000 250 200 15 PP'!AH40-'2000 250 200 0 PP'!AH40)/('2000 250 200 15 PP'!AH40+'2000 250 200 0 PP'!AH40)</f>
        <v>-9.1183878925637889E-4</v>
      </c>
      <c r="AI40">
        <f>2*('2000 250 200 15 PP'!AI40-'2000 250 200 0 PP'!AI40)/('2000 250 200 15 PP'!AI40+'2000 250 200 0 PP'!AI40)</f>
        <v>2.0707534157114868E-4</v>
      </c>
      <c r="AJ40">
        <f>2*('2000 250 200 15 PP'!AJ40-'2000 250 200 0 PP'!AJ40)/('2000 250 200 15 PP'!AJ40+'2000 250 200 0 PP'!AJ40)</f>
        <v>-6.0575801204134912E-4</v>
      </c>
      <c r="AK40">
        <f>2*('2000 250 200 15 PP'!AK40-'2000 250 200 0 PP'!AK40)/('2000 250 200 15 PP'!AK40+'2000 250 200 0 PP'!AK40)</f>
        <v>-7.8339285607632056E-4</v>
      </c>
      <c r="AL40">
        <f>2*('2000 250 200 15 PP'!AL40-'2000 250 200 0 PP'!AL40)/('2000 250 200 15 PP'!AL40+'2000 250 200 0 PP'!AL40)</f>
        <v>-9.3678822520684235E-4</v>
      </c>
      <c r="AM40">
        <f>2*('2000 250 200 15 PP'!AM40-'2000 250 200 0 PP'!AM40)/('2000 250 200 15 PP'!AM40+'2000 250 200 0 PP'!AM40)</f>
        <v>-9.7217263404785858E-4</v>
      </c>
      <c r="AN40">
        <f>2*('2000 250 200 15 PP'!AN40-'2000 250 200 0 PP'!AN40)/('2000 250 200 15 PP'!AN40+'2000 250 200 0 PP'!AN40)</f>
        <v>3.9529959780747718E-4</v>
      </c>
      <c r="AO40">
        <f>2*('2000 250 200 15 PP'!AO40-'2000 250 200 0 PP'!AO40)/('2000 250 200 15 PP'!AO40+'2000 250 200 0 PP'!AO40)</f>
        <v>-5.3538378547538022E-4</v>
      </c>
      <c r="AP40">
        <f>2*('2000 250 200 15 PP'!AP40-'2000 250 200 0 PP'!AP40)/('2000 250 200 15 PP'!AP40+'2000 250 200 0 PP'!AP40)</f>
        <v>-6.9851679822101234E-4</v>
      </c>
      <c r="AQ40">
        <f>2*('2000 250 200 15 PP'!AQ40-'2000 250 200 0 PP'!AQ40)/('2000 250 200 15 PP'!AQ40+'2000 250 200 0 PP'!AQ40)</f>
        <v>-9.1181021483185303E-4</v>
      </c>
      <c r="AR40">
        <f>2*('2000 250 200 15 PP'!AR40-'2000 250 200 0 PP'!AR40)/('2000 250 200 15 PP'!AR40+'2000 250 200 0 PP'!AR40)</f>
        <v>5.8035266577525352E-4</v>
      </c>
      <c r="AS40">
        <f>2*('2000 250 200 15 PP'!AS40-'2000 250 200 0 PP'!AS40)/('2000 250 200 15 PP'!AS40+'2000 250 200 0 PP'!AS40)</f>
        <v>-4.7953153992239092E-4</v>
      </c>
      <c r="AT40">
        <f>2*('2000 250 200 15 PP'!AT40-'2000 250 200 0 PP'!AT40)/('2000 250 200 15 PP'!AT40+'2000 250 200 0 PP'!AT40)</f>
        <v>-5.9612244191583372E-4</v>
      </c>
      <c r="AU40">
        <f>2*('2000 250 200 15 PP'!AU40-'2000 250 200 0 PP'!AU40)/('2000 250 200 15 PP'!AU40+'2000 250 200 0 PP'!AU40)</f>
        <v>7.646430293135367E-4</v>
      </c>
      <c r="AV40">
        <f>2*('2000 250 200 15 PP'!AV40-'2000 250 200 0 PP'!AV40)/('2000 250 200 15 PP'!AV40+'2000 250 200 0 PP'!AV40)</f>
        <v>-4.4444511298583522E-4</v>
      </c>
      <c r="AW40">
        <f>2*('2000 250 200 15 PP'!AW40-'2000 250 200 0 PP'!AW40)/('2000 250 200 15 PP'!AW40+'2000 250 200 0 PP'!AW40)</f>
        <v>9.5117605977922842E-4</v>
      </c>
      <c r="AX40">
        <f>'2000 250 200 15 PP'!AX40-'2000 250 200 0 PP'!AX40</f>
        <v>1.0532489391917865E-4</v>
      </c>
      <c r="AY40">
        <f>'2000 250 200 15 PP'!AY40-'2000 250 200 0 PP'!AY40</f>
        <v>-2.5719919976574523E-6</v>
      </c>
      <c r="AZ40">
        <f>'2000 250 200 15 PP'!AZ40-'2000 250 200 0 PP'!AZ40</f>
        <v>-2.6312124531024939E-5</v>
      </c>
      <c r="BA40">
        <f>'2000 250 200 15 PP'!BA40-'2000 250 200 0 PP'!BA40</f>
        <v>-3.3988646327587357E-5</v>
      </c>
      <c r="BB40">
        <f>'2000 250 200 15 PP'!BB40-'2000 250 200 0 PP'!BB40</f>
        <v>-3.3686044117214875E-5</v>
      </c>
      <c r="BC40">
        <f>'2000 250 200 15 PP'!BC40-'2000 250 200 0 PP'!BC40</f>
        <v>-3.1322794711019508E-5</v>
      </c>
      <c r="BD40">
        <f>'2000 250 200 15 PP'!BD40-'2000 250 200 0 PP'!BD40</f>
        <v>-2.8374689969301592E-5</v>
      </c>
      <c r="BE40">
        <f>'2000 250 200 15 PP'!BE40-'2000 250 200 0 PP'!BE40</f>
        <v>-2.5087020478875566E-5</v>
      </c>
      <c r="BF40">
        <f>'2000 250 200 15 PP'!BF40-'2000 250 200 0 PP'!BF40</f>
        <v>1.2310827539091518E-4</v>
      </c>
      <c r="BG40">
        <f>'2000 250 200 15 PP'!BG40-'2000 250 200 0 PP'!BG40</f>
        <v>4.8194169394444319E-6</v>
      </c>
      <c r="BH40">
        <f>'2000 250 200 15 PP'!BH40-'2000 250 200 0 PP'!BH40</f>
        <v>-1.4381078325506613E-5</v>
      </c>
      <c r="BI40">
        <f>'2000 250 200 15 PP'!BI40-'2000 250 200 0 PP'!BI40</f>
        <v>-1.9102860543920852E-5</v>
      </c>
      <c r="BJ40">
        <f>'2000 250 200 15 PP'!BJ40-'2000 250 200 0 PP'!BJ40</f>
        <v>-1.7553632865457969E-5</v>
      </c>
      <c r="BK40">
        <f>'2000 250 200 15 PP'!BK40-'2000 250 200 0 PP'!BK40</f>
        <v>-1.5070544641865302E-5</v>
      </c>
      <c r="BL40">
        <f>'2000 250 200 15 PP'!BL40-'2000 250 200 0 PP'!BL40</f>
        <v>-1.2797838116376803E-5</v>
      </c>
      <c r="BM40">
        <f>'2000 250 200 15 PP'!BM40-'2000 250 200 0 PP'!BM40</f>
        <v>1.2517212267715294E-4</v>
      </c>
      <c r="BN40">
        <f>'2000 250 200 15 PP'!BN40-'2000 250 200 0 PP'!BN40</f>
        <v>8.4412105214037858E-6</v>
      </c>
      <c r="BO40">
        <f>'2000 250 200 15 PP'!BO40-'2000 250 200 0 PP'!BO40</f>
        <v>-6.4197569538959609E-6</v>
      </c>
      <c r="BP40">
        <f>'2000 250 200 15 PP'!BP40-'2000 250 200 0 PP'!BP40</f>
        <v>-9.9345458163327405E-6</v>
      </c>
      <c r="BQ40">
        <f>'2000 250 200 15 PP'!BQ40-'2000 250 200 0 PP'!BQ40</f>
        <v>-8.6145887072432148E-6</v>
      </c>
      <c r="BR40">
        <f>'2000 250 200 15 PP'!BR40-'2000 250 200 0 PP'!BR40</f>
        <v>-6.8023691491801708E-6</v>
      </c>
      <c r="BS40">
        <f>'2000 250 200 15 PP'!BS40-'2000 250 200 0 PP'!BS40</f>
        <v>1.2266717915246361E-4</v>
      </c>
      <c r="BT40">
        <f>'2000 250 200 15 PP'!BT40-'2000 250 200 0 PP'!BT40</f>
        <v>9.4632412871928362E-6</v>
      </c>
      <c r="BU40">
        <f>'2000 250 200 15 PP'!BU40-'2000 250 200 0 PP'!BU40</f>
        <v>-2.1502673765265434E-6</v>
      </c>
      <c r="BV40">
        <f>'2000 250 200 15 PP'!BV40-'2000 250 200 0 PP'!BV40</f>
        <v>-5.2279258234595727E-6</v>
      </c>
      <c r="BW40">
        <f>'2000 250 200 15 PP'!BW40-'2000 250 200 0 PP'!BW40</f>
        <v>-4.4132922712124267E-6</v>
      </c>
      <c r="BX40">
        <f>'2000 250 200 15 PP'!BX40-'2000 250 200 0 PP'!BX40</f>
        <v>1.1882191811592169E-4</v>
      </c>
      <c r="BY40">
        <f>'2000 250 200 15 PP'!BY40-'2000 250 200 0 PP'!BY40</f>
        <v>9.1082633885686271E-6</v>
      </c>
      <c r="BZ40">
        <f>'2000 250 200 15 PP'!BZ40-'2000 250 200 0 PP'!BZ40</f>
        <v>7.0991480118076655E-8</v>
      </c>
      <c r="CA40">
        <f>'2000 250 200 15 PP'!CA40-'2000 250 200 0 PP'!CA40</f>
        <v>-2.7712475883668458E-6</v>
      </c>
      <c r="CB40">
        <f>'2000 250 200 15 PP'!CB40-'2000 250 200 0 PP'!CB40</f>
        <v>1.1483200714246244E-4</v>
      </c>
      <c r="CC40">
        <f>'2000 250 200 15 PP'!CC40-'2000 250 200 0 PP'!CC40</f>
        <v>8.0741147674388836E-6</v>
      </c>
      <c r="CD40">
        <f>'2000 250 200 15 PP'!CD40-'2000 250 200 0 PP'!CD40</f>
        <v>1.1930802923994926E-6</v>
      </c>
      <c r="CE40">
        <f>'2000 250 200 15 PP'!CE40-'2000 250 200 0 PP'!CE40</f>
        <v>1.111970041844379E-4</v>
      </c>
      <c r="CF40">
        <f>'2000 250 200 15 PP'!CF40-'2000 250 200 0 PP'!CF40</f>
        <v>6.7408760549524105E-6</v>
      </c>
      <c r="CG40">
        <f>'2000 250 200 15 PP'!CG40-'2000 250 200 0 PP'!CG40</f>
        <v>1.0812702708833111E-4</v>
      </c>
      <c r="CH40" s="7">
        <v>250</v>
      </c>
      <c r="CI40" s="8">
        <v>250</v>
      </c>
      <c r="CJ40" s="8">
        <v>240</v>
      </c>
      <c r="CK40" s="8">
        <f t="shared" si="8"/>
        <v>1</v>
      </c>
      <c r="CL40" s="8">
        <f t="shared" si="9"/>
        <v>1</v>
      </c>
      <c r="CM40">
        <f t="shared" si="10"/>
        <v>0.04</v>
      </c>
      <c r="CN40">
        <f t="shared" si="14"/>
        <v>375</v>
      </c>
      <c r="CO40">
        <f t="shared" si="19"/>
        <v>500</v>
      </c>
      <c r="CP40">
        <f t="shared" si="19"/>
        <v>625</v>
      </c>
      <c r="CQ40">
        <f t="shared" si="19"/>
        <v>750</v>
      </c>
      <c r="CR40">
        <f t="shared" si="19"/>
        <v>875</v>
      </c>
      <c r="CS40">
        <f t="shared" si="19"/>
        <v>1000</v>
      </c>
      <c r="CT40">
        <f t="shared" si="19"/>
        <v>1125</v>
      </c>
      <c r="CU40">
        <f t="shared" si="19"/>
        <v>1250</v>
      </c>
      <c r="CV40">
        <f t="shared" si="16"/>
        <v>1.5</v>
      </c>
      <c r="CW40">
        <f t="shared" si="16"/>
        <v>2</v>
      </c>
      <c r="CX40">
        <f t="shared" si="16"/>
        <v>2.5</v>
      </c>
      <c r="CY40">
        <f t="shared" si="16"/>
        <v>3</v>
      </c>
      <c r="CZ40">
        <f t="shared" si="16"/>
        <v>3.5</v>
      </c>
      <c r="DA40">
        <f t="shared" si="16"/>
        <v>4</v>
      </c>
      <c r="DB40">
        <f t="shared" si="16"/>
        <v>4.5</v>
      </c>
      <c r="DC40">
        <f t="shared" si="16"/>
        <v>5</v>
      </c>
      <c r="DD40" s="11">
        <f t="shared" si="17"/>
        <v>2.6666666666666668E-2</v>
      </c>
      <c r="DE40" s="11">
        <f t="shared" si="17"/>
        <v>0.02</v>
      </c>
      <c r="DF40" s="11">
        <f t="shared" si="17"/>
        <v>1.6E-2</v>
      </c>
      <c r="DG40" s="11">
        <f t="shared" si="17"/>
        <v>1.3333333333333334E-2</v>
      </c>
      <c r="DH40" s="11">
        <f t="shared" si="17"/>
        <v>1.1428571428571429E-2</v>
      </c>
      <c r="DI40" s="11">
        <f t="shared" si="17"/>
        <v>0.01</v>
      </c>
      <c r="DJ40" s="11">
        <f t="shared" si="17"/>
        <v>8.8888888888888889E-3</v>
      </c>
      <c r="DK40" s="11">
        <f t="shared" si="17"/>
        <v>8.0000000000000002E-3</v>
      </c>
    </row>
    <row r="41" spans="1:115">
      <c r="A41">
        <f>'2000 250 200 1'!A42</f>
        <v>38</v>
      </c>
      <c r="B41">
        <f t="shared" si="6"/>
        <v>-380</v>
      </c>
      <c r="C41">
        <f>'2000 250 200 1'!B42</f>
        <v>8.0629999999999993E-2</v>
      </c>
      <c r="D41">
        <f t="shared" si="7"/>
        <v>-1.0935033402006471</v>
      </c>
      <c r="E41">
        <f>2*('2000 250 200 15 PP'!E41-'2000 250 200 0 PP'!E41)/('2000 250 200 15 PP'!E41+'2000 250 200 0 PP'!E41)</f>
        <v>-4.2255851898223963E-4</v>
      </c>
      <c r="F41">
        <f>2*('2000 250 200 15 PP'!F41-'2000 250 200 0 PP'!F41)/('2000 250 200 15 PP'!F41+'2000 250 200 0 PP'!F41)</f>
        <v>-7.9014331665618542E-4</v>
      </c>
      <c r="G41">
        <f>2*('2000 250 200 15 PP'!G41-'2000 250 200 0 PP'!G41)/('2000 250 200 15 PP'!G41+'2000 250 200 0 PP'!G41)</f>
        <v>-7.8418004640091934E-4</v>
      </c>
      <c r="H41">
        <f>2*('2000 250 200 15 PP'!H41-'2000 250 200 0 PP'!H41)/('2000 250 200 15 PP'!H41+'2000 250 200 0 PP'!H41)</f>
        <v>-7.2719812719338481E-4</v>
      </c>
      <c r="I41">
        <f>2*('2000 250 200 15 PP'!I41-'2000 250 200 0 PP'!I41)/('2000 250 200 15 PP'!I41+'2000 250 200 0 PP'!I41)</f>
        <v>-6.5506144235689978E-4</v>
      </c>
      <c r="J41">
        <f>2*('2000 250 200 15 PP'!J41-'2000 250 200 0 PP'!J41)/('2000 250 200 15 PP'!J41+'2000 250 200 0 PP'!J41)</f>
        <v>-5.8637977676160517E-4</v>
      </c>
      <c r="K41">
        <f>2*('2000 250 200 15 PP'!K41-'2000 250 200 0 PP'!K41)/('2000 250 200 15 PP'!K41+'2000 250 200 0 PP'!K41)</f>
        <v>-5.213677707549449E-4</v>
      </c>
      <c r="L41">
        <f>2*('2000 250 200 15 PP'!L41-'2000 250 200 0 PP'!L41)/('2000 250 200 15 PP'!L41+'2000 250 200 0 PP'!L41)</f>
        <v>-4.6236927711883273E-4</v>
      </c>
      <c r="M41">
        <f>2*('2000 250 200 15 PP'!M41-'2000 250 200 0 PP'!M41)/('2000 250 200 15 PP'!M41+'2000 250 200 0 PP'!M41)</f>
        <v>-4.1114798775507825E-4</v>
      </c>
      <c r="N41">
        <f>2*('2000 250 200 15 PP'!N41-'2000 250 200 0 PP'!N41)/('2000 250 200 15 PP'!N41+'2000 250 200 0 PP'!N41)</f>
        <v>-2.0094729934812543E-4</v>
      </c>
      <c r="O41">
        <f>2*('2000 250 200 15 PP'!O41-'2000 250 200 0 PP'!O41)/('2000 250 200 15 PP'!O41+'2000 250 200 0 PP'!O41)</f>
        <v>-7.9598388094683349E-4</v>
      </c>
      <c r="P41">
        <f>2*('2000 250 200 15 PP'!P41-'2000 250 200 0 PP'!P41)/('2000 250 200 15 PP'!P41+'2000 250 200 0 PP'!P41)</f>
        <v>-8.6005331728818981E-4</v>
      </c>
      <c r="Q41">
        <f>2*('2000 250 200 15 PP'!Q41-'2000 250 200 0 PP'!Q41)/('2000 250 200 15 PP'!Q41+'2000 250 200 0 PP'!Q41)</f>
        <v>-8.4780403192847003E-4</v>
      </c>
      <c r="R41">
        <f>2*('2000 250 200 15 PP'!R41-'2000 250 200 0 PP'!R41)/('2000 250 200 15 PP'!R41+'2000 250 200 0 PP'!R41)</f>
        <v>-7.9283477055900903E-4</v>
      </c>
      <c r="S41">
        <f>2*('2000 250 200 15 PP'!S41-'2000 250 200 0 PP'!S41)/('2000 250 200 15 PP'!S41+'2000 250 200 0 PP'!S41)</f>
        <v>-7.3827837897410956E-4</v>
      </c>
      <c r="T41">
        <f>2*('2000 250 200 15 PP'!T41-'2000 250 200 0 PP'!T41)/('2000 250 200 15 PP'!T41+'2000 250 200 0 PP'!T41)</f>
        <v>-6.7859012810720493E-4</v>
      </c>
      <c r="U41">
        <f>2*('2000 250 200 15 PP'!U41-'2000 250 200 0 PP'!U41)/('2000 250 200 15 PP'!U41+'2000 250 200 0 PP'!U41)</f>
        <v>-6.1561459886670731E-4</v>
      </c>
      <c r="V41">
        <f>2*('2000 250 200 15 PP'!V41-'2000 250 200 0 PP'!V41)/('2000 250 200 15 PP'!V41+'2000 250 200 0 PP'!V41)</f>
        <v>5.9661772258880647E-5</v>
      </c>
      <c r="W41">
        <f>2*('2000 250 200 15 PP'!W41-'2000 250 200 0 PP'!W41)/('2000 250 200 15 PP'!W41+'2000 250 200 0 PP'!W41)</f>
        <v>-7.4957411207312414E-4</v>
      </c>
      <c r="X41">
        <f>2*('2000 250 200 15 PP'!X41-'2000 250 200 0 PP'!X41)/('2000 250 200 15 PP'!X41+'2000 250 200 0 PP'!X41)</f>
        <v>-8.7222178655306244E-4</v>
      </c>
      <c r="Y41">
        <f>2*('2000 250 200 15 PP'!Y41-'2000 250 200 0 PP'!Y41)/('2000 250 200 15 PP'!Y41+'2000 250 200 0 PP'!Y41)</f>
        <v>-9.1669407436197146E-4</v>
      </c>
      <c r="Z41">
        <f>2*('2000 250 200 15 PP'!Z41-'2000 250 200 0 PP'!Z41)/('2000 250 200 15 PP'!Z41+'2000 250 200 0 PP'!Z41)</f>
        <v>-8.7508837397475665E-4</v>
      </c>
      <c r="AA41">
        <f>2*('2000 250 200 15 PP'!AA41-'2000 250 200 0 PP'!AA41)/('2000 250 200 15 PP'!AA41+'2000 250 200 0 PP'!AA41)</f>
        <v>-8.4326295760808973E-4</v>
      </c>
      <c r="AB41">
        <f>2*('2000 250 200 15 PP'!AB41-'2000 250 200 0 PP'!AB41)/('2000 250 200 15 PP'!AB41+'2000 250 200 0 PP'!AB41)</f>
        <v>-8.050586653238972E-4</v>
      </c>
      <c r="AC41">
        <f>2*('2000 250 200 15 PP'!AC41-'2000 250 200 0 PP'!AC41)/('2000 250 200 15 PP'!AC41+'2000 250 200 0 PP'!AC41)</f>
        <v>3.3517761374340113E-4</v>
      </c>
      <c r="AD41">
        <f>2*('2000 250 200 15 PP'!AD41-'2000 250 200 0 PP'!AD41)/('2000 250 200 15 PP'!AD41+'2000 250 200 0 PP'!AD41)</f>
        <v>-6.7956670365678545E-4</v>
      </c>
      <c r="AE41">
        <f>2*('2000 250 200 15 PP'!AE41-'2000 250 200 0 PP'!AE41)/('2000 250 200 15 PP'!AE41+'2000 250 200 0 PP'!AE41)</f>
        <v>-8.3715485170930855E-4</v>
      </c>
      <c r="AF41">
        <f>2*('2000 250 200 15 PP'!AF41-'2000 250 200 0 PP'!AF41)/('2000 250 200 15 PP'!AF41+'2000 250 200 0 PP'!AF41)</f>
        <v>-9.5826040133799957E-4</v>
      </c>
      <c r="AG41">
        <f>2*('2000 250 200 15 PP'!AG41-'2000 250 200 0 PP'!AG41)/('2000 250 200 15 PP'!AG41+'2000 250 200 0 PP'!AG41)</f>
        <v>-9.1343756188329241E-4</v>
      </c>
      <c r="AH41">
        <f>2*('2000 250 200 15 PP'!AH41-'2000 250 200 0 PP'!AH41)/('2000 250 200 15 PP'!AH41+'2000 250 200 0 PP'!AH41)</f>
        <v>-8.9704902530782541E-4</v>
      </c>
      <c r="AI41">
        <f>2*('2000 250 200 15 PP'!AI41-'2000 250 200 0 PP'!AI41)/('2000 250 200 15 PP'!AI41+'2000 250 200 0 PP'!AI41)</f>
        <v>6.1598211985183749E-4</v>
      </c>
      <c r="AJ41">
        <f>2*('2000 250 200 15 PP'!AJ41-'2000 250 200 0 PP'!AJ41)/('2000 250 200 15 PP'!AJ41+'2000 250 200 0 PP'!AJ41)</f>
        <v>-6.0569740634684028E-4</v>
      </c>
      <c r="AK41">
        <f>2*('2000 250 200 15 PP'!AK41-'2000 250 200 0 PP'!AK41)/('2000 250 200 15 PP'!AK41+'2000 250 200 0 PP'!AK41)</f>
        <v>-7.5827017314779907E-4</v>
      </c>
      <c r="AL41">
        <f>2*('2000 250 200 15 PP'!AL41-'2000 250 200 0 PP'!AL41)/('2000 250 200 15 PP'!AL41+'2000 250 200 0 PP'!AL41)</f>
        <v>-9.9539383902493158E-4</v>
      </c>
      <c r="AM41">
        <f>2*('2000 250 200 15 PP'!AM41-'2000 250 200 0 PP'!AM41)/('2000 250 200 15 PP'!AM41+'2000 250 200 0 PP'!AM41)</f>
        <v>-9.2985496033015354E-4</v>
      </c>
      <c r="AN41">
        <f>2*('2000 250 200 15 PP'!AN41-'2000 250 200 0 PP'!AN41)/('2000 250 200 15 PP'!AN41+'2000 250 200 0 PP'!AN41)</f>
        <v>8.9959078503658188E-4</v>
      </c>
      <c r="AO41">
        <f>2*('2000 250 200 15 PP'!AO41-'2000 250 200 0 PP'!AO41)/('2000 250 200 15 PP'!AO41+'2000 250 200 0 PP'!AO41)</f>
        <v>-5.4522302967875593E-4</v>
      </c>
      <c r="AP41">
        <f>2*('2000 250 200 15 PP'!AP41-'2000 250 200 0 PP'!AP41)/('2000 250 200 15 PP'!AP41+'2000 250 200 0 PP'!AP41)</f>
        <v>-6.2705067519042764E-4</v>
      </c>
      <c r="AQ41">
        <f>2*('2000 250 200 15 PP'!AQ41-'2000 250 200 0 PP'!AQ41)/('2000 250 200 15 PP'!AQ41+'2000 250 200 0 PP'!AQ41)</f>
        <v>-1.0416693537546474E-3</v>
      </c>
      <c r="AR41">
        <f>2*('2000 250 200 15 PP'!AR41-'2000 250 200 0 PP'!AR41)/('2000 250 200 15 PP'!AR41+'2000 250 200 0 PP'!AR41)</f>
        <v>1.1876885668652346E-3</v>
      </c>
      <c r="AS41">
        <f>2*('2000 250 200 15 PP'!AS41-'2000 250 200 0 PP'!AS41)/('2000 250 200 15 PP'!AS41+'2000 250 200 0 PP'!AS41)</f>
        <v>-5.1719096260799445E-4</v>
      </c>
      <c r="AT41">
        <f>2*('2000 250 200 15 PP'!AT41-'2000 250 200 0 PP'!AT41)/('2000 250 200 15 PP'!AT41+'2000 250 200 0 PP'!AT41)</f>
        <v>-4.2800302119787721E-4</v>
      </c>
      <c r="AU41">
        <f>2*('2000 250 200 15 PP'!AU41-'2000 250 200 0 PP'!AU41)/('2000 250 200 15 PP'!AU41+'2000 250 200 0 PP'!AU41)</f>
        <v>1.4850671497222698E-3</v>
      </c>
      <c r="AV41">
        <f>2*('2000 250 200 15 PP'!AV41-'2000 250 200 0 PP'!AV41)/('2000 250 200 15 PP'!AV41+'2000 250 200 0 PP'!AV41)</f>
        <v>-5.4405120939195759E-4</v>
      </c>
      <c r="AW41">
        <f>2*('2000 250 200 15 PP'!AW41-'2000 250 200 0 PP'!AW41)/('2000 250 200 15 PP'!AW41+'2000 250 200 0 PP'!AW41)</f>
        <v>1.7991910304822681E-3</v>
      </c>
      <c r="AX41">
        <f>'2000 250 200 15 PP'!AX41-'2000 250 200 0 PP'!AX41</f>
        <v>1.4601715448830932E-4</v>
      </c>
      <c r="AY41">
        <f>'2000 250 200 15 PP'!AY41-'2000 250 200 0 PP'!AY41</f>
        <v>-2.6410629038187139E-6</v>
      </c>
      <c r="AZ41">
        <f>'2000 250 200 15 PP'!AZ41-'2000 250 200 0 PP'!AZ41</f>
        <v>-2.6367631566270866E-5</v>
      </c>
      <c r="BA41">
        <f>'2000 250 200 15 PP'!BA41-'2000 250 200 0 PP'!BA41</f>
        <v>-3.4156806909130255E-5</v>
      </c>
      <c r="BB41">
        <f>'2000 250 200 15 PP'!BB41-'2000 250 200 0 PP'!BB41</f>
        <v>-3.2973739263281177E-5</v>
      </c>
      <c r="BC41">
        <f>'2000 250 200 15 PP'!BC41-'2000 250 200 0 PP'!BC41</f>
        <v>-3.1495945433279715E-5</v>
      </c>
      <c r="BD41">
        <f>'2000 250 200 15 PP'!BD41-'2000 250 200 0 PP'!BD41</f>
        <v>-2.8762967506701376E-5</v>
      </c>
      <c r="BE41">
        <f>'2000 250 200 15 PP'!BE41-'2000 250 200 0 PP'!BE41</f>
        <v>-2.5085530603596862E-5</v>
      </c>
      <c r="BF41">
        <f>'2000 250 200 15 PP'!BF41-'2000 250 200 0 PP'!BF41</f>
        <v>1.7046250200813962E-4</v>
      </c>
      <c r="BG41">
        <f>'2000 250 200 15 PP'!BG41-'2000 250 200 0 PP'!BG41</f>
        <v>4.764018781772128E-6</v>
      </c>
      <c r="BH41">
        <f>'2000 250 200 15 PP'!BH41-'2000 250 200 0 PP'!BH41</f>
        <v>-1.4375257826201859E-5</v>
      </c>
      <c r="BI41">
        <f>'2000 250 200 15 PP'!BI41-'2000 250 200 0 PP'!BI41</f>
        <v>-1.9539193784071096E-5</v>
      </c>
      <c r="BJ41">
        <f>'2000 250 200 15 PP'!BJ41-'2000 250 200 0 PP'!BJ41</f>
        <v>-1.6827202435454325E-5</v>
      </c>
      <c r="BK41">
        <f>'2000 250 200 15 PP'!BK41-'2000 250 200 0 PP'!BK41</f>
        <v>-1.5048973403430921E-5</v>
      </c>
      <c r="BL41">
        <f>'2000 250 200 15 PP'!BL41-'2000 250 200 0 PP'!BL41</f>
        <v>-1.3134412931395389E-5</v>
      </c>
      <c r="BM41">
        <f>'2000 250 200 15 PP'!BM41-'2000 250 200 0 PP'!BM41</f>
        <v>1.7464975569755903E-4</v>
      </c>
      <c r="BN41">
        <f>'2000 250 200 15 PP'!BN41-'2000 250 200 0 PP'!BN41</f>
        <v>8.3743233022237629E-6</v>
      </c>
      <c r="BO41">
        <f>'2000 250 200 15 PP'!BO41-'2000 250 200 0 PP'!BO41</f>
        <v>-6.1654135887559414E-6</v>
      </c>
      <c r="BP41">
        <f>'2000 250 200 15 PP'!BP41-'2000 250 200 0 PP'!BP41</f>
        <v>-1.0719330914482628E-5</v>
      </c>
      <c r="BQ41">
        <f>'2000 250 200 15 PP'!BQ41-'2000 250 200 0 PP'!BQ41</f>
        <v>-7.9898419699207801E-6</v>
      </c>
      <c r="BR41">
        <f>'2000 250 200 15 PP'!BR41-'2000 250 200 0 PP'!BR41</f>
        <v>-6.5892279811109733E-6</v>
      </c>
      <c r="BS41">
        <f>'2000 250 200 15 PP'!BS41-'2000 250 200 0 PP'!BS41</f>
        <v>1.730843450235553E-4</v>
      </c>
      <c r="BT41">
        <f>'2000 250 200 15 PP'!BT41-'2000 250 200 0 PP'!BT41</f>
        <v>9.2724752999637228E-6</v>
      </c>
      <c r="BU41">
        <f>'2000 250 200 15 PP'!BU41-'2000 250 200 0 PP'!BU41</f>
        <v>-1.4613666820054161E-6</v>
      </c>
      <c r="BV41">
        <f>'2000 250 200 15 PP'!BV41-'2000 250 200 0 PP'!BV41</f>
        <v>-6.3250196053986352E-6</v>
      </c>
      <c r="BW41">
        <f>'2000 250 200 15 PP'!BW41-'2000 250 200 0 PP'!BW41</f>
        <v>-3.9782282412886838E-6</v>
      </c>
      <c r="BX41">
        <f>'2000 250 200 15 PP'!BX41-'2000 250 200 0 PP'!BX41</f>
        <v>1.6981410183279644E-4</v>
      </c>
      <c r="BY41">
        <f>'2000 250 200 15 PP'!BY41-'2000 250 200 0 PP'!BY41</f>
        <v>8.5566902680161983E-6</v>
      </c>
      <c r="BZ41">
        <f>'2000 250 200 15 PP'!BZ41-'2000 250 200 0 PP'!BZ41</f>
        <v>1.3767751405012463E-6</v>
      </c>
      <c r="CA41">
        <f>'2000 250 200 15 PP'!CA41-'2000 250 200 0 PP'!CA41</f>
        <v>-4.0772587527881932E-6</v>
      </c>
      <c r="CB41">
        <f>'2000 250 200 15 PP'!CB41-'2000 250 200 0 PP'!CB41</f>
        <v>1.6637123275461962E-4</v>
      </c>
      <c r="CC41">
        <f>'2000 250 200 15 PP'!CC41-'2000 250 200 0 PP'!CC41</f>
        <v>6.8207984904519736E-6</v>
      </c>
      <c r="CD41">
        <f>'2000 250 200 15 PP'!CD41-'2000 250 200 0 PP'!CD41</f>
        <v>3.2457383990838751E-6</v>
      </c>
      <c r="CE41">
        <f>'2000 250 200 15 PP'!CE41-'2000 250 200 0 PP'!CE41</f>
        <v>1.6350670212748886E-4</v>
      </c>
      <c r="CF41">
        <f>'2000 250 200 15 PP'!CF41-'2000 250 200 0 PP'!CF41</f>
        <v>4.3678320696370621E-6</v>
      </c>
      <c r="CG41">
        <f>'2000 250 200 15 PP'!CG41-'2000 250 200 0 PP'!CG41</f>
        <v>1.6167008118324333E-4</v>
      </c>
      <c r="CH41" s="7">
        <v>250</v>
      </c>
      <c r="CI41" s="8">
        <v>250</v>
      </c>
      <c r="CJ41" s="8">
        <v>240</v>
      </c>
      <c r="CK41" s="8">
        <f t="shared" si="8"/>
        <v>1</v>
      </c>
      <c r="CL41" s="8">
        <f t="shared" si="9"/>
        <v>1</v>
      </c>
      <c r="CM41">
        <f t="shared" si="10"/>
        <v>0.04</v>
      </c>
      <c r="CN41">
        <f t="shared" si="14"/>
        <v>375</v>
      </c>
      <c r="CO41">
        <f t="shared" si="19"/>
        <v>500</v>
      </c>
      <c r="CP41">
        <f t="shared" si="19"/>
        <v>625</v>
      </c>
      <c r="CQ41">
        <f t="shared" si="19"/>
        <v>750</v>
      </c>
      <c r="CR41">
        <f t="shared" si="19"/>
        <v>875</v>
      </c>
      <c r="CS41">
        <f t="shared" si="19"/>
        <v>1000</v>
      </c>
      <c r="CT41">
        <f t="shared" si="19"/>
        <v>1125</v>
      </c>
      <c r="CU41">
        <f t="shared" si="19"/>
        <v>1250</v>
      </c>
      <c r="CV41">
        <f t="shared" si="16"/>
        <v>1.5</v>
      </c>
      <c r="CW41">
        <f t="shared" si="16"/>
        <v>2</v>
      </c>
      <c r="CX41">
        <f t="shared" si="16"/>
        <v>2.5</v>
      </c>
      <c r="CY41">
        <f t="shared" si="16"/>
        <v>3</v>
      </c>
      <c r="CZ41">
        <f t="shared" si="16"/>
        <v>3.5</v>
      </c>
      <c r="DA41">
        <f t="shared" si="16"/>
        <v>4</v>
      </c>
      <c r="DB41">
        <f t="shared" si="16"/>
        <v>4.5</v>
      </c>
      <c r="DC41">
        <f t="shared" si="16"/>
        <v>5</v>
      </c>
      <c r="DD41" s="11">
        <f t="shared" si="17"/>
        <v>2.6666666666666668E-2</v>
      </c>
      <c r="DE41" s="11">
        <f t="shared" si="17"/>
        <v>0.02</v>
      </c>
      <c r="DF41" s="11">
        <f t="shared" si="17"/>
        <v>1.6E-2</v>
      </c>
      <c r="DG41" s="11">
        <f t="shared" si="17"/>
        <v>1.3333333333333334E-2</v>
      </c>
      <c r="DH41" s="11">
        <f t="shared" si="17"/>
        <v>1.1428571428571429E-2</v>
      </c>
      <c r="DI41" s="11">
        <f t="shared" si="17"/>
        <v>0.01</v>
      </c>
      <c r="DJ41" s="11">
        <f t="shared" si="17"/>
        <v>8.8888888888888889E-3</v>
      </c>
      <c r="DK41" s="11">
        <f t="shared" si="17"/>
        <v>8.0000000000000002E-3</v>
      </c>
    </row>
    <row r="42" spans="1:115">
      <c r="A42">
        <f>'2000 250 200 1'!A43</f>
        <v>39</v>
      </c>
      <c r="B42">
        <f t="shared" si="6"/>
        <v>-390</v>
      </c>
      <c r="C42">
        <f>'2000 250 200 1'!B43</f>
        <v>9.0509999999999993E-2</v>
      </c>
      <c r="D42">
        <f t="shared" si="7"/>
        <v>-1.0433034351053492</v>
      </c>
      <c r="E42">
        <f>2*('2000 250 200 15 PP'!E42-'2000 250 200 0 PP'!E42)/('2000 250 200 15 PP'!E42+'2000 250 200 0 PP'!E42)</f>
        <v>-2.5721884435130489E-4</v>
      </c>
      <c r="F42">
        <f>2*('2000 250 200 15 PP'!F42-'2000 250 200 0 PP'!F42)/('2000 250 200 15 PP'!F42+'2000 250 200 0 PP'!F42)</f>
        <v>-7.8324049194032467E-4</v>
      </c>
      <c r="G42">
        <f>2*('2000 250 200 15 PP'!G42-'2000 250 200 0 PP'!G42)/('2000 250 200 15 PP'!G42+'2000 250 200 0 PP'!G42)</f>
        <v>-7.7829290530093468E-4</v>
      </c>
      <c r="H42">
        <f>2*('2000 250 200 15 PP'!H42-'2000 250 200 0 PP'!H42)/('2000 250 200 15 PP'!H42+'2000 250 200 0 PP'!H42)</f>
        <v>-7.2136681543540256E-4</v>
      </c>
      <c r="I42">
        <f>2*('2000 250 200 15 PP'!I42-'2000 250 200 0 PP'!I42)/('2000 250 200 15 PP'!I42+'2000 250 200 0 PP'!I42)</f>
        <v>-6.4980052322293229E-4</v>
      </c>
      <c r="J42">
        <f>2*('2000 250 200 15 PP'!J42-'2000 250 200 0 PP'!J42)/('2000 250 200 15 PP'!J42+'2000 250 200 0 PP'!J42)</f>
        <v>-5.8142794518120319E-4</v>
      </c>
      <c r="K42">
        <f>2*('2000 250 200 15 PP'!K42-'2000 250 200 0 PP'!K42)/('2000 250 200 15 PP'!K42+'2000 250 200 0 PP'!K42)</f>
        <v>-5.1601133491684017E-4</v>
      </c>
      <c r="L42">
        <f>2*('2000 250 200 15 PP'!L42-'2000 250 200 0 PP'!L42)/('2000 250 200 15 PP'!L42+'2000 250 200 0 PP'!L42)</f>
        <v>-4.5697234913136031E-4</v>
      </c>
      <c r="M42">
        <f>2*('2000 250 200 15 PP'!M42-'2000 250 200 0 PP'!M42)/('2000 250 200 15 PP'!M42+'2000 250 200 0 PP'!M42)</f>
        <v>-4.0616879380904204E-4</v>
      </c>
      <c r="N42">
        <f>2*('2000 250 200 15 PP'!N42-'2000 250 200 0 PP'!N42)/('2000 250 200 15 PP'!N42+'2000 250 200 0 PP'!N42)</f>
        <v>6.0494826939890994E-5</v>
      </c>
      <c r="O42">
        <f>2*('2000 250 200 15 PP'!O42-'2000 250 200 0 PP'!O42)/('2000 250 200 15 PP'!O42+'2000 250 200 0 PP'!O42)</f>
        <v>-7.8808848057190231E-4</v>
      </c>
      <c r="P42">
        <f>2*('2000 250 200 15 PP'!P42-'2000 250 200 0 PP'!P42)/('2000 250 200 15 PP'!P42+'2000 250 200 0 PP'!P42)</f>
        <v>-8.5411369600658525E-4</v>
      </c>
      <c r="Q42">
        <f>2*('2000 250 200 15 PP'!Q42-'2000 250 200 0 PP'!Q42)/('2000 250 200 15 PP'!Q42+'2000 250 200 0 PP'!Q42)</f>
        <v>-8.4104304358595741E-4</v>
      </c>
      <c r="R42">
        <f>2*('2000 250 200 15 PP'!R42-'2000 250 200 0 PP'!R42)/('2000 250 200 15 PP'!R42+'2000 250 200 0 PP'!R42)</f>
        <v>-7.869744936628998E-4</v>
      </c>
      <c r="S42">
        <f>2*('2000 250 200 15 PP'!S42-'2000 250 200 0 PP'!S42)/('2000 250 200 15 PP'!S42+'2000 250 200 0 PP'!S42)</f>
        <v>-7.342900513206184E-4</v>
      </c>
      <c r="T42">
        <f>2*('2000 250 200 15 PP'!T42-'2000 250 200 0 PP'!T42)/('2000 250 200 15 PP'!T42+'2000 250 200 0 PP'!T42)</f>
        <v>-6.7335662485767348E-4</v>
      </c>
      <c r="U42">
        <f>2*('2000 250 200 15 PP'!U42-'2000 250 200 0 PP'!U42)/('2000 250 200 15 PP'!U42+'2000 250 200 0 PP'!U42)</f>
        <v>-6.0897974698562662E-4</v>
      </c>
      <c r="V42">
        <f>2*('2000 250 200 15 PP'!V42-'2000 250 200 0 PP'!V42)/('2000 250 200 15 PP'!V42+'2000 250 200 0 PP'!V42)</f>
        <v>4.330130507754554E-4</v>
      </c>
      <c r="W42">
        <f>2*('2000 250 200 15 PP'!W42-'2000 250 200 0 PP'!W42)/('2000 250 200 15 PP'!W42+'2000 250 200 0 PP'!W42)</f>
        <v>-7.4023800856504315E-4</v>
      </c>
      <c r="X42">
        <f>2*('2000 250 200 15 PP'!X42-'2000 250 200 0 PP'!X42)/('2000 250 200 15 PP'!X42+'2000 250 200 0 PP'!X42)</f>
        <v>-8.6710233322780138E-4</v>
      </c>
      <c r="Y42">
        <f>2*('2000 250 200 15 PP'!Y42-'2000 250 200 0 PP'!Y42)/('2000 250 200 15 PP'!Y42+'2000 250 200 0 PP'!Y42)</f>
        <v>-9.0881950665327755E-4</v>
      </c>
      <c r="Z42">
        <f>2*('2000 250 200 15 PP'!Z42-'2000 250 200 0 PP'!Z42)/('2000 250 200 15 PP'!Z42+'2000 250 200 0 PP'!Z42)</f>
        <v>-8.6641923277341057E-4</v>
      </c>
      <c r="AA42">
        <f>2*('2000 250 200 15 PP'!AA42-'2000 250 200 0 PP'!AA42)/('2000 250 200 15 PP'!AA42+'2000 250 200 0 PP'!AA42)</f>
        <v>-8.4147933939639945E-4</v>
      </c>
      <c r="AB42">
        <f>2*('2000 250 200 15 PP'!AB42-'2000 250 200 0 PP'!AB42)/('2000 250 200 15 PP'!AB42+'2000 250 200 0 PP'!AB42)</f>
        <v>-8.0265376701914575E-4</v>
      </c>
      <c r="AC42">
        <f>2*('2000 250 200 15 PP'!AC42-'2000 250 200 0 PP'!AC42)/('2000 250 200 15 PP'!AC42+'2000 250 200 0 PP'!AC42)</f>
        <v>8.3359392167781207E-4</v>
      </c>
      <c r="AD42">
        <f>2*('2000 250 200 15 PP'!AD42-'2000 250 200 0 PP'!AD42)/('2000 250 200 15 PP'!AD42+'2000 250 200 0 PP'!AD42)</f>
        <v>-6.6778506920155622E-4</v>
      </c>
      <c r="AE42">
        <f>2*('2000 250 200 15 PP'!AE42-'2000 250 200 0 PP'!AE42)/('2000 250 200 15 PP'!AE42+'2000 250 200 0 PP'!AE42)</f>
        <v>-8.3419607499746955E-4</v>
      </c>
      <c r="AF42">
        <f>2*('2000 250 200 15 PP'!AF42-'2000 250 200 0 PP'!AF42)/('2000 250 200 15 PP'!AF42+'2000 250 200 0 PP'!AF42)</f>
        <v>-9.5119008094571148E-4</v>
      </c>
      <c r="AG42">
        <f>2*('2000 250 200 15 PP'!AG42-'2000 250 200 0 PP'!AG42)/('2000 250 200 15 PP'!AG42+'2000 250 200 0 PP'!AG42)</f>
        <v>-8.9647691794178205E-4</v>
      </c>
      <c r="AH42">
        <f>2*('2000 250 200 15 PP'!AH42-'2000 250 200 0 PP'!AH42)/('2000 250 200 15 PP'!AH42+'2000 250 200 0 PP'!AH42)</f>
        <v>-8.9614821788748229E-4</v>
      </c>
      <c r="AI42">
        <f>2*('2000 250 200 15 PP'!AI42-'2000 250 200 0 PP'!AI42)/('2000 250 200 15 PP'!AI42+'2000 250 200 0 PP'!AI42)</f>
        <v>1.2504616925068199E-3</v>
      </c>
      <c r="AJ42">
        <f>2*('2000 250 200 15 PP'!AJ42-'2000 250 200 0 PP'!AJ42)/('2000 250 200 15 PP'!AJ42+'2000 250 200 0 PP'!AJ42)</f>
        <v>-5.8973695887981929E-4</v>
      </c>
      <c r="AK42">
        <f>2*('2000 250 200 15 PP'!AK42-'2000 250 200 0 PP'!AK42)/('2000 250 200 15 PP'!AK42+'2000 250 200 0 PP'!AK42)</f>
        <v>-7.5796000950815545E-4</v>
      </c>
      <c r="AL42">
        <f>2*('2000 250 200 15 PP'!AL42-'2000 250 200 0 PP'!AL42)/('2000 250 200 15 PP'!AL42+'2000 250 200 0 PP'!AL42)</f>
        <v>-9.9652932097317459E-4</v>
      </c>
      <c r="AM42">
        <f>2*('2000 250 200 15 PP'!AM42-'2000 250 200 0 PP'!AM42)/('2000 250 200 15 PP'!AM42+'2000 250 200 0 PP'!AM42)</f>
        <v>-8.968062591873839E-4</v>
      </c>
      <c r="AN42">
        <f>2*('2000 250 200 15 PP'!AN42-'2000 250 200 0 PP'!AN42)/('2000 250 200 15 PP'!AN42+'2000 250 200 0 PP'!AN42)</f>
        <v>1.6793387085080839E-3</v>
      </c>
      <c r="AO42">
        <f>2*('2000 250 200 15 PP'!AO42-'2000 250 200 0 PP'!AO42)/('2000 250 200 15 PP'!AO42+'2000 250 200 0 PP'!AO42)</f>
        <v>-5.2302214876953992E-4</v>
      </c>
      <c r="AP42">
        <f>2*('2000 250 200 15 PP'!AP42-'2000 250 200 0 PP'!AP42)/('2000 250 200 15 PP'!AP42+'2000 250 200 0 PP'!AP42)</f>
        <v>-6.258860107304431E-4</v>
      </c>
      <c r="AQ42">
        <f>2*('2000 250 200 15 PP'!AQ42-'2000 250 200 0 PP'!AQ42)/('2000 250 200 15 PP'!AQ42+'2000 250 200 0 PP'!AQ42)</f>
        <v>-1.0669623979361852E-3</v>
      </c>
      <c r="AR42">
        <f>2*('2000 250 200 15 PP'!AR42-'2000 250 200 0 PP'!AR42)/('2000 250 200 15 PP'!AR42+'2000 250 200 0 PP'!AR42)</f>
        <v>2.1204830680769341E-3</v>
      </c>
      <c r="AS42">
        <f>2*('2000 250 200 15 PP'!AS42-'2000 250 200 0 PP'!AS42)/('2000 250 200 15 PP'!AS42+'2000 250 200 0 PP'!AS42)</f>
        <v>-4.8776415838426346E-4</v>
      </c>
      <c r="AT42">
        <f>2*('2000 250 200 15 PP'!AT42-'2000 250 200 0 PP'!AT42)/('2000 250 200 15 PP'!AT42+'2000 250 200 0 PP'!AT42)</f>
        <v>-4.1404577002706157E-4</v>
      </c>
      <c r="AU42">
        <f>2*('2000 250 200 15 PP'!AU42-'2000 250 200 0 PP'!AU42)/('2000 250 200 15 PP'!AU42+'2000 250 200 0 PP'!AU42)</f>
        <v>2.5777824397563887E-3</v>
      </c>
      <c r="AV42">
        <f>2*('2000 250 200 15 PP'!AV42-'2000 250 200 0 PP'!AV42)/('2000 250 200 15 PP'!AV42+'2000 250 200 0 PP'!AV42)</f>
        <v>-5.0997744608934537E-4</v>
      </c>
      <c r="AW42">
        <f>2*('2000 250 200 15 PP'!AW42-'2000 250 200 0 PP'!AW42)/('2000 250 200 15 PP'!AW42+'2000 250 200 0 PP'!AW42)</f>
        <v>3.0585749939874359E-3</v>
      </c>
      <c r="AX42">
        <f>'2000 250 200 15 PP'!AX42-'2000 250 200 0 PP'!AX42</f>
        <v>2.0906218305938307E-4</v>
      </c>
      <c r="AY42">
        <f>'2000 250 200 15 PP'!AY42-'2000 250 200 0 PP'!AY42</f>
        <v>-2.1913988805799534E-6</v>
      </c>
      <c r="AZ42">
        <f>'2000 250 200 15 PP'!AZ42-'2000 250 200 0 PP'!AZ42</f>
        <v>-2.6342686371860768E-5</v>
      </c>
      <c r="BA42">
        <f>'2000 250 200 15 PP'!BA42-'2000 250 200 0 PP'!BA42</f>
        <v>-3.3887309955543676E-5</v>
      </c>
      <c r="BB42">
        <f>'2000 250 200 15 PP'!BB42-'2000 250 200 0 PP'!BB42</f>
        <v>-3.2825675936876131E-5</v>
      </c>
      <c r="BC42">
        <f>'2000 250 200 15 PP'!BC42-'2000 250 200 0 PP'!BC42</f>
        <v>-3.1692160282897897E-5</v>
      </c>
      <c r="BD42">
        <f>'2000 250 200 15 PP'!BD42-'2000 250 200 0 PP'!BD42</f>
        <v>-2.8782826710427312E-5</v>
      </c>
      <c r="BE42">
        <f>'2000 250 200 15 PP'!BE42-'2000 250 200 0 PP'!BE42</f>
        <v>-2.4881015772443282E-5</v>
      </c>
      <c r="BF42">
        <f>'2000 250 200 15 PP'!BF42-'2000 250 200 0 PP'!BF42</f>
        <v>2.4369228848869495E-4</v>
      </c>
      <c r="BG42">
        <f>'2000 250 200 15 PP'!BG42-'2000 250 200 0 PP'!BG42</f>
        <v>5.2364794421722038E-6</v>
      </c>
      <c r="BH42">
        <f>'2000 250 200 15 PP'!BH42-'2000 250 200 0 PP'!BH42</f>
        <v>-1.4440767102955054E-5</v>
      </c>
      <c r="BI42">
        <f>'2000 250 200 15 PP'!BI42-'2000 250 200 0 PP'!BI42</f>
        <v>-1.9338732370713374E-5</v>
      </c>
      <c r="BJ42">
        <f>'2000 250 200 15 PP'!BJ42-'2000 250 200 0 PP'!BJ42</f>
        <v>-1.6606871107625876E-5</v>
      </c>
      <c r="BK42">
        <f>'2000 250 200 15 PP'!BK42-'2000 250 200 0 PP'!BK42</f>
        <v>-1.5213186250487287E-5</v>
      </c>
      <c r="BL42">
        <f>'2000 250 200 15 PP'!BL42-'2000 250 200 0 PP'!BL42</f>
        <v>-1.324701958776292E-5</v>
      </c>
      <c r="BM42">
        <f>'2000 250 200 15 PP'!BM42-'2000 250 200 0 PP'!BM42</f>
        <v>2.5098037410548057E-4</v>
      </c>
      <c r="BN42">
        <f>'2000 250 200 15 PP'!BN42-'2000 250 200 0 PP'!BN42</f>
        <v>8.8860512179739226E-6</v>
      </c>
      <c r="BO42">
        <f>'2000 250 200 15 PP'!BO42-'2000 250 200 0 PP'!BO42</f>
        <v>-6.3124179473794673E-6</v>
      </c>
      <c r="BP42">
        <f>'2000 250 200 15 PP'!BP42-'2000 250 200 0 PP'!BP42</f>
        <v>-1.0657618336830377E-5</v>
      </c>
      <c r="BQ42">
        <f>'2000 250 200 15 PP'!BQ42-'2000 250 200 0 PP'!BQ42</f>
        <v>-7.7016404855488607E-6</v>
      </c>
      <c r="BR42">
        <f>'2000 250 200 15 PP'!BR42-'2000 250 200 0 PP'!BR42</f>
        <v>-6.6613604861598397E-6</v>
      </c>
      <c r="BS42">
        <f>'2000 250 200 15 PP'!BS42-'2000 250 200 0 PP'!BS42</f>
        <v>2.5064409104666452E-4</v>
      </c>
      <c r="BT42">
        <f>'2000 250 200 15 PP'!BT42-'2000 250 200 0 PP'!BT42</f>
        <v>9.8566479359574188E-6</v>
      </c>
      <c r="BU42">
        <f>'2000 250 200 15 PP'!BU42-'2000 250 200 0 PP'!BU42</f>
        <v>-1.6269026617728166E-6</v>
      </c>
      <c r="BV42">
        <f>'2000 250 200 15 PP'!BV42-'2000 250 200 0 PP'!BV42</f>
        <v>-6.439012447390785E-6</v>
      </c>
      <c r="BW42">
        <f>'2000 250 200 15 PP'!BW42-'2000 250 200 0 PP'!BW42</f>
        <v>-3.6698432633042177E-6</v>
      </c>
      <c r="BX42">
        <f>'2000 250 200 15 PP'!BX42-'2000 250 200 0 PP'!BX42</f>
        <v>2.4789632955479757E-4</v>
      </c>
      <c r="BY42">
        <f>'2000 250 200 15 PP'!BY42-'2000 250 200 0 PP'!BY42</f>
        <v>9.2197692715192958E-6</v>
      </c>
      <c r="BZ42">
        <f>'2000 250 200 15 PP'!BZ42-'2000 250 200 0 PP'!BZ42</f>
        <v>1.2900940015471429E-6</v>
      </c>
      <c r="CA42">
        <f>'2000 250 200 15 PP'!CA42-'2000 250 200 0 PP'!CA42</f>
        <v>-4.3764756942187705E-6</v>
      </c>
      <c r="CB42">
        <f>'2000 250 200 15 PP'!CB42-'2000 250 200 0 PP'!CB42</f>
        <v>2.4463944522409853E-4</v>
      </c>
      <c r="CC42">
        <f>'2000 250 200 15 PP'!CC42-'2000 250 200 0 PP'!CC42</f>
        <v>7.5207907399357787E-6</v>
      </c>
      <c r="CD42">
        <f>'2000 250 200 15 PP'!CD42-'2000 250 200 0 PP'!CD42</f>
        <v>3.3459702468742469E-6</v>
      </c>
      <c r="CE42">
        <f>'2000 250 200 15 PP'!CE42-'2000 250 200 0 PP'!CE42</f>
        <v>2.4179059074865006E-4</v>
      </c>
      <c r="CF42">
        <f>'2000 250 200 15 PP'!CF42-'2000 250 200 0 PP'!CF42</f>
        <v>5.0028437720631147E-6</v>
      </c>
      <c r="CG42">
        <f>'2000 250 200 15 PP'!CG42-'2000 250 200 0 PP'!CG42</f>
        <v>2.3991205986641229E-4</v>
      </c>
      <c r="CH42" s="7">
        <v>250</v>
      </c>
      <c r="CI42" s="8">
        <v>250</v>
      </c>
      <c r="CJ42" s="8">
        <v>240</v>
      </c>
      <c r="CK42" s="8">
        <f t="shared" si="8"/>
        <v>1</v>
      </c>
      <c r="CL42" s="8">
        <f t="shared" si="9"/>
        <v>1</v>
      </c>
      <c r="CM42">
        <f t="shared" si="10"/>
        <v>0.04</v>
      </c>
      <c r="CN42">
        <f t="shared" si="14"/>
        <v>375</v>
      </c>
      <c r="CO42">
        <f t="shared" si="19"/>
        <v>500</v>
      </c>
      <c r="CP42">
        <f t="shared" si="19"/>
        <v>625</v>
      </c>
      <c r="CQ42">
        <f t="shared" si="19"/>
        <v>750</v>
      </c>
      <c r="CR42">
        <f t="shared" si="19"/>
        <v>875</v>
      </c>
      <c r="CS42">
        <f t="shared" si="19"/>
        <v>1000</v>
      </c>
      <c r="CT42">
        <f t="shared" si="19"/>
        <v>1125</v>
      </c>
      <c r="CU42">
        <f t="shared" si="19"/>
        <v>1250</v>
      </c>
      <c r="CV42">
        <f t="shared" si="16"/>
        <v>1.5</v>
      </c>
      <c r="CW42">
        <f t="shared" si="16"/>
        <v>2</v>
      </c>
      <c r="CX42">
        <f t="shared" si="16"/>
        <v>2.5</v>
      </c>
      <c r="CY42">
        <f t="shared" si="16"/>
        <v>3</v>
      </c>
      <c r="CZ42">
        <f t="shared" si="16"/>
        <v>3.5</v>
      </c>
      <c r="DA42">
        <f t="shared" si="16"/>
        <v>4</v>
      </c>
      <c r="DB42">
        <f t="shared" si="16"/>
        <v>4.5</v>
      </c>
      <c r="DC42">
        <f t="shared" si="16"/>
        <v>5</v>
      </c>
      <c r="DD42" s="11">
        <f t="shared" si="17"/>
        <v>2.6666666666666668E-2</v>
      </c>
      <c r="DE42" s="11">
        <f t="shared" si="17"/>
        <v>0.02</v>
      </c>
      <c r="DF42" s="11">
        <f t="shared" si="17"/>
        <v>1.6E-2</v>
      </c>
      <c r="DG42" s="11">
        <f t="shared" si="17"/>
        <v>1.3333333333333334E-2</v>
      </c>
      <c r="DH42" s="11">
        <f t="shared" si="17"/>
        <v>1.1428571428571429E-2</v>
      </c>
      <c r="DI42" s="11">
        <f t="shared" si="17"/>
        <v>0.01</v>
      </c>
      <c r="DJ42" s="11">
        <f t="shared" si="17"/>
        <v>8.8888888888888889E-3</v>
      </c>
      <c r="DK42" s="11">
        <f t="shared" si="17"/>
        <v>8.0000000000000002E-3</v>
      </c>
    </row>
    <row r="43" spans="1:115">
      <c r="A43">
        <f>'2000 250 200 1'!A44</f>
        <v>40</v>
      </c>
      <c r="B43">
        <f t="shared" si="6"/>
        <v>-400</v>
      </c>
      <c r="C43">
        <f>'2000 250 200 1'!B44</f>
        <v>0.1016</v>
      </c>
      <c r="D43">
        <f t="shared" si="7"/>
        <v>-0.99310629205209955</v>
      </c>
      <c r="E43">
        <f>2*('2000 250 200 15 PP'!E43-'2000 250 200 0 PP'!E43)/('2000 250 200 15 PP'!E43+'2000 250 200 0 PP'!E43)</f>
        <v>-1.744657785464466E-5</v>
      </c>
      <c r="F43">
        <f>2*('2000 250 200 15 PP'!F43-'2000 250 200 0 PP'!F43)/('2000 250 200 15 PP'!F43+'2000 250 200 0 PP'!F43)</f>
        <v>-7.7042755808844965E-4</v>
      </c>
      <c r="G43">
        <f>2*('2000 250 200 15 PP'!G43-'2000 250 200 0 PP'!G43)/('2000 250 200 15 PP'!G43+'2000 250 200 0 PP'!G43)</f>
        <v>-7.6816963380465695E-4</v>
      </c>
      <c r="H43">
        <f>2*('2000 250 200 15 PP'!H43-'2000 250 200 0 PP'!H43)/('2000 250 200 15 PP'!H43+'2000 250 200 0 PP'!H43)</f>
        <v>-7.1177164461919162E-4</v>
      </c>
      <c r="I43">
        <f>2*('2000 250 200 15 PP'!I43-'2000 250 200 0 PP'!I43)/('2000 250 200 15 PP'!I43+'2000 250 200 0 PP'!I43)</f>
        <v>-6.4175539381350658E-4</v>
      </c>
      <c r="J43">
        <f>2*('2000 250 200 15 PP'!J43-'2000 250 200 0 PP'!J43)/('2000 250 200 15 PP'!J43+'2000 250 200 0 PP'!J43)</f>
        <v>-5.7223130023374984E-4</v>
      </c>
      <c r="K43">
        <f>2*('2000 250 200 15 PP'!K43-'2000 250 200 0 PP'!K43)/('2000 250 200 15 PP'!K43+'2000 250 200 0 PP'!K43)</f>
        <v>-5.0661125322331007E-4</v>
      </c>
      <c r="L43">
        <f>2*('2000 250 200 15 PP'!L43-'2000 250 200 0 PP'!L43)/('2000 250 200 15 PP'!L43+'2000 250 200 0 PP'!L43)</f>
        <v>-4.484999962726444E-4</v>
      </c>
      <c r="M43">
        <f>2*('2000 250 200 15 PP'!M43-'2000 250 200 0 PP'!M43)/('2000 250 200 15 PP'!M43+'2000 250 200 0 PP'!M43)</f>
        <v>-3.9843814423208622E-4</v>
      </c>
      <c r="N43">
        <f>2*('2000 250 200 15 PP'!N43-'2000 250 200 0 PP'!N43)/('2000 250 200 15 PP'!N43+'2000 250 200 0 PP'!N43)</f>
        <v>4.3854826789985982E-4</v>
      </c>
      <c r="O43">
        <f>2*('2000 250 200 15 PP'!O43-'2000 250 200 0 PP'!O43)/('2000 250 200 15 PP'!O43+'2000 250 200 0 PP'!O43)</f>
        <v>-7.726413243380985E-4</v>
      </c>
      <c r="P43">
        <f>2*('2000 250 200 15 PP'!P43-'2000 250 200 0 PP'!P43)/('2000 250 200 15 PP'!P43+'2000 250 200 0 PP'!P43)</f>
        <v>-8.433143301221622E-4</v>
      </c>
      <c r="Q43">
        <f>2*('2000 250 200 15 PP'!Q43-'2000 250 200 0 PP'!Q43)/('2000 250 200 15 PP'!Q43+'2000 250 200 0 PP'!Q43)</f>
        <v>-8.2888492767576379E-4</v>
      </c>
      <c r="R43">
        <f>2*('2000 250 200 15 PP'!R43-'2000 250 200 0 PP'!R43)/('2000 250 200 15 PP'!R43+'2000 250 200 0 PP'!R43)</f>
        <v>-7.8126760366754096E-4</v>
      </c>
      <c r="S43">
        <f>2*('2000 250 200 15 PP'!S43-'2000 250 200 0 PP'!S43)/('2000 250 200 15 PP'!S43+'2000 250 200 0 PP'!S43)</f>
        <v>-7.2559325742391613E-4</v>
      </c>
      <c r="T43">
        <f>2*('2000 250 200 15 PP'!T43-'2000 250 200 0 PP'!T43)/('2000 250 200 15 PP'!T43+'2000 250 200 0 PP'!T43)</f>
        <v>-6.615018496303576E-4</v>
      </c>
      <c r="U43">
        <f>2*('2000 250 200 15 PP'!U43-'2000 250 200 0 PP'!U43)/('2000 250 200 15 PP'!U43+'2000 250 200 0 PP'!U43)</f>
        <v>-5.9830099454374018E-4</v>
      </c>
      <c r="V43">
        <f>2*('2000 250 200 15 PP'!V43-'2000 250 200 0 PP'!V43)/('2000 250 200 15 PP'!V43+'2000 250 200 0 PP'!V43)</f>
        <v>9.7204350452224453E-4</v>
      </c>
      <c r="W43">
        <f>2*('2000 250 200 15 PP'!W43-'2000 250 200 0 PP'!W43)/('2000 250 200 15 PP'!W43+'2000 250 200 0 PP'!W43)</f>
        <v>-7.2138906556240903E-4</v>
      </c>
      <c r="X43">
        <f>2*('2000 250 200 15 PP'!X43-'2000 250 200 0 PP'!X43)/('2000 250 200 15 PP'!X43+'2000 250 200 0 PP'!X43)</f>
        <v>-8.5765913189761423E-4</v>
      </c>
      <c r="Y43">
        <f>2*('2000 250 200 15 PP'!Y43-'2000 250 200 0 PP'!Y43)/('2000 250 200 15 PP'!Y43+'2000 250 200 0 PP'!Y43)</f>
        <v>-8.8859001710968235E-4</v>
      </c>
      <c r="Z43">
        <f>2*('2000 250 200 15 PP'!Z43-'2000 250 200 0 PP'!Z43)/('2000 250 200 15 PP'!Z43+'2000 250 200 0 PP'!Z43)</f>
        <v>-8.6523963928295975E-4</v>
      </c>
      <c r="AA43">
        <f>2*('2000 250 200 15 PP'!AA43-'2000 250 200 0 PP'!AA43)/('2000 250 200 15 PP'!AA43+'2000 250 200 0 PP'!AA43)</f>
        <v>-8.3836145848358262E-4</v>
      </c>
      <c r="AB43">
        <f>2*('2000 250 200 15 PP'!AB43-'2000 250 200 0 PP'!AB43)/('2000 250 200 15 PP'!AB43+'2000 250 200 0 PP'!AB43)</f>
        <v>-7.8845641930345035E-4</v>
      </c>
      <c r="AC43">
        <f>2*('2000 250 200 15 PP'!AC43-'2000 250 200 0 PP'!AC43)/('2000 250 200 15 PP'!AC43+'2000 250 200 0 PP'!AC43)</f>
        <v>1.5526397722245061E-3</v>
      </c>
      <c r="AD43">
        <f>2*('2000 250 200 15 PP'!AD43-'2000 250 200 0 PP'!AD43)/('2000 250 200 15 PP'!AD43+'2000 250 200 0 PP'!AD43)</f>
        <v>-6.4350998348067733E-4</v>
      </c>
      <c r="AE43">
        <f>2*('2000 250 200 15 PP'!AE43-'2000 250 200 0 PP'!AE43)/('2000 250 200 15 PP'!AE43+'2000 250 200 0 PP'!AE43)</f>
        <v>-8.332492242053896E-4</v>
      </c>
      <c r="AF43">
        <f>2*('2000 250 200 15 PP'!AF43-'2000 250 200 0 PP'!AF43)/('2000 250 200 15 PP'!AF43+'2000 250 200 0 PP'!AF43)</f>
        <v>-9.1192983900803613E-4</v>
      </c>
      <c r="AG43">
        <f>2*('2000 250 200 15 PP'!AG43-'2000 250 200 0 PP'!AG43)/('2000 250 200 15 PP'!AG43+'2000 250 200 0 PP'!AG43)</f>
        <v>-8.9763973192627554E-4</v>
      </c>
      <c r="AH43">
        <f>2*('2000 250 200 15 PP'!AH43-'2000 250 200 0 PP'!AH43)/('2000 250 200 15 PP'!AH43+'2000 250 200 0 PP'!AH43)</f>
        <v>-9.0864914930850196E-4</v>
      </c>
      <c r="AI43">
        <f>2*('2000 250 200 15 PP'!AI43-'2000 250 200 0 PP'!AI43)/('2000 250 200 15 PP'!AI43+'2000 250 200 0 PP'!AI43)</f>
        <v>2.16546803761359E-3</v>
      </c>
      <c r="AJ43">
        <f>2*('2000 250 200 15 PP'!AJ43-'2000 250 200 0 PP'!AJ43)/('2000 250 200 15 PP'!AJ43+'2000 250 200 0 PP'!AJ43)</f>
        <v>-5.5445714717576589E-4</v>
      </c>
      <c r="AK43">
        <f>2*('2000 250 200 15 PP'!AK43-'2000 250 200 0 PP'!AK43)/('2000 250 200 15 PP'!AK43+'2000 250 200 0 PP'!AK43)</f>
        <v>-7.8194860169808879E-4</v>
      </c>
      <c r="AL43">
        <f>2*('2000 250 200 15 PP'!AL43-'2000 250 200 0 PP'!AL43)/('2000 250 200 15 PP'!AL43+'2000 250 200 0 PP'!AL43)</f>
        <v>-9.2377469782424352E-4</v>
      </c>
      <c r="AM43">
        <f>2*('2000 250 200 15 PP'!AM43-'2000 250 200 0 PP'!AM43)/('2000 250 200 15 PP'!AM43+'2000 250 200 0 PP'!AM43)</f>
        <v>-8.8660784139219764E-4</v>
      </c>
      <c r="AN43">
        <f>2*('2000 250 200 15 PP'!AN43-'2000 250 200 0 PP'!AN43)/('2000 250 200 15 PP'!AN43+'2000 250 200 0 PP'!AN43)</f>
        <v>2.803112509539686E-3</v>
      </c>
      <c r="AO43">
        <f>2*('2000 250 200 15 PP'!AO43-'2000 250 200 0 PP'!AO43)/('2000 250 200 15 PP'!AO43+'2000 250 200 0 PP'!AO43)</f>
        <v>-4.6417685468044394E-4</v>
      </c>
      <c r="AP43">
        <f>2*('2000 250 200 15 PP'!AP43-'2000 250 200 0 PP'!AP43)/('2000 250 200 15 PP'!AP43+'2000 250 200 0 PP'!AP43)</f>
        <v>-7.0337422133559188E-4</v>
      </c>
      <c r="AQ43">
        <f>2*('2000 250 200 15 PP'!AQ43-'2000 250 200 0 PP'!AQ43)/('2000 250 200 15 PP'!AQ43+'2000 250 200 0 PP'!AQ43)</f>
        <v>-9.5003468191821481E-4</v>
      </c>
      <c r="AR43">
        <f>2*('2000 250 200 15 PP'!AR43-'2000 250 200 0 PP'!AR43)/('2000 250 200 15 PP'!AR43+'2000 250 200 0 PP'!AR43)</f>
        <v>3.4620547734771946E-3</v>
      </c>
      <c r="AS43">
        <f>2*('2000 250 200 15 PP'!AS43-'2000 250 200 0 PP'!AS43)/('2000 250 200 15 PP'!AS43+'2000 250 200 0 PP'!AS43)</f>
        <v>-3.8214398433797212E-4</v>
      </c>
      <c r="AT43">
        <f>2*('2000 250 200 15 PP'!AT43-'2000 250 200 0 PP'!AT43)/('2000 250 200 15 PP'!AT43+'2000 250 200 0 PP'!AT43)</f>
        <v>-5.8480432697625919E-4</v>
      </c>
      <c r="AU43">
        <f>2*('2000 250 200 15 PP'!AU43-'2000 250 200 0 PP'!AU43)/('2000 250 200 15 PP'!AU43+'2000 250 200 0 PP'!AU43)</f>
        <v>4.1413779675286127E-3</v>
      </c>
      <c r="AV43">
        <f>2*('2000 250 200 15 PP'!AV43-'2000 250 200 0 PP'!AV43)/('2000 250 200 15 PP'!AV43+'2000 250 200 0 PP'!AV43)</f>
        <v>-3.210563469980315E-4</v>
      </c>
      <c r="AW43">
        <f>2*('2000 250 200 15 PP'!AW43-'2000 250 200 0 PP'!AW43)/('2000 250 200 15 PP'!AW43+'2000 250 200 0 PP'!AW43)</f>
        <v>4.8425103585243998E-3</v>
      </c>
      <c r="AX43">
        <f>'2000 250 200 15 PP'!AX43-'2000 250 200 0 PP'!AX43</f>
        <v>2.9948728068668329E-4</v>
      </c>
      <c r="AY43">
        <f>'2000 250 200 15 PP'!AY43-'2000 250 200 0 PP'!AY43</f>
        <v>-1.000185986088642E-6</v>
      </c>
      <c r="AZ43">
        <f>'2000 250 200 15 PP'!AZ43-'2000 250 200 0 PP'!AZ43</f>
        <v>-2.6099415779079482E-5</v>
      </c>
      <c r="BA43">
        <f>'2000 250 200 15 PP'!BA43-'2000 250 200 0 PP'!BA43</f>
        <v>-3.3154060290613296E-5</v>
      </c>
      <c r="BB43">
        <f>'2000 250 200 15 PP'!BB43-'2000 250 200 0 PP'!BB43</f>
        <v>-3.3378962800728607E-5</v>
      </c>
      <c r="BC43">
        <f>'2000 250 200 15 PP'!BC43-'2000 250 200 0 PP'!BC43</f>
        <v>-3.1790986443736013E-5</v>
      </c>
      <c r="BD43">
        <f>'2000 250 200 15 PP'!BD43-'2000 250 200 0 PP'!BD43</f>
        <v>-2.8330678438548418E-5</v>
      </c>
      <c r="BE43">
        <f>'2000 250 200 15 PP'!BE43-'2000 250 200 0 PP'!BE43</f>
        <v>-2.4517842189708539E-5</v>
      </c>
      <c r="BF43">
        <f>'2000 250 200 15 PP'!BF43-'2000 250 200 0 PP'!BF43</f>
        <v>3.4855638477648831E-4</v>
      </c>
      <c r="BG43">
        <f>'2000 250 200 15 PP'!BG43-'2000 250 200 0 PP'!BG43</f>
        <v>6.433452400173012E-6</v>
      </c>
      <c r="BH43">
        <f>'2000 250 200 15 PP'!BH43-'2000 250 200 0 PP'!BH43</f>
        <v>-1.4449427724966268E-5</v>
      </c>
      <c r="BI43">
        <f>'2000 250 200 15 PP'!BI43-'2000 250 200 0 PP'!BI43</f>
        <v>-1.8422977766052728E-5</v>
      </c>
      <c r="BJ43">
        <f>'2000 250 200 15 PP'!BJ43-'2000 250 200 0 PP'!BJ43</f>
        <v>-1.7069033634062314E-5</v>
      </c>
      <c r="BK43">
        <f>'2000 250 200 15 PP'!BK43-'2000 250 200 0 PP'!BK43</f>
        <v>-1.5502732091048077E-5</v>
      </c>
      <c r="BL43">
        <f>'2000 250 200 15 PP'!BL43-'2000 250 200 0 PP'!BL43</f>
        <v>-1.3025028524960014E-5</v>
      </c>
      <c r="BM43">
        <f>'2000 250 200 15 PP'!BM43-'2000 250 200 0 PP'!BM43</f>
        <v>3.6010112068435296E-4</v>
      </c>
      <c r="BN43">
        <f>'2000 250 200 15 PP'!BN43-'2000 250 200 0 PP'!BN43</f>
        <v>1.0118852146287494E-5</v>
      </c>
      <c r="BO43">
        <f>'2000 250 200 15 PP'!BO43-'2000 250 200 0 PP'!BO43</f>
        <v>-6.7845452719275667E-6</v>
      </c>
      <c r="BP43">
        <f>'2000 250 200 15 PP'!BP43-'2000 250 200 0 PP'!BP43</f>
        <v>-9.5800052047137485E-6</v>
      </c>
      <c r="BQ43">
        <f>'2000 250 200 15 PP'!BQ43-'2000 250 200 0 PP'!BQ43</f>
        <v>-7.9372785416198521E-6</v>
      </c>
      <c r="BR43">
        <f>'2000 250 200 15 PP'!BR43-'2000 250 200 0 PP'!BR43</f>
        <v>-7.0307259761974439E-6</v>
      </c>
      <c r="BS43">
        <f>'2000 250 200 15 PP'!BS43-'2000 250 200 0 PP'!BS43</f>
        <v>3.6133427775383864E-4</v>
      </c>
      <c r="BT43">
        <f>'2000 250 200 15 PP'!BT43-'2000 250 200 0 PP'!BT43</f>
        <v>1.1320947983985141E-5</v>
      </c>
      <c r="BU43">
        <f>'2000 250 200 15 PP'!BU43-'2000 250 200 0 PP'!BU43</f>
        <v>-2.6699952985105579E-6</v>
      </c>
      <c r="BV43">
        <f>'2000 250 200 15 PP'!BV43-'2000 250 200 0 PP'!BV43</f>
        <v>-5.3001453594603287E-6</v>
      </c>
      <c r="BW43">
        <f>'2000 250 200 15 PP'!BW43-'2000 250 200 0 PP'!BW43</f>
        <v>-3.6503209294019845E-6</v>
      </c>
      <c r="BX43">
        <f>'2000 250 200 15 PP'!BX43-'2000 250 200 0 PP'!BX43</f>
        <v>3.5906754366389626E-4</v>
      </c>
      <c r="BY43">
        <f>'2000 250 200 15 PP'!BY43-'2000 250 200 0 PP'!BY43</f>
        <v>1.1217438337242369E-5</v>
      </c>
      <c r="BZ43">
        <f>'2000 250 200 15 PP'!BZ43-'2000 250 200 0 PP'!BZ43</f>
        <v>-3.6922847341039344E-7</v>
      </c>
      <c r="CA43">
        <f>'2000 250 200 15 PP'!CA43-'2000 250 200 0 PP'!CA43</f>
        <v>-3.3125702600823176E-6</v>
      </c>
      <c r="CB43">
        <f>'2000 250 200 15 PP'!CB43-'2000 250 200 0 PP'!CB43</f>
        <v>3.5561671594630528E-4</v>
      </c>
      <c r="CC43">
        <f>'2000 250 200 15 PP'!CC43-'2000 250 200 0 PP'!CC43</f>
        <v>1.0393912177320691E-5</v>
      </c>
      <c r="CD43">
        <f>'2000 250 200 15 PP'!CD43-'2000 250 200 0 PP'!CD43</f>
        <v>1.1044021683490057E-6</v>
      </c>
      <c r="CE43">
        <f>'2000 250 200 15 PP'!CE43-'2000 250 200 0 PP'!CE43</f>
        <v>3.5195193077240672E-4</v>
      </c>
      <c r="CF43">
        <f>'2000 250 200 15 PP'!CF43-'2000 250 200 0 PP'!CF43</f>
        <v>9.0814027877625381E-6</v>
      </c>
      <c r="CG43">
        <f>'2000 250 200 15 PP'!CG43-'2000 250 200 0 PP'!CG43</f>
        <v>3.4857213003681997E-4</v>
      </c>
      <c r="CH43" s="7">
        <v>250</v>
      </c>
      <c r="CI43" s="8">
        <v>250</v>
      </c>
      <c r="CJ43" s="8">
        <v>240</v>
      </c>
      <c r="CK43" s="8">
        <f t="shared" si="8"/>
        <v>1</v>
      </c>
      <c r="CL43" s="8">
        <f t="shared" si="9"/>
        <v>1</v>
      </c>
      <c r="CM43">
        <f t="shared" si="10"/>
        <v>0.04</v>
      </c>
      <c r="CN43">
        <f t="shared" si="14"/>
        <v>375</v>
      </c>
      <c r="CO43">
        <f t="shared" si="19"/>
        <v>500</v>
      </c>
      <c r="CP43">
        <f t="shared" si="19"/>
        <v>625</v>
      </c>
      <c r="CQ43">
        <f t="shared" si="19"/>
        <v>750</v>
      </c>
      <c r="CR43">
        <f t="shared" si="19"/>
        <v>875</v>
      </c>
      <c r="CS43">
        <f t="shared" si="19"/>
        <v>1000</v>
      </c>
      <c r="CT43">
        <f t="shared" si="19"/>
        <v>1125</v>
      </c>
      <c r="CU43">
        <f t="shared" si="19"/>
        <v>1250</v>
      </c>
      <c r="CV43">
        <f t="shared" si="16"/>
        <v>1.5</v>
      </c>
      <c r="CW43">
        <f t="shared" si="16"/>
        <v>2</v>
      </c>
      <c r="CX43">
        <f t="shared" si="16"/>
        <v>2.5</v>
      </c>
      <c r="CY43">
        <f t="shared" si="16"/>
        <v>3</v>
      </c>
      <c r="CZ43">
        <f t="shared" si="16"/>
        <v>3.5</v>
      </c>
      <c r="DA43">
        <f t="shared" si="16"/>
        <v>4</v>
      </c>
      <c r="DB43">
        <f t="shared" si="16"/>
        <v>4.5</v>
      </c>
      <c r="DC43">
        <f t="shared" si="16"/>
        <v>5</v>
      </c>
      <c r="DD43" s="11">
        <f t="shared" si="17"/>
        <v>2.6666666666666668E-2</v>
      </c>
      <c r="DE43" s="11">
        <f t="shared" si="17"/>
        <v>0.02</v>
      </c>
      <c r="DF43" s="11">
        <f t="shared" si="17"/>
        <v>1.6E-2</v>
      </c>
      <c r="DG43" s="11">
        <f t="shared" si="17"/>
        <v>1.3333333333333334E-2</v>
      </c>
      <c r="DH43" s="11">
        <f t="shared" si="17"/>
        <v>1.1428571428571429E-2</v>
      </c>
      <c r="DI43" s="11">
        <f t="shared" si="17"/>
        <v>0.01</v>
      </c>
      <c r="DJ43" s="11">
        <f t="shared" si="17"/>
        <v>8.8888888888888889E-3</v>
      </c>
      <c r="DK43" s="11">
        <f t="shared" si="17"/>
        <v>8.0000000000000002E-3</v>
      </c>
    </row>
    <row r="44" spans="1:115">
      <c r="A44">
        <f>'2000 250 200 1'!A45</f>
        <v>41</v>
      </c>
      <c r="B44">
        <f t="shared" si="6"/>
        <v>-410</v>
      </c>
      <c r="C44">
        <f>'2000 250 200 1'!B45</f>
        <v>0.114</v>
      </c>
      <c r="D44">
        <f t="shared" si="7"/>
        <v>-0.94309514866352739</v>
      </c>
      <c r="E44">
        <f>2*('2000 250 200 15 PP'!E44-'2000 250 200 0 PP'!E44)/('2000 250 200 15 PP'!E44+'2000 250 200 0 PP'!E44)</f>
        <v>3.0660082254088401E-4</v>
      </c>
      <c r="F44">
        <f>2*('2000 250 200 15 PP'!F44-'2000 250 200 0 PP'!F44)/('2000 250 200 15 PP'!F44+'2000 250 200 0 PP'!F44)</f>
        <v>-7.4954609390984672E-4</v>
      </c>
      <c r="G44">
        <f>2*('2000 250 200 15 PP'!G44-'2000 250 200 0 PP'!G44)/('2000 250 200 15 PP'!G44+'2000 250 200 0 PP'!G44)</f>
        <v>-7.520277394799322E-4</v>
      </c>
      <c r="H44">
        <f>2*('2000 250 200 15 PP'!H44-'2000 250 200 0 PP'!H44)/('2000 250 200 15 PP'!H44+'2000 250 200 0 PP'!H44)</f>
        <v>-6.9692662470461481E-4</v>
      </c>
      <c r="I44">
        <f>2*('2000 250 200 15 PP'!I44-'2000 250 200 0 PP'!I44)/('2000 250 200 15 PP'!I44+'2000 250 200 0 PP'!I44)</f>
        <v>-6.288959427873435E-4</v>
      </c>
      <c r="J44">
        <f>2*('2000 250 200 15 PP'!J44-'2000 250 200 0 PP'!J44)/('2000 250 200 15 PP'!J44+'2000 250 200 0 PP'!J44)</f>
        <v>-5.5760899173698606E-4</v>
      </c>
      <c r="K44">
        <f>2*('2000 250 200 15 PP'!K44-'2000 250 200 0 PP'!K44)/('2000 250 200 15 PP'!K44+'2000 250 200 0 PP'!K44)</f>
        <v>-4.9227482637918363E-4</v>
      </c>
      <c r="L44">
        <f>2*('2000 250 200 15 PP'!L44-'2000 250 200 0 PP'!L44)/('2000 250 200 15 PP'!L44+'2000 250 200 0 PP'!L44)</f>
        <v>-4.356327933805811E-4</v>
      </c>
      <c r="M44">
        <f>2*('2000 250 200 15 PP'!M44-'2000 250 200 0 PP'!M44)/('2000 250 200 15 PP'!M44+'2000 250 200 0 PP'!M44)</f>
        <v>-3.862387200404427E-4</v>
      </c>
      <c r="N44">
        <f>2*('2000 250 200 15 PP'!N44-'2000 250 200 0 PP'!N44)/('2000 250 200 15 PP'!N44+'2000 250 200 0 PP'!N44)</f>
        <v>9.4852239395916524E-4</v>
      </c>
      <c r="O44">
        <f>2*('2000 250 200 15 PP'!O44-'2000 250 200 0 PP'!O44)/('2000 250 200 15 PP'!O44+'2000 250 200 0 PP'!O44)</f>
        <v>-7.4711120344396953E-4</v>
      </c>
      <c r="P44">
        <f>2*('2000 250 200 15 PP'!P44-'2000 250 200 0 PP'!P44)/('2000 250 200 15 PP'!P44+'2000 250 200 0 PP'!P44)</f>
        <v>-8.2547737826919735E-4</v>
      </c>
      <c r="Q44">
        <f>2*('2000 250 200 15 PP'!Q44-'2000 250 200 0 PP'!Q44)/('2000 250 200 15 PP'!Q44+'2000 250 200 0 PP'!Q44)</f>
        <v>-8.1075377231552967E-4</v>
      </c>
      <c r="R44">
        <f>2*('2000 250 200 15 PP'!R44-'2000 250 200 0 PP'!R44)/('2000 250 200 15 PP'!R44+'2000 250 200 0 PP'!R44)</f>
        <v>-7.7198137544618991E-4</v>
      </c>
      <c r="S44">
        <f>2*('2000 250 200 15 PP'!S44-'2000 250 200 0 PP'!S44)/('2000 250 200 15 PP'!S44+'2000 250 200 0 PP'!S44)</f>
        <v>-7.1033311641388792E-4</v>
      </c>
      <c r="T44">
        <f>2*('2000 250 200 15 PP'!T44-'2000 250 200 0 PP'!T44)/('2000 250 200 15 PP'!T44+'2000 250 200 0 PP'!T44)</f>
        <v>-6.4327065520832177E-4</v>
      </c>
      <c r="U44">
        <f>2*('2000 250 200 15 PP'!U44-'2000 250 200 0 PP'!U44)/('2000 250 200 15 PP'!U44+'2000 250 200 0 PP'!U44)</f>
        <v>-5.8345091753781309E-4</v>
      </c>
      <c r="V44">
        <f>2*('2000 250 200 15 PP'!V44-'2000 250 200 0 PP'!V44)/('2000 250 200 15 PP'!V44+'2000 250 200 0 PP'!V44)</f>
        <v>1.6989417265246426E-3</v>
      </c>
      <c r="W44">
        <f>2*('2000 250 200 15 PP'!W44-'2000 250 200 0 PP'!W44)/('2000 250 200 15 PP'!W44+'2000 250 200 0 PP'!W44)</f>
        <v>-6.9023327491267395E-4</v>
      </c>
      <c r="X44">
        <f>2*('2000 250 200 15 PP'!X44-'2000 250 200 0 PP'!X44)/('2000 250 200 15 PP'!X44+'2000 250 200 0 PP'!X44)</f>
        <v>-8.4012211298721009E-4</v>
      </c>
      <c r="Y44">
        <f>2*('2000 250 200 15 PP'!Y44-'2000 250 200 0 PP'!Y44)/('2000 250 200 15 PP'!Y44+'2000 250 200 0 PP'!Y44)</f>
        <v>-8.5938410173673214E-4</v>
      </c>
      <c r="Z44">
        <f>2*('2000 250 200 15 PP'!Z44-'2000 250 200 0 PP'!Z44)/('2000 250 200 15 PP'!Z44+'2000 250 200 0 PP'!Z44)</f>
        <v>-8.6498954804324244E-4</v>
      </c>
      <c r="AA44">
        <f>2*('2000 250 200 15 PP'!AA44-'2000 250 200 0 PP'!AA44)/('2000 250 200 15 PP'!AA44+'2000 250 200 0 PP'!AA44)</f>
        <v>-8.2836004497655958E-4</v>
      </c>
      <c r="AB44">
        <f>2*('2000 250 200 15 PP'!AB44-'2000 250 200 0 PP'!AB44)/('2000 250 200 15 PP'!AB44+'2000 250 200 0 PP'!AB44)</f>
        <v>-7.6345636758343323E-4</v>
      </c>
      <c r="AC44">
        <f>2*('2000 250 200 15 PP'!AC44-'2000 250 200 0 PP'!AC44)/('2000 250 200 15 PP'!AC44+'2000 250 200 0 PP'!AC44)</f>
        <v>2.5229148790581143E-3</v>
      </c>
      <c r="AD44">
        <f>2*('2000 250 200 15 PP'!AD44-'2000 250 200 0 PP'!AD44)/('2000 250 200 15 PP'!AD44+'2000 250 200 0 PP'!AD44)</f>
        <v>-6.0449486960971867E-4</v>
      </c>
      <c r="AE44">
        <f>2*('2000 250 200 15 PP'!AE44-'2000 250 200 0 PP'!AE44)/('2000 250 200 15 PP'!AE44+'2000 250 200 0 PP'!AE44)</f>
        <v>-8.2491198021152708E-4</v>
      </c>
      <c r="AF44">
        <f>2*('2000 250 200 15 PP'!AF44-'2000 250 200 0 PP'!AF44)/('2000 250 200 15 PP'!AF44+'2000 250 200 0 PP'!AF44)</f>
        <v>-8.5377949716647686E-4</v>
      </c>
      <c r="AG44">
        <f>2*('2000 250 200 15 PP'!AG44-'2000 250 200 0 PP'!AG44)/('2000 250 200 15 PP'!AG44+'2000 250 200 0 PP'!AG44)</f>
        <v>-9.0915496052534287E-4</v>
      </c>
      <c r="AH44">
        <f>2*('2000 250 200 15 PP'!AH44-'2000 250 200 0 PP'!AH44)/('2000 250 200 15 PP'!AH44+'2000 250 200 0 PP'!AH44)</f>
        <v>-9.1980236418098815E-4</v>
      </c>
      <c r="AI44">
        <f>2*('2000 250 200 15 PP'!AI44-'2000 250 200 0 PP'!AI44)/('2000 250 200 15 PP'!AI44+'2000 250 200 0 PP'!AI44)</f>
        <v>3.401851043186542E-3</v>
      </c>
      <c r="AJ44">
        <f>2*('2000 250 200 15 PP'!AJ44-'2000 250 200 0 PP'!AJ44)/('2000 250 200 15 PP'!AJ44+'2000 250 200 0 PP'!AJ44)</f>
        <v>-5.0094835976333856E-4</v>
      </c>
      <c r="AK44">
        <f>2*('2000 250 200 15 PP'!AK44-'2000 250 200 0 PP'!AK44)/('2000 250 200 15 PP'!AK44+'2000 250 200 0 PP'!AK44)</f>
        <v>-8.0607625180742428E-4</v>
      </c>
      <c r="AL44">
        <f>2*('2000 250 200 15 PP'!AL44-'2000 250 200 0 PP'!AL44)/('2000 250 200 15 PP'!AL44+'2000 250 200 0 PP'!AL44)</f>
        <v>-8.0786532012819593E-4</v>
      </c>
      <c r="AM44">
        <f>2*('2000 250 200 15 PP'!AM44-'2000 250 200 0 PP'!AM44)/('2000 250 200 15 PP'!AM44+'2000 250 200 0 PP'!AM44)</f>
        <v>-8.9848477888687932E-4</v>
      </c>
      <c r="AN44">
        <f>2*('2000 250 200 15 PP'!AN44-'2000 250 200 0 PP'!AN44)/('2000 250 200 15 PP'!AN44+'2000 250 200 0 PP'!AN44)</f>
        <v>4.3245598572428622E-3</v>
      </c>
      <c r="AO44">
        <f>2*('2000 250 200 15 PP'!AO44-'2000 250 200 0 PP'!AO44)/('2000 250 200 15 PP'!AO44+'2000 250 200 0 PP'!AO44)</f>
        <v>-3.7975117086445556E-4</v>
      </c>
      <c r="AP44">
        <f>2*('2000 250 200 15 PP'!AP44-'2000 250 200 0 PP'!AP44)/('2000 250 200 15 PP'!AP44+'2000 250 200 0 PP'!AP44)</f>
        <v>-8.0508416190520459E-4</v>
      </c>
      <c r="AQ44">
        <f>2*('2000 250 200 15 PP'!AQ44-'2000 250 200 0 PP'!AQ44)/('2000 250 200 15 PP'!AQ44+'2000 250 200 0 PP'!AQ44)</f>
        <v>-7.4381014127454005E-4</v>
      </c>
      <c r="AR44">
        <f>2*('2000 250 200 15 PP'!AR44-'2000 250 200 0 PP'!AR44)/('2000 250 200 15 PP'!AR44+'2000 250 200 0 PP'!AR44)</f>
        <v>5.2827130092237004E-3</v>
      </c>
      <c r="AS44">
        <f>2*('2000 250 200 15 PP'!AS44-'2000 250 200 0 PP'!AS44)/('2000 250 200 15 PP'!AS44+'2000 250 200 0 PP'!AS44)</f>
        <v>-2.3377450927493504E-4</v>
      </c>
      <c r="AT44">
        <f>2*('2000 250 200 15 PP'!AT44-'2000 250 200 0 PP'!AT44)/('2000 250 200 15 PP'!AT44+'2000 250 200 0 PP'!AT44)</f>
        <v>-8.3457068361902009E-4</v>
      </c>
      <c r="AU44">
        <f>2*('2000 250 200 15 PP'!AU44-'2000 250 200 0 PP'!AU44)/('2000 250 200 15 PP'!AU44+'2000 250 200 0 PP'!AU44)</f>
        <v>6.2687104016662535E-3</v>
      </c>
      <c r="AV44">
        <f>2*('2000 250 200 15 PP'!AV44-'2000 250 200 0 PP'!AV44)/('2000 250 200 15 PP'!AV44+'2000 250 200 0 PP'!AV44)</f>
        <v>-5.2585322211300778E-5</v>
      </c>
      <c r="AW44">
        <f>2*('2000 250 200 15 PP'!AW44-'2000 250 200 0 PP'!AW44)/('2000 250 200 15 PP'!AW44+'2000 250 200 0 PP'!AW44)</f>
        <v>7.2749451077750351E-3</v>
      </c>
      <c r="AX44">
        <f>'2000 250 200 15 PP'!AX44-'2000 250 200 0 PP'!AX44</f>
        <v>4.2049755888007301E-4</v>
      </c>
      <c r="AY44">
        <f>'2000 250 200 15 PP'!AY44-'2000 250 200 0 PP'!AY44</f>
        <v>1.0994240396411392E-6</v>
      </c>
      <c r="AZ44">
        <f>'2000 250 200 15 PP'!AZ44-'2000 250 200 0 PP'!AZ44</f>
        <v>-2.5500594443284008E-5</v>
      </c>
      <c r="BA44">
        <f>'2000 250 200 15 PP'!BA44-'2000 250 200 0 PP'!BA44</f>
        <v>-3.2214708463929043E-5</v>
      </c>
      <c r="BB44">
        <f>'2000 250 200 15 PP'!BB44-'2000 250 200 0 PP'!BB44</f>
        <v>-3.422588897405987E-5</v>
      </c>
      <c r="BC44">
        <f>'2000 250 200 15 PP'!BC44-'2000 250 200 0 PP'!BC44</f>
        <v>-3.1652816753990898E-5</v>
      </c>
      <c r="BD44">
        <f>'2000 250 200 15 PP'!BD44-'2000 250 200 0 PP'!BD44</f>
        <v>-2.7614563293670846E-5</v>
      </c>
      <c r="BE44">
        <f>'2000 250 200 15 PP'!BE44-'2000 250 200 0 PP'!BE44</f>
        <v>-2.419088681882009E-5</v>
      </c>
      <c r="BF44">
        <f>'2000 250 200 15 PP'!BF44-'2000 250 200 0 PP'!BF44</f>
        <v>4.8866907985961605E-4</v>
      </c>
      <c r="BG44">
        <f>'2000 250 200 15 PP'!BG44-'2000 250 200 0 PP'!BG44</f>
        <v>8.4920975332025694E-6</v>
      </c>
      <c r="BH44">
        <f>'2000 250 200 15 PP'!BH44-'2000 250 200 0 PP'!BH44</f>
        <v>-1.4175064905905255E-5</v>
      </c>
      <c r="BI44">
        <f>'2000 250 200 15 PP'!BI44-'2000 250 200 0 PP'!BI44</f>
        <v>-1.7195941862960251E-5</v>
      </c>
      <c r="BJ44">
        <f>'2000 250 200 15 PP'!BJ44-'2000 250 200 0 PP'!BJ44</f>
        <v>-1.7899740381813189E-5</v>
      </c>
      <c r="BK44">
        <f>'2000 250 200 15 PP'!BK44-'2000 250 200 0 PP'!BK44</f>
        <v>-1.5700111484093227E-5</v>
      </c>
      <c r="BL44">
        <f>'2000 250 200 15 PP'!BL44-'2000 250 200 0 PP'!BL44</f>
        <v>-1.2557066849862297E-5</v>
      </c>
      <c r="BM44">
        <f>'2000 250 200 15 PP'!BM44-'2000 250 200 0 PP'!BM44</f>
        <v>5.0570765096663584E-4</v>
      </c>
      <c r="BN44">
        <f>'2000 250 200 15 PP'!BN44-'2000 250 200 0 PP'!BN44</f>
        <v>1.2097232270857905E-5</v>
      </c>
      <c r="BO44">
        <f>'2000 250 200 15 PP'!BO44-'2000 250 200 0 PP'!BO44</f>
        <v>-7.1529753075255664E-6</v>
      </c>
      <c r="BP44">
        <f>'2000 250 200 15 PP'!BP44-'2000 250 200 0 PP'!BP44</f>
        <v>-8.0136346948533888E-6</v>
      </c>
      <c r="BQ44">
        <f>'2000 250 200 15 PP'!BQ44-'2000 250 200 0 PP'!BQ44</f>
        <v>-8.5433181412283843E-6</v>
      </c>
      <c r="BR44">
        <f>'2000 250 200 15 PP'!BR44-'2000 250 200 0 PP'!BR44</f>
        <v>-7.4615766633770453E-6</v>
      </c>
      <c r="BS44">
        <f>'2000 250 200 15 PP'!BS44-'2000 250 200 0 PP'!BS44</f>
        <v>5.0888726145945085E-4</v>
      </c>
      <c r="BT44">
        <f>'2000 250 200 15 PP'!BT44-'2000 250 200 0 PP'!BT44</f>
        <v>1.3477055031255181E-5</v>
      </c>
      <c r="BU44">
        <f>'2000 250 200 15 PP'!BU44-'2000 250 200 0 PP'!BU44</f>
        <v>-3.8859628401777258E-6</v>
      </c>
      <c r="BV44">
        <f>'2000 250 200 15 PP'!BV44-'2000 250 200 0 PP'!BV44</f>
        <v>-3.4842600619595931E-6</v>
      </c>
      <c r="BW44">
        <f>'2000 250 200 15 PP'!BW44-'2000 250 200 0 PP'!BW44</f>
        <v>-3.9270480456307655E-6</v>
      </c>
      <c r="BX44">
        <f>'2000 250 200 15 PP'!BX44-'2000 250 200 0 PP'!BX44</f>
        <v>5.0716672665081231E-4</v>
      </c>
      <c r="BY44">
        <f>'2000 250 200 15 PP'!BY44-'2000 250 200 0 PP'!BY44</f>
        <v>1.3997393934303548E-5</v>
      </c>
      <c r="BZ44">
        <f>'2000 250 200 15 PP'!BZ44-'2000 250 200 0 PP'!BZ44</f>
        <v>-2.5884492131748871E-6</v>
      </c>
      <c r="CA44">
        <f>'2000 250 200 15 PP'!CA44-'2000 250 200 0 PP'!CA44</f>
        <v>-1.4230679862385631E-6</v>
      </c>
      <c r="CB44">
        <f>'2000 250 200 15 PP'!CB44-'2000 250 200 0 PP'!CB44</f>
        <v>5.0340032011919611E-4</v>
      </c>
      <c r="CC44">
        <f>'2000 250 200 15 PP'!CC44-'2000 250 200 0 PP'!CC44</f>
        <v>1.4350730034289744E-5</v>
      </c>
      <c r="CD44">
        <f>'2000 250 200 15 PP'!CD44-'2000 250 200 0 PP'!CD44</f>
        <v>-2.1755610160722333E-6</v>
      </c>
      <c r="CE44">
        <f>'2000 250 200 15 PP'!CE44-'2000 250 200 0 PP'!CE44</f>
        <v>4.9858448025709434E-4</v>
      </c>
      <c r="CF44">
        <f>'2000 250 200 15 PP'!CF44-'2000 250 200 0 PP'!CF44</f>
        <v>1.4811265602640566E-5</v>
      </c>
      <c r="CG44">
        <f>'2000 250 200 15 PP'!CG44-'2000 250 200 0 PP'!CG44</f>
        <v>4.93061113639226E-4</v>
      </c>
      <c r="CH44" s="7">
        <v>250</v>
      </c>
      <c r="CI44" s="8">
        <v>250</v>
      </c>
      <c r="CJ44" s="8">
        <v>240</v>
      </c>
      <c r="CK44" s="8">
        <f t="shared" si="8"/>
        <v>1</v>
      </c>
      <c r="CL44" s="8">
        <f t="shared" si="9"/>
        <v>1</v>
      </c>
      <c r="CM44">
        <f t="shared" si="10"/>
        <v>0.04</v>
      </c>
      <c r="CN44">
        <f t="shared" si="14"/>
        <v>375</v>
      </c>
      <c r="CO44">
        <f t="shared" si="19"/>
        <v>500</v>
      </c>
      <c r="CP44">
        <f t="shared" si="19"/>
        <v>625</v>
      </c>
      <c r="CQ44">
        <f t="shared" si="19"/>
        <v>750</v>
      </c>
      <c r="CR44">
        <f t="shared" si="19"/>
        <v>875</v>
      </c>
      <c r="CS44">
        <f t="shared" si="19"/>
        <v>1000</v>
      </c>
      <c r="CT44">
        <f t="shared" si="19"/>
        <v>1125</v>
      </c>
      <c r="CU44">
        <f t="shared" si="19"/>
        <v>1250</v>
      </c>
      <c r="CV44">
        <f t="shared" si="16"/>
        <v>1.5</v>
      </c>
      <c r="CW44">
        <f t="shared" si="16"/>
        <v>2</v>
      </c>
      <c r="CX44">
        <f t="shared" si="16"/>
        <v>2.5</v>
      </c>
      <c r="CY44">
        <f t="shared" si="16"/>
        <v>3</v>
      </c>
      <c r="CZ44">
        <f t="shared" si="16"/>
        <v>3.5</v>
      </c>
      <c r="DA44">
        <f t="shared" si="16"/>
        <v>4</v>
      </c>
      <c r="DB44">
        <f t="shared" si="16"/>
        <v>4.5</v>
      </c>
      <c r="DC44">
        <f t="shared" si="16"/>
        <v>5</v>
      </c>
      <c r="DD44" s="11">
        <f t="shared" si="17"/>
        <v>2.6666666666666668E-2</v>
      </c>
      <c r="DE44" s="11">
        <f t="shared" si="17"/>
        <v>0.02</v>
      </c>
      <c r="DF44" s="11">
        <f t="shared" si="17"/>
        <v>1.6E-2</v>
      </c>
      <c r="DG44" s="11">
        <f t="shared" si="17"/>
        <v>1.3333333333333334E-2</v>
      </c>
      <c r="DH44" s="11">
        <f t="shared" si="17"/>
        <v>1.1428571428571429E-2</v>
      </c>
      <c r="DI44" s="11">
        <f t="shared" si="17"/>
        <v>0.01</v>
      </c>
      <c r="DJ44" s="11">
        <f t="shared" si="17"/>
        <v>8.8888888888888889E-3</v>
      </c>
      <c r="DK44" s="11">
        <f t="shared" si="17"/>
        <v>8.0000000000000002E-3</v>
      </c>
    </row>
    <row r="45" spans="1:115">
      <c r="A45">
        <f>'2000 250 200 1'!A46</f>
        <v>42</v>
      </c>
      <c r="B45">
        <f t="shared" si="6"/>
        <v>-420</v>
      </c>
      <c r="C45">
        <f>'2000 250 200 1'!B46</f>
        <v>0.128</v>
      </c>
      <c r="D45">
        <f t="shared" si="7"/>
        <v>-0.89279003035213167</v>
      </c>
      <c r="E45">
        <f>2*('2000 250 200 15 PP'!E45-'2000 250 200 0 PP'!E45)/('2000 250 200 15 PP'!E45+'2000 250 200 0 PP'!E45)</f>
        <v>7.2026469478432466E-4</v>
      </c>
      <c r="F45">
        <f>2*('2000 250 200 15 PP'!F45-'2000 250 200 0 PP'!F45)/('2000 250 200 15 PP'!F45+'2000 250 200 0 PP'!F45)</f>
        <v>-7.1761331486440687E-4</v>
      </c>
      <c r="G45">
        <f>2*('2000 250 200 15 PP'!G45-'2000 250 200 0 PP'!G45)/('2000 250 200 15 PP'!G45+'2000 250 200 0 PP'!G45)</f>
        <v>-7.2787109335237319E-4</v>
      </c>
      <c r="H45">
        <f>2*('2000 250 200 15 PP'!H45-'2000 250 200 0 PP'!H45)/('2000 250 200 15 PP'!H45+'2000 250 200 0 PP'!H45)</f>
        <v>-6.7507624917149598E-4</v>
      </c>
      <c r="I45">
        <f>2*('2000 250 200 15 PP'!I45-'2000 250 200 0 PP'!I45)/('2000 250 200 15 PP'!I45+'2000 250 200 0 PP'!I45)</f>
        <v>-6.086215230460437E-4</v>
      </c>
      <c r="J45">
        <f>2*('2000 250 200 15 PP'!J45-'2000 250 200 0 PP'!J45)/('2000 250 200 15 PP'!J45+'2000 250 200 0 PP'!J45)</f>
        <v>-5.3652574140075615E-4</v>
      </c>
      <c r="K45">
        <f>2*('2000 250 200 15 PP'!K45-'2000 250 200 0 PP'!K45)/('2000 250 200 15 PP'!K45+'2000 250 200 0 PP'!K45)</f>
        <v>-4.7216749152065464E-4</v>
      </c>
      <c r="L45">
        <f>2*('2000 250 200 15 PP'!L45-'2000 250 200 0 PP'!L45)/('2000 250 200 15 PP'!L45+'2000 250 200 0 PP'!L45)</f>
        <v>-4.1671300010552315E-4</v>
      </c>
      <c r="M45">
        <f>2*('2000 250 200 15 PP'!M45-'2000 250 200 0 PP'!M45)/('2000 250 200 15 PP'!M45+'2000 250 200 0 PP'!M45)</f>
        <v>-3.6744369171750317E-4</v>
      </c>
      <c r="N45">
        <f>2*('2000 250 200 15 PP'!N45-'2000 250 200 0 PP'!N45)/('2000 250 200 15 PP'!N45+'2000 250 200 0 PP'!N45)</f>
        <v>1.5984739652062676E-3</v>
      </c>
      <c r="O45">
        <f>2*('2000 250 200 15 PP'!O45-'2000 250 200 0 PP'!O45)/('2000 250 200 15 PP'!O45+'2000 250 200 0 PP'!O45)</f>
        <v>-7.0753982911500471E-4</v>
      </c>
      <c r="P45">
        <f>2*('2000 250 200 15 PP'!P45-'2000 250 200 0 PP'!P45)/('2000 250 200 15 PP'!P45+'2000 250 200 0 PP'!P45)</f>
        <v>-7.9828468712586588E-4</v>
      </c>
      <c r="Q45">
        <f>2*('2000 250 200 15 PP'!Q45-'2000 250 200 0 PP'!Q45)/('2000 250 200 15 PP'!Q45+'2000 250 200 0 PP'!Q45)</f>
        <v>-7.8630882833612993E-4</v>
      </c>
      <c r="R45">
        <f>2*('2000 250 200 15 PP'!R45-'2000 250 200 0 PP'!R45)/('2000 250 200 15 PP'!R45+'2000 250 200 0 PP'!R45)</f>
        <v>-7.5337292575592221E-4</v>
      </c>
      <c r="S45">
        <f>2*('2000 250 200 15 PP'!S45-'2000 250 200 0 PP'!S45)/('2000 250 200 15 PP'!S45+'2000 250 200 0 PP'!S45)</f>
        <v>-6.8700335109544823E-4</v>
      </c>
      <c r="T45">
        <f>2*('2000 250 200 15 PP'!T45-'2000 250 200 0 PP'!T45)/('2000 250 200 15 PP'!T45+'2000 250 200 0 PP'!T45)</f>
        <v>-6.2002365347678802E-4</v>
      </c>
      <c r="U45">
        <f>2*('2000 250 200 15 PP'!U45-'2000 250 200 0 PP'!U45)/('2000 250 200 15 PP'!U45+'2000 250 200 0 PP'!U45)</f>
        <v>-5.6417808140014328E-4</v>
      </c>
      <c r="V45">
        <f>2*('2000 250 200 15 PP'!V45-'2000 250 200 0 PP'!V45)/('2000 250 200 15 PP'!V45+'2000 250 200 0 PP'!V45)</f>
        <v>2.6255818918307747E-3</v>
      </c>
      <c r="W45">
        <f>2*('2000 250 200 15 PP'!W45-'2000 250 200 0 PP'!W45)/('2000 250 200 15 PP'!W45+'2000 250 200 0 PP'!W45)</f>
        <v>-6.4161146597699846E-4</v>
      </c>
      <c r="X45">
        <f>2*('2000 250 200 15 PP'!X45-'2000 250 200 0 PP'!X45)/('2000 250 200 15 PP'!X45+'2000 250 200 0 PP'!X45)</f>
        <v>-8.1020363882572529E-4</v>
      </c>
      <c r="Y45">
        <f>2*('2000 250 200 15 PP'!Y45-'2000 250 200 0 PP'!Y45)/('2000 250 200 15 PP'!Y45+'2000 250 200 0 PP'!Y45)</f>
        <v>-8.2763588017787401E-4</v>
      </c>
      <c r="Z45">
        <f>2*('2000 250 200 15 PP'!Z45-'2000 250 200 0 PP'!Z45)/('2000 250 200 15 PP'!Z45+'2000 250 200 0 PP'!Z45)</f>
        <v>-8.5353722831176784E-4</v>
      </c>
      <c r="AA45">
        <f>2*('2000 250 200 15 PP'!AA45-'2000 250 200 0 PP'!AA45)/('2000 250 200 15 PP'!AA45+'2000 250 200 0 PP'!AA45)</f>
        <v>-8.0491808896826771E-4</v>
      </c>
      <c r="AB45">
        <f>2*('2000 250 200 15 PP'!AB45-'2000 250 200 0 PP'!AB45)/('2000 250 200 15 PP'!AB45+'2000 250 200 0 PP'!AB45)</f>
        <v>-7.3224939214794229E-4</v>
      </c>
      <c r="AC45">
        <f>2*('2000 250 200 15 PP'!AC45-'2000 250 200 0 PP'!AC45)/('2000 250 200 15 PP'!AC45+'2000 250 200 0 PP'!AC45)</f>
        <v>3.761479167941307E-3</v>
      </c>
      <c r="AD45">
        <f>2*('2000 250 200 15 PP'!AD45-'2000 250 200 0 PP'!AD45)/('2000 250 200 15 PP'!AD45+'2000 250 200 0 PP'!AD45)</f>
        <v>-5.4506850132802012E-4</v>
      </c>
      <c r="AE45">
        <f>2*('2000 250 200 15 PP'!AE45-'2000 250 200 0 PP'!AE45)/('2000 250 200 15 PP'!AE45+'2000 250 200 0 PP'!AE45)</f>
        <v>-7.9642906399438279E-4</v>
      </c>
      <c r="AF45">
        <f>2*('2000 250 200 15 PP'!AF45-'2000 250 200 0 PP'!AF45)/('2000 250 200 15 PP'!AF45+'2000 250 200 0 PP'!AF45)</f>
        <v>-8.0172721953554753E-4</v>
      </c>
      <c r="AG45">
        <f>2*('2000 250 200 15 PP'!AG45-'2000 250 200 0 PP'!AG45)/('2000 250 200 15 PP'!AG45+'2000 250 200 0 PP'!AG45)</f>
        <v>-9.1217830805499572E-4</v>
      </c>
      <c r="AH45">
        <f>2*('2000 250 200 15 PP'!AH45-'2000 250 200 0 PP'!AH45)/('2000 250 200 15 PP'!AH45+'2000 250 200 0 PP'!AH45)</f>
        <v>-9.0733434070532201E-4</v>
      </c>
      <c r="AI45">
        <f>2*('2000 250 200 15 PP'!AI45-'2000 250 200 0 PP'!AI45)/('2000 250 200 15 PP'!AI45+'2000 250 200 0 PP'!AI45)</f>
        <v>4.9837472058226109E-3</v>
      </c>
      <c r="AJ45">
        <f>2*('2000 250 200 15 PP'!AJ45-'2000 250 200 0 PP'!AJ45)/('2000 250 200 15 PP'!AJ45+'2000 250 200 0 PP'!AJ45)</f>
        <v>-4.2684643701223969E-4</v>
      </c>
      <c r="AK45">
        <f>2*('2000 250 200 15 PP'!AK45-'2000 250 200 0 PP'!AK45)/('2000 250 200 15 PP'!AK45+'2000 250 200 0 PP'!AK45)</f>
        <v>-7.9296945601532341E-4</v>
      </c>
      <c r="AL45">
        <f>2*('2000 250 200 15 PP'!AL45-'2000 250 200 0 PP'!AL45)/('2000 250 200 15 PP'!AL45+'2000 250 200 0 PP'!AL45)</f>
        <v>-7.101052612370339E-4</v>
      </c>
      <c r="AM45">
        <f>2*('2000 250 200 15 PP'!AM45-'2000 250 200 0 PP'!AM45)/('2000 250 200 15 PP'!AM45+'2000 250 200 0 PP'!AM45)</f>
        <v>-9.1703396873753196E-4</v>
      </c>
      <c r="AN45">
        <f>2*('2000 250 200 15 PP'!AN45-'2000 250 200 0 PP'!AN45)/('2000 250 200 15 PP'!AN45+'2000 250 200 0 PP'!AN45)</f>
        <v>6.2779723487644398E-3</v>
      </c>
      <c r="AO45">
        <f>2*('2000 250 200 15 PP'!AO45-'2000 250 200 0 PP'!AO45)/('2000 250 200 15 PP'!AO45+'2000 250 200 0 PP'!AO45)</f>
        <v>-2.8124340666282058E-4</v>
      </c>
      <c r="AP45">
        <f>2*('2000 250 200 15 PP'!AP45-'2000 250 200 0 PP'!AP45)/('2000 250 200 15 PP'!AP45+'2000 250 200 0 PP'!AP45)</f>
        <v>-8.3895928280895953E-4</v>
      </c>
      <c r="AQ45">
        <f>2*('2000 250 200 15 PP'!AQ45-'2000 250 200 0 PP'!AQ45)/('2000 250 200 15 PP'!AQ45+'2000 250 200 0 PP'!AQ45)</f>
        <v>-5.6375501234651832E-4</v>
      </c>
      <c r="AR45">
        <f>2*('2000 250 200 15 PP'!AR45-'2000 250 200 0 PP'!AR45)/('2000 250 200 15 PP'!AR45+'2000 250 200 0 PP'!AR45)</f>
        <v>7.6323062742247507E-3</v>
      </c>
      <c r="AS45">
        <f>2*('2000 250 200 15 PP'!AS45-'2000 250 200 0 PP'!AS45)/('2000 250 200 15 PP'!AS45+'2000 250 200 0 PP'!AS45)</f>
        <v>-8.9594945307902007E-5</v>
      </c>
      <c r="AT45">
        <f>2*('2000 250 200 15 PP'!AT45-'2000 250 200 0 PP'!AT45)/('2000 250 200 15 PP'!AT45+'2000 250 200 0 PP'!AT45)</f>
        <v>-9.7151679975436913E-4</v>
      </c>
      <c r="AU45">
        <f>2*('2000 250 200 15 PP'!AU45-'2000 250 200 0 PP'!AU45)/('2000 250 200 15 PP'!AU45+'2000 250 200 0 PP'!AU45)</f>
        <v>9.0344069328833574E-3</v>
      </c>
      <c r="AV45">
        <f>2*('2000 250 200 15 PP'!AV45-'2000 250 200 0 PP'!AV45)/('2000 250 200 15 PP'!AV45+'2000 250 200 0 PP'!AV45)</f>
        <v>1.7670155493654897E-4</v>
      </c>
      <c r="AW45">
        <f>2*('2000 250 200 15 PP'!AW45-'2000 250 200 0 PP'!AW45)/('2000 250 200 15 PP'!AW45+'2000 250 200 0 PP'!AW45)</f>
        <v>1.0469937710847381E-2</v>
      </c>
      <c r="AX45">
        <f>'2000 250 200 15 PP'!AX45-'2000 250 200 0 PP'!AX45</f>
        <v>5.7326380592276349E-4</v>
      </c>
      <c r="AY45">
        <f>'2000 250 200 15 PP'!AY45-'2000 250 200 0 PP'!AY45</f>
        <v>4.5451127002604785E-6</v>
      </c>
      <c r="AZ45">
        <f>'2000 250 200 15 PP'!AZ45-'2000 250 200 0 PP'!AZ45</f>
        <v>-2.4434810691975617E-5</v>
      </c>
      <c r="BA45">
        <f>'2000 250 200 15 PP'!BA45-'2000 250 200 0 PP'!BA45</f>
        <v>-3.146947208576556E-5</v>
      </c>
      <c r="BB45">
        <f>'2000 250 200 15 PP'!BB45-'2000 250 200 0 PP'!BB45</f>
        <v>-3.461489396752726E-5</v>
      </c>
      <c r="BC45">
        <f>'2000 250 200 15 PP'!BC45-'2000 250 200 0 PP'!BC45</f>
        <v>-3.1180389573060019E-5</v>
      </c>
      <c r="BD45">
        <f>'2000 250 200 15 PP'!BD45-'2000 250 200 0 PP'!BD45</f>
        <v>-2.7035809065378835E-5</v>
      </c>
      <c r="BE45">
        <f>'2000 250 200 15 PP'!BE45-'2000 250 200 0 PP'!BE45</f>
        <v>-2.4129902026076566E-5</v>
      </c>
      <c r="BF45">
        <f>'2000 250 200 15 PP'!BF45-'2000 250 200 0 PP'!BF45</f>
        <v>6.6517987905806431E-4</v>
      </c>
      <c r="BG45">
        <f>'2000 250 200 15 PP'!BG45-'2000 250 200 0 PP'!BG45</f>
        <v>1.1843784059772933E-5</v>
      </c>
      <c r="BH45">
        <f>'2000 250 200 15 PP'!BH45-'2000 250 200 0 PP'!BH45</f>
        <v>-1.3367602316613492E-5</v>
      </c>
      <c r="BI45">
        <f>'2000 250 200 15 PP'!BI45-'2000 250 200 0 PP'!BI45</f>
        <v>-1.6331557176701983E-5</v>
      </c>
      <c r="BJ45">
        <f>'2000 250 200 15 PP'!BJ45-'2000 250 200 0 PP'!BJ45</f>
        <v>-1.8452616697889335E-5</v>
      </c>
      <c r="BK45">
        <f>'2000 250 200 15 PP'!BK45-'2000 250 200 0 PP'!BK45</f>
        <v>-1.5538559848725375E-5</v>
      </c>
      <c r="BL45">
        <f>'2000 250 200 15 PP'!BL45-'2000 250 200 0 PP'!BL45</f>
        <v>-1.208282243105735E-5</v>
      </c>
      <c r="BM45">
        <f>'2000 250 200 15 PP'!BM45-'2000 250 200 0 PP'!BM45</f>
        <v>6.8880140522006861E-4</v>
      </c>
      <c r="BN45">
        <f>'2000 250 200 15 PP'!BN45-'2000 250 200 0 PP'!BN45</f>
        <v>1.5115869422835382E-5</v>
      </c>
      <c r="BO45">
        <f>'2000 250 200 15 PP'!BO45-'2000 250 200 0 PP'!BO45</f>
        <v>-6.8186279041301812E-6</v>
      </c>
      <c r="BP45">
        <f>'2000 250 200 15 PP'!BP45-'2000 250 200 0 PP'!BP45</f>
        <v>-6.908033514468892E-6</v>
      </c>
      <c r="BQ45">
        <f>'2000 250 200 15 PP'!BQ45-'2000 250 200 0 PP'!BQ45</f>
        <v>-9.1031465036077452E-6</v>
      </c>
      <c r="BR45">
        <f>'2000 250 200 15 PP'!BR45-'2000 250 200 0 PP'!BR45</f>
        <v>-7.5890570390042822E-6</v>
      </c>
      <c r="BS45">
        <f>'2000 250 200 15 PP'!BS45-'2000 250 200 0 PP'!BS45</f>
        <v>6.941759155788263E-4</v>
      </c>
      <c r="BT45">
        <f>'2000 250 200 15 PP'!BT45-'2000 250 200 0 PP'!BT45</f>
        <v>1.6314509282015777E-5</v>
      </c>
      <c r="BU45">
        <f>'2000 250 200 15 PP'!BU45-'2000 250 200 0 PP'!BU45</f>
        <v>-4.1695513533016038E-6</v>
      </c>
      <c r="BV45">
        <f>'2000 250 200 15 PP'!BV45-'2000 250 200 0 PP'!BV45</f>
        <v>-2.1142738106279257E-6</v>
      </c>
      <c r="BW45">
        <f>'2000 250 200 15 PP'!BW45-'2000 250 200 0 PP'!BW45</f>
        <v>-4.3489703982595163E-6</v>
      </c>
      <c r="BX45">
        <f>'2000 250 200 15 PP'!BX45-'2000 250 200 0 PP'!BX45</f>
        <v>6.9307284340083819E-4</v>
      </c>
      <c r="BY45">
        <f>'2000 250 200 15 PP'!BY45-'2000 250 200 0 PP'!BY45</f>
        <v>1.6969051938035828E-5</v>
      </c>
      <c r="BZ45">
        <f>'2000 250 200 15 PP'!BZ45-'2000 250 200 0 PP'!BZ45</f>
        <v>-3.6499097872920439E-6</v>
      </c>
      <c r="CA45">
        <f>'2000 250 200 15 PP'!CA45-'2000 250 200 0 PP'!CA45</f>
        <v>1.3964960205586907E-7</v>
      </c>
      <c r="CB45">
        <f>'2000 250 200 15 PP'!CB45-'2000 250 200 0 PP'!CB45</f>
        <v>6.8913174448878567E-4</v>
      </c>
      <c r="CC45">
        <f>'2000 250 200 15 PP'!CC45-'2000 250 200 0 PP'!CC45</f>
        <v>1.788010259836173E-5</v>
      </c>
      <c r="CD45">
        <f>'2000 250 200 15 PP'!CD45-'2000 250 200 0 PP'!CD45</f>
        <v>-4.1374389400470474E-6</v>
      </c>
      <c r="CE45">
        <f>'2000 250 200 15 PP'!CE45-'2000 250 200 0 PP'!CE45</f>
        <v>6.8350904612290986E-4</v>
      </c>
      <c r="CF45">
        <f>'2000 250 200 15 PP'!CF45-'2000 250 200 0 PP'!CF45</f>
        <v>1.9400629907368599E-5</v>
      </c>
      <c r="CG45">
        <f>'2000 250 200 15 PP'!CG45-'2000 250 200 0 PP'!CG45</f>
        <v>6.7646939850064813E-4</v>
      </c>
      <c r="CH45" s="7">
        <v>250</v>
      </c>
      <c r="CI45" s="8">
        <v>250</v>
      </c>
      <c r="CJ45" s="8">
        <v>240</v>
      </c>
      <c r="CK45" s="8">
        <f t="shared" si="8"/>
        <v>1</v>
      </c>
      <c r="CL45" s="8">
        <f t="shared" si="9"/>
        <v>1</v>
      </c>
      <c r="CM45">
        <f t="shared" si="10"/>
        <v>0.04</v>
      </c>
      <c r="CN45">
        <f t="shared" si="14"/>
        <v>375</v>
      </c>
      <c r="CO45">
        <f t="shared" si="19"/>
        <v>500</v>
      </c>
      <c r="CP45">
        <f t="shared" si="19"/>
        <v>625</v>
      </c>
      <c r="CQ45">
        <f t="shared" si="19"/>
        <v>750</v>
      </c>
      <c r="CR45">
        <f t="shared" si="19"/>
        <v>875</v>
      </c>
      <c r="CS45">
        <f t="shared" si="19"/>
        <v>1000</v>
      </c>
      <c r="CT45">
        <f t="shared" si="19"/>
        <v>1125</v>
      </c>
      <c r="CU45">
        <f t="shared" si="19"/>
        <v>1250</v>
      </c>
      <c r="CV45">
        <f t="shared" si="16"/>
        <v>1.5</v>
      </c>
      <c r="CW45">
        <f t="shared" si="16"/>
        <v>2</v>
      </c>
      <c r="CX45">
        <f t="shared" si="16"/>
        <v>2.5</v>
      </c>
      <c r="CY45">
        <f t="shared" si="16"/>
        <v>3</v>
      </c>
      <c r="CZ45">
        <f t="shared" si="16"/>
        <v>3.5</v>
      </c>
      <c r="DA45">
        <f t="shared" si="16"/>
        <v>4</v>
      </c>
      <c r="DB45">
        <f t="shared" si="16"/>
        <v>4.5</v>
      </c>
      <c r="DC45">
        <f t="shared" si="16"/>
        <v>5</v>
      </c>
      <c r="DD45" s="11">
        <f t="shared" si="17"/>
        <v>2.6666666666666668E-2</v>
      </c>
      <c r="DE45" s="11">
        <f t="shared" si="17"/>
        <v>0.02</v>
      </c>
      <c r="DF45" s="11">
        <f t="shared" si="17"/>
        <v>1.6E-2</v>
      </c>
      <c r="DG45" s="11">
        <f t="shared" si="17"/>
        <v>1.3333333333333334E-2</v>
      </c>
      <c r="DH45" s="11">
        <f t="shared" si="17"/>
        <v>1.1428571428571429E-2</v>
      </c>
      <c r="DI45" s="11">
        <f t="shared" si="17"/>
        <v>0.01</v>
      </c>
      <c r="DJ45" s="11">
        <f t="shared" si="17"/>
        <v>8.8888888888888889E-3</v>
      </c>
      <c r="DK45" s="11">
        <f t="shared" si="17"/>
        <v>8.0000000000000002E-3</v>
      </c>
    </row>
    <row r="46" spans="1:115">
      <c r="A46">
        <f>'2000 250 200 1'!A47</f>
        <v>43</v>
      </c>
      <c r="B46">
        <f t="shared" si="6"/>
        <v>-430</v>
      </c>
      <c r="C46">
        <f>'2000 250 200 1'!B47</f>
        <v>0.14369999999999999</v>
      </c>
      <c r="D46">
        <f t="shared" si="7"/>
        <v>-0.8425432318657744</v>
      </c>
      <c r="E46">
        <f>2*('2000 250 200 15 PP'!E46-'2000 250 200 0 PP'!E46)/('2000 250 200 15 PP'!E46+'2000 250 200 0 PP'!E46)</f>
        <v>1.2265419380013067E-3</v>
      </c>
      <c r="F46">
        <f>2*('2000 250 200 15 PP'!F46-'2000 250 200 0 PP'!F46)/('2000 250 200 15 PP'!F46+'2000 250 200 0 PP'!F46)</f>
        <v>-6.6962763959270899E-4</v>
      </c>
      <c r="G46">
        <f>2*('2000 250 200 15 PP'!G46-'2000 250 200 0 PP'!G46)/('2000 250 200 15 PP'!G46+'2000 250 200 0 PP'!G46)</f>
        <v>-6.9360683939957647E-4</v>
      </c>
      <c r="H46">
        <f>2*('2000 250 200 15 PP'!H46-'2000 250 200 0 PP'!H46)/('2000 250 200 15 PP'!H46+'2000 250 200 0 PP'!H46)</f>
        <v>-6.442665771955045E-4</v>
      </c>
      <c r="I46">
        <f>2*('2000 250 200 15 PP'!I46-'2000 250 200 0 PP'!I46)/('2000 250 200 15 PP'!I46+'2000 250 200 0 PP'!I46)</f>
        <v>-5.7849393233349266E-4</v>
      </c>
      <c r="J46">
        <f>2*('2000 250 200 15 PP'!J46-'2000 250 200 0 PP'!J46)/('2000 250 200 15 PP'!J46+'2000 250 200 0 PP'!J46)</f>
        <v>-5.0782572972408113E-4</v>
      </c>
      <c r="K46">
        <f>2*('2000 250 200 15 PP'!K46-'2000 250 200 0 PP'!K46)/('2000 250 200 15 PP'!K46+'2000 250 200 0 PP'!K46)</f>
        <v>-4.4509741353808852E-4</v>
      </c>
      <c r="L46">
        <f>2*('2000 250 200 15 PP'!L46-'2000 250 200 0 PP'!L46)/('2000 250 200 15 PP'!L46+'2000 250 200 0 PP'!L46)</f>
        <v>-3.8988307200013133E-4</v>
      </c>
      <c r="M46">
        <f>2*('2000 250 200 15 PP'!M46-'2000 250 200 0 PP'!M46)/('2000 250 200 15 PP'!M46+'2000 250 200 0 PP'!M46)</f>
        <v>-3.4003850210521756E-4</v>
      </c>
      <c r="N46">
        <f>2*('2000 250 200 15 PP'!N46-'2000 250 200 0 PP'!N46)/('2000 250 200 15 PP'!N46+'2000 250 200 0 PP'!N46)</f>
        <v>2.3920408868139615E-3</v>
      </c>
      <c r="O46">
        <f>2*('2000 250 200 15 PP'!O46-'2000 250 200 0 PP'!O46)/('2000 250 200 15 PP'!O46+'2000 250 200 0 PP'!O46)</f>
        <v>-6.4605404272894621E-4</v>
      </c>
      <c r="P46">
        <f>2*('2000 250 200 15 PP'!P46-'2000 250 200 0 PP'!P46)/('2000 250 200 15 PP'!P46+'2000 250 200 0 PP'!P46)</f>
        <v>-7.594555470548035E-4</v>
      </c>
      <c r="Q46">
        <f>2*('2000 250 200 15 PP'!Q46-'2000 250 200 0 PP'!Q46)/('2000 250 200 15 PP'!Q46+'2000 250 200 0 PP'!Q46)</f>
        <v>-7.5440829047973763E-4</v>
      </c>
      <c r="R46">
        <f>2*('2000 250 200 15 PP'!R46-'2000 250 200 0 PP'!R46)/('2000 250 200 15 PP'!R46+'2000 250 200 0 PP'!R46)</f>
        <v>-7.2042653023349429E-4</v>
      </c>
      <c r="S46">
        <f>2*('2000 250 200 15 PP'!S46-'2000 250 200 0 PP'!S46)/('2000 250 200 15 PP'!S46+'2000 250 200 0 PP'!S46)</f>
        <v>-6.5453044850021836E-4</v>
      </c>
      <c r="T46">
        <f>2*('2000 250 200 15 PP'!T46-'2000 250 200 0 PP'!T46)/('2000 250 200 15 PP'!T46+'2000 250 200 0 PP'!T46)</f>
        <v>-5.9234533291457198E-4</v>
      </c>
      <c r="U46">
        <f>2*('2000 250 200 15 PP'!U46-'2000 250 200 0 PP'!U46)/('2000 250 200 15 PP'!U46+'2000 250 200 0 PP'!U46)</f>
        <v>-5.3909729922531422E-4</v>
      </c>
      <c r="V46">
        <f>2*('2000 250 200 15 PP'!V46-'2000 250 200 0 PP'!V46)/('2000 250 200 15 PP'!V46+'2000 250 200 0 PP'!V46)</f>
        <v>3.7566707624056457E-3</v>
      </c>
      <c r="W46">
        <f>2*('2000 250 200 15 PP'!W46-'2000 250 200 0 PP'!W46)/('2000 250 200 15 PP'!W46+'2000 250 200 0 PP'!W46)</f>
        <v>-5.6356534781528745E-4</v>
      </c>
      <c r="X46">
        <f>2*('2000 250 200 15 PP'!X46-'2000 250 200 0 PP'!X46)/('2000 250 200 15 PP'!X46+'2000 250 200 0 PP'!X46)</f>
        <v>-7.6448240712161726E-4</v>
      </c>
      <c r="Y46">
        <f>2*('2000 250 200 15 PP'!Y46-'2000 250 200 0 PP'!Y46)/('2000 250 200 15 PP'!Y46+'2000 250 200 0 PP'!Y46)</f>
        <v>-7.9707057052768205E-4</v>
      </c>
      <c r="Z46">
        <f>2*('2000 250 200 15 PP'!Z46-'2000 250 200 0 PP'!Z46)/('2000 250 200 15 PP'!Z46+'2000 250 200 0 PP'!Z46)</f>
        <v>-8.1991427502466703E-4</v>
      </c>
      <c r="AA46">
        <f>2*('2000 250 200 15 PP'!AA46-'2000 250 200 0 PP'!AA46)/('2000 250 200 15 PP'!AA46+'2000 250 200 0 PP'!AA46)</f>
        <v>-7.6403517820240535E-4</v>
      </c>
      <c r="AB46">
        <f>2*('2000 250 200 15 PP'!AB46-'2000 250 200 0 PP'!AB46)/('2000 250 200 15 PP'!AB46+'2000 250 200 0 PP'!AB46)</f>
        <v>-6.993769852668292E-4</v>
      </c>
      <c r="AC46">
        <f>2*('2000 250 200 15 PP'!AC46-'2000 250 200 0 PP'!AC46)/('2000 250 200 15 PP'!AC46+'2000 250 200 0 PP'!AC46)</f>
        <v>5.2748102361284115E-3</v>
      </c>
      <c r="AD46">
        <f>2*('2000 250 200 15 PP'!AD46-'2000 250 200 0 PP'!AD46)/('2000 250 200 15 PP'!AD46+'2000 250 200 0 PP'!AD46)</f>
        <v>-4.4835721812080568E-4</v>
      </c>
      <c r="AE46">
        <f>2*('2000 250 200 15 PP'!AE46-'2000 250 200 0 PP'!AE46)/('2000 250 200 15 PP'!AE46+'2000 250 200 0 PP'!AE46)</f>
        <v>-7.3871282243168199E-4</v>
      </c>
      <c r="AF46">
        <f>2*('2000 250 200 15 PP'!AF46-'2000 250 200 0 PP'!AF46)/('2000 250 200 15 PP'!AF46+'2000 250 200 0 PP'!AF46)</f>
        <v>-7.7420636554967706E-4</v>
      </c>
      <c r="AG46">
        <f>2*('2000 250 200 15 PP'!AG46-'2000 250 200 0 PP'!AG46)/('2000 250 200 15 PP'!AG46+'2000 250 200 0 PP'!AG46)</f>
        <v>-8.8734214684851062E-4</v>
      </c>
      <c r="AH46">
        <f>2*('2000 250 200 15 PP'!AH46-'2000 250 200 0 PP'!AH46)/('2000 250 200 15 PP'!AH46+'2000 250 200 0 PP'!AH46)</f>
        <v>-8.5518777846669408E-4</v>
      </c>
      <c r="AI46">
        <f>2*('2000 250 200 15 PP'!AI46-'2000 250 200 0 PP'!AI46)/('2000 250 200 15 PP'!AI46+'2000 250 200 0 PP'!AI46)</f>
        <v>6.9205686721966128E-3</v>
      </c>
      <c r="AJ46">
        <f>2*('2000 250 200 15 PP'!AJ46-'2000 250 200 0 PP'!AJ46)/('2000 250 200 15 PP'!AJ46+'2000 250 200 0 PP'!AJ46)</f>
        <v>-3.1159072366507772E-4</v>
      </c>
      <c r="AK46">
        <f>2*('2000 250 200 15 PP'!AK46-'2000 250 200 0 PP'!AK46)/('2000 250 200 15 PP'!AK46+'2000 250 200 0 PP'!AK46)</f>
        <v>-7.155194418898464E-4</v>
      </c>
      <c r="AL46">
        <f>2*('2000 250 200 15 PP'!AL46-'2000 250 200 0 PP'!AL46)/('2000 250 200 15 PP'!AL46+'2000 250 200 0 PP'!AL46)</f>
        <v>-6.802940412562789E-4</v>
      </c>
      <c r="AM46">
        <f>2*('2000 250 200 15 PP'!AM46-'2000 250 200 0 PP'!AM46)/('2000 250 200 15 PP'!AM46+'2000 250 200 0 PP'!AM46)</f>
        <v>-9.1959240047768834E-4</v>
      </c>
      <c r="AN46">
        <f>2*('2000 250 200 15 PP'!AN46-'2000 250 200 0 PP'!AN46)/('2000 250 200 15 PP'!AN46+'2000 250 200 0 PP'!AN46)</f>
        <v>8.677845908892319E-3</v>
      </c>
      <c r="AO46">
        <f>2*('2000 250 200 15 PP'!AO46-'2000 250 200 0 PP'!AO46)/('2000 250 200 15 PP'!AO46+'2000 250 200 0 PP'!AO46)</f>
        <v>-1.5068127470209912E-4</v>
      </c>
      <c r="AP46">
        <f>2*('2000 250 200 15 PP'!AP46-'2000 250 200 0 PP'!AP46)/('2000 250 200 15 PP'!AP46+'2000 250 200 0 PP'!AP46)</f>
        <v>-7.350822026950957E-4</v>
      </c>
      <c r="AQ46">
        <f>2*('2000 250 200 15 PP'!AQ46-'2000 250 200 0 PP'!AQ46)/('2000 250 200 15 PP'!AQ46+'2000 250 200 0 PP'!AQ46)</f>
        <v>-5.1093730573322047E-4</v>
      </c>
      <c r="AR46">
        <f>2*('2000 250 200 15 PP'!AR46-'2000 250 200 0 PP'!AR46)/('2000 250 200 15 PP'!AR46+'2000 250 200 0 PP'!AR46)</f>
        <v>1.0534520105646546E-2</v>
      </c>
      <c r="AS46">
        <f>2*('2000 250 200 15 PP'!AS46-'2000 250 200 0 PP'!AS46)/('2000 250 200 15 PP'!AS46+'2000 250 200 0 PP'!AS46)</f>
        <v>5.0531207533537326E-5</v>
      </c>
      <c r="AT46">
        <f>2*('2000 250 200 15 PP'!AT46-'2000 250 200 0 PP'!AT46)/('2000 250 200 15 PP'!AT46+'2000 250 200 0 PP'!AT46)</f>
        <v>-8.4310462378633184E-4</v>
      </c>
      <c r="AU46">
        <f>2*('2000 250 200 15 PP'!AU46-'2000 250 200 0 PP'!AU46)/('2000 250 200 15 PP'!AU46+'2000 250 200 0 PP'!AU46)</f>
        <v>1.2478806921556647E-2</v>
      </c>
      <c r="AV46">
        <f>2*('2000 250 200 15 PP'!AV46-'2000 250 200 0 PP'!AV46)/('2000 250 200 15 PP'!AV46+'2000 250 200 0 PP'!AV46)</f>
        <v>3.2099256068818228E-4</v>
      </c>
      <c r="AW46">
        <f>2*('2000 250 200 15 PP'!AW46-'2000 250 200 0 PP'!AW46)/('2000 250 200 15 PP'!AW46+'2000 250 200 0 PP'!AW46)</f>
        <v>1.449698013637496E-2</v>
      </c>
      <c r="AX46">
        <f>'2000 250 200 15 PP'!AX46-'2000 250 200 0 PP'!AX46</f>
        <v>7.5731815983759443E-4</v>
      </c>
      <c r="AY46">
        <f>'2000 250 200 15 PP'!AY46-'2000 250 200 0 PP'!AY46</f>
        <v>1.0626862744556043E-5</v>
      </c>
      <c r="AZ46">
        <f>'2000 250 200 15 PP'!AZ46-'2000 250 200 0 PP'!AZ46</f>
        <v>-2.2837665602348789E-5</v>
      </c>
      <c r="BA46">
        <f>'2000 250 200 15 PP'!BA46-'2000 250 200 0 PP'!BA46</f>
        <v>-3.1147709770779075E-5</v>
      </c>
      <c r="BB46">
        <f>'2000 250 200 15 PP'!BB46-'2000 250 200 0 PP'!BB46</f>
        <v>-3.3930230833728592E-5</v>
      </c>
      <c r="BC46">
        <f>'2000 250 200 15 PP'!BC46-'2000 250 200 0 PP'!BC46</f>
        <v>-3.0391132919832531E-5</v>
      </c>
      <c r="BD46">
        <f>'2000 250 200 15 PP'!BD46-'2000 250 200 0 PP'!BD46</f>
        <v>-2.6918980717105523E-5</v>
      </c>
      <c r="BE46">
        <f>'2000 250 200 15 PP'!BE46-'2000 250 200 0 PP'!BE46</f>
        <v>-2.4411799714907367E-5</v>
      </c>
      <c r="BF46">
        <f>'2000 250 200 15 PP'!BF46-'2000 250 200 0 PP'!BF46</f>
        <v>8.771093590197454E-4</v>
      </c>
      <c r="BG46">
        <f>'2000 250 200 15 PP'!BG46-'2000 250 200 0 PP'!BG46</f>
        <v>1.7836276919730443E-5</v>
      </c>
      <c r="BH46">
        <f>'2000 250 200 15 PP'!BH46-'2000 250 200 0 PP'!BH46</f>
        <v>-1.1883194865003333E-5</v>
      </c>
      <c r="BI46">
        <f>'2000 250 200 15 PP'!BI46-'2000 250 200 0 PP'!BI46</f>
        <v>-1.6288537060371588E-5</v>
      </c>
      <c r="BJ46">
        <f>'2000 250 200 15 PP'!BJ46-'2000 250 200 0 PP'!BJ46</f>
        <v>-1.8157085151501717E-5</v>
      </c>
      <c r="BK46">
        <f>'2000 250 200 15 PP'!BK46-'2000 250 200 0 PP'!BK46</f>
        <v>-1.4887653461664874E-5</v>
      </c>
      <c r="BL46">
        <f>'2000 250 200 15 PP'!BL46-'2000 250 200 0 PP'!BL46</f>
        <v>-1.1847304335843578E-5</v>
      </c>
      <c r="BM46">
        <f>'2000 250 200 15 PP'!BM46-'2000 250 200 0 PP'!BM46</f>
        <v>9.0783636291374981E-4</v>
      </c>
      <c r="BN46">
        <f>'2000 250 200 15 PP'!BN46-'2000 250 200 0 PP'!BN46</f>
        <v>2.0426375212823089E-5</v>
      </c>
      <c r="BO46">
        <f>'2000 250 200 15 PP'!BO46-'2000 250 200 0 PP'!BO46</f>
        <v>-5.3927756573923791E-6</v>
      </c>
      <c r="BP46">
        <f>'2000 250 200 15 PP'!BP46-'2000 250 200 0 PP'!BP46</f>
        <v>-6.9813393751561037E-6</v>
      </c>
      <c r="BQ46">
        <f>'2000 250 200 15 PP'!BQ46-'2000 250 200 0 PP'!BQ46</f>
        <v>-9.190004766027049E-6</v>
      </c>
      <c r="BR46">
        <f>'2000 250 200 15 PP'!BR46-'2000 250 200 0 PP'!BR46</f>
        <v>-7.1599612248528233E-6</v>
      </c>
      <c r="BS46">
        <f>'2000 250 200 15 PP'!BS46-'2000 250 200 0 PP'!BS46</f>
        <v>9.151123248327675E-4</v>
      </c>
      <c r="BT46">
        <f>'2000 250 200 15 PP'!BT46-'2000 250 200 0 PP'!BT46</f>
        <v>2.0865002388924248E-5</v>
      </c>
      <c r="BU46">
        <f>'2000 250 200 15 PP'!BU46-'2000 250 200 0 PP'!BU46</f>
        <v>-2.7440145932769444E-6</v>
      </c>
      <c r="BV46">
        <f>'2000 250 200 15 PP'!BV46-'2000 250 200 0 PP'!BV46</f>
        <v>-2.1067028109916786E-6</v>
      </c>
      <c r="BW46">
        <f>'2000 250 200 15 PP'!BW46-'2000 250 200 0 PP'!BW46</f>
        <v>-4.686128906280021E-6</v>
      </c>
      <c r="BX46">
        <f>'2000 250 200 15 PP'!BX46-'2000 250 200 0 PP'!BX46</f>
        <v>9.1425149519987203E-4</v>
      </c>
      <c r="BY46">
        <f>'2000 250 200 15 PP'!BY46-'2000 250 200 0 PP'!BY46</f>
        <v>2.0735533466938183E-5</v>
      </c>
      <c r="BZ46">
        <f>'2000 250 200 15 PP'!BZ46-'2000 250 200 0 PP'!BZ46</f>
        <v>-2.2705460290817214E-6</v>
      </c>
      <c r="CA46">
        <f>'2000 250 200 15 PP'!CA46-'2000 250 200 0 PP'!CA46</f>
        <v>3.6829083771387772E-7</v>
      </c>
      <c r="CB46">
        <f>'2000 250 200 15 PP'!CB46-'2000 250 200 0 PP'!CB46</f>
        <v>9.1001469612761454E-4</v>
      </c>
      <c r="CC46">
        <f>'2000 250 200 15 PP'!CC46-'2000 250 200 0 PP'!CC46</f>
        <v>2.0879419308669073E-5</v>
      </c>
      <c r="CD46">
        <f>'2000 250 200 15 PP'!CD46-'2000 250 200 0 PP'!CD46</f>
        <v>-2.9315256993428518E-6</v>
      </c>
      <c r="CE46">
        <f>'2000 250 200 15 PP'!CE46-'2000 250 200 0 PP'!CE46</f>
        <v>9.0398340009868738E-4</v>
      </c>
      <c r="CF46">
        <f>'2000 250 200 15 PP'!CF46-'2000 250 200 0 PP'!CF46</f>
        <v>2.172585900207108E-5</v>
      </c>
      <c r="CG46">
        <f>'2000 250 200 15 PP'!CG46-'2000 250 200 0 PP'!CG46</f>
        <v>8.9657739548607007E-4</v>
      </c>
      <c r="CH46" s="7">
        <v>250</v>
      </c>
      <c r="CI46" s="8">
        <v>250</v>
      </c>
      <c r="CJ46" s="8">
        <v>240</v>
      </c>
      <c r="CK46" s="8">
        <f t="shared" si="8"/>
        <v>1</v>
      </c>
      <c r="CL46" s="8">
        <f t="shared" si="9"/>
        <v>1</v>
      </c>
      <c r="CM46">
        <f t="shared" si="10"/>
        <v>0.04</v>
      </c>
      <c r="CN46">
        <f t="shared" si="14"/>
        <v>375</v>
      </c>
      <c r="CO46">
        <f t="shared" si="19"/>
        <v>500</v>
      </c>
      <c r="CP46">
        <f t="shared" si="19"/>
        <v>625</v>
      </c>
      <c r="CQ46">
        <f t="shared" si="19"/>
        <v>750</v>
      </c>
      <c r="CR46">
        <f t="shared" si="19"/>
        <v>875</v>
      </c>
      <c r="CS46">
        <f t="shared" si="19"/>
        <v>1000</v>
      </c>
      <c r="CT46">
        <f t="shared" si="19"/>
        <v>1125</v>
      </c>
      <c r="CU46">
        <f t="shared" si="19"/>
        <v>1250</v>
      </c>
      <c r="CV46">
        <f t="shared" si="16"/>
        <v>1.5</v>
      </c>
      <c r="CW46">
        <f t="shared" si="16"/>
        <v>2</v>
      </c>
      <c r="CX46">
        <f t="shared" si="16"/>
        <v>2.5</v>
      </c>
      <c r="CY46">
        <f t="shared" si="16"/>
        <v>3</v>
      </c>
      <c r="CZ46">
        <f t="shared" si="16"/>
        <v>3.5</v>
      </c>
      <c r="DA46">
        <f t="shared" si="16"/>
        <v>4</v>
      </c>
      <c r="DB46">
        <f t="shared" si="16"/>
        <v>4.5</v>
      </c>
      <c r="DC46">
        <f t="shared" si="16"/>
        <v>5</v>
      </c>
      <c r="DD46" s="11">
        <f t="shared" si="17"/>
        <v>2.6666666666666668E-2</v>
      </c>
      <c r="DE46" s="11">
        <f t="shared" si="17"/>
        <v>0.02</v>
      </c>
      <c r="DF46" s="11">
        <f t="shared" si="17"/>
        <v>1.6E-2</v>
      </c>
      <c r="DG46" s="11">
        <f t="shared" si="17"/>
        <v>1.3333333333333334E-2</v>
      </c>
      <c r="DH46" s="11">
        <f t="shared" si="17"/>
        <v>1.1428571428571429E-2</v>
      </c>
      <c r="DI46" s="11">
        <f t="shared" si="17"/>
        <v>0.01</v>
      </c>
      <c r="DJ46" s="11">
        <f t="shared" si="17"/>
        <v>8.8888888888888889E-3</v>
      </c>
      <c r="DK46" s="11">
        <f t="shared" si="17"/>
        <v>8.0000000000000002E-3</v>
      </c>
    </row>
    <row r="47" spans="1:115">
      <c r="A47">
        <f>'2000 250 200 1'!A48</f>
        <v>44</v>
      </c>
      <c r="B47">
        <f t="shared" si="6"/>
        <v>-440</v>
      </c>
      <c r="C47">
        <f>'2000 250 200 1'!B48</f>
        <v>0.1613</v>
      </c>
      <c r="D47">
        <f t="shared" si="7"/>
        <v>-0.79236563261103843</v>
      </c>
      <c r="E47">
        <f>2*('2000 250 200 15 PP'!E47-'2000 250 200 0 PP'!E47)/('2000 250 200 15 PP'!E47+'2000 250 200 0 PP'!E47)</f>
        <v>1.8286757341424908E-3</v>
      </c>
      <c r="F47">
        <f>2*('2000 250 200 15 PP'!F47-'2000 250 200 0 PP'!F47)/('2000 250 200 15 PP'!F47+'2000 250 200 0 PP'!F47)</f>
        <v>-5.9746841122430242E-4</v>
      </c>
      <c r="G47">
        <f>2*('2000 250 200 15 PP'!G47-'2000 250 200 0 PP'!G47)/('2000 250 200 15 PP'!G47+'2000 250 200 0 PP'!G47)</f>
        <v>-6.4718887674007381E-4</v>
      </c>
      <c r="H47">
        <f>2*('2000 250 200 15 PP'!H47-'2000 250 200 0 PP'!H47)/('2000 250 200 15 PP'!H47+'2000 250 200 0 PP'!H47)</f>
        <v>-6.0246159021955757E-4</v>
      </c>
      <c r="I47">
        <f>2*('2000 250 200 15 PP'!I47-'2000 250 200 0 PP'!I47)/('2000 250 200 15 PP'!I47+'2000 250 200 0 PP'!I47)</f>
        <v>-5.3691025124792029E-4</v>
      </c>
      <c r="J47">
        <f>2*('2000 250 200 15 PP'!J47-'2000 250 200 0 PP'!J47)/('2000 250 200 15 PP'!J47+'2000 250 200 0 PP'!J47)</f>
        <v>-4.7001910321301058E-4</v>
      </c>
      <c r="K47">
        <f>2*('2000 250 200 15 PP'!K47-'2000 250 200 0 PP'!K47)/('2000 250 200 15 PP'!K47+'2000 250 200 0 PP'!K47)</f>
        <v>-4.0918820428241493E-4</v>
      </c>
      <c r="L47">
        <f>2*('2000 250 200 15 PP'!L47-'2000 250 200 0 PP'!L47)/('2000 250 200 15 PP'!L47+'2000 250 200 0 PP'!L47)</f>
        <v>-3.5333477952444674E-4</v>
      </c>
      <c r="M47">
        <f>2*('2000 250 200 15 PP'!M47-'2000 250 200 0 PP'!M47)/('2000 250 200 15 PP'!M47+'2000 250 200 0 PP'!M47)</f>
        <v>-3.026111089857095E-4</v>
      </c>
      <c r="N47">
        <f>2*('2000 250 200 15 PP'!N47-'2000 250 200 0 PP'!N47)/('2000 250 200 15 PP'!N47+'2000 250 200 0 PP'!N47)</f>
        <v>3.3320233592061552E-3</v>
      </c>
      <c r="O47">
        <f>2*('2000 250 200 15 PP'!O47-'2000 250 200 0 PP'!O47)/('2000 250 200 15 PP'!O47+'2000 250 200 0 PP'!O47)</f>
        <v>-5.4852630522790092E-4</v>
      </c>
      <c r="P47">
        <f>2*('2000 250 200 15 PP'!P47-'2000 250 200 0 PP'!P47)/('2000 250 200 15 PP'!P47+'2000 250 200 0 PP'!P47)</f>
        <v>-7.0692641700208063E-4</v>
      </c>
      <c r="Q47">
        <f>2*('2000 250 200 15 PP'!Q47-'2000 250 200 0 PP'!Q47)/('2000 250 200 15 PP'!Q47+'2000 250 200 0 PP'!Q47)</f>
        <v>-7.1229238205735841E-4</v>
      </c>
      <c r="R47">
        <f>2*('2000 250 200 15 PP'!R47-'2000 250 200 0 PP'!R47)/('2000 250 200 15 PP'!R47+'2000 250 200 0 PP'!R47)</f>
        <v>-6.7130787968298661E-4</v>
      </c>
      <c r="S47">
        <f>2*('2000 250 200 15 PP'!S47-'2000 250 200 0 PP'!S47)/('2000 250 200 15 PP'!S47+'2000 250 200 0 PP'!S47)</f>
        <v>-6.1232785806197658E-4</v>
      </c>
      <c r="T47">
        <f>2*('2000 250 200 15 PP'!T47-'2000 250 200 0 PP'!T47)/('2000 250 200 15 PP'!T47+'2000 250 200 0 PP'!T47)</f>
        <v>-5.5817904065400741E-4</v>
      </c>
      <c r="U47">
        <f>2*('2000 250 200 15 PP'!U47-'2000 250 200 0 PP'!U47)/('2000 250 200 15 PP'!U47+'2000 250 200 0 PP'!U47)</f>
        <v>-5.0521517682640567E-4</v>
      </c>
      <c r="V47">
        <f>2*('2000 250 200 15 PP'!V47-'2000 250 200 0 PP'!V47)/('2000 250 200 15 PP'!V47+'2000 250 200 0 PP'!V47)</f>
        <v>5.0939942017068059E-3</v>
      </c>
      <c r="W47">
        <f>2*('2000 250 200 15 PP'!W47-'2000 250 200 0 PP'!W47)/('2000 250 200 15 PP'!W47+'2000 250 200 0 PP'!W47)</f>
        <v>-4.3313652754896521E-4</v>
      </c>
      <c r="X47">
        <f>2*('2000 250 200 15 PP'!X47-'2000 250 200 0 PP'!X47)/('2000 250 200 15 PP'!X47+'2000 250 200 0 PP'!X47)</f>
        <v>-7.0157768332869495E-4</v>
      </c>
      <c r="Y47">
        <f>2*('2000 250 200 15 PP'!Y47-'2000 250 200 0 PP'!Y47)/('2000 250 200 15 PP'!Y47+'2000 250 200 0 PP'!Y47)</f>
        <v>-7.6377990724122997E-4</v>
      </c>
      <c r="Z47">
        <f>2*('2000 250 200 15 PP'!Z47-'2000 250 200 0 PP'!Z47)/('2000 250 200 15 PP'!Z47+'2000 250 200 0 PP'!Z47)</f>
        <v>-7.6039307125109687E-4</v>
      </c>
      <c r="AA47">
        <f>2*('2000 250 200 15 PP'!AA47-'2000 250 200 0 PP'!AA47)/('2000 250 200 15 PP'!AA47+'2000 250 200 0 PP'!AA47)</f>
        <v>-7.077084471940931E-4</v>
      </c>
      <c r="AB47">
        <f>2*('2000 250 200 15 PP'!AB47-'2000 250 200 0 PP'!AB47)/('2000 250 200 15 PP'!AB47+'2000 250 200 0 PP'!AB47)</f>
        <v>-6.6466792069259516E-4</v>
      </c>
      <c r="AC47">
        <f>2*('2000 250 200 15 PP'!AC47-'2000 250 200 0 PP'!AC47)/('2000 250 200 15 PP'!AC47+'2000 250 200 0 PP'!AC47)</f>
        <v>7.0632093322189815E-3</v>
      </c>
      <c r="AD47">
        <f>2*('2000 250 200 15 PP'!AD47-'2000 250 200 0 PP'!AD47)/('2000 250 200 15 PP'!AD47+'2000 250 200 0 PP'!AD47)</f>
        <v>-2.7895489506188267E-4</v>
      </c>
      <c r="AE47">
        <f>2*('2000 250 200 15 PP'!AE47-'2000 250 200 0 PP'!AE47)/('2000 250 200 15 PP'!AE47+'2000 250 200 0 PP'!AE47)</f>
        <v>-6.5234902719071863E-4</v>
      </c>
      <c r="AF47">
        <f>2*('2000 250 200 15 PP'!AF47-'2000 250 200 0 PP'!AF47)/('2000 250 200 15 PP'!AF47+'2000 250 200 0 PP'!AF47)</f>
        <v>-7.6717243138992475E-4</v>
      </c>
      <c r="AG47">
        <f>2*('2000 250 200 15 PP'!AG47-'2000 250 200 0 PP'!AG47)/('2000 250 200 15 PP'!AG47+'2000 250 200 0 PP'!AG47)</f>
        <v>-8.240021662824108E-4</v>
      </c>
      <c r="AH47">
        <f>2*('2000 250 200 15 PP'!AH47-'2000 250 200 0 PP'!AH47)/('2000 250 200 15 PP'!AH47+'2000 250 200 0 PP'!AH47)</f>
        <v>-7.6840118623540887E-4</v>
      </c>
      <c r="AI47">
        <f>2*('2000 250 200 15 PP'!AI47-'2000 250 200 0 PP'!AI47)/('2000 250 200 15 PP'!AI47+'2000 250 200 0 PP'!AI47)</f>
        <v>9.2107559231446624E-3</v>
      </c>
      <c r="AJ47">
        <f>2*('2000 250 200 15 PP'!AJ47-'2000 250 200 0 PP'!AJ47)/('2000 250 200 15 PP'!AJ47+'2000 250 200 0 PP'!AJ47)</f>
        <v>-1.0274290659595572E-4</v>
      </c>
      <c r="AK47">
        <f>2*('2000 250 200 15 PP'!AK47-'2000 250 200 0 PP'!AK47)/('2000 250 200 15 PP'!AK47+'2000 250 200 0 PP'!AK47)</f>
        <v>-5.7726158854207892E-4</v>
      </c>
      <c r="AL47">
        <f>2*('2000 250 200 15 PP'!AL47-'2000 250 200 0 PP'!AL47)/('2000 250 200 15 PP'!AL47+'2000 250 200 0 PP'!AL47)</f>
        <v>-7.1995812379183673E-4</v>
      </c>
      <c r="AM47">
        <f>2*('2000 250 200 15 PP'!AM47-'2000 250 200 0 PP'!AM47)/('2000 250 200 15 PP'!AM47+'2000 250 200 0 PP'!AM47)</f>
        <v>-8.7981495487007171E-4</v>
      </c>
      <c r="AN47">
        <f>2*('2000 250 200 15 PP'!AN47-'2000 250 200 0 PP'!AN47)/('2000 250 200 15 PP'!AN47+'2000 250 200 0 PP'!AN47)</f>
        <v>1.1520485930571884E-2</v>
      </c>
      <c r="AO47">
        <f>2*('2000 250 200 15 PP'!AO47-'2000 250 200 0 PP'!AO47)/('2000 250 200 15 PP'!AO47+'2000 250 200 0 PP'!AO47)</f>
        <v>8.6708073597068243E-5</v>
      </c>
      <c r="AP47">
        <f>2*('2000 250 200 15 PP'!AP47-'2000 250 200 0 PP'!AP47)/('2000 250 200 15 PP'!AP47+'2000 250 200 0 PP'!AP47)</f>
        <v>-4.979705947427412E-4</v>
      </c>
      <c r="AQ47">
        <f>2*('2000 250 200 15 PP'!AQ47-'2000 250 200 0 PP'!AQ47)/('2000 250 200 15 PP'!AQ47+'2000 250 200 0 PP'!AQ47)</f>
        <v>-6.0673666267024168E-4</v>
      </c>
      <c r="AR47">
        <f>2*('2000 250 200 15 PP'!AR47-'2000 250 200 0 PP'!AR47)/('2000 250 200 15 PP'!AR47+'2000 250 200 0 PP'!AR47)</f>
        <v>1.3983507539695728E-2</v>
      </c>
      <c r="AS47">
        <f>2*('2000 250 200 15 PP'!AS47-'2000 250 200 0 PP'!AS47)/('2000 250 200 15 PP'!AS47+'2000 250 200 0 PP'!AS47)</f>
        <v>2.885669494131003E-4</v>
      </c>
      <c r="AT47">
        <f>2*('2000 250 200 15 PP'!AT47-'2000 250 200 0 PP'!AT47)/('2000 250 200 15 PP'!AT47+'2000 250 200 0 PP'!AT47)</f>
        <v>-4.4553539854722213E-4</v>
      </c>
      <c r="AU47">
        <f>2*('2000 250 200 15 PP'!AU47-'2000 250 200 0 PP'!AU47)/('2000 250 200 15 PP'!AU47+'2000 250 200 0 PP'!AU47)</f>
        <v>1.6594616684943483E-2</v>
      </c>
      <c r="AV47">
        <f>2*('2000 250 200 15 PP'!AV47-'2000 250 200 0 PP'!AV47)/('2000 250 200 15 PP'!AV47+'2000 250 200 0 PP'!AV47)</f>
        <v>5.1150610937029711E-4</v>
      </c>
      <c r="AW47">
        <f>2*('2000 250 200 15 PP'!AW47-'2000 250 200 0 PP'!AW47)/('2000 250 200 15 PP'!AW47+'2000 250 200 0 PP'!AW47)</f>
        <v>1.9349664618040451E-2</v>
      </c>
      <c r="AX47">
        <f>'2000 250 200 15 PP'!AX47-'2000 250 200 0 PP'!AX47</f>
        <v>9.7115557427718269E-4</v>
      </c>
      <c r="AY47">
        <f>'2000 250 200 15 PP'!AY47-'2000 250 200 0 PP'!AY47</f>
        <v>2.2039415171981602E-5</v>
      </c>
      <c r="AZ47">
        <f>'2000 250 200 15 PP'!AZ47-'2000 250 200 0 PP'!AZ47</f>
        <v>-2.0704330347176558E-5</v>
      </c>
      <c r="BA47">
        <f>'2000 250 200 15 PP'!BA47-'2000 250 200 0 PP'!BA47</f>
        <v>-3.1044356210263579E-5</v>
      </c>
      <c r="BB47">
        <f>'2000 250 200 15 PP'!BB47-'2000 250 200 0 PP'!BB47</f>
        <v>-3.211754438919856E-5</v>
      </c>
      <c r="BC47">
        <f>'2000 250 200 15 PP'!BC47-'2000 250 200 0 PP'!BC47</f>
        <v>-2.9472310597938867E-5</v>
      </c>
      <c r="BD47">
        <f>'2000 250 200 15 PP'!BD47-'2000 250 200 0 PP'!BD47</f>
        <v>-2.7230860222188236E-5</v>
      </c>
      <c r="BE47">
        <f>'2000 250 200 15 PP'!BE47-'2000 250 200 0 PP'!BE47</f>
        <v>-2.4842548763365224E-5</v>
      </c>
      <c r="BF47">
        <f>'2000 250 200 15 PP'!BF47-'2000 250 200 0 PP'!BF47</f>
        <v>1.121924311764444E-3</v>
      </c>
      <c r="BG47">
        <f>'2000 250 200 15 PP'!BG47-'2000 250 200 0 PP'!BG47</f>
        <v>2.9321637627199859E-5</v>
      </c>
      <c r="BH47">
        <f>'2000 250 200 15 PP'!BH47-'2000 250 200 0 PP'!BH47</f>
        <v>-9.7885754056781238E-6</v>
      </c>
      <c r="BI47">
        <f>'2000 250 200 15 PP'!BI47-'2000 250 200 0 PP'!BI47</f>
        <v>-1.6893686833288624E-5</v>
      </c>
      <c r="BJ47">
        <f>'2000 250 200 15 PP'!BJ47-'2000 250 200 0 PP'!BJ47</f>
        <v>-1.6884224848891238E-5</v>
      </c>
      <c r="BK47">
        <f>'2000 250 200 15 PP'!BK47-'2000 250 200 0 PP'!BK47</f>
        <v>-1.3928615376974929E-5</v>
      </c>
      <c r="BL47">
        <f>'2000 250 200 15 PP'!BL47-'2000 250 200 0 PP'!BL47</f>
        <v>-1.1912914188332013E-5</v>
      </c>
      <c r="BM47">
        <f>'2000 250 200 15 PP'!BM47-'2000 250 200 0 PP'!BM47</f>
        <v>1.1591208086075E-3</v>
      </c>
      <c r="BN47">
        <f>'2000 250 200 15 PP'!BN47-'2000 250 200 0 PP'!BN47</f>
        <v>3.0875800320129265E-5</v>
      </c>
      <c r="BO47">
        <f>'2000 250 200 15 PP'!BO47-'2000 250 200 0 PP'!BO47</f>
        <v>-3.0178640813213753E-6</v>
      </c>
      <c r="BP47">
        <f>'2000 250 200 15 PP'!BP47-'2000 250 200 0 PP'!BP47</f>
        <v>-8.1505075146051653E-6</v>
      </c>
      <c r="BQ47">
        <f>'2000 250 200 15 PP'!BQ47-'2000 250 200 0 PP'!BQ47</f>
        <v>-8.5871179896120087E-6</v>
      </c>
      <c r="BR47">
        <f>'2000 250 200 15 PP'!BR47-'2000 250 200 0 PP'!BR47</f>
        <v>-6.2911787734945546E-6</v>
      </c>
      <c r="BS47">
        <f>'2000 250 200 15 PP'!BS47-'2000 250 200 0 PP'!BS47</f>
        <v>1.1668171396745364E-3</v>
      </c>
      <c r="BT47">
        <f>'2000 250 200 15 PP'!BT47-'2000 250 200 0 PP'!BT47</f>
        <v>2.9989053524970277E-5</v>
      </c>
      <c r="BU47">
        <f>'2000 250 200 15 PP'!BU47-'2000 250 200 0 PP'!BU47</f>
        <v>2.1331334577184835E-7</v>
      </c>
      <c r="BV47">
        <f>'2000 250 200 15 PP'!BV47-'2000 250 200 0 PP'!BV47</f>
        <v>-3.5150497279916315E-6</v>
      </c>
      <c r="BW47">
        <f>'2000 250 200 15 PP'!BW47-'2000 250 200 0 PP'!BW47</f>
        <v>-4.6676927559288761E-6</v>
      </c>
      <c r="BX47">
        <f>'2000 250 200 15 PP'!BX47-'2000 250 200 0 PP'!BX47</f>
        <v>1.1645998422969289E-3</v>
      </c>
      <c r="BY47">
        <f>'2000 250 200 15 PP'!BY47-'2000 250 200 0 PP'!BY47</f>
        <v>2.819537522975174E-5</v>
      </c>
      <c r="BZ47">
        <f>'2000 250 200 15 PP'!BZ47-'2000 250 200 0 PP'!BZ47</f>
        <v>1.4142815171445944E-6</v>
      </c>
      <c r="CA47">
        <f>'2000 250 200 15 PP'!CA47-'2000 250 200 0 PP'!CA47</f>
        <v>-9.5692530864902037E-7</v>
      </c>
      <c r="CB47">
        <f>'2000 250 200 15 PP'!CB47-'2000 250 200 0 PP'!CB47</f>
        <v>1.1586812195776564E-3</v>
      </c>
      <c r="CC47">
        <f>'2000 250 200 15 PP'!CC47-'2000 250 200 0 PP'!CC47</f>
        <v>2.6273165391953873E-5</v>
      </c>
      <c r="CD47">
        <f>'2000 250 200 15 PP'!CD47-'2000 250 200 0 PP'!CD47</f>
        <v>1.4464583021449318E-6</v>
      </c>
      <c r="CE47">
        <f>'2000 250 200 15 PP'!CE47-'2000 250 200 0 PP'!CE47</f>
        <v>1.1513454038108301E-3</v>
      </c>
      <c r="CF47">
        <f>'2000 250 200 15 PP'!CF47-'2000 250 200 0 PP'!CF47</f>
        <v>2.466924712742416E-5</v>
      </c>
      <c r="CG47">
        <f>'2000 250 200 15 PP'!CG47-'2000 250 200 0 PP'!CG47</f>
        <v>1.1434363063863515E-3</v>
      </c>
      <c r="CH47" s="7">
        <v>250</v>
      </c>
      <c r="CI47" s="8">
        <v>250</v>
      </c>
      <c r="CJ47" s="8">
        <v>240</v>
      </c>
      <c r="CK47" s="8">
        <f t="shared" si="8"/>
        <v>1</v>
      </c>
      <c r="CL47" s="8">
        <f t="shared" si="9"/>
        <v>1</v>
      </c>
      <c r="CM47">
        <f t="shared" si="10"/>
        <v>0.04</v>
      </c>
      <c r="CN47">
        <f t="shared" si="14"/>
        <v>375</v>
      </c>
      <c r="CO47">
        <f t="shared" si="19"/>
        <v>500</v>
      </c>
      <c r="CP47">
        <f t="shared" si="19"/>
        <v>625</v>
      </c>
      <c r="CQ47">
        <f t="shared" si="19"/>
        <v>750</v>
      </c>
      <c r="CR47">
        <f t="shared" si="19"/>
        <v>875</v>
      </c>
      <c r="CS47">
        <f t="shared" si="19"/>
        <v>1000</v>
      </c>
      <c r="CT47">
        <f t="shared" si="19"/>
        <v>1125</v>
      </c>
      <c r="CU47">
        <f t="shared" si="19"/>
        <v>1250</v>
      </c>
      <c r="CV47">
        <f t="shared" si="16"/>
        <v>1.5</v>
      </c>
      <c r="CW47">
        <f t="shared" si="16"/>
        <v>2</v>
      </c>
      <c r="CX47">
        <f t="shared" si="16"/>
        <v>2.5</v>
      </c>
      <c r="CY47">
        <f t="shared" si="16"/>
        <v>3</v>
      </c>
      <c r="CZ47">
        <f t="shared" si="16"/>
        <v>3.5</v>
      </c>
      <c r="DA47">
        <f t="shared" si="16"/>
        <v>4</v>
      </c>
      <c r="DB47">
        <f t="shared" si="16"/>
        <v>4.5</v>
      </c>
      <c r="DC47">
        <f t="shared" si="16"/>
        <v>5</v>
      </c>
      <c r="DD47" s="11">
        <f t="shared" si="17"/>
        <v>2.6666666666666668E-2</v>
      </c>
      <c r="DE47" s="11">
        <f t="shared" si="17"/>
        <v>0.02</v>
      </c>
      <c r="DF47" s="11">
        <f t="shared" si="17"/>
        <v>1.6E-2</v>
      </c>
      <c r="DG47" s="11">
        <f t="shared" si="17"/>
        <v>1.3333333333333334E-2</v>
      </c>
      <c r="DH47" s="11">
        <f t="shared" si="17"/>
        <v>1.1428571428571429E-2</v>
      </c>
      <c r="DI47" s="11">
        <f t="shared" si="17"/>
        <v>0.01</v>
      </c>
      <c r="DJ47" s="11">
        <f t="shared" si="17"/>
        <v>8.8888888888888889E-3</v>
      </c>
      <c r="DK47" s="11">
        <f t="shared" si="17"/>
        <v>8.0000000000000002E-3</v>
      </c>
    </row>
    <row r="48" spans="1:115">
      <c r="A48">
        <f>'2000 250 200 1'!A49</f>
        <v>45</v>
      </c>
      <c r="B48">
        <f t="shared" si="6"/>
        <v>-450</v>
      </c>
      <c r="C48">
        <f>'2000 250 200 1'!B49</f>
        <v>0.18099999999999999</v>
      </c>
      <c r="D48">
        <f t="shared" si="7"/>
        <v>-0.74232142513081545</v>
      </c>
      <c r="E48">
        <f>2*('2000 250 200 15 PP'!E48-'2000 250 200 0 PP'!E48)/('2000 250 200 15 PP'!E48+'2000 250 200 0 PP'!E48)</f>
        <v>2.5316275177783821E-3</v>
      </c>
      <c r="F48">
        <f>2*('2000 250 200 15 PP'!F48-'2000 250 200 0 PP'!F48)/('2000 250 200 15 PP'!F48+'2000 250 200 0 PP'!F48)</f>
        <v>-4.8918831862688648E-4</v>
      </c>
      <c r="G48">
        <f>2*('2000 250 200 15 PP'!G48-'2000 250 200 0 PP'!G48)/('2000 250 200 15 PP'!G48+'2000 250 200 0 PP'!G48)</f>
        <v>-5.8665333605200851E-4</v>
      </c>
      <c r="H48">
        <f>2*('2000 250 200 15 PP'!H48-'2000 250 200 0 PP'!H48)/('2000 250 200 15 PP'!H48+'2000 250 200 0 PP'!H48)</f>
        <v>-5.4769334903046352E-4</v>
      </c>
      <c r="I48">
        <f>2*('2000 250 200 15 PP'!I48-'2000 250 200 0 PP'!I48)/('2000 250 200 15 PP'!I48+'2000 250 200 0 PP'!I48)</f>
        <v>-4.8324394320617051E-4</v>
      </c>
      <c r="J48">
        <f>2*('2000 250 200 15 PP'!J48-'2000 250 200 0 PP'!J48)/('2000 250 200 15 PP'!J48+'2000 250 200 0 PP'!J48)</f>
        <v>-4.2123669240142473E-4</v>
      </c>
      <c r="K48">
        <f>2*('2000 250 200 15 PP'!K48-'2000 250 200 0 PP'!K48)/('2000 250 200 15 PP'!K48+'2000 250 200 0 PP'!K48)</f>
        <v>-3.6204506335387485E-4</v>
      </c>
      <c r="L48">
        <f>2*('2000 250 200 15 PP'!L48-'2000 250 200 0 PP'!L48)/('2000 250 200 15 PP'!L48+'2000 250 200 0 PP'!L48)</f>
        <v>-3.0544328043306704E-4</v>
      </c>
      <c r="M48">
        <f>2*('2000 250 200 15 PP'!M48-'2000 250 200 0 PP'!M48)/('2000 250 200 15 PP'!M48+'2000 250 200 0 PP'!M48)</f>
        <v>-2.5445956140643909E-4</v>
      </c>
      <c r="N48">
        <f>2*('2000 250 200 15 PP'!N48-'2000 250 200 0 PP'!N48)/('2000 250 200 15 PP'!N48+'2000 250 200 0 PP'!N48)</f>
        <v>4.4224051380747816E-3</v>
      </c>
      <c r="O48">
        <f>2*('2000 250 200 15 PP'!O48-'2000 250 200 0 PP'!O48)/('2000 250 200 15 PP'!O48+'2000 250 200 0 PP'!O48)</f>
        <v>-3.9310088108114529E-4</v>
      </c>
      <c r="P48">
        <f>2*('2000 250 200 15 PP'!P48-'2000 250 200 0 PP'!P48)/('2000 250 200 15 PP'!P48+'2000 250 200 0 PP'!P48)</f>
        <v>-6.3873356535397051E-4</v>
      </c>
      <c r="Q48">
        <f>2*('2000 250 200 15 PP'!Q48-'2000 250 200 0 PP'!Q48)/('2000 250 200 15 PP'!Q48+'2000 250 200 0 PP'!Q48)</f>
        <v>-6.5574468885824864E-4</v>
      </c>
      <c r="R48">
        <f>2*('2000 250 200 15 PP'!R48-'2000 250 200 0 PP'!R48)/('2000 250 200 15 PP'!R48+'2000 250 200 0 PP'!R48)</f>
        <v>-6.0788338120964255E-4</v>
      </c>
      <c r="S48">
        <f>2*('2000 250 200 15 PP'!S48-'2000 250 200 0 PP'!S48)/('2000 250 200 15 PP'!S48+'2000 250 200 0 PP'!S48)</f>
        <v>-5.5975716780550292E-4</v>
      </c>
      <c r="T48">
        <f>2*('2000 250 200 15 PP'!T48-'2000 250 200 0 PP'!T48)/('2000 250 200 15 PP'!T48+'2000 250 200 0 PP'!T48)</f>
        <v>-5.1307653176042357E-4</v>
      </c>
      <c r="U48">
        <f>2*('2000 250 200 15 PP'!U48-'2000 250 200 0 PP'!U48)/('2000 250 200 15 PP'!U48+'2000 250 200 0 PP'!U48)</f>
        <v>-4.5814143333669874E-4</v>
      </c>
      <c r="V48">
        <f>2*('2000 250 200 15 PP'!V48-'2000 250 200 0 PP'!V48)/('2000 250 200 15 PP'!V48+'2000 250 200 0 PP'!V48)</f>
        <v>6.6387395641554483E-3</v>
      </c>
      <c r="W48">
        <f>2*('2000 250 200 15 PP'!W48-'2000 250 200 0 PP'!W48)/('2000 250 200 15 PP'!W48+'2000 250 200 0 PP'!W48)</f>
        <v>-2.1384143011824605E-4</v>
      </c>
      <c r="X48">
        <f>2*('2000 250 200 15 PP'!X48-'2000 250 200 0 PP'!X48)/('2000 250 200 15 PP'!X48+'2000 250 200 0 PP'!X48)</f>
        <v>-6.2176060537114119E-4</v>
      </c>
      <c r="Y48">
        <f>2*('2000 250 200 15 PP'!Y48-'2000 250 200 0 PP'!Y48)/('2000 250 200 15 PP'!Y48+'2000 250 200 0 PP'!Y48)</f>
        <v>-7.1591564172535321E-4</v>
      </c>
      <c r="Z48">
        <f>2*('2000 250 200 15 PP'!Z48-'2000 250 200 0 PP'!Z48)/('2000 250 200 15 PP'!Z48+'2000 250 200 0 PP'!Z48)</f>
        <v>-6.8061146137741036E-4</v>
      </c>
      <c r="AA48">
        <f>2*('2000 250 200 15 PP'!AA48-'2000 250 200 0 PP'!AA48)/('2000 250 200 15 PP'!AA48+'2000 250 200 0 PP'!AA48)</f>
        <v>-6.4201088501566659E-4</v>
      </c>
      <c r="AB48">
        <f>2*('2000 250 200 15 PP'!AB48-'2000 250 200 0 PP'!AB48)/('2000 250 200 15 PP'!AB48+'2000 250 200 0 PP'!AB48)</f>
        <v>-6.2356262161969802E-4</v>
      </c>
      <c r="AC48">
        <f>2*('2000 250 200 15 PP'!AC48-'2000 250 200 0 PP'!AC48)/('2000 250 200 15 PP'!AC48+'2000 250 200 0 PP'!AC48)</f>
        <v>9.1230287166204696E-3</v>
      </c>
      <c r="AD48">
        <f>2*('2000 250 200 15 PP'!AD48-'2000 250 200 0 PP'!AD48)/('2000 250 200 15 PP'!AD48+'2000 250 200 0 PP'!AD48)</f>
        <v>2.0938559404448841E-5</v>
      </c>
      <c r="AE48">
        <f>2*('2000 250 200 15 PP'!AE48-'2000 250 200 0 PP'!AE48)/('2000 250 200 15 PP'!AE48+'2000 250 200 0 PP'!AE48)</f>
        <v>-5.4716873203846956E-4</v>
      </c>
      <c r="AF48">
        <f>2*('2000 250 200 15 PP'!AF48-'2000 250 200 0 PP'!AF48)/('2000 250 200 15 PP'!AF48+'2000 250 200 0 PP'!AF48)</f>
        <v>-7.5130972768564321E-4</v>
      </c>
      <c r="AG48">
        <f>2*('2000 250 200 15 PP'!AG48-'2000 250 200 0 PP'!AG48)/('2000 250 200 15 PP'!AG48+'2000 250 200 0 PP'!AG48)</f>
        <v>-7.2724586168091874E-4</v>
      </c>
      <c r="AH48">
        <f>2*('2000 250 200 15 PP'!AH48-'2000 250 200 0 PP'!AH48)/('2000 250 200 15 PP'!AH48+'2000 250 200 0 PP'!AH48)</f>
        <v>-6.6803383380059937E-4</v>
      </c>
      <c r="AI48">
        <f>2*('2000 250 200 15 PP'!AI48-'2000 250 200 0 PP'!AI48)/('2000 250 200 15 PP'!AI48+'2000 250 200 0 PP'!AI48)</f>
        <v>1.1843351798857173E-2</v>
      </c>
      <c r="AJ48">
        <f>2*('2000 250 200 15 PP'!AJ48-'2000 250 200 0 PP'!AJ48)/('2000 250 200 15 PP'!AJ48+'2000 250 200 0 PP'!AJ48)</f>
        <v>2.8968638691393171E-4</v>
      </c>
      <c r="AK48">
        <f>2*('2000 250 200 15 PP'!AK48-'2000 250 200 0 PP'!AK48)/('2000 250 200 15 PP'!AK48+'2000 250 200 0 PP'!AK48)</f>
        <v>-4.1354702326057576E-4</v>
      </c>
      <c r="AL48">
        <f>2*('2000 250 200 15 PP'!AL48-'2000 250 200 0 PP'!AL48)/('2000 250 200 15 PP'!AL48+'2000 250 200 0 PP'!AL48)</f>
        <v>-7.7132095722134281E-4</v>
      </c>
      <c r="AM48">
        <f>2*('2000 250 200 15 PP'!AM48-'2000 250 200 0 PP'!AM48)/('2000 250 200 15 PP'!AM48+'2000 250 200 0 PP'!AM48)</f>
        <v>-7.8673676775815199E-4</v>
      </c>
      <c r="AN48">
        <f>2*('2000 250 200 15 PP'!AN48-'2000 250 200 0 PP'!AN48)/('2000 250 200 15 PP'!AN48+'2000 250 200 0 PP'!AN48)</f>
        <v>1.4784119114487753E-2</v>
      </c>
      <c r="AO48">
        <f>2*('2000 250 200 15 PP'!AO48-'2000 250 200 0 PP'!AO48)/('2000 250 200 15 PP'!AO48+'2000 250 200 0 PP'!AO48)</f>
        <v>5.7125302500322624E-4</v>
      </c>
      <c r="AP48">
        <f>2*('2000 250 200 15 PP'!AP48-'2000 250 200 0 PP'!AP48)/('2000 250 200 15 PP'!AP48+'2000 250 200 0 PP'!AP48)</f>
        <v>-2.1458641599782349E-4</v>
      </c>
      <c r="AQ48">
        <f>2*('2000 250 200 15 PP'!AQ48-'2000 250 200 0 PP'!AQ48)/('2000 250 200 15 PP'!AQ48+'2000 250 200 0 PP'!AQ48)</f>
        <v>-7.6039318244524321E-4</v>
      </c>
      <c r="AR48">
        <f>2*('2000 250 200 15 PP'!AR48-'2000 250 200 0 PP'!AR48)/('2000 250 200 15 PP'!AR48+'2000 250 200 0 PP'!AR48)</f>
        <v>1.7941245262846735E-2</v>
      </c>
      <c r="AS48">
        <f>2*('2000 250 200 15 PP'!AS48-'2000 250 200 0 PP'!AS48)/('2000 250 200 15 PP'!AS48+'2000 250 200 0 PP'!AS48)</f>
        <v>8.4350025756306588E-4</v>
      </c>
      <c r="AT48">
        <f>2*('2000 250 200 15 PP'!AT48-'2000 250 200 0 PP'!AT48)/('2000 250 200 15 PP'!AT48+'2000 250 200 0 PP'!AT48)</f>
        <v>4.8717950299423538E-5</v>
      </c>
      <c r="AU48">
        <f>2*('2000 250 200 15 PP'!AU48-'2000 250 200 0 PP'!AU48)/('2000 250 200 15 PP'!AU48+'2000 250 200 0 PP'!AU48)</f>
        <v>2.1319272422576394E-2</v>
      </c>
      <c r="AV48">
        <f>2*('2000 250 200 15 PP'!AV48-'2000 250 200 0 PP'!AV48)/('2000 250 200 15 PP'!AV48+'2000 250 200 0 PP'!AV48)</f>
        <v>1.0858877842199535E-3</v>
      </c>
      <c r="AW48">
        <f>2*('2000 250 200 15 PP'!AW48-'2000 250 200 0 PP'!AW48)/('2000 250 200 15 PP'!AW48+'2000 250 200 0 PP'!AW48)</f>
        <v>2.4929109020276903E-2</v>
      </c>
      <c r="AX48">
        <f>'2000 250 200 15 PP'!AX48-'2000 250 200 0 PP'!AX48</f>
        <v>1.2125419766086942E-3</v>
      </c>
      <c r="AY48">
        <f>'2000 250 200 15 PP'!AY48-'2000 250 200 0 PP'!AY48</f>
        <v>4.3214284885517706E-5</v>
      </c>
      <c r="AZ48">
        <f>'2000 250 200 15 PP'!AZ48-'2000 250 200 0 PP'!AZ48</f>
        <v>-1.8036474157823168E-5</v>
      </c>
      <c r="BA48">
        <f>'2000 250 200 15 PP'!BA48-'2000 250 200 0 PP'!BA48</f>
        <v>-3.0524114473184927E-5</v>
      </c>
      <c r="BB48">
        <f>'2000 250 200 15 PP'!BB48-'2000 250 200 0 PP'!BB48</f>
        <v>-2.9773420791662231E-5</v>
      </c>
      <c r="BC48">
        <f>'2000 250 200 15 PP'!BC48-'2000 250 200 0 PP'!BC48</f>
        <v>-2.8678600340559246E-5</v>
      </c>
      <c r="BD48">
        <f>'2000 250 200 15 PP'!BD48-'2000 250 200 0 PP'!BD48</f>
        <v>-2.7596064457680036E-5</v>
      </c>
      <c r="BE48">
        <f>'2000 250 200 15 PP'!BE48-'2000 250 200 0 PP'!BE48</f>
        <v>-2.4970139598040619E-5</v>
      </c>
      <c r="BF48">
        <f>'2000 250 200 15 PP'!BF48-'2000 250 200 0 PP'!BF48</f>
        <v>1.3958050180429837E-3</v>
      </c>
      <c r="BG48">
        <f>'2000 250 200 15 PP'!BG48-'2000 250 200 0 PP'!BG48</f>
        <v>5.0989956634439615E-5</v>
      </c>
      <c r="BH48">
        <f>'2000 250 200 15 PP'!BH48-'2000 250 200 0 PP'!BH48</f>
        <v>-7.3070619645287938E-6</v>
      </c>
      <c r="BI48">
        <f>'2000 250 200 15 PP'!BI48-'2000 250 200 0 PP'!BI48</f>
        <v>-1.7310797953848378E-5</v>
      </c>
      <c r="BJ48">
        <f>'2000 250 200 15 PP'!BJ48-'2000 250 200 0 PP'!BJ48</f>
        <v>-1.5071927121336481E-5</v>
      </c>
      <c r="BK48">
        <f>'2000 250 200 15 PP'!BK48-'2000 250 200 0 PP'!BK48</f>
        <v>-1.3056363301601481E-5</v>
      </c>
      <c r="BL48">
        <f>'2000 250 200 15 PP'!BL48-'2000 250 200 0 PP'!BL48</f>
        <v>-1.2166999918239441E-5</v>
      </c>
      <c r="BM48">
        <f>'2000 250 200 15 PP'!BM48-'2000 250 200 0 PP'!BM48</f>
        <v>1.4369721151465398E-3</v>
      </c>
      <c r="BN48">
        <f>'2000 250 200 15 PP'!BN48-'2000 250 200 0 PP'!BN48</f>
        <v>5.1210943011734122E-5</v>
      </c>
      <c r="BO48">
        <f>'2000 250 200 15 PP'!BO48-'2000 250 200 0 PP'!BO48</f>
        <v>-3.3653968664615341E-7</v>
      </c>
      <c r="BP48">
        <f>'2000 250 200 15 PP'!BP48-'2000 250 200 0 PP'!BP48</f>
        <v>-9.4328702667789699E-6</v>
      </c>
      <c r="BQ48">
        <f>'2000 250 200 15 PP'!BQ48-'2000 250 200 0 PP'!BQ48</f>
        <v>-7.4544858577746398E-6</v>
      </c>
      <c r="BR48">
        <f>'2000 250 200 15 PP'!BR48-'2000 250 200 0 PP'!BR48</f>
        <v>-5.379501261629227E-6</v>
      </c>
      <c r="BS48">
        <f>'2000 250 200 15 PP'!BS48-'2000 250 200 0 PP'!BS48</f>
        <v>1.4416495162968557E-3</v>
      </c>
      <c r="BT48">
        <f>'2000 250 200 15 PP'!BT48-'2000 250 200 0 PP'!BT48</f>
        <v>4.8658282771681105E-5</v>
      </c>
      <c r="BU48">
        <f>'2000 250 200 15 PP'!BU48-'2000 250 200 0 PP'!BU48</f>
        <v>3.5441460055525564E-6</v>
      </c>
      <c r="BV48">
        <f>'2000 250 200 15 PP'!BV48-'2000 250 200 0 PP'!BV48</f>
        <v>-5.3385003730664626E-6</v>
      </c>
      <c r="BW48">
        <f>'2000 250 200 15 PP'!BW48-'2000 250 200 0 PP'!BW48</f>
        <v>-4.1904972010904651E-6</v>
      </c>
      <c r="BX48">
        <f>'2000 250 200 15 PP'!BX48-'2000 250 200 0 PP'!BX48</f>
        <v>1.4343483467507412E-3</v>
      </c>
      <c r="BY48">
        <f>'2000 250 200 15 PP'!BY48-'2000 250 200 0 PP'!BY48</f>
        <v>4.4835498839608523E-5</v>
      </c>
      <c r="BZ48">
        <f>'2000 250 200 15 PP'!BZ48-'2000 250 200 0 PP'!BZ48</f>
        <v>5.7118258508515041E-6</v>
      </c>
      <c r="CA48">
        <f>'2000 250 200 15 PP'!CA48-'2000 250 200 0 PP'!CA48</f>
        <v>-2.956904683637171E-6</v>
      </c>
      <c r="CB48">
        <f>'2000 250 200 15 PP'!CB48-'2000 250 200 0 PP'!CB48</f>
        <v>1.4229525436624535E-3</v>
      </c>
      <c r="CC48">
        <f>'2000 250 200 15 PP'!CC48-'2000 250 200 0 PP'!CC48</f>
        <v>4.0379092679725115E-5</v>
      </c>
      <c r="CD48">
        <f>'2000 250 200 15 PP'!CD48-'2000 250 200 0 PP'!CD48</f>
        <v>6.8320312453205856E-6</v>
      </c>
      <c r="CE48">
        <f>'2000 250 200 15 PP'!CE48-'2000 250 200 0 PP'!CE48</f>
        <v>1.4105918138772044E-3</v>
      </c>
      <c r="CF48">
        <f>'2000 250 200 15 PP'!CF48-'2000 250 200 0 PP'!CF48</f>
        <v>3.5662257906819705E-5</v>
      </c>
      <c r="CG48">
        <f>'2000 250 200 15 PP'!CG48-'2000 250 200 0 PP'!CG48</f>
        <v>1.3986753996075366E-3</v>
      </c>
      <c r="CH48" s="7">
        <v>250</v>
      </c>
      <c r="CI48" s="8">
        <v>250</v>
      </c>
      <c r="CJ48" s="8">
        <v>240</v>
      </c>
      <c r="CK48" s="8">
        <f t="shared" si="8"/>
        <v>1</v>
      </c>
      <c r="CL48" s="8">
        <f t="shared" si="9"/>
        <v>1</v>
      </c>
      <c r="CM48">
        <f t="shared" si="10"/>
        <v>0.04</v>
      </c>
      <c r="CN48">
        <f t="shared" si="14"/>
        <v>375</v>
      </c>
      <c r="CO48">
        <f t="shared" si="19"/>
        <v>500</v>
      </c>
      <c r="CP48">
        <f t="shared" si="19"/>
        <v>625</v>
      </c>
      <c r="CQ48">
        <f t="shared" si="19"/>
        <v>750</v>
      </c>
      <c r="CR48">
        <f t="shared" si="19"/>
        <v>875</v>
      </c>
      <c r="CS48">
        <f t="shared" si="19"/>
        <v>1000</v>
      </c>
      <c r="CT48">
        <f t="shared" si="19"/>
        <v>1125</v>
      </c>
      <c r="CU48">
        <f t="shared" si="19"/>
        <v>1250</v>
      </c>
      <c r="CV48">
        <f t="shared" si="16"/>
        <v>1.5</v>
      </c>
      <c r="CW48">
        <f t="shared" si="16"/>
        <v>2</v>
      </c>
      <c r="CX48">
        <f t="shared" si="16"/>
        <v>2.5</v>
      </c>
      <c r="CY48">
        <f t="shared" si="16"/>
        <v>3</v>
      </c>
      <c r="CZ48">
        <f t="shared" si="16"/>
        <v>3.5</v>
      </c>
      <c r="DA48">
        <f t="shared" si="16"/>
        <v>4</v>
      </c>
      <c r="DB48">
        <f t="shared" si="16"/>
        <v>4.5</v>
      </c>
      <c r="DC48">
        <f t="shared" si="16"/>
        <v>5</v>
      </c>
      <c r="DD48" s="11">
        <f t="shared" si="17"/>
        <v>2.6666666666666668E-2</v>
      </c>
      <c r="DE48" s="11">
        <f t="shared" si="17"/>
        <v>0.02</v>
      </c>
      <c r="DF48" s="11">
        <f t="shared" si="17"/>
        <v>1.6E-2</v>
      </c>
      <c r="DG48" s="11">
        <f t="shared" si="17"/>
        <v>1.3333333333333334E-2</v>
      </c>
      <c r="DH48" s="11">
        <f t="shared" si="17"/>
        <v>1.1428571428571429E-2</v>
      </c>
      <c r="DI48" s="11">
        <f t="shared" si="17"/>
        <v>0.01</v>
      </c>
      <c r="DJ48" s="11">
        <f t="shared" si="17"/>
        <v>8.8888888888888889E-3</v>
      </c>
      <c r="DK48" s="11">
        <f t="shared" si="17"/>
        <v>8.0000000000000002E-3</v>
      </c>
    </row>
    <row r="49" spans="1:115">
      <c r="A49">
        <f>'2000 250 200 1'!A50</f>
        <v>46</v>
      </c>
      <c r="B49">
        <f t="shared" si="6"/>
        <v>-460</v>
      </c>
      <c r="C49">
        <f>'2000 250 200 1'!B50</f>
        <v>0.20319999999999999</v>
      </c>
      <c r="D49">
        <f t="shared" si="7"/>
        <v>-0.69207629638811841</v>
      </c>
      <c r="E49">
        <f>2*('2000 250 200 15 PP'!E49-'2000 250 200 0 PP'!E49)/('2000 250 200 15 PP'!E49+'2000 250 200 0 PP'!E49)</f>
        <v>3.3423156882239429E-3</v>
      </c>
      <c r="F49">
        <f>2*('2000 250 200 15 PP'!F49-'2000 250 200 0 PP'!F49)/('2000 250 200 15 PP'!F49+'2000 250 200 0 PP'!F49)</f>
        <v>-3.2910768143601556E-4</v>
      </c>
      <c r="G49">
        <f>2*('2000 250 200 15 PP'!G49-'2000 250 200 0 PP'!G49)/('2000 250 200 15 PP'!G49+'2000 250 200 0 PP'!G49)</f>
        <v>-5.0999176978982011E-4</v>
      </c>
      <c r="H49">
        <f>2*('2000 250 200 15 PP'!H49-'2000 250 200 0 PP'!H49)/('2000 250 200 15 PP'!H49+'2000 250 200 0 PP'!H49)</f>
        <v>-4.7816509846934928E-4</v>
      </c>
      <c r="I49">
        <f>2*('2000 250 200 15 PP'!I49-'2000 250 200 0 PP'!I49)/('2000 250 200 15 PP'!I49+'2000 250 200 0 PP'!I49)</f>
        <v>-4.1727168854543154E-4</v>
      </c>
      <c r="J49">
        <f>2*('2000 250 200 15 PP'!J49-'2000 250 200 0 PP'!J49)/('2000 250 200 15 PP'!J49+'2000 250 200 0 PP'!J49)</f>
        <v>-3.5947829101024643E-4</v>
      </c>
      <c r="K49">
        <f>2*('2000 250 200 15 PP'!K49-'2000 250 200 0 PP'!K49)/('2000 250 200 15 PP'!K49+'2000 250 200 0 PP'!K49)</f>
        <v>-3.0125002811718255E-4</v>
      </c>
      <c r="L49">
        <f>2*('2000 250 200 15 PP'!L49-'2000 250 200 0 PP'!L49)/('2000 250 200 15 PP'!L49+'2000 250 200 0 PP'!L49)</f>
        <v>-2.4491651865668588E-4</v>
      </c>
      <c r="M49">
        <f>2*('2000 250 200 15 PP'!M49-'2000 250 200 0 PP'!M49)/('2000 250 200 15 PP'!M49+'2000 250 200 0 PP'!M49)</f>
        <v>-1.9519259140672341E-4</v>
      </c>
      <c r="N49">
        <f>2*('2000 250 200 15 PP'!N49-'2000 250 200 0 PP'!N49)/('2000 250 200 15 PP'!N49+'2000 250 200 0 PP'!N49)</f>
        <v>5.6688918150209237E-3</v>
      </c>
      <c r="O49">
        <f>2*('2000 250 200 15 PP'!O49-'2000 250 200 0 PP'!O49)/('2000 250 200 15 PP'!O49+'2000 250 200 0 PP'!O49)</f>
        <v>-1.5044336183881986E-4</v>
      </c>
      <c r="P49">
        <f>2*('2000 250 200 15 PP'!P49-'2000 250 200 0 PP'!P49)/('2000 250 200 15 PP'!P49+'2000 250 200 0 PP'!P49)</f>
        <v>-5.5257871356973842E-4</v>
      </c>
      <c r="Q49">
        <f>2*('2000 250 200 15 PP'!Q49-'2000 250 200 0 PP'!Q49)/('2000 250 200 15 PP'!Q49+'2000 250 200 0 PP'!Q49)</f>
        <v>-5.8032473505079953E-4</v>
      </c>
      <c r="R49">
        <f>2*('2000 250 200 15 PP'!R49-'2000 250 200 0 PP'!R49)/('2000 250 200 15 PP'!R49+'2000 250 200 0 PP'!R49)</f>
        <v>-5.3350019882344893E-4</v>
      </c>
      <c r="S49">
        <f>2*('2000 250 200 15 PP'!S49-'2000 250 200 0 PP'!S49)/('2000 250 200 15 PP'!S49+'2000 250 200 0 PP'!S49)</f>
        <v>-4.957981541229685E-4</v>
      </c>
      <c r="T49">
        <f>2*('2000 250 200 15 PP'!T49-'2000 250 200 0 PP'!T49)/('2000 250 200 15 PP'!T49+'2000 250 200 0 PP'!T49)</f>
        <v>-4.5161384085347763E-4</v>
      </c>
      <c r="U49">
        <f>2*('2000 250 200 15 PP'!U49-'2000 250 200 0 PP'!U49)/('2000 250 200 15 PP'!U49+'2000 250 200 0 PP'!U49)</f>
        <v>-3.9388130133482754E-4</v>
      </c>
      <c r="V49">
        <f>2*('2000 250 200 15 PP'!V49-'2000 250 200 0 PP'!V49)/('2000 250 200 15 PP'!V49+'2000 250 200 0 PP'!V49)</f>
        <v>8.3923958882074906E-3</v>
      </c>
      <c r="W49">
        <f>2*('2000 250 200 15 PP'!W49-'2000 250 200 0 PP'!W49)/('2000 250 200 15 PP'!W49+'2000 250 200 0 PP'!W49)</f>
        <v>1.4370040622909829E-4</v>
      </c>
      <c r="X49">
        <f>2*('2000 250 200 15 PP'!X49-'2000 250 200 0 PP'!X49)/('2000 250 200 15 PP'!X49+'2000 250 200 0 PP'!X49)</f>
        <v>-5.2486376289677113E-4</v>
      </c>
      <c r="Y49">
        <f>2*('2000 250 200 15 PP'!Y49-'2000 250 200 0 PP'!Y49)/('2000 250 200 15 PP'!Y49+'2000 250 200 0 PP'!Y49)</f>
        <v>-6.3923816199093714E-4</v>
      </c>
      <c r="Z49">
        <f>2*('2000 250 200 15 PP'!Z49-'2000 250 200 0 PP'!Z49)/('2000 250 200 15 PP'!Z49+'2000 250 200 0 PP'!Z49)</f>
        <v>-5.9050868156590821E-4</v>
      </c>
      <c r="AA49">
        <f>2*('2000 250 200 15 PP'!AA49-'2000 250 200 0 PP'!AA49)/('2000 250 200 15 PP'!AA49+'2000 250 200 0 PP'!AA49)</f>
        <v>-5.7368808010412747E-4</v>
      </c>
      <c r="AB49">
        <f>2*('2000 250 200 15 PP'!AB49-'2000 250 200 0 PP'!AB49)/('2000 250 200 15 PP'!AB49+'2000 250 200 0 PP'!AB49)</f>
        <v>-5.6776828289767866E-4</v>
      </c>
      <c r="AC49">
        <f>2*('2000 250 200 15 PP'!AC49-'2000 250 200 0 PP'!AC49)/('2000 250 200 15 PP'!AC49+'2000 250 200 0 PP'!AC49)</f>
        <v>1.1447904663531735E-2</v>
      </c>
      <c r="AD49">
        <f>2*('2000 250 200 15 PP'!AD49-'2000 250 200 0 PP'!AD49)/('2000 250 200 15 PP'!AD49+'2000 250 200 0 PP'!AD49)</f>
        <v>5.2954111208482462E-4</v>
      </c>
      <c r="AE49">
        <f>2*('2000 250 200 15 PP'!AE49-'2000 250 200 0 PP'!AE49)/('2000 250 200 15 PP'!AE49+'2000 250 200 0 PP'!AE49)</f>
        <v>-4.3414125505615152E-4</v>
      </c>
      <c r="AF49">
        <f>2*('2000 250 200 15 PP'!AF49-'2000 250 200 0 PP'!AF49)/('2000 250 200 15 PP'!AF49+'2000 250 200 0 PP'!AF49)</f>
        <v>-6.8813355337596653E-4</v>
      </c>
      <c r="AG49">
        <f>2*('2000 250 200 15 PP'!AG49-'2000 250 200 0 PP'!AG49)/('2000 250 200 15 PP'!AG49+'2000 250 200 0 PP'!AG49)</f>
        <v>-6.1084355544893947E-4</v>
      </c>
      <c r="AH49">
        <f>2*('2000 250 200 15 PP'!AH49-'2000 250 200 0 PP'!AH49)/('2000 250 200 15 PP'!AH49+'2000 250 200 0 PP'!AH49)</f>
        <v>-5.820426286231357E-4</v>
      </c>
      <c r="AI49">
        <f>2*('2000 250 200 15 PP'!AI49-'2000 250 200 0 PP'!AI49)/('2000 250 200 15 PP'!AI49+'2000 250 200 0 PP'!AI49)</f>
        <v>1.4799551450723408E-2</v>
      </c>
      <c r="AJ49">
        <f>2*('2000 250 200 15 PP'!AJ49-'2000 250 200 0 PP'!AJ49)/('2000 250 200 15 PP'!AJ49+'2000 250 200 0 PP'!AJ49)</f>
        <v>9.8687550173890012E-4</v>
      </c>
      <c r="AK49">
        <f>2*('2000 250 200 15 PP'!AK49-'2000 250 200 0 PP'!AK49)/('2000 250 200 15 PP'!AK49+'2000 250 200 0 PP'!AK49)</f>
        <v>-2.6766579404099414E-4</v>
      </c>
      <c r="AL49">
        <f>2*('2000 250 200 15 PP'!AL49-'2000 250 200 0 PP'!AL49)/('2000 250 200 15 PP'!AL49+'2000 250 200 0 PP'!AL49)</f>
        <v>-7.5246514863354689E-4</v>
      </c>
      <c r="AM49">
        <f>2*('2000 250 200 15 PP'!AM49-'2000 250 200 0 PP'!AM49)/('2000 250 200 15 PP'!AM49+'2000 250 200 0 PP'!AM49)</f>
        <v>-6.3980170682406191E-4</v>
      </c>
      <c r="AN49">
        <f>2*('2000 250 200 15 PP'!AN49-'2000 250 200 0 PP'!AN49)/('2000 250 200 15 PP'!AN49+'2000 250 200 0 PP'!AN49)</f>
        <v>1.8431049514829757E-2</v>
      </c>
      <c r="AO49">
        <f>2*('2000 250 200 15 PP'!AO49-'2000 250 200 0 PP'!AO49)/('2000 250 200 15 PP'!AO49+'2000 250 200 0 PP'!AO49)</f>
        <v>1.4910542045802107E-3</v>
      </c>
      <c r="AP49">
        <f>2*('2000 250 200 15 PP'!AP49-'2000 250 200 0 PP'!AP49)/('2000 250 200 15 PP'!AP49+'2000 250 200 0 PP'!AP49)</f>
        <v>2.3257407296013615E-6</v>
      </c>
      <c r="AQ49">
        <f>2*('2000 250 200 15 PP'!AQ49-'2000 250 200 0 PP'!AQ49)/('2000 250 200 15 PP'!AQ49+'2000 250 200 0 PP'!AQ49)</f>
        <v>-8.3240110058486149E-4</v>
      </c>
      <c r="AR49">
        <f>2*('2000 250 200 15 PP'!AR49-'2000 250 200 0 PP'!AR49)/('2000 250 200 15 PP'!AR49+'2000 250 200 0 PP'!AR49)</f>
        <v>2.2341331625998873E-2</v>
      </c>
      <c r="AS49">
        <f>2*('2000 250 200 15 PP'!AS49-'2000 250 200 0 PP'!AS49)/('2000 250 200 15 PP'!AS49+'2000 250 200 0 PP'!AS49)</f>
        <v>2.0090441878693058E-3</v>
      </c>
      <c r="AT49">
        <f>2*('2000 250 200 15 PP'!AT49-'2000 250 200 0 PP'!AT49)/('2000 250 200 15 PP'!AT49+'2000 250 200 0 PP'!AT49)</f>
        <v>4.0565060486525372E-4</v>
      </c>
      <c r="AU49">
        <f>2*('2000 250 200 15 PP'!AU49-'2000 250 200 0 PP'!AU49)/('2000 250 200 15 PP'!AU49+'2000 250 200 0 PP'!AU49)</f>
        <v>2.6542645844050694E-2</v>
      </c>
      <c r="AV49">
        <f>2*('2000 250 200 15 PP'!AV49-'2000 250 200 0 PP'!AV49)/('2000 250 200 15 PP'!AV49+'2000 250 200 0 PP'!AV49)</f>
        <v>2.5004701298603211E-3</v>
      </c>
      <c r="AW49">
        <f>2*('2000 250 200 15 PP'!AW49-'2000 250 200 0 PP'!AW49)/('2000 250 200 15 PP'!AW49+'2000 250 200 0 PP'!AW49)</f>
        <v>3.1059497947917899E-2</v>
      </c>
      <c r="AX49">
        <f>'2000 250 200 15 PP'!AX49-'2000 250 200 0 PP'!AX49</f>
        <v>1.4786470891792747E-3</v>
      </c>
      <c r="AY49">
        <f>'2000 250 200 15 PP'!AY49-'2000 250 200 0 PP'!AY49</f>
        <v>8.0226463826271743E-5</v>
      </c>
      <c r="AZ49">
        <f>'2000 250 200 15 PP'!AZ49-'2000 250 200 0 PP'!AZ49</f>
        <v>-1.4735817939481866E-5</v>
      </c>
      <c r="BA49">
        <f>'2000 250 200 15 PP'!BA49-'2000 250 200 0 PP'!BA49</f>
        <v>-2.8841642618071539E-5</v>
      </c>
      <c r="BB49">
        <f>'2000 250 200 15 PP'!BB49-'2000 250 200 0 PP'!BB49</f>
        <v>-2.7751031337369669E-5</v>
      </c>
      <c r="BC49">
        <f>'2000 250 200 15 PP'!BC49-'2000 250 200 0 PP'!BC49</f>
        <v>-2.8212432379354224E-5</v>
      </c>
      <c r="BD49">
        <f>'2000 250 200 15 PP'!BD49-'2000 250 200 0 PP'!BD49</f>
        <v>-2.7465646705887581E-5</v>
      </c>
      <c r="BE49">
        <f>'2000 250 200 15 PP'!BE49-'2000 250 200 0 PP'!BE49</f>
        <v>-2.4353367768126244E-5</v>
      </c>
      <c r="BF49">
        <f>'2000 250 200 15 PP'!BF49-'2000 250 200 0 PP'!BF49</f>
        <v>1.6937791018766246E-3</v>
      </c>
      <c r="BG49">
        <f>'2000 250 200 15 PP'!BG49-'2000 250 200 0 PP'!BG49</f>
        <v>8.9234823211381542E-5</v>
      </c>
      <c r="BH49">
        <f>'2000 250 200 15 PP'!BH49-'2000 250 200 0 PP'!BH49</f>
        <v>-4.6014573732711117E-6</v>
      </c>
      <c r="BI49">
        <f>'2000 250 200 15 PP'!BI49-'2000 250 200 0 PP'!BI49</f>
        <v>-1.649883382943973E-5</v>
      </c>
      <c r="BJ49">
        <f>'2000 250 200 15 PP'!BJ49-'2000 250 200 0 PP'!BJ49</f>
        <v>-1.3414736057322518E-5</v>
      </c>
      <c r="BK49">
        <f>'2000 250 200 15 PP'!BK49-'2000 250 200 0 PP'!BK49</f>
        <v>-1.2697502274373884E-5</v>
      </c>
      <c r="BL49">
        <f>'2000 250 200 15 PP'!BL49-'2000 250 200 0 PP'!BL49</f>
        <v>-1.2341606272010808E-5</v>
      </c>
      <c r="BM49">
        <f>'2000 250 200 15 PP'!BM49-'2000 250 200 0 PP'!BM49</f>
        <v>1.7338710309649785E-3</v>
      </c>
      <c r="BN49">
        <f>'2000 250 200 15 PP'!BN49-'2000 250 200 0 PP'!BN49</f>
        <v>8.7832207869745216E-5</v>
      </c>
      <c r="BO49">
        <f>'2000 250 200 15 PP'!BO49-'2000 250 200 0 PP'!BO49</f>
        <v>1.9534440792515206E-6</v>
      </c>
      <c r="BP49">
        <f>'2000 250 200 15 PP'!BP49-'2000 250 200 0 PP'!BP49</f>
        <v>-9.5220110419985682E-6</v>
      </c>
      <c r="BQ49">
        <f>'2000 250 200 15 PP'!BQ49-'2000 250 200 0 PP'!BQ49</f>
        <v>-6.157684742384012E-6</v>
      </c>
      <c r="BR49">
        <f>'2000 250 200 15 PP'!BR49-'2000 250 200 0 PP'!BR49</f>
        <v>-4.9394233283574229E-6</v>
      </c>
      <c r="BS49">
        <f>'2000 250 200 15 PP'!BS49-'2000 250 200 0 PP'!BS49</f>
        <v>1.7294240349563228E-3</v>
      </c>
      <c r="BT49">
        <f>'2000 250 200 15 PP'!BT49-'2000 250 200 0 PP'!BT49</f>
        <v>8.3489824767253584E-5</v>
      </c>
      <c r="BU49">
        <f>'2000 250 200 15 PP'!BU49-'2000 250 200 0 PP'!BU49</f>
        <v>5.8546740788513463E-6</v>
      </c>
      <c r="BV49">
        <f>'2000 250 200 15 PP'!BV49-'2000 250 200 0 PP'!BV49</f>
        <v>-6.1541934729576753E-6</v>
      </c>
      <c r="BW49">
        <f>'2000 250 200 15 PP'!BW49-'2000 250 200 0 PP'!BW49</f>
        <v>-3.2641537455659758E-6</v>
      </c>
      <c r="BX49">
        <f>'2000 250 200 15 PP'!BX49-'2000 250 200 0 PP'!BX49</f>
        <v>1.7104449002730143E-3</v>
      </c>
      <c r="BY49">
        <f>'2000 250 200 15 PP'!BY49-'2000 250 200 0 PP'!BY49</f>
        <v>7.788288935164922E-5</v>
      </c>
      <c r="BZ49">
        <f>'2000 250 200 15 PP'!BZ49-'2000 250 200 0 PP'!BZ49</f>
        <v>8.4559035853359887E-6</v>
      </c>
      <c r="CA49">
        <f>'2000 250 200 15 PP'!CA49-'2000 250 200 0 PP'!CA49</f>
        <v>-4.2842176890076772E-6</v>
      </c>
      <c r="CB49">
        <f>'2000 250 200 15 PP'!CB49-'2000 250 200 0 PP'!CB49</f>
        <v>1.6865634047628086E-3</v>
      </c>
      <c r="CC49">
        <f>'2000 250 200 15 PP'!CC49-'2000 250 200 0 PP'!CC49</f>
        <v>7.148742759666496E-5</v>
      </c>
      <c r="CD49">
        <f>'2000 250 200 15 PP'!CD49-'2000 250 200 0 PP'!CD49</f>
        <v>1.031982637131508E-5</v>
      </c>
      <c r="CE49">
        <f>'2000 250 200 15 PP'!CE49-'2000 250 200 0 PP'!CE49</f>
        <v>1.6617023423844413E-3</v>
      </c>
      <c r="CF49">
        <f>'2000 250 200 15 PP'!CF49-'2000 250 200 0 PP'!CF49</f>
        <v>6.4496417230001241E-5</v>
      </c>
      <c r="CG49">
        <f>'2000 250 200 15 PP'!CG49-'2000 250 200 0 PP'!CG49</f>
        <v>1.6377776099014071E-3</v>
      </c>
      <c r="CH49" s="7">
        <v>250</v>
      </c>
      <c r="CI49" s="8">
        <v>250</v>
      </c>
      <c r="CJ49" s="8">
        <v>240</v>
      </c>
      <c r="CK49" s="8">
        <f t="shared" si="8"/>
        <v>1</v>
      </c>
      <c r="CL49" s="8">
        <f t="shared" si="9"/>
        <v>1</v>
      </c>
      <c r="CM49">
        <f t="shared" si="10"/>
        <v>0.04</v>
      </c>
      <c r="CN49">
        <f t="shared" si="14"/>
        <v>375</v>
      </c>
      <c r="CO49">
        <f t="shared" si="19"/>
        <v>500</v>
      </c>
      <c r="CP49">
        <f t="shared" si="19"/>
        <v>625</v>
      </c>
      <c r="CQ49">
        <f t="shared" si="19"/>
        <v>750</v>
      </c>
      <c r="CR49">
        <f t="shared" si="19"/>
        <v>875</v>
      </c>
      <c r="CS49">
        <f t="shared" si="19"/>
        <v>1000</v>
      </c>
      <c r="CT49">
        <f t="shared" si="19"/>
        <v>1125</v>
      </c>
      <c r="CU49">
        <f t="shared" si="19"/>
        <v>1250</v>
      </c>
      <c r="CV49">
        <f t="shared" ref="CV49:DC80" si="20">CN49/$CH49</f>
        <v>1.5</v>
      </c>
      <c r="CW49">
        <f t="shared" si="20"/>
        <v>2</v>
      </c>
      <c r="CX49">
        <f t="shared" si="20"/>
        <v>2.5</v>
      </c>
      <c r="CY49">
        <f t="shared" si="20"/>
        <v>3</v>
      </c>
      <c r="CZ49">
        <f t="shared" si="20"/>
        <v>3.5</v>
      </c>
      <c r="DA49">
        <f t="shared" si="20"/>
        <v>4</v>
      </c>
      <c r="DB49">
        <f t="shared" si="20"/>
        <v>4.5</v>
      </c>
      <c r="DC49">
        <f t="shared" si="20"/>
        <v>5</v>
      </c>
      <c r="DD49" s="11">
        <f t="shared" ref="DD49:DK80" si="21">($CI49-$CJ49)/CN49</f>
        <v>2.6666666666666668E-2</v>
      </c>
      <c r="DE49" s="11">
        <f t="shared" si="21"/>
        <v>0.02</v>
      </c>
      <c r="DF49" s="11">
        <f t="shared" si="21"/>
        <v>1.6E-2</v>
      </c>
      <c r="DG49" s="11">
        <f t="shared" si="21"/>
        <v>1.3333333333333334E-2</v>
      </c>
      <c r="DH49" s="11">
        <f t="shared" si="21"/>
        <v>1.1428571428571429E-2</v>
      </c>
      <c r="DI49" s="11">
        <f t="shared" si="21"/>
        <v>0.01</v>
      </c>
      <c r="DJ49" s="11">
        <f t="shared" si="21"/>
        <v>8.8888888888888889E-3</v>
      </c>
      <c r="DK49" s="11">
        <f t="shared" si="21"/>
        <v>8.0000000000000002E-3</v>
      </c>
    </row>
    <row r="50" spans="1:115">
      <c r="A50">
        <f>'2000 250 200 1'!A51</f>
        <v>47</v>
      </c>
      <c r="B50">
        <f t="shared" si="6"/>
        <v>-470</v>
      </c>
      <c r="C50">
        <f>'2000 250 200 1'!B51</f>
        <v>0.2281</v>
      </c>
      <c r="D50">
        <f t="shared" si="7"/>
        <v>-0.64187471472335145</v>
      </c>
      <c r="E50">
        <f>2*('2000 250 200 15 PP'!E50-'2000 250 200 0 PP'!E50)/('2000 250 200 15 PP'!E50+'2000 250 200 0 PP'!E50)</f>
        <v>4.2695712480236214E-3</v>
      </c>
      <c r="F50">
        <f>2*('2000 250 200 15 PP'!F50-'2000 250 200 0 PP'!F50)/('2000 250 200 15 PP'!F50+'2000 250 200 0 PP'!F50)</f>
        <v>-9.8433313968033739E-5</v>
      </c>
      <c r="G50">
        <f>2*('2000 250 200 15 PP'!G50-'2000 250 200 0 PP'!G50)/('2000 250 200 15 PP'!G50+'2000 250 200 0 PP'!G50)</f>
        <v>-4.1478032673984667E-4</v>
      </c>
      <c r="H50">
        <f>2*('2000 250 200 15 PP'!H50-'2000 250 200 0 PP'!H50)/('2000 250 200 15 PP'!H50+'2000 250 200 0 PP'!H50)</f>
        <v>-3.9234823601613106E-4</v>
      </c>
      <c r="I50">
        <f>2*('2000 250 200 15 PP'!I50-'2000 250 200 0 PP'!I50)/('2000 250 200 15 PP'!I50+'2000 250 200 0 PP'!I50)</f>
        <v>-3.3829078327513208E-4</v>
      </c>
      <c r="J50">
        <f>2*('2000 250 200 15 PP'!J50-'2000 250 200 0 PP'!J50)/('2000 250 200 15 PP'!J50+'2000 250 200 0 PP'!J50)</f>
        <v>-2.8289163140830071E-4</v>
      </c>
      <c r="K50">
        <f>2*('2000 250 200 15 PP'!K50-'2000 250 200 0 PP'!K50)/('2000 250 200 15 PP'!K50+'2000 250 200 0 PP'!K50)</f>
        <v>-2.2513076898919557E-4</v>
      </c>
      <c r="L50">
        <f>2*('2000 250 200 15 PP'!L50-'2000 250 200 0 PP'!L50)/('2000 250 200 15 PP'!L50+'2000 250 200 0 PP'!L50)</f>
        <v>-1.7085858296769319E-4</v>
      </c>
      <c r="M50">
        <f>2*('2000 250 200 15 PP'!M50-'2000 250 200 0 PP'!M50)/('2000 250 200 15 PP'!M50+'2000 250 200 0 PP'!M50)</f>
        <v>-1.2410417194786699E-4</v>
      </c>
      <c r="N50">
        <f>2*('2000 250 200 15 PP'!N50-'2000 250 200 0 PP'!N50)/('2000 250 200 15 PP'!N50+'2000 250 200 0 PP'!N50)</f>
        <v>7.0793606228456351E-3</v>
      </c>
      <c r="O50">
        <f>2*('2000 250 200 15 PP'!O50-'2000 250 200 0 PP'!O50)/('2000 250 200 15 PP'!O50+'2000 250 200 0 PP'!O50)</f>
        <v>2.1476709861488347E-4</v>
      </c>
      <c r="P50">
        <f>2*('2000 250 200 15 PP'!P50-'2000 250 200 0 PP'!P50)/('2000 250 200 15 PP'!P50+'2000 250 200 0 PP'!P50)</f>
        <v>-4.4483001898717051E-4</v>
      </c>
      <c r="Q50">
        <f>2*('2000 250 200 15 PP'!Q50-'2000 250 200 0 PP'!Q50)/('2000 250 200 15 PP'!Q50+'2000 250 200 0 PP'!Q50)</f>
        <v>-4.8310756039378707E-4</v>
      </c>
      <c r="R50">
        <f>2*('2000 250 200 15 PP'!R50-'2000 250 200 0 PP'!R50)/('2000 250 200 15 PP'!R50+'2000 250 200 0 PP'!R50)</f>
        <v>-4.4976983397198954E-4</v>
      </c>
      <c r="S50">
        <f>2*('2000 250 200 15 PP'!S50-'2000 250 200 0 PP'!S50)/('2000 250 200 15 PP'!S50+'2000 250 200 0 PP'!S50)</f>
        <v>-4.1817943217610265E-4</v>
      </c>
      <c r="T50">
        <f>2*('2000 250 200 15 PP'!T50-'2000 250 200 0 PP'!T50)/('2000 250 200 15 PP'!T50+'2000 250 200 0 PP'!T50)</f>
        <v>-3.7004250002066198E-4</v>
      </c>
      <c r="U50">
        <f>2*('2000 250 200 15 PP'!U50-'2000 250 200 0 PP'!U50)/('2000 250 200 15 PP'!U50+'2000 250 200 0 PP'!U50)</f>
        <v>-3.1096507888665509E-4</v>
      </c>
      <c r="V50">
        <f>2*('2000 250 200 15 PP'!V50-'2000 250 200 0 PP'!V50)/('2000 250 200 15 PP'!V50+'2000 250 200 0 PP'!V50)</f>
        <v>1.0358097221268969E-2</v>
      </c>
      <c r="W50">
        <f>2*('2000 250 200 15 PP'!W50-'2000 250 200 0 PP'!W50)/('2000 250 200 15 PP'!W50+'2000 250 200 0 PP'!W50)</f>
        <v>6.9866557561838163E-4</v>
      </c>
      <c r="X50">
        <f>2*('2000 250 200 15 PP'!X50-'2000 250 200 0 PP'!X50)/('2000 250 200 15 PP'!X50+'2000 250 200 0 PP'!X50)</f>
        <v>-4.0654595975083389E-4</v>
      </c>
      <c r="Y50">
        <f>2*('2000 250 200 15 PP'!Y50-'2000 250 200 0 PP'!Y50)/('2000 250 200 15 PP'!Y50+'2000 250 200 0 PP'!Y50)</f>
        <v>-5.2508623856315222E-4</v>
      </c>
      <c r="Z50">
        <f>2*('2000 250 200 15 PP'!Z50-'2000 250 200 0 PP'!Z50)/('2000 250 200 15 PP'!Z50+'2000 250 200 0 PP'!Z50)</f>
        <v>-4.9756903724940116E-4</v>
      </c>
      <c r="AA50">
        <f>2*('2000 250 200 15 PP'!AA50-'2000 250 200 0 PP'!AA50)/('2000 250 200 15 PP'!AA50+'2000 250 200 0 PP'!AA50)</f>
        <v>-5.0308621054259532E-4</v>
      </c>
      <c r="AB50">
        <f>2*('2000 250 200 15 PP'!AB50-'2000 250 200 0 PP'!AB50)/('2000 250 200 15 PP'!AB50+'2000 250 200 0 PP'!AB50)</f>
        <v>-4.8895357158621356E-4</v>
      </c>
      <c r="AC50">
        <f>2*('2000 250 200 15 PP'!AC50-'2000 250 200 0 PP'!AC50)/('2000 250 200 15 PP'!AC50+'2000 250 200 0 PP'!AC50)</f>
        <v>1.4031381981811293E-2</v>
      </c>
      <c r="AD50">
        <f>2*('2000 250 200 15 PP'!AD50-'2000 250 200 0 PP'!AD50)/('2000 250 200 15 PP'!AD50+'2000 250 200 0 PP'!AD50)</f>
        <v>1.3388439457987058E-3</v>
      </c>
      <c r="AE50">
        <f>2*('2000 250 200 15 PP'!AE50-'2000 250 200 0 PP'!AE50)/('2000 250 200 15 PP'!AE50+'2000 250 200 0 PP'!AE50)</f>
        <v>-3.123774189854741E-4</v>
      </c>
      <c r="AF50">
        <f>2*('2000 250 200 15 PP'!AF50-'2000 250 200 0 PP'!AF50)/('2000 250 200 15 PP'!AF50+'2000 250 200 0 PP'!AF50)</f>
        <v>-5.5271966630412669E-4</v>
      </c>
      <c r="AG50">
        <f>2*('2000 250 200 15 PP'!AG50-'2000 250 200 0 PP'!AG50)/('2000 250 200 15 PP'!AG50+'2000 250 200 0 PP'!AG50)</f>
        <v>-4.9089473603031208E-4</v>
      </c>
      <c r="AH50">
        <f>2*('2000 250 200 15 PP'!AH50-'2000 250 200 0 PP'!AH50)/('2000 250 200 15 PP'!AH50+'2000 250 200 0 PP'!AH50)</f>
        <v>-5.2304550546839986E-4</v>
      </c>
      <c r="AI50">
        <f>2*('2000 250 200 15 PP'!AI50-'2000 250 200 0 PP'!AI50)/('2000 250 200 15 PP'!AI50+'2000 250 200 0 PP'!AI50)</f>
        <v>1.805714387907351E-2</v>
      </c>
      <c r="AJ50">
        <f>2*('2000 250 200 15 PP'!AJ50-'2000 250 200 0 PP'!AJ50)/('2000 250 200 15 PP'!AJ50+'2000 250 200 0 PP'!AJ50)</f>
        <v>2.1259360932933758E-3</v>
      </c>
      <c r="AK50">
        <f>2*('2000 250 200 15 PP'!AK50-'2000 250 200 0 PP'!AK50)/('2000 250 200 15 PP'!AK50+'2000 250 200 0 PP'!AK50)</f>
        <v>-1.545623994206474E-4</v>
      </c>
      <c r="AL50">
        <f>2*('2000 250 200 15 PP'!AL50-'2000 250 200 0 PP'!AL50)/('2000 250 200 15 PP'!AL50+'2000 250 200 0 PP'!AL50)</f>
        <v>-6.0422164872911595E-4</v>
      </c>
      <c r="AM50">
        <f>2*('2000 250 200 15 PP'!AM50-'2000 250 200 0 PP'!AM50)/('2000 250 200 15 PP'!AM50+'2000 250 200 0 PP'!AM50)</f>
        <v>-4.585519952748368E-4</v>
      </c>
      <c r="AN50">
        <f>2*('2000 250 200 15 PP'!AN50-'2000 250 200 0 PP'!AN50)/('2000 250 200 15 PP'!AN50+'2000 250 200 0 PP'!AN50)</f>
        <v>2.2415057353244224E-2</v>
      </c>
      <c r="AO50">
        <f>2*('2000 250 200 15 PP'!AO50-'2000 250 200 0 PP'!AO50)/('2000 250 200 15 PP'!AO50+'2000 250 200 0 PP'!AO50)</f>
        <v>3.0472023675560751E-3</v>
      </c>
      <c r="AP50">
        <f>2*('2000 250 200 15 PP'!AP50-'2000 250 200 0 PP'!AP50)/('2000 250 200 15 PP'!AP50+'2000 250 200 0 PP'!AP50)</f>
        <v>9.6421329351846472E-5</v>
      </c>
      <c r="AQ50">
        <f>2*('2000 250 200 15 PP'!AQ50-'2000 250 200 0 PP'!AQ50)/('2000 250 200 15 PP'!AQ50+'2000 250 200 0 PP'!AQ50)</f>
        <v>-7.0767701121771738E-4</v>
      </c>
      <c r="AR50">
        <f>2*('2000 250 200 15 PP'!AR50-'2000 250 200 0 PP'!AR50)/('2000 250 200 15 PP'!AR50+'2000 250 200 0 PP'!AR50)</f>
        <v>2.7101763268828041E-2</v>
      </c>
      <c r="AS50">
        <f>2*('2000 250 200 15 PP'!AS50-'2000 250 200 0 PP'!AS50)/('2000 250 200 15 PP'!AS50+'2000 250 200 0 PP'!AS50)</f>
        <v>4.0800009798461724E-3</v>
      </c>
      <c r="AT50">
        <f>2*('2000 250 200 15 PP'!AT50-'2000 250 200 0 PP'!AT50)/('2000 250 200 15 PP'!AT50+'2000 250 200 0 PP'!AT50)</f>
        <v>4.8600724727115792E-4</v>
      </c>
      <c r="AU50">
        <f>2*('2000 250 200 15 PP'!AU50-'2000 250 200 0 PP'!AU50)/('2000 250 200 15 PP'!AU50+'2000 250 200 0 PP'!AU50)</f>
        <v>3.2129531560055935E-2</v>
      </c>
      <c r="AV50">
        <f>2*('2000 250 200 15 PP'!AV50-'2000 250 200 0 PP'!AV50)/('2000 250 200 15 PP'!AV50+'2000 250 200 0 PP'!AV50)</f>
        <v>5.1888045689263539E-3</v>
      </c>
      <c r="AW50">
        <f>2*('2000 250 200 15 PP'!AW50-'2000 250 200 0 PP'!AW50)/('2000 250 200 15 PP'!AW50+'2000 250 200 0 PP'!AW50)</f>
        <v>3.7526752550249488E-2</v>
      </c>
      <c r="AX50">
        <f>'2000 250 200 15 PP'!AX50-'2000 250 200 0 PP'!AX50</f>
        <v>1.7662737107871918E-3</v>
      </c>
      <c r="AY50">
        <f>'2000 250 200 15 PP'!AY50-'2000 250 200 0 PP'!AY50</f>
        <v>1.4036325324656707E-4</v>
      </c>
      <c r="AZ50">
        <f>'2000 250 200 15 PP'!AZ50-'2000 250 200 0 PP'!AZ50</f>
        <v>-1.0387455106508625E-5</v>
      </c>
      <c r="BA50">
        <f>'2000 250 200 15 PP'!BA50-'2000 250 200 0 PP'!BA50</f>
        <v>-2.5605499922309871E-5</v>
      </c>
      <c r="BB50">
        <f>'2000 250 200 15 PP'!BB50-'2000 250 200 0 PP'!BB50</f>
        <v>-2.6602405730657974E-5</v>
      </c>
      <c r="BC50">
        <f>'2000 250 200 15 PP'!BC50-'2000 250 200 0 PP'!BC50</f>
        <v>-2.7986647263472664E-5</v>
      </c>
      <c r="BD50">
        <f>'2000 250 200 15 PP'!BD50-'2000 250 200 0 PP'!BD50</f>
        <v>-2.6461031394697798E-5</v>
      </c>
      <c r="BE50">
        <f>'2000 250 200 15 PP'!BE50-'2000 250 200 0 PP'!BE50</f>
        <v>-2.2899204579485133E-5</v>
      </c>
      <c r="BF50">
        <f>'2000 250 200 15 PP'!BF50-'2000 250 200 0 PP'!BF50</f>
        <v>2.0100175991136782E-3</v>
      </c>
      <c r="BG50">
        <f>'2000 250 200 15 PP'!BG50-'2000 250 200 0 PP'!BG50</f>
        <v>1.516262749275965E-4</v>
      </c>
      <c r="BH50">
        <f>'2000 250 200 15 PP'!BH50-'2000 250 200 0 PP'!BH50</f>
        <v>-1.3970562444676204E-6</v>
      </c>
      <c r="BI50">
        <f>'2000 250 200 15 PP'!BI50-'2000 250 200 0 PP'!BI50</f>
        <v>-1.3870556791709121E-5</v>
      </c>
      <c r="BJ50">
        <f>'2000 250 200 15 PP'!BJ50-'2000 250 200 0 PP'!BJ50</f>
        <v>-1.2454371646618279E-5</v>
      </c>
      <c r="BK50">
        <f>'2000 250 200 15 PP'!BK50-'2000 250 200 0 PP'!BK50</f>
        <v>-1.2944976513169781E-5</v>
      </c>
      <c r="BL50">
        <f>'2000 250 200 15 PP'!BL50-'2000 250 200 0 PP'!BL50</f>
        <v>-1.2152718447747124E-5</v>
      </c>
      <c r="BM50">
        <f>'2000 250 200 15 PP'!BM50-'2000 250 200 0 PP'!BM50</f>
        <v>2.0409033219596084E-3</v>
      </c>
      <c r="BN50">
        <f>'2000 250 200 15 PP'!BN50-'2000 250 200 0 PP'!BN50</f>
        <v>1.4808382899163253E-4</v>
      </c>
      <c r="BO50">
        <f>'2000 250 200 15 PP'!BO50-'2000 250 200 0 PP'!BO50</f>
        <v>3.8002780818058302E-6</v>
      </c>
      <c r="BP50">
        <f>'2000 250 200 15 PP'!BP50-'2000 250 200 0 PP'!BP50</f>
        <v>-7.5936374350701885E-6</v>
      </c>
      <c r="BQ50">
        <f>'2000 250 200 15 PP'!BQ50-'2000 250 200 0 PP'!BQ50</f>
        <v>-5.1159097213780702E-6</v>
      </c>
      <c r="BR50">
        <f>'2000 250 200 15 PP'!BR50-'2000 250 200 0 PP'!BR50</f>
        <v>-5.2130776485061203E-6</v>
      </c>
      <c r="BS50">
        <f>'2000 250 200 15 PP'!BS50-'2000 250 200 0 PP'!BS50</f>
        <v>2.0180821377084324E-3</v>
      </c>
      <c r="BT50">
        <f>'2000 250 200 15 PP'!BT50-'2000 250 200 0 PP'!BT50</f>
        <v>1.4169924540091E-4</v>
      </c>
      <c r="BU50">
        <f>'2000 250 200 15 PP'!BU50-'2000 250 200 0 PP'!BU50</f>
        <v>6.6337880973189878E-6</v>
      </c>
      <c r="BV50">
        <f>'2000 250 200 15 PP'!BV50-'2000 250 200 0 PP'!BV50</f>
        <v>-4.9490354813892801E-6</v>
      </c>
      <c r="BW50">
        <f>'2000 250 200 15 PP'!BW50-'2000 250 200 0 PP'!BW50</f>
        <v>-2.117035126052505E-6</v>
      </c>
      <c r="BX50">
        <f>'2000 250 200 15 PP'!BX50-'2000 250 200 0 PP'!BX50</f>
        <v>1.9776258485699888E-3</v>
      </c>
      <c r="BY50">
        <f>'2000 250 200 15 PP'!BY50-'2000 250 200 0 PP'!BY50</f>
        <v>1.3469059271550843E-4</v>
      </c>
      <c r="BZ50">
        <f>'2000 250 200 15 PP'!BZ50-'2000 250 200 0 PP'!BZ50</f>
        <v>8.5647582219391949E-6</v>
      </c>
      <c r="CA50">
        <f>'2000 250 200 15 PP'!CA50-'2000 250 200 0 PP'!CA50</f>
        <v>-3.8401571962540237E-6</v>
      </c>
      <c r="CB50">
        <f>'2000 250 200 15 PP'!CB50-'2000 250 200 0 PP'!CB50</f>
        <v>1.9308985487202363E-3</v>
      </c>
      <c r="CC50">
        <f>'2000 250 200 15 PP'!CC50-'2000 250 200 0 PP'!CC50</f>
        <v>1.2742966520334215E-4</v>
      </c>
      <c r="CD50">
        <f>'2000 250 200 15 PP'!CD50-'2000 250 200 0 PP'!CD50</f>
        <v>1.0201614369024017E-5</v>
      </c>
      <c r="CE50">
        <f>'2000 250 200 15 PP'!CE50-'2000 250 200 0 PP'!CE50</f>
        <v>1.8824215616189827E-3</v>
      </c>
      <c r="CF50">
        <f>'2000 250 200 15 PP'!CF50-'2000 250 200 0 PP'!CF50</f>
        <v>1.1985481724731753E-4</v>
      </c>
      <c r="CG50">
        <f>'2000 250 200 15 PP'!CG50-'2000 250 200 0 PP'!CG50</f>
        <v>1.8343921456414961E-3</v>
      </c>
      <c r="CH50" s="7">
        <v>250</v>
      </c>
      <c r="CI50" s="8">
        <v>250</v>
      </c>
      <c r="CJ50" s="8">
        <v>240</v>
      </c>
      <c r="CK50" s="8">
        <f t="shared" si="8"/>
        <v>1</v>
      </c>
      <c r="CL50" s="8">
        <f t="shared" si="9"/>
        <v>1</v>
      </c>
      <c r="CM50">
        <f t="shared" si="10"/>
        <v>0.04</v>
      </c>
      <c r="CN50">
        <f t="shared" si="14"/>
        <v>375</v>
      </c>
      <c r="CO50">
        <f t="shared" si="19"/>
        <v>500</v>
      </c>
      <c r="CP50">
        <f t="shared" si="19"/>
        <v>625</v>
      </c>
      <c r="CQ50">
        <f t="shared" si="19"/>
        <v>750</v>
      </c>
      <c r="CR50">
        <f t="shared" si="19"/>
        <v>875</v>
      </c>
      <c r="CS50">
        <f t="shared" si="19"/>
        <v>1000</v>
      </c>
      <c r="CT50">
        <f t="shared" si="19"/>
        <v>1125</v>
      </c>
      <c r="CU50">
        <f t="shared" si="19"/>
        <v>1250</v>
      </c>
      <c r="CV50">
        <f t="shared" si="20"/>
        <v>1.5</v>
      </c>
      <c r="CW50">
        <f t="shared" si="20"/>
        <v>2</v>
      </c>
      <c r="CX50">
        <f t="shared" si="20"/>
        <v>2.5</v>
      </c>
      <c r="CY50">
        <f t="shared" si="20"/>
        <v>3</v>
      </c>
      <c r="CZ50">
        <f t="shared" si="20"/>
        <v>3.5</v>
      </c>
      <c r="DA50">
        <f t="shared" si="20"/>
        <v>4</v>
      </c>
      <c r="DB50">
        <f t="shared" si="20"/>
        <v>4.5</v>
      </c>
      <c r="DC50">
        <f t="shared" si="20"/>
        <v>5</v>
      </c>
      <c r="DD50" s="11">
        <f t="shared" si="21"/>
        <v>2.6666666666666668E-2</v>
      </c>
      <c r="DE50" s="11">
        <f t="shared" si="21"/>
        <v>0.02</v>
      </c>
      <c r="DF50" s="11">
        <f t="shared" si="21"/>
        <v>1.6E-2</v>
      </c>
      <c r="DG50" s="11">
        <f t="shared" si="21"/>
        <v>1.3333333333333334E-2</v>
      </c>
      <c r="DH50" s="11">
        <f t="shared" si="21"/>
        <v>1.1428571428571429E-2</v>
      </c>
      <c r="DI50" s="11">
        <f t="shared" si="21"/>
        <v>0.01</v>
      </c>
      <c r="DJ50" s="11">
        <f t="shared" si="21"/>
        <v>8.8888888888888889E-3</v>
      </c>
      <c r="DK50" s="11">
        <f t="shared" si="21"/>
        <v>8.0000000000000002E-3</v>
      </c>
    </row>
    <row r="51" spans="1:115">
      <c r="A51">
        <f>'2000 250 200 1'!A52</f>
        <v>48</v>
      </c>
      <c r="B51">
        <f t="shared" si="6"/>
        <v>-480</v>
      </c>
      <c r="C51">
        <f>'2000 250 200 1'!B52</f>
        <v>0.25600000000000001</v>
      </c>
      <c r="D51">
        <f t="shared" si="7"/>
        <v>-0.59176003468815042</v>
      </c>
      <c r="E51">
        <f>2*('2000 250 200 15 PP'!E51-'2000 250 200 0 PP'!E51)/('2000 250 200 15 PP'!E51+'2000 250 200 0 PP'!E51)</f>
        <v>5.3242440723245688E-3</v>
      </c>
      <c r="F51">
        <f>2*('2000 250 200 15 PP'!F51-'2000 250 200 0 PP'!F51)/('2000 250 200 15 PP'!F51+'2000 250 200 0 PP'!F51)</f>
        <v>2.2387513811846676E-4</v>
      </c>
      <c r="G51">
        <f>2*('2000 250 200 15 PP'!G51-'2000 250 200 0 PP'!G51)/('2000 250 200 15 PP'!G51+'2000 250 200 0 PP'!G51)</f>
        <v>-2.9759323930236874E-4</v>
      </c>
      <c r="H51">
        <f>2*('2000 250 200 15 PP'!H51-'2000 250 200 0 PP'!H51)/('2000 250 200 15 PP'!H51+'2000 250 200 0 PP'!H51)</f>
        <v>-2.8900329205984064E-4</v>
      </c>
      <c r="I51">
        <f>2*('2000 250 200 15 PP'!I51-'2000 250 200 0 PP'!I51)/('2000 250 200 15 PP'!I51+'2000 250 200 0 PP'!I51)</f>
        <v>-2.445374997977201E-4</v>
      </c>
      <c r="J51">
        <f>2*('2000 250 200 15 PP'!J51-'2000 250 200 0 PP'!J51)/('2000 250 200 15 PP'!J51+'2000 250 200 0 PP'!J51)</f>
        <v>-1.9007374599715293E-4</v>
      </c>
      <c r="K51">
        <f>2*('2000 250 200 15 PP'!K51-'2000 250 200 0 PP'!K51)/('2000 250 200 15 PP'!K51+'2000 250 200 0 PP'!K51)</f>
        <v>-1.3319623876368648E-4</v>
      </c>
      <c r="L51">
        <f>2*('2000 250 200 15 PP'!L51-'2000 250 200 0 PP'!L51)/('2000 250 200 15 PP'!L51+'2000 250 200 0 PP'!L51)</f>
        <v>-8.2680356479991658E-5</v>
      </c>
      <c r="M51">
        <f>2*('2000 250 200 15 PP'!M51-'2000 250 200 0 PP'!M51)/('2000 250 200 15 PP'!M51+'2000 250 200 0 PP'!M51)</f>
        <v>-3.9761411571148555E-5</v>
      </c>
      <c r="N51">
        <f>2*('2000 250 200 15 PP'!N51-'2000 250 200 0 PP'!N51)/('2000 250 200 15 PP'!N51+'2000 250 200 0 PP'!N51)</f>
        <v>8.6647811390275914E-3</v>
      </c>
      <c r="O51">
        <f>2*('2000 250 200 15 PP'!O51-'2000 250 200 0 PP'!O51)/('2000 250 200 15 PP'!O51+'2000 250 200 0 PP'!O51)</f>
        <v>7.417008607309419E-4</v>
      </c>
      <c r="P51">
        <f>2*('2000 250 200 15 PP'!P51-'2000 250 200 0 PP'!P51)/('2000 250 200 15 PP'!P51+'2000 250 200 0 PP'!P51)</f>
        <v>-3.0911459935022048E-4</v>
      </c>
      <c r="Q51">
        <f>2*('2000 250 200 15 PP'!Q51-'2000 250 200 0 PP'!Q51)/('2000 250 200 15 PP'!Q51+'2000 250 200 0 PP'!Q51)</f>
        <v>-3.6372081975020955E-4</v>
      </c>
      <c r="R51">
        <f>2*('2000 250 200 15 PP'!R51-'2000 250 200 0 PP'!R51)/('2000 250 200 15 PP'!R51+'2000 250 200 0 PP'!R51)</f>
        <v>-3.542067805672536E-4</v>
      </c>
      <c r="S51">
        <f>2*('2000 250 200 15 PP'!S51-'2000 250 200 0 PP'!S51)/('2000 250 200 15 PP'!S51+'2000 250 200 0 PP'!S51)</f>
        <v>-3.2336156621262131E-4</v>
      </c>
      <c r="T51">
        <f>2*('2000 250 200 15 PP'!T51-'2000 250 200 0 PP'!T51)/('2000 250 200 15 PP'!T51+'2000 250 200 0 PP'!T51)</f>
        <v>-2.6812903917529401E-4</v>
      </c>
      <c r="U51">
        <f>2*('2000 250 200 15 PP'!U51-'2000 250 200 0 PP'!U51)/('2000 250 200 15 PP'!U51+'2000 250 200 0 PP'!U51)</f>
        <v>-2.1133015278766706E-4</v>
      </c>
      <c r="V51">
        <f>2*('2000 250 200 15 PP'!V51-'2000 250 200 0 PP'!V51)/('2000 250 200 15 PP'!V51+'2000 250 200 0 PP'!V51)</f>
        <v>1.2543022925168115E-2</v>
      </c>
      <c r="W51">
        <f>2*('2000 250 200 15 PP'!W51-'2000 250 200 0 PP'!W51)/('2000 250 200 15 PP'!W51+'2000 250 200 0 PP'!W51)</f>
        <v>1.5156508126941619E-3</v>
      </c>
      <c r="X51">
        <f>2*('2000 250 200 15 PP'!X51-'2000 250 200 0 PP'!X51)/('2000 250 200 15 PP'!X51+'2000 250 200 0 PP'!X51)</f>
        <v>-2.544192987521641E-4</v>
      </c>
      <c r="Y51">
        <f>2*('2000 250 200 15 PP'!Y51-'2000 250 200 0 PP'!Y51)/('2000 250 200 15 PP'!Y51+'2000 250 200 0 PP'!Y51)</f>
        <v>-3.7571137451173877E-4</v>
      </c>
      <c r="Z51">
        <f>2*('2000 250 200 15 PP'!Z51-'2000 250 200 0 PP'!Z51)/('2000 250 200 15 PP'!Z51+'2000 250 200 0 PP'!Z51)</f>
        <v>-4.0091347572243408E-4</v>
      </c>
      <c r="AA51">
        <f>2*('2000 250 200 15 PP'!AA51-'2000 250 200 0 PP'!AA51)/('2000 250 200 15 PP'!AA51+'2000 250 200 0 PP'!AA51)</f>
        <v>-4.2084978618608753E-4</v>
      </c>
      <c r="AB51">
        <f>2*('2000 250 200 15 PP'!AB51-'2000 250 200 0 PP'!AB51)/('2000 250 200 15 PP'!AB51+'2000 250 200 0 PP'!AB51)</f>
        <v>-3.8250948996732871E-4</v>
      </c>
      <c r="AC51">
        <f>2*('2000 250 200 15 PP'!AC51-'2000 250 200 0 PP'!AC51)/('2000 250 200 15 PP'!AC51+'2000 250 200 0 PP'!AC51)</f>
        <v>1.6871485494433576E-2</v>
      </c>
      <c r="AD51">
        <f>2*('2000 250 200 15 PP'!AD51-'2000 250 200 0 PP'!AD51)/('2000 250 200 15 PP'!AD51+'2000 250 200 0 PP'!AD51)</f>
        <v>2.5461537768614005E-3</v>
      </c>
      <c r="AE51">
        <f>2*('2000 250 200 15 PP'!AE51-'2000 250 200 0 PP'!AE51)/('2000 250 200 15 PP'!AE51+'2000 250 200 0 PP'!AE51)</f>
        <v>-1.5789681402374536E-4</v>
      </c>
      <c r="AF51">
        <f>2*('2000 250 200 15 PP'!AF51-'2000 250 200 0 PP'!AF51)/('2000 250 200 15 PP'!AF51+'2000 250 200 0 PP'!AF51)</f>
        <v>-3.5038116333557069E-4</v>
      </c>
      <c r="AG51">
        <f>2*('2000 250 200 15 PP'!AG51-'2000 250 200 0 PP'!AG51)/('2000 250 200 15 PP'!AG51+'2000 250 200 0 PP'!AG51)</f>
        <v>-3.7677885881070964E-4</v>
      </c>
      <c r="AH51">
        <f>2*('2000 250 200 15 PP'!AH51-'2000 250 200 0 PP'!AH51)/('2000 250 200 15 PP'!AH51+'2000 250 200 0 PP'!AH51)</f>
        <v>-4.7504295093385803E-4</v>
      </c>
      <c r="AI51">
        <f>2*('2000 250 200 15 PP'!AI51-'2000 250 200 0 PP'!AI51)/('2000 250 200 15 PP'!AI51+'2000 250 200 0 PP'!AI51)</f>
        <v>2.1598018359172078E-2</v>
      </c>
      <c r="AJ51">
        <f>2*('2000 250 200 15 PP'!AJ51-'2000 250 200 0 PP'!AJ51)/('2000 250 200 15 PP'!AJ51+'2000 250 200 0 PP'!AJ51)</f>
        <v>3.8433233165610591E-3</v>
      </c>
      <c r="AK51">
        <f>2*('2000 250 200 15 PP'!AK51-'2000 250 200 0 PP'!AK51)/('2000 250 200 15 PP'!AK51+'2000 250 200 0 PP'!AK51)</f>
        <v>-3.1231340261319601E-5</v>
      </c>
      <c r="AL51">
        <f>2*('2000 250 200 15 PP'!AL51-'2000 250 200 0 PP'!AL51)/('2000 250 200 15 PP'!AL51+'2000 250 200 0 PP'!AL51)</f>
        <v>-3.2837218345390995E-4</v>
      </c>
      <c r="AM51">
        <f>2*('2000 250 200 15 PP'!AM51-'2000 250 200 0 PP'!AM51)/('2000 250 200 15 PP'!AM51+'2000 250 200 0 PP'!AM51)</f>
        <v>-2.7788625553272668E-4</v>
      </c>
      <c r="AN51">
        <f>2*('2000 250 200 15 PP'!AN51-'2000 250 200 0 PP'!AN51)/('2000 250 200 15 PP'!AN51+'2000 250 200 0 PP'!AN51)</f>
        <v>2.6692966756404923E-2</v>
      </c>
      <c r="AO51">
        <f>2*('2000 250 200 15 PP'!AO51-'2000 250 200 0 PP'!AO51)/('2000 250 200 15 PP'!AO51+'2000 250 200 0 PP'!AO51)</f>
        <v>5.4206882737237996E-3</v>
      </c>
      <c r="AP51">
        <f>2*('2000 250 200 15 PP'!AP51-'2000 250 200 0 PP'!AP51)/('2000 250 200 15 PP'!AP51+'2000 250 200 0 PP'!AP51)</f>
        <v>1.3508397587760714E-4</v>
      </c>
      <c r="AQ51">
        <f>2*('2000 250 200 15 PP'!AQ51-'2000 250 200 0 PP'!AQ51)/('2000 250 200 15 PP'!AQ51+'2000 250 200 0 PP'!AQ51)</f>
        <v>-3.6426734219238726E-4</v>
      </c>
      <c r="AR51">
        <f>2*('2000 250 200 15 PP'!AR51-'2000 250 200 0 PP'!AR51)/('2000 250 200 15 PP'!AR51+'2000 250 200 0 PP'!AR51)</f>
        <v>3.2142586915934052E-2</v>
      </c>
      <c r="AS51">
        <f>2*('2000 250 200 15 PP'!AS51-'2000 250 200 0 PP'!AS51)/('2000 250 200 15 PP'!AS51+'2000 250 200 0 PP'!AS51)</f>
        <v>7.2875950299945745E-3</v>
      </c>
      <c r="AT51">
        <f>2*('2000 250 200 15 PP'!AT51-'2000 250 200 0 PP'!AT51)/('2000 250 200 15 PP'!AT51+'2000 250 200 0 PP'!AT51)</f>
        <v>3.7785519134825573E-4</v>
      </c>
      <c r="AU51">
        <f>2*('2000 250 200 15 PP'!AU51-'2000 250 200 0 PP'!AU51)/('2000 250 200 15 PP'!AU51+'2000 250 200 0 PP'!AU51)</f>
        <v>3.7946896825836331E-2</v>
      </c>
      <c r="AV51">
        <f>2*('2000 250 200 15 PP'!AV51-'2000 250 200 0 PP'!AV51)/('2000 250 200 15 PP'!AV51+'2000 250 200 0 PP'!AV51)</f>
        <v>9.4417270704793502E-3</v>
      </c>
      <c r="AW51">
        <f>2*('2000 250 200 15 PP'!AW51-'2000 250 200 0 PP'!AW51)/('2000 250 200 15 PP'!AW51+'2000 250 200 0 PP'!AW51)</f>
        <v>4.41206714965739E-2</v>
      </c>
      <c r="AX51">
        <f>'2000 250 200 15 PP'!AX51-'2000 250 200 0 PP'!AX51</f>
        <v>2.0722473911764516E-3</v>
      </c>
      <c r="AY51">
        <f>'2000 250 200 15 PP'!AY51-'2000 250 200 0 PP'!AY51</f>
        <v>2.3149200055244679E-4</v>
      </c>
      <c r="AZ51">
        <f>'2000 250 200 15 PP'!AZ51-'2000 250 200 0 PP'!AZ51</f>
        <v>-3.9782578083458198E-6</v>
      </c>
      <c r="BA51">
        <f>'2000 250 200 15 PP'!BA51-'2000 250 200 0 PP'!BA51</f>
        <v>-2.1063696825834866E-5</v>
      </c>
      <c r="BB51">
        <f>'2000 250 200 15 PP'!BB51-'2000 250 200 0 PP'!BB51</f>
        <v>-2.6154374233727795E-5</v>
      </c>
      <c r="BC51">
        <f>'2000 250 200 15 PP'!BC51-'2000 250 200 0 PP'!BC51</f>
        <v>-2.7559389359443909E-5</v>
      </c>
      <c r="BD51">
        <f>'2000 250 200 15 PP'!BD51-'2000 250 200 0 PP'!BD51</f>
        <v>-2.4629999963415861E-5</v>
      </c>
      <c r="BE51">
        <f>'2000 250 200 15 PP'!BE51-'2000 250 200 0 PP'!BE51</f>
        <v>-2.1020899260260073E-5</v>
      </c>
      <c r="BF51">
        <f>'2000 250 200 15 PP'!BF51-'2000 250 200 0 PP'!BF51</f>
        <v>2.3383387332788219E-3</v>
      </c>
      <c r="BG51">
        <f>'2000 250 200 15 PP'!BG51-'2000 250 200 0 PP'!BG51</f>
        <v>2.4614784732523987E-4</v>
      </c>
      <c r="BH51">
        <f>'2000 250 200 15 PP'!BH51-'2000 250 200 0 PP'!BH51</f>
        <v>3.3978199527190389E-6</v>
      </c>
      <c r="BI51">
        <f>'2000 250 200 15 PP'!BI51-'2000 250 200 0 PP'!BI51</f>
        <v>-9.7295787380435872E-6</v>
      </c>
      <c r="BJ51">
        <f>'2000 250 200 15 PP'!BJ51-'2000 250 200 0 PP'!BJ51</f>
        <v>-1.2219802980183159E-5</v>
      </c>
      <c r="BK51">
        <f>'2000 250 200 15 PP'!BK51-'2000 250 200 0 PP'!BK51</f>
        <v>-1.3385174377308906E-5</v>
      </c>
      <c r="BL51">
        <f>'2000 250 200 15 PP'!BL51-'2000 250 200 0 PP'!BL51</f>
        <v>-1.1447487353287433E-5</v>
      </c>
      <c r="BM51">
        <f>'2000 250 200 15 PP'!BM51-'2000 250 200 0 PP'!BM51</f>
        <v>2.3484836625472238E-3</v>
      </c>
      <c r="BN51">
        <f>'2000 250 200 15 PP'!BN51-'2000 250 200 0 PP'!BN51</f>
        <v>2.393200938909934E-4</v>
      </c>
      <c r="BO51">
        <f>'2000 250 200 15 PP'!BO51-'2000 250 200 0 PP'!BO51</f>
        <v>6.3887504312895582E-6</v>
      </c>
      <c r="BP51">
        <f>'2000 250 200 15 PP'!BP51-'2000 250 200 0 PP'!BP51</f>
        <v>-3.8905727015106639E-6</v>
      </c>
      <c r="BQ51">
        <f>'2000 250 200 15 PP'!BQ51-'2000 250 200 0 PP'!BQ51</f>
        <v>-4.5850214493020625E-6</v>
      </c>
      <c r="BR51">
        <f>'2000 250 200 15 PP'!BR51-'2000 250 200 0 PP'!BR51</f>
        <v>-5.9387884472801578E-6</v>
      </c>
      <c r="BS51">
        <f>'2000 250 200 15 PP'!BS51-'2000 250 200 0 PP'!BS51</f>
        <v>2.2947283227493093E-3</v>
      </c>
      <c r="BT51">
        <f>'2000 250 200 15 PP'!BT51-'2000 250 200 0 PP'!BT51</f>
        <v>2.2989259105467286E-4</v>
      </c>
      <c r="BU51">
        <f>'2000 250 200 15 PP'!BU51-'2000 250 200 0 PP'!BU51</f>
        <v>7.1438096449667754E-6</v>
      </c>
      <c r="BV51">
        <f>'2000 250 200 15 PP'!BV51-'2000 250 200 0 PP'!BV51</f>
        <v>-1.7883220067536898E-6</v>
      </c>
      <c r="BW51">
        <f>'2000 250 200 15 PP'!BW51-'2000 250 200 0 PP'!BW51</f>
        <v>-1.1441438130133791E-6</v>
      </c>
      <c r="BX51">
        <f>'2000 250 200 15 PP'!BX51-'2000 250 200 0 PP'!BX51</f>
        <v>2.2199124971502004E-3</v>
      </c>
      <c r="BY51">
        <f>'2000 250 200 15 PP'!BY51-'2000 250 200 0 PP'!BY51</f>
        <v>2.2108528209617562E-4</v>
      </c>
      <c r="BZ51">
        <f>'2000 250 200 15 PP'!BZ51-'2000 250 200 0 PP'!BZ51</f>
        <v>7.2871677910188448E-6</v>
      </c>
      <c r="CA51">
        <f>'2000 250 200 15 PP'!CA51-'2000 250 200 0 PP'!CA51</f>
        <v>-1.4373174172140069E-6</v>
      </c>
      <c r="CB51">
        <f>'2000 250 200 15 PP'!CB51-'2000 250 200 0 PP'!CB51</f>
        <v>2.1371689430283447E-3</v>
      </c>
      <c r="CC51">
        <f>'2000 250 200 15 PP'!CC51-'2000 250 200 0 PP'!CC51</f>
        <v>2.1327671552179295E-4</v>
      </c>
      <c r="CD51">
        <f>'2000 250 200 15 PP'!CD51-'2000 250 200 0 PP'!CD51</f>
        <v>7.571786266452607E-6</v>
      </c>
      <c r="CE51">
        <f>'2000 250 200 15 PP'!CE51-'2000 250 200 0 PP'!CE51</f>
        <v>2.0514295130457591E-3</v>
      </c>
      <c r="CF51">
        <f>'2000 250 200 15 PP'!CF51-'2000 250 200 0 PP'!CF51</f>
        <v>2.0615204045934532E-4</v>
      </c>
      <c r="CG51">
        <f>'2000 250 200 15 PP'!CG51-'2000 250 200 0 PP'!CG51</f>
        <v>1.9649147080710166E-3</v>
      </c>
      <c r="CH51" s="7">
        <v>250</v>
      </c>
      <c r="CI51" s="8">
        <v>250</v>
      </c>
      <c r="CJ51" s="8">
        <v>240</v>
      </c>
      <c r="CK51" s="8">
        <f t="shared" si="8"/>
        <v>1</v>
      </c>
      <c r="CL51" s="8">
        <f t="shared" si="9"/>
        <v>1</v>
      </c>
      <c r="CM51">
        <f t="shared" si="10"/>
        <v>0.04</v>
      </c>
      <c r="CN51">
        <f t="shared" si="14"/>
        <v>375</v>
      </c>
      <c r="CO51">
        <f t="shared" si="19"/>
        <v>500</v>
      </c>
      <c r="CP51">
        <f t="shared" si="19"/>
        <v>625</v>
      </c>
      <c r="CQ51">
        <f t="shared" si="19"/>
        <v>750</v>
      </c>
      <c r="CR51">
        <f t="shared" si="19"/>
        <v>875</v>
      </c>
      <c r="CS51">
        <f t="shared" si="19"/>
        <v>1000</v>
      </c>
      <c r="CT51">
        <f t="shared" si="19"/>
        <v>1125</v>
      </c>
      <c r="CU51">
        <f t="shared" si="19"/>
        <v>1250</v>
      </c>
      <c r="CV51">
        <f t="shared" si="20"/>
        <v>1.5</v>
      </c>
      <c r="CW51">
        <f t="shared" si="20"/>
        <v>2</v>
      </c>
      <c r="CX51">
        <f t="shared" si="20"/>
        <v>2.5</v>
      </c>
      <c r="CY51">
        <f t="shared" si="20"/>
        <v>3</v>
      </c>
      <c r="CZ51">
        <f t="shared" si="20"/>
        <v>3.5</v>
      </c>
      <c r="DA51">
        <f t="shared" si="20"/>
        <v>4</v>
      </c>
      <c r="DB51">
        <f t="shared" si="20"/>
        <v>4.5</v>
      </c>
      <c r="DC51">
        <f t="shared" si="20"/>
        <v>5</v>
      </c>
      <c r="DD51" s="11">
        <f t="shared" si="21"/>
        <v>2.6666666666666668E-2</v>
      </c>
      <c r="DE51" s="11">
        <f t="shared" si="21"/>
        <v>0.02</v>
      </c>
      <c r="DF51" s="11">
        <f t="shared" si="21"/>
        <v>1.6E-2</v>
      </c>
      <c r="DG51" s="11">
        <f t="shared" si="21"/>
        <v>1.3333333333333334E-2</v>
      </c>
      <c r="DH51" s="11">
        <f t="shared" si="21"/>
        <v>1.1428571428571429E-2</v>
      </c>
      <c r="DI51" s="11">
        <f t="shared" si="21"/>
        <v>0.01</v>
      </c>
      <c r="DJ51" s="11">
        <f t="shared" si="21"/>
        <v>8.8888888888888889E-3</v>
      </c>
      <c r="DK51" s="11">
        <f t="shared" si="21"/>
        <v>8.0000000000000002E-3</v>
      </c>
    </row>
    <row r="52" spans="1:115">
      <c r="A52">
        <f>'2000 250 200 1'!A53</f>
        <v>49</v>
      </c>
      <c r="B52">
        <f t="shared" si="6"/>
        <v>-490</v>
      </c>
      <c r="C52">
        <f>'2000 250 200 1'!B53</f>
        <v>0.28739999999999999</v>
      </c>
      <c r="D52">
        <f t="shared" si="7"/>
        <v>-0.54151323620179315</v>
      </c>
      <c r="E52">
        <f>2*('2000 250 200 15 PP'!E52-'2000 250 200 0 PP'!E52)/('2000 250 200 15 PP'!E52+'2000 250 200 0 PP'!E52)</f>
        <v>6.5188532405965035E-3</v>
      </c>
      <c r="F52">
        <f>2*('2000 250 200 15 PP'!F52-'2000 250 200 0 PP'!F52)/('2000 250 200 15 PP'!F52+'2000 250 200 0 PP'!F52)</f>
        <v>6.6037278108682575E-4</v>
      </c>
      <c r="G52">
        <f>2*('2000 250 200 15 PP'!G52-'2000 250 200 0 PP'!G52)/('2000 250 200 15 PP'!G52+'2000 250 200 0 PP'!G52)</f>
        <v>-1.5318730666725357E-4</v>
      </c>
      <c r="H52">
        <f>2*('2000 250 200 15 PP'!H52-'2000 250 200 0 PP'!H52)/('2000 250 200 15 PP'!H52+'2000 250 200 0 PP'!H52)</f>
        <v>-1.6713147445328625E-4</v>
      </c>
      <c r="I52">
        <f>2*('2000 250 200 15 PP'!I52-'2000 250 200 0 PP'!I52)/('2000 250 200 15 PP'!I52+'2000 250 200 0 PP'!I52)</f>
        <v>-1.3339629263729589E-4</v>
      </c>
      <c r="J52">
        <f>2*('2000 250 200 15 PP'!J52-'2000 250 200 0 PP'!J52)/('2000 250 200 15 PP'!J52+'2000 250 200 0 PP'!J52)</f>
        <v>-8.0168578600940064E-5</v>
      </c>
      <c r="K52">
        <f>2*('2000 250 200 15 PP'!K52-'2000 250 200 0 PP'!K52)/('2000 250 200 15 PP'!K52+'2000 250 200 0 PP'!K52)</f>
        <v>-2.5914590156138767E-5</v>
      </c>
      <c r="L52">
        <f>2*('2000 250 200 15 PP'!L52-'2000 250 200 0 PP'!L52)/('2000 250 200 15 PP'!L52+'2000 250 200 0 PP'!L52)</f>
        <v>2.0066326495886605E-5</v>
      </c>
      <c r="M52">
        <f>2*('2000 250 200 15 PP'!M52-'2000 250 200 0 PP'!M52)/('2000 250 200 15 PP'!M52+'2000 250 200 0 PP'!M52)</f>
        <v>5.9815428572277102E-5</v>
      </c>
      <c r="N52">
        <f>2*('2000 250 200 15 PP'!N52-'2000 250 200 0 PP'!N52)/('2000 250 200 15 PP'!N52+'2000 250 200 0 PP'!N52)</f>
        <v>1.0439350779195814E-2</v>
      </c>
      <c r="O52">
        <f>2*('2000 250 200 15 PP'!O52-'2000 250 200 0 PP'!O52)/('2000 250 200 15 PP'!O52+'2000 250 200 0 PP'!O52)</f>
        <v>1.4713705053774544E-3</v>
      </c>
      <c r="P52">
        <f>2*('2000 250 200 15 PP'!P52-'2000 250 200 0 PP'!P52)/('2000 250 200 15 PP'!P52+'2000 250 200 0 PP'!P52)</f>
        <v>-1.3445826565445422E-4</v>
      </c>
      <c r="Q52">
        <f>2*('2000 250 200 15 PP'!Q52-'2000 250 200 0 PP'!Q52)/('2000 250 200 15 PP'!Q52+'2000 250 200 0 PP'!Q52)</f>
        <v>-2.2387077528705448E-4</v>
      </c>
      <c r="R52">
        <f>2*('2000 250 200 15 PP'!R52-'2000 250 200 0 PP'!R52)/('2000 250 200 15 PP'!R52+'2000 250 200 0 PP'!R52)</f>
        <v>-2.4065376535189779E-4</v>
      </c>
      <c r="S52">
        <f>2*('2000 250 200 15 PP'!S52-'2000 250 200 0 PP'!S52)/('2000 250 200 15 PP'!S52+'2000 250 200 0 PP'!S52)</f>
        <v>-2.0737975112992746E-4</v>
      </c>
      <c r="T52">
        <f>2*('2000 250 200 15 PP'!T52-'2000 250 200 0 PP'!T52)/('2000 250 200 15 PP'!T52+'2000 250 200 0 PP'!T52)</f>
        <v>-1.4878590799409662E-4</v>
      </c>
      <c r="U52">
        <f>2*('2000 250 200 15 PP'!U52-'2000 250 200 0 PP'!U52)/('2000 250 200 15 PP'!U52+'2000 250 200 0 PP'!U52)</f>
        <v>-9.9121047178316147E-5</v>
      </c>
      <c r="V52">
        <f>2*('2000 250 200 15 PP'!V52-'2000 250 200 0 PP'!V52)/('2000 250 200 15 PP'!V52+'2000 250 200 0 PP'!V52)</f>
        <v>1.495965056487066E-2</v>
      </c>
      <c r="W52">
        <f>2*('2000 250 200 15 PP'!W52-'2000 250 200 0 PP'!W52)/('2000 250 200 15 PP'!W52+'2000 250 200 0 PP'!W52)</f>
        <v>2.6603903446237782E-3</v>
      </c>
      <c r="X52">
        <f>2*('2000 250 200 15 PP'!X52-'2000 250 200 0 PP'!X52)/('2000 250 200 15 PP'!X52+'2000 250 200 0 PP'!X52)</f>
        <v>-4.4752736271979692E-5</v>
      </c>
      <c r="Y52">
        <f>2*('2000 250 200 15 PP'!Y52-'2000 250 200 0 PP'!Y52)/('2000 250 200 15 PP'!Y52+'2000 250 200 0 PP'!Y52)</f>
        <v>-2.0269758623745366E-4</v>
      </c>
      <c r="Z52">
        <f>2*('2000 250 200 15 PP'!Z52-'2000 250 200 0 PP'!Z52)/('2000 250 200 15 PP'!Z52+'2000 250 200 0 PP'!Z52)</f>
        <v>-2.9107952267897315E-4</v>
      </c>
      <c r="AA52">
        <f>2*('2000 250 200 15 PP'!AA52-'2000 250 200 0 PP'!AA52)/('2000 250 200 15 PP'!AA52+'2000 250 200 0 PP'!AA52)</f>
        <v>-3.1087353254340947E-4</v>
      </c>
      <c r="AB52">
        <f>2*('2000 250 200 15 PP'!AB52-'2000 250 200 0 PP'!AB52)/('2000 250 200 15 PP'!AB52+'2000 250 200 0 PP'!AB52)</f>
        <v>-2.4885289208676631E-4</v>
      </c>
      <c r="AC52">
        <f>2*('2000 250 200 15 PP'!AC52-'2000 250 200 0 PP'!AC52)/('2000 250 200 15 PP'!AC52+'2000 250 200 0 PP'!AC52)</f>
        <v>1.9973781674015714E-2</v>
      </c>
      <c r="AD52">
        <f>2*('2000 250 200 15 PP'!AD52-'2000 250 200 0 PP'!AD52)/('2000 250 200 15 PP'!AD52+'2000 250 200 0 PP'!AD52)</f>
        <v>4.2464983180351959E-3</v>
      </c>
      <c r="AE52">
        <f>2*('2000 250 200 15 PP'!AE52-'2000 250 200 0 PP'!AE52)/('2000 250 200 15 PP'!AE52+'2000 250 200 0 PP'!AE52)</f>
        <v>8.1180126495771288E-5</v>
      </c>
      <c r="AF52">
        <f>2*('2000 250 200 15 PP'!AF52-'2000 250 200 0 PP'!AF52)/('2000 250 200 15 PP'!AF52+'2000 250 200 0 PP'!AF52)</f>
        <v>-1.137727032382141E-4</v>
      </c>
      <c r="AG52">
        <f>2*('2000 250 200 15 PP'!AG52-'2000 250 200 0 PP'!AG52)/('2000 250 200 15 PP'!AG52+'2000 250 200 0 PP'!AG52)</f>
        <v>-2.6709750643527576E-4</v>
      </c>
      <c r="AH52">
        <f>2*('2000 250 200 15 PP'!AH52-'2000 250 200 0 PP'!AH52)/('2000 250 200 15 PP'!AH52+'2000 250 200 0 PP'!AH52)</f>
        <v>-3.9861225288784197E-4</v>
      </c>
      <c r="AI52">
        <f>2*('2000 250 200 15 PP'!AI52-'2000 250 200 0 PP'!AI52)/('2000 250 200 15 PP'!AI52+'2000 250 200 0 PP'!AI52)</f>
        <v>2.5413600227672188E-2</v>
      </c>
      <c r="AJ52">
        <f>2*('2000 250 200 15 PP'!AJ52-'2000 250 200 0 PP'!AJ52)/('2000 250 200 15 PP'!AJ52+'2000 250 200 0 PP'!AJ52)</f>
        <v>6.263237328054839E-3</v>
      </c>
      <c r="AK52">
        <f>2*('2000 250 200 15 PP'!AK52-'2000 250 200 0 PP'!AK52)/('2000 250 200 15 PP'!AK52+'2000 250 200 0 PP'!AK52)</f>
        <v>2.0976829015802059E-4</v>
      </c>
      <c r="AL52">
        <f>2*('2000 250 200 15 PP'!AL52-'2000 250 200 0 PP'!AL52)/('2000 250 200 15 PP'!AL52+'2000 250 200 0 PP'!AL52)</f>
        <v>1.420312261481222E-5</v>
      </c>
      <c r="AM52">
        <f>2*('2000 250 200 15 PP'!AM52-'2000 250 200 0 PP'!AM52)/('2000 250 200 15 PP'!AM52+'2000 250 200 0 PP'!AM52)</f>
        <v>-1.3465476247696143E-4</v>
      </c>
      <c r="AN52">
        <f>2*('2000 250 200 15 PP'!AN52-'2000 250 200 0 PP'!AN52)/('2000 250 200 15 PP'!AN52+'2000 250 200 0 PP'!AN52)</f>
        <v>3.123268706336026E-2</v>
      </c>
      <c r="AO52">
        <f>2*('2000 250 200 15 PP'!AO52-'2000 250 200 0 PP'!AO52)/('2000 250 200 15 PP'!AO52+'2000 250 200 0 PP'!AO52)</f>
        <v>8.7567738302176644E-3</v>
      </c>
      <c r="AP52">
        <f>2*('2000 250 200 15 PP'!AP52-'2000 250 200 0 PP'!AP52)/('2000 250 200 15 PP'!AP52+'2000 250 200 0 PP'!AP52)</f>
        <v>3.1954078704911294E-4</v>
      </c>
      <c r="AQ52">
        <f>2*('2000 250 200 15 PP'!AQ52-'2000 250 200 0 PP'!AQ52)/('2000 250 200 15 PP'!AQ52+'2000 250 200 0 PP'!AQ52)</f>
        <v>1.201814780269116E-4</v>
      </c>
      <c r="AR52">
        <f>2*('2000 250 200 15 PP'!AR52-'2000 250 200 0 PP'!AR52)/('2000 250 200 15 PP'!AR52+'2000 250 200 0 PP'!AR52)</f>
        <v>3.7396275408587892E-2</v>
      </c>
      <c r="AS52">
        <f>2*('2000 250 200 15 PP'!AS52-'2000 250 200 0 PP'!AS52)/('2000 250 200 15 PP'!AS52+'2000 250 200 0 PP'!AS52)</f>
        <v>1.1780509817333983E-2</v>
      </c>
      <c r="AT52">
        <f>2*('2000 250 200 15 PP'!AT52-'2000 250 200 0 PP'!AT52)/('2000 250 200 15 PP'!AT52+'2000 250 200 0 PP'!AT52)</f>
        <v>4.1679340595097042E-4</v>
      </c>
      <c r="AU52">
        <f>2*('2000 250 200 15 PP'!AU52-'2000 250 200 0 PP'!AU52)/('2000 250 200 15 PP'!AU52+'2000 250 200 0 PP'!AU52)</f>
        <v>4.3875671921081182E-2</v>
      </c>
      <c r="AV52">
        <f>2*('2000 250 200 15 PP'!AV52-'2000 250 200 0 PP'!AV52)/('2000 250 200 15 PP'!AV52+'2000 250 200 0 PP'!AV52)</f>
        <v>1.5386286502065699E-2</v>
      </c>
      <c r="AW52">
        <f>2*('2000 250 200 15 PP'!AW52-'2000 250 200 0 PP'!AW52)/('2000 250 200 15 PP'!AW52+'2000 250 200 0 PP'!AW52)</f>
        <v>5.0646184741390494E-2</v>
      </c>
      <c r="AX52">
        <f>'2000 250 200 15 PP'!AX52-'2000 250 200 0 PP'!AX52</f>
        <v>2.393559894300068E-3</v>
      </c>
      <c r="AY52">
        <f>'2000 250 200 15 PP'!AY52-'2000 250 200 0 PP'!AY52</f>
        <v>3.6139187074668566E-4</v>
      </c>
      <c r="AZ52">
        <f>'2000 250 200 15 PP'!AZ52-'2000 250 200 0 PP'!AZ52</f>
        <v>6.4590057504143594E-6</v>
      </c>
      <c r="BA52">
        <f>'2000 250 200 15 PP'!BA52-'2000 250 200 0 PP'!BA52</f>
        <v>-1.5981818446059171E-5</v>
      </c>
      <c r="BB52">
        <f>'2000 250 200 15 PP'!BB52-'2000 250 200 0 PP'!BB52</f>
        <v>-2.556202043801914E-5</v>
      </c>
      <c r="BC52">
        <f>'2000 250 200 15 PP'!BC52-'2000 250 200 0 PP'!BC52</f>
        <v>-2.6288966590598539E-5</v>
      </c>
      <c r="BD52">
        <f>'2000 250 200 15 PP'!BD52-'2000 250 200 0 PP'!BD52</f>
        <v>-2.2419295554687579E-5</v>
      </c>
      <c r="BE52">
        <f>'2000 250 200 15 PP'!BE52-'2000 250 200 0 PP'!BE52</f>
        <v>-1.9468598275590443E-5</v>
      </c>
      <c r="BF52">
        <f>'2000 250 200 15 PP'!BF52-'2000 250 200 0 PP'!BF52</f>
        <v>2.6724206347659984E-3</v>
      </c>
      <c r="BG52">
        <f>'2000 250 200 15 PP'!BG52-'2000 250 200 0 PP'!BG52</f>
        <v>3.8036727224419198E-4</v>
      </c>
      <c r="BH52">
        <f>'2000 250 200 15 PP'!BH52-'2000 250 200 0 PP'!BH52</f>
        <v>1.2002669852725911E-5</v>
      </c>
      <c r="BI52">
        <f>'2000 250 200 15 PP'!BI52-'2000 250 200 0 PP'!BI52</f>
        <v>-5.133833111542474E-6</v>
      </c>
      <c r="BJ52">
        <f>'2000 250 200 15 PP'!BJ52-'2000 250 200 0 PP'!BJ52</f>
        <v>-1.2210943105647742E-5</v>
      </c>
      <c r="BK52">
        <f>'2000 250 200 15 PP'!BK52-'2000 250 200 0 PP'!BK52</f>
        <v>-1.3247717108512413E-5</v>
      </c>
      <c r="BL52">
        <f>'2000 250 200 15 PP'!BL52-'2000 250 200 0 PP'!BL52</f>
        <v>-1.0260020218214039E-5</v>
      </c>
      <c r="BM52">
        <f>'2000 250 200 15 PP'!BM52-'2000 250 200 0 PP'!BM52</f>
        <v>2.6467939722704115E-3</v>
      </c>
      <c r="BN52">
        <f>'2000 250 200 15 PP'!BN52-'2000 250 200 0 PP'!BN52</f>
        <v>3.6795726891278302E-4</v>
      </c>
      <c r="BO52">
        <f>'2000 250 200 15 PP'!BO52-'2000 250 200 0 PP'!BO52</f>
        <v>1.2366009932450461E-5</v>
      </c>
      <c r="BP52">
        <f>'2000 250 200 15 PP'!BP52-'2000 250 200 0 PP'!BP52</f>
        <v>3.866965473039996E-7</v>
      </c>
      <c r="BQ52">
        <f>'2000 250 200 15 PP'!BQ52-'2000 250 200 0 PP'!BQ52</f>
        <v>-4.5595490619186607E-6</v>
      </c>
      <c r="BR52">
        <f>'2000 250 200 15 PP'!BR52-'2000 250 200 0 PP'!BR52</f>
        <v>-6.4449225293909673E-6</v>
      </c>
      <c r="BS52">
        <f>'2000 250 200 15 PP'!BS52-'2000 250 200 0 PP'!BS52</f>
        <v>2.5463860701243485E-3</v>
      </c>
      <c r="BT52">
        <f>'2000 250 200 15 PP'!BT52-'2000 250 200 0 PP'!BT52</f>
        <v>3.5303174745629495E-4</v>
      </c>
      <c r="BU52">
        <f>'2000 250 200 15 PP'!BU52-'2000 250 200 0 PP'!BU52</f>
        <v>1.0575306819228525E-5</v>
      </c>
      <c r="BV52">
        <f>'2000 250 200 15 PP'!BV52-'2000 250 200 0 PP'!BV52</f>
        <v>2.2250802236591094E-6</v>
      </c>
      <c r="BW52">
        <f>'2000 250 200 15 PP'!BW52-'2000 250 200 0 PP'!BW52</f>
        <v>-7.5968855279759384E-7</v>
      </c>
      <c r="BX52">
        <f>'2000 250 200 15 PP'!BX52-'2000 250 200 0 PP'!BX52</f>
        <v>2.4217516611692719E-3</v>
      </c>
      <c r="BY52">
        <f>'2000 250 200 15 PP'!BY52-'2000 250 200 0 PP'!BY52</f>
        <v>3.4027296101430543E-4</v>
      </c>
      <c r="BZ52">
        <f>'2000 250 200 15 PP'!BZ52-'2000 250 200 0 PP'!BZ52</f>
        <v>8.3294855104422416E-6</v>
      </c>
      <c r="CA52">
        <f>'2000 250 200 15 PP'!CA52-'2000 250 200 0 PP'!CA52</f>
        <v>2.1463986278752456E-6</v>
      </c>
      <c r="CB52">
        <f>'2000 250 200 15 PP'!CB52-'2000 250 200 0 PP'!CB52</f>
        <v>2.287991041433568E-3</v>
      </c>
      <c r="CC52">
        <f>'2000 250 200 15 PP'!CC52-'2000 250 200 0 PP'!CC52</f>
        <v>3.3019247222429784E-4</v>
      </c>
      <c r="CD52">
        <f>'2000 250 200 15 PP'!CD52-'2000 250 200 0 PP'!CD52</f>
        <v>6.485306810003269E-6</v>
      </c>
      <c r="CE52">
        <f>'2000 250 200 15 PP'!CE52-'2000 250 200 0 PP'!CE52</f>
        <v>2.1504120200083257E-3</v>
      </c>
      <c r="CF52">
        <f>'2000 250 200 15 PP'!CF52-'2000 250 200 0 PP'!CF52</f>
        <v>3.223125744399348E-4</v>
      </c>
      <c r="CG52">
        <f>'2000 250 200 15 PP'!CG52-'2000 250 200 0 PP'!CG52</f>
        <v>2.0111127682403696E-3</v>
      </c>
      <c r="CH52" s="7">
        <v>250</v>
      </c>
      <c r="CI52" s="8">
        <v>250</v>
      </c>
      <c r="CJ52" s="8">
        <v>240</v>
      </c>
      <c r="CK52" s="8">
        <f t="shared" si="8"/>
        <v>1</v>
      </c>
      <c r="CL52" s="8">
        <f t="shared" si="9"/>
        <v>1</v>
      </c>
      <c r="CM52">
        <f t="shared" si="10"/>
        <v>0.04</v>
      </c>
      <c r="CN52">
        <f t="shared" si="14"/>
        <v>375</v>
      </c>
      <c r="CO52">
        <f t="shared" ref="CO52:CU67" si="22">CN52+125</f>
        <v>500</v>
      </c>
      <c r="CP52">
        <f t="shared" si="22"/>
        <v>625</v>
      </c>
      <c r="CQ52">
        <f t="shared" si="22"/>
        <v>750</v>
      </c>
      <c r="CR52">
        <f t="shared" si="22"/>
        <v>875</v>
      </c>
      <c r="CS52">
        <f t="shared" si="22"/>
        <v>1000</v>
      </c>
      <c r="CT52">
        <f t="shared" si="22"/>
        <v>1125</v>
      </c>
      <c r="CU52">
        <f t="shared" si="22"/>
        <v>1250</v>
      </c>
      <c r="CV52">
        <f t="shared" si="20"/>
        <v>1.5</v>
      </c>
      <c r="CW52">
        <f t="shared" si="20"/>
        <v>2</v>
      </c>
      <c r="CX52">
        <f t="shared" si="20"/>
        <v>2.5</v>
      </c>
      <c r="CY52">
        <f t="shared" si="20"/>
        <v>3</v>
      </c>
      <c r="CZ52">
        <f t="shared" si="20"/>
        <v>3.5</v>
      </c>
      <c r="DA52">
        <f t="shared" si="20"/>
        <v>4</v>
      </c>
      <c r="DB52">
        <f t="shared" si="20"/>
        <v>4.5</v>
      </c>
      <c r="DC52">
        <f t="shared" si="20"/>
        <v>5</v>
      </c>
      <c r="DD52" s="11">
        <f t="shared" si="21"/>
        <v>2.6666666666666668E-2</v>
      </c>
      <c r="DE52" s="11">
        <f t="shared" si="21"/>
        <v>0.02</v>
      </c>
      <c r="DF52" s="11">
        <f t="shared" si="21"/>
        <v>1.6E-2</v>
      </c>
      <c r="DG52" s="11">
        <f t="shared" si="21"/>
        <v>1.3333333333333334E-2</v>
      </c>
      <c r="DH52" s="11">
        <f t="shared" si="21"/>
        <v>1.1428571428571429E-2</v>
      </c>
      <c r="DI52" s="11">
        <f t="shared" si="21"/>
        <v>0.01</v>
      </c>
      <c r="DJ52" s="11">
        <f t="shared" si="21"/>
        <v>8.8888888888888889E-3</v>
      </c>
      <c r="DK52" s="11">
        <f t="shared" si="21"/>
        <v>8.0000000000000002E-3</v>
      </c>
    </row>
    <row r="53" spans="1:115">
      <c r="A53">
        <f>'2000 250 200 1'!A54</f>
        <v>50</v>
      </c>
      <c r="B53">
        <f t="shared" si="6"/>
        <v>-500</v>
      </c>
      <c r="C53">
        <f>'2000 250 200 1'!B54</f>
        <v>0.32250000000000001</v>
      </c>
      <c r="D53">
        <f t="shared" si="7"/>
        <v>-0.49147028102871343</v>
      </c>
      <c r="E53">
        <f>2*('2000 250 200 15 PP'!E53-'2000 250 200 0 PP'!E53)/('2000 250 200 15 PP'!E53+'2000 250 200 0 PP'!E53)</f>
        <v>7.8663106875647305E-3</v>
      </c>
      <c r="F53">
        <f>2*('2000 250 200 15 PP'!F53-'2000 250 200 0 PP'!F53)/('2000 250 200 15 PP'!F53+'2000 250 200 0 PP'!F53)</f>
        <v>1.2342837816604734E-3</v>
      </c>
      <c r="G53">
        <f>2*('2000 250 200 15 PP'!G53-'2000 250 200 0 PP'!G53)/('2000 250 200 15 PP'!G53+'2000 250 200 0 PP'!G53)</f>
        <v>2.6578252311036337E-5</v>
      </c>
      <c r="H53">
        <f>2*('2000 250 200 15 PP'!H53-'2000 250 200 0 PP'!H53)/('2000 250 200 15 PP'!H53+'2000 250 200 0 PP'!H53)</f>
        <v>-2.5727701609195932E-5</v>
      </c>
      <c r="I53">
        <f>2*('2000 250 200 15 PP'!I53-'2000 250 200 0 PP'!I53)/('2000 250 200 15 PP'!I53+'2000 250 200 0 PP'!I53)</f>
        <v>-2.2867518654039823E-6</v>
      </c>
      <c r="J53">
        <f>2*('2000 250 200 15 PP'!J53-'2000 250 200 0 PP'!J53)/('2000 250 200 15 PP'!J53+'2000 250 200 0 PP'!J53)</f>
        <v>4.7207887121221796E-5</v>
      </c>
      <c r="K53">
        <f>2*('2000 250 200 15 PP'!K53-'2000 250 200 0 PP'!K53)/('2000 250 200 15 PP'!K53+'2000 250 200 0 PP'!K53)</f>
        <v>9.6171287099570813E-5</v>
      </c>
      <c r="L53">
        <f>2*('2000 250 200 15 PP'!L53-'2000 250 200 0 PP'!L53)/('2000 250 200 15 PP'!L53+'2000 250 200 0 PP'!L53)</f>
        <v>1.3799989872794499E-4</v>
      </c>
      <c r="M53">
        <f>2*('2000 250 200 15 PP'!M53-'2000 250 200 0 PP'!M53)/('2000 250 200 15 PP'!M53+'2000 250 200 0 PP'!M53)</f>
        <v>1.7649494497154537E-4</v>
      </c>
      <c r="N53">
        <f>2*('2000 250 200 15 PP'!N53-'2000 250 200 0 PP'!N53)/('2000 250 200 15 PP'!N53+'2000 250 200 0 PP'!N53)</f>
        <v>1.2419140598723942E-2</v>
      </c>
      <c r="O53">
        <f>2*('2000 250 200 15 PP'!O53-'2000 250 200 0 PP'!O53)/('2000 250 200 15 PP'!O53+'2000 250 200 0 PP'!O53)</f>
        <v>2.4442539721130172E-3</v>
      </c>
      <c r="P53">
        <f>2*('2000 250 200 15 PP'!P53-'2000 250 200 0 PP'!P53)/('2000 250 200 15 PP'!P53+'2000 250 200 0 PP'!P53)</f>
        <v>9.6944994887250896E-5</v>
      </c>
      <c r="Q53">
        <f>2*('2000 250 200 15 PP'!Q53-'2000 250 200 0 PP'!Q53)/('2000 250 200 15 PP'!Q53+'2000 250 200 0 PP'!Q53)</f>
        <v>-6.5194632039934576E-5</v>
      </c>
      <c r="R53">
        <f>2*('2000 250 200 15 PP'!R53-'2000 250 200 0 PP'!R53)/('2000 250 200 15 PP'!R53+'2000 250 200 0 PP'!R53)</f>
        <v>-1.0209811843367905E-4</v>
      </c>
      <c r="S53">
        <f>2*('2000 250 200 15 PP'!S53-'2000 250 200 0 PP'!S53)/('2000 250 200 15 PP'!S53+'2000 250 200 0 PP'!S53)</f>
        <v>-6.7666224327597621E-5</v>
      </c>
      <c r="T53">
        <f>2*('2000 250 200 15 PP'!T53-'2000 250 200 0 PP'!T53)/('2000 250 200 15 PP'!T53+'2000 250 200 0 PP'!T53)</f>
        <v>-1.5657966634460033E-5</v>
      </c>
      <c r="U53">
        <f>2*('2000 250 200 15 PP'!U53-'2000 250 200 0 PP'!U53)/('2000 250 200 15 PP'!U53+'2000 250 200 0 PP'!U53)</f>
        <v>2.2527121276298926E-5</v>
      </c>
      <c r="V53">
        <f>2*('2000 250 200 15 PP'!V53-'2000 250 200 0 PP'!V53)/('2000 250 200 15 PP'!V53+'2000 250 200 0 PP'!V53)</f>
        <v>1.7624978694042177E-2</v>
      </c>
      <c r="W53">
        <f>2*('2000 250 200 15 PP'!W53-'2000 250 200 0 PP'!W53)/('2000 250 200 15 PP'!W53+'2000 250 200 0 PP'!W53)</f>
        <v>4.1947991886175772E-3</v>
      </c>
      <c r="X53">
        <f>2*('2000 250 200 15 PP'!X53-'2000 250 200 0 PP'!X53)/('2000 250 200 15 PP'!X53+'2000 250 200 0 PP'!X53)</f>
        <v>2.5992149400148602E-4</v>
      </c>
      <c r="Y53">
        <f>2*('2000 250 200 15 PP'!Y53-'2000 250 200 0 PP'!Y53)/('2000 250 200 15 PP'!Y53+'2000 250 200 0 PP'!Y53)</f>
        <v>-1.8580614153237047E-5</v>
      </c>
      <c r="Z53">
        <f>2*('2000 250 200 15 PP'!Z53-'2000 250 200 0 PP'!Z53)/('2000 250 200 15 PP'!Z53+'2000 250 200 0 PP'!Z53)</f>
        <v>-1.5432455182558177E-4</v>
      </c>
      <c r="AA53">
        <f>2*('2000 250 200 15 PP'!AA53-'2000 250 200 0 PP'!AA53)/('2000 250 200 15 PP'!AA53+'2000 250 200 0 PP'!AA53)</f>
        <v>-1.5958933142626604E-4</v>
      </c>
      <c r="AB53">
        <f>2*('2000 250 200 15 PP'!AB53-'2000 250 200 0 PP'!AB53)/('2000 250 200 15 PP'!AB53+'2000 250 200 0 PP'!AB53)</f>
        <v>-9.2637853412809985E-5</v>
      </c>
      <c r="AC53">
        <f>2*('2000 250 200 15 PP'!AC53-'2000 250 200 0 PP'!AC53)/('2000 250 200 15 PP'!AC53+'2000 250 200 0 PP'!AC53)</f>
        <v>2.3351994354050082E-2</v>
      </c>
      <c r="AD53">
        <f>2*('2000 250 200 15 PP'!AD53-'2000 250 200 0 PP'!AD53)/('2000 250 200 15 PP'!AD53+'2000 250 200 0 PP'!AD53)</f>
        <v>6.5248880882457548E-3</v>
      </c>
      <c r="AE53">
        <f>2*('2000 250 200 15 PP'!AE53-'2000 250 200 0 PP'!AE53)/('2000 250 200 15 PP'!AE53+'2000 250 200 0 PP'!AE53)</f>
        <v>4.8245397793866216E-4</v>
      </c>
      <c r="AF53">
        <f>2*('2000 250 200 15 PP'!AF53-'2000 250 200 0 PP'!AF53)/('2000 250 200 15 PP'!AF53+'2000 250 200 0 PP'!AF53)</f>
        <v>1.1818788393696373E-4</v>
      </c>
      <c r="AG53">
        <f>2*('2000 250 200 15 PP'!AG53-'2000 250 200 0 PP'!AG53)/('2000 250 200 15 PP'!AG53+'2000 250 200 0 PP'!AG53)</f>
        <v>-1.479394502183661E-4</v>
      </c>
      <c r="AH53">
        <f>2*('2000 250 200 15 PP'!AH53-'2000 250 200 0 PP'!AH53)/('2000 250 200 15 PP'!AH53+'2000 250 200 0 PP'!AH53)</f>
        <v>-2.5437123990083849E-4</v>
      </c>
      <c r="AI53">
        <f>2*('2000 250 200 15 PP'!AI53-'2000 250 200 0 PP'!AI53)/('2000 250 200 15 PP'!AI53+'2000 250 200 0 PP'!AI53)</f>
        <v>2.950739703744595E-2</v>
      </c>
      <c r="AJ53">
        <f>2*('2000 250 200 15 PP'!AJ53-'2000 250 200 0 PP'!AJ53)/('2000 250 200 15 PP'!AJ53+'2000 250 200 0 PP'!AJ53)</f>
        <v>9.4896685249107205E-3</v>
      </c>
      <c r="AK53">
        <f>2*('2000 250 200 15 PP'!AK53-'2000 250 200 0 PP'!AK53)/('2000 250 200 15 PP'!AK53+'2000 250 200 0 PP'!AK53)</f>
        <v>7.2329577833256191E-4</v>
      </c>
      <c r="AL53">
        <f>2*('2000 250 200 15 PP'!AL53-'2000 250 200 0 PP'!AL53)/('2000 250 200 15 PP'!AL53+'2000 250 200 0 PP'!AL53)</f>
        <v>3.4066161863489838E-4</v>
      </c>
      <c r="AM53">
        <f>2*('2000 250 200 15 PP'!AM53-'2000 250 200 0 PP'!AM53)/('2000 250 200 15 PP'!AM53+'2000 250 200 0 PP'!AM53)</f>
        <v>-4.0630763704721894E-5</v>
      </c>
      <c r="AN53">
        <f>2*('2000 250 200 15 PP'!AN53-'2000 250 200 0 PP'!AN53)/('2000 250 200 15 PP'!AN53+'2000 250 200 0 PP'!AN53)</f>
        <v>3.6017149204995678E-2</v>
      </c>
      <c r="AO53">
        <f>2*('2000 250 200 15 PP'!AO53-'2000 250 200 0 PP'!AO53)/('2000 250 200 15 PP'!AO53+'2000 250 200 0 PP'!AO53)</f>
        <v>1.3164398342027133E-2</v>
      </c>
      <c r="AP53">
        <f>2*('2000 250 200 15 PP'!AP53-'2000 250 200 0 PP'!AP53)/('2000 250 200 15 PP'!AP53+'2000 250 200 0 PP'!AP53)</f>
        <v>9.3864034682873318E-4</v>
      </c>
      <c r="AQ53">
        <f>2*('2000 250 200 15 PP'!AQ53-'2000 250 200 0 PP'!AQ53)/('2000 250 200 15 PP'!AQ53+'2000 250 200 0 PP'!AQ53)</f>
        <v>6.1256779423244636E-4</v>
      </c>
      <c r="AR53">
        <f>2*('2000 250 200 15 PP'!AR53-'2000 250 200 0 PP'!AR53)/('2000 250 200 15 PP'!AR53+'2000 250 200 0 PP'!AR53)</f>
        <v>4.2810383823246576E-2</v>
      </c>
      <c r="AS53">
        <f>2*('2000 250 200 15 PP'!AS53-'2000 250 200 0 PP'!AS53)/('2000 250 200 15 PP'!AS53+'2000 250 200 0 PP'!AS53)</f>
        <v>1.7645690527334799E-2</v>
      </c>
      <c r="AT53">
        <f>2*('2000 250 200 15 PP'!AT53-'2000 250 200 0 PP'!AT53)/('2000 250 200 15 PP'!AT53+'2000 250 200 0 PP'!AT53)</f>
        <v>1.0981712715693128E-3</v>
      </c>
      <c r="AU53">
        <f>2*('2000 250 200 15 PP'!AU53-'2000 250 200 0 PP'!AU53)/('2000 250 200 15 PP'!AU53+'2000 250 200 0 PP'!AU53)</f>
        <v>4.980617277440292E-2</v>
      </c>
      <c r="AV53">
        <f>2*('2000 250 200 15 PP'!AV53-'2000 250 200 0 PP'!AV53)/('2000 250 200 15 PP'!AV53+'2000 250 200 0 PP'!AV53)</f>
        <v>2.3048191381627774E-2</v>
      </c>
      <c r="AW53">
        <f>2*('2000 250 200 15 PP'!AW53-'2000 250 200 0 PP'!AW53)/('2000 250 200 15 PP'!AW53+'2000 250 200 0 PP'!AW53)</f>
        <v>5.6900915516887141E-2</v>
      </c>
      <c r="AX53">
        <f>'2000 250 200 15 PP'!AX53-'2000 250 200 0 PP'!AX53</f>
        <v>2.7271572379557463E-3</v>
      </c>
      <c r="AY53">
        <f>'2000 250 200 15 PP'!AY53-'2000 250 200 0 PP'!AY53</f>
        <v>5.3692554447459795E-4</v>
      </c>
      <c r="AZ53">
        <f>'2000 250 200 15 PP'!AZ53-'2000 250 200 0 PP'!AZ53</f>
        <v>2.4232844051230717E-5</v>
      </c>
      <c r="BA53">
        <f>'2000 250 200 15 PP'!BA53-'2000 250 200 0 PP'!BA53</f>
        <v>-1.1105992550941579E-5</v>
      </c>
      <c r="BB53">
        <f>'2000 250 200 15 PP'!BB53-'2000 250 200 0 PP'!BB53</f>
        <v>-2.3770450200355508E-5</v>
      </c>
      <c r="BC53">
        <f>'2000 250 200 15 PP'!BC53-'2000 250 200 0 PP'!BC53</f>
        <v>-2.3726130294554615E-5</v>
      </c>
      <c r="BD53">
        <f>'2000 250 200 15 PP'!BD53-'2000 250 200 0 PP'!BD53</f>
        <v>-2.039514322615954E-5</v>
      </c>
      <c r="BE53">
        <f>'2000 250 200 15 PP'!BE53-'2000 250 200 0 PP'!BE53</f>
        <v>-1.8854644552673827E-5</v>
      </c>
      <c r="BF53">
        <f>'2000 250 200 15 PP'!BF53-'2000 250 200 0 PP'!BF53</f>
        <v>3.0056381551772093E-3</v>
      </c>
      <c r="BG53">
        <f>'2000 250 200 15 PP'!BG53-'2000 250 200 0 PP'!BG53</f>
        <v>5.6041790675062653E-4</v>
      </c>
      <c r="BH53">
        <f>'2000 250 200 15 PP'!BH53-'2000 250 200 0 PP'!BH53</f>
        <v>2.7960556500991607E-5</v>
      </c>
      <c r="BI53">
        <f>'2000 250 200 15 PP'!BI53-'2000 250 200 0 PP'!BI53</f>
        <v>-1.2052903983067464E-6</v>
      </c>
      <c r="BJ53">
        <f>'2000 250 200 15 PP'!BJ53-'2000 250 200 0 PP'!BJ53</f>
        <v>-1.165472430784964E-5</v>
      </c>
      <c r="BK53">
        <f>'2000 250 200 15 PP'!BK53-'2000 250 200 0 PP'!BK53</f>
        <v>-1.1879368841526128E-5</v>
      </c>
      <c r="BL53">
        <f>'2000 250 200 15 PP'!BL53-'2000 250 200 0 PP'!BL53</f>
        <v>-8.7925626034782156E-6</v>
      </c>
      <c r="BM53">
        <f>'2000 250 200 15 PP'!BM53-'2000 250 200 0 PP'!BM53</f>
        <v>2.9258991114751443E-3</v>
      </c>
      <c r="BN53">
        <f>'2000 250 200 15 PP'!BN53-'2000 250 200 0 PP'!BN53</f>
        <v>5.3840741366299738E-4</v>
      </c>
      <c r="BO53">
        <f>'2000 250 200 15 PP'!BO53-'2000 250 200 0 PP'!BO53</f>
        <v>2.5671002935372111E-5</v>
      </c>
      <c r="BP53">
        <f>'2000 250 200 15 PP'!BP53-'2000 250 200 0 PP'!BP53</f>
        <v>3.8278253449777755E-6</v>
      </c>
      <c r="BQ53">
        <f>'2000 250 200 15 PP'!BQ53-'2000 250 200 0 PP'!BQ53</f>
        <v>-4.7298592599775979E-6</v>
      </c>
      <c r="BR53">
        <f>'2000 250 200 15 PP'!BR53-'2000 250 200 0 PP'!BR53</f>
        <v>-6.061397712277955E-6</v>
      </c>
      <c r="BS53">
        <f>'2000 250 200 15 PP'!BS53-'2000 250 200 0 PP'!BS53</f>
        <v>2.7604856546092904E-3</v>
      </c>
      <c r="BT53">
        <f>'2000 250 200 15 PP'!BT53-'2000 250 200 0 PP'!BT53</f>
        <v>5.1348503102847942E-4</v>
      </c>
      <c r="BU53">
        <f>'2000 250 200 15 PP'!BU53-'2000 250 200 0 PP'!BU53</f>
        <v>2.1467982871628544E-5</v>
      </c>
      <c r="BV53">
        <f>'2000 250 200 15 PP'!BV53-'2000 250 200 0 PP'!BV53</f>
        <v>5.6111565461640367E-6</v>
      </c>
      <c r="BW53">
        <f>'2000 250 200 15 PP'!BW53-'2000 250 200 0 PP'!BW53</f>
        <v>-1.1009030240829998E-6</v>
      </c>
      <c r="BX53">
        <f>'2000 250 200 15 PP'!BX53-'2000 250 200 0 PP'!BX53</f>
        <v>2.5688597156406229E-3</v>
      </c>
      <c r="BY53">
        <f>'2000 250 200 15 PP'!BY53-'2000 250 200 0 PP'!BY53</f>
        <v>4.9221334346613577E-4</v>
      </c>
      <c r="BZ53">
        <f>'2000 250 200 15 PP'!BZ53-'2000 250 200 0 PP'!BZ53</f>
        <v>1.6917928488902056E-5</v>
      </c>
      <c r="CA53">
        <f>'2000 250 200 15 PP'!CA53-'2000 250 200 0 PP'!CA53</f>
        <v>5.6039813289259638E-6</v>
      </c>
      <c r="CB53">
        <f>'2000 250 200 15 PP'!CB53-'2000 250 200 0 PP'!CB53</f>
        <v>2.3684766632012522E-3</v>
      </c>
      <c r="CC53">
        <f>'2000 250 200 15 PP'!CC53-'2000 250 200 0 PP'!CC53</f>
        <v>4.7532380230015311E-4</v>
      </c>
      <c r="CD53">
        <f>'2000 250 200 15 PP'!CD53-'2000 250 200 0 PP'!CD53</f>
        <v>1.2791824585354702E-5</v>
      </c>
      <c r="CE53">
        <f>'2000 250 200 15 PP'!CE53-'2000 250 200 0 PP'!CE53</f>
        <v>2.1651971790053806E-3</v>
      </c>
      <c r="CF53">
        <f>'2000 250 200 15 PP'!CF53-'2000 250 200 0 PP'!CF53</f>
        <v>4.6230084451814174E-4</v>
      </c>
      <c r="CG53">
        <f>'2000 250 200 15 PP'!CG53-'2000 250 200 0 PP'!CG53</f>
        <v>1.9610483761890452E-3</v>
      </c>
      <c r="CH53" s="7">
        <v>250</v>
      </c>
      <c r="CI53" s="8">
        <v>250</v>
      </c>
      <c r="CJ53" s="8">
        <v>240</v>
      </c>
      <c r="CK53" s="8">
        <f t="shared" si="8"/>
        <v>1</v>
      </c>
      <c r="CL53" s="8">
        <f t="shared" si="9"/>
        <v>1</v>
      </c>
      <c r="CM53">
        <f t="shared" si="10"/>
        <v>0.04</v>
      </c>
      <c r="CN53">
        <f t="shared" si="14"/>
        <v>375</v>
      </c>
      <c r="CO53">
        <f t="shared" si="22"/>
        <v>500</v>
      </c>
      <c r="CP53">
        <f t="shared" si="22"/>
        <v>625</v>
      </c>
      <c r="CQ53">
        <f t="shared" si="22"/>
        <v>750</v>
      </c>
      <c r="CR53">
        <f t="shared" si="22"/>
        <v>875</v>
      </c>
      <c r="CS53">
        <f t="shared" si="22"/>
        <v>1000</v>
      </c>
      <c r="CT53">
        <f t="shared" si="22"/>
        <v>1125</v>
      </c>
      <c r="CU53">
        <f t="shared" si="22"/>
        <v>1250</v>
      </c>
      <c r="CV53">
        <f t="shared" si="20"/>
        <v>1.5</v>
      </c>
      <c r="CW53">
        <f t="shared" si="20"/>
        <v>2</v>
      </c>
      <c r="CX53">
        <f t="shared" si="20"/>
        <v>2.5</v>
      </c>
      <c r="CY53">
        <f t="shared" si="20"/>
        <v>3</v>
      </c>
      <c r="CZ53">
        <f t="shared" si="20"/>
        <v>3.5</v>
      </c>
      <c r="DA53">
        <f t="shared" si="20"/>
        <v>4</v>
      </c>
      <c r="DB53">
        <f t="shared" si="20"/>
        <v>4.5</v>
      </c>
      <c r="DC53">
        <f t="shared" si="20"/>
        <v>5</v>
      </c>
      <c r="DD53" s="11">
        <f t="shared" si="21"/>
        <v>2.6666666666666668E-2</v>
      </c>
      <c r="DE53" s="11">
        <f t="shared" si="21"/>
        <v>0.02</v>
      </c>
      <c r="DF53" s="11">
        <f t="shared" si="21"/>
        <v>1.6E-2</v>
      </c>
      <c r="DG53" s="11">
        <f t="shared" si="21"/>
        <v>1.3333333333333334E-2</v>
      </c>
      <c r="DH53" s="11">
        <f t="shared" si="21"/>
        <v>1.1428571428571429E-2</v>
      </c>
      <c r="DI53" s="11">
        <f t="shared" si="21"/>
        <v>0.01</v>
      </c>
      <c r="DJ53" s="11">
        <f t="shared" si="21"/>
        <v>8.8888888888888889E-3</v>
      </c>
      <c r="DK53" s="11">
        <f t="shared" si="21"/>
        <v>8.0000000000000002E-3</v>
      </c>
    </row>
    <row r="54" spans="1:115">
      <c r="A54">
        <f>'2000 250 200 1'!A55</f>
        <v>51</v>
      </c>
      <c r="B54">
        <f t="shared" si="6"/>
        <v>-510</v>
      </c>
      <c r="C54">
        <f>'2000 250 200 1'!B55</f>
        <v>0.36199999999999999</v>
      </c>
      <c r="D54">
        <f t="shared" si="7"/>
        <v>-0.44129142946683431</v>
      </c>
      <c r="E54">
        <f>2*('2000 250 200 15 PP'!E54-'2000 250 200 0 PP'!E54)/('2000 250 200 15 PP'!E54+'2000 250 200 0 PP'!E54)</f>
        <v>9.3782488020731046E-3</v>
      </c>
      <c r="F54">
        <f>2*('2000 250 200 15 PP'!F54-'2000 250 200 0 PP'!F54)/('2000 250 200 15 PP'!F54+'2000 250 200 0 PP'!F54)</f>
        <v>1.9684151703291252E-3</v>
      </c>
      <c r="G54">
        <f>2*('2000 250 200 15 PP'!G54-'2000 250 200 0 PP'!G54)/('2000 250 200 15 PP'!G54+'2000 250 200 0 PP'!G54)</f>
        <v>2.5392047195244651E-4</v>
      </c>
      <c r="H54">
        <f>2*('2000 250 200 15 PP'!H54-'2000 250 200 0 PP'!H54)/('2000 250 200 15 PP'!H54+'2000 250 200 0 PP'!H54)</f>
        <v>1.3665950463678949E-4</v>
      </c>
      <c r="I54">
        <f>2*('2000 250 200 15 PP'!I54-'2000 250 200 0 PP'!I54)/('2000 250 200 15 PP'!I54+'2000 250 200 0 PP'!I54)</f>
        <v>1.5030433685805095E-4</v>
      </c>
      <c r="J54">
        <f>2*('2000 250 200 15 PP'!J54-'2000 250 200 0 PP'!J54)/('2000 250 200 15 PP'!J54+'2000 250 200 0 PP'!J54)</f>
        <v>1.9215179938725832E-4</v>
      </c>
      <c r="K54">
        <f>2*('2000 250 200 15 PP'!K54-'2000 250 200 0 PP'!K54)/('2000 250 200 15 PP'!K54+'2000 250 200 0 PP'!K54)</f>
        <v>2.3338131719846799E-4</v>
      </c>
      <c r="L54">
        <f>2*('2000 250 200 15 PP'!L54-'2000 250 200 0 PP'!L54)/('2000 250 200 15 PP'!L54+'2000 250 200 0 PP'!L54)</f>
        <v>2.7218930065463101E-4</v>
      </c>
      <c r="M54">
        <f>2*('2000 250 200 15 PP'!M54-'2000 250 200 0 PP'!M54)/('2000 250 200 15 PP'!M54+'2000 250 200 0 PP'!M54)</f>
        <v>3.1127269311866145E-4</v>
      </c>
      <c r="N54">
        <f>2*('2000 250 200 15 PP'!N54-'2000 250 200 0 PP'!N54)/('2000 250 200 15 PP'!N54+'2000 250 200 0 PP'!N54)</f>
        <v>1.4620130134092255E-2</v>
      </c>
      <c r="O54">
        <f>2*('2000 250 200 15 PP'!O54-'2000 250 200 0 PP'!O54)/('2000 250 200 15 PP'!O54+'2000 250 200 0 PP'!O54)</f>
        <v>3.6974651436112982E-3</v>
      </c>
      <c r="P54">
        <f>2*('2000 250 200 15 PP'!P54-'2000 250 200 0 PP'!P54)/('2000 250 200 15 PP'!P54+'2000 250 200 0 PP'!P54)</f>
        <v>4.1196418244585651E-4</v>
      </c>
      <c r="Q54">
        <f>2*('2000 250 200 15 PP'!Q54-'2000 250 200 0 PP'!Q54)/('2000 250 200 15 PP'!Q54+'2000 250 200 0 PP'!Q54)</f>
        <v>1.1365885134257214E-4</v>
      </c>
      <c r="R54">
        <f>2*('2000 250 200 15 PP'!R54-'2000 250 200 0 PP'!R54)/('2000 250 200 15 PP'!R54+'2000 250 200 0 PP'!R54)</f>
        <v>6.5845649930357244E-5</v>
      </c>
      <c r="S54">
        <f>2*('2000 250 200 15 PP'!S54-'2000 250 200 0 PP'!S54)/('2000 250 200 15 PP'!S54+'2000 250 200 0 PP'!S54)</f>
        <v>9.5361838994522522E-5</v>
      </c>
      <c r="T54">
        <f>2*('2000 250 200 15 PP'!T54-'2000 250 200 0 PP'!T54)/('2000 250 200 15 PP'!T54+'2000 250 200 0 PP'!T54)</f>
        <v>1.2957126994244327E-4</v>
      </c>
      <c r="U54">
        <f>2*('2000 250 200 15 PP'!U54-'2000 250 200 0 PP'!U54)/('2000 250 200 15 PP'!U54+'2000 250 200 0 PP'!U54)</f>
        <v>1.5489702294092393E-4</v>
      </c>
      <c r="V54">
        <f>2*('2000 250 200 15 PP'!V54-'2000 250 200 0 PP'!V54)/('2000 250 200 15 PP'!V54+'2000 250 200 0 PP'!V54)</f>
        <v>2.0559051692345631E-2</v>
      </c>
      <c r="W54">
        <f>2*('2000 250 200 15 PP'!W54-'2000 250 200 0 PP'!W54)/('2000 250 200 15 PP'!W54+'2000 250 200 0 PP'!W54)</f>
        <v>6.1714295985930475E-3</v>
      </c>
      <c r="X54">
        <f>2*('2000 250 200 15 PP'!X54-'2000 250 200 0 PP'!X54)/('2000 250 200 15 PP'!X54+'2000 250 200 0 PP'!X54)</f>
        <v>7.1248174858928371E-4</v>
      </c>
      <c r="Y54">
        <f>2*('2000 250 200 15 PP'!Y54-'2000 250 200 0 PP'!Y54)/('2000 250 200 15 PP'!Y54+'2000 250 200 0 PP'!Y54)</f>
        <v>1.7414074877526679E-4</v>
      </c>
      <c r="Z54">
        <f>2*('2000 250 200 15 PP'!Z54-'2000 250 200 0 PP'!Z54)/('2000 250 200 15 PP'!Z54+'2000 250 200 0 PP'!Z54)</f>
        <v>2.1033053602540941E-5</v>
      </c>
      <c r="AA54">
        <f>2*('2000 250 200 15 PP'!AA54-'2000 250 200 0 PP'!AA54)/('2000 250 200 15 PP'!AA54+'2000 250 200 0 PP'!AA54)</f>
        <v>3.4859312694326561E-5</v>
      </c>
      <c r="AB54">
        <f>2*('2000 250 200 15 PP'!AB54-'2000 250 200 0 PP'!AB54)/('2000 250 200 15 PP'!AB54+'2000 250 200 0 PP'!AB54)</f>
        <v>7.8485395528190514E-5</v>
      </c>
      <c r="AC54">
        <f>2*('2000 250 200 15 PP'!AC54-'2000 250 200 0 PP'!AC54)/('2000 250 200 15 PP'!AC54+'2000 250 200 0 PP'!AC54)</f>
        <v>2.702816441364286E-2</v>
      </c>
      <c r="AD54">
        <f>2*('2000 250 200 15 PP'!AD54-'2000 250 200 0 PP'!AD54)/('2000 250 200 15 PP'!AD54+'2000 250 200 0 PP'!AD54)</f>
        <v>9.4482854869308245E-3</v>
      </c>
      <c r="AE54">
        <f>2*('2000 250 200 15 PP'!AE54-'2000 250 200 0 PP'!AE54)/('2000 250 200 15 PP'!AE54+'2000 250 200 0 PP'!AE54)</f>
        <v>1.1437448707687725E-3</v>
      </c>
      <c r="AF54">
        <f>2*('2000 250 200 15 PP'!AF54-'2000 250 200 0 PP'!AF54)/('2000 250 200 15 PP'!AF54+'2000 250 200 0 PP'!AF54)</f>
        <v>3.2867616504168227E-4</v>
      </c>
      <c r="AG54">
        <f>2*('2000 250 200 15 PP'!AG54-'2000 250 200 0 PP'!AG54)/('2000 250 200 15 PP'!AG54+'2000 250 200 0 PP'!AG54)</f>
        <v>4.2445696187686575E-6</v>
      </c>
      <c r="AH54">
        <f>2*('2000 250 200 15 PP'!AH54-'2000 250 200 0 PP'!AH54)/('2000 250 200 15 PP'!AH54+'2000 250 200 0 PP'!AH54)</f>
        <v>-2.6937307762212711E-5</v>
      </c>
      <c r="AI54">
        <f>2*('2000 250 200 15 PP'!AI54-'2000 250 200 0 PP'!AI54)/('2000 250 200 15 PP'!AI54+'2000 250 200 0 PP'!AI54)</f>
        <v>3.3897762904004383E-2</v>
      </c>
      <c r="AJ54">
        <f>2*('2000 250 200 15 PP'!AJ54-'2000 250 200 0 PP'!AJ54)/('2000 250 200 15 PP'!AJ54+'2000 250 200 0 PP'!AJ54)</f>
        <v>1.3599590121385945E-2</v>
      </c>
      <c r="AK54">
        <f>2*('2000 250 200 15 PP'!AK54-'2000 250 200 0 PP'!AK54)/('2000 250 200 15 PP'!AK54+'2000 250 200 0 PP'!AK54)</f>
        <v>1.68416317354476E-3</v>
      </c>
      <c r="AL54">
        <f>2*('2000 250 200 15 PP'!AL54-'2000 250 200 0 PP'!AL54)/('2000 250 200 15 PP'!AL54+'2000 250 200 0 PP'!AL54)</f>
        <v>6.0044236884943425E-4</v>
      </c>
      <c r="AM54">
        <f>2*('2000 250 200 15 PP'!AM54-'2000 250 200 0 PP'!AM54)/('2000 250 200 15 PP'!AM54+'2000 250 200 0 PP'!AM54)</f>
        <v>3.5737324858788477E-5</v>
      </c>
      <c r="AN54">
        <f>2*('2000 250 200 15 PP'!AN54-'2000 250 200 0 PP'!AN54)/('2000 250 200 15 PP'!AN54+'2000 250 200 0 PP'!AN54)</f>
        <v>4.1049216429516221E-2</v>
      </c>
      <c r="AO54">
        <f>2*('2000 250 200 15 PP'!AO54-'2000 250 200 0 PP'!AO54)/('2000 250 200 15 PP'!AO54+'2000 250 200 0 PP'!AO54)</f>
        <v>1.8720448332007436E-2</v>
      </c>
      <c r="AP54">
        <f>2*('2000 250 200 15 PP'!AP54-'2000 250 200 0 PP'!AP54)/('2000 250 200 15 PP'!AP54+'2000 250 200 0 PP'!AP54)</f>
        <v>2.295879990180238E-3</v>
      </c>
      <c r="AQ54">
        <f>2*('2000 250 200 15 PP'!AQ54-'2000 250 200 0 PP'!AQ54)/('2000 250 200 15 PP'!AQ54+'2000 250 200 0 PP'!AQ54)</f>
        <v>1.0039528346295302E-3</v>
      </c>
      <c r="AR54">
        <f>2*('2000 250 200 15 PP'!AR54-'2000 250 200 0 PP'!AR54)/('2000 250 200 15 PP'!AR54+'2000 250 200 0 PP'!AR54)</f>
        <v>4.8350617703111172E-2</v>
      </c>
      <c r="AS54">
        <f>2*('2000 250 200 15 PP'!AS54-'2000 250 200 0 PP'!AS54)/('2000 250 200 15 PP'!AS54+'2000 250 200 0 PP'!AS54)</f>
        <v>2.4941285615348783E-2</v>
      </c>
      <c r="AT54">
        <f>2*('2000 250 200 15 PP'!AT54-'2000 250 200 0 PP'!AT54)/('2000 250 200 15 PP'!AT54+'2000 250 200 0 PP'!AT54)</f>
        <v>2.9299523327778704E-3</v>
      </c>
      <c r="AU54">
        <f>2*('2000 250 200 15 PP'!AU54-'2000 250 200 0 PP'!AU54)/('2000 250 200 15 PP'!AU54+'2000 250 200 0 PP'!AU54)</f>
        <v>5.5628670346068436E-2</v>
      </c>
      <c r="AV54">
        <f>2*('2000 250 200 15 PP'!AV54-'2000 250 200 0 PP'!AV54)/('2000 250 200 15 PP'!AV54+'2000 250 200 0 PP'!AV54)</f>
        <v>3.2438144534657883E-2</v>
      </c>
      <c r="AW54">
        <f>2*('2000 250 200 15 PP'!AW54-'2000 250 200 0 PP'!AW54)/('2000 250 200 15 PP'!AW54+'2000 250 200 0 PP'!AW54)</f>
        <v>6.2630822653207949E-2</v>
      </c>
      <c r="AX54">
        <f>'2000 250 200 15 PP'!AX54-'2000 250 200 0 PP'!AX54</f>
        <v>3.0696255946822681E-3</v>
      </c>
      <c r="AY54">
        <f>'2000 250 200 15 PP'!AY54-'2000 250 200 0 PP'!AY54</f>
        <v>7.6306709906559522E-4</v>
      </c>
      <c r="AZ54">
        <f>'2000 250 200 15 PP'!AZ54-'2000 250 200 0 PP'!AZ54</f>
        <v>5.4337532087944673E-5</v>
      </c>
      <c r="BA54">
        <f>'2000 250 200 15 PP'!BA54-'2000 250 200 0 PP'!BA54</f>
        <v>-6.4653818482585113E-6</v>
      </c>
      <c r="BB54">
        <f>'2000 250 200 15 PP'!BB54-'2000 250 200 0 PP'!BB54</f>
        <v>-2.009886981593767E-5</v>
      </c>
      <c r="BC54">
        <f>'2000 250 200 15 PP'!BC54-'2000 250 200 0 PP'!BC54</f>
        <v>-1.9979188712326845E-5</v>
      </c>
      <c r="BD54">
        <f>'2000 250 200 15 PP'!BD54-'2000 250 200 0 PP'!BD54</f>
        <v>-1.892276184498054E-5</v>
      </c>
      <c r="BE54">
        <f>'2000 250 200 15 PP'!BE54-'2000 250 200 0 PP'!BE54</f>
        <v>-1.914313187403871E-5</v>
      </c>
      <c r="BF54">
        <f>'2000 250 200 15 PP'!BF54-'2000 250 200 0 PP'!BF54</f>
        <v>3.3308363715691125E-3</v>
      </c>
      <c r="BG54">
        <f>'2000 250 200 15 PP'!BG54-'2000 250 200 0 PP'!BG54</f>
        <v>7.8982499631444214E-4</v>
      </c>
      <c r="BH54">
        <f>'2000 250 200 15 PP'!BH54-'2000 250 200 0 PP'!BH54</f>
        <v>5.6232883500526021E-5</v>
      </c>
      <c r="BI54">
        <f>'2000 250 200 15 PP'!BI54-'2000 250 200 0 PP'!BI54</f>
        <v>1.760284385934896E-6</v>
      </c>
      <c r="BJ54">
        <f>'2000 250 200 15 PP'!BJ54-'2000 250 200 0 PP'!BJ54</f>
        <v>-9.8838901959816261E-6</v>
      </c>
      <c r="BK54">
        <f>'2000 250 200 15 PP'!BK54-'2000 250 200 0 PP'!BK54</f>
        <v>-9.212229099699043E-6</v>
      </c>
      <c r="BL54">
        <f>'2000 250 200 15 PP'!BL54-'2000 250 200 0 PP'!BL54</f>
        <v>-7.3781748446410944E-6</v>
      </c>
      <c r="BM54">
        <f>'2000 250 200 15 PP'!BM54-'2000 250 200 0 PP'!BM54</f>
        <v>3.1758725301396229E-3</v>
      </c>
      <c r="BN54">
        <f>'2000 250 200 15 PP'!BN54-'2000 250 200 0 PP'!BN54</f>
        <v>7.519015054579109E-4</v>
      </c>
      <c r="BO54">
        <f>'2000 250 200 15 PP'!BO54-'2000 250 200 0 PP'!BO54</f>
        <v>5.1164651262647354E-5</v>
      </c>
      <c r="BP54">
        <f>'2000 250 200 15 PP'!BP54-'2000 250 200 0 PP'!BP54</f>
        <v>5.8088143381623825E-6</v>
      </c>
      <c r="BQ54">
        <f>'2000 250 200 15 PP'!BQ54-'2000 250 200 0 PP'!BQ54</f>
        <v>-4.550468894862908E-6</v>
      </c>
      <c r="BR54">
        <f>'2000 250 200 15 PP'!BR54-'2000 250 200 0 PP'!BR54</f>
        <v>-4.5354967869448704E-6</v>
      </c>
      <c r="BS54">
        <f>'2000 250 200 15 PP'!BS54-'2000 250 200 0 PP'!BS54</f>
        <v>2.9254359035915667E-3</v>
      </c>
      <c r="BT54">
        <f>'2000 250 200 15 PP'!BT54-'2000 250 200 0 PP'!BT54</f>
        <v>7.1006287663632345E-4</v>
      </c>
      <c r="BU54">
        <f>'2000 250 200 15 PP'!BU54-'2000 250 200 0 PP'!BU54</f>
        <v>4.4803387533574185E-5</v>
      </c>
      <c r="BV54">
        <f>'2000 250 200 15 PP'!BV54-'2000 250 200 0 PP'!BV54</f>
        <v>7.469635196894614E-6</v>
      </c>
      <c r="BW54">
        <f>'2000 250 200 15 PP'!BW54-'2000 250 200 0 PP'!BW54</f>
        <v>-1.8301863619271663E-6</v>
      </c>
      <c r="BX54">
        <f>'2000 250 200 15 PP'!BX54-'2000 250 200 0 PP'!BX54</f>
        <v>2.6491908214494597E-3</v>
      </c>
      <c r="BY54">
        <f>'2000 250 200 15 PP'!BY54-'2000 250 200 0 PP'!BY54</f>
        <v>6.7314681350072458E-4</v>
      </c>
      <c r="BZ54">
        <f>'2000 250 200 15 PP'!BZ54-'2000 250 200 0 PP'!BZ54</f>
        <v>3.8372217772891792E-5</v>
      </c>
      <c r="CA54">
        <f>'2000 250 200 15 PP'!CA54-'2000 250 200 0 PP'!CA54</f>
        <v>7.8769252037907272E-6</v>
      </c>
      <c r="CB54">
        <f>'2000 250 200 15 PP'!CB54-'2000 250 200 0 PP'!CB54</f>
        <v>2.3674168510807725E-3</v>
      </c>
      <c r="CC54">
        <f>'2000 250 200 15 PP'!CC54-'2000 250 200 0 PP'!CC54</f>
        <v>6.4210069868225403E-4</v>
      </c>
      <c r="CD54">
        <f>'2000 250 200 15 PP'!CD54-'2000 250 200 0 PP'!CD54</f>
        <v>3.2290510484159207E-5</v>
      </c>
      <c r="CE54">
        <f>'2000 250 200 15 PP'!CE54-'2000 250 200 0 PP'!CE54</f>
        <v>2.0868380051898075E-3</v>
      </c>
      <c r="CF54">
        <f>'2000 250 200 15 PP'!CF54-'2000 250 200 0 PP'!CF54</f>
        <v>6.1642722089063837E-4</v>
      </c>
      <c r="CG54">
        <f>'2000 250 200 15 PP'!CG54-'2000 250 200 0 PP'!CG54</f>
        <v>1.8096269954711239E-3</v>
      </c>
      <c r="CH54" s="7">
        <v>250</v>
      </c>
      <c r="CI54" s="8">
        <v>250</v>
      </c>
      <c r="CJ54" s="8">
        <v>240</v>
      </c>
      <c r="CK54" s="8">
        <f t="shared" si="8"/>
        <v>1</v>
      </c>
      <c r="CL54" s="8">
        <f t="shared" si="9"/>
        <v>1</v>
      </c>
      <c r="CM54">
        <f t="shared" si="10"/>
        <v>0.04</v>
      </c>
      <c r="CN54">
        <f t="shared" si="14"/>
        <v>375</v>
      </c>
      <c r="CO54">
        <f t="shared" si="22"/>
        <v>500</v>
      </c>
      <c r="CP54">
        <f t="shared" si="22"/>
        <v>625</v>
      </c>
      <c r="CQ54">
        <f t="shared" si="22"/>
        <v>750</v>
      </c>
      <c r="CR54">
        <f t="shared" si="22"/>
        <v>875</v>
      </c>
      <c r="CS54">
        <f t="shared" si="22"/>
        <v>1000</v>
      </c>
      <c r="CT54">
        <f t="shared" si="22"/>
        <v>1125</v>
      </c>
      <c r="CU54">
        <f t="shared" si="22"/>
        <v>1250</v>
      </c>
      <c r="CV54">
        <f t="shared" si="20"/>
        <v>1.5</v>
      </c>
      <c r="CW54">
        <f t="shared" si="20"/>
        <v>2</v>
      </c>
      <c r="CX54">
        <f t="shared" si="20"/>
        <v>2.5</v>
      </c>
      <c r="CY54">
        <f t="shared" si="20"/>
        <v>3</v>
      </c>
      <c r="CZ54">
        <f t="shared" si="20"/>
        <v>3.5</v>
      </c>
      <c r="DA54">
        <f t="shared" si="20"/>
        <v>4</v>
      </c>
      <c r="DB54">
        <f t="shared" si="20"/>
        <v>4.5</v>
      </c>
      <c r="DC54">
        <f t="shared" si="20"/>
        <v>5</v>
      </c>
      <c r="DD54" s="11">
        <f t="shared" si="21"/>
        <v>2.6666666666666668E-2</v>
      </c>
      <c r="DE54" s="11">
        <f t="shared" si="21"/>
        <v>0.02</v>
      </c>
      <c r="DF54" s="11">
        <f t="shared" si="21"/>
        <v>1.6E-2</v>
      </c>
      <c r="DG54" s="11">
        <f t="shared" si="21"/>
        <v>1.3333333333333334E-2</v>
      </c>
      <c r="DH54" s="11">
        <f t="shared" si="21"/>
        <v>1.1428571428571429E-2</v>
      </c>
      <c r="DI54" s="11">
        <f t="shared" si="21"/>
        <v>0.01</v>
      </c>
      <c r="DJ54" s="11">
        <f t="shared" si="21"/>
        <v>8.8888888888888889E-3</v>
      </c>
      <c r="DK54" s="11">
        <f t="shared" si="21"/>
        <v>8.0000000000000002E-3</v>
      </c>
    </row>
    <row r="55" spans="1:115">
      <c r="A55">
        <f>'2000 250 200 1'!A56</f>
        <v>52</v>
      </c>
      <c r="B55">
        <f t="shared" si="6"/>
        <v>-520</v>
      </c>
      <c r="C55">
        <f>'2000 250 200 1'!B56</f>
        <v>0.40639999999999998</v>
      </c>
      <c r="D55">
        <f t="shared" si="7"/>
        <v>-0.39104630072413715</v>
      </c>
      <c r="E55">
        <f>2*('2000 250 200 15 PP'!E55-'2000 250 200 0 PP'!E55)/('2000 250 200 15 PP'!E55+'2000 250 200 0 PP'!E55)</f>
        <v>1.1063914972829474E-2</v>
      </c>
      <c r="F55">
        <f>2*('2000 250 200 15 PP'!F55-'2000 250 200 0 PP'!F55)/('2000 250 200 15 PP'!F55+'2000 250 200 0 PP'!F55)</f>
        <v>2.8837983737692616E-3</v>
      </c>
      <c r="G55">
        <f>2*('2000 250 200 15 PP'!G55-'2000 250 200 0 PP'!G55)/('2000 250 200 15 PP'!G55+'2000 250 200 0 PP'!G55)</f>
        <v>5.4603564115142465E-4</v>
      </c>
      <c r="H55">
        <f>2*('2000 250 200 15 PP'!H55-'2000 250 200 0 PP'!H55)/('2000 250 200 15 PP'!H55+'2000 250 200 0 PP'!H55)</f>
        <v>3.2244324709475872E-4</v>
      </c>
      <c r="I55">
        <f>2*('2000 250 200 15 PP'!I55-'2000 250 200 0 PP'!I55)/('2000 250 200 15 PP'!I55+'2000 250 200 0 PP'!I55)</f>
        <v>3.2430532556001671E-4</v>
      </c>
      <c r="J55">
        <f>2*('2000 250 200 15 PP'!J55-'2000 250 200 0 PP'!J55)/('2000 250 200 15 PP'!J55+'2000 250 200 0 PP'!J55)</f>
        <v>3.5466505121932879E-4</v>
      </c>
      <c r="K55">
        <f>2*('2000 250 200 15 PP'!K55-'2000 250 200 0 PP'!K55)/('2000 250 200 15 PP'!K55+'2000 250 200 0 PP'!K55)</f>
        <v>3.8726720896525277E-4</v>
      </c>
      <c r="L55">
        <f>2*('2000 250 200 15 PP'!L55-'2000 250 200 0 PP'!L55)/('2000 250 200 15 PP'!L55+'2000 250 200 0 PP'!L55)</f>
        <v>4.2407420535372586E-4</v>
      </c>
      <c r="M55">
        <f>2*('2000 250 200 15 PP'!M55-'2000 250 200 0 PP'!M55)/('2000 250 200 15 PP'!M55+'2000 250 200 0 PP'!M55)</f>
        <v>4.639137517771266E-4</v>
      </c>
      <c r="N55">
        <f>2*('2000 250 200 15 PP'!N55-'2000 250 200 0 PP'!N55)/('2000 250 200 15 PP'!N55+'2000 250 200 0 PP'!N55)</f>
        <v>1.7057263951265951E-2</v>
      </c>
      <c r="O55">
        <f>2*('2000 250 200 15 PP'!O55-'2000 250 200 0 PP'!O55)/('2000 250 200 15 PP'!O55+'2000 250 200 0 PP'!O55)</f>
        <v>5.2617503403082112E-3</v>
      </c>
      <c r="P55">
        <f>2*('2000 250 200 15 PP'!P55-'2000 250 200 0 PP'!P55)/('2000 250 200 15 PP'!P55+'2000 250 200 0 PP'!P55)</f>
        <v>8.4806754684871885E-4</v>
      </c>
      <c r="Q55">
        <f>2*('2000 250 200 15 PP'!Q55-'2000 250 200 0 PP'!Q55)/('2000 250 200 15 PP'!Q55+'2000 250 200 0 PP'!Q55)</f>
        <v>3.1930028921785405E-4</v>
      </c>
      <c r="R55">
        <f>2*('2000 250 200 15 PP'!R55-'2000 250 200 0 PP'!R55)/('2000 250 200 15 PP'!R55+'2000 250 200 0 PP'!R55)</f>
        <v>2.6297746636517999E-4</v>
      </c>
      <c r="S55">
        <f>2*('2000 250 200 15 PP'!S55-'2000 250 200 0 PP'!S55)/('2000 250 200 15 PP'!S55+'2000 250 200 0 PP'!S55)</f>
        <v>2.7807656772786189E-4</v>
      </c>
      <c r="T55">
        <f>2*('2000 250 200 15 PP'!T55-'2000 250 200 0 PP'!T55)/('2000 250 200 15 PP'!T55+'2000 250 200 0 PP'!T55)</f>
        <v>2.8875089137402315E-4</v>
      </c>
      <c r="U55">
        <f>2*('2000 250 200 15 PP'!U55-'2000 250 200 0 PP'!U55)/('2000 250 200 15 PP'!U55+'2000 250 200 0 PP'!U55)</f>
        <v>3.0445115776317765E-4</v>
      </c>
      <c r="V55">
        <f>2*('2000 250 200 15 PP'!V55-'2000 250 200 0 PP'!V55)/('2000 250 200 15 PP'!V55+'2000 250 200 0 PP'!V55)</f>
        <v>2.3785272877500884E-2</v>
      </c>
      <c r="W55">
        <f>2*('2000 250 200 15 PP'!W55-'2000 250 200 0 PP'!W55)/('2000 250 200 15 PP'!W55+'2000 250 200 0 PP'!W55)</f>
        <v>8.628187762356191E-3</v>
      </c>
      <c r="X55">
        <f>2*('2000 250 200 15 PP'!X55-'2000 250 200 0 PP'!X55)/('2000 250 200 15 PP'!X55+'2000 250 200 0 PP'!X55)</f>
        <v>1.3822738341434772E-3</v>
      </c>
      <c r="Y55">
        <f>2*('2000 250 200 15 PP'!Y55-'2000 250 200 0 PP'!Y55)/('2000 250 200 15 PP'!Y55+'2000 250 200 0 PP'!Y55)</f>
        <v>3.9066234798966259E-4</v>
      </c>
      <c r="Z55">
        <f>2*('2000 250 200 15 PP'!Z55-'2000 250 200 0 PP'!Z55)/('2000 250 200 15 PP'!Z55+'2000 250 200 0 PP'!Z55)</f>
        <v>2.4002978269516083E-4</v>
      </c>
      <c r="AA55">
        <f>2*('2000 250 200 15 PP'!AA55-'2000 250 200 0 PP'!AA55)/('2000 250 200 15 PP'!AA55+'2000 250 200 0 PP'!AA55)</f>
        <v>2.5918525820677437E-4</v>
      </c>
      <c r="AB55">
        <f>2*('2000 250 200 15 PP'!AB55-'2000 250 200 0 PP'!AB55)/('2000 250 200 15 PP'!AB55+'2000 250 200 0 PP'!AB55)</f>
        <v>2.5706083343978727E-4</v>
      </c>
      <c r="AC55">
        <f>2*('2000 250 200 15 PP'!AC55-'2000 250 200 0 PP'!AC55)/('2000 250 200 15 PP'!AC55+'2000 250 200 0 PP'!AC55)</f>
        <v>3.1036059452985341E-2</v>
      </c>
      <c r="AD55">
        <f>2*('2000 250 200 15 PP'!AD55-'2000 250 200 0 PP'!AD55)/('2000 250 200 15 PP'!AD55+'2000 250 200 0 PP'!AD55)</f>
        <v>1.3058166158973551E-2</v>
      </c>
      <c r="AE55">
        <f>2*('2000 250 200 15 PP'!AE55-'2000 250 200 0 PP'!AE55)/('2000 250 200 15 PP'!AE55+'2000 250 200 0 PP'!AE55)</f>
        <v>2.1794296624774814E-3</v>
      </c>
      <c r="AF55">
        <f>2*('2000 250 200 15 PP'!AF55-'2000 250 200 0 PP'!AF55)/('2000 250 200 15 PP'!AF55+'2000 250 200 0 PP'!AF55)</f>
        <v>5.4300619073873097E-4</v>
      </c>
      <c r="AG55">
        <f>2*('2000 250 200 15 PP'!AG55-'2000 250 200 0 PP'!AG55)/('2000 250 200 15 PP'!AG55+'2000 250 200 0 PP'!AG55)</f>
        <v>2.1673944389701032E-4</v>
      </c>
      <c r="AH55">
        <f>2*('2000 250 200 15 PP'!AH55-'2000 250 200 0 PP'!AH55)/('2000 250 200 15 PP'!AH55+'2000 250 200 0 PP'!AH55)</f>
        <v>2.621963362003787E-4</v>
      </c>
      <c r="AI55">
        <f>2*('2000 250 200 15 PP'!AI55-'2000 250 200 0 PP'!AI55)/('2000 250 200 15 PP'!AI55+'2000 250 200 0 PP'!AI55)</f>
        <v>3.8626698048593991E-2</v>
      </c>
      <c r="AJ55">
        <f>2*('2000 250 200 15 PP'!AJ55-'2000 250 200 0 PP'!AJ55)/('2000 250 200 15 PP'!AJ55+'2000 250 200 0 PP'!AJ55)</f>
        <v>1.8635415104599561E-2</v>
      </c>
      <c r="AK55">
        <f>2*('2000 250 200 15 PP'!AK55-'2000 250 200 0 PP'!AK55)/('2000 250 200 15 PP'!AK55+'2000 250 200 0 PP'!AK55)</f>
        <v>3.2689219792855989E-3</v>
      </c>
      <c r="AL55">
        <f>2*('2000 250 200 15 PP'!AL55-'2000 250 200 0 PP'!AL55)/('2000 250 200 15 PP'!AL55+'2000 250 200 0 PP'!AL55)</f>
        <v>8.1695724123832423E-4</v>
      </c>
      <c r="AM55">
        <f>2*('2000 250 200 15 PP'!AM55-'2000 250 200 0 PP'!AM55)/('2000 250 200 15 PP'!AM55+'2000 250 200 0 PP'!AM55)</f>
        <v>1.7073947236114097E-4</v>
      </c>
      <c r="AN55">
        <f>2*('2000 250 200 15 PP'!AN55-'2000 250 200 0 PP'!AN55)/('2000 250 200 15 PP'!AN55+'2000 250 200 0 PP'!AN55)</f>
        <v>4.6367268668215694E-2</v>
      </c>
      <c r="AO55">
        <f>2*('2000 250 200 15 PP'!AO55-'2000 250 200 0 PP'!AO55)/('2000 250 200 15 PP'!AO55+'2000 250 200 0 PP'!AO55)</f>
        <v>2.5467425891689818E-2</v>
      </c>
      <c r="AP55">
        <f>2*('2000 250 200 15 PP'!AP55-'2000 250 200 0 PP'!AP55)/('2000 250 200 15 PP'!AP55+'2000 250 200 0 PP'!AP55)</f>
        <v>4.6595791038288809E-3</v>
      </c>
      <c r="AQ55">
        <f>2*('2000 250 200 15 PP'!AQ55-'2000 250 200 0 PP'!AQ55)/('2000 250 200 15 PP'!AQ55+'2000 250 200 0 PP'!AQ55)</f>
        <v>1.2798098207827146E-3</v>
      </c>
      <c r="AR55">
        <f>2*('2000 250 200 15 PP'!AR55-'2000 250 200 0 PP'!AR55)/('2000 250 200 15 PP'!AR55+'2000 250 200 0 PP'!AR55)</f>
        <v>5.4020293033548834E-2</v>
      </c>
      <c r="AS55">
        <f>2*('2000 250 200 15 PP'!AS55-'2000 250 200 0 PP'!AS55)/('2000 250 200 15 PP'!AS55+'2000 250 200 0 PP'!AS55)</f>
        <v>3.3708673060872399E-2</v>
      </c>
      <c r="AT55">
        <f>2*('2000 250 200 15 PP'!AT55-'2000 250 200 0 PP'!AT55)/('2000 250 200 15 PP'!AT55+'2000 250 200 0 PP'!AT55)</f>
        <v>6.3277460166420363E-3</v>
      </c>
      <c r="AU55">
        <f>2*('2000 250 200 15 PP'!AU55-'2000 250 200 0 PP'!AU55)/('2000 250 200 15 PP'!AU55+'2000 250 200 0 PP'!AU55)</f>
        <v>6.1242077916619952E-2</v>
      </c>
      <c r="AV55">
        <f>2*('2000 250 200 15 PP'!AV55-'2000 250 200 0 PP'!AV55)/('2000 250 200 15 PP'!AV55+'2000 250 200 0 PP'!AV55)</f>
        <v>4.358977857141913E-2</v>
      </c>
      <c r="AW55">
        <f>2*('2000 250 200 15 PP'!AW55-'2000 250 200 0 PP'!AW55)/('2000 250 200 15 PP'!AW55+'2000 250 200 0 PP'!AW55)</f>
        <v>6.748509218355582E-2</v>
      </c>
      <c r="AX55">
        <f>'2000 250 200 15 PP'!AX55-'2000 250 200 0 PP'!AX55</f>
        <v>3.4171857893006141E-3</v>
      </c>
      <c r="AY55">
        <f>'2000 250 200 15 PP'!AY55-'2000 250 200 0 PP'!AY55</f>
        <v>1.0419333808869835E-3</v>
      </c>
      <c r="AZ55">
        <f>'2000 250 200 15 PP'!AZ55-'2000 250 200 0 PP'!AZ55</f>
        <v>1.0363712374489298E-4</v>
      </c>
      <c r="BA55">
        <f>'2000 250 200 15 PP'!BA55-'2000 250 200 0 PP'!BA55</f>
        <v>-8.8241393117471922E-7</v>
      </c>
      <c r="BB55">
        <f>'2000 250 200 15 PP'!BB55-'2000 250 200 0 PP'!BB55</f>
        <v>-1.4582287446052167E-5</v>
      </c>
      <c r="BC55">
        <f>'2000 250 200 15 PP'!BC55-'2000 250 200 0 PP'!BC55</f>
        <v>-1.5799066120231187E-5</v>
      </c>
      <c r="BD55">
        <f>'2000 250 200 15 PP'!BD55-'2000 250 200 0 PP'!BD55</f>
        <v>-1.7947540855128841E-5</v>
      </c>
      <c r="BE55">
        <f>'2000 250 200 15 PP'!BE55-'2000 250 200 0 PP'!BE55</f>
        <v>-1.9513856288955189E-5</v>
      </c>
      <c r="BF55">
        <f>'2000 250 200 15 PP'!BF55-'2000 250 200 0 PP'!BF55</f>
        <v>3.6405052982845798E-3</v>
      </c>
      <c r="BG55">
        <f>'2000 250 200 15 PP'!BG55-'2000 250 200 0 PP'!BG55</f>
        <v>1.0683622556884598E-3</v>
      </c>
      <c r="BH55">
        <f>'2000 250 200 15 PP'!BH55-'2000 250 200 0 PP'!BH55</f>
        <v>1.0320354478363103E-4</v>
      </c>
      <c r="BI55">
        <f>'2000 250 200 15 PP'!BI55-'2000 250 200 0 PP'!BI55</f>
        <v>4.8912583299337564E-6</v>
      </c>
      <c r="BJ55">
        <f>'2000 250 200 15 PP'!BJ55-'2000 250 200 0 PP'!BJ55</f>
        <v>-6.6126306376632082E-6</v>
      </c>
      <c r="BK55">
        <f>'2000 250 200 15 PP'!BK55-'2000 250 200 0 PP'!BK55</f>
        <v>-5.9375624395160975E-6</v>
      </c>
      <c r="BL55">
        <f>'2000 250 200 15 PP'!BL55-'2000 250 200 0 PP'!BL55</f>
        <v>-6.3555340947818451E-6</v>
      </c>
      <c r="BM55">
        <f>'2000 250 200 15 PP'!BM55-'2000 250 200 0 PP'!BM55</f>
        <v>3.3873718133604347E-3</v>
      </c>
      <c r="BN55">
        <f>'2000 250 200 15 PP'!BN55-'2000 250 200 0 PP'!BN55</f>
        <v>1.0053515835535681E-3</v>
      </c>
      <c r="BO55">
        <f>'2000 250 200 15 PP'!BO55-'2000 250 200 0 PP'!BO55</f>
        <v>9.432491957686584E-5</v>
      </c>
      <c r="BP55">
        <f>'2000 250 200 15 PP'!BP55-'2000 250 200 0 PP'!BP55</f>
        <v>7.1795351147263542E-6</v>
      </c>
      <c r="BQ55">
        <f>'2000 250 200 15 PP'!BQ55-'2000 250 200 0 PP'!BQ55</f>
        <v>-3.3820597956958631E-6</v>
      </c>
      <c r="BR55">
        <f>'2000 250 200 15 PP'!BR55-'2000 250 200 0 PP'!BR55</f>
        <v>-2.2521582366263893E-6</v>
      </c>
      <c r="BS55">
        <f>'2000 250 200 15 PP'!BS55-'2000 250 200 0 PP'!BS55</f>
        <v>3.0316881979807475E-3</v>
      </c>
      <c r="BT55">
        <f>'2000 250 200 15 PP'!BT55-'2000 250 200 0 PP'!BT55</f>
        <v>9.3704001752860366E-4</v>
      </c>
      <c r="BU55">
        <f>'2000 250 200 15 PP'!BU55-'2000 250 200 0 PP'!BU55</f>
        <v>8.5331574426705109E-5</v>
      </c>
      <c r="BV55">
        <f>'2000 250 200 15 PP'!BV55-'2000 250 200 0 PP'!BV55</f>
        <v>8.2000179738792034E-6</v>
      </c>
      <c r="BW55">
        <f>'2000 250 200 15 PP'!BW55-'2000 250 200 0 PP'!BW55</f>
        <v>-2.1258746688759128E-6</v>
      </c>
      <c r="BX55">
        <f>'2000 250 200 15 PP'!BX55-'2000 250 200 0 PP'!BX55</f>
        <v>2.6544708056867178E-3</v>
      </c>
      <c r="BY55">
        <f>'2000 250 200 15 PP'!BY55-'2000 250 200 0 PP'!BY55</f>
        <v>8.749724207778517E-4</v>
      </c>
      <c r="BZ55">
        <f>'2000 250 200 15 PP'!BZ55-'2000 250 200 0 PP'!BZ55</f>
        <v>7.7039786714437619E-5</v>
      </c>
      <c r="CA55">
        <f>'2000 250 200 15 PP'!CA55-'2000 250 200 0 PP'!CA55</f>
        <v>8.8283857811767563E-6</v>
      </c>
      <c r="CB55">
        <f>'2000 250 200 15 PP'!CB55-'2000 250 200 0 PP'!CB55</f>
        <v>2.2791664630139596E-3</v>
      </c>
      <c r="CC55">
        <f>'2000 250 200 15 PP'!CC55-'2000 250 200 0 PP'!CC55</f>
        <v>8.2018490744175179E-4</v>
      </c>
      <c r="CD55">
        <f>'2000 250 200 15 PP'!CD55-'2000 250 200 0 PP'!CD55</f>
        <v>6.9293875100063379E-5</v>
      </c>
      <c r="CE55">
        <f>'2000 250 200 15 PP'!CE55-'2000 250 200 0 PP'!CE55</f>
        <v>1.9136167956357794E-3</v>
      </c>
      <c r="CF55">
        <f>'2000 250 200 15 PP'!CF55-'2000 250 200 0 PP'!CF55</f>
        <v>7.7207373587482447E-4</v>
      </c>
      <c r="CG55">
        <f>'2000 250 200 15 PP'!CG55-'2000 250 200 0 PP'!CG55</f>
        <v>1.5603841211266969E-3</v>
      </c>
      <c r="CH55" s="7">
        <v>250</v>
      </c>
      <c r="CI55" s="8">
        <v>250</v>
      </c>
      <c r="CJ55" s="8">
        <v>240</v>
      </c>
      <c r="CK55" s="8">
        <f t="shared" si="8"/>
        <v>1</v>
      </c>
      <c r="CL55" s="8">
        <f t="shared" si="9"/>
        <v>1</v>
      </c>
      <c r="CM55">
        <f t="shared" si="10"/>
        <v>0.04</v>
      </c>
      <c r="CN55">
        <f t="shared" si="14"/>
        <v>375</v>
      </c>
      <c r="CO55">
        <f t="shared" si="22"/>
        <v>500</v>
      </c>
      <c r="CP55">
        <f t="shared" si="22"/>
        <v>625</v>
      </c>
      <c r="CQ55">
        <f t="shared" si="22"/>
        <v>750</v>
      </c>
      <c r="CR55">
        <f t="shared" si="22"/>
        <v>875</v>
      </c>
      <c r="CS55">
        <f t="shared" si="22"/>
        <v>1000</v>
      </c>
      <c r="CT55">
        <f t="shared" si="22"/>
        <v>1125</v>
      </c>
      <c r="CU55">
        <f t="shared" si="22"/>
        <v>1250</v>
      </c>
      <c r="CV55">
        <f t="shared" si="20"/>
        <v>1.5</v>
      </c>
      <c r="CW55">
        <f t="shared" si="20"/>
        <v>2</v>
      </c>
      <c r="CX55">
        <f t="shared" si="20"/>
        <v>2.5</v>
      </c>
      <c r="CY55">
        <f t="shared" si="20"/>
        <v>3</v>
      </c>
      <c r="CZ55">
        <f t="shared" si="20"/>
        <v>3.5</v>
      </c>
      <c r="DA55">
        <f t="shared" si="20"/>
        <v>4</v>
      </c>
      <c r="DB55">
        <f t="shared" si="20"/>
        <v>4.5</v>
      </c>
      <c r="DC55">
        <f t="shared" si="20"/>
        <v>5</v>
      </c>
      <c r="DD55" s="11">
        <f t="shared" si="21"/>
        <v>2.6666666666666668E-2</v>
      </c>
      <c r="DE55" s="11">
        <f t="shared" si="21"/>
        <v>0.02</v>
      </c>
      <c r="DF55" s="11">
        <f t="shared" si="21"/>
        <v>1.6E-2</v>
      </c>
      <c r="DG55" s="11">
        <f t="shared" si="21"/>
        <v>1.3333333333333334E-2</v>
      </c>
      <c r="DH55" s="11">
        <f t="shared" si="21"/>
        <v>1.1428571428571429E-2</v>
      </c>
      <c r="DI55" s="11">
        <f t="shared" si="21"/>
        <v>0.01</v>
      </c>
      <c r="DJ55" s="11">
        <f t="shared" si="21"/>
        <v>8.8888888888888889E-3</v>
      </c>
      <c r="DK55" s="11">
        <f t="shared" si="21"/>
        <v>8.0000000000000002E-3</v>
      </c>
    </row>
    <row r="56" spans="1:115">
      <c r="A56">
        <f>'2000 250 200 1'!A57</f>
        <v>53</v>
      </c>
      <c r="B56">
        <f t="shared" si="6"/>
        <v>-530</v>
      </c>
      <c r="C56">
        <f>'2000 250 200 1'!B57</f>
        <v>0.45610000000000001</v>
      </c>
      <c r="D56">
        <f t="shared" si="7"/>
        <v>-0.34093992775906168</v>
      </c>
      <c r="E56">
        <f>2*('2000 250 200 15 PP'!E56-'2000 250 200 0 PP'!E56)/('2000 250 200 15 PP'!E56+'2000 250 200 0 PP'!E56)</f>
        <v>1.2929992527147381E-2</v>
      </c>
      <c r="F56">
        <f>2*('2000 250 200 15 PP'!F56-'2000 250 200 0 PP'!F56)/('2000 250 200 15 PP'!F56+'2000 250 200 0 PP'!F56)</f>
        <v>3.9982930126259602E-3</v>
      </c>
      <c r="G56">
        <f>2*('2000 250 200 15 PP'!G56-'2000 250 200 0 PP'!G56)/('2000 250 200 15 PP'!G56+'2000 250 200 0 PP'!G56)</f>
        <v>9.2528344794607753E-4</v>
      </c>
      <c r="H56">
        <f>2*('2000 250 200 15 PP'!H56-'2000 250 200 0 PP'!H56)/('2000 250 200 15 PP'!H56+'2000 250 200 0 PP'!H56)</f>
        <v>5.3563612480129271E-4</v>
      </c>
      <c r="I56">
        <f>2*('2000 250 200 15 PP'!I56-'2000 250 200 0 PP'!I56)/('2000 250 200 15 PP'!I56+'2000 250 200 0 PP'!I56)</f>
        <v>5.1843786020662854E-4</v>
      </c>
      <c r="J56">
        <f>2*('2000 250 200 15 PP'!J56-'2000 250 200 0 PP'!J56)/('2000 250 200 15 PP'!J56+'2000 250 200 0 PP'!J56)</f>
        <v>5.3475532734730121E-4</v>
      </c>
      <c r="K56">
        <f>2*('2000 250 200 15 PP'!K56-'2000 250 200 0 PP'!K56)/('2000 250 200 15 PP'!K56+'2000 250 200 0 PP'!K56)</f>
        <v>5.598600168303118E-4</v>
      </c>
      <c r="L56">
        <f>2*('2000 250 200 15 PP'!L56-'2000 250 200 0 PP'!L56)/('2000 250 200 15 PP'!L56+'2000 250 200 0 PP'!L56)</f>
        <v>5.9482968630435401E-4</v>
      </c>
      <c r="M56">
        <f>2*('2000 250 200 15 PP'!M56-'2000 250 200 0 PP'!M56)/('2000 250 200 15 PP'!M56+'2000 250 200 0 PP'!M56)</f>
        <v>6.3317552096627764E-4</v>
      </c>
      <c r="N56">
        <f>2*('2000 250 200 15 PP'!N56-'2000 250 200 0 PP'!N56)/('2000 250 200 15 PP'!N56+'2000 250 200 0 PP'!N56)</f>
        <v>1.9745084608033467E-2</v>
      </c>
      <c r="O56">
        <f>2*('2000 250 200 15 PP'!O56-'2000 250 200 0 PP'!O56)/('2000 250 200 15 PP'!O56+'2000 250 200 0 PP'!O56)</f>
        <v>7.1591516865727161E-3</v>
      </c>
      <c r="P56">
        <f>2*('2000 250 200 15 PP'!P56-'2000 250 200 0 PP'!P56)/('2000 250 200 15 PP'!P56+'2000 250 200 0 PP'!P56)</f>
        <v>1.4531001924718444E-3</v>
      </c>
      <c r="Q56">
        <f>2*('2000 250 200 15 PP'!Q56-'2000 250 200 0 PP'!Q56)/('2000 250 200 15 PP'!Q56+'2000 250 200 0 PP'!Q56)</f>
        <v>5.6470627802438183E-4</v>
      </c>
      <c r="R56">
        <f>2*('2000 250 200 15 PP'!R56-'2000 250 200 0 PP'!R56)/('2000 250 200 15 PP'!R56+'2000 250 200 0 PP'!R56)</f>
        <v>4.854431793428566E-4</v>
      </c>
      <c r="S56">
        <f>2*('2000 250 200 15 PP'!S56-'2000 250 200 0 PP'!S56)/('2000 250 200 15 PP'!S56+'2000 250 200 0 PP'!S56)</f>
        <v>4.7573468823646652E-4</v>
      </c>
      <c r="T56">
        <f>2*('2000 250 200 15 PP'!T56-'2000 250 200 0 PP'!T56)/('2000 250 200 15 PP'!T56+'2000 250 200 0 PP'!T56)</f>
        <v>4.6620197699077991E-4</v>
      </c>
      <c r="U56">
        <f>2*('2000 250 200 15 PP'!U56-'2000 250 200 0 PP'!U56)/('2000 250 200 15 PP'!U56+'2000 250 200 0 PP'!U56)</f>
        <v>4.7963086429935955E-4</v>
      </c>
      <c r="V56">
        <f>2*('2000 250 200 15 PP'!V56-'2000 250 200 0 PP'!V56)/('2000 250 200 15 PP'!V56+'2000 250 200 0 PP'!V56)</f>
        <v>2.7333285353289064E-2</v>
      </c>
      <c r="W56">
        <f>2*('2000 250 200 15 PP'!W56-'2000 250 200 0 PP'!W56)/('2000 250 200 15 PP'!W56+'2000 250 200 0 PP'!W56)</f>
        <v>1.1585328636626174E-2</v>
      </c>
      <c r="X56">
        <f>2*('2000 250 200 15 PP'!X56-'2000 250 200 0 PP'!X56)/('2000 250 200 15 PP'!X56+'2000 250 200 0 PP'!X56)</f>
        <v>2.3540693096834597E-3</v>
      </c>
      <c r="Y56">
        <f>2*('2000 250 200 15 PP'!Y56-'2000 250 200 0 PP'!Y56)/('2000 250 200 15 PP'!Y56+'2000 250 200 0 PP'!Y56)</f>
        <v>6.653092276015253E-4</v>
      </c>
      <c r="Z56">
        <f>2*('2000 250 200 15 PP'!Z56-'2000 250 200 0 PP'!Z56)/('2000 250 200 15 PP'!Z56+'2000 250 200 0 PP'!Z56)</f>
        <v>5.0021518729323163E-4</v>
      </c>
      <c r="AA56">
        <f>2*('2000 250 200 15 PP'!AA56-'2000 250 200 0 PP'!AA56)/('2000 250 200 15 PP'!AA56+'2000 250 200 0 PP'!AA56)</f>
        <v>4.9261970653821923E-4</v>
      </c>
      <c r="AB56">
        <f>2*('2000 250 200 15 PP'!AB56-'2000 250 200 0 PP'!AB56)/('2000 250 200 15 PP'!AB56+'2000 250 200 0 PP'!AB56)</f>
        <v>4.3907702082048277E-4</v>
      </c>
      <c r="AC56">
        <f>2*('2000 250 200 15 PP'!AC56-'2000 250 200 0 PP'!AC56)/('2000 250 200 15 PP'!AC56+'2000 250 200 0 PP'!AC56)</f>
        <v>3.5429057797803663E-2</v>
      </c>
      <c r="AD56">
        <f>2*('2000 250 200 15 PP'!AD56-'2000 250 200 0 PP'!AD56)/('2000 250 200 15 PP'!AD56+'2000 250 200 0 PP'!AD56)</f>
        <v>1.7367265822236216E-2</v>
      </c>
      <c r="AE56">
        <f>2*('2000 250 200 15 PP'!AE56-'2000 250 200 0 PP'!AE56)/('2000 250 200 15 PP'!AE56+'2000 250 200 0 PP'!AE56)</f>
        <v>3.7186627187455082E-3</v>
      </c>
      <c r="AF56">
        <f>2*('2000 250 200 15 PP'!AF56-'2000 250 200 0 PP'!AF56)/('2000 250 200 15 PP'!AF56+'2000 250 200 0 PP'!AF56)</f>
        <v>8.3263127604945924E-4</v>
      </c>
      <c r="AG56">
        <f>2*('2000 250 200 15 PP'!AG56-'2000 250 200 0 PP'!AG56)/('2000 250 200 15 PP'!AG56+'2000 250 200 0 PP'!AG56)</f>
        <v>5.09462845773499E-4</v>
      </c>
      <c r="AH56">
        <f>2*('2000 250 200 15 PP'!AH56-'2000 250 200 0 PP'!AH56)/('2000 250 200 15 PP'!AH56+'2000 250 200 0 PP'!AH56)</f>
        <v>5.6857417585538675E-4</v>
      </c>
      <c r="AI56">
        <f>2*('2000 250 200 15 PP'!AI56-'2000 250 200 0 PP'!AI56)/('2000 250 200 15 PP'!AI56+'2000 250 200 0 PP'!AI56)</f>
        <v>4.3777181529861764E-2</v>
      </c>
      <c r="AJ56">
        <f>2*('2000 250 200 15 PP'!AJ56-'2000 250 200 0 PP'!AJ56)/('2000 250 200 15 PP'!AJ56+'2000 250 200 0 PP'!AJ56)</f>
        <v>2.460150580750111E-2</v>
      </c>
      <c r="AK56">
        <f>2*('2000 250 200 15 PP'!AK56-'2000 250 200 0 PP'!AK56)/('2000 250 200 15 PP'!AK56+'2000 250 200 0 PP'!AK56)</f>
        <v>5.653243529592759E-3</v>
      </c>
      <c r="AL56">
        <f>2*('2000 250 200 15 PP'!AL56-'2000 250 200 0 PP'!AL56)/('2000 250 200 15 PP'!AL56+'2000 250 200 0 PP'!AL56)</f>
        <v>1.1046601008464416E-3</v>
      </c>
      <c r="AM56">
        <f>2*('2000 250 200 15 PP'!AM56-'2000 250 200 0 PP'!AM56)/('2000 250 200 15 PP'!AM56+'2000 250 200 0 PP'!AM56)</f>
        <v>4.4954120065756253E-4</v>
      </c>
      <c r="AN56">
        <f>2*('2000 250 200 15 PP'!AN56-'2000 250 200 0 PP'!AN56)/('2000 250 200 15 PP'!AN56+'2000 250 200 0 PP'!AN56)</f>
        <v>5.2077096929815457E-2</v>
      </c>
      <c r="AO56">
        <f>2*('2000 250 200 15 PP'!AO56-'2000 250 200 0 PP'!AO56)/('2000 250 200 15 PP'!AO56+'2000 250 200 0 PP'!AO56)</f>
        <v>3.3409126780486798E-2</v>
      </c>
      <c r="AP56">
        <f>2*('2000 250 200 15 PP'!AP56-'2000 250 200 0 PP'!AP56)/('2000 250 200 15 PP'!AP56+'2000 250 200 0 PP'!AP56)</f>
        <v>8.2560726662230695E-3</v>
      </c>
      <c r="AQ56">
        <f>2*('2000 250 200 15 PP'!AQ56-'2000 250 200 0 PP'!AQ56)/('2000 250 200 15 PP'!AQ56+'2000 250 200 0 PP'!AQ56)</f>
        <v>1.5751995437447773E-3</v>
      </c>
      <c r="AR56">
        <f>2*('2000 250 200 15 PP'!AR56-'2000 250 200 0 PP'!AR56)/('2000 250 200 15 PP'!AR56+'2000 250 200 0 PP'!AR56)</f>
        <v>5.9906794161545297E-2</v>
      </c>
      <c r="AS56">
        <f>2*('2000 250 200 15 PP'!AS56-'2000 250 200 0 PP'!AS56)/('2000 250 200 15 PP'!AS56+'2000 250 200 0 PP'!AS56)</f>
        <v>4.3966939475414989E-2</v>
      </c>
      <c r="AT56">
        <f>2*('2000 250 200 15 PP'!AT56-'2000 250 200 0 PP'!AT56)/('2000 250 200 15 PP'!AT56+'2000 250 200 0 PP'!AT56)</f>
        <v>1.1591947826862101E-2</v>
      </c>
      <c r="AU56">
        <f>2*('2000 250 200 15 PP'!AU56-'2000 250 200 0 PP'!AU56)/('2000 250 200 15 PP'!AU56+'2000 250 200 0 PP'!AU56)</f>
        <v>6.6590103178533755E-2</v>
      </c>
      <c r="AV56">
        <f>2*('2000 250 200 15 PP'!AV56-'2000 250 200 0 PP'!AV56)/('2000 250 200 15 PP'!AV56+'2000 250 200 0 PP'!AV56)</f>
        <v>5.6554462750100253E-2</v>
      </c>
      <c r="AW56">
        <f>2*('2000 250 200 15 PP'!AW56-'2000 250 200 0 PP'!AW56)/('2000 250 200 15 PP'!AW56+'2000 250 200 0 PP'!AW56)</f>
        <v>7.0930156519449838E-2</v>
      </c>
      <c r="AX56">
        <f>'2000 250 200 15 PP'!AX56-'2000 250 200 0 PP'!AX56</f>
        <v>3.7660715184888449E-3</v>
      </c>
      <c r="AY56">
        <f>'2000 250 200 15 PP'!AY56-'2000 250 200 0 PP'!AY56</f>
        <v>1.3721109741285376E-3</v>
      </c>
      <c r="AZ56">
        <f>'2000 250 200 15 PP'!AZ56-'2000 250 200 0 PP'!AZ56</f>
        <v>1.8066312297027043E-4</v>
      </c>
      <c r="BA56">
        <f>'2000 250 200 15 PP'!BA56-'2000 250 200 0 PP'!BA56</f>
        <v>8.1510182345090332E-6</v>
      </c>
      <c r="BB56">
        <f>'2000 250 200 15 PP'!BB56-'2000 250 200 0 PP'!BB56</f>
        <v>-7.8380654585652465E-6</v>
      </c>
      <c r="BC56">
        <f>'2000 250 200 15 PP'!BC56-'2000 250 200 0 PP'!BC56</f>
        <v>-1.2166266512847468E-5</v>
      </c>
      <c r="BD56">
        <f>'2000 250 200 15 PP'!BD56-'2000 250 200 0 PP'!BD56</f>
        <v>-1.7052101819597931E-5</v>
      </c>
      <c r="BE56">
        <f>'2000 250 200 15 PP'!BE56-'2000 250 200 0 PP'!BE56</f>
        <v>-1.8782573994957641E-5</v>
      </c>
      <c r="BF56">
        <f>'2000 250 200 15 PP'!BF56-'2000 250 200 0 PP'!BF56</f>
        <v>3.9273952411451596E-3</v>
      </c>
      <c r="BG56">
        <f>'2000 250 200 15 PP'!BG56-'2000 250 200 0 PP'!BG56</f>
        <v>1.3913105639714873E-3</v>
      </c>
      <c r="BH56">
        <f>'2000 250 200 15 PP'!BH56-'2000 250 200 0 PP'!BH56</f>
        <v>1.7642184250107884E-4</v>
      </c>
      <c r="BI56">
        <f>'2000 250 200 15 PP'!BI56-'2000 250 200 0 PP'!BI56</f>
        <v>1.0804209493592287E-5</v>
      </c>
      <c r="BJ56">
        <f>'2000 250 200 15 PP'!BJ56-'2000 250 200 0 PP'!BJ56</f>
        <v>-1.989469350413553E-6</v>
      </c>
      <c r="BK56">
        <f>'2000 250 200 15 PP'!BK56-'2000 250 200 0 PP'!BK56</f>
        <v>-3.1134419498368704E-6</v>
      </c>
      <c r="BL56">
        <f>'2000 250 200 15 PP'!BL56-'2000 250 200 0 PP'!BL56</f>
        <v>-5.9209263511550425E-6</v>
      </c>
      <c r="BM56">
        <f>'2000 250 200 15 PP'!BM56-'2000 250 200 0 PP'!BM56</f>
        <v>3.5525874801887458E-3</v>
      </c>
      <c r="BN56">
        <f>'2000 250 200 15 PP'!BN56-'2000 250 200 0 PP'!BN56</f>
        <v>1.2906746423519272E-3</v>
      </c>
      <c r="BO56">
        <f>'2000 250 200 15 PP'!BO56-'2000 250 200 0 PP'!BO56</f>
        <v>1.6097313553070647E-4</v>
      </c>
      <c r="BP56">
        <f>'2000 250 200 15 PP'!BP56-'2000 250 200 0 PP'!BP56</f>
        <v>1.0369103397564472E-5</v>
      </c>
      <c r="BQ56">
        <f>'2000 250 200 15 PP'!BQ56-'2000 250 200 0 PP'!BQ56</f>
        <v>-7.5737347909193842E-7</v>
      </c>
      <c r="BR56">
        <f>'2000 250 200 15 PP'!BR56-'2000 250 200 0 PP'!BR56</f>
        <v>1.1633992675480487E-8</v>
      </c>
      <c r="BS56">
        <f>'2000 250 200 15 PP'!BS56-'2000 250 200 0 PP'!BS56</f>
        <v>3.0730632075934711E-3</v>
      </c>
      <c r="BT56">
        <f>'2000 250 200 15 PP'!BT56-'2000 250 200 0 PP'!BT56</f>
        <v>1.1835837185919726E-3</v>
      </c>
      <c r="BU56">
        <f>'2000 250 200 15 PP'!BU56-'2000 250 200 0 PP'!BU56</f>
        <v>1.4725427190087279E-4</v>
      </c>
      <c r="BV56">
        <f>'2000 250 200 15 PP'!BV56-'2000 250 200 0 PP'!BV56</f>
        <v>9.7658081792718898E-6</v>
      </c>
      <c r="BW56">
        <f>'2000 250 200 15 PP'!BW56-'2000 250 200 0 PP'!BW56</f>
        <v>-1.076849211226541E-6</v>
      </c>
      <c r="BX56">
        <f>'2000 250 200 15 PP'!BX56-'2000 250 200 0 PP'!BX56</f>
        <v>2.5819097025625154E-3</v>
      </c>
      <c r="BY56">
        <f>'2000 250 200 15 PP'!BY56-'2000 250 200 0 PP'!BY56</f>
        <v>1.0848182035858786E-3</v>
      </c>
      <c r="BZ56">
        <f>'2000 250 200 15 PP'!BZ56-'2000 250 200 0 PP'!BZ56</f>
        <v>1.3583495739547674E-4</v>
      </c>
      <c r="CA56">
        <f>'2000 250 200 15 PP'!CA56-'2000 250 200 0 PP'!CA56</f>
        <v>9.7420699577237257E-6</v>
      </c>
      <c r="CB56">
        <f>'2000 250 200 15 PP'!CB56-'2000 250 200 0 PP'!CB56</f>
        <v>2.1057129381808135E-3</v>
      </c>
      <c r="CC56">
        <f>'2000 250 200 15 PP'!CC56-'2000 250 200 0 PP'!CC56</f>
        <v>9.9526772760103605E-4</v>
      </c>
      <c r="CD56">
        <f>'2000 250 200 15 PP'!CD56-'2000 250 200 0 PP'!CD56</f>
        <v>1.2587690511723683E-4</v>
      </c>
      <c r="CE56">
        <f>'2000 250 200 15 PP'!CE56-'2000 250 200 0 PP'!CE56</f>
        <v>1.6533808143220363E-3</v>
      </c>
      <c r="CF56">
        <f>'2000 250 200 15 PP'!CF56-'2000 250 200 0 PP'!CF56</f>
        <v>9.1388572968983256E-4</v>
      </c>
      <c r="CG56">
        <f>'2000 250 200 15 PP'!CG56-'2000 250 200 0 PP'!CG56</f>
        <v>1.2279063630017718E-3</v>
      </c>
      <c r="CH56" s="7">
        <v>250</v>
      </c>
      <c r="CI56" s="8">
        <v>250</v>
      </c>
      <c r="CJ56" s="8">
        <v>240</v>
      </c>
      <c r="CK56" s="8">
        <f t="shared" si="8"/>
        <v>1</v>
      </c>
      <c r="CL56" s="8">
        <f t="shared" si="9"/>
        <v>1</v>
      </c>
      <c r="CM56">
        <f t="shared" si="10"/>
        <v>0.04</v>
      </c>
      <c r="CN56">
        <f t="shared" si="14"/>
        <v>375</v>
      </c>
      <c r="CO56">
        <f t="shared" si="22"/>
        <v>500</v>
      </c>
      <c r="CP56">
        <f t="shared" si="22"/>
        <v>625</v>
      </c>
      <c r="CQ56">
        <f t="shared" si="22"/>
        <v>750</v>
      </c>
      <c r="CR56">
        <f t="shared" si="22"/>
        <v>875</v>
      </c>
      <c r="CS56">
        <f t="shared" si="22"/>
        <v>1000</v>
      </c>
      <c r="CT56">
        <f t="shared" si="22"/>
        <v>1125</v>
      </c>
      <c r="CU56">
        <f t="shared" si="22"/>
        <v>1250</v>
      </c>
      <c r="CV56">
        <f t="shared" si="20"/>
        <v>1.5</v>
      </c>
      <c r="CW56">
        <f t="shared" si="20"/>
        <v>2</v>
      </c>
      <c r="CX56">
        <f t="shared" si="20"/>
        <v>2.5</v>
      </c>
      <c r="CY56">
        <f t="shared" si="20"/>
        <v>3</v>
      </c>
      <c r="CZ56">
        <f t="shared" si="20"/>
        <v>3.5</v>
      </c>
      <c r="DA56">
        <f t="shared" si="20"/>
        <v>4</v>
      </c>
      <c r="DB56">
        <f t="shared" si="20"/>
        <v>4.5</v>
      </c>
      <c r="DC56">
        <f t="shared" si="20"/>
        <v>5</v>
      </c>
      <c r="DD56" s="11">
        <f t="shared" si="21"/>
        <v>2.6666666666666668E-2</v>
      </c>
      <c r="DE56" s="11">
        <f t="shared" si="21"/>
        <v>0.02</v>
      </c>
      <c r="DF56" s="11">
        <f t="shared" si="21"/>
        <v>1.6E-2</v>
      </c>
      <c r="DG56" s="11">
        <f t="shared" si="21"/>
        <v>1.3333333333333334E-2</v>
      </c>
      <c r="DH56" s="11">
        <f t="shared" si="21"/>
        <v>1.1428571428571429E-2</v>
      </c>
      <c r="DI56" s="11">
        <f t="shared" si="21"/>
        <v>0.01</v>
      </c>
      <c r="DJ56" s="11">
        <f t="shared" si="21"/>
        <v>8.8888888888888889E-3</v>
      </c>
      <c r="DK56" s="11">
        <f t="shared" si="21"/>
        <v>8.0000000000000002E-3</v>
      </c>
    </row>
    <row r="57" spans="1:115">
      <c r="A57">
        <f>'2000 250 200 1'!A58</f>
        <v>54</v>
      </c>
      <c r="B57">
        <f t="shared" si="6"/>
        <v>-540</v>
      </c>
      <c r="C57">
        <f>'2000 250 200 1'!B58</f>
        <v>0.51200000000000001</v>
      </c>
      <c r="D57">
        <f t="shared" si="7"/>
        <v>-0.29073003902416922</v>
      </c>
      <c r="E57">
        <f>2*('2000 250 200 15 PP'!E57-'2000 250 200 0 PP'!E57)/('2000 250 200 15 PP'!E57+'2000 250 200 0 PP'!E57)</f>
        <v>1.4980830863675156E-2</v>
      </c>
      <c r="F57">
        <f>2*('2000 250 200 15 PP'!F57-'2000 250 200 0 PP'!F57)/('2000 250 200 15 PP'!F57+'2000 250 200 0 PP'!F57)</f>
        <v>5.325558954718498E-3</v>
      </c>
      <c r="G57">
        <f>2*('2000 250 200 15 PP'!G57-'2000 250 200 0 PP'!G57)/('2000 250 200 15 PP'!G57+'2000 250 200 0 PP'!G57)</f>
        <v>1.4184419004365193E-3</v>
      </c>
      <c r="H57">
        <f>2*('2000 250 200 15 PP'!H57-'2000 250 200 0 PP'!H57)/('2000 250 200 15 PP'!H57+'2000 250 200 0 PP'!H57)</f>
        <v>7.8261255367645171E-4</v>
      </c>
      <c r="I57">
        <f>2*('2000 250 200 15 PP'!I57-'2000 250 200 0 PP'!I57)/('2000 250 200 15 PP'!I57+'2000 250 200 0 PP'!I57)</f>
        <v>7.3116765590900508E-4</v>
      </c>
      <c r="J57">
        <f>2*('2000 250 200 15 PP'!J57-'2000 250 200 0 PP'!J57)/('2000 250 200 15 PP'!J57+'2000 250 200 0 PP'!J57)</f>
        <v>7.3249193593422166E-4</v>
      </c>
      <c r="K57">
        <f>2*('2000 250 200 15 PP'!K57-'2000 250 200 0 PP'!K57)/('2000 250 200 15 PP'!K57+'2000 250 200 0 PP'!K57)</f>
        <v>7.5236239340359141E-4</v>
      </c>
      <c r="L57">
        <f>2*('2000 250 200 15 PP'!L57-'2000 250 200 0 PP'!L57)/('2000 250 200 15 PP'!L57+'2000 250 200 0 PP'!L57)</f>
        <v>7.8440890338129122E-4</v>
      </c>
      <c r="M57">
        <f>2*('2000 250 200 15 PP'!M57-'2000 250 200 0 PP'!M57)/('2000 250 200 15 PP'!M57+'2000 250 200 0 PP'!M57)</f>
        <v>8.1741949429423705E-4</v>
      </c>
      <c r="N57">
        <f>2*('2000 250 200 15 PP'!N57-'2000 250 200 0 PP'!N57)/('2000 250 200 15 PP'!N57+'2000 250 200 0 PP'!N57)</f>
        <v>2.2698904115857919E-2</v>
      </c>
      <c r="O57">
        <f>2*('2000 250 200 15 PP'!O57-'2000 250 200 0 PP'!O57)/('2000 250 200 15 PP'!O57+'2000 250 200 0 PP'!O57)</f>
        <v>9.4022595808141932E-3</v>
      </c>
      <c r="P57">
        <f>2*('2000 250 200 15 PP'!P57-'2000 250 200 0 PP'!P57)/('2000 250 200 15 PP'!P57+'2000 250 200 0 PP'!P57)</f>
        <v>2.2828672593741967E-3</v>
      </c>
      <c r="Q57">
        <f>2*('2000 250 200 15 PP'!Q57-'2000 250 200 0 PP'!Q57)/('2000 250 200 15 PP'!Q57+'2000 250 200 0 PP'!Q57)</f>
        <v>8.6970715388741382E-4</v>
      </c>
      <c r="R57">
        <f>2*('2000 250 200 15 PP'!R57-'2000 250 200 0 PP'!R57)/('2000 250 200 15 PP'!R57+'2000 250 200 0 PP'!R57)</f>
        <v>7.2848687600432255E-4</v>
      </c>
      <c r="S57">
        <f>2*('2000 250 200 15 PP'!S57-'2000 250 200 0 PP'!S57)/('2000 250 200 15 PP'!S57+'2000 250 200 0 PP'!S57)</f>
        <v>6.8573616218632627E-4</v>
      </c>
      <c r="T57">
        <f>2*('2000 250 200 15 PP'!T57-'2000 250 200 0 PP'!T57)/('2000 250 200 15 PP'!T57+'2000 250 200 0 PP'!T57)</f>
        <v>6.6647642773758032E-4</v>
      </c>
      <c r="U57">
        <f>2*('2000 250 200 15 PP'!U57-'2000 250 200 0 PP'!U57)/('2000 250 200 15 PP'!U57+'2000 250 200 0 PP'!U57)</f>
        <v>6.8518649604750023E-4</v>
      </c>
      <c r="V57">
        <f>2*('2000 250 200 15 PP'!V57-'2000 250 200 0 PP'!V57)/('2000 250 200 15 PP'!V57+'2000 250 200 0 PP'!V57)</f>
        <v>3.1242723481556624E-2</v>
      </c>
      <c r="W57">
        <f>2*('2000 250 200 15 PP'!W57-'2000 250 200 0 PP'!W57)/('2000 250 200 15 PP'!W57+'2000 250 200 0 PP'!W57)</f>
        <v>1.5046424595399533E-2</v>
      </c>
      <c r="X57">
        <f>2*('2000 250 200 15 PP'!X57-'2000 250 200 0 PP'!X57)/('2000 250 200 15 PP'!X57+'2000 250 200 0 PP'!X57)</f>
        <v>3.7236661010172064E-3</v>
      </c>
      <c r="Y57">
        <f>2*('2000 250 200 15 PP'!Y57-'2000 250 200 0 PP'!Y57)/('2000 250 200 15 PP'!Y57+'2000 250 200 0 PP'!Y57)</f>
        <v>1.0492838657592187E-3</v>
      </c>
      <c r="Z57">
        <f>2*('2000 250 200 15 PP'!Z57-'2000 250 200 0 PP'!Z57)/('2000 250 200 15 PP'!Z57+'2000 250 200 0 PP'!Z57)</f>
        <v>7.936194049395505E-4</v>
      </c>
      <c r="AA57">
        <f>2*('2000 250 200 15 PP'!AA57-'2000 250 200 0 PP'!AA57)/('2000 250 200 15 PP'!AA57+'2000 250 200 0 PP'!AA57)</f>
        <v>7.1988712549489757E-4</v>
      </c>
      <c r="AB57">
        <f>2*('2000 250 200 15 PP'!AB57-'2000 250 200 0 PP'!AB57)/('2000 250 200 15 PP'!AB57+'2000 250 200 0 PP'!AB57)</f>
        <v>6.2865303267241833E-4</v>
      </c>
      <c r="AC57">
        <f>2*('2000 250 200 15 PP'!AC57-'2000 250 200 0 PP'!AC57)/('2000 250 200 15 PP'!AC57+'2000 250 200 0 PP'!AC57)</f>
        <v>4.0290460878612946E-2</v>
      </c>
      <c r="AD57">
        <f>2*('2000 250 200 15 PP'!AD57-'2000 250 200 0 PP'!AD57)/('2000 250 200 15 PP'!AD57+'2000 250 200 0 PP'!AD57)</f>
        <v>2.2363636762385255E-2</v>
      </c>
      <c r="AE57">
        <f>2*('2000 250 200 15 PP'!AE57-'2000 250 200 0 PP'!AE57)/('2000 250 200 15 PP'!AE57+'2000 250 200 0 PP'!AE57)</f>
        <v>5.9014467179611552E-3</v>
      </c>
      <c r="AF57">
        <f>2*('2000 250 200 15 PP'!AF57-'2000 250 200 0 PP'!AF57)/('2000 250 200 15 PP'!AF57+'2000 250 200 0 PP'!AF57)</f>
        <v>1.3089656037442552E-3</v>
      </c>
      <c r="AG57">
        <f>2*('2000 250 200 15 PP'!AG57-'2000 250 200 0 PP'!AG57)/('2000 250 200 15 PP'!AG57+'2000 250 200 0 PP'!AG57)</f>
        <v>8.8351292883364577E-4</v>
      </c>
      <c r="AH57">
        <f>2*('2000 250 200 15 PP'!AH57-'2000 250 200 0 PP'!AH57)/('2000 250 200 15 PP'!AH57+'2000 250 200 0 PP'!AH57)</f>
        <v>8.4947525470228751E-4</v>
      </c>
      <c r="AI57">
        <f>2*('2000 250 200 15 PP'!AI57-'2000 250 200 0 PP'!AI57)/('2000 250 200 15 PP'!AI57+'2000 250 200 0 PP'!AI57)</f>
        <v>4.9498233811491633E-2</v>
      </c>
      <c r="AJ57">
        <f>2*('2000 250 200 15 PP'!AJ57-'2000 250 200 0 PP'!AJ57)/('2000 250 200 15 PP'!AJ57+'2000 250 200 0 PP'!AJ57)</f>
        <v>3.1471390749383529E-2</v>
      </c>
      <c r="AK57">
        <f>2*('2000 250 200 15 PP'!AK57-'2000 250 200 0 PP'!AK57)/('2000 250 200 15 PP'!AK57+'2000 250 200 0 PP'!AK57)</f>
        <v>9.0142371521891099E-3</v>
      </c>
      <c r="AL57">
        <f>2*('2000 250 200 15 PP'!AL57-'2000 250 200 0 PP'!AL57)/('2000 250 200 15 PP'!AL57+'2000 250 200 0 PP'!AL57)</f>
        <v>1.6680406261766869E-3</v>
      </c>
      <c r="AM57">
        <f>2*('2000 250 200 15 PP'!AM57-'2000 250 200 0 PP'!AM57)/('2000 250 200 15 PP'!AM57+'2000 250 200 0 PP'!AM57)</f>
        <v>9.1806022805903829E-4</v>
      </c>
      <c r="AN57">
        <f>2*('2000 250 200 15 PP'!AN57-'2000 250 200 0 PP'!AN57)/('2000 250 200 15 PP'!AN57+'2000 250 200 0 PP'!AN57)</f>
        <v>5.8404496892733804E-2</v>
      </c>
      <c r="AO57">
        <f>2*('2000 250 200 15 PP'!AO57-'2000 250 200 0 PP'!AO57)/('2000 250 200 15 PP'!AO57+'2000 250 200 0 PP'!AO57)</f>
        <v>4.2519810460505118E-2</v>
      </c>
      <c r="AP57">
        <f>2*('2000 250 200 15 PP'!AP57-'2000 250 200 0 PP'!AP57)/('2000 250 200 15 PP'!AP57+'2000 250 200 0 PP'!AP57)</f>
        <v>1.3283950446177584E-2</v>
      </c>
      <c r="AQ57">
        <f>2*('2000 250 200 15 PP'!AQ57-'2000 250 200 0 PP'!AQ57)/('2000 250 200 15 PP'!AQ57+'2000 250 200 0 PP'!AQ57)</f>
        <v>2.208584643419859E-3</v>
      </c>
      <c r="AR57">
        <f>2*('2000 250 200 15 PP'!AR57-'2000 250 200 0 PP'!AR57)/('2000 250 200 15 PP'!AR57+'2000 250 200 0 PP'!AR57)</f>
        <v>6.626875641239284E-2</v>
      </c>
      <c r="AS57">
        <f>2*('2000 250 200 15 PP'!AS57-'2000 250 200 0 PP'!AS57)/('2000 250 200 15 PP'!AS57+'2000 250 200 0 PP'!AS57)</f>
        <v>5.5724834100561192E-2</v>
      </c>
      <c r="AT57">
        <f>2*('2000 250 200 15 PP'!AT57-'2000 250 200 0 PP'!AT57)/('2000 250 200 15 PP'!AT57+'2000 250 200 0 PP'!AT57)</f>
        <v>1.893291001965804E-2</v>
      </c>
      <c r="AU57">
        <f>2*('2000 250 200 15 PP'!AU57-'2000 250 200 0 PP'!AU57)/('2000 250 200 15 PP'!AU57+'2000 250 200 0 PP'!AU57)</f>
        <v>7.1725789008942969E-2</v>
      </c>
      <c r="AV57">
        <f>2*('2000 250 200 15 PP'!AV57-'2000 250 200 0 PP'!AV57)/('2000 250 200 15 PP'!AV57+'2000 250 200 0 PP'!AV57)</f>
        <v>7.1426155566152394E-2</v>
      </c>
      <c r="AW57">
        <f>2*('2000 250 200 15 PP'!AW57-'2000 250 200 0 PP'!AW57)/('2000 250 200 15 PP'!AW57+'2000 250 200 0 PP'!AW57)</f>
        <v>7.1896350738735779E-2</v>
      </c>
      <c r="AX57">
        <f>'2000 250 200 15 PP'!AX57-'2000 250 200 0 PP'!AX57</f>
        <v>4.1129372782862661E-3</v>
      </c>
      <c r="AY57">
        <f>'2000 250 200 15 PP'!AY57-'2000 250 200 0 PP'!AY57</f>
        <v>1.7485402990078391E-3</v>
      </c>
      <c r="AZ57">
        <f>'2000 250 200 15 PP'!AZ57-'2000 250 200 0 PP'!AZ57</f>
        <v>2.9492964886046469E-4</v>
      </c>
      <c r="BA57">
        <f>'2000 250 200 15 PP'!BA57-'2000 250 200 0 PP'!BA57</f>
        <v>2.4385279836974805E-5</v>
      </c>
      <c r="BB57">
        <f>'2000 250 200 15 PP'!BB57-'2000 250 200 0 PP'!BB57</f>
        <v>-6.3616258585974528E-7</v>
      </c>
      <c r="BC57">
        <f>'2000 250 200 15 PP'!BC57-'2000 250 200 0 PP'!BC57</f>
        <v>-9.6300857028719378E-6</v>
      </c>
      <c r="BD57">
        <f>'2000 250 200 15 PP'!BD57-'2000 250 200 0 PP'!BD57</f>
        <v>-1.5627138647833494E-5</v>
      </c>
      <c r="BE57">
        <f>'2000 250 200 15 PP'!BE57-'2000 250 200 0 PP'!BE57</f>
        <v>-1.6169564096807365E-5</v>
      </c>
      <c r="BF57">
        <f>'2000 250 200 15 PP'!BF57-'2000 250 200 0 PP'!BF57</f>
        <v>4.1851195874938185E-3</v>
      </c>
      <c r="BG57">
        <f>'2000 250 200 15 PP'!BG57-'2000 250 200 0 PP'!BG57</f>
        <v>1.7494255475469789E-3</v>
      </c>
      <c r="BH57">
        <f>'2000 250 200 15 PP'!BH57-'2000 250 200 0 PP'!BH57</f>
        <v>2.8393163919103459E-4</v>
      </c>
      <c r="BI57">
        <f>'2000 250 200 15 PP'!BI57-'2000 250 200 0 PP'!BI57</f>
        <v>2.3349773512121308E-5</v>
      </c>
      <c r="BJ57">
        <f>'2000 250 200 15 PP'!BJ57-'2000 250 200 0 PP'!BJ57</f>
        <v>3.5149521015812035E-6</v>
      </c>
      <c r="BK57">
        <f>'2000 250 200 15 PP'!BK57-'2000 250 200 0 PP'!BK57</f>
        <v>-1.5015938337331614E-6</v>
      </c>
      <c r="BL57">
        <f>'2000 250 200 15 PP'!BL57-'2000 250 200 0 PP'!BL57</f>
        <v>-5.9144463657040403E-6</v>
      </c>
      <c r="BM57">
        <f>'2000 250 200 15 PP'!BM57-'2000 250 200 0 PP'!BM57</f>
        <v>3.6659979707808488E-3</v>
      </c>
      <c r="BN57">
        <f>'2000 250 200 15 PP'!BN57-'2000 250 200 0 PP'!BN57</f>
        <v>1.5949541167243897E-3</v>
      </c>
      <c r="BO57">
        <f>'2000 250 200 15 PP'!BO57-'2000 250 200 0 PP'!BO57</f>
        <v>2.5677294972171333E-4</v>
      </c>
      <c r="BP57">
        <f>'2000 250 200 15 PP'!BP57-'2000 250 200 0 PP'!BP57</f>
        <v>1.9124752530547129E-5</v>
      </c>
      <c r="BQ57">
        <f>'2000 250 200 15 PP'!BQ57-'2000 250 200 0 PP'!BQ57</f>
        <v>3.3466154665748316E-6</v>
      </c>
      <c r="BR57">
        <f>'2000 250 200 15 PP'!BR57-'2000 250 200 0 PP'!BR57</f>
        <v>1.5205248380598113E-6</v>
      </c>
      <c r="BS57">
        <f>'2000 250 200 15 PP'!BS57-'2000 250 200 0 PP'!BS57</f>
        <v>3.0476254667521074E-3</v>
      </c>
      <c r="BT57">
        <f>'2000 250 200 15 PP'!BT57-'2000 250 200 0 PP'!BT57</f>
        <v>1.4340871128427982E-3</v>
      </c>
      <c r="BU57">
        <f>'2000 250 200 15 PP'!BU57-'2000 250 200 0 PP'!BU57</f>
        <v>2.3389549260188075E-4</v>
      </c>
      <c r="BV57">
        <f>'2000 250 200 15 PP'!BV57-'2000 250 200 0 PP'!BV57</f>
        <v>1.5628306500693051E-5</v>
      </c>
      <c r="BW57">
        <f>'2000 250 200 15 PP'!BW57-'2000 250 200 0 PP'!BW57</f>
        <v>1.800108777262957E-6</v>
      </c>
      <c r="BX57">
        <f>'2000 250 200 15 PP'!BX57-'2000 250 200 0 PP'!BX57</f>
        <v>2.435161196843165E-3</v>
      </c>
      <c r="BY57">
        <f>'2000 250 200 15 PP'!BY57-'2000 250 200 0 PP'!BY57</f>
        <v>1.2854901034766719E-3</v>
      </c>
      <c r="BZ57">
        <f>'2000 250 200 15 PP'!BZ57-'2000 250 200 0 PP'!BZ57</f>
        <v>2.1595542523092023E-4</v>
      </c>
      <c r="CA57">
        <f>'2000 250 200 15 PP'!CA57-'2000 250 200 0 PP'!CA57</f>
        <v>1.3587840655596151E-5</v>
      </c>
      <c r="CB57">
        <f>'2000 250 200 15 PP'!CB57-'2000 250 200 0 PP'!CB57</f>
        <v>1.8576827876909605E-3</v>
      </c>
      <c r="CC57">
        <f>'2000 250 200 15 PP'!CC57-'2000 250 200 0 PP'!CC57</f>
        <v>1.1496300063547557E-3</v>
      </c>
      <c r="CD57">
        <f>'2000 250 200 15 PP'!CD57-'2000 250 200 0 PP'!CD57</f>
        <v>2.0143361659886658E-4</v>
      </c>
      <c r="CE57">
        <f>'2000 250 200 15 PP'!CE57-'2000 250 200 0 PP'!CE57</f>
        <v>1.3245329503297522E-3</v>
      </c>
      <c r="CF57">
        <f>'2000 250 200 15 PP'!CF57-'2000 250 200 0 PP'!CF57</f>
        <v>1.0245482317017118E-3</v>
      </c>
      <c r="CG57">
        <f>'2000 250 200 15 PP'!CG57-'2000 250 200 0 PP'!CG57</f>
        <v>8.3867182067912452E-4</v>
      </c>
      <c r="CH57" s="7">
        <v>250</v>
      </c>
      <c r="CI57" s="8">
        <v>250</v>
      </c>
      <c r="CJ57" s="8">
        <v>240</v>
      </c>
      <c r="CK57" s="8">
        <f t="shared" si="8"/>
        <v>1</v>
      </c>
      <c r="CL57" s="8">
        <f t="shared" si="9"/>
        <v>1</v>
      </c>
      <c r="CM57">
        <f t="shared" si="10"/>
        <v>0.04</v>
      </c>
      <c r="CN57">
        <f t="shared" si="14"/>
        <v>375</v>
      </c>
      <c r="CO57">
        <f t="shared" si="22"/>
        <v>500</v>
      </c>
      <c r="CP57">
        <f t="shared" si="22"/>
        <v>625</v>
      </c>
      <c r="CQ57">
        <f t="shared" si="22"/>
        <v>750</v>
      </c>
      <c r="CR57">
        <f t="shared" si="22"/>
        <v>875</v>
      </c>
      <c r="CS57">
        <f t="shared" si="22"/>
        <v>1000</v>
      </c>
      <c r="CT57">
        <f t="shared" si="22"/>
        <v>1125</v>
      </c>
      <c r="CU57">
        <f t="shared" si="22"/>
        <v>1250</v>
      </c>
      <c r="CV57">
        <f t="shared" si="20"/>
        <v>1.5</v>
      </c>
      <c r="CW57">
        <f t="shared" si="20"/>
        <v>2</v>
      </c>
      <c r="CX57">
        <f t="shared" si="20"/>
        <v>2.5</v>
      </c>
      <c r="CY57">
        <f t="shared" si="20"/>
        <v>3</v>
      </c>
      <c r="CZ57">
        <f t="shared" si="20"/>
        <v>3.5</v>
      </c>
      <c r="DA57">
        <f t="shared" si="20"/>
        <v>4</v>
      </c>
      <c r="DB57">
        <f t="shared" si="20"/>
        <v>4.5</v>
      </c>
      <c r="DC57">
        <f t="shared" si="20"/>
        <v>5</v>
      </c>
      <c r="DD57" s="11">
        <f t="shared" si="21"/>
        <v>2.6666666666666668E-2</v>
      </c>
      <c r="DE57" s="11">
        <f t="shared" si="21"/>
        <v>0.02</v>
      </c>
      <c r="DF57" s="11">
        <f t="shared" si="21"/>
        <v>1.6E-2</v>
      </c>
      <c r="DG57" s="11">
        <f t="shared" si="21"/>
        <v>1.3333333333333334E-2</v>
      </c>
      <c r="DH57" s="11">
        <f t="shared" si="21"/>
        <v>1.1428571428571429E-2</v>
      </c>
      <c r="DI57" s="11">
        <f t="shared" si="21"/>
        <v>0.01</v>
      </c>
      <c r="DJ57" s="11">
        <f t="shared" si="21"/>
        <v>8.8888888888888889E-3</v>
      </c>
      <c r="DK57" s="11">
        <f t="shared" si="21"/>
        <v>8.0000000000000002E-3</v>
      </c>
    </row>
    <row r="58" spans="1:115">
      <c r="A58">
        <f>'2000 250 200 1'!A59</f>
        <v>55</v>
      </c>
      <c r="B58">
        <f t="shared" si="6"/>
        <v>-550</v>
      </c>
      <c r="C58">
        <f>'2000 250 200 1'!B59</f>
        <v>0.57469999999999999</v>
      </c>
      <c r="D58">
        <f t="shared" si="7"/>
        <v>-0.24055880286630241</v>
      </c>
      <c r="E58">
        <f>2*('2000 250 200 15 PP'!E58-'2000 250 200 0 PP'!E58)/('2000 250 200 15 PP'!E58+'2000 250 200 0 PP'!E58)</f>
        <v>1.7218843848938806E-2</v>
      </c>
      <c r="F58">
        <f>2*('2000 250 200 15 PP'!F58-'2000 250 200 0 PP'!F58)/('2000 250 200 15 PP'!F58+'2000 250 200 0 PP'!F58)</f>
        <v>6.8741560414830385E-3</v>
      </c>
      <c r="G58">
        <f>2*('2000 250 200 15 PP'!G58-'2000 250 200 0 PP'!G58)/('2000 250 200 15 PP'!G58+'2000 250 200 0 PP'!G58)</f>
        <v>2.0551474527461329E-3</v>
      </c>
      <c r="H58">
        <f>2*('2000 250 200 15 PP'!H58-'2000 250 200 0 PP'!H58)/('2000 250 200 15 PP'!H58+'2000 250 200 0 PP'!H58)</f>
        <v>1.0732061875468745E-3</v>
      </c>
      <c r="I58">
        <f>2*('2000 250 200 15 PP'!I58-'2000 250 200 0 PP'!I58)/('2000 250 200 15 PP'!I58+'2000 250 200 0 PP'!I58)</f>
        <v>9.6194413741883093E-4</v>
      </c>
      <c r="J58">
        <f>2*('2000 250 200 15 PP'!J58-'2000 250 200 0 PP'!J58)/('2000 250 200 15 PP'!J58+'2000 250 200 0 PP'!J58)</f>
        <v>9.4791745609218837E-4</v>
      </c>
      <c r="K58">
        <f>2*('2000 250 200 15 PP'!K58-'2000 250 200 0 PP'!K58)/('2000 250 200 15 PP'!K58+'2000 250 200 0 PP'!K58)</f>
        <v>9.6393250840465586E-4</v>
      </c>
      <c r="L58">
        <f>2*('2000 250 200 15 PP'!L58-'2000 250 200 0 PP'!L58)/('2000 250 200 15 PP'!L58+'2000 250 200 0 PP'!L58)</f>
        <v>9.9086903989434663E-4</v>
      </c>
      <c r="M58">
        <f>2*('2000 250 200 15 PP'!M58-'2000 250 200 0 PP'!M58)/('2000 250 200 15 PP'!M58+'2000 250 200 0 PP'!M58)</f>
        <v>1.0152104347839483E-3</v>
      </c>
      <c r="N58">
        <f>2*('2000 250 200 15 PP'!N58-'2000 250 200 0 PP'!N58)/('2000 250 200 15 PP'!N58+'2000 250 200 0 PP'!N58)</f>
        <v>2.5936398406100892E-2</v>
      </c>
      <c r="O58">
        <f>2*('2000 250 200 15 PP'!O58-'2000 250 200 0 PP'!O58)/('2000 250 200 15 PP'!O58+'2000 250 200 0 PP'!O58)</f>
        <v>1.1994325742424265E-2</v>
      </c>
      <c r="P58">
        <f>2*('2000 250 200 15 PP'!P58-'2000 250 200 0 PP'!P58)/('2000 250 200 15 PP'!P58+'2000 250 200 0 PP'!P58)</f>
        <v>3.3965825073477753E-3</v>
      </c>
      <c r="Q58">
        <f>2*('2000 250 200 15 PP'!Q58-'2000 250 200 0 PP'!Q58)/('2000 250 200 15 PP'!Q58+'2000 250 200 0 PP'!Q58)</f>
        <v>1.2619102473260912E-3</v>
      </c>
      <c r="R58">
        <f>2*('2000 250 200 15 PP'!R58-'2000 250 200 0 PP'!R58)/('2000 250 200 15 PP'!R58+'2000 250 200 0 PP'!R58)</f>
        <v>9.9037496819390442E-4</v>
      </c>
      <c r="S58">
        <f>2*('2000 250 200 15 PP'!S58-'2000 250 200 0 PP'!S58)/('2000 250 200 15 PP'!S58+'2000 250 200 0 PP'!S58)</f>
        <v>9.1019671967045685E-4</v>
      </c>
      <c r="T58">
        <f>2*('2000 250 200 15 PP'!T58-'2000 250 200 0 PP'!T58)/('2000 250 200 15 PP'!T58+'2000 250 200 0 PP'!T58)</f>
        <v>8.9169103956305857E-4</v>
      </c>
      <c r="U58">
        <f>2*('2000 250 200 15 PP'!U58-'2000 250 200 0 PP'!U58)/('2000 250 200 15 PP'!U58+'2000 250 200 0 PP'!U58)</f>
        <v>9.1766552162710438E-4</v>
      </c>
      <c r="V58">
        <f>2*('2000 250 200 15 PP'!V58-'2000 250 200 0 PP'!V58)/('2000 250 200 15 PP'!V58+'2000 250 200 0 PP'!V58)</f>
        <v>3.5568497730240206E-2</v>
      </c>
      <c r="W58">
        <f>2*('2000 250 200 15 PP'!W58-'2000 250 200 0 PP'!W58)/('2000 250 200 15 PP'!W58+'2000 250 200 0 PP'!W58)</f>
        <v>1.9001827014490116E-2</v>
      </c>
      <c r="X58">
        <f>2*('2000 250 200 15 PP'!X58-'2000 250 200 0 PP'!X58)/('2000 250 200 15 PP'!X58+'2000 250 200 0 PP'!X58)</f>
        <v>5.5893239305795615E-3</v>
      </c>
      <c r="Y58">
        <f>2*('2000 250 200 15 PP'!Y58-'2000 250 200 0 PP'!Y58)/('2000 250 200 15 PP'!Y58+'2000 250 200 0 PP'!Y58)</f>
        <v>1.6079469380860445E-3</v>
      </c>
      <c r="Z58">
        <f>2*('2000 250 200 15 PP'!Z58-'2000 250 200 0 PP'!Z58)/('2000 250 200 15 PP'!Z58+'2000 250 200 0 PP'!Z58)</f>
        <v>1.1127114393691738E-3</v>
      </c>
      <c r="AA58">
        <f>2*('2000 250 200 15 PP'!AA58-'2000 250 200 0 PP'!AA58)/('2000 250 200 15 PP'!AA58+'2000 250 200 0 PP'!AA58)</f>
        <v>9.4305327779853332E-4</v>
      </c>
      <c r="AB58">
        <f>2*('2000 250 200 15 PP'!AB58-'2000 250 200 0 PP'!AB58)/('2000 250 200 15 PP'!AB58+'2000 250 200 0 PP'!AB58)</f>
        <v>8.3913442122861639E-4</v>
      </c>
      <c r="AC58">
        <f>2*('2000 250 200 15 PP'!AC58-'2000 250 200 0 PP'!AC58)/('2000 250 200 15 PP'!AC58+'2000 250 200 0 PP'!AC58)</f>
        <v>4.5749612582401553E-2</v>
      </c>
      <c r="AD58">
        <f>2*('2000 250 200 15 PP'!AD58-'2000 250 200 0 PP'!AD58)/('2000 250 200 15 PP'!AD58+'2000 250 200 0 PP'!AD58)</f>
        <v>2.8020184354864041E-2</v>
      </c>
      <c r="AE58">
        <f>2*('2000 250 200 15 PP'!AE58-'2000 250 200 0 PP'!AE58)/('2000 250 200 15 PP'!AE58+'2000 250 200 0 PP'!AE58)</f>
        <v>8.8684981989658913E-3</v>
      </c>
      <c r="AF58">
        <f>2*('2000 250 200 15 PP'!AF58-'2000 250 200 0 PP'!AF58)/('2000 250 200 15 PP'!AF58+'2000 250 200 0 PP'!AF58)</f>
        <v>2.1122589173496846E-3</v>
      </c>
      <c r="AG58">
        <f>2*('2000 250 200 15 PP'!AG58-'2000 250 200 0 PP'!AG58)/('2000 250 200 15 PP'!AG58+'2000 250 200 0 PP'!AG58)</f>
        <v>1.319857050536076E-3</v>
      </c>
      <c r="AH58">
        <f>2*('2000 250 200 15 PP'!AH58-'2000 250 200 0 PP'!AH58)/('2000 250 200 15 PP'!AH58+'2000 250 200 0 PP'!AH58)</f>
        <v>1.0909056769079543E-3</v>
      </c>
      <c r="AI58">
        <f>2*('2000 250 200 15 PP'!AI58-'2000 250 200 0 PP'!AI58)/('2000 250 200 15 PP'!AI58+'2000 250 200 0 PP'!AI58)</f>
        <v>5.6049650541003915E-2</v>
      </c>
      <c r="AJ58">
        <f>2*('2000 250 200 15 PP'!AJ58-'2000 250 200 0 PP'!AJ58)/('2000 250 200 15 PP'!AJ58+'2000 250 200 0 PP'!AJ58)</f>
        <v>3.9205733542514991E-2</v>
      </c>
      <c r="AK58">
        <f>2*('2000 250 200 15 PP'!AK58-'2000 250 200 0 PP'!AK58)/('2000 250 200 15 PP'!AK58+'2000 250 200 0 PP'!AK58)</f>
        <v>1.3526263069432054E-2</v>
      </c>
      <c r="AL58">
        <f>2*('2000 250 200 15 PP'!AL58-'2000 250 200 0 PP'!AL58)/('2000 250 200 15 PP'!AL58+'2000 250 200 0 PP'!AL58)</f>
        <v>2.7832250078488074E-3</v>
      </c>
      <c r="AM58">
        <f>2*('2000 250 200 15 PP'!AM58-'2000 250 200 0 PP'!AM58)/('2000 250 200 15 PP'!AM58+'2000 250 200 0 PP'!AM58)</f>
        <v>1.5524565437779101E-3</v>
      </c>
      <c r="AN58">
        <f>2*('2000 250 200 15 PP'!AN58-'2000 250 200 0 PP'!AN58)/('2000 250 200 15 PP'!AN58+'2000 250 200 0 PP'!AN58)</f>
        <v>6.5805068797762031E-2</v>
      </c>
      <c r="AO58">
        <f>2*('2000 250 200 15 PP'!AO58-'2000 250 200 0 PP'!AO58)/('2000 250 200 15 PP'!AO58+'2000 250 200 0 PP'!AO58)</f>
        <v>5.2774360415890911E-2</v>
      </c>
      <c r="AP58">
        <f>2*('2000 250 200 15 PP'!AP58-'2000 250 200 0 PP'!AP58)/('2000 250 200 15 PP'!AP58+'2000 250 200 0 PP'!AP58)</f>
        <v>1.9925611800317291E-2</v>
      </c>
      <c r="AQ58">
        <f>2*('2000 250 200 15 PP'!AQ58-'2000 250 200 0 PP'!AQ58)/('2000 250 200 15 PP'!AQ58+'2000 250 200 0 PP'!AQ58)</f>
        <v>3.6745754323550019E-3</v>
      </c>
      <c r="AR58">
        <f>2*('2000 250 200 15 PP'!AR58-'2000 250 200 0 PP'!AR58)/('2000 250 200 15 PP'!AR58+'2000 250 200 0 PP'!AR58)</f>
        <v>7.375575487725447E-2</v>
      </c>
      <c r="AS58">
        <f>2*('2000 250 200 15 PP'!AS58-'2000 250 200 0 PP'!AS58)/('2000 250 200 15 PP'!AS58+'2000 250 200 0 PP'!AS58)</f>
        <v>6.9036822706484854E-2</v>
      </c>
      <c r="AT58">
        <f>2*('2000 250 200 15 PP'!AT58-'2000 250 200 0 PP'!AT58)/('2000 250 200 15 PP'!AT58+'2000 250 200 0 PP'!AT58)</f>
        <v>2.8503283924716946E-2</v>
      </c>
      <c r="AU58">
        <f>2*('2000 250 200 15 PP'!AU58-'2000 250 200 0 PP'!AU58)/('2000 250 200 15 PP'!AU58+'2000 250 200 0 PP'!AU58)</f>
        <v>7.7009442071460099E-2</v>
      </c>
      <c r="AV58">
        <f>2*('2000 250 200 15 PP'!AV58-'2000 250 200 0 PP'!AV58)/('2000 250 200 15 PP'!AV58+'2000 250 200 0 PP'!AV58)</f>
        <v>8.8467409120497942E-2</v>
      </c>
      <c r="AW58">
        <f>2*('2000 250 200 15 PP'!AW58-'2000 250 200 0 PP'!AW58)/('2000 250 200 15 PP'!AW58+'2000 250 200 0 PP'!AW58)</f>
        <v>6.7007559268175684E-2</v>
      </c>
      <c r="AX58">
        <f>'2000 250 200 15 PP'!AX58-'2000 250 200 0 PP'!AX58</f>
        <v>4.4553221281485311E-3</v>
      </c>
      <c r="AY58">
        <f>'2000 250 200 15 PP'!AY58-'2000 250 200 0 PP'!AY58</f>
        <v>2.1627841119216673E-3</v>
      </c>
      <c r="AZ58">
        <f>'2000 250 200 15 PP'!AZ58-'2000 250 200 0 PP'!AZ58</f>
        <v>4.5572386880587956E-4</v>
      </c>
      <c r="BA58">
        <f>'2000 250 200 15 PP'!BA58-'2000 250 200 0 PP'!BA58</f>
        <v>5.2747143550829767E-5</v>
      </c>
      <c r="BB58">
        <f>'2000 250 200 15 PP'!BB58-'2000 250 200 0 PP'!BB58</f>
        <v>6.7387519322725797E-6</v>
      </c>
      <c r="BC58">
        <f>'2000 250 200 15 PP'!BC58-'2000 250 200 0 PP'!BC58</f>
        <v>-7.7619859767952271E-6</v>
      </c>
      <c r="BD58">
        <f>'2000 250 200 15 PP'!BD58-'2000 250 200 0 PP'!BD58</f>
        <v>-1.3135705254962993E-5</v>
      </c>
      <c r="BE58">
        <f>'2000 250 200 15 PP'!BE58-'2000 250 200 0 PP'!BE58</f>
        <v>-1.1923361237425878E-5</v>
      </c>
      <c r="BF58">
        <f>'2000 250 200 15 PP'!BF58-'2000 250 200 0 PP'!BF58</f>
        <v>4.4088121839103989E-3</v>
      </c>
      <c r="BG58">
        <f>'2000 250 200 15 PP'!BG58-'2000 250 200 0 PP'!BG58</f>
        <v>2.129457170350374E-3</v>
      </c>
      <c r="BH58">
        <f>'2000 250 200 15 PP'!BH58-'2000 250 200 0 PP'!BH58</f>
        <v>4.3305639670744578E-4</v>
      </c>
      <c r="BI58">
        <f>'2000 250 200 15 PP'!BI58-'2000 250 200 0 PP'!BI58</f>
        <v>4.7296302393640133E-5</v>
      </c>
      <c r="BJ58">
        <f>'2000 250 200 15 PP'!BJ58-'2000 250 200 0 PP'!BJ58</f>
        <v>9.4579510457951099E-6</v>
      </c>
      <c r="BK58">
        <f>'2000 250 200 15 PP'!BK58-'2000 250 200 0 PP'!BK58</f>
        <v>-9.6384052542669574E-7</v>
      </c>
      <c r="BL58">
        <f>'2000 250 200 15 PP'!BL58-'2000 250 200 0 PP'!BL58</f>
        <v>-5.7548137828988821E-6</v>
      </c>
      <c r="BM58">
        <f>'2000 250 200 15 PP'!BM58-'2000 250 200 0 PP'!BM58</f>
        <v>3.7250484108326126E-3</v>
      </c>
      <c r="BN58">
        <f>'2000 250 200 15 PP'!BN58-'2000 250 200 0 PP'!BN58</f>
        <v>1.9013650385753117E-3</v>
      </c>
      <c r="BO58">
        <f>'2000 250 200 15 PP'!BO58-'2000 250 200 0 PP'!BO58</f>
        <v>3.8624769672034043E-4</v>
      </c>
      <c r="BP58">
        <f>'2000 250 200 15 PP'!BP58-'2000 250 200 0 PP'!BP58</f>
        <v>3.8063596115266163E-5</v>
      </c>
      <c r="BQ58">
        <f>'2000 250 200 15 PP'!BQ58-'2000 250 200 0 PP'!BQ58</f>
        <v>8.4784088222496223E-6</v>
      </c>
      <c r="BR58">
        <f>'2000 250 200 15 PP'!BR58-'2000 250 200 0 PP'!BR58</f>
        <v>2.0524038015293233E-6</v>
      </c>
      <c r="BS58">
        <f>'2000 250 200 15 PP'!BS58-'2000 250 200 0 PP'!BS58</f>
        <v>2.9582377071630667E-3</v>
      </c>
      <c r="BT58">
        <f>'2000 250 200 15 PP'!BT58-'2000 250 200 0 PP'!BT58</f>
        <v>1.6694772159703206E-3</v>
      </c>
      <c r="BU58">
        <f>'2000 250 200 15 PP'!BU58-'2000 250 200 0 PP'!BU58</f>
        <v>3.4701590176429778E-4</v>
      </c>
      <c r="BV58">
        <f>'2000 250 200 15 PP'!BV58-'2000 250 200 0 PP'!BV58</f>
        <v>3.0362455747549866E-5</v>
      </c>
      <c r="BW58">
        <f>'2000 250 200 15 PP'!BW58-'2000 250 200 0 PP'!BW58</f>
        <v>6.2392660669322725E-6</v>
      </c>
      <c r="BX58">
        <f>'2000 250 200 15 PP'!BX58-'2000 250 200 0 PP'!BX58</f>
        <v>2.2245971526623637E-3</v>
      </c>
      <c r="BY58">
        <f>'2000 250 200 15 PP'!BY58-'2000 250 200 0 PP'!BY58</f>
        <v>1.4570592449497446E-3</v>
      </c>
      <c r="BZ58">
        <f>'2000 250 200 15 PP'!BZ58-'2000 250 200 0 PP'!BZ58</f>
        <v>3.1643882783434149E-4</v>
      </c>
      <c r="CA58">
        <f>'2000 250 200 15 PP'!CA58-'2000 250 200 0 PP'!CA58</f>
        <v>2.4865130279390357E-5</v>
      </c>
      <c r="CB58">
        <f>'2000 250 200 15 PP'!CB58-'2000 250 200 0 PP'!CB58</f>
        <v>1.5541914238470893E-3</v>
      </c>
      <c r="CC58">
        <f>'2000 250 200 15 PP'!CC58-'2000 250 200 0 PP'!CC58</f>
        <v>1.2639141876397315E-3</v>
      </c>
      <c r="CD58">
        <f>'2000 250 200 15 PP'!CD58-'2000 250 200 0 PP'!CD58</f>
        <v>2.9232934282656838E-4</v>
      </c>
      <c r="CE58">
        <f>'2000 250 200 15 PP'!CE58-'2000 250 200 0 PP'!CE58</f>
        <v>9.5532535218969573E-4</v>
      </c>
      <c r="CF58">
        <f>'2000 250 200 15 PP'!CF58-'2000 250 200 0 PP'!CF58</f>
        <v>1.0867216025831367E-3</v>
      </c>
      <c r="CG58">
        <f>'2000 250 200 15 PP'!CG58-'2000 250 200 0 PP'!CG58</f>
        <v>4.2963662662854479E-4</v>
      </c>
      <c r="CH58" s="7">
        <v>250</v>
      </c>
      <c r="CI58" s="8">
        <v>250</v>
      </c>
      <c r="CJ58" s="8">
        <v>240</v>
      </c>
      <c r="CK58" s="8">
        <f t="shared" si="8"/>
        <v>1</v>
      </c>
      <c r="CL58" s="8">
        <f t="shared" si="9"/>
        <v>1</v>
      </c>
      <c r="CM58">
        <f t="shared" si="10"/>
        <v>0.04</v>
      </c>
      <c r="CN58">
        <f t="shared" si="14"/>
        <v>375</v>
      </c>
      <c r="CO58">
        <f t="shared" si="22"/>
        <v>500</v>
      </c>
      <c r="CP58">
        <f t="shared" si="22"/>
        <v>625</v>
      </c>
      <c r="CQ58">
        <f t="shared" si="22"/>
        <v>750</v>
      </c>
      <c r="CR58">
        <f t="shared" si="22"/>
        <v>875</v>
      </c>
      <c r="CS58">
        <f t="shared" si="22"/>
        <v>1000</v>
      </c>
      <c r="CT58">
        <f t="shared" si="22"/>
        <v>1125</v>
      </c>
      <c r="CU58">
        <f t="shared" si="22"/>
        <v>1250</v>
      </c>
      <c r="CV58">
        <f t="shared" si="20"/>
        <v>1.5</v>
      </c>
      <c r="CW58">
        <f t="shared" si="20"/>
        <v>2</v>
      </c>
      <c r="CX58">
        <f t="shared" si="20"/>
        <v>2.5</v>
      </c>
      <c r="CY58">
        <f t="shared" si="20"/>
        <v>3</v>
      </c>
      <c r="CZ58">
        <f t="shared" si="20"/>
        <v>3.5</v>
      </c>
      <c r="DA58">
        <f t="shared" si="20"/>
        <v>4</v>
      </c>
      <c r="DB58">
        <f t="shared" si="20"/>
        <v>4.5</v>
      </c>
      <c r="DC58">
        <f t="shared" si="20"/>
        <v>5</v>
      </c>
      <c r="DD58" s="11">
        <f t="shared" si="21"/>
        <v>2.6666666666666668E-2</v>
      </c>
      <c r="DE58" s="11">
        <f t="shared" si="21"/>
        <v>0.02</v>
      </c>
      <c r="DF58" s="11">
        <f t="shared" si="21"/>
        <v>1.6E-2</v>
      </c>
      <c r="DG58" s="11">
        <f t="shared" si="21"/>
        <v>1.3333333333333334E-2</v>
      </c>
      <c r="DH58" s="11">
        <f t="shared" si="21"/>
        <v>1.1428571428571429E-2</v>
      </c>
      <c r="DI58" s="11">
        <f t="shared" si="21"/>
        <v>0.01</v>
      </c>
      <c r="DJ58" s="11">
        <f t="shared" si="21"/>
        <v>8.8888888888888889E-3</v>
      </c>
      <c r="DK58" s="11">
        <f t="shared" si="21"/>
        <v>8.0000000000000002E-3</v>
      </c>
    </row>
    <row r="59" spans="1:115">
      <c r="A59">
        <f>'2000 250 200 1'!A60</f>
        <v>56</v>
      </c>
      <c r="B59">
        <f t="shared" si="6"/>
        <v>-560</v>
      </c>
      <c r="C59">
        <f>'2000 250 200 1'!B60</f>
        <v>0.64510000000000001</v>
      </c>
      <c r="D59">
        <f t="shared" si="7"/>
        <v>-0.19037295810595026</v>
      </c>
      <c r="E59">
        <f>2*('2000 250 200 15 PP'!E59-'2000 250 200 0 PP'!E59)/('2000 250 200 15 PP'!E59+'2000 250 200 0 PP'!E59)</f>
        <v>1.9645091987556762E-2</v>
      </c>
      <c r="F59">
        <f>2*('2000 250 200 15 PP'!F59-'2000 250 200 0 PP'!F59)/('2000 250 200 15 PP'!F59+'2000 250 200 0 PP'!F59)</f>
        <v>8.6465005022626183E-3</v>
      </c>
      <c r="G59">
        <f>2*('2000 250 200 15 PP'!G59-'2000 250 200 0 PP'!G59)/('2000 250 200 15 PP'!G59+'2000 250 200 0 PP'!G59)</f>
        <v>2.8656411630492975E-3</v>
      </c>
      <c r="H59">
        <f>2*('2000 250 200 15 PP'!H59-'2000 250 200 0 PP'!H59)/('2000 250 200 15 PP'!H59+'2000 250 200 0 PP'!H59)</f>
        <v>1.4219437537467741E-3</v>
      </c>
      <c r="I59">
        <f>2*('2000 250 200 15 PP'!I59-'2000 250 200 0 PP'!I59)/('2000 250 200 15 PP'!I59+'2000 250 200 0 PP'!I59)</f>
        <v>1.2121854209637762E-3</v>
      </c>
      <c r="J59">
        <f>2*('2000 250 200 15 PP'!J59-'2000 250 200 0 PP'!J59)/('2000 250 200 15 PP'!J59+'2000 250 200 0 PP'!J59)</f>
        <v>1.1808256340558071E-3</v>
      </c>
      <c r="K59">
        <f>2*('2000 250 200 15 PP'!K59-'2000 250 200 0 PP'!K59)/('2000 250 200 15 PP'!K59+'2000 250 200 0 PP'!K59)</f>
        <v>1.1915119570122094E-3</v>
      </c>
      <c r="L59">
        <f>2*('2000 250 200 15 PP'!L59-'2000 250 200 0 PP'!L59)/('2000 250 200 15 PP'!L59+'2000 250 200 0 PP'!L59)</f>
        <v>1.2105793955571457E-3</v>
      </c>
      <c r="M59">
        <f>2*('2000 250 200 15 PP'!M59-'2000 250 200 0 PP'!M59)/('2000 250 200 15 PP'!M59+'2000 250 200 0 PP'!M59)</f>
        <v>1.2254669917322993E-3</v>
      </c>
      <c r="N59">
        <f>2*('2000 250 200 15 PP'!N59-'2000 250 200 0 PP'!N59)/('2000 250 200 15 PP'!N59+'2000 250 200 0 PP'!N59)</f>
        <v>2.9480109058931756E-2</v>
      </c>
      <c r="O59">
        <f>2*('2000 250 200 15 PP'!O59-'2000 250 200 0 PP'!O59)/('2000 250 200 15 PP'!O59+'2000 250 200 0 PP'!O59)</f>
        <v>1.4929422057727697E-2</v>
      </c>
      <c r="P59">
        <f>2*('2000 250 200 15 PP'!P59-'2000 250 200 0 PP'!P59)/('2000 250 200 15 PP'!P59+'2000 250 200 0 PP'!P59)</f>
        <v>4.8507941597372983E-3</v>
      </c>
      <c r="Q59">
        <f>2*('2000 250 200 15 PP'!Q59-'2000 250 200 0 PP'!Q59)/('2000 250 200 15 PP'!Q59+'2000 250 200 0 PP'!Q59)</f>
        <v>1.7784821684221712E-3</v>
      </c>
      <c r="R59">
        <f>2*('2000 250 200 15 PP'!R59-'2000 250 200 0 PP'!R59)/('2000 250 200 15 PP'!R59+'2000 250 200 0 PP'!R59)</f>
        <v>1.2758388491365422E-3</v>
      </c>
      <c r="S59">
        <f>2*('2000 250 200 15 PP'!S59-'2000 250 200 0 PP'!S59)/('2000 250 200 15 PP'!S59+'2000 250 200 0 PP'!S59)</f>
        <v>1.1556290785577612E-3</v>
      </c>
      <c r="T59">
        <f>2*('2000 250 200 15 PP'!T59-'2000 250 200 0 PP'!T59)/('2000 250 200 15 PP'!T59+'2000 250 200 0 PP'!T59)</f>
        <v>1.1403358394143257E-3</v>
      </c>
      <c r="U59">
        <f>2*('2000 250 200 15 PP'!U59-'2000 250 200 0 PP'!U59)/('2000 250 200 15 PP'!U59+'2000 250 200 0 PP'!U59)</f>
        <v>1.1657807324966477E-3</v>
      </c>
      <c r="V59">
        <f>2*('2000 250 200 15 PP'!V59-'2000 250 200 0 PP'!V59)/('2000 250 200 15 PP'!V59+'2000 250 200 0 PP'!V59)</f>
        <v>4.0389773905264839E-2</v>
      </c>
      <c r="W59">
        <f>2*('2000 250 200 15 PP'!W59-'2000 250 200 0 PP'!W59)/('2000 250 200 15 PP'!W59+'2000 250 200 0 PP'!W59)</f>
        <v>2.3432727234917662E-2</v>
      </c>
      <c r="X59">
        <f>2*('2000 250 200 15 PP'!X59-'2000 250 200 0 PP'!X59)/('2000 250 200 15 PP'!X59+'2000 250 200 0 PP'!X59)</f>
        <v>8.0398508327212542E-3</v>
      </c>
      <c r="Y59">
        <f>2*('2000 250 200 15 PP'!Y59-'2000 250 200 0 PP'!Y59)/('2000 250 200 15 PP'!Y59+'2000 250 200 0 PP'!Y59)</f>
        <v>2.420857167903189E-3</v>
      </c>
      <c r="Z59">
        <f>2*('2000 250 200 15 PP'!Z59-'2000 250 200 0 PP'!Z59)/('2000 250 200 15 PP'!Z59+'2000 250 200 0 PP'!Z59)</f>
        <v>1.459565824952259E-3</v>
      </c>
      <c r="AA59">
        <f>2*('2000 250 200 15 PP'!AA59-'2000 250 200 0 PP'!AA59)/('2000 250 200 15 PP'!AA59+'2000 250 200 0 PP'!AA59)</f>
        <v>1.1828203237431003E-3</v>
      </c>
      <c r="AB59">
        <f>2*('2000 250 200 15 PP'!AB59-'2000 250 200 0 PP'!AB59)/('2000 250 200 15 PP'!AB59+'2000 250 200 0 PP'!AB59)</f>
        <v>1.0888007594417523E-3</v>
      </c>
      <c r="AC59">
        <f>2*('2000 250 200 15 PP'!AC59-'2000 250 200 0 PP'!AC59)/('2000 250 200 15 PP'!AC59+'2000 250 200 0 PP'!AC59)</f>
        <v>5.2012012792101693E-2</v>
      </c>
      <c r="AD59">
        <f>2*('2000 250 200 15 PP'!AD59-'2000 250 200 0 PP'!AD59)/('2000 250 200 15 PP'!AD59+'2000 250 200 0 PP'!AD59)</f>
        <v>3.4306791188558027E-2</v>
      </c>
      <c r="AE59">
        <f>2*('2000 250 200 15 PP'!AE59-'2000 250 200 0 PP'!AE59)/('2000 250 200 15 PP'!AE59+'2000 250 200 0 PP'!AE59)</f>
        <v>1.2743507570269539E-2</v>
      </c>
      <c r="AF59">
        <f>2*('2000 250 200 15 PP'!AF59-'2000 250 200 0 PP'!AF59)/('2000 250 200 15 PP'!AF59+'2000 250 200 0 PP'!AF59)</f>
        <v>3.4033679566301926E-3</v>
      </c>
      <c r="AG59">
        <f>2*('2000 250 200 15 PP'!AG59-'2000 250 200 0 PP'!AG59)/('2000 250 200 15 PP'!AG59+'2000 250 200 0 PP'!AG59)</f>
        <v>1.7980520679544273E-3</v>
      </c>
      <c r="AH59">
        <f>2*('2000 250 200 15 PP'!AH59-'2000 250 200 0 PP'!AH59)/('2000 250 200 15 PP'!AH59+'2000 250 200 0 PP'!AH59)</f>
        <v>1.3168351450330718E-3</v>
      </c>
      <c r="AI59">
        <f>2*('2000 250 200 15 PP'!AI59-'2000 250 200 0 PP'!AI59)/('2000 250 200 15 PP'!AI59+'2000 250 200 0 PP'!AI59)</f>
        <v>6.3896962856468884E-2</v>
      </c>
      <c r="AJ59">
        <f>2*('2000 250 200 15 PP'!AJ59-'2000 250 200 0 PP'!AJ59)/('2000 250 200 15 PP'!AJ59+'2000 250 200 0 PP'!AJ59)</f>
        <v>4.7779445778023101E-2</v>
      </c>
      <c r="AK59">
        <f>2*('2000 250 200 15 PP'!AK59-'2000 250 200 0 PP'!AK59)/('2000 250 200 15 PP'!AK59+'2000 250 200 0 PP'!AK59)</f>
        <v>1.9341646805397867E-2</v>
      </c>
      <c r="AL59">
        <f>2*('2000 250 200 15 PP'!AL59-'2000 250 200 0 PP'!AL59)/('2000 250 200 15 PP'!AL59+'2000 250 200 0 PP'!AL59)</f>
        <v>4.7694975385302266E-3</v>
      </c>
      <c r="AM59">
        <f>2*('2000 250 200 15 PP'!AM59-'2000 250 200 0 PP'!AM59)/('2000 250 200 15 PP'!AM59+'2000 250 200 0 PP'!AM59)</f>
        <v>2.2875935691377171E-3</v>
      </c>
      <c r="AN59">
        <f>2*('2000 250 200 15 PP'!AN59-'2000 250 200 0 PP'!AN59)/('2000 250 200 15 PP'!AN59+'2000 250 200 0 PP'!AN59)</f>
        <v>7.5243430843158238E-2</v>
      </c>
      <c r="AO59">
        <f>2*('2000 250 200 15 PP'!AO59-'2000 250 200 0 PP'!AO59)/('2000 250 200 15 PP'!AO59+'2000 250 200 0 PP'!AO59)</f>
        <v>6.4206308325750527E-2</v>
      </c>
      <c r="AP59">
        <f>2*('2000 250 200 15 PP'!AP59-'2000 250 200 0 PP'!AP59)/('2000 250 200 15 PP'!AP59+'2000 250 200 0 PP'!AP59)</f>
        <v>2.8335532537032714E-2</v>
      </c>
      <c r="AQ59">
        <f>2*('2000 250 200 15 PP'!AQ59-'2000 250 200 0 PP'!AQ59)/('2000 250 200 15 PP'!AQ59+'2000 250 200 0 PP'!AQ59)</f>
        <v>6.5804530975690856E-3</v>
      </c>
      <c r="AR59">
        <f>2*('2000 250 200 15 PP'!AR59-'2000 250 200 0 PP'!AR59)/('2000 250 200 15 PP'!AR59+'2000 250 200 0 PP'!AR59)</f>
        <v>8.4137015588110695E-2</v>
      </c>
      <c r="AS59">
        <f>2*('2000 250 200 15 PP'!AS59-'2000 250 200 0 PP'!AS59)/('2000 250 200 15 PP'!AS59+'2000 250 200 0 PP'!AS59)</f>
        <v>8.4138355463733078E-2</v>
      </c>
      <c r="AT59">
        <f>2*('2000 250 200 15 PP'!AT59-'2000 250 200 0 PP'!AT59)/('2000 250 200 15 PP'!AT59+'2000 250 200 0 PP'!AT59)</f>
        <v>4.0405256220056127E-2</v>
      </c>
      <c r="AU59">
        <f>2*('2000 250 200 15 PP'!AU59-'2000 250 200 0 PP'!AU59)/('2000 250 200 15 PP'!AU59+'2000 250 200 0 PP'!AU59)</f>
        <v>8.4135575805098464E-2</v>
      </c>
      <c r="AV59">
        <f>2*('2000 250 200 15 PP'!AV59-'2000 250 200 0 PP'!AV59)/('2000 250 200 15 PP'!AV59+'2000 250 200 0 PP'!AV59)</f>
        <v>0.10846017416679112</v>
      </c>
      <c r="AW59">
        <f>2*('2000 250 200 15 PP'!AW59-'2000 250 200 0 PP'!AW59)/('2000 250 200 15 PP'!AW59+'2000 250 200 0 PP'!AW59)</f>
        <v>2.9859040379337044E-2</v>
      </c>
      <c r="AX59">
        <f>'2000 250 200 15 PP'!AX59-'2000 250 200 0 PP'!AX59</f>
        <v>4.7923250158002917E-3</v>
      </c>
      <c r="AY59">
        <f>'2000 250 200 15 PP'!AY59-'2000 250 200 0 PP'!AY59</f>
        <v>2.6034921151772972E-3</v>
      </c>
      <c r="AZ59">
        <f>'2000 250 200 15 PP'!AZ59-'2000 250 200 0 PP'!AZ59</f>
        <v>6.7052077519197395E-4</v>
      </c>
      <c r="BA59">
        <f>'2000 250 200 15 PP'!BA59-'2000 250 200 0 PP'!BA59</f>
        <v>9.9460707026349793E-5</v>
      </c>
      <c r="BB59">
        <f>'2000 250 200 15 PP'!BB59-'2000 250 200 0 PP'!BB59</f>
        <v>1.5067382017647235E-5</v>
      </c>
      <c r="BC59">
        <f>'2000 250 200 15 PP'!BC59-'2000 250 200 0 PP'!BC59</f>
        <v>-5.1796078992250028E-6</v>
      </c>
      <c r="BD59">
        <f>'2000 250 200 15 PP'!BD59-'2000 250 200 0 PP'!BD59</f>
        <v>-9.2986137837369753E-6</v>
      </c>
      <c r="BE59">
        <f>'2000 250 200 15 PP'!BE59-'2000 250 200 0 PP'!BE59</f>
        <v>-7.2926757241631446E-6</v>
      </c>
      <c r="BF59">
        <f>'2000 250 200 15 PP'!BF59-'2000 250 200 0 PP'!BF59</f>
        <v>4.5960389251164246E-3</v>
      </c>
      <c r="BG59">
        <f>'2000 250 200 15 PP'!BG59-'2000 250 200 0 PP'!BG59</f>
        <v>2.5150084632238334E-3</v>
      </c>
      <c r="BH59">
        <f>'2000 250 200 15 PP'!BH59-'2000 250 200 0 PP'!BH59</f>
        <v>6.2872157115097249E-4</v>
      </c>
      <c r="BI59">
        <f>'2000 250 200 15 PP'!BI59-'2000 250 200 0 PP'!BI59</f>
        <v>8.821007654596924E-5</v>
      </c>
      <c r="BJ59">
        <f>'2000 250 200 15 PP'!BJ59-'2000 250 200 0 PP'!BJ59</f>
        <v>1.5963459404827463E-5</v>
      </c>
      <c r="BK59">
        <f>'2000 250 200 15 PP'!BK59-'2000 250 200 0 PP'!BK59</f>
        <v>-4.0051775837546266E-7</v>
      </c>
      <c r="BL59">
        <f>'2000 250 200 15 PP'!BL59-'2000 250 200 0 PP'!BL59</f>
        <v>-4.6126835817478229E-6</v>
      </c>
      <c r="BM59">
        <f>'2000 250 200 15 PP'!BM59-'2000 250 200 0 PP'!BM59</f>
        <v>3.7310194819943354E-3</v>
      </c>
      <c r="BN59">
        <f>'2000 250 200 15 PP'!BN59-'2000 250 200 0 PP'!BN59</f>
        <v>2.1906561630690297E-3</v>
      </c>
      <c r="BO59">
        <f>'2000 250 200 15 PP'!BO59-'2000 250 200 0 PP'!BO59</f>
        <v>5.5124849788766583E-4</v>
      </c>
      <c r="BP59">
        <f>'2000 250 200 15 PP'!BP59-'2000 250 200 0 PP'!BP59</f>
        <v>7.2277834297813925E-5</v>
      </c>
      <c r="BQ59">
        <f>'2000 250 200 15 PP'!BQ59-'2000 250 200 0 PP'!BQ59</f>
        <v>1.4152490062847856E-5</v>
      </c>
      <c r="BR59">
        <f>'2000 250 200 15 PP'!BR59-'2000 250 200 0 PP'!BR59</f>
        <v>2.0530765039925014E-6</v>
      </c>
      <c r="BS59">
        <f>'2000 250 200 15 PP'!BS59-'2000 250 200 0 PP'!BS59</f>
        <v>2.8131113858404291E-3</v>
      </c>
      <c r="BT59">
        <f>'2000 250 200 15 PP'!BT59-'2000 250 200 0 PP'!BT59</f>
        <v>1.8693574404907778E-3</v>
      </c>
      <c r="BU59">
        <f>'2000 250 200 15 PP'!BU59-'2000 250 200 0 PP'!BU59</f>
        <v>4.855636339529297E-4</v>
      </c>
      <c r="BV59">
        <f>'2000 250 200 15 PP'!BV59-'2000 250 200 0 PP'!BV59</f>
        <v>5.9031624598478161E-5</v>
      </c>
      <c r="BW59">
        <f>'2000 250 200 15 PP'!BW59-'2000 250 200 0 PP'!BW59</f>
        <v>1.1531173359563204E-5</v>
      </c>
      <c r="BX59">
        <f>'2000 250 200 15 PP'!BX59-'2000 250 200 0 PP'!BX59</f>
        <v>1.967210720379569E-3</v>
      </c>
      <c r="BY59">
        <f>'2000 250 200 15 PP'!BY59-'2000 250 200 0 PP'!BY59</f>
        <v>1.5795807229229304E-3</v>
      </c>
      <c r="BZ59">
        <f>'2000 250 200 15 PP'!BZ59-'2000 250 200 0 PP'!BZ59</f>
        <v>4.3331317004093386E-4</v>
      </c>
      <c r="CA59">
        <f>'2000 250 200 15 PP'!CA59-'2000 250 200 0 PP'!CA59</f>
        <v>4.8823791773332584E-5</v>
      </c>
      <c r="CB59">
        <f>'2000 250 200 15 PP'!CB59-'2000 250 200 0 PP'!CB59</f>
        <v>1.2217683376905611E-3</v>
      </c>
      <c r="CC59">
        <f>'2000 250 200 15 PP'!CC59-'2000 250 200 0 PP'!CC59</f>
        <v>1.320253793667802E-3</v>
      </c>
      <c r="CD59">
        <f>'2000 250 200 15 PP'!CD59-'2000 250 200 0 PP'!CD59</f>
        <v>3.9153207859982282E-4</v>
      </c>
      <c r="CE59">
        <f>'2000 250 200 15 PP'!CE59-'2000 250 200 0 PP'!CE59</f>
        <v>5.8152626310255598E-4</v>
      </c>
      <c r="CF59">
        <f>'2000 250 200 15 PP'!CF59-'2000 250 200 0 PP'!CF59</f>
        <v>1.0863593686538178E-3</v>
      </c>
      <c r="CG59">
        <f>'2000 250 200 15 PP'!CG59-'2000 250 200 0 PP'!CG59</f>
        <v>4.4439485542835389E-5</v>
      </c>
      <c r="CH59" s="7">
        <v>250</v>
      </c>
      <c r="CI59" s="8">
        <v>250</v>
      </c>
      <c r="CJ59" s="8">
        <v>240</v>
      </c>
      <c r="CK59" s="8">
        <f t="shared" si="8"/>
        <v>1</v>
      </c>
      <c r="CL59" s="8">
        <f t="shared" si="9"/>
        <v>1</v>
      </c>
      <c r="CM59">
        <f t="shared" si="10"/>
        <v>0.04</v>
      </c>
      <c r="CN59">
        <f t="shared" si="14"/>
        <v>375</v>
      </c>
      <c r="CO59">
        <f t="shared" si="22"/>
        <v>500</v>
      </c>
      <c r="CP59">
        <f t="shared" si="22"/>
        <v>625</v>
      </c>
      <c r="CQ59">
        <f t="shared" si="22"/>
        <v>750</v>
      </c>
      <c r="CR59">
        <f t="shared" si="22"/>
        <v>875</v>
      </c>
      <c r="CS59">
        <f t="shared" si="22"/>
        <v>1000</v>
      </c>
      <c r="CT59">
        <f t="shared" si="22"/>
        <v>1125</v>
      </c>
      <c r="CU59">
        <f t="shared" si="22"/>
        <v>1250</v>
      </c>
      <c r="CV59">
        <f t="shared" si="20"/>
        <v>1.5</v>
      </c>
      <c r="CW59">
        <f t="shared" si="20"/>
        <v>2</v>
      </c>
      <c r="CX59">
        <f t="shared" si="20"/>
        <v>2.5</v>
      </c>
      <c r="CY59">
        <f t="shared" si="20"/>
        <v>3</v>
      </c>
      <c r="CZ59">
        <f t="shared" si="20"/>
        <v>3.5</v>
      </c>
      <c r="DA59">
        <f t="shared" si="20"/>
        <v>4</v>
      </c>
      <c r="DB59">
        <f t="shared" si="20"/>
        <v>4.5</v>
      </c>
      <c r="DC59">
        <f t="shared" si="20"/>
        <v>5</v>
      </c>
      <c r="DD59" s="11">
        <f t="shared" si="21"/>
        <v>2.6666666666666668E-2</v>
      </c>
      <c r="DE59" s="11">
        <f t="shared" si="21"/>
        <v>0.02</v>
      </c>
      <c r="DF59" s="11">
        <f t="shared" si="21"/>
        <v>1.6E-2</v>
      </c>
      <c r="DG59" s="11">
        <f t="shared" si="21"/>
        <v>1.3333333333333334E-2</v>
      </c>
      <c r="DH59" s="11">
        <f t="shared" si="21"/>
        <v>1.1428571428571429E-2</v>
      </c>
      <c r="DI59" s="11">
        <f t="shared" si="21"/>
        <v>0.01</v>
      </c>
      <c r="DJ59" s="11">
        <f t="shared" si="21"/>
        <v>8.8888888888888889E-3</v>
      </c>
      <c r="DK59" s="11">
        <f t="shared" si="21"/>
        <v>8.0000000000000002E-3</v>
      </c>
    </row>
    <row r="60" spans="1:115">
      <c r="A60">
        <f>'2000 250 200 1'!A61</f>
        <v>57</v>
      </c>
      <c r="B60">
        <f t="shared" si="6"/>
        <v>-570</v>
      </c>
      <c r="C60">
        <f>'2000 250 200 1'!B61</f>
        <v>0.72409999999999997</v>
      </c>
      <c r="D60">
        <f t="shared" si="7"/>
        <v>-0.14020145251943436</v>
      </c>
      <c r="E60">
        <f>2*('2000 250 200 15 PP'!E60-'2000 250 200 0 PP'!E60)/('2000 250 200 15 PP'!E60+'2000 250 200 0 PP'!E60)</f>
        <v>2.2259472548617223E-2</v>
      </c>
      <c r="F60">
        <f>2*('2000 250 200 15 PP'!F60-'2000 250 200 0 PP'!F60)/('2000 250 200 15 PP'!F60+'2000 250 200 0 PP'!F60)</f>
        <v>1.0638009542980227E-2</v>
      </c>
      <c r="G60">
        <f>2*('2000 250 200 15 PP'!G60-'2000 250 200 0 PP'!G60)/('2000 250 200 15 PP'!G60+'2000 250 200 0 PP'!G60)</f>
        <v>3.8777760021530654E-3</v>
      </c>
      <c r="H60">
        <f>2*('2000 250 200 15 PP'!H60-'2000 250 200 0 PP'!H60)/('2000 250 200 15 PP'!H60+'2000 250 200 0 PP'!H60)</f>
        <v>1.849064985483386E-3</v>
      </c>
      <c r="I60">
        <f>2*('2000 250 200 15 PP'!I60-'2000 250 200 0 PP'!I60)/('2000 250 200 15 PP'!I60+'2000 250 200 0 PP'!I60)</f>
        <v>1.486019893047704E-3</v>
      </c>
      <c r="J60">
        <f>2*('2000 250 200 15 PP'!J60-'2000 250 200 0 PP'!J60)/('2000 250 200 15 PP'!J60+'2000 250 200 0 PP'!J60)</f>
        <v>1.4302866648874704E-3</v>
      </c>
      <c r="K60">
        <f>2*('2000 250 200 15 PP'!K60-'2000 250 200 0 PP'!K60)/('2000 250 200 15 PP'!K60+'2000 250 200 0 PP'!K60)</f>
        <v>1.4307819285373504E-3</v>
      </c>
      <c r="L60">
        <f>2*('2000 250 200 15 PP'!L60-'2000 250 200 0 PP'!L60)/('2000 250 200 15 PP'!L60+'2000 250 200 0 PP'!L60)</f>
        <v>1.4393689575655675E-3</v>
      </c>
      <c r="M60">
        <f>2*('2000 250 200 15 PP'!M60-'2000 250 200 0 PP'!M60)/('2000 250 200 15 PP'!M60+'2000 250 200 0 PP'!M60)</f>
        <v>1.4470709330095359E-3</v>
      </c>
      <c r="N60">
        <f>2*('2000 250 200 15 PP'!N60-'2000 250 200 0 PP'!N60)/('2000 250 200 15 PP'!N60+'2000 250 200 0 PP'!N60)</f>
        <v>3.3359827449665098E-2</v>
      </c>
      <c r="O60">
        <f>2*('2000 250 200 15 PP'!O60-'2000 250 200 0 PP'!O60)/('2000 250 200 15 PP'!O60+'2000 250 200 0 PP'!O60)</f>
        <v>1.8193279943750442E-2</v>
      </c>
      <c r="P60">
        <f>2*('2000 250 200 15 PP'!P60-'2000 250 200 0 PP'!P60)/('2000 250 200 15 PP'!P60+'2000 250 200 0 PP'!P60)</f>
        <v>6.6921273100545844E-3</v>
      </c>
      <c r="Q60">
        <f>2*('2000 250 200 15 PP'!Q60-'2000 250 200 0 PP'!Q60)/('2000 250 200 15 PP'!Q60+'2000 250 200 0 PP'!Q60)</f>
        <v>2.4679013537197421E-3</v>
      </c>
      <c r="R60">
        <f>2*('2000 250 200 15 PP'!R60-'2000 250 200 0 PP'!R60)/('2000 250 200 15 PP'!R60+'2000 250 200 0 PP'!R60)</f>
        <v>1.5993224193340688E-3</v>
      </c>
      <c r="S60">
        <f>2*('2000 250 200 15 PP'!S60-'2000 250 200 0 PP'!S60)/('2000 250 200 15 PP'!S60+'2000 250 200 0 PP'!S60)</f>
        <v>1.4291176042801113E-3</v>
      </c>
      <c r="T60">
        <f>2*('2000 250 200 15 PP'!T60-'2000 250 200 0 PP'!T60)/('2000 250 200 15 PP'!T60+'2000 250 200 0 PP'!T60)</f>
        <v>1.4077150368499544E-3</v>
      </c>
      <c r="U60">
        <f>2*('2000 250 200 15 PP'!U60-'2000 250 200 0 PP'!U60)/('2000 250 200 15 PP'!U60+'2000 250 200 0 PP'!U60)</f>
        <v>1.416176642617906E-3</v>
      </c>
      <c r="V60">
        <f>2*('2000 250 200 15 PP'!V60-'2000 250 200 0 PP'!V60)/('2000 250 200 15 PP'!V60+'2000 250 200 0 PP'!V60)</f>
        <v>4.5821901968312949E-2</v>
      </c>
      <c r="W60">
        <f>2*('2000 250 200 15 PP'!W60-'2000 250 200 0 PP'!W60)/('2000 250 200 15 PP'!W60+'2000 250 200 0 PP'!W60)</f>
        <v>2.8317082152425881E-2</v>
      </c>
      <c r="X60">
        <f>2*('2000 250 200 15 PP'!X60-'2000 250 200 0 PP'!X60)/('2000 250 200 15 PP'!X60+'2000 250 200 0 PP'!X60)</f>
        <v>1.1140662216883476E-2</v>
      </c>
      <c r="Y60">
        <f>2*('2000 250 200 15 PP'!Y60-'2000 250 200 0 PP'!Y60)/('2000 250 200 15 PP'!Y60+'2000 250 200 0 PP'!Y60)</f>
        <v>3.5824646879588154E-3</v>
      </c>
      <c r="Z60">
        <f>2*('2000 250 200 15 PP'!Z60-'2000 250 200 0 PP'!Z60)/('2000 250 200 15 PP'!Z60+'2000 250 200 0 PP'!Z60)</f>
        <v>1.8599680544977267E-3</v>
      </c>
      <c r="AA60">
        <f>2*('2000 250 200 15 PP'!AA60-'2000 250 200 0 PP'!AA60)/('2000 250 200 15 PP'!AA60+'2000 250 200 0 PP'!AA60)</f>
        <v>1.4672241229552367E-3</v>
      </c>
      <c r="AB60">
        <f>2*('2000 250 200 15 PP'!AB60-'2000 250 200 0 PP'!AB60)/('2000 250 200 15 PP'!AB60+'2000 250 200 0 PP'!AB60)</f>
        <v>1.3905599276858814E-3</v>
      </c>
      <c r="AC60">
        <f>2*('2000 250 200 15 PP'!AC60-'2000 250 200 0 PP'!AC60)/('2000 250 200 15 PP'!AC60+'2000 250 200 0 PP'!AC60)</f>
        <v>5.9409587635780366E-2</v>
      </c>
      <c r="AD60">
        <f>2*('2000 250 200 15 PP'!AD60-'2000 250 200 0 PP'!AD60)/('2000 250 200 15 PP'!AD60+'2000 250 200 0 PP'!AD60)</f>
        <v>4.1208165732618623E-2</v>
      </c>
      <c r="AE60">
        <f>2*('2000 250 200 15 PP'!AE60-'2000 250 200 0 PP'!AE60)/('2000 250 200 15 PP'!AE60+'2000 250 200 0 PP'!AE60)</f>
        <v>1.7611294762731679E-2</v>
      </c>
      <c r="AF60">
        <f>2*('2000 250 200 15 PP'!AF60-'2000 250 200 0 PP'!AF60)/('2000 250 200 15 PP'!AF60+'2000 250 200 0 PP'!AF60)</f>
        <v>5.3533201151011837E-3</v>
      </c>
      <c r="AG60">
        <f>2*('2000 250 200 15 PP'!AG60-'2000 250 200 0 PP'!AG60)/('2000 250 200 15 PP'!AG60+'2000 250 200 0 PP'!AG60)</f>
        <v>2.3414619900351472E-3</v>
      </c>
      <c r="AH60">
        <f>2*('2000 250 200 15 PP'!AH60-'2000 250 200 0 PP'!AH60)/('2000 250 200 15 PP'!AH60+'2000 250 200 0 PP'!AH60)</f>
        <v>1.5766903289416516E-3</v>
      </c>
      <c r="AI60">
        <f>2*('2000 250 200 15 PP'!AI60-'2000 250 200 0 PP'!AI60)/('2000 250 200 15 PP'!AI60+'2000 250 200 0 PP'!AI60)</f>
        <v>7.3910893015548346E-2</v>
      </c>
      <c r="AJ60">
        <f>2*('2000 250 200 15 PP'!AJ60-'2000 250 200 0 PP'!AJ60)/('2000 250 200 15 PP'!AJ60+'2000 250 200 0 PP'!AJ60)</f>
        <v>5.7226383329406161E-2</v>
      </c>
      <c r="AK60">
        <f>2*('2000 250 200 15 PP'!AK60-'2000 250 200 0 PP'!AK60)/('2000 250 200 15 PP'!AK60+'2000 250 200 0 PP'!AK60)</f>
        <v>2.6565599280086408E-2</v>
      </c>
      <c r="AL60">
        <f>2*('2000 250 200 15 PP'!AL60-'2000 250 200 0 PP'!AL60)/('2000 250 200 15 PP'!AL60+'2000 250 200 0 PP'!AL60)</f>
        <v>7.9381912086531978E-3</v>
      </c>
      <c r="AM60">
        <f>2*('2000 250 200 15 PP'!AM60-'2000 250 200 0 PP'!AM60)/('2000 250 200 15 PP'!AM60+'2000 250 200 0 PP'!AM60)</f>
        <v>3.1215573988706787E-3</v>
      </c>
      <c r="AN60">
        <f>2*('2000 250 200 15 PP'!AN60-'2000 250 200 0 PP'!AN60)/('2000 250 200 15 PP'!AN60+'2000 250 200 0 PP'!AN60)</f>
        <v>8.898008253318139E-2</v>
      </c>
      <c r="AO60">
        <f>2*('2000 250 200 15 PP'!AO60-'2000 250 200 0 PP'!AO60)/('2000 250 200 15 PP'!AO60+'2000 250 200 0 PP'!AO60)</f>
        <v>7.701737922697259E-2</v>
      </c>
      <c r="AP60">
        <f>2*('2000 250 200 15 PP'!AP60-'2000 250 200 0 PP'!AP60)/('2000 250 200 15 PP'!AP60+'2000 250 200 0 PP'!AP60)</f>
        <v>3.8631377179340148E-2</v>
      </c>
      <c r="AQ60">
        <f>2*('2000 250 200 15 PP'!AQ60-'2000 250 200 0 PP'!AQ60)/('2000 250 200 15 PP'!AQ60+'2000 250 200 0 PP'!AQ60)</f>
        <v>1.1496261470839512E-2</v>
      </c>
      <c r="AR60">
        <f>2*('2000 250 200 15 PP'!AR60-'2000 250 200 0 PP'!AR60)/('2000 250 200 15 PP'!AR60+'2000 250 200 0 PP'!AR60)</f>
        <v>0.10353559569736262</v>
      </c>
      <c r="AS60">
        <f>2*('2000 250 200 15 PP'!AS60-'2000 250 200 0 PP'!AS60)/('2000 250 200 15 PP'!AS60+'2000 250 200 0 PP'!AS60)</f>
        <v>0.10173897487472507</v>
      </c>
      <c r="AT60">
        <f>2*('2000 250 200 15 PP'!AT60-'2000 250 200 0 PP'!AT60)/('2000 250 200 15 PP'!AT60+'2000 250 200 0 PP'!AT60)</f>
        <v>5.4742475699947689E-2</v>
      </c>
      <c r="AU60">
        <f>2*('2000 250 200 15 PP'!AU60-'2000 250 200 0 PP'!AU60)/('2000 250 200 15 PP'!AU60+'2000 250 200 0 PP'!AU60)</f>
        <v>0.10865166925807865</v>
      </c>
      <c r="AV60">
        <f>2*('2000 250 200 15 PP'!AV60-'2000 250 200 0 PP'!AV60)/('2000 250 200 15 PP'!AV60+'2000 250 200 0 PP'!AV60)</f>
        <v>0.1336086914937967</v>
      </c>
      <c r="AW60">
        <f>2*('2000 250 200 15 PP'!AW60-'2000 250 200 0 PP'!AW60)/('2000 250 200 15 PP'!AW60+'2000 250 200 0 PP'!AW60)</f>
        <v>0.16942045378209039</v>
      </c>
      <c r="AX60">
        <f>'2000 250 200 15 PP'!AX60-'2000 250 200 0 PP'!AX60</f>
        <v>5.1251274813470249E-3</v>
      </c>
      <c r="AY60">
        <f>'2000 250 200 15 PP'!AY60-'2000 250 200 0 PP'!AY60</f>
        <v>3.0572257823290871E-3</v>
      </c>
      <c r="AZ60">
        <f>'2000 250 200 15 PP'!AZ60-'2000 250 200 0 PP'!AZ60</f>
        <v>9.4316005782030254E-4</v>
      </c>
      <c r="BA60">
        <f>'2000 250 200 15 PP'!BA60-'2000 250 200 0 PP'!BA60</f>
        <v>1.7218535386737122E-4</v>
      </c>
      <c r="BB60">
        <f>'2000 250 200 15 PP'!BB60-'2000 250 200 0 PP'!BB60</f>
        <v>2.6780770338352688E-5</v>
      </c>
      <c r="BC60">
        <f>'2000 250 200 15 PP'!BC60-'2000 250 200 0 PP'!BC60</f>
        <v>-2.4006591481384731E-7</v>
      </c>
      <c r="BD60">
        <f>'2000 250 200 15 PP'!BD60-'2000 250 200 0 PP'!BD60</f>
        <v>-4.1877877655915885E-6</v>
      </c>
      <c r="BE60">
        <f>'2000 250 200 15 PP'!BE60-'2000 250 200 0 PP'!BE60</f>
        <v>-3.7728994115582282E-6</v>
      </c>
      <c r="BF60">
        <f>'2000 250 200 15 PP'!BF60-'2000 250 200 0 PP'!BF60</f>
        <v>4.7474775154770776E-3</v>
      </c>
      <c r="BG60">
        <f>'2000 250 200 15 PP'!BG60-'2000 250 200 0 PP'!BG60</f>
        <v>2.887912168461515E-3</v>
      </c>
      <c r="BH60">
        <f>'2000 250 200 15 PP'!BH60-'2000 250 200 0 PP'!BH60</f>
        <v>8.7150362305331297E-4</v>
      </c>
      <c r="BI60">
        <f>'2000 250 200 15 PP'!BI60-'2000 250 200 0 PP'!BI60</f>
        <v>1.5234362880608976E-4</v>
      </c>
      <c r="BJ60">
        <f>'2000 250 200 15 PP'!BJ60-'2000 250 200 0 PP'!BJ60</f>
        <v>2.4548829674030104E-5</v>
      </c>
      <c r="BK60">
        <f>'2000 250 200 15 PP'!BK60-'2000 250 200 0 PP'!BK60</f>
        <v>1.6762366559161523E-6</v>
      </c>
      <c r="BL60">
        <f>'2000 250 200 15 PP'!BL60-'2000 250 200 0 PP'!BL60</f>
        <v>-1.8461649191198193E-6</v>
      </c>
      <c r="BM60">
        <f>'2000 250 200 15 PP'!BM60-'2000 250 200 0 PP'!BM60</f>
        <v>3.6894837285692678E-3</v>
      </c>
      <c r="BN60">
        <f>'2000 250 200 15 PP'!BN60-'2000 250 200 0 PP'!BN60</f>
        <v>2.443317215137214E-3</v>
      </c>
      <c r="BO60">
        <f>'2000 250 200 15 PP'!BO60-'2000 250 200 0 PP'!BO60</f>
        <v>7.4914005167322356E-4</v>
      </c>
      <c r="BP60">
        <f>'2000 250 200 15 PP'!BP60-'2000 250 200 0 PP'!BP60</f>
        <v>1.2676223641076151E-4</v>
      </c>
      <c r="BQ60">
        <f>'2000 250 200 15 PP'!BQ60-'2000 250 200 0 PP'!BQ60</f>
        <v>2.0901989532921134E-5</v>
      </c>
      <c r="BR60">
        <f>'2000 250 200 15 PP'!BR60-'2000 250 200 0 PP'!BR60</f>
        <v>2.4088462321596171E-6</v>
      </c>
      <c r="BS60">
        <f>'2000 250 200 15 PP'!BS60-'2000 250 200 0 PP'!BS60</f>
        <v>2.625625465126416E-3</v>
      </c>
      <c r="BT60">
        <f>'2000 250 200 15 PP'!BT60-'2000 250 200 0 PP'!BT60</f>
        <v>2.0150095467088083E-3</v>
      </c>
      <c r="BU60">
        <f>'2000 250 200 15 PP'!BU60-'2000 250 200 0 PP'!BU60</f>
        <v>6.4423908286530274E-4</v>
      </c>
      <c r="BV60">
        <f>'2000 250 200 15 PP'!BV60-'2000 250 200 0 PP'!BV60</f>
        <v>1.0601921322291388E-4</v>
      </c>
      <c r="BW60">
        <f>'2000 250 200 15 PP'!BW60-'2000 250 200 0 PP'!BW60</f>
        <v>1.762394053722062E-5</v>
      </c>
      <c r="BX60">
        <f>'2000 250 200 15 PP'!BX60-'2000 250 200 0 PP'!BX60</f>
        <v>1.6853143213079735E-3</v>
      </c>
      <c r="BY60">
        <f>'2000 250 200 15 PP'!BY60-'2000 250 200 0 PP'!BY60</f>
        <v>1.6367953083337439E-3</v>
      </c>
      <c r="BZ60">
        <f>'2000 250 200 15 PP'!BZ60-'2000 250 200 0 PP'!BZ60</f>
        <v>5.5887927023386998E-4</v>
      </c>
      <c r="CA60">
        <f>'2000 250 200 15 PP'!CA60-'2000 250 200 0 PP'!CA60</f>
        <v>8.9668344266227717E-5</v>
      </c>
      <c r="CB60">
        <f>'2000 250 200 15 PP'!CB60-'2000 250 200 0 PP'!CB60</f>
        <v>8.9148104730808753E-4</v>
      </c>
      <c r="CC60">
        <f>'2000 250 200 15 PP'!CC60-'2000 250 200 0 PP'!CC60</f>
        <v>1.306337266326953E-3</v>
      </c>
      <c r="CD60">
        <f>'2000 250 200 15 PP'!CD60-'2000 250 200 0 PP'!CD60</f>
        <v>4.8898354485957599E-4</v>
      </c>
      <c r="CE60">
        <f>'2000 250 200 15 PP'!CE60-'2000 250 200 0 PP'!CE60</f>
        <v>2.4166714213273146E-4</v>
      </c>
      <c r="CF60">
        <f>'2000 250 200 15 PP'!CF60-'2000 250 200 0 PP'!CF60</f>
        <v>1.0165703736380568E-3</v>
      </c>
      <c r="CG60">
        <f>'2000 250 200 15 PP'!CG60-'2000 250 200 0 PP'!CG60</f>
        <v>-2.7326473064384041E-4</v>
      </c>
      <c r="CH60" s="7">
        <v>250</v>
      </c>
      <c r="CI60" s="8">
        <v>250</v>
      </c>
      <c r="CJ60" s="8">
        <v>240</v>
      </c>
      <c r="CK60" s="8">
        <f t="shared" si="8"/>
        <v>1</v>
      </c>
      <c r="CL60" s="8">
        <f t="shared" si="9"/>
        <v>1</v>
      </c>
      <c r="CM60">
        <f t="shared" si="10"/>
        <v>0.04</v>
      </c>
      <c r="CN60">
        <f t="shared" si="14"/>
        <v>375</v>
      </c>
      <c r="CO60">
        <f t="shared" si="22"/>
        <v>500</v>
      </c>
      <c r="CP60">
        <f t="shared" si="22"/>
        <v>625</v>
      </c>
      <c r="CQ60">
        <f t="shared" si="22"/>
        <v>750</v>
      </c>
      <c r="CR60">
        <f t="shared" si="22"/>
        <v>875</v>
      </c>
      <c r="CS60">
        <f t="shared" si="22"/>
        <v>1000</v>
      </c>
      <c r="CT60">
        <f t="shared" si="22"/>
        <v>1125</v>
      </c>
      <c r="CU60">
        <f t="shared" si="22"/>
        <v>1250</v>
      </c>
      <c r="CV60">
        <f t="shared" si="20"/>
        <v>1.5</v>
      </c>
      <c r="CW60">
        <f t="shared" si="20"/>
        <v>2</v>
      </c>
      <c r="CX60">
        <f t="shared" si="20"/>
        <v>2.5</v>
      </c>
      <c r="CY60">
        <f t="shared" si="20"/>
        <v>3</v>
      </c>
      <c r="CZ60">
        <f t="shared" si="20"/>
        <v>3.5</v>
      </c>
      <c r="DA60">
        <f t="shared" si="20"/>
        <v>4</v>
      </c>
      <c r="DB60">
        <f t="shared" si="20"/>
        <v>4.5</v>
      </c>
      <c r="DC60">
        <f t="shared" si="20"/>
        <v>5</v>
      </c>
      <c r="DD60" s="11">
        <f t="shared" si="21"/>
        <v>2.6666666666666668E-2</v>
      </c>
      <c r="DE60" s="11">
        <f t="shared" si="21"/>
        <v>0.02</v>
      </c>
      <c r="DF60" s="11">
        <f t="shared" si="21"/>
        <v>1.6E-2</v>
      </c>
      <c r="DG60" s="11">
        <f t="shared" si="21"/>
        <v>1.3333333333333334E-2</v>
      </c>
      <c r="DH60" s="11">
        <f t="shared" si="21"/>
        <v>1.1428571428571429E-2</v>
      </c>
      <c r="DI60" s="11">
        <f t="shared" si="21"/>
        <v>0.01</v>
      </c>
      <c r="DJ60" s="11">
        <f t="shared" si="21"/>
        <v>8.8888888888888889E-3</v>
      </c>
      <c r="DK60" s="11">
        <f t="shared" si="21"/>
        <v>8.0000000000000002E-3</v>
      </c>
    </row>
    <row r="61" spans="1:115">
      <c r="A61">
        <f>'2000 250 200 1'!A62</f>
        <v>58</v>
      </c>
      <c r="B61">
        <f t="shared" si="6"/>
        <v>-580</v>
      </c>
      <c r="C61">
        <f>'2000 250 200 1'!B62</f>
        <v>0.81269999999999998</v>
      </c>
      <c r="D61">
        <f t="shared" si="7"/>
        <v>-9.0069740247169336E-2</v>
      </c>
      <c r="E61">
        <f>2*('2000 250 200 15 PP'!E61-'2000 250 200 0 PP'!E61)/('2000 250 200 15 PP'!E61+'2000 250 200 0 PP'!E61)</f>
        <v>2.506034972153862E-2</v>
      </c>
      <c r="F61">
        <f>2*('2000 250 200 15 PP'!F61-'2000 250 200 0 PP'!F61)/('2000 250 200 15 PP'!F61+'2000 250 200 0 PP'!F61)</f>
        <v>1.2837157585662512E-2</v>
      </c>
      <c r="G61">
        <f>2*('2000 250 200 15 PP'!G61-'2000 250 200 0 PP'!G61)/('2000 250 200 15 PP'!G61+'2000 250 200 0 PP'!G61)</f>
        <v>5.1133435077439365E-3</v>
      </c>
      <c r="H61">
        <f>2*('2000 250 200 15 PP'!H61-'2000 250 200 0 PP'!H61)/('2000 250 200 15 PP'!H61+'2000 250 200 0 PP'!H61)</f>
        <v>2.380779372723804E-3</v>
      </c>
      <c r="I61">
        <f>2*('2000 250 200 15 PP'!I61-'2000 250 200 0 PP'!I61)/('2000 250 200 15 PP'!I61+'2000 250 200 0 PP'!I61)</f>
        <v>1.7910508243323393E-3</v>
      </c>
      <c r="J61">
        <f>2*('2000 250 200 15 PP'!J61-'2000 250 200 0 PP'!J61)/('2000 250 200 15 PP'!J61+'2000 250 200 0 PP'!J61)</f>
        <v>1.6943728956788405E-3</v>
      </c>
      <c r="K61">
        <f>2*('2000 250 200 15 PP'!K61-'2000 250 200 0 PP'!K61)/('2000 250 200 15 PP'!K61+'2000 250 200 0 PP'!K61)</f>
        <v>1.6775685772974158E-3</v>
      </c>
      <c r="L61">
        <f>2*('2000 250 200 15 PP'!L61-'2000 250 200 0 PP'!L61)/('2000 250 200 15 PP'!L61+'2000 250 200 0 PP'!L61)</f>
        <v>1.6740012370857109E-3</v>
      </c>
      <c r="M61">
        <f>2*('2000 250 200 15 PP'!M61-'2000 250 200 0 PP'!M61)/('2000 250 200 15 PP'!M61+'2000 250 200 0 PP'!M61)</f>
        <v>1.6782334286916151E-3</v>
      </c>
      <c r="N61">
        <f>2*('2000 250 200 15 PP'!N61-'2000 250 200 0 PP'!N61)/('2000 250 200 15 PP'!N61+'2000 250 200 0 PP'!N61)</f>
        <v>3.7613992147424655E-2</v>
      </c>
      <c r="O61">
        <f>2*('2000 250 200 15 PP'!O61-'2000 250 200 0 PP'!O61)/('2000 250 200 15 PP'!O61+'2000 250 200 0 PP'!O61)</f>
        <v>2.1766341415276582E-2</v>
      </c>
      <c r="P61">
        <f>2*('2000 250 200 15 PP'!P61-'2000 250 200 0 PP'!P61)/('2000 250 200 15 PP'!P61+'2000 250 200 0 PP'!P61)</f>
        <v>8.9495091454762261E-3</v>
      </c>
      <c r="Q61">
        <f>2*('2000 250 200 15 PP'!Q61-'2000 250 200 0 PP'!Q61)/('2000 250 200 15 PP'!Q61+'2000 250 200 0 PP'!Q61)</f>
        <v>3.3898492041651981E-3</v>
      </c>
      <c r="R61">
        <f>2*('2000 250 200 15 PP'!R61-'2000 250 200 0 PP'!R61)/('2000 250 200 15 PP'!R61+'2000 250 200 0 PP'!R61)</f>
        <v>1.9879367437239323E-3</v>
      </c>
      <c r="S61">
        <f>2*('2000 250 200 15 PP'!S61-'2000 250 200 0 PP'!S61)/('2000 250 200 15 PP'!S61+'2000 250 200 0 PP'!S61)</f>
        <v>1.7340863026037831E-3</v>
      </c>
      <c r="T61">
        <f>2*('2000 250 200 15 PP'!T61-'2000 250 200 0 PP'!T61)/('2000 250 200 15 PP'!T61+'2000 250 200 0 PP'!T61)</f>
        <v>1.6871606774452568E-3</v>
      </c>
      <c r="U61">
        <f>2*('2000 250 200 15 PP'!U61-'2000 250 200 0 PP'!U61)/('2000 250 200 15 PP'!U61+'2000 250 200 0 PP'!U61)</f>
        <v>1.6612466192180595E-3</v>
      </c>
      <c r="V61">
        <f>2*('2000 250 200 15 PP'!V61-'2000 250 200 0 PP'!V61)/('2000 250 200 15 PP'!V61+'2000 250 200 0 PP'!V61)</f>
        <v>5.203005819890278E-2</v>
      </c>
      <c r="W61">
        <f>2*('2000 250 200 15 PP'!W61-'2000 250 200 0 PP'!W61)/('2000 250 200 15 PP'!W61+'2000 250 200 0 PP'!W61)</f>
        <v>3.3640742005160443E-2</v>
      </c>
      <c r="X61">
        <f>2*('2000 250 200 15 PP'!X61-'2000 250 200 0 PP'!X61)/('2000 250 200 15 PP'!X61+'2000 250 200 0 PP'!X61)</f>
        <v>1.4920296224158244E-2</v>
      </c>
      <c r="Y61">
        <f>2*('2000 250 200 15 PP'!Y61-'2000 250 200 0 PP'!Y61)/('2000 250 200 15 PP'!Y61+'2000 250 200 0 PP'!Y61)</f>
        <v>5.1996483241055491E-3</v>
      </c>
      <c r="Z61">
        <f>2*('2000 250 200 15 PP'!Z61-'2000 250 200 0 PP'!Z61)/('2000 250 200 15 PP'!Z61+'2000 250 200 0 PP'!Z61)</f>
        <v>2.3775815499412676E-3</v>
      </c>
      <c r="AA61">
        <f>2*('2000 250 200 15 PP'!AA61-'2000 250 200 0 PP'!AA61)/('2000 250 200 15 PP'!AA61+'2000 250 200 0 PP'!AA61)</f>
        <v>1.817746766838246E-3</v>
      </c>
      <c r="AB61">
        <f>2*('2000 250 200 15 PP'!AB61-'2000 250 200 0 PP'!AB61)/('2000 250 200 15 PP'!AB61+'2000 250 200 0 PP'!AB61)</f>
        <v>1.7397549396873518E-3</v>
      </c>
      <c r="AC61">
        <f>2*('2000 250 200 15 PP'!AC61-'2000 250 200 0 PP'!AC61)/('2000 250 200 15 PP'!AC61+'2000 250 200 0 PP'!AC61)</f>
        <v>6.8481745987758011E-2</v>
      </c>
      <c r="AD61">
        <f>2*('2000 250 200 15 PP'!AD61-'2000 250 200 0 PP'!AD61)/('2000 250 200 15 PP'!AD61+'2000 250 200 0 PP'!AD61)</f>
        <v>4.875554261863109E-2</v>
      </c>
      <c r="AE61">
        <f>2*('2000 250 200 15 PP'!AE61-'2000 250 200 0 PP'!AE61)/('2000 250 200 15 PP'!AE61+'2000 250 200 0 PP'!AE61)</f>
        <v>2.3498321231572441E-2</v>
      </c>
      <c r="AF61">
        <f>2*('2000 250 200 15 PP'!AF61-'2000 250 200 0 PP'!AF61)/('2000 250 200 15 PP'!AF61+'2000 250 200 0 PP'!AF61)</f>
        <v>8.1282510780680949E-3</v>
      </c>
      <c r="AG61">
        <f>2*('2000 250 200 15 PP'!AG61-'2000 250 200 0 PP'!AG61)/('2000 250 200 15 PP'!AG61+'2000 250 200 0 PP'!AG61)</f>
        <v>3.0661920223895448E-3</v>
      </c>
      <c r="AH61">
        <f>2*('2000 250 200 15 PP'!AH61-'2000 250 200 0 PP'!AH61)/('2000 250 200 15 PP'!AH61+'2000 250 200 0 PP'!AH61)</f>
        <v>1.9292751937622433E-3</v>
      </c>
      <c r="AI61">
        <f>2*('2000 250 200 15 PP'!AI61-'2000 250 200 0 PP'!AI61)/('2000 250 200 15 PP'!AI61+'2000 250 200 0 PP'!AI61)</f>
        <v>8.7816143327671486E-2</v>
      </c>
      <c r="AJ61">
        <f>2*('2000 250 200 15 PP'!AJ61-'2000 250 200 0 PP'!AJ61)/('2000 250 200 15 PP'!AJ61+'2000 250 200 0 PP'!AJ61)</f>
        <v>6.7724332586890187E-2</v>
      </c>
      <c r="AK61">
        <f>2*('2000 250 200 15 PP'!AK61-'2000 250 200 0 PP'!AK61)/('2000 250 200 15 PP'!AK61+'2000 250 200 0 PP'!AK61)</f>
        <v>3.5238488818057905E-2</v>
      </c>
      <c r="AL61">
        <f>2*('2000 250 200 15 PP'!AL61-'2000 250 200 0 PP'!AL61)/('2000 250 200 15 PP'!AL61+'2000 250 200 0 PP'!AL61)</f>
        <v>1.2534251477365138E-2</v>
      </c>
      <c r="AM61">
        <f>2*('2000 250 200 15 PP'!AM61-'2000 250 200 0 PP'!AM61)/('2000 250 200 15 PP'!AM61+'2000 250 200 0 PP'!AM61)</f>
        <v>4.2315772648067887E-3</v>
      </c>
      <c r="AN61">
        <f>2*('2000 250 200 15 PP'!AN61-'2000 250 200 0 PP'!AN61)/('2000 250 200 15 PP'!AN61+'2000 250 200 0 PP'!AN61)</f>
        <v>0.11336171929685712</v>
      </c>
      <c r="AO61">
        <f>2*('2000 250 200 15 PP'!AO61-'2000 250 200 0 PP'!AO61)/('2000 250 200 15 PP'!AO61+'2000 250 200 0 PP'!AO61)</f>
        <v>9.1813445820531886E-2</v>
      </c>
      <c r="AP61">
        <f>2*('2000 250 200 15 PP'!AP61-'2000 250 200 0 PP'!AP61)/('2000 250 200 15 PP'!AP61+'2000 250 200 0 PP'!AP61)</f>
        <v>5.0910650215349254E-2</v>
      </c>
      <c r="AQ61">
        <f>2*('2000 250 200 15 PP'!AQ61-'2000 250 200 0 PP'!AQ61)/('2000 250 200 15 PP'!AQ61+'2000 250 200 0 PP'!AQ61)</f>
        <v>1.8793000599510681E-2</v>
      </c>
      <c r="AR61">
        <f>2*('2000 250 200 15 PP'!AR61-'2000 250 200 0 PP'!AR61)/('2000 250 200 15 PP'!AR61+'2000 250 200 0 PP'!AR61)</f>
        <v>0.17164357499941299</v>
      </c>
      <c r="AS61">
        <f>2*('2000 250 200 15 PP'!AS61-'2000 250 200 0 PP'!AS61)/('2000 250 200 15 PP'!AS61+'2000 250 200 0 PP'!AS61)</f>
        <v>0.1237824171285645</v>
      </c>
      <c r="AT61">
        <f>2*('2000 250 200 15 PP'!AT61-'2000 250 200 0 PP'!AT61)/('2000 250 200 15 PP'!AT61+'2000 250 200 0 PP'!AT61)</f>
        <v>7.17559629253572E-2</v>
      </c>
      <c r="AU61">
        <f>2*('2000 250 200 15 PP'!AU61-'2000 250 200 0 PP'!AU61)/('2000 250 200 15 PP'!AU61+'2000 250 200 0 PP'!AU61)</f>
        <v>3.1413045486682736E-2</v>
      </c>
      <c r="AV61">
        <f>2*('2000 250 200 15 PP'!AV61-'2000 250 200 0 PP'!AV61)/('2000 250 200 15 PP'!AV61+'2000 250 200 0 PP'!AV61)</f>
        <v>0.17065917234371258</v>
      </c>
      <c r="AW61">
        <f>2*('2000 250 200 15 PP'!AW61-'2000 250 200 0 PP'!AW61)/('2000 250 200 15 PP'!AW61+'2000 250 200 0 PP'!AW61)</f>
        <v>0.11586483797710138</v>
      </c>
      <c r="AX61">
        <f>'2000 250 200 15 PP'!AX61-'2000 250 200 0 PP'!AX61</f>
        <v>5.4569602011174667E-3</v>
      </c>
      <c r="AY61">
        <f>'2000 250 200 15 PP'!AY61-'2000 250 200 0 PP'!AY61</f>
        <v>3.5099586898759694E-3</v>
      </c>
      <c r="AZ61">
        <f>'2000 250 200 15 PP'!AZ61-'2000 250 200 0 PP'!AZ61</f>
        <v>1.2720538557399186E-3</v>
      </c>
      <c r="BA61">
        <f>'2000 250 200 15 PP'!BA61-'2000 250 200 0 PP'!BA61</f>
        <v>2.797862010880392E-4</v>
      </c>
      <c r="BB61">
        <f>'2000 250 200 15 PP'!BB61-'2000 250 200 0 PP'!BB61</f>
        <v>4.646070867861396E-5</v>
      </c>
      <c r="BC61">
        <f>'2000 250 200 15 PP'!BC61-'2000 250 200 0 PP'!BC61</f>
        <v>8.1459517799198355E-6</v>
      </c>
      <c r="BD61">
        <f>'2000 250 200 15 PP'!BD61-'2000 250 200 0 PP'!BD61</f>
        <v>1.7398200778395712E-6</v>
      </c>
      <c r="BE61">
        <f>'2000 250 200 15 PP'!BE61-'2000 250 200 0 PP'!BE61</f>
        <v>-2.0732480944252174E-6</v>
      </c>
      <c r="BF61">
        <f>'2000 250 200 15 PP'!BF61-'2000 250 200 0 PP'!BF61</f>
        <v>4.8667827478435233E-3</v>
      </c>
      <c r="BG61">
        <f>'2000 250 200 15 PP'!BG61-'2000 250 200 0 PP'!BG61</f>
        <v>3.2304307756238493E-3</v>
      </c>
      <c r="BH61">
        <f>'2000 250 200 15 PP'!BH61-'2000 250 200 0 PP'!BH61</f>
        <v>1.1558103325008534E-3</v>
      </c>
      <c r="BI61">
        <f>'2000 250 200 15 PP'!BI61-'2000 250 200 0 PP'!BI61</f>
        <v>2.4619730630071057E-4</v>
      </c>
      <c r="BJ61">
        <f>'2000 250 200 15 PP'!BJ61-'2000 250 200 0 PP'!BJ61</f>
        <v>3.8925129413530657E-5</v>
      </c>
      <c r="BK61">
        <f>'2000 250 200 15 PP'!BK61-'2000 250 200 0 PP'!BK61</f>
        <v>6.4359358751334139E-6</v>
      </c>
      <c r="BL61">
        <f>'2000 250 200 15 PP'!BL61-'2000 250 200 0 PP'!BL61</f>
        <v>2.4832224285800675E-6</v>
      </c>
      <c r="BM61">
        <f>'2000 250 200 15 PP'!BM61-'2000 250 200 0 PP'!BM61</f>
        <v>3.6095793518234193E-3</v>
      </c>
      <c r="BN61">
        <f>'2000 250 200 15 PP'!BN61-'2000 250 200 0 PP'!BN61</f>
        <v>2.6425886744397276E-3</v>
      </c>
      <c r="BO61">
        <f>'2000 250 200 15 PP'!BO61-'2000 250 200 0 PP'!BO61</f>
        <v>9.7124253201689992E-4</v>
      </c>
      <c r="BP61">
        <f>'2000 250 200 15 PP'!BP61-'2000 250 200 0 PP'!BP61</f>
        <v>2.0554308383958358E-4</v>
      </c>
      <c r="BQ61">
        <f>'2000 250 200 15 PP'!BQ61-'2000 250 200 0 PP'!BQ61</f>
        <v>3.1383303853087935E-5</v>
      </c>
      <c r="BR61">
        <f>'2000 250 200 15 PP'!BR61-'2000 250 200 0 PP'!BR61</f>
        <v>4.1584165971011999E-6</v>
      </c>
      <c r="BS61">
        <f>'2000 250 200 15 PP'!BS61-'2000 250 200 0 PP'!BS61</f>
        <v>2.4124795163320834E-3</v>
      </c>
      <c r="BT61">
        <f>'2000 250 200 15 PP'!BT61-'2000 250 200 0 PP'!BT61</f>
        <v>2.0931759026749097E-3</v>
      </c>
      <c r="BU61">
        <f>'2000 250 200 15 PP'!BU61-'2000 250 200 0 PP'!BU61</f>
        <v>8.124504884629638E-4</v>
      </c>
      <c r="BV61">
        <f>'2000 250 200 15 PP'!BV61-'2000 250 200 0 PP'!BV61</f>
        <v>1.7354316898974403E-4</v>
      </c>
      <c r="BW61">
        <f>'2000 250 200 15 PP'!BW61-'2000 250 200 0 PP'!BW61</f>
        <v>2.6309676626350836E-5</v>
      </c>
      <c r="BX61">
        <f>'2000 250 200 15 PP'!BX61-'2000 250 200 0 PP'!BX61</f>
        <v>1.4030175647575041E-3</v>
      </c>
      <c r="BY61">
        <f>'2000 250 200 15 PP'!BY61-'2000 250 200 0 PP'!BY61</f>
        <v>1.6204657915915438E-3</v>
      </c>
      <c r="BZ61">
        <f>'2000 250 200 15 PP'!BZ61-'2000 250 200 0 PP'!BZ61</f>
        <v>6.8154718808973586E-4</v>
      </c>
      <c r="CA61">
        <f>'2000 250 200 15 PP'!CA61-'2000 250 200 0 PP'!CA61</f>
        <v>1.4840411790208521E-4</v>
      </c>
      <c r="CB61">
        <f>'2000 250 200 15 PP'!CB61-'2000 250 200 0 PP'!CB61</f>
        <v>5.9327791186766701E-4</v>
      </c>
      <c r="CC61">
        <f>'2000 250 200 15 PP'!CC61-'2000 250 200 0 PP'!CC61</f>
        <v>1.2198526687086184E-3</v>
      </c>
      <c r="CD61">
        <f>'2000 250 200 15 PP'!CD61-'2000 250 200 0 PP'!CD61</f>
        <v>5.7272373429105052E-4</v>
      </c>
      <c r="CE61">
        <f>'2000 250 200 15 PP'!CE61-'2000 250 200 0 PP'!CE61</f>
        <v>-3.0974678475696E-5</v>
      </c>
      <c r="CF61">
        <f>'2000 250 200 15 PP'!CF61-'2000 250 200 0 PP'!CF61</f>
        <v>8.8146984643829029E-4</v>
      </c>
      <c r="CG61">
        <f>'2000 250 200 15 PP'!CG61-'2000 250 200 0 PP'!CG61</f>
        <v>-4.9002603103602289E-4</v>
      </c>
      <c r="CH61" s="7">
        <v>250</v>
      </c>
      <c r="CI61" s="8">
        <v>250</v>
      </c>
      <c r="CJ61" s="8">
        <v>240</v>
      </c>
      <c r="CK61" s="8">
        <f t="shared" si="8"/>
        <v>1</v>
      </c>
      <c r="CL61" s="8">
        <f t="shared" si="9"/>
        <v>1</v>
      </c>
      <c r="CM61">
        <f t="shared" si="10"/>
        <v>0.04</v>
      </c>
      <c r="CN61">
        <f t="shared" si="14"/>
        <v>375</v>
      </c>
      <c r="CO61">
        <f t="shared" si="22"/>
        <v>500</v>
      </c>
      <c r="CP61">
        <f t="shared" si="22"/>
        <v>625</v>
      </c>
      <c r="CQ61">
        <f t="shared" si="22"/>
        <v>750</v>
      </c>
      <c r="CR61">
        <f t="shared" si="22"/>
        <v>875</v>
      </c>
      <c r="CS61">
        <f t="shared" si="22"/>
        <v>1000</v>
      </c>
      <c r="CT61">
        <f t="shared" si="22"/>
        <v>1125</v>
      </c>
      <c r="CU61">
        <f t="shared" si="22"/>
        <v>1250</v>
      </c>
      <c r="CV61">
        <f t="shared" si="20"/>
        <v>1.5</v>
      </c>
      <c r="CW61">
        <f t="shared" si="20"/>
        <v>2</v>
      </c>
      <c r="CX61">
        <f t="shared" si="20"/>
        <v>2.5</v>
      </c>
      <c r="CY61">
        <f t="shared" si="20"/>
        <v>3</v>
      </c>
      <c r="CZ61">
        <f t="shared" si="20"/>
        <v>3.5</v>
      </c>
      <c r="DA61">
        <f t="shared" si="20"/>
        <v>4</v>
      </c>
      <c r="DB61">
        <f t="shared" si="20"/>
        <v>4.5</v>
      </c>
      <c r="DC61">
        <f t="shared" si="20"/>
        <v>5</v>
      </c>
      <c r="DD61" s="11">
        <f t="shared" si="21"/>
        <v>2.6666666666666668E-2</v>
      </c>
      <c r="DE61" s="11">
        <f t="shared" si="21"/>
        <v>0.02</v>
      </c>
      <c r="DF61" s="11">
        <f t="shared" si="21"/>
        <v>1.6E-2</v>
      </c>
      <c r="DG61" s="11">
        <f t="shared" si="21"/>
        <v>1.3333333333333334E-2</v>
      </c>
      <c r="DH61" s="11">
        <f t="shared" si="21"/>
        <v>1.1428571428571429E-2</v>
      </c>
      <c r="DI61" s="11">
        <f t="shared" si="21"/>
        <v>0.01</v>
      </c>
      <c r="DJ61" s="11">
        <f t="shared" si="21"/>
        <v>8.8888888888888889E-3</v>
      </c>
      <c r="DK61" s="11">
        <f t="shared" si="21"/>
        <v>8.0000000000000002E-3</v>
      </c>
    </row>
    <row r="62" spans="1:115">
      <c r="A62">
        <f>'2000 250 200 1'!A63</f>
        <v>59</v>
      </c>
      <c r="B62">
        <f t="shared" si="6"/>
        <v>-590</v>
      </c>
      <c r="C62">
        <f>'2000 250 200 1'!B63</f>
        <v>0.9123</v>
      </c>
      <c r="D62">
        <f t="shared" si="7"/>
        <v>-3.9862325136205398E-2</v>
      </c>
      <c r="E62">
        <f>2*('2000 250 200 15 PP'!E62-'2000 250 200 0 PP'!E62)/('2000 250 200 15 PP'!E62+'2000 250 200 0 PP'!E62)</f>
        <v>2.8045243194796659E-2</v>
      </c>
      <c r="F62">
        <f>2*('2000 250 200 15 PP'!F62-'2000 250 200 0 PP'!F62)/('2000 250 200 15 PP'!F62+'2000 250 200 0 PP'!F62)</f>
        <v>1.5226301309026124E-2</v>
      </c>
      <c r="G62">
        <f>2*('2000 250 200 15 PP'!G62-'2000 250 200 0 PP'!G62)/('2000 250 200 15 PP'!G62+'2000 250 200 0 PP'!G62)</f>
        <v>6.5843607231480805E-3</v>
      </c>
      <c r="H62">
        <f>2*('2000 250 200 15 PP'!H62-'2000 250 200 0 PP'!H62)/('2000 250 200 15 PP'!H62+'2000 250 200 0 PP'!H62)</f>
        <v>3.0480546540020731E-3</v>
      </c>
      <c r="I62">
        <f>2*('2000 250 200 15 PP'!I62-'2000 250 200 0 PP'!I62)/('2000 250 200 15 PP'!I62+'2000 250 200 0 PP'!I62)</f>
        <v>2.1394087876061988E-3</v>
      </c>
      <c r="J62">
        <f>2*('2000 250 200 15 PP'!J62-'2000 250 200 0 PP'!J62)/('2000 250 200 15 PP'!J62+'2000 250 200 0 PP'!J62)</f>
        <v>1.9708542256068511E-3</v>
      </c>
      <c r="K62">
        <f>2*('2000 250 200 15 PP'!K62-'2000 250 200 0 PP'!K62)/('2000 250 200 15 PP'!K62+'2000 250 200 0 PP'!K62)</f>
        <v>1.9289811727883912E-3</v>
      </c>
      <c r="L62">
        <f>2*('2000 250 200 15 PP'!L62-'2000 250 200 0 PP'!L62)/('2000 250 200 15 PP'!L62+'2000 250 200 0 PP'!L62)</f>
        <v>1.9129757168640177E-3</v>
      </c>
      <c r="M62">
        <f>2*('2000 250 200 15 PP'!M62-'2000 250 200 0 PP'!M62)/('2000 250 200 15 PP'!M62+'2000 250 200 0 PP'!M62)</f>
        <v>1.9161091047783568E-3</v>
      </c>
      <c r="N62">
        <f>2*('2000 250 200 15 PP'!N62-'2000 250 200 0 PP'!N62)/('2000 250 200 15 PP'!N62+'2000 250 200 0 PP'!N62)</f>
        <v>4.229346925959316E-2</v>
      </c>
      <c r="O62">
        <f>2*('2000 250 200 15 PP'!O62-'2000 250 200 0 PP'!O62)/('2000 250 200 15 PP'!O62+'2000 250 200 0 PP'!O62)</f>
        <v>2.5628398381542156E-2</v>
      </c>
      <c r="P62">
        <f>2*('2000 250 200 15 PP'!P62-'2000 250 200 0 PP'!P62)/('2000 250 200 15 PP'!P62+'2000 250 200 0 PP'!P62)</f>
        <v>1.1627923650658411E-2</v>
      </c>
      <c r="Q62">
        <f>2*('2000 250 200 15 PP'!Q62-'2000 250 200 0 PP'!Q62)/('2000 250 200 15 PP'!Q62+'2000 250 200 0 PP'!Q62)</f>
        <v>4.6109980880643534E-3</v>
      </c>
      <c r="R62">
        <f>2*('2000 250 200 15 PP'!R62-'2000 250 200 0 PP'!R62)/('2000 250 200 15 PP'!R62+'2000 250 200 0 PP'!R62)</f>
        <v>2.4833906108722051E-3</v>
      </c>
      <c r="S62">
        <f>2*('2000 250 200 15 PP'!S62-'2000 250 200 0 PP'!S62)/('2000 250 200 15 PP'!S62+'2000 250 200 0 PP'!S62)</f>
        <v>2.069941067170772E-3</v>
      </c>
      <c r="T62">
        <f>2*('2000 250 200 15 PP'!T62-'2000 250 200 0 PP'!T62)/('2000 250 200 15 PP'!T62+'2000 250 200 0 PP'!T62)</f>
        <v>1.9720650550400605E-3</v>
      </c>
      <c r="U62">
        <f>2*('2000 250 200 15 PP'!U62-'2000 250 200 0 PP'!U62)/('2000 250 200 15 PP'!U62+'2000 250 200 0 PP'!U62)</f>
        <v>1.9035236812317211E-3</v>
      </c>
      <c r="V62">
        <f>2*('2000 250 200 15 PP'!V62-'2000 250 200 0 PP'!V62)/('2000 250 200 15 PP'!V62+'2000 250 200 0 PP'!V62)</f>
        <v>5.9253329284125696E-2</v>
      </c>
      <c r="W62">
        <f>2*('2000 250 200 15 PP'!W62-'2000 250 200 0 PP'!W62)/('2000 250 200 15 PP'!W62+'2000 250 200 0 PP'!W62)</f>
        <v>3.9412760064849527E-2</v>
      </c>
      <c r="X62">
        <f>2*('2000 250 200 15 PP'!X62-'2000 250 200 0 PP'!X62)/('2000 250 200 15 PP'!X62+'2000 250 200 0 PP'!X62)</f>
        <v>1.9362711740328938E-2</v>
      </c>
      <c r="Y62">
        <f>2*('2000 250 200 15 PP'!Y62-'2000 250 200 0 PP'!Y62)/('2000 250 200 15 PP'!Y62+'2000 250 200 0 PP'!Y62)</f>
        <v>7.3820058757745905E-3</v>
      </c>
      <c r="Z62">
        <f>2*('2000 250 200 15 PP'!Z62-'2000 250 200 0 PP'!Z62)/('2000 250 200 15 PP'!Z62+'2000 250 200 0 PP'!Z62)</f>
        <v>3.1199057337932298E-3</v>
      </c>
      <c r="AA62">
        <f>2*('2000 250 200 15 PP'!AA62-'2000 250 200 0 PP'!AA62)/('2000 250 200 15 PP'!AA62+'2000 250 200 0 PP'!AA62)</f>
        <v>2.2446802979459732E-3</v>
      </c>
      <c r="AB62">
        <f>2*('2000 250 200 15 PP'!AB62-'2000 250 200 0 PP'!AB62)/('2000 250 200 15 PP'!AB62+'2000 250 200 0 PP'!AB62)</f>
        <v>2.1113397673761269E-3</v>
      </c>
      <c r="AC62">
        <f>2*('2000 250 200 15 PP'!AC62-'2000 250 200 0 PP'!AC62)/('2000 250 200 15 PP'!AC62+'2000 250 200 0 PP'!AC62)</f>
        <v>8.0136621687642712E-2</v>
      </c>
      <c r="AD62">
        <f>2*('2000 250 200 15 PP'!AD62-'2000 250 200 0 PP'!AD62)/('2000 250 200 15 PP'!AD62+'2000 250 200 0 PP'!AD62)</f>
        <v>5.7073883099262812E-2</v>
      </c>
      <c r="AE62">
        <f>2*('2000 250 200 15 PP'!AE62-'2000 250 200 0 PP'!AE62)/('2000 250 200 15 PP'!AE62+'2000 250 200 0 PP'!AE62)</f>
        <v>3.0367105271881228E-2</v>
      </c>
      <c r="AF62">
        <f>2*('2000 250 200 15 PP'!AF62-'2000 250 200 0 PP'!AF62)/('2000 250 200 15 PP'!AF62+'2000 250 200 0 PP'!AF62)</f>
        <v>1.1869035331988582E-2</v>
      </c>
      <c r="AG62">
        <f>2*('2000 250 200 15 PP'!AG62-'2000 250 200 0 PP'!AG62)/('2000 250 200 15 PP'!AG62+'2000 250 200 0 PP'!AG62)</f>
        <v>4.2014931876098232E-3</v>
      </c>
      <c r="AH62">
        <f>2*('2000 250 200 15 PP'!AH62-'2000 250 200 0 PP'!AH62)/('2000 250 200 15 PP'!AH62+'2000 250 200 0 PP'!AH62)</f>
        <v>2.4356328660298451E-3</v>
      </c>
      <c r="AI62">
        <f>2*('2000 250 200 15 PP'!AI62-'2000 250 200 0 PP'!AI62)/('2000 250 200 15 PP'!AI62+'2000 250 200 0 PP'!AI62)</f>
        <v>0.10944351208162441</v>
      </c>
      <c r="AJ62">
        <f>2*('2000 250 200 15 PP'!AJ62-'2000 250 200 0 PP'!AJ62)/('2000 250 200 15 PP'!AJ62+'2000 250 200 0 PP'!AJ62)</f>
        <v>7.974486153230799E-2</v>
      </c>
      <c r="AK62">
        <f>2*('2000 250 200 15 PP'!AK62-'2000 250 200 0 PP'!AK62)/('2000 250 200 15 PP'!AK62+'2000 250 200 0 PP'!AK62)</f>
        <v>4.5346550066216712E-2</v>
      </c>
      <c r="AL62">
        <f>2*('2000 250 200 15 PP'!AL62-'2000 250 200 0 PP'!AL62)/('2000 250 200 15 PP'!AL62+'2000 250 200 0 PP'!AL62)</f>
        <v>1.8692485588738979E-2</v>
      </c>
      <c r="AM62">
        <f>2*('2000 250 200 15 PP'!AM62-'2000 250 200 0 PP'!AM62)/('2000 250 200 15 PP'!AM62+'2000 250 200 0 PP'!AM62)</f>
        <v>6.02565456466388E-3</v>
      </c>
      <c r="AN62">
        <f>2*('2000 250 200 15 PP'!AN62-'2000 250 200 0 PP'!AN62)/('2000 250 200 15 PP'!AN62+'2000 250 200 0 PP'!AN62)</f>
        <v>0.17472103879992729</v>
      </c>
      <c r="AO62">
        <f>2*('2000 250 200 15 PP'!AO62-'2000 250 200 0 PP'!AO62)/('2000 250 200 15 PP'!AO62+'2000 250 200 0 PP'!AO62)</f>
        <v>0.1101332719646549</v>
      </c>
      <c r="AP62">
        <f>2*('2000 250 200 15 PP'!AP62-'2000 250 200 0 PP'!AP62)/('2000 250 200 15 PP'!AP62+'2000 250 200 0 PP'!AP62)</f>
        <v>6.532937783016679E-2</v>
      </c>
      <c r="AQ62">
        <f>2*('2000 250 200 15 PP'!AQ62-'2000 250 200 0 PP'!AQ62)/('2000 250 200 15 PP'!AQ62+'2000 250 200 0 PP'!AQ62)</f>
        <v>2.8553709870727466E-2</v>
      </c>
      <c r="AR62">
        <f>2*('2000 250 200 15 PP'!AR62-'2000 250 200 0 PP'!AR62)/('2000 250 200 15 PP'!AR62+'2000 250 200 0 PP'!AR62)</f>
        <v>-0.27657478789019285</v>
      </c>
      <c r="AS62">
        <f>2*('2000 250 200 15 PP'!AS62-'2000 250 200 0 PP'!AS62)/('2000 250 200 15 PP'!AS62+'2000 250 200 0 PP'!AS62)</f>
        <v>0.15582387108278062</v>
      </c>
      <c r="AT62">
        <f>2*('2000 250 200 15 PP'!AT62-'2000 250 200 0 PP'!AT62)/('2000 250 200 15 PP'!AT62+'2000 250 200 0 PP'!AT62)</f>
        <v>9.2128728415151462E-2</v>
      </c>
      <c r="AU62">
        <f>2*('2000 250 200 15 PP'!AU62-'2000 250 200 0 PP'!AU62)/('2000 250 200 15 PP'!AU62+'2000 250 200 0 PP'!AU62)</f>
        <v>5.8861126296748355E-2</v>
      </c>
      <c r="AV62">
        <f>2*('2000 250 200 15 PP'!AV62-'2000 250 200 0 PP'!AV62)/('2000 250 200 15 PP'!AV62+'2000 250 200 0 PP'!AV62)</f>
        <v>0.24744833481702094</v>
      </c>
      <c r="AW62">
        <f>2*('2000 250 200 15 PP'!AW62-'2000 250 200 0 PP'!AW62)/('2000 250 200 15 PP'!AW62+'2000 250 200 0 PP'!AW62)</f>
        <v>0.10437660243841167</v>
      </c>
      <c r="AX62">
        <f>'2000 250 200 15 PP'!AX62-'2000 250 200 0 PP'!AX62</f>
        <v>5.7932542929542974E-3</v>
      </c>
      <c r="AY62">
        <f>'2000 250 200 15 PP'!AY62-'2000 250 200 0 PP'!AY62</f>
        <v>3.9489415550205687E-3</v>
      </c>
      <c r="AZ62">
        <f>'2000 250 200 15 PP'!AZ62-'2000 250 200 0 PP'!AZ62</f>
        <v>1.6490275528054377E-3</v>
      </c>
      <c r="BA62">
        <f>'2000 250 200 15 PP'!BA62-'2000 250 200 0 PP'!BA62</f>
        <v>4.3127920664368102E-4</v>
      </c>
      <c r="BB62">
        <f>'2000 250 200 15 PP'!BB62-'2000 250 200 0 PP'!BB62</f>
        <v>8.1013607002827781E-5</v>
      </c>
      <c r="BC62">
        <f>'2000 250 200 15 PP'!BC62-'2000 250 200 0 PP'!BC62</f>
        <v>2.0299482943270108E-5</v>
      </c>
      <c r="BD62">
        <f>'2000 250 200 15 PP'!BD62-'2000 250 200 0 PP'!BD62</f>
        <v>7.8063539372119628E-6</v>
      </c>
      <c r="BE62">
        <f>'2000 250 200 15 PP'!BE62-'2000 250 200 0 PP'!BE62</f>
        <v>-1.5350223449839273E-6</v>
      </c>
      <c r="BF62">
        <f>'2000 250 200 15 PP'!BF62-'2000 250 200 0 PP'!BF62</f>
        <v>4.960438272126666E-3</v>
      </c>
      <c r="BG62">
        <f>'2000 250 200 15 PP'!BG62-'2000 250 200 0 PP'!BG62</f>
        <v>3.5278125681500322E-3</v>
      </c>
      <c r="BH62">
        <f>'2000 250 200 15 PP'!BH62-'2000 250 200 0 PP'!BH62</f>
        <v>1.4689711565186309E-3</v>
      </c>
      <c r="BI62">
        <f>'2000 250 200 15 PP'!BI62-'2000 250 200 0 PP'!BI62</f>
        <v>3.7540679572153901E-4</v>
      </c>
      <c r="BJ62">
        <f>'2000 250 200 15 PP'!BJ62-'2000 250 200 0 PP'!BJ62</f>
        <v>6.5242236929961839E-5</v>
      </c>
      <c r="BK62">
        <f>'2000 250 200 15 PP'!BK62-'2000 250 200 0 PP'!BK62</f>
        <v>1.4465863819576597E-5</v>
      </c>
      <c r="BL62">
        <f>'2000 250 200 15 PP'!BL62-'2000 250 200 0 PP'!BL62</f>
        <v>7.4782412062129877E-6</v>
      </c>
      <c r="BM62">
        <f>'2000 250 200 15 PP'!BM62-'2000 250 200 0 PP'!BM62</f>
        <v>3.5030126713364584E-3</v>
      </c>
      <c r="BN62">
        <f>'2000 250 200 15 PP'!BN62-'2000 250 200 0 PP'!BN62</f>
        <v>2.7775384738967998E-3</v>
      </c>
      <c r="BO62">
        <f>'2000 250 200 15 PP'!BO62-'2000 250 200 0 PP'!BO62</f>
        <v>1.2024311029395773E-3</v>
      </c>
      <c r="BP62">
        <f>'2000 250 200 15 PP'!BP62-'2000 250 200 0 PP'!BP62</f>
        <v>3.1049433212526623E-4</v>
      </c>
      <c r="BQ62">
        <f>'2000 250 200 15 PP'!BQ62-'2000 250 200 0 PP'!BQ62</f>
        <v>5.0745509001269562E-5</v>
      </c>
      <c r="BR62">
        <f>'2000 250 200 15 PP'!BR62-'2000 250 200 0 PP'!BR62</f>
        <v>8.357707218749344E-6</v>
      </c>
      <c r="BS62">
        <f>'2000 250 200 15 PP'!BS62-'2000 250 200 0 PP'!BS62</f>
        <v>2.1913315870178869E-3</v>
      </c>
      <c r="BT62">
        <f>'2000 250 200 15 PP'!BT62-'2000 250 200 0 PP'!BT62</f>
        <v>2.0994423300362934E-3</v>
      </c>
      <c r="BU62">
        <f>'2000 250 200 15 PP'!BU62-'2000 250 200 0 PP'!BU62</f>
        <v>9.7452953180790849E-4</v>
      </c>
      <c r="BV62">
        <f>'2000 250 200 15 PP'!BV62-'2000 250 200 0 PP'!BV62</f>
        <v>2.6031483932248412E-4</v>
      </c>
      <c r="BW62">
        <f>'2000 250 200 15 PP'!BW62-'2000 250 200 0 PP'!BW62</f>
        <v>4.1647050150639409E-5</v>
      </c>
      <c r="BX62">
        <f>'2000 250 200 15 PP'!BX62-'2000 250 200 0 PP'!BX62</f>
        <v>1.1420809612373919E-3</v>
      </c>
      <c r="BY62">
        <f>'2000 250 200 15 PP'!BY62-'2000 250 200 0 PP'!BY62</f>
        <v>1.5337582360139164E-3</v>
      </c>
      <c r="BZ62">
        <f>'2000 250 200 15 PP'!BZ62-'2000 250 200 0 PP'!BZ62</f>
        <v>7.8679881592771603E-4</v>
      </c>
      <c r="CA62">
        <f>'2000 250 200 15 PP'!CA62-'2000 250 200 0 PP'!CA62</f>
        <v>2.2129201137789482E-4</v>
      </c>
      <c r="CB62">
        <f>'2000 250 200 15 PP'!CB62-'2000 250 200 0 PP'!CB62</f>
        <v>3.4981673531562347E-4</v>
      </c>
      <c r="CC62">
        <f>'2000 250 200 15 PP'!CC62-'2000 250 200 0 PP'!CC62</f>
        <v>1.0714477270994801E-3</v>
      </c>
      <c r="CD62">
        <f>'2000 250 200 15 PP'!CD62-'2000 250 200 0 PP'!CD62</f>
        <v>6.3074885048379232E-4</v>
      </c>
      <c r="CE62">
        <f>'2000 250 200 15 PP'!CE62-'2000 250 200 0 PP'!CE62</f>
        <v>-2.165507085971196E-4</v>
      </c>
      <c r="CF62">
        <f>'2000 250 200 15 PP'!CF62-'2000 250 200 0 PP'!CF62</f>
        <v>6.9818043190160353E-4</v>
      </c>
      <c r="CG62">
        <f>'2000 250 200 15 PP'!CG62-'2000 250 200 0 PP'!CG62</f>
        <v>-5.923994074793805E-4</v>
      </c>
      <c r="CH62" s="7">
        <v>250</v>
      </c>
      <c r="CI62" s="8">
        <v>250</v>
      </c>
      <c r="CJ62" s="8">
        <v>240</v>
      </c>
      <c r="CK62" s="8">
        <f t="shared" si="8"/>
        <v>1</v>
      </c>
      <c r="CL62" s="8">
        <f t="shared" si="9"/>
        <v>1</v>
      </c>
      <c r="CM62">
        <f t="shared" si="10"/>
        <v>0.04</v>
      </c>
      <c r="CN62">
        <f t="shared" si="14"/>
        <v>375</v>
      </c>
      <c r="CO62">
        <f t="shared" si="22"/>
        <v>500</v>
      </c>
      <c r="CP62">
        <f t="shared" si="22"/>
        <v>625</v>
      </c>
      <c r="CQ62">
        <f t="shared" si="22"/>
        <v>750</v>
      </c>
      <c r="CR62">
        <f t="shared" si="22"/>
        <v>875</v>
      </c>
      <c r="CS62">
        <f t="shared" si="22"/>
        <v>1000</v>
      </c>
      <c r="CT62">
        <f t="shared" si="22"/>
        <v>1125</v>
      </c>
      <c r="CU62">
        <f t="shared" si="22"/>
        <v>1250</v>
      </c>
      <c r="CV62">
        <f t="shared" si="20"/>
        <v>1.5</v>
      </c>
      <c r="CW62">
        <f t="shared" si="20"/>
        <v>2</v>
      </c>
      <c r="CX62">
        <f t="shared" si="20"/>
        <v>2.5</v>
      </c>
      <c r="CY62">
        <f t="shared" si="20"/>
        <v>3</v>
      </c>
      <c r="CZ62">
        <f t="shared" si="20"/>
        <v>3.5</v>
      </c>
      <c r="DA62">
        <f t="shared" si="20"/>
        <v>4</v>
      </c>
      <c r="DB62">
        <f t="shared" si="20"/>
        <v>4.5</v>
      </c>
      <c r="DC62">
        <f t="shared" si="20"/>
        <v>5</v>
      </c>
      <c r="DD62" s="11">
        <f t="shared" si="21"/>
        <v>2.6666666666666668E-2</v>
      </c>
      <c r="DE62" s="11">
        <f t="shared" si="21"/>
        <v>0.02</v>
      </c>
      <c r="DF62" s="11">
        <f t="shared" si="21"/>
        <v>1.6E-2</v>
      </c>
      <c r="DG62" s="11">
        <f t="shared" si="21"/>
        <v>1.3333333333333334E-2</v>
      </c>
      <c r="DH62" s="11">
        <f t="shared" si="21"/>
        <v>1.1428571428571429E-2</v>
      </c>
      <c r="DI62" s="11">
        <f t="shared" si="21"/>
        <v>0.01</v>
      </c>
      <c r="DJ62" s="11">
        <f t="shared" si="21"/>
        <v>8.8888888888888889E-3</v>
      </c>
      <c r="DK62" s="11">
        <f t="shared" si="21"/>
        <v>8.0000000000000002E-3</v>
      </c>
    </row>
    <row r="63" spans="1:115">
      <c r="A63">
        <f>'2000 250 200 1'!A64</f>
        <v>60</v>
      </c>
      <c r="B63">
        <f t="shared" si="6"/>
        <v>-600</v>
      </c>
      <c r="C63">
        <f>'2000 250 200 1'!B64</f>
        <v>1.024</v>
      </c>
      <c r="D63">
        <f t="shared" si="7"/>
        <v>1.0299956639811961E-2</v>
      </c>
      <c r="E63">
        <f>2*('2000 250 200 15 PP'!E63-'2000 250 200 0 PP'!E63)/('2000 250 200 15 PP'!E63+'2000 250 200 0 PP'!E63)</f>
        <v>3.1213165526743462E-2</v>
      </c>
      <c r="F63">
        <f>2*('2000 250 200 15 PP'!F63-'2000 250 200 0 PP'!F63)/('2000 250 200 15 PP'!F63+'2000 250 200 0 PP'!F63)</f>
        <v>1.7782596892866997E-2</v>
      </c>
      <c r="G63">
        <f>2*('2000 250 200 15 PP'!G63-'2000 250 200 0 PP'!G63)/('2000 250 200 15 PP'!G63+'2000 250 200 0 PP'!G63)</f>
        <v>8.2906108112335754E-3</v>
      </c>
      <c r="H63">
        <f>2*('2000 250 200 15 PP'!H63-'2000 250 200 0 PP'!H63)/('2000 250 200 15 PP'!H63+'2000 250 200 0 PP'!H63)</f>
        <v>3.8833977761891488E-3</v>
      </c>
      <c r="I63">
        <f>2*('2000 250 200 15 PP'!I63-'2000 250 200 0 PP'!I63)/('2000 250 200 15 PP'!I63+'2000 250 200 0 PP'!I63)</f>
        <v>2.5488574738244487E-3</v>
      </c>
      <c r="J63">
        <f>2*('2000 250 200 15 PP'!J63-'2000 250 200 0 PP'!J63)/('2000 250 200 15 PP'!J63+'2000 250 200 0 PP'!J63)</f>
        <v>2.2592749463617745E-3</v>
      </c>
      <c r="K63">
        <f>2*('2000 250 200 15 PP'!K63-'2000 250 200 0 PP'!K63)/('2000 250 200 15 PP'!K63+'2000 250 200 0 PP'!K63)</f>
        <v>2.1836152132170706E-3</v>
      </c>
      <c r="L63">
        <f>2*('2000 250 200 15 PP'!L63-'2000 250 200 0 PP'!L63)/('2000 250 200 15 PP'!L63+'2000 250 200 0 PP'!L63)</f>
        <v>2.1559164178063992E-3</v>
      </c>
      <c r="M63">
        <f>2*('2000 250 200 15 PP'!M63-'2000 250 200 0 PP'!M63)/('2000 250 200 15 PP'!M63+'2000 250 200 0 PP'!M63)</f>
        <v>2.156838016089934E-3</v>
      </c>
      <c r="N63">
        <f>2*('2000 250 200 15 PP'!N63-'2000 250 200 0 PP'!N63)/('2000 250 200 15 PP'!N63+'2000 250 200 0 PP'!N63)</f>
        <v>4.7470227373734401E-2</v>
      </c>
      <c r="O63">
        <f>2*('2000 250 200 15 PP'!O63-'2000 250 200 0 PP'!O63)/('2000 250 200 15 PP'!O63+'2000 250 200 0 PP'!O63)</f>
        <v>2.9762416748438103E-2</v>
      </c>
      <c r="P63">
        <f>2*('2000 250 200 15 PP'!P63-'2000 250 200 0 PP'!P63)/('2000 250 200 15 PP'!P63+'2000 250 200 0 PP'!P63)</f>
        <v>1.4707018416490504E-2</v>
      </c>
      <c r="Q63">
        <f>2*('2000 250 200 15 PP'!Q63-'2000 250 200 0 PP'!Q63)/('2000 250 200 15 PP'!Q63+'2000 250 200 0 PP'!Q63)</f>
        <v>6.1957069043618931E-3</v>
      </c>
      <c r="R63">
        <f>2*('2000 250 200 15 PP'!R63-'2000 250 200 0 PP'!R63)/('2000 250 200 15 PP'!R63+'2000 250 200 0 PP'!R63)</f>
        <v>3.1414181731394108E-3</v>
      </c>
      <c r="S63">
        <f>2*('2000 250 200 15 PP'!S63-'2000 250 200 0 PP'!S63)/('2000 250 200 15 PP'!S63+'2000 250 200 0 PP'!S63)</f>
        <v>2.4385846508414737E-3</v>
      </c>
      <c r="T63">
        <f>2*('2000 250 200 15 PP'!T63-'2000 250 200 0 PP'!T63)/('2000 250 200 15 PP'!T63+'2000 250 200 0 PP'!T63)</f>
        <v>2.2582662690942604E-3</v>
      </c>
      <c r="U63">
        <f>2*('2000 250 200 15 PP'!U63-'2000 250 200 0 PP'!U63)/('2000 250 200 15 PP'!U63+'2000 250 200 0 PP'!U63)</f>
        <v>2.1531335907667678E-3</v>
      </c>
      <c r="V63">
        <f>2*('2000 250 200 15 PP'!V63-'2000 250 200 0 PP'!V63)/('2000 250 200 15 PP'!V63+'2000 250 200 0 PP'!V63)</f>
        <v>6.7852044953142635E-2</v>
      </c>
      <c r="W63">
        <f>2*('2000 250 200 15 PP'!W63-'2000 250 200 0 PP'!W63)/('2000 250 200 15 PP'!W63+'2000 250 200 0 PP'!W63)</f>
        <v>4.5679288286353759E-2</v>
      </c>
      <c r="X63">
        <f>2*('2000 250 200 15 PP'!X63-'2000 250 200 0 PP'!X63)/('2000 250 200 15 PP'!X63+'2000 250 200 0 PP'!X63)</f>
        <v>2.4412337278240687E-2</v>
      </c>
      <c r="Y63">
        <f>2*('2000 250 200 15 PP'!Y63-'2000 250 200 0 PP'!Y63)/('2000 250 200 15 PP'!Y63+'2000 250 200 0 PP'!Y63)</f>
        <v>1.0224386953104146E-2</v>
      </c>
      <c r="Z63">
        <f>2*('2000 250 200 15 PP'!Z63-'2000 250 200 0 PP'!Z63)/('2000 250 200 15 PP'!Z63+'2000 250 200 0 PP'!Z63)</f>
        <v>4.2279101267438087E-3</v>
      </c>
      <c r="AA63">
        <f>2*('2000 250 200 15 PP'!AA63-'2000 250 200 0 PP'!AA63)/('2000 250 200 15 PP'!AA63+'2000 250 200 0 PP'!AA63)</f>
        <v>2.7610723992256433E-3</v>
      </c>
      <c r="AB63">
        <f>2*('2000 250 200 15 PP'!AB63-'2000 250 200 0 PP'!AB63)/('2000 250 200 15 PP'!AB63+'2000 250 200 0 PP'!AB63)</f>
        <v>2.472196568891678E-3</v>
      </c>
      <c r="AC63">
        <f>2*('2000 250 200 15 PP'!AC63-'2000 250 200 0 PP'!AC63)/('2000 250 200 15 PP'!AC63+'2000 250 200 0 PP'!AC63)</f>
        <v>9.6014300574868316E-2</v>
      </c>
      <c r="AD63">
        <f>2*('2000 250 200 15 PP'!AD63-'2000 250 200 0 PP'!AD63)/('2000 250 200 15 PP'!AD63+'2000 250 200 0 PP'!AD63)</f>
        <v>6.6438762590877512E-2</v>
      </c>
      <c r="AE63">
        <f>2*('2000 250 200 15 PP'!AE63-'2000 250 200 0 PP'!AE63)/('2000 250 200 15 PP'!AE63+'2000 250 200 0 PP'!AE63)</f>
        <v>3.813742894932428E-2</v>
      </c>
      <c r="AF63">
        <f>2*('2000 250 200 15 PP'!AF63-'2000 250 200 0 PP'!AF63)/('2000 250 200 15 PP'!AF63+'2000 250 200 0 PP'!AF63)</f>
        <v>1.667138335320624E-2</v>
      </c>
      <c r="AG63">
        <f>2*('2000 250 200 15 PP'!AG63-'2000 250 200 0 PP'!AG63)/('2000 250 200 15 PP'!AG63+'2000 250 200 0 PP'!AG63)</f>
        <v>6.0528067143980442E-3</v>
      </c>
      <c r="AH63">
        <f>2*('2000 250 200 15 PP'!AH63-'2000 250 200 0 PP'!AH63)/('2000 250 200 15 PP'!AH63+'2000 250 200 0 PP'!AH63)</f>
        <v>3.1755664471973264E-3</v>
      </c>
      <c r="AI63">
        <f>2*('2000 250 200 15 PP'!AI63-'2000 250 200 0 PP'!AI63)/('2000 250 200 15 PP'!AI63+'2000 250 200 0 PP'!AI63)</f>
        <v>0.14922146828386537</v>
      </c>
      <c r="AJ63">
        <f>2*('2000 250 200 15 PP'!AJ63-'2000 250 200 0 PP'!AJ63)/('2000 250 200 15 PP'!AJ63+'2000 250 200 0 PP'!AJ63)</f>
        <v>9.4308938070944301E-2</v>
      </c>
      <c r="AK63">
        <f>2*('2000 250 200 15 PP'!AK63-'2000 250 200 0 PP'!AK63)/('2000 250 200 15 PP'!AK63+'2000 250 200 0 PP'!AK63)</f>
        <v>5.6883242180927523E-2</v>
      </c>
      <c r="AL63">
        <f>2*('2000 250 200 15 PP'!AL63-'2000 250 200 0 PP'!AL63)/('2000 250 200 15 PP'!AL63+'2000 250 200 0 PP'!AL63)</f>
        <v>2.6437536214611732E-2</v>
      </c>
      <c r="AM63">
        <f>2*('2000 250 200 15 PP'!AM63-'2000 250 200 0 PP'!AM63)/('2000 250 200 15 PP'!AM63+'2000 250 200 0 PP'!AM63)</f>
        <v>9.0589657605064152E-3</v>
      </c>
      <c r="AN63">
        <f>2*('2000 250 200 15 PP'!AN63-'2000 250 200 0 PP'!AN63)/('2000 250 200 15 PP'!AN63+'2000 250 200 0 PP'!AN63)</f>
        <v>0.68109118339099206</v>
      </c>
      <c r="AO63">
        <f>2*('2000 250 200 15 PP'!AO63-'2000 250 200 0 PP'!AO63)/('2000 250 200 15 PP'!AO63+'2000 250 200 0 PP'!AO63)</f>
        <v>0.1357889998690755</v>
      </c>
      <c r="AP63">
        <f>2*('2000 250 200 15 PP'!AP63-'2000 250 200 0 PP'!AP63)/('2000 250 200 15 PP'!AP63+'2000 250 200 0 PP'!AP63)</f>
        <v>8.22907168116878E-2</v>
      </c>
      <c r="AQ63">
        <f>2*('2000 250 200 15 PP'!AQ63-'2000 250 200 0 PP'!AQ63)/('2000 250 200 15 PP'!AQ63+'2000 250 200 0 PP'!AQ63)</f>
        <v>4.0644022555780888E-2</v>
      </c>
      <c r="AR63">
        <f>2*('2000 250 200 15 PP'!AR63-'2000 250 200 0 PP'!AR63)/('2000 250 200 15 PP'!AR63+'2000 250 200 0 PP'!AR63)</f>
        <v>-1.5934916179486443E-2</v>
      </c>
      <c r="AS63">
        <f>2*('2000 250 200 15 PP'!AS63-'2000 250 200 0 PP'!AS63)/('2000 250 200 15 PP'!AS63+'2000 250 200 0 PP'!AS63)</f>
        <v>0.21743994669478214</v>
      </c>
      <c r="AT63">
        <f>2*('2000 250 200 15 PP'!AT63-'2000 250 200 0 PP'!AT63)/('2000 250 200 15 PP'!AT63+'2000 250 200 0 PP'!AT63)</f>
        <v>0.11764831758103841</v>
      </c>
      <c r="AU63">
        <f>2*('2000 250 200 15 PP'!AU63-'2000 250 200 0 PP'!AU63)/('2000 250 200 15 PP'!AU63+'2000 250 200 0 PP'!AU63)</f>
        <v>6.2475066422211963E-2</v>
      </c>
      <c r="AV63">
        <f>2*('2000 250 200 15 PP'!AV63-'2000 250 200 0 PP'!AV63)/('2000 250 200 15 PP'!AV63+'2000 250 200 0 PP'!AV63)</f>
        <v>0.68933261463385687</v>
      </c>
      <c r="AW63">
        <f>2*('2000 250 200 15 PP'!AW63-'2000 250 200 0 PP'!AW63)/('2000 250 200 15 PP'!AW63+'2000 250 200 0 PP'!AW63)</f>
        <v>9.7202469093056812E-2</v>
      </c>
      <c r="AX63">
        <f>'2000 250 200 15 PP'!AX63-'2000 250 200 0 PP'!AX63</f>
        <v>6.1425305106958539E-3</v>
      </c>
      <c r="AY63">
        <f>'2000 250 200 15 PP'!AY63-'2000 250 200 0 PP'!AY63</f>
        <v>4.3640925443783063E-3</v>
      </c>
      <c r="AZ63">
        <f>'2000 250 200 15 PP'!AZ63-'2000 250 200 0 PP'!AZ63</f>
        <v>2.0596214324481998E-3</v>
      </c>
      <c r="BA63">
        <f>'2000 250 200 15 PP'!BA63-'2000 250 200 0 PP'!BA63</f>
        <v>6.3380660891140805E-4</v>
      </c>
      <c r="BB63">
        <f>'2000 250 200 15 PP'!BB63-'2000 250 200 0 PP'!BB63</f>
        <v>1.3920834410482974E-4</v>
      </c>
      <c r="BC63">
        <f>'2000 250 200 15 PP'!BC63-'2000 250 200 0 PP'!BC63</f>
        <v>3.6681688473066965E-5</v>
      </c>
      <c r="BD63">
        <f>'2000 250 200 15 PP'!BD63-'2000 250 200 0 PP'!BD63</f>
        <v>1.3510255949256145E-5</v>
      </c>
      <c r="BE63">
        <f>'2000 250 200 15 PP'!BE63-'2000 250 200 0 PP'!BE63</f>
        <v>-4.514998712956686E-7</v>
      </c>
      <c r="BF63">
        <f>'2000 250 200 15 PP'!BF63-'2000 250 200 0 PP'!BF63</f>
        <v>5.0383185911095779E-3</v>
      </c>
      <c r="BG63">
        <f>'2000 250 200 15 PP'!BG63-'2000 250 200 0 PP'!BG63</f>
        <v>3.7700708617277451E-3</v>
      </c>
      <c r="BH63">
        <f>'2000 250 200 15 PP'!BH63-'2000 250 200 0 PP'!BH63</f>
        <v>1.7921505612695787E-3</v>
      </c>
      <c r="BI63">
        <f>'2000 250 200 15 PP'!BI63-'2000 250 200 0 PP'!BI63</f>
        <v>5.4293186810060179E-4</v>
      </c>
      <c r="BJ63">
        <f>'2000 250 200 15 PP'!BJ63-'2000 250 200 0 PP'!BJ63</f>
        <v>1.1126942330963452E-4</v>
      </c>
      <c r="BK63">
        <f>'2000 250 200 15 PP'!BK63-'2000 250 200 0 PP'!BK63</f>
        <v>2.6397124262209082E-5</v>
      </c>
      <c r="BL63">
        <f>'2000 250 200 15 PP'!BL63-'2000 250 200 0 PP'!BL63</f>
        <v>1.1899854984849523E-5</v>
      </c>
      <c r="BM63">
        <f>'2000 250 200 15 PP'!BM63-'2000 250 200 0 PP'!BM63</f>
        <v>3.3839113740248422E-3</v>
      </c>
      <c r="BN63">
        <f>'2000 250 200 15 PP'!BN63-'2000 250 200 0 PP'!BN63</f>
        <v>2.8446947755653706E-3</v>
      </c>
      <c r="BO63">
        <f>'2000 250 200 15 PP'!BO63-'2000 250 200 0 PP'!BO63</f>
        <v>1.4227798255733171E-3</v>
      </c>
      <c r="BP63">
        <f>'2000 250 200 15 PP'!BP63-'2000 250 200 0 PP'!BP63</f>
        <v>4.4010265043279567E-4</v>
      </c>
      <c r="BQ63">
        <f>'2000 250 200 15 PP'!BQ63-'2000 250 200 0 PP'!BQ63</f>
        <v>8.5560208011679212E-5</v>
      </c>
      <c r="BR63">
        <f>'2000 250 200 15 PP'!BR63-'2000 250 200 0 PP'!BR63</f>
        <v>1.6334829858129923E-5</v>
      </c>
      <c r="BS63">
        <f>'2000 250 200 15 PP'!BS63-'2000 250 200 0 PP'!BS63</f>
        <v>1.9796870854396111E-3</v>
      </c>
      <c r="BT63">
        <f>'2000 250 200 15 PP'!BT63-'2000 250 200 0 PP'!BT63</f>
        <v>2.0392991963567933E-3</v>
      </c>
      <c r="BU63">
        <f>'2000 250 200 15 PP'!BU63-'2000 250 200 0 PP'!BU63</f>
        <v>1.1119217682479497E-3</v>
      </c>
      <c r="BV63">
        <f>'2000 250 200 15 PP'!BV63-'2000 250 200 0 PP'!BV63</f>
        <v>3.6100740392000508E-4</v>
      </c>
      <c r="BW63">
        <f>'2000 250 200 15 PP'!BW63-'2000 250 200 0 PP'!BW63</f>
        <v>6.882893090345496E-5</v>
      </c>
      <c r="BX63">
        <f>'2000 250 200 15 PP'!BX63-'2000 250 200 0 PP'!BX63</f>
        <v>9.1983564534653828E-4</v>
      </c>
      <c r="BY63">
        <f>'2000 250 200 15 PP'!BY63-'2000 250 200 0 PP'!BY63</f>
        <v>1.3913933674837668E-3</v>
      </c>
      <c r="BZ63">
        <f>'2000 250 200 15 PP'!BZ63-'2000 250 200 0 PP'!BZ63</f>
        <v>8.5958858503237985E-4</v>
      </c>
      <c r="CA63">
        <f>'2000 250 200 15 PP'!CA63-'2000 250 200 0 PP'!CA63</f>
        <v>3.0003555664699991E-4</v>
      </c>
      <c r="CB63">
        <f>'2000 250 200 15 PP'!CB63-'2000 250 200 0 PP'!CB63</f>
        <v>1.7364846865869712E-4</v>
      </c>
      <c r="CC63">
        <f>'2000 250 200 15 PP'!CC63-'2000 250 200 0 PP'!CC63</f>
        <v>8.8377702664823362E-4</v>
      </c>
      <c r="CD63">
        <f>'2000 250 200 15 PP'!CD63-'2000 250 200 0 PP'!CD63</f>
        <v>6.5323860437682332E-4</v>
      </c>
      <c r="CE63">
        <f>'2000 250 200 15 PP'!CE63-'2000 250 200 0 PP'!CE63</f>
        <v>-3.1177556181226362E-4</v>
      </c>
      <c r="CF63">
        <f>'2000 250 200 15 PP'!CF63-'2000 250 200 0 PP'!CF63</f>
        <v>4.9477146780686418E-4</v>
      </c>
      <c r="CG63">
        <f>'2000 250 200 15 PP'!CG63-'2000 250 200 0 PP'!CG63</f>
        <v>-5.8986048589760622E-4</v>
      </c>
      <c r="CH63" s="7">
        <v>250</v>
      </c>
      <c r="CI63" s="8">
        <v>250</v>
      </c>
      <c r="CJ63" s="8">
        <v>240</v>
      </c>
      <c r="CK63" s="8">
        <f t="shared" si="8"/>
        <v>1</v>
      </c>
      <c r="CL63" s="8">
        <f t="shared" si="9"/>
        <v>1</v>
      </c>
      <c r="CM63">
        <f t="shared" si="10"/>
        <v>0.04</v>
      </c>
      <c r="CN63">
        <f t="shared" si="14"/>
        <v>375</v>
      </c>
      <c r="CO63">
        <f t="shared" si="22"/>
        <v>500</v>
      </c>
      <c r="CP63">
        <f t="shared" si="22"/>
        <v>625</v>
      </c>
      <c r="CQ63">
        <f t="shared" si="22"/>
        <v>750</v>
      </c>
      <c r="CR63">
        <f t="shared" si="22"/>
        <v>875</v>
      </c>
      <c r="CS63">
        <f t="shared" si="22"/>
        <v>1000</v>
      </c>
      <c r="CT63">
        <f t="shared" si="22"/>
        <v>1125</v>
      </c>
      <c r="CU63">
        <f t="shared" si="22"/>
        <v>1250</v>
      </c>
      <c r="CV63">
        <f t="shared" si="20"/>
        <v>1.5</v>
      </c>
      <c r="CW63">
        <f t="shared" si="20"/>
        <v>2</v>
      </c>
      <c r="CX63">
        <f t="shared" si="20"/>
        <v>2.5</v>
      </c>
      <c r="CY63">
        <f t="shared" si="20"/>
        <v>3</v>
      </c>
      <c r="CZ63">
        <f t="shared" si="20"/>
        <v>3.5</v>
      </c>
      <c r="DA63">
        <f t="shared" si="20"/>
        <v>4</v>
      </c>
      <c r="DB63">
        <f t="shared" si="20"/>
        <v>4.5</v>
      </c>
      <c r="DC63">
        <f t="shared" si="20"/>
        <v>5</v>
      </c>
      <c r="DD63" s="11">
        <f t="shared" si="21"/>
        <v>2.6666666666666668E-2</v>
      </c>
      <c r="DE63" s="11">
        <f t="shared" si="21"/>
        <v>0.02</v>
      </c>
      <c r="DF63" s="11">
        <f t="shared" si="21"/>
        <v>1.6E-2</v>
      </c>
      <c r="DG63" s="11">
        <f t="shared" si="21"/>
        <v>1.3333333333333334E-2</v>
      </c>
      <c r="DH63" s="11">
        <f t="shared" si="21"/>
        <v>1.1428571428571429E-2</v>
      </c>
      <c r="DI63" s="11">
        <f t="shared" si="21"/>
        <v>0.01</v>
      </c>
      <c r="DJ63" s="11">
        <f t="shared" si="21"/>
        <v>8.8888888888888889E-3</v>
      </c>
      <c r="DK63" s="11">
        <f t="shared" si="21"/>
        <v>8.0000000000000002E-3</v>
      </c>
    </row>
    <row r="64" spans="1:115">
      <c r="A64">
        <f>'2000 250 200 1'!A65</f>
        <v>61</v>
      </c>
      <c r="B64">
        <f t="shared" si="6"/>
        <v>-610</v>
      </c>
      <c r="C64">
        <f>'2000 250 200 1'!B65</f>
        <v>1.149</v>
      </c>
      <c r="D64">
        <f t="shared" si="7"/>
        <v>6.0320028688285184E-2</v>
      </c>
      <c r="E64">
        <f>2*('2000 250 200 15 PP'!E64-'2000 250 200 0 PP'!E64)/('2000 250 200 15 PP'!E64+'2000 250 200 0 PP'!E64)</f>
        <v>3.4565706975388723E-2</v>
      </c>
      <c r="F64">
        <f>2*('2000 250 200 15 PP'!F64-'2000 250 200 0 PP'!F64)/('2000 250 200 15 PP'!F64+'2000 250 200 0 PP'!F64)</f>
        <v>2.0479366356994752E-2</v>
      </c>
      <c r="G64">
        <f>2*('2000 250 200 15 PP'!G64-'2000 250 200 0 PP'!G64)/('2000 250 200 15 PP'!G64+'2000 250 200 0 PP'!G64)</f>
        <v>1.0219183930060442E-2</v>
      </c>
      <c r="H64">
        <f>2*('2000 250 200 15 PP'!H64-'2000 250 200 0 PP'!H64)/('2000 250 200 15 PP'!H64+'2000 250 200 0 PP'!H64)</f>
        <v>4.9154051355714537E-3</v>
      </c>
      <c r="I64">
        <f>2*('2000 250 200 15 PP'!I64-'2000 250 200 0 PP'!I64)/('2000 250 200 15 PP'!I64+'2000 250 200 0 PP'!I64)</f>
        <v>3.0431523402720687E-3</v>
      </c>
      <c r="J64">
        <f>2*('2000 250 200 15 PP'!J64-'2000 250 200 0 PP'!J64)/('2000 250 200 15 PP'!J64+'2000 250 200 0 PP'!J64)</f>
        <v>2.5641736059908034E-3</v>
      </c>
      <c r="K64">
        <f>2*('2000 250 200 15 PP'!K64-'2000 250 200 0 PP'!K64)/('2000 250 200 15 PP'!K64+'2000 250 200 0 PP'!K64)</f>
        <v>2.4412381571212349E-3</v>
      </c>
      <c r="L64">
        <f>2*('2000 250 200 15 PP'!L64-'2000 250 200 0 PP'!L64)/('2000 250 200 15 PP'!L64+'2000 250 200 0 PP'!L64)</f>
        <v>2.4017133398053963E-3</v>
      </c>
      <c r="M64">
        <f>2*('2000 250 200 15 PP'!M64-'2000 250 200 0 PP'!M64)/('2000 250 200 15 PP'!M64+'2000 250 200 0 PP'!M64)</f>
        <v>2.3958754293583614E-3</v>
      </c>
      <c r="N64">
        <f>2*('2000 250 200 15 PP'!N64-'2000 250 200 0 PP'!N64)/('2000 250 200 15 PP'!N64+'2000 250 200 0 PP'!N64)</f>
        <v>5.3244632974441944E-2</v>
      </c>
      <c r="O64">
        <f>2*('2000 250 200 15 PP'!O64-'2000 250 200 0 PP'!O64)/('2000 250 200 15 PP'!O64+'2000 250 200 0 PP'!O64)</f>
        <v>3.4157834081012056E-2</v>
      </c>
      <c r="P64">
        <f>2*('2000 250 200 15 PP'!P64-'2000 250 200 0 PP'!P64)/('2000 250 200 15 PP'!P64+'2000 250 200 0 PP'!P64)</f>
        <v>1.8146430871176299E-2</v>
      </c>
      <c r="Q64">
        <f>2*('2000 250 200 15 PP'!Q64-'2000 250 200 0 PP'!Q64)/('2000 250 200 15 PP'!Q64+'2000 250 200 0 PP'!Q64)</f>
        <v>8.192284877360307E-3</v>
      </c>
      <c r="R64">
        <f>2*('2000 250 200 15 PP'!R64-'2000 250 200 0 PP'!R64)/('2000 250 200 15 PP'!R64+'2000 250 200 0 PP'!R64)</f>
        <v>4.0268765638477866E-3</v>
      </c>
      <c r="S64">
        <f>2*('2000 250 200 15 PP'!S64-'2000 250 200 0 PP'!S64)/('2000 250 200 15 PP'!S64+'2000 250 200 0 PP'!S64)</f>
        <v>2.8560692166677234E-3</v>
      </c>
      <c r="T64">
        <f>2*('2000 250 200 15 PP'!T64-'2000 250 200 0 PP'!T64)/('2000 250 200 15 PP'!T64+'2000 250 200 0 PP'!T64)</f>
        <v>2.5479029799093372E-3</v>
      </c>
      <c r="U64">
        <f>2*('2000 250 200 15 PP'!U64-'2000 250 200 0 PP'!U64)/('2000 250 200 15 PP'!U64+'2000 250 200 0 PP'!U64)</f>
        <v>2.4193590389383862E-3</v>
      </c>
      <c r="V64">
        <f>2*('2000 250 200 15 PP'!V64-'2000 250 200 0 PP'!V64)/('2000 250 200 15 PP'!V64+'2000 250 200 0 PP'!V64)</f>
        <v>7.8375162520040884E-2</v>
      </c>
      <c r="W64">
        <f>2*('2000 250 200 15 PP'!W64-'2000 250 200 0 PP'!W64)/('2000 250 200 15 PP'!W64+'2000 250 200 0 PP'!W64)</f>
        <v>5.253589295492974E-2</v>
      </c>
      <c r="X64">
        <f>2*('2000 250 200 15 PP'!X64-'2000 250 200 0 PP'!X64)/('2000 250 200 15 PP'!X64+'2000 250 200 0 PP'!X64)</f>
        <v>2.9995721606734239E-2</v>
      </c>
      <c r="Y64">
        <f>2*('2000 250 200 15 PP'!Y64-'2000 250 200 0 PP'!Y64)/('2000 250 200 15 PP'!Y64+'2000 250 200 0 PP'!Y64)</f>
        <v>1.3784991479051158E-2</v>
      </c>
      <c r="Z64">
        <f>2*('2000 250 200 15 PP'!Z64-'2000 250 200 0 PP'!Z64)/('2000 250 200 15 PP'!Z64+'2000 250 200 0 PP'!Z64)</f>
        <v>5.8477338317998008E-3</v>
      </c>
      <c r="AA64">
        <f>2*('2000 250 200 15 PP'!AA64-'2000 250 200 0 PP'!AA64)/('2000 250 200 15 PP'!AA64+'2000 250 200 0 PP'!AA64)</f>
        <v>3.4085912155883869E-3</v>
      </c>
      <c r="AB64">
        <f>2*('2000 250 200 15 PP'!AB64-'2000 250 200 0 PP'!AB64)/('2000 250 200 15 PP'!AB64+'2000 250 200 0 PP'!AB64)</f>
        <v>2.8099259569827322E-3</v>
      </c>
      <c r="AC64">
        <f>2*('2000 250 200 15 PP'!AC64-'2000 250 200 0 PP'!AC64)/('2000 250 200 15 PP'!AC64+'2000 250 200 0 PP'!AC64)</f>
        <v>0.11930697315635599</v>
      </c>
      <c r="AD64">
        <f>2*('2000 250 200 15 PP'!AD64-'2000 250 200 0 PP'!AD64)/('2000 250 200 15 PP'!AD64+'2000 250 200 0 PP'!AD64)</f>
        <v>7.735118455828574E-2</v>
      </c>
      <c r="AE64">
        <f>2*('2000 250 200 15 PP'!AE64-'2000 250 200 0 PP'!AE64)/('2000 250 200 15 PP'!AE64+'2000 250 200 0 PP'!AE64)</f>
        <v>4.6742743054923701E-2</v>
      </c>
      <c r="AF64">
        <f>2*('2000 250 200 15 PP'!AF64-'2000 250 200 0 PP'!AF64)/('2000 250 200 15 PP'!AF64+'2000 250 200 0 PP'!AF64)</f>
        <v>2.2573834079825137E-2</v>
      </c>
      <c r="AG64">
        <f>2*('2000 250 200 15 PP'!AG64-'2000 250 200 0 PP'!AG64)/('2000 250 200 15 PP'!AG64+'2000 250 200 0 PP'!AG64)</f>
        <v>8.9125563051418132E-3</v>
      </c>
      <c r="AH64">
        <f>2*('2000 250 200 15 PP'!AH64-'2000 250 200 0 PP'!AH64)/('2000 250 200 15 PP'!AH64+'2000 250 200 0 PP'!AH64)</f>
        <v>4.2704174349630199E-3</v>
      </c>
      <c r="AI64">
        <f>2*('2000 250 200 15 PP'!AI64-'2000 250 200 0 PP'!AI64)/('2000 250 200 15 PP'!AI64+'2000 250 200 0 PP'!AI64)</f>
        <v>0.24789896308813741</v>
      </c>
      <c r="AJ64">
        <f>2*('2000 250 200 15 PP'!AJ64-'2000 250 200 0 PP'!AJ64)/('2000 250 200 15 PP'!AJ64+'2000 250 200 0 PP'!AJ64)</f>
        <v>0.11350210274377232</v>
      </c>
      <c r="AK64">
        <f>2*('2000 250 200 15 PP'!AK64-'2000 250 200 0 PP'!AK64)/('2000 250 200 15 PP'!AK64+'2000 250 200 0 PP'!AK64)</f>
        <v>6.9986377506345177E-2</v>
      </c>
      <c r="AL64">
        <f>2*('2000 250 200 15 PP'!AL64-'2000 250 200 0 PP'!AL64)/('2000 250 200 15 PP'!AL64+'2000 250 200 0 PP'!AL64)</f>
        <v>3.5736589416790143E-2</v>
      </c>
      <c r="AM64">
        <f>2*('2000 250 200 15 PP'!AM64-'2000 250 200 0 PP'!AM64)/('2000 250 200 15 PP'!AM64+'2000 250 200 0 PP'!AM64)</f>
        <v>1.3842912811535161E-2</v>
      </c>
      <c r="AN64">
        <f>2*('2000 250 200 15 PP'!AN64-'2000 250 200 0 PP'!AN64)/('2000 250 200 15 PP'!AN64+'2000 250 200 0 PP'!AN64)</f>
        <v>-0.21814393016803865</v>
      </c>
      <c r="AO64">
        <f>2*('2000 250 200 15 PP'!AO64-'2000 250 200 0 PP'!AO64)/('2000 250 200 15 PP'!AO64+'2000 250 200 0 PP'!AO64)</f>
        <v>0.17933966862353337</v>
      </c>
      <c r="AP64">
        <f>2*('2000 250 200 15 PP'!AP64-'2000 250 200 0 PP'!AP64)/('2000 250 200 15 PP'!AP64+'2000 250 200 0 PP'!AP64)</f>
        <v>0.10286603672549824</v>
      </c>
      <c r="AQ64">
        <f>2*('2000 250 200 15 PP'!AQ64-'2000 250 200 0 PP'!AQ64)/('2000 250 200 15 PP'!AQ64+'2000 250 200 0 PP'!AQ64)</f>
        <v>5.4938433373606599E-2</v>
      </c>
      <c r="AR64">
        <f>2*('2000 250 200 15 PP'!AR64-'2000 250 200 0 PP'!AR64)/('2000 250 200 15 PP'!AR64+'2000 250 200 0 PP'!AR64)</f>
        <v>1.2323520443574713E-2</v>
      </c>
      <c r="AS64">
        <f>2*('2000 250 200 15 PP'!AS64-'2000 250 200 0 PP'!AS64)/('2000 250 200 15 PP'!AS64+'2000 250 200 0 PP'!AS64)</f>
        <v>0.43815922307692778</v>
      </c>
      <c r="AT64">
        <f>2*('2000 250 200 15 PP'!AT64-'2000 250 200 0 PP'!AT64)/('2000 250 200 15 PP'!AT64+'2000 250 200 0 PP'!AT64)</f>
        <v>0.1530379112515261</v>
      </c>
      <c r="AU64">
        <f>2*('2000 250 200 15 PP'!AU64-'2000 250 200 0 PP'!AU64)/('2000 250 200 15 PP'!AU64+'2000 250 200 0 PP'!AU64)</f>
        <v>6.2060482190229506E-2</v>
      </c>
      <c r="AV64">
        <f>2*('2000 250 200 15 PP'!AV64-'2000 250 200 0 PP'!AV64)/('2000 250 200 15 PP'!AV64+'2000 250 200 0 PP'!AV64)</f>
        <v>-0.28326048583974694</v>
      </c>
      <c r="AW64">
        <f>2*('2000 250 200 15 PP'!AW64-'2000 250 200 0 PP'!AW64)/('2000 250 200 15 PP'!AW64+'2000 250 200 0 PP'!AW64)</f>
        <v>9.0596171189256891E-2</v>
      </c>
      <c r="AX64">
        <f>'2000 250 200 15 PP'!AX64-'2000 250 200 0 PP'!AX64</f>
        <v>6.5165129288199952E-3</v>
      </c>
      <c r="AY64">
        <f>'2000 250 200 15 PP'!AY64-'2000 250 200 0 PP'!AY64</f>
        <v>4.7487751598871975E-3</v>
      </c>
      <c r="AZ64">
        <f>'2000 250 200 15 PP'!AZ64-'2000 250 200 0 PP'!AZ64</f>
        <v>2.4852966685351141E-3</v>
      </c>
      <c r="BA64">
        <f>'2000 250 200 15 PP'!BA64-'2000 250 200 0 PP'!BA64</f>
        <v>8.8991143176037069E-4</v>
      </c>
      <c r="BB64">
        <f>'2000 250 200 15 PP'!BB64-'2000 250 200 0 PP'!BB64</f>
        <v>2.3030959333611434E-4</v>
      </c>
      <c r="BC64">
        <f>'2000 250 200 15 PP'!BC64-'2000 250 200 0 PP'!BC64</f>
        <v>5.9607880706163963E-5</v>
      </c>
      <c r="BD64">
        <f>'2000 250 200 15 PP'!BD64-'2000 250 200 0 PP'!BD64</f>
        <v>1.9279557932988522E-5</v>
      </c>
      <c r="BE64">
        <f>'2000 250 200 15 PP'!BE64-'2000 250 200 0 PP'!BE64</f>
        <v>2.860150925015903E-6</v>
      </c>
      <c r="BF64">
        <f>'2000 250 200 15 PP'!BF64-'2000 250 200 0 PP'!BF64</f>
        <v>5.1133847235835111E-3</v>
      </c>
      <c r="BG64">
        <f>'2000 250 200 15 PP'!BG64-'2000 250 200 0 PP'!BG64</f>
        <v>3.9526283145203261E-3</v>
      </c>
      <c r="BH64">
        <f>'2000 250 200 15 PP'!BH64-'2000 250 200 0 PP'!BH64</f>
        <v>2.103490099907554E-3</v>
      </c>
      <c r="BI64">
        <f>'2000 250 200 15 PP'!BI64-'2000 250 200 0 PP'!BI64</f>
        <v>7.4690378435300631E-4</v>
      </c>
      <c r="BJ64">
        <f>'2000 250 200 15 PP'!BJ64-'2000 250 200 0 PP'!BJ64</f>
        <v>1.8439561490225104E-4</v>
      </c>
      <c r="BK64">
        <f>'2000 250 200 15 PP'!BK64-'2000 250 200 0 PP'!BK64</f>
        <v>4.4081384041848304E-5</v>
      </c>
      <c r="BL64">
        <f>'2000 250 200 15 PP'!BL64-'2000 250 200 0 PP'!BL64</f>
        <v>1.5323551783637257E-5</v>
      </c>
      <c r="BM64">
        <f>'2000 250 200 15 PP'!BM64-'2000 250 200 0 PP'!BM64</f>
        <v>3.2681347917759562E-3</v>
      </c>
      <c r="BN64">
        <f>'2000 250 200 15 PP'!BN64-'2000 250 200 0 PP'!BN64</f>
        <v>2.847643187715368E-3</v>
      </c>
      <c r="BO64">
        <f>'2000 250 200 15 PP'!BO64-'2000 250 200 0 PP'!BO64</f>
        <v>1.6114955733189176E-3</v>
      </c>
      <c r="BP64">
        <f>'2000 250 200 15 PP'!BP64-'2000 250 200 0 PP'!BP64</f>
        <v>5.8855289614902911E-4</v>
      </c>
      <c r="BQ64">
        <f>'2000 250 200 15 PP'!BQ64-'2000 250 200 0 PP'!BQ64</f>
        <v>1.4139748018393572E-4</v>
      </c>
      <c r="BR64">
        <f>'2000 250 200 15 PP'!BR64-'2000 250 200 0 PP'!BR64</f>
        <v>3.0019545719402879E-5</v>
      </c>
      <c r="BS64">
        <f>'2000 250 200 15 PP'!BS64-'2000 250 200 0 PP'!BS64</f>
        <v>1.7940421320299556E-3</v>
      </c>
      <c r="BT64">
        <f>'2000 250 200 15 PP'!BT64-'2000 250 200 0 PP'!BT64</f>
        <v>1.9261023266735795E-3</v>
      </c>
      <c r="BU64">
        <f>'2000 250 200 15 PP'!BU64-'2000 250 200 0 PP'!BU64</f>
        <v>1.2074066227811715E-3</v>
      </c>
      <c r="BV64">
        <f>'2000 250 200 15 PP'!BV64-'2000 250 200 0 PP'!BV64</f>
        <v>4.6682109826463349E-4</v>
      </c>
      <c r="BW64">
        <f>'2000 250 200 15 PP'!BW64-'2000 250 200 0 PP'!BW64</f>
        <v>1.1176820311411054E-4</v>
      </c>
      <c r="BX64">
        <f>'2000 250 200 15 PP'!BX64-'2000 250 200 0 PP'!BX64</f>
        <v>7.4876687797623218E-4</v>
      </c>
      <c r="BY64">
        <f>'2000 250 200 15 PP'!BY64-'2000 250 200 0 PP'!BY64</f>
        <v>1.2156832586727737E-3</v>
      </c>
      <c r="BZ64">
        <f>'2000 250 200 15 PP'!BZ64-'2000 250 200 0 PP'!BZ64</f>
        <v>8.8808508982718241E-4</v>
      </c>
      <c r="CA64">
        <f>'2000 250 200 15 PP'!CA64-'2000 250 200 0 PP'!CA64</f>
        <v>3.7379882323370674E-4</v>
      </c>
      <c r="CB64">
        <f>'2000 250 200 15 PP'!CB64-'2000 250 200 0 PP'!CB64</f>
        <v>6.8102998896259551E-5</v>
      </c>
      <c r="CC64">
        <f>'2000 250 200 15 PP'!CC64-'2000 250 200 0 PP'!CC64</f>
        <v>6.8573465648581679E-4</v>
      </c>
      <c r="CD64">
        <f>'2000 250 200 15 PP'!CD64-'2000 250 200 0 PP'!CD64</f>
        <v>6.3500885199733927E-4</v>
      </c>
      <c r="CE64">
        <f>'2000 250 200 15 PP'!CE64-'2000 250 200 0 PP'!CE64</f>
        <v>-3.2683044358848036E-4</v>
      </c>
      <c r="CF64">
        <f>'2000 250 200 15 PP'!CF64-'2000 250 200 0 PP'!CF64</f>
        <v>3.0327160112515099E-4</v>
      </c>
      <c r="CG64">
        <f>'2000 250 200 15 PP'!CG64-'2000 250 200 0 PP'!CG64</f>
        <v>-5.0878319161989406E-4</v>
      </c>
      <c r="CH64" s="7">
        <v>250</v>
      </c>
      <c r="CI64" s="8">
        <v>250</v>
      </c>
      <c r="CJ64" s="8">
        <v>240</v>
      </c>
      <c r="CK64" s="8">
        <f t="shared" si="8"/>
        <v>1</v>
      </c>
      <c r="CL64" s="8">
        <f t="shared" si="9"/>
        <v>1</v>
      </c>
      <c r="CM64">
        <f t="shared" si="10"/>
        <v>0.04</v>
      </c>
      <c r="CN64">
        <f t="shared" si="14"/>
        <v>375</v>
      </c>
      <c r="CO64">
        <f t="shared" si="22"/>
        <v>500</v>
      </c>
      <c r="CP64">
        <f t="shared" si="22"/>
        <v>625</v>
      </c>
      <c r="CQ64">
        <f t="shared" si="22"/>
        <v>750</v>
      </c>
      <c r="CR64">
        <f t="shared" si="22"/>
        <v>875</v>
      </c>
      <c r="CS64">
        <f t="shared" si="22"/>
        <v>1000</v>
      </c>
      <c r="CT64">
        <f t="shared" si="22"/>
        <v>1125</v>
      </c>
      <c r="CU64">
        <f t="shared" si="22"/>
        <v>1250</v>
      </c>
      <c r="CV64">
        <f t="shared" si="20"/>
        <v>1.5</v>
      </c>
      <c r="CW64">
        <f t="shared" si="20"/>
        <v>2</v>
      </c>
      <c r="CX64">
        <f t="shared" si="20"/>
        <v>2.5</v>
      </c>
      <c r="CY64">
        <f t="shared" si="20"/>
        <v>3</v>
      </c>
      <c r="CZ64">
        <f t="shared" si="20"/>
        <v>3.5</v>
      </c>
      <c r="DA64">
        <f t="shared" si="20"/>
        <v>4</v>
      </c>
      <c r="DB64">
        <f t="shared" si="20"/>
        <v>4.5</v>
      </c>
      <c r="DC64">
        <f t="shared" si="20"/>
        <v>5</v>
      </c>
      <c r="DD64" s="11">
        <f t="shared" si="21"/>
        <v>2.6666666666666668E-2</v>
      </c>
      <c r="DE64" s="11">
        <f t="shared" si="21"/>
        <v>0.02</v>
      </c>
      <c r="DF64" s="11">
        <f t="shared" si="21"/>
        <v>1.6E-2</v>
      </c>
      <c r="DG64" s="11">
        <f t="shared" si="21"/>
        <v>1.3333333333333334E-2</v>
      </c>
      <c r="DH64" s="11">
        <f t="shared" si="21"/>
        <v>1.1428571428571429E-2</v>
      </c>
      <c r="DI64" s="11">
        <f t="shared" si="21"/>
        <v>0.01</v>
      </c>
      <c r="DJ64" s="11">
        <f t="shared" si="21"/>
        <v>8.8888888888888889E-3</v>
      </c>
      <c r="DK64" s="11">
        <f t="shared" si="21"/>
        <v>8.0000000000000002E-3</v>
      </c>
    </row>
    <row r="65" spans="1:115">
      <c r="A65">
        <f>'2000 250 200 1'!A66</f>
        <v>62</v>
      </c>
      <c r="B65">
        <f t="shared" si="6"/>
        <v>-620</v>
      </c>
      <c r="C65">
        <f>'2000 250 200 1'!B66</f>
        <v>1.29</v>
      </c>
      <c r="D65">
        <f t="shared" si="7"/>
        <v>0.11058971029924898</v>
      </c>
      <c r="E65">
        <f>2*('2000 250 200 15 PP'!E65-'2000 250 200 0 PP'!E65)/('2000 250 200 15 PP'!E65+'2000 250 200 0 PP'!E65)</f>
        <v>3.810604337339734E-2</v>
      </c>
      <c r="F65">
        <f>2*('2000 250 200 15 PP'!F65-'2000 250 200 0 PP'!F65)/('2000 250 200 15 PP'!F65+'2000 250 200 0 PP'!F65)</f>
        <v>2.3288584335673445E-2</v>
      </c>
      <c r="G65">
        <f>2*('2000 250 200 15 PP'!G65-'2000 250 200 0 PP'!G65)/('2000 250 200 15 PP'!G65+'2000 250 200 0 PP'!G65)</f>
        <v>1.2345471000513652E-2</v>
      </c>
      <c r="H65">
        <f>2*('2000 250 200 15 PP'!H65-'2000 250 200 0 PP'!H65)/('2000 250 200 15 PP'!H65+'2000 250 200 0 PP'!H65)</f>
        <v>6.1622918476958617E-3</v>
      </c>
      <c r="I65">
        <f>2*('2000 250 200 15 PP'!I65-'2000 250 200 0 PP'!I65)/('2000 250 200 15 PP'!I65+'2000 250 200 0 PP'!I65)</f>
        <v>3.6510119516464262E-3</v>
      </c>
      <c r="J65">
        <f>2*('2000 250 200 15 PP'!J65-'2000 250 200 0 PP'!J65)/('2000 250 200 15 PP'!J65+'2000 250 200 0 PP'!J65)</f>
        <v>2.8981197335308695E-3</v>
      </c>
      <c r="K65">
        <f>2*('2000 250 200 15 PP'!K65-'2000 250 200 0 PP'!K65)/('2000 250 200 15 PP'!K65+'2000 250 200 0 PP'!K65)</f>
        <v>2.7025849670665784E-3</v>
      </c>
      <c r="L65">
        <f>2*('2000 250 200 15 PP'!L65-'2000 250 200 0 PP'!L65)/('2000 250 200 15 PP'!L65+'2000 250 200 0 PP'!L65)</f>
        <v>2.6468647455192779E-3</v>
      </c>
      <c r="M65">
        <f>2*('2000 250 200 15 PP'!M65-'2000 250 200 0 PP'!M65)/('2000 250 200 15 PP'!M65+'2000 250 200 0 PP'!M65)</f>
        <v>2.628399704021987E-3</v>
      </c>
      <c r="N65">
        <f>2*('2000 250 200 15 PP'!N65-'2000 250 200 0 PP'!N65)/('2000 250 200 15 PP'!N65+'2000 250 200 0 PP'!N65)</f>
        <v>5.9747531835262768E-2</v>
      </c>
      <c r="O65">
        <f>2*('2000 250 200 15 PP'!O65-'2000 250 200 0 PP'!O65)/('2000 250 200 15 PP'!O65+'2000 250 200 0 PP'!O65)</f>
        <v>3.8815872113903409E-2</v>
      </c>
      <c r="P65">
        <f>2*('2000 250 200 15 PP'!P65-'2000 250 200 0 PP'!P65)/('2000 250 200 15 PP'!P65+'2000 250 200 0 PP'!P65)</f>
        <v>2.1895099710151595E-2</v>
      </c>
      <c r="Q65">
        <f>2*('2000 250 200 15 PP'!Q65-'2000 250 200 0 PP'!Q65)/('2000 250 200 15 PP'!Q65+'2000 250 200 0 PP'!Q65)</f>
        <v>1.0618744840327527E-2</v>
      </c>
      <c r="R65">
        <f>2*('2000 250 200 15 PP'!R65-'2000 250 200 0 PP'!R65)/('2000 250 200 15 PP'!R65+'2000 250 200 0 PP'!R65)</f>
        <v>5.2053999590812921E-3</v>
      </c>
      <c r="S65">
        <f>2*('2000 250 200 15 PP'!S65-'2000 250 200 0 PP'!S65)/('2000 250 200 15 PP'!S65+'2000 250 200 0 PP'!S65)</f>
        <v>3.363512834504599E-3</v>
      </c>
      <c r="T65">
        <f>2*('2000 250 200 15 PP'!T65-'2000 250 200 0 PP'!T65)/('2000 250 200 15 PP'!T65+'2000 250 200 0 PP'!T65)</f>
        <v>2.8531759008837147E-3</v>
      </c>
      <c r="U65">
        <f>2*('2000 250 200 15 PP'!U65-'2000 250 200 0 PP'!U65)/('2000 250 200 15 PP'!U65+'2000 250 200 0 PP'!U65)</f>
        <v>2.7027342582169292E-3</v>
      </c>
      <c r="V65">
        <f>2*('2000 250 200 15 PP'!V65-'2000 250 200 0 PP'!V65)/('2000 250 200 15 PP'!V65+'2000 250 200 0 PP'!V65)</f>
        <v>9.1647038364423714E-2</v>
      </c>
      <c r="W65">
        <f>2*('2000 250 200 15 PP'!W65-'2000 250 200 0 PP'!W65)/('2000 250 200 15 PP'!W65+'2000 250 200 0 PP'!W65)</f>
        <v>6.0146943573972211E-2</v>
      </c>
      <c r="X65">
        <f>2*('2000 250 200 15 PP'!X65-'2000 250 200 0 PP'!X65)/('2000 250 200 15 PP'!X65+'2000 250 200 0 PP'!X65)</f>
        <v>3.6052886577818043E-2</v>
      </c>
      <c r="Y65">
        <f>2*('2000 250 200 15 PP'!Y65-'2000 250 200 0 PP'!Y65)/('2000 250 200 15 PP'!Y65+'2000 250 200 0 PP'!Y65)</f>
        <v>1.806566075328217E-2</v>
      </c>
      <c r="Z65">
        <f>2*('2000 250 200 15 PP'!Z65-'2000 250 200 0 PP'!Z65)/('2000 250 200 15 PP'!Z65+'2000 250 200 0 PP'!Z65)</f>
        <v>8.095965661536187E-3</v>
      </c>
      <c r="AA65">
        <f>2*('2000 250 200 15 PP'!AA65-'2000 250 200 0 PP'!AA65)/('2000 250 200 15 PP'!AA65+'2000 250 200 0 PP'!AA65)</f>
        <v>4.2819511632752284E-3</v>
      </c>
      <c r="AB65">
        <f>2*('2000 250 200 15 PP'!AB65-'2000 250 200 0 PP'!AB65)/('2000 250 200 15 PP'!AB65+'2000 250 200 0 PP'!AB65)</f>
        <v>3.1604832257162486E-3</v>
      </c>
      <c r="AC65">
        <f>2*('2000 250 200 15 PP'!AC65-'2000 250 200 0 PP'!AC65)/('2000 250 200 15 PP'!AC65+'2000 250 200 0 PP'!AC65)</f>
        <v>0.15681359929944247</v>
      </c>
      <c r="AD65">
        <f>2*('2000 250 200 15 PP'!AD65-'2000 250 200 0 PP'!AD65)/('2000 250 200 15 PP'!AD65+'2000 250 200 0 PP'!AD65)</f>
        <v>9.067714798414675E-2</v>
      </c>
      <c r="AE65">
        <f>2*('2000 250 200 15 PP'!AE65-'2000 250 200 0 PP'!AE65)/('2000 250 200 15 PP'!AE65+'2000 250 200 0 PP'!AE65)</f>
        <v>5.6214362267648879E-2</v>
      </c>
      <c r="AF65">
        <f>2*('2000 250 200 15 PP'!AF65-'2000 250 200 0 PP'!AF65)/('2000 250 200 15 PP'!AF65+'2000 250 200 0 PP'!AF65)</f>
        <v>2.9555147678961242E-2</v>
      </c>
      <c r="AG65">
        <f>2*('2000 250 200 15 PP'!AG65-'2000 250 200 0 PP'!AG65)/('2000 250 200 15 PP'!AG65+'2000 250 200 0 PP'!AG65)</f>
        <v>1.2960977898829792E-2</v>
      </c>
      <c r="AH65">
        <f>2*('2000 250 200 15 PP'!AH65-'2000 250 200 0 PP'!AH65)/('2000 250 200 15 PP'!AH65+'2000 250 200 0 PP'!AH65)</f>
        <v>5.9056220653524354E-3</v>
      </c>
      <c r="AI65">
        <f>2*('2000 250 200 15 PP'!AI65-'2000 250 200 0 PP'!AI65)/('2000 250 200 15 PP'!AI65+'2000 250 200 0 PP'!AI65)</f>
        <v>0.84660261275724957</v>
      </c>
      <c r="AJ65">
        <f>2*('2000 250 200 15 PP'!AJ65-'2000 250 200 0 PP'!AJ65)/('2000 250 200 15 PP'!AJ65+'2000 250 200 0 PP'!AJ65)</f>
        <v>0.14182632762891989</v>
      </c>
      <c r="AK65">
        <f>2*('2000 250 200 15 PP'!AK65-'2000 250 200 0 PP'!AK65)/('2000 250 200 15 PP'!AK65+'2000 250 200 0 PP'!AK65)</f>
        <v>8.5181756078048204E-2</v>
      </c>
      <c r="AL65">
        <f>2*('2000 250 200 15 PP'!AL65-'2000 250 200 0 PP'!AL65)/('2000 250 200 15 PP'!AL65+'2000 250 200 0 PP'!AL65)</f>
        <v>4.6582525488175035E-2</v>
      </c>
      <c r="AM65">
        <f>2*('2000 250 200 15 PP'!AM65-'2000 250 200 0 PP'!AM65)/('2000 250 200 15 PP'!AM65+'2000 250 200 0 PP'!AM65)</f>
        <v>2.0638155224476686E-2</v>
      </c>
      <c r="AN65">
        <f>2*('2000 250 200 15 PP'!AN65-'2000 250 200 0 PP'!AN65)/('2000 250 200 15 PP'!AN65+'2000 250 200 0 PP'!AN65)</f>
        <v>-7.8521453539221658E-2</v>
      </c>
      <c r="AO65">
        <f>2*('2000 250 200 15 PP'!AO65-'2000 250 200 0 PP'!AO65)/('2000 250 200 15 PP'!AO65+'2000 250 200 0 PP'!AO65)</f>
        <v>0.28138768939534387</v>
      </c>
      <c r="AP65">
        <f>2*('2000 250 200 15 PP'!AP65-'2000 250 200 0 PP'!AP65)/('2000 250 200 15 PP'!AP65+'2000 250 200 0 PP'!AP65)</f>
        <v>0.12982259255156289</v>
      </c>
      <c r="AQ65">
        <f>2*('2000 250 200 15 PP'!AQ65-'2000 250 200 0 PP'!AQ65)/('2000 250 200 15 PP'!AQ65+'2000 250 200 0 PP'!AQ65)</f>
        <v>7.1649340132691211E-2</v>
      </c>
      <c r="AR65">
        <f>2*('2000 250 200 15 PP'!AR65-'2000 250 200 0 PP'!AR65)/('2000 250 200 15 PP'!AR65+'2000 250 200 0 PP'!AR65)</f>
        <v>2.0387511888986701E-2</v>
      </c>
      <c r="AS65">
        <f>2*('2000 250 200 15 PP'!AS65-'2000 250 200 0 PP'!AS65)/('2000 250 200 15 PP'!AS65+'2000 250 200 0 PP'!AS65)</f>
        <v>-0.93385260553510174</v>
      </c>
      <c r="AT65">
        <f>2*('2000 250 200 15 PP'!AT65-'2000 250 200 0 PP'!AT65)/('2000 250 200 15 PP'!AT65+'2000 250 200 0 PP'!AT65)</f>
        <v>0.21291809368449108</v>
      </c>
      <c r="AU65">
        <f>2*('2000 250 200 15 PP'!AU65-'2000 250 200 0 PP'!AU65)/('2000 250 200 15 PP'!AU65+'2000 250 200 0 PP'!AU65)</f>
        <v>5.9277619776269296E-2</v>
      </c>
      <c r="AV65">
        <f>2*('2000 250 200 15 PP'!AV65-'2000 250 200 0 PP'!AV65)/('2000 250 200 15 PP'!AV65+'2000 250 200 0 PP'!AV65)</f>
        <v>-5.3666155588014901E-2</v>
      </c>
      <c r="AW65">
        <f>2*('2000 250 200 15 PP'!AW65-'2000 250 200 0 PP'!AW65)/('2000 250 200 15 PP'!AW65+'2000 250 200 0 PP'!AW65)</f>
        <v>8.3287983628706153E-2</v>
      </c>
      <c r="AX65">
        <f>'2000 250 200 15 PP'!AX65-'2000 250 200 0 PP'!AX65</f>
        <v>6.9286960938539921E-3</v>
      </c>
      <c r="AY65">
        <f>'2000 250 200 15 PP'!AY65-'2000 250 200 0 PP'!AY65</f>
        <v>5.1005432896170655E-3</v>
      </c>
      <c r="AZ65">
        <f>'2000 250 200 15 PP'!AZ65-'2000 250 200 0 PP'!AZ65</f>
        <v>2.9067493062467642E-3</v>
      </c>
      <c r="BA65">
        <f>'2000 250 200 15 PP'!BA65-'2000 250 200 0 PP'!BA65</f>
        <v>1.1949736628018293E-3</v>
      </c>
      <c r="BB65">
        <f>'2000 250 200 15 PP'!BB65-'2000 250 200 0 PP'!BB65</f>
        <v>3.6213781985033888E-4</v>
      </c>
      <c r="BC65">
        <f>'2000 250 200 15 PP'!BC65-'2000 250 200 0 PP'!BC65</f>
        <v>9.4820995527322705E-5</v>
      </c>
      <c r="BD65">
        <f>'2000 250 200 15 PP'!BD65-'2000 250 200 0 PP'!BD65</f>
        <v>2.7181096140055372E-5</v>
      </c>
      <c r="BE65">
        <f>'2000 250 200 15 PP'!BE65-'2000 250 200 0 PP'!BE65</f>
        <v>9.0468536595444959E-6</v>
      </c>
      <c r="BF65">
        <f>'2000 250 200 15 PP'!BF65-'2000 250 200 0 PP'!BF65</f>
        <v>5.1996260674907757E-3</v>
      </c>
      <c r="BG65">
        <f>'2000 250 200 15 PP'!BG65-'2000 250 200 0 PP'!BG65</f>
        <v>4.0765249506123785E-3</v>
      </c>
      <c r="BH65">
        <f>'2000 250 200 15 PP'!BH65-'2000 250 200 0 PP'!BH65</f>
        <v>2.3824573899938611E-3</v>
      </c>
      <c r="BI65">
        <f>'2000 250 200 15 PP'!BI65-'2000 250 200 0 PP'!BI65</f>
        <v>9.7883467113586697E-4</v>
      </c>
      <c r="BJ65">
        <f>'2000 250 200 15 PP'!BJ65-'2000 250 200 0 PP'!BJ65</f>
        <v>2.8914683276746317E-4</v>
      </c>
      <c r="BK65">
        <f>'2000 250 200 15 PP'!BK65-'2000 250 200 0 PP'!BK65</f>
        <v>7.1657447854527045E-5</v>
      </c>
      <c r="BL65">
        <f>'2000 250 200 15 PP'!BL65-'2000 250 200 0 PP'!BL65</f>
        <v>1.9229200149697978E-5</v>
      </c>
      <c r="BM65">
        <f>'2000 250 200 15 PP'!BM65-'2000 250 200 0 PP'!BM65</f>
        <v>3.1709079260004019E-3</v>
      </c>
      <c r="BN65">
        <f>'2000 250 200 15 PP'!BN65-'2000 250 200 0 PP'!BN65</f>
        <v>2.7956085216462589E-3</v>
      </c>
      <c r="BO65">
        <f>'2000 250 200 15 PP'!BO65-'2000 250 200 0 PP'!BO65</f>
        <v>1.7519188493532664E-3</v>
      </c>
      <c r="BP65">
        <f>'2000 250 200 15 PP'!BP65-'2000 250 200 0 PP'!BP65</f>
        <v>7.4538149987538396E-4</v>
      </c>
      <c r="BQ65">
        <f>'2000 250 200 15 PP'!BQ65-'2000 250 200 0 PP'!BQ65</f>
        <v>2.2001791323949041E-4</v>
      </c>
      <c r="BR65">
        <f>'2000 250 200 15 PP'!BR65-'2000 250 200 0 PP'!BR65</f>
        <v>5.2213044428112837E-5</v>
      </c>
      <c r="BS65">
        <f>'2000 250 200 15 PP'!BS65-'2000 250 200 0 PP'!BS65</f>
        <v>1.6478215592169243E-3</v>
      </c>
      <c r="BT65">
        <f>'2000 250 200 15 PP'!BT65-'2000 250 200 0 PP'!BT65</f>
        <v>1.7773986648897729E-3</v>
      </c>
      <c r="BU65">
        <f>'2000 250 200 15 PP'!BU65-'2000 250 200 0 PP'!BU65</f>
        <v>1.2500950911594616E-3</v>
      </c>
      <c r="BV65">
        <f>'2000 250 200 15 PP'!BV65-'2000 250 200 0 PP'!BV65</f>
        <v>5.6679525931234084E-4</v>
      </c>
      <c r="BW65">
        <f>'2000 250 200 15 PP'!BW65-'2000 250 200 0 PP'!BW65</f>
        <v>1.7036103336587685E-4</v>
      </c>
      <c r="BX65">
        <f>'2000 250 200 15 PP'!BX65-'2000 250 200 0 PP'!BX65</f>
        <v>6.3583351905836891E-4</v>
      </c>
      <c r="BY65">
        <f>'2000 250 200 15 PP'!BY65-'2000 250 200 0 PP'!BY65</f>
        <v>1.0303908342586435E-3</v>
      </c>
      <c r="BZ65">
        <f>'2000 250 200 15 PP'!BZ65-'2000 250 200 0 PP'!BZ65</f>
        <v>8.6777551368838642E-4</v>
      </c>
      <c r="CA65">
        <f>'2000 250 200 15 PP'!CA65-'2000 250 200 0 PP'!CA65</f>
        <v>4.3213220137770011E-4</v>
      </c>
      <c r="CB65">
        <f>'2000 250 200 15 PP'!CB65-'2000 250 200 0 PP'!CB65</f>
        <v>2.9320651255273014E-5</v>
      </c>
      <c r="CC65">
        <f>'2000 250 200 15 PP'!CC65-'2000 250 200 0 PP'!CC65</f>
        <v>5.041717934643477E-4</v>
      </c>
      <c r="CD65">
        <f>'2000 250 200 15 PP'!CD65-'2000 250 200 0 PP'!CD65</f>
        <v>5.7779655193022613E-4</v>
      </c>
      <c r="CE65">
        <f>'2000 250 200 15 PP'!CE65-'2000 250 200 0 PP'!CE65</f>
        <v>-2.7934282633188846E-4</v>
      </c>
      <c r="CF65">
        <f>'2000 250 200 15 PP'!CF65-'2000 250 200 0 PP'!CF65</f>
        <v>1.5014878586937057E-4</v>
      </c>
      <c r="CG65">
        <f>'2000 250 200 15 PP'!CG65-'2000 250 200 0 PP'!CG65</f>
        <v>-3.8156462443832573E-4</v>
      </c>
      <c r="CH65" s="7">
        <v>250</v>
      </c>
      <c r="CI65" s="8">
        <v>250</v>
      </c>
      <c r="CJ65" s="8">
        <v>240</v>
      </c>
      <c r="CK65" s="8">
        <f t="shared" si="8"/>
        <v>1</v>
      </c>
      <c r="CL65" s="8">
        <f t="shared" si="9"/>
        <v>1</v>
      </c>
      <c r="CM65">
        <f t="shared" si="10"/>
        <v>0.04</v>
      </c>
      <c r="CN65">
        <f t="shared" si="14"/>
        <v>375</v>
      </c>
      <c r="CO65">
        <f t="shared" si="22"/>
        <v>500</v>
      </c>
      <c r="CP65">
        <f t="shared" si="22"/>
        <v>625</v>
      </c>
      <c r="CQ65">
        <f t="shared" si="22"/>
        <v>750</v>
      </c>
      <c r="CR65">
        <f t="shared" si="22"/>
        <v>875</v>
      </c>
      <c r="CS65">
        <f t="shared" si="22"/>
        <v>1000</v>
      </c>
      <c r="CT65">
        <f t="shared" si="22"/>
        <v>1125</v>
      </c>
      <c r="CU65">
        <f t="shared" si="22"/>
        <v>1250</v>
      </c>
      <c r="CV65">
        <f t="shared" si="20"/>
        <v>1.5</v>
      </c>
      <c r="CW65">
        <f t="shared" si="20"/>
        <v>2</v>
      </c>
      <c r="CX65">
        <f t="shared" si="20"/>
        <v>2.5</v>
      </c>
      <c r="CY65">
        <f t="shared" si="20"/>
        <v>3</v>
      </c>
      <c r="CZ65">
        <f t="shared" si="20"/>
        <v>3.5</v>
      </c>
      <c r="DA65">
        <f t="shared" si="20"/>
        <v>4</v>
      </c>
      <c r="DB65">
        <f t="shared" si="20"/>
        <v>4.5</v>
      </c>
      <c r="DC65">
        <f t="shared" si="20"/>
        <v>5</v>
      </c>
      <c r="DD65" s="11">
        <f t="shared" si="21"/>
        <v>2.6666666666666668E-2</v>
      </c>
      <c r="DE65" s="11">
        <f t="shared" si="21"/>
        <v>0.02</v>
      </c>
      <c r="DF65" s="11">
        <f t="shared" si="21"/>
        <v>1.6E-2</v>
      </c>
      <c r="DG65" s="11">
        <f t="shared" si="21"/>
        <v>1.3333333333333334E-2</v>
      </c>
      <c r="DH65" s="11">
        <f t="shared" si="21"/>
        <v>1.1428571428571429E-2</v>
      </c>
      <c r="DI65" s="11">
        <f t="shared" si="21"/>
        <v>0.01</v>
      </c>
      <c r="DJ65" s="11">
        <f t="shared" si="21"/>
        <v>8.8888888888888889E-3</v>
      </c>
      <c r="DK65" s="11">
        <f t="shared" si="21"/>
        <v>8.0000000000000002E-3</v>
      </c>
    </row>
    <row r="66" spans="1:115">
      <c r="A66">
        <f>'2000 250 200 1'!A67</f>
        <v>63</v>
      </c>
      <c r="B66">
        <f t="shared" si="6"/>
        <v>-630</v>
      </c>
      <c r="C66">
        <f>'2000 250 200 1'!B67</f>
        <v>1.448</v>
      </c>
      <c r="D66">
        <f t="shared" si="7"/>
        <v>0.16076856186112809</v>
      </c>
      <c r="E66">
        <f>2*('2000 250 200 15 PP'!E66-'2000 250 200 0 PP'!E66)/('2000 250 200 15 PP'!E66+'2000 250 200 0 PP'!E66)</f>
        <v>4.1841164675720098E-2</v>
      </c>
      <c r="F66">
        <f>2*('2000 250 200 15 PP'!F66-'2000 250 200 0 PP'!F66)/('2000 250 200 15 PP'!F66+'2000 250 200 0 PP'!F66)</f>
        <v>2.6184454957264566E-2</v>
      </c>
      <c r="G66">
        <f>2*('2000 250 200 15 PP'!G66-'2000 250 200 0 PP'!G66)/('2000 250 200 15 PP'!G66+'2000 250 200 0 PP'!G66)</f>
        <v>1.4634707531366111E-2</v>
      </c>
      <c r="H66">
        <f>2*('2000 250 200 15 PP'!H66-'2000 250 200 0 PP'!H66)/('2000 250 200 15 PP'!H66+'2000 250 200 0 PP'!H66)</f>
        <v>7.6269720475927449E-3</v>
      </c>
      <c r="I66">
        <f>2*('2000 250 200 15 PP'!I66-'2000 250 200 0 PP'!I66)/('2000 250 200 15 PP'!I66+'2000 250 200 0 PP'!I66)</f>
        <v>4.403014801938325E-3</v>
      </c>
      <c r="J66">
        <f>2*('2000 250 200 15 PP'!J66-'2000 250 200 0 PP'!J66)/('2000 250 200 15 PP'!J66+'2000 250 200 0 PP'!J66)</f>
        <v>3.2829352013532031E-3</v>
      </c>
      <c r="K66">
        <f>2*('2000 250 200 15 PP'!K66-'2000 250 200 0 PP'!K66)/('2000 250 200 15 PP'!K66+'2000 250 200 0 PP'!K66)</f>
        <v>2.9707648931738386E-3</v>
      </c>
      <c r="L66">
        <f>2*('2000 250 200 15 PP'!L66-'2000 250 200 0 PP'!L66)/('2000 250 200 15 PP'!L66+'2000 250 200 0 PP'!L66)</f>
        <v>2.8858259369091881E-3</v>
      </c>
      <c r="M66">
        <f>2*('2000 250 200 15 PP'!M66-'2000 250 200 0 PP'!M66)/('2000 250 200 15 PP'!M66+'2000 250 200 0 PP'!M66)</f>
        <v>2.849828992386747E-3</v>
      </c>
      <c r="N66">
        <f>2*('2000 250 200 15 PP'!N66-'2000 250 200 0 PP'!N66)/('2000 250 200 15 PP'!N66+'2000 250 200 0 PP'!N66)</f>
        <v>6.7149813176461112E-2</v>
      </c>
      <c r="O66">
        <f>2*('2000 250 200 15 PP'!O66-'2000 250 200 0 PP'!O66)/('2000 250 200 15 PP'!O66+'2000 250 200 0 PP'!O66)</f>
        <v>4.3758637809489367E-2</v>
      </c>
      <c r="P66">
        <f>2*('2000 250 200 15 PP'!P66-'2000 250 200 0 PP'!P66)/('2000 250 200 15 PP'!P66+'2000 250 200 0 PP'!P66)</f>
        <v>2.5899373711215586E-2</v>
      </c>
      <c r="Q66">
        <f>2*('2000 250 200 15 PP'!Q66-'2000 250 200 0 PP'!Q66)/('2000 250 200 15 PP'!Q66+'2000 250 200 0 PP'!Q66)</f>
        <v>1.3455408599757225E-2</v>
      </c>
      <c r="R66">
        <f>2*('2000 250 200 15 PP'!R66-'2000 250 200 0 PP'!R66)/('2000 250 200 15 PP'!R66+'2000 250 200 0 PP'!R66)</f>
        <v>6.7328911839760102E-3</v>
      </c>
      <c r="S66">
        <f>2*('2000 250 200 15 PP'!S66-'2000 250 200 0 PP'!S66)/('2000 250 200 15 PP'!S66+'2000 250 200 0 PP'!S66)</f>
        <v>4.0283212748058444E-3</v>
      </c>
      <c r="T66">
        <f>2*('2000 250 200 15 PP'!T66-'2000 250 200 0 PP'!T66)/('2000 250 200 15 PP'!T66+'2000 250 200 0 PP'!T66)</f>
        <v>3.2007097910588356E-3</v>
      </c>
      <c r="U66">
        <f>2*('2000 250 200 15 PP'!U66-'2000 250 200 0 PP'!U66)/('2000 250 200 15 PP'!U66+'2000 250 200 0 PP'!U66)</f>
        <v>2.9948630419282698E-3</v>
      </c>
      <c r="V66">
        <f>2*('2000 250 200 15 PP'!V66-'2000 250 200 0 PP'!V66)/('2000 250 200 15 PP'!V66+'2000 250 200 0 PP'!V66)</f>
        <v>0.10892393771614162</v>
      </c>
      <c r="W66">
        <f>2*('2000 250 200 15 PP'!W66-'2000 250 200 0 PP'!W66)/('2000 250 200 15 PP'!W66+'2000 250 200 0 PP'!W66)</f>
        <v>6.8784827317902128E-2</v>
      </c>
      <c r="X66">
        <f>2*('2000 250 200 15 PP'!X66-'2000 250 200 0 PP'!X66)/('2000 250 200 15 PP'!X66+'2000 250 200 0 PP'!X66)</f>
        <v>4.2563288443298972E-2</v>
      </c>
      <c r="Y66">
        <f>2*('2000 250 200 15 PP'!Y66-'2000 250 200 0 PP'!Y66)/('2000 250 200 15 PP'!Y66+'2000 250 200 0 PP'!Y66)</f>
        <v>2.300804431866308E-2</v>
      </c>
      <c r="Z66">
        <f>2*('2000 250 200 15 PP'!Z66-'2000 250 200 0 PP'!Z66)/('2000 250 200 15 PP'!Z66+'2000 250 200 0 PP'!Z66)</f>
        <v>1.1035073588032483E-2</v>
      </c>
      <c r="AA66">
        <f>2*('2000 250 200 15 PP'!AA66-'2000 250 200 0 PP'!AA66)/('2000 250 200 15 PP'!AA66+'2000 250 200 0 PP'!AA66)</f>
        <v>5.5260456469022673E-3</v>
      </c>
      <c r="AB66">
        <f>2*('2000 250 200 15 PP'!AB66-'2000 250 200 0 PP'!AB66)/('2000 250 200 15 PP'!AB66+'2000 250 200 0 PP'!AB66)</f>
        <v>3.6222766357962848E-3</v>
      </c>
      <c r="AC66">
        <f>2*('2000 250 200 15 PP'!AC66-'2000 250 200 0 PP'!AC66)/('2000 250 200 15 PP'!AC66+'2000 250 200 0 PP'!AC66)</f>
        <v>0.22540629722853403</v>
      </c>
      <c r="AD66">
        <f>2*('2000 250 200 15 PP'!AD66-'2000 250 200 0 PP'!AD66)/('2000 250 200 15 PP'!AD66+'2000 250 200 0 PP'!AD66)</f>
        <v>0.10796548352367978</v>
      </c>
      <c r="AE66">
        <f>2*('2000 250 200 15 PP'!AE66-'2000 250 200 0 PP'!AE66)/('2000 250 200 15 PP'!AE66+'2000 250 200 0 PP'!AE66)</f>
        <v>6.6768257442723702E-2</v>
      </c>
      <c r="AF66">
        <f>2*('2000 250 200 15 PP'!AF66-'2000 250 200 0 PP'!AF66)/('2000 250 200 15 PP'!AF66+'2000 250 200 0 PP'!AF66)</f>
        <v>3.7552991519023346E-2</v>
      </c>
      <c r="AG66">
        <f>2*('2000 250 200 15 PP'!AG66-'2000 250 200 0 PP'!AG66)/('2000 250 200 15 PP'!AG66+'2000 250 200 0 PP'!AG66)</f>
        <v>1.8224043923653545E-2</v>
      </c>
      <c r="AH66">
        <f>2*('2000 250 200 15 PP'!AH66-'2000 250 200 0 PP'!AH66)/('2000 250 200 15 PP'!AH66+'2000 250 200 0 PP'!AH66)</f>
        <v>8.3083488286705628E-3</v>
      </c>
      <c r="AI66">
        <f>2*('2000 250 200 15 PP'!AI66-'2000 250 200 0 PP'!AI66)/('2000 250 200 15 PP'!AI66+'2000 250 200 0 PP'!AI66)</f>
        <v>-0.61042254049227862</v>
      </c>
      <c r="AJ66">
        <f>2*('2000 250 200 15 PP'!AJ66-'2000 250 200 0 PP'!AJ66)/('2000 250 200 15 PP'!AJ66+'2000 250 200 0 PP'!AJ66)</f>
        <v>0.19075342067754317</v>
      </c>
      <c r="AK66">
        <f>2*('2000 250 200 15 PP'!AK66-'2000 250 200 0 PP'!AK66)/('2000 250 200 15 PP'!AK66+'2000 250 200 0 PP'!AK66)</f>
        <v>0.10377988269979652</v>
      </c>
      <c r="AL66">
        <f>2*('2000 250 200 15 PP'!AL66-'2000 250 200 0 PP'!AL66)/('2000 250 200 15 PP'!AL66+'2000 250 200 0 PP'!AL66)</f>
        <v>5.9092749798483953E-2</v>
      </c>
      <c r="AM66">
        <f>2*('2000 250 200 15 PP'!AM66-'2000 250 200 0 PP'!AM66)/('2000 250 200 15 PP'!AM66+'2000 250 200 0 PP'!AM66)</f>
        <v>2.9412210637836042E-2</v>
      </c>
      <c r="AN66">
        <f>2*('2000 250 200 15 PP'!AN66-'2000 250 200 0 PP'!AN66)/('2000 250 200 15 PP'!AN66+'2000 250 200 0 PP'!AN66)</f>
        <v>-4.7350831411884904E-2</v>
      </c>
      <c r="AO66">
        <f>2*('2000 250 200 15 PP'!AO66-'2000 250 200 0 PP'!AO66)/('2000 250 200 15 PP'!AO66+'2000 250 200 0 PP'!AO66)</f>
        <v>0.87000897865281968</v>
      </c>
      <c r="AP66">
        <f>2*('2000 250 200 15 PP'!AP66-'2000 250 200 0 PP'!AP66)/('2000 250 200 15 PP'!AP66+'2000 250 200 0 PP'!AP66)</f>
        <v>0.1705775495694872</v>
      </c>
      <c r="AQ66">
        <f>2*('2000 250 200 15 PP'!AQ66-'2000 250 200 0 PP'!AQ66)/('2000 250 200 15 PP'!AQ66+'2000 250 200 0 PP'!AQ66)</f>
        <v>9.1713016970164402E-2</v>
      </c>
      <c r="AR66">
        <f>2*('2000 250 200 15 PP'!AR66-'2000 250 200 0 PP'!AR66)/('2000 250 200 15 PP'!AR66+'2000 250 200 0 PP'!AR66)</f>
        <v>2.0424386463900584E-2</v>
      </c>
      <c r="AS66">
        <f>2*('2000 250 200 15 PP'!AS66-'2000 250 200 0 PP'!AS66)/('2000 250 200 15 PP'!AS66+'2000 250 200 0 PP'!AS66)</f>
        <v>-0.15771784989285784</v>
      </c>
      <c r="AT66">
        <f>2*('2000 250 200 15 PP'!AT66-'2000 250 200 0 PP'!AT66)/('2000 250 200 15 PP'!AT66+'2000 250 200 0 PP'!AT66)</f>
        <v>0.36566817666553902</v>
      </c>
      <c r="AU66">
        <f>2*('2000 250 200 15 PP'!AU66-'2000 250 200 0 PP'!AU66)/('2000 250 200 15 PP'!AU66+'2000 250 200 0 PP'!AU66)</f>
        <v>5.3702467953588177E-2</v>
      </c>
      <c r="AV66">
        <f>2*('2000 250 200 15 PP'!AV66-'2000 250 200 0 PP'!AV66)/('2000 250 200 15 PP'!AV66+'2000 250 200 0 PP'!AV66)</f>
        <v>-2.1378817469415849E-3</v>
      </c>
      <c r="AW66">
        <f>2*('2000 250 200 15 PP'!AW66-'2000 250 200 0 PP'!AW66)/('2000 250 200 15 PP'!AW66+'2000 250 200 0 PP'!AW66)</f>
        <v>7.3920679210007334E-2</v>
      </c>
      <c r="AX66">
        <f>'2000 250 200 15 PP'!AX66-'2000 250 200 0 PP'!AX66</f>
        <v>7.3938291331934469E-3</v>
      </c>
      <c r="AY66">
        <f>'2000 250 200 15 PP'!AY66-'2000 250 200 0 PP'!AY66</f>
        <v>5.4222647803446877E-3</v>
      </c>
      <c r="AZ66">
        <f>'2000 250 200 15 PP'!AZ66-'2000 250 200 0 PP'!AZ66</f>
        <v>3.3067581378989075E-3</v>
      </c>
      <c r="BA66">
        <f>'2000 250 200 15 PP'!BA66-'2000 250 200 0 PP'!BA66</f>
        <v>1.5363311903289489E-3</v>
      </c>
      <c r="BB66">
        <f>'2000 250 200 15 PP'!BB66-'2000 250 200 0 PP'!BB66</f>
        <v>5.3900963271968916E-4</v>
      </c>
      <c r="BC66">
        <f>'2000 250 200 15 PP'!BC66-'2000 250 200 0 PP'!BC66</f>
        <v>1.5140622883866306E-4</v>
      </c>
      <c r="BD66">
        <f>'2000 250 200 15 PP'!BD66-'2000 250 200 0 PP'!BD66</f>
        <v>4.1437351029460778E-5</v>
      </c>
      <c r="BE66">
        <f>'2000 250 200 15 PP'!BE66-'2000 250 200 0 PP'!BE66</f>
        <v>1.7637218375832209E-5</v>
      </c>
      <c r="BF66">
        <f>'2000 250 200 15 PP'!BF66-'2000 250 200 0 PP'!BF66</f>
        <v>5.3106153009695595E-3</v>
      </c>
      <c r="BG66">
        <f>'2000 250 200 15 PP'!BG66-'2000 250 200 0 PP'!BG66</f>
        <v>4.1489450278965334E-3</v>
      </c>
      <c r="BH66">
        <f>'2000 250 200 15 PP'!BH66-'2000 250 200 0 PP'!BH66</f>
        <v>2.6133498889844287E-3</v>
      </c>
      <c r="BI66">
        <f>'2000 250 200 15 PP'!BI66-'2000 250 200 0 PP'!BI66</f>
        <v>1.2234989697299109E-3</v>
      </c>
      <c r="BJ66">
        <f>'2000 250 200 15 PP'!BJ66-'2000 250 200 0 PP'!BJ66</f>
        <v>4.2527380884498783E-4</v>
      </c>
      <c r="BK66">
        <f>'2000 250 200 15 PP'!BK66-'2000 250 200 0 PP'!BK66</f>
        <v>1.152261705929733E-4</v>
      </c>
      <c r="BL66">
        <f>'2000 250 200 15 PP'!BL66-'2000 250 200 0 PP'!BL66</f>
        <v>2.7485153854818478E-5</v>
      </c>
      <c r="BM66">
        <f>'2000 250 200 15 PP'!BM66-'2000 250 200 0 PP'!BM66</f>
        <v>3.1046708705346412E-3</v>
      </c>
      <c r="BN66">
        <f>'2000 250 200 15 PP'!BN66-'2000 250 200 0 PP'!BN66</f>
        <v>2.7025809512700033E-3</v>
      </c>
      <c r="BO66">
        <f>'2000 250 200 15 PP'!BO66-'2000 250 200 0 PP'!BO66</f>
        <v>1.8350877171121084E-3</v>
      </c>
      <c r="BP66">
        <f>'2000 250 200 15 PP'!BP66-'2000 250 200 0 PP'!BP66</f>
        <v>8.9630938730191415E-4</v>
      </c>
      <c r="BQ66">
        <f>'2000 250 200 15 PP'!BQ66-'2000 250 200 0 PP'!BQ66</f>
        <v>3.1782233843251351E-4</v>
      </c>
      <c r="BR66">
        <f>'2000 250 200 15 PP'!BR66-'2000 250 200 0 PP'!BR66</f>
        <v>8.6010742679561158E-5</v>
      </c>
      <c r="BS66">
        <f>'2000 250 200 15 PP'!BS66-'2000 250 200 0 PP'!BS66</f>
        <v>1.549193866551835E-3</v>
      </c>
      <c r="BT66">
        <f>'2000 250 200 15 PP'!BT66-'2000 250 200 0 PP'!BT66</f>
        <v>1.6122886664355473E-3</v>
      </c>
      <c r="BU66">
        <f>'2000 250 200 15 PP'!BU66-'2000 250 200 0 PP'!BU66</f>
        <v>1.2385247780836786E-3</v>
      </c>
      <c r="BV66">
        <f>'2000 250 200 15 PP'!BV66-'2000 250 200 0 PP'!BV66</f>
        <v>6.4946297543924149E-4</v>
      </c>
      <c r="BW66">
        <f>'2000 250 200 15 PP'!BW66-'2000 250 200 0 PP'!BW66</f>
        <v>2.3940923081626313E-4</v>
      </c>
      <c r="BX66">
        <f>'2000 250 200 15 PP'!BX66-'2000 250 200 0 PP'!BX66</f>
        <v>5.8126684170865285E-4</v>
      </c>
      <c r="BY66">
        <f>'2000 250 200 15 PP'!BY66-'2000 250 200 0 PP'!BY66</f>
        <v>8.56348781814317E-4</v>
      </c>
      <c r="BZ66">
        <f>'2000 250 200 15 PP'!BZ66-'2000 250 200 0 PP'!BZ66</f>
        <v>8.0360740127345936E-4</v>
      </c>
      <c r="CA66">
        <f>'2000 250 200 15 PP'!CA66-'2000 250 200 0 PP'!CA66</f>
        <v>4.6719756983432288E-4</v>
      </c>
      <c r="CB66">
        <f>'2000 250 200 15 PP'!CB66-'2000 250 200 0 PP'!CB66</f>
        <v>4.7190776469356599E-5</v>
      </c>
      <c r="CC66">
        <f>'2000 250 200 15 PP'!CC66-'2000 250 200 0 PP'!CC66</f>
        <v>3.5816481769150241E-4</v>
      </c>
      <c r="CD66">
        <f>'2000 250 200 15 PP'!CD66-'2000 250 200 0 PP'!CD66</f>
        <v>4.9108764364698756E-4</v>
      </c>
      <c r="CE66">
        <f>'2000 250 200 15 PP'!CE66-'2000 250 200 0 PP'!CE66</f>
        <v>-1.9026927660229388E-4</v>
      </c>
      <c r="CF66">
        <f>'2000 250 200 15 PP'!CF66-'2000 250 200 0 PP'!CF66</f>
        <v>4.9920064646569087E-5</v>
      </c>
      <c r="CG66">
        <f>'2000 250 200 15 PP'!CG66-'2000 250 200 0 PP'!CG66</f>
        <v>-2.3865669580180274E-4</v>
      </c>
      <c r="CH66" s="7">
        <v>250</v>
      </c>
      <c r="CI66" s="8">
        <v>250</v>
      </c>
      <c r="CJ66" s="8">
        <v>240</v>
      </c>
      <c r="CK66" s="8">
        <f t="shared" si="8"/>
        <v>1</v>
      </c>
      <c r="CL66" s="8">
        <f t="shared" si="9"/>
        <v>1</v>
      </c>
      <c r="CM66">
        <f t="shared" si="10"/>
        <v>0.04</v>
      </c>
      <c r="CN66">
        <f t="shared" si="14"/>
        <v>375</v>
      </c>
      <c r="CO66">
        <f t="shared" si="22"/>
        <v>500</v>
      </c>
      <c r="CP66">
        <f t="shared" si="22"/>
        <v>625</v>
      </c>
      <c r="CQ66">
        <f t="shared" si="22"/>
        <v>750</v>
      </c>
      <c r="CR66">
        <f t="shared" si="22"/>
        <v>875</v>
      </c>
      <c r="CS66">
        <f t="shared" si="22"/>
        <v>1000</v>
      </c>
      <c r="CT66">
        <f t="shared" si="22"/>
        <v>1125</v>
      </c>
      <c r="CU66">
        <f t="shared" si="22"/>
        <v>1250</v>
      </c>
      <c r="CV66">
        <f t="shared" si="20"/>
        <v>1.5</v>
      </c>
      <c r="CW66">
        <f t="shared" si="20"/>
        <v>2</v>
      </c>
      <c r="CX66">
        <f t="shared" si="20"/>
        <v>2.5</v>
      </c>
      <c r="CY66">
        <f t="shared" si="20"/>
        <v>3</v>
      </c>
      <c r="CZ66">
        <f t="shared" si="20"/>
        <v>3.5</v>
      </c>
      <c r="DA66">
        <f t="shared" si="20"/>
        <v>4</v>
      </c>
      <c r="DB66">
        <f t="shared" si="20"/>
        <v>4.5</v>
      </c>
      <c r="DC66">
        <f t="shared" si="20"/>
        <v>5</v>
      </c>
      <c r="DD66" s="11">
        <f t="shared" si="21"/>
        <v>2.6666666666666668E-2</v>
      </c>
      <c r="DE66" s="11">
        <f t="shared" si="21"/>
        <v>0.02</v>
      </c>
      <c r="DF66" s="11">
        <f t="shared" si="21"/>
        <v>1.6E-2</v>
      </c>
      <c r="DG66" s="11">
        <f t="shared" si="21"/>
        <v>1.3333333333333334E-2</v>
      </c>
      <c r="DH66" s="11">
        <f t="shared" si="21"/>
        <v>1.1428571428571429E-2</v>
      </c>
      <c r="DI66" s="11">
        <f t="shared" si="21"/>
        <v>0.01</v>
      </c>
      <c r="DJ66" s="11">
        <f t="shared" si="21"/>
        <v>8.8888888888888889E-3</v>
      </c>
      <c r="DK66" s="11">
        <f t="shared" si="21"/>
        <v>8.0000000000000002E-3</v>
      </c>
    </row>
    <row r="67" spans="1:115">
      <c r="A67">
        <f>'2000 250 200 1'!A68</f>
        <v>64</v>
      </c>
      <c r="B67">
        <f t="shared" ref="B67:B86" si="23">A67*10*-1</f>
        <v>-640</v>
      </c>
      <c r="C67">
        <f>'2000 250 200 1'!B68</f>
        <v>1.625</v>
      </c>
      <c r="D67">
        <f t="shared" ref="D67:D86" si="24">LOG10(C67)</f>
        <v>0.21085336531489318</v>
      </c>
      <c r="E67">
        <f>2*('2000 250 200 15 PP'!E67-'2000 250 200 0 PP'!E67)/('2000 250 200 15 PP'!E67+'2000 250 200 0 PP'!E67)</f>
        <v>4.5788246262582606E-2</v>
      </c>
      <c r="F67">
        <f>2*('2000 250 200 15 PP'!F67-'2000 250 200 0 PP'!F67)/('2000 250 200 15 PP'!F67+'2000 250 200 0 PP'!F67)</f>
        <v>2.9145766692216787E-2</v>
      </c>
      <c r="G67">
        <f>2*('2000 250 200 15 PP'!G67-'2000 250 200 0 PP'!G67)/('2000 250 200 15 PP'!G67+'2000 250 200 0 PP'!G67)</f>
        <v>1.7044214098859613E-2</v>
      </c>
      <c r="H67">
        <f>2*('2000 250 200 15 PP'!H67-'2000 250 200 0 PP'!H67)/('2000 250 200 15 PP'!H67+'2000 250 200 0 PP'!H67)</f>
        <v>9.2955602472929444E-3</v>
      </c>
      <c r="I67">
        <f>2*('2000 250 200 15 PP'!I67-'2000 250 200 0 PP'!I67)/('2000 250 200 15 PP'!I67+'2000 250 200 0 PP'!I67)</f>
        <v>5.3262360477854933E-3</v>
      </c>
      <c r="J67">
        <f>2*('2000 250 200 15 PP'!J67-'2000 250 200 0 PP'!J67)/('2000 250 200 15 PP'!J67+'2000 250 200 0 PP'!J67)</f>
        <v>3.7476901197398835E-3</v>
      </c>
      <c r="K67">
        <f>2*('2000 250 200 15 PP'!K67-'2000 250 200 0 PP'!K67)/('2000 250 200 15 PP'!K67+'2000 250 200 0 PP'!K67)</f>
        <v>3.253756604407969E-3</v>
      </c>
      <c r="L67">
        <f>2*('2000 250 200 15 PP'!L67-'2000 250 200 0 PP'!L67)/('2000 250 200 15 PP'!L67+'2000 250 200 0 PP'!L67)</f>
        <v>3.114057784360249E-3</v>
      </c>
      <c r="M67">
        <f>2*('2000 250 200 15 PP'!M67-'2000 250 200 0 PP'!M67)/('2000 250 200 15 PP'!M67+'2000 250 200 0 PP'!M67)</f>
        <v>3.0564551147847191E-3</v>
      </c>
      <c r="N67">
        <f>2*('2000 250 200 15 PP'!N67-'2000 250 200 0 PP'!N67)/('2000 250 200 15 PP'!N67+'2000 250 200 0 PP'!N67)</f>
        <v>7.5688774026169636E-2</v>
      </c>
      <c r="O67">
        <f>2*('2000 250 200 15 PP'!O67-'2000 250 200 0 PP'!O67)/('2000 250 200 15 PP'!O67+'2000 250 200 0 PP'!O67)</f>
        <v>4.903703179888181E-2</v>
      </c>
      <c r="P67">
        <f>2*('2000 250 200 15 PP'!P67-'2000 250 200 0 PP'!P67)/('2000 250 200 15 PP'!P67+'2000 250 200 0 PP'!P67)</f>
        <v>3.0108321325245272E-2</v>
      </c>
      <c r="Q67">
        <f>2*('2000 250 200 15 PP'!Q67-'2000 250 200 0 PP'!Q67)/('2000 250 200 15 PP'!Q67+'2000 250 200 0 PP'!Q67)</f>
        <v>1.6648993737848439E-2</v>
      </c>
      <c r="R67">
        <f>2*('2000 250 200 15 PP'!R67-'2000 250 200 0 PP'!R67)/('2000 250 200 15 PP'!R67+'2000 250 200 0 PP'!R67)</f>
        <v>8.6449796494357592E-3</v>
      </c>
      <c r="S67">
        <f>2*('2000 250 200 15 PP'!S67-'2000 250 200 0 PP'!S67)/('2000 250 200 15 PP'!S67+'2000 250 200 0 PP'!S67)</f>
        <v>4.9323105231541429E-3</v>
      </c>
      <c r="T67">
        <f>2*('2000 250 200 15 PP'!T67-'2000 250 200 0 PP'!T67)/('2000 250 200 15 PP'!T67+'2000 250 200 0 PP'!T67)</f>
        <v>3.6327383884396302E-3</v>
      </c>
      <c r="U67">
        <f>2*('2000 250 200 15 PP'!U67-'2000 250 200 0 PP'!U67)/('2000 250 200 15 PP'!U67+'2000 250 200 0 PP'!U67)</f>
        <v>3.2887748067678703E-3</v>
      </c>
      <c r="V67">
        <f>2*('2000 250 200 15 PP'!V67-'2000 250 200 0 PP'!V67)/('2000 250 200 15 PP'!V67+'2000 250 200 0 PP'!V67)</f>
        <v>0.13221814417743455</v>
      </c>
      <c r="W67">
        <f>2*('2000 250 200 15 PP'!W67-'2000 250 200 0 PP'!W67)/('2000 250 200 15 PP'!W67+'2000 250 200 0 PP'!W67)</f>
        <v>7.8887714494105823E-2</v>
      </c>
      <c r="X67">
        <f>2*('2000 250 200 15 PP'!X67-'2000 250 200 0 PP'!X67)/('2000 250 200 15 PP'!X67+'2000 250 200 0 PP'!X67)</f>
        <v>4.9560209040576918E-2</v>
      </c>
      <c r="Y67">
        <f>2*('2000 250 200 15 PP'!Y67-'2000 250 200 0 PP'!Y67)/('2000 250 200 15 PP'!Y67+'2000 250 200 0 PP'!Y67)</f>
        <v>2.8512882525061647E-2</v>
      </c>
      <c r="Z67">
        <f>2*('2000 250 200 15 PP'!Z67-'2000 250 200 0 PP'!Z67)/('2000 250 200 15 PP'!Z67+'2000 250 200 0 PP'!Z67)</f>
        <v>1.4668074962055407E-2</v>
      </c>
      <c r="AA67">
        <f>2*('2000 250 200 15 PP'!AA67-'2000 250 200 0 PP'!AA67)/('2000 250 200 15 PP'!AA67+'2000 250 200 0 PP'!AA67)</f>
        <v>7.3033976789210892E-3</v>
      </c>
      <c r="AB67">
        <f>2*('2000 250 200 15 PP'!AB67-'2000 250 200 0 PP'!AB67)/('2000 250 200 15 PP'!AB67+'2000 250 200 0 PP'!AB67)</f>
        <v>4.3394919415156294E-3</v>
      </c>
      <c r="AC67">
        <f>2*('2000 250 200 15 PP'!AC67-'2000 250 200 0 PP'!AC67)/('2000 250 200 15 PP'!AC67+'2000 250 200 0 PP'!AC67)</f>
        <v>0.380297177327858</v>
      </c>
      <c r="AD67">
        <f>2*('2000 250 200 15 PP'!AD67-'2000 250 200 0 PP'!AD67)/('2000 250 200 15 PP'!AD67+'2000 250 200 0 PP'!AD67)</f>
        <v>0.13215664981852746</v>
      </c>
      <c r="AE67">
        <f>2*('2000 250 200 15 PP'!AE67-'2000 250 200 0 PP'!AE67)/('2000 250 200 15 PP'!AE67+'2000 250 200 0 PP'!AE67)</f>
        <v>7.889299920936084E-2</v>
      </c>
      <c r="AF67">
        <f>2*('2000 250 200 15 PP'!AF67-'2000 250 200 0 PP'!AF67)/('2000 250 200 15 PP'!AF67+'2000 250 200 0 PP'!AF67)</f>
        <v>4.6513028898171258E-2</v>
      </c>
      <c r="AG67">
        <f>2*('2000 250 200 15 PP'!AG67-'2000 250 200 0 PP'!AG67)/('2000 250 200 15 PP'!AG67+'2000 250 200 0 PP'!AG67)</f>
        <v>2.4606296457898993E-2</v>
      </c>
      <c r="AH67">
        <f>2*('2000 250 200 15 PP'!AH67-'2000 250 200 0 PP'!AH67)/('2000 250 200 15 PP'!AH67+'2000 250 200 0 PP'!AH67)</f>
        <v>1.1699104708474399E-2</v>
      </c>
      <c r="AI67">
        <f>2*('2000 250 200 15 PP'!AI67-'2000 250 200 0 PP'!AI67)/('2000 250 200 15 PP'!AI67+'2000 250 200 0 PP'!AI67)</f>
        <v>-0.24860750995941336</v>
      </c>
      <c r="AJ67">
        <f>2*('2000 250 200 15 PP'!AJ67-'2000 250 200 0 PP'!AJ67)/('2000 250 200 15 PP'!AJ67+'2000 250 200 0 PP'!AJ67)</f>
        <v>0.29973567936056289</v>
      </c>
      <c r="AK67">
        <f>2*('2000 250 200 15 PP'!AK67-'2000 250 200 0 PP'!AK67)/('2000 250 200 15 PP'!AK67+'2000 250 200 0 PP'!AK67)</f>
        <v>0.12867536005622632</v>
      </c>
      <c r="AL67">
        <f>2*('2000 250 200 15 PP'!AL67-'2000 250 200 0 PP'!AL67)/('2000 250 200 15 PP'!AL67+'2000 250 200 0 PP'!AL67)</f>
        <v>7.3656415536623707E-2</v>
      </c>
      <c r="AM67">
        <f>2*('2000 250 200 15 PP'!AM67-'2000 250 200 0 PP'!AM67)/('2000 250 200 15 PP'!AM67+'2000 250 200 0 PP'!AM67)</f>
        <v>3.9970621274838976E-2</v>
      </c>
      <c r="AN67">
        <f>2*('2000 250 200 15 PP'!AN67-'2000 250 200 0 PP'!AN67)/('2000 250 200 15 PP'!AN67+'2000 250 200 0 PP'!AN67)</f>
        <v>-4.0581118236545241E-2</v>
      </c>
      <c r="AO67">
        <f>2*('2000 250 200 15 PP'!AO67-'2000 250 200 0 PP'!AO67)/('2000 250 200 15 PP'!AO67+'2000 250 200 0 PP'!AO67)</f>
        <v>-0.58432406769483658</v>
      </c>
      <c r="AP67">
        <f>2*('2000 250 200 15 PP'!AP67-'2000 250 200 0 PP'!AP67)/('2000 250 200 15 PP'!AP67+'2000 250 200 0 PP'!AP67)</f>
        <v>0.24924047610622263</v>
      </c>
      <c r="AQ67">
        <f>2*('2000 250 200 15 PP'!AQ67-'2000 250 200 0 PP'!AQ67)/('2000 250 200 15 PP'!AQ67+'2000 250 200 0 PP'!AQ67)</f>
        <v>0.11753006721625787</v>
      </c>
      <c r="AR67">
        <f>2*('2000 250 200 15 PP'!AR67-'2000 250 200 0 PP'!AR67)/('2000 250 200 15 PP'!AR67+'2000 250 200 0 PP'!AR67)</f>
        <v>1.3864673039457829E-2</v>
      </c>
      <c r="AS67">
        <f>2*('2000 250 200 15 PP'!AS67-'2000 250 200 0 PP'!AS67)/('2000 250 200 15 PP'!AS67+'2000 250 200 0 PP'!AS67)</f>
        <v>-6.8984373854341294E-2</v>
      </c>
      <c r="AT67">
        <f>2*('2000 250 200 15 PP'!AT67-'2000 250 200 0 PP'!AT67)/('2000 250 200 15 PP'!AT67+'2000 250 200 0 PP'!AT67)</f>
        <v>2.8471086668394143</v>
      </c>
      <c r="AU67">
        <f>2*('2000 250 200 15 PP'!AU67-'2000 250 200 0 PP'!AU67)/('2000 250 200 15 PP'!AU67+'2000 250 200 0 PP'!AU67)</f>
        <v>4.3320794454776962E-2</v>
      </c>
      <c r="AV67">
        <f>2*('2000 250 200 15 PP'!AV67-'2000 250 200 0 PP'!AV67)/('2000 250 200 15 PP'!AV67+'2000 250 200 0 PP'!AV67)</f>
        <v>1.5487854504894176E-2</v>
      </c>
      <c r="AW67">
        <f>2*('2000 250 200 15 PP'!AW67-'2000 250 200 0 PP'!AW67)/('2000 250 200 15 PP'!AW67+'2000 250 200 0 PP'!AW67)</f>
        <v>5.9398504452840908E-2</v>
      </c>
      <c r="AX67">
        <f>'2000 250 200 15 PP'!AX67-'2000 250 200 0 PP'!AX67</f>
        <v>7.9298932151231627E-3</v>
      </c>
      <c r="AY67">
        <f>'2000 250 200 15 PP'!AY67-'2000 250 200 0 PP'!AY67</f>
        <v>5.7224618663349602E-3</v>
      </c>
      <c r="AZ67">
        <f>'2000 250 200 15 PP'!AZ67-'2000 250 200 0 PP'!AZ67</f>
        <v>3.6718136439534976E-3</v>
      </c>
      <c r="BA67">
        <f>'2000 250 200 15 PP'!BA67-'2000 250 200 0 PP'!BA67</f>
        <v>1.895041913538148E-3</v>
      </c>
      <c r="BB67">
        <f>'2000 250 200 15 PP'!BB67-'2000 250 200 0 PP'!BB67</f>
        <v>7.6014198828960877E-4</v>
      </c>
      <c r="BC67">
        <f>'2000 250 200 15 PP'!BC67-'2000 250 200 0 PP'!BC67</f>
        <v>2.3961763549548709E-4</v>
      </c>
      <c r="BD67">
        <f>'2000 250 200 15 PP'!BD67-'2000 250 200 0 PP'!BD67</f>
        <v>6.8157888569203573E-5</v>
      </c>
      <c r="BE67">
        <f>'2000 250 200 15 PP'!BE67-'2000 250 200 0 PP'!BE67</f>
        <v>2.8224594935677416E-5</v>
      </c>
      <c r="BF67">
        <f>'2000 250 200 15 PP'!BF67-'2000 250 200 0 PP'!BF67</f>
        <v>5.4605496682494994E-3</v>
      </c>
      <c r="BG67">
        <f>'2000 250 200 15 PP'!BG67-'2000 250 200 0 PP'!BG67</f>
        <v>4.1830204867815551E-3</v>
      </c>
      <c r="BH67">
        <f>'2000 250 200 15 PP'!BH67-'2000 250 200 0 PP'!BH67</f>
        <v>2.7868303267835626E-3</v>
      </c>
      <c r="BI67">
        <f>'2000 250 200 15 PP'!BI67-'2000 250 200 0 PP'!BI67</f>
        <v>1.4612343662932792E-3</v>
      </c>
      <c r="BJ67">
        <f>'2000 250 200 15 PP'!BJ67-'2000 250 200 0 PP'!BJ67</f>
        <v>5.8712248554550206E-4</v>
      </c>
      <c r="BK67">
        <f>'2000 250 200 15 PP'!BK67-'2000 250 200 0 PP'!BK67</f>
        <v>1.8101728538610917E-4</v>
      </c>
      <c r="BL67">
        <f>'2000 250 200 15 PP'!BL67-'2000 250 200 0 PP'!BL67</f>
        <v>4.555305887717076E-5</v>
      </c>
      <c r="BM67">
        <f>'2000 250 200 15 PP'!BM67-'2000 250 200 0 PP'!BM67</f>
        <v>3.0793939730439845E-3</v>
      </c>
      <c r="BN67">
        <f>'2000 250 200 15 PP'!BN67-'2000 250 200 0 PP'!BN67</f>
        <v>2.5864430528342447E-3</v>
      </c>
      <c r="BO67">
        <f>'2000 250 200 15 PP'!BO67-'2000 250 200 0 PP'!BO67</f>
        <v>1.8604387720061559E-3</v>
      </c>
      <c r="BP67">
        <f>'2000 250 200 15 PP'!BP67-'2000 250 200 0 PP'!BP67</f>
        <v>1.0255980711887935E-3</v>
      </c>
      <c r="BQ67">
        <f>'2000 250 200 15 PP'!BQ67-'2000 250 200 0 PP'!BQ67</f>
        <v>4.262365710018326E-4</v>
      </c>
      <c r="BR67">
        <f>'2000 250 200 15 PP'!BR67-'2000 250 200 0 PP'!BR67</f>
        <v>1.3367473076625336E-4</v>
      </c>
      <c r="BS67">
        <f>'2000 250 200 15 PP'!BS67-'2000 250 200 0 PP'!BS67</f>
        <v>1.5012014233138785E-3</v>
      </c>
      <c r="BT67">
        <f>'2000 250 200 15 PP'!BT67-'2000 250 200 0 PP'!BT67</f>
        <v>1.4500197721503917E-3</v>
      </c>
      <c r="BU67">
        <f>'2000 250 200 15 PP'!BU67-'2000 250 200 0 PP'!BU67</f>
        <v>1.180293404567186E-3</v>
      </c>
      <c r="BV67">
        <f>'2000 250 200 15 PP'!BV67-'2000 250 200 0 PP'!BV67</f>
        <v>7.0479896749194894E-4</v>
      </c>
      <c r="BW67">
        <f>'2000 250 200 15 PP'!BW67-'2000 250 200 0 PP'!BW67</f>
        <v>3.0962764212939461E-4</v>
      </c>
      <c r="BX67">
        <f>'2000 250 200 15 PP'!BX67-'2000 250 200 0 PP'!BX67</f>
        <v>5.790831267097913E-4</v>
      </c>
      <c r="BY67">
        <f>'2000 250 200 15 PP'!BY67-'2000 250 200 0 PP'!BY67</f>
        <v>7.0990986000713321E-4</v>
      </c>
      <c r="BZ67">
        <f>'2000 250 200 15 PP'!BZ67-'2000 250 200 0 PP'!BZ67</f>
        <v>7.0867126024778742E-4</v>
      </c>
      <c r="CA67">
        <f>'2000 250 200 15 PP'!CA67-'2000 250 200 0 PP'!CA67</f>
        <v>4.750084360670738E-4</v>
      </c>
      <c r="CB67">
        <f>'2000 250 200 15 PP'!CB67-'2000 250 200 0 PP'!CB67</f>
        <v>1.0670009714479345E-4</v>
      </c>
      <c r="CC67">
        <f>'2000 250 200 15 PP'!CC67-'2000 250 200 0 PP'!CC67</f>
        <v>2.5779207551148266E-4</v>
      </c>
      <c r="CD67">
        <f>'2000 250 200 15 PP'!CD67-'2000 250 200 0 PP'!CD67</f>
        <v>3.9017346568628116E-4</v>
      </c>
      <c r="CE67">
        <f>'2000 250 200 15 PP'!CE67-'2000 250 200 0 PP'!CE67</f>
        <v>-8.1488389631336963E-5</v>
      </c>
      <c r="CF67">
        <f>'2000 250 200 15 PP'!CF67-'2000 250 200 0 PP'!CF67</f>
        <v>4.6514662202538568E-6</v>
      </c>
      <c r="CG67">
        <f>'2000 250 200 15 PP'!CG67-'2000 250 200 0 PP'!CG67</f>
        <v>-1.0515898053924501E-4</v>
      </c>
      <c r="CH67" s="7">
        <v>250</v>
      </c>
      <c r="CI67" s="8">
        <v>250</v>
      </c>
      <c r="CJ67" s="8">
        <v>240</v>
      </c>
      <c r="CK67" s="8">
        <f t="shared" ref="CK67:CK86" si="25">CI67/CH67</f>
        <v>1</v>
      </c>
      <c r="CL67" s="8">
        <f t="shared" ref="CL67:CL86" si="26">CH67/CI67</f>
        <v>1</v>
      </c>
      <c r="CM67">
        <f t="shared" ref="CM67:CM86" si="27">(CI67-CJ67)/CH67</f>
        <v>0.04</v>
      </c>
      <c r="CN67">
        <f t="shared" si="14"/>
        <v>375</v>
      </c>
      <c r="CO67">
        <f t="shared" si="22"/>
        <v>500</v>
      </c>
      <c r="CP67">
        <f t="shared" si="22"/>
        <v>625</v>
      </c>
      <c r="CQ67">
        <f t="shared" si="22"/>
        <v>750</v>
      </c>
      <c r="CR67">
        <f t="shared" si="22"/>
        <v>875</v>
      </c>
      <c r="CS67">
        <f t="shared" si="22"/>
        <v>1000</v>
      </c>
      <c r="CT67">
        <f t="shared" si="22"/>
        <v>1125</v>
      </c>
      <c r="CU67">
        <f t="shared" si="22"/>
        <v>1250</v>
      </c>
      <c r="CV67">
        <f t="shared" si="20"/>
        <v>1.5</v>
      </c>
      <c r="CW67">
        <f t="shared" si="20"/>
        <v>2</v>
      </c>
      <c r="CX67">
        <f t="shared" si="20"/>
        <v>2.5</v>
      </c>
      <c r="CY67">
        <f t="shared" si="20"/>
        <v>3</v>
      </c>
      <c r="CZ67">
        <f t="shared" si="20"/>
        <v>3.5</v>
      </c>
      <c r="DA67">
        <f t="shared" si="20"/>
        <v>4</v>
      </c>
      <c r="DB67">
        <f t="shared" si="20"/>
        <v>4.5</v>
      </c>
      <c r="DC67">
        <f t="shared" si="20"/>
        <v>5</v>
      </c>
      <c r="DD67" s="11">
        <f t="shared" si="21"/>
        <v>2.6666666666666668E-2</v>
      </c>
      <c r="DE67" s="11">
        <f t="shared" si="21"/>
        <v>0.02</v>
      </c>
      <c r="DF67" s="11">
        <f t="shared" si="21"/>
        <v>1.6E-2</v>
      </c>
      <c r="DG67" s="11">
        <f t="shared" si="21"/>
        <v>1.3333333333333334E-2</v>
      </c>
      <c r="DH67" s="11">
        <f t="shared" si="21"/>
        <v>1.1428571428571429E-2</v>
      </c>
      <c r="DI67" s="11">
        <f t="shared" si="21"/>
        <v>0.01</v>
      </c>
      <c r="DJ67" s="11">
        <f t="shared" si="21"/>
        <v>8.8888888888888889E-3</v>
      </c>
      <c r="DK67" s="11">
        <f t="shared" si="21"/>
        <v>8.0000000000000002E-3</v>
      </c>
    </row>
    <row r="68" spans="1:115">
      <c r="A68">
        <f>'2000 250 200 1'!A69</f>
        <v>65</v>
      </c>
      <c r="B68">
        <f t="shared" si="23"/>
        <v>-650</v>
      </c>
      <c r="C68">
        <f>'2000 250 200 1'!B69</f>
        <v>1.825</v>
      </c>
      <c r="D68">
        <f t="shared" si="24"/>
        <v>0.2612628687924935</v>
      </c>
      <c r="E68">
        <f>2*('2000 250 200 15 PP'!E68-'2000 250 200 0 PP'!E68)/('2000 250 200 15 PP'!E68+'2000 250 200 0 PP'!E68)</f>
        <v>4.997564972242443E-2</v>
      </c>
      <c r="F68">
        <f>2*('2000 250 200 15 PP'!F68-'2000 250 200 0 PP'!F68)/('2000 250 200 15 PP'!F68+'2000 250 200 0 PP'!F68)</f>
        <v>3.2155779480345488E-2</v>
      </c>
      <c r="G68">
        <f>2*('2000 250 200 15 PP'!G68-'2000 250 200 0 PP'!G68)/('2000 250 200 15 PP'!G68+'2000 250 200 0 PP'!G68)</f>
        <v>1.9527541437177363E-2</v>
      </c>
      <c r="H68">
        <f>2*('2000 250 200 15 PP'!H68-'2000 250 200 0 PP'!H68)/('2000 250 200 15 PP'!H68+'2000 250 200 0 PP'!H68)</f>
        <v>1.1139026422925278E-2</v>
      </c>
      <c r="I68">
        <f>2*('2000 250 200 15 PP'!I68-'2000 250 200 0 PP'!I68)/('2000 250 200 15 PP'!I68+'2000 250 200 0 PP'!I68)</f>
        <v>6.4370297675640656E-3</v>
      </c>
      <c r="J68">
        <f>2*('2000 250 200 15 PP'!J68-'2000 250 200 0 PP'!J68)/('2000 250 200 15 PP'!J68+'2000 250 200 0 PP'!J68)</f>
        <v>4.3234892243494147E-3</v>
      </c>
      <c r="K68">
        <f>2*('2000 250 200 15 PP'!K68-'2000 250 200 0 PP'!K68)/('2000 250 200 15 PP'!K68+'2000 250 200 0 PP'!K68)</f>
        <v>3.567073289523515E-3</v>
      </c>
      <c r="L68">
        <f>2*('2000 250 200 15 PP'!L68-'2000 250 200 0 PP'!L68)/('2000 250 200 15 PP'!L68+'2000 250 200 0 PP'!L68)</f>
        <v>3.3325016090730852E-3</v>
      </c>
      <c r="M68">
        <f>2*('2000 250 200 15 PP'!M68-'2000 250 200 0 PP'!M68)/('2000 250 200 15 PP'!M68+'2000 250 200 0 PP'!M68)</f>
        <v>3.2461799397862927E-3</v>
      </c>
      <c r="N68">
        <f>2*('2000 250 200 15 PP'!N68-'2000 250 200 0 PP'!N68)/('2000 250 200 15 PP'!N68+'2000 250 200 0 PP'!N68)</f>
        <v>8.5687468674781511E-2</v>
      </c>
      <c r="O68">
        <f>2*('2000 250 200 15 PP'!O68-'2000 250 200 0 PP'!O68)/('2000 250 200 15 PP'!O68+'2000 250 200 0 PP'!O68)</f>
        <v>5.473202216704301E-2</v>
      </c>
      <c r="P68">
        <f>2*('2000 250 200 15 PP'!P68-'2000 250 200 0 PP'!P68)/('2000 250 200 15 PP'!P68+'2000 250 200 0 PP'!P68)</f>
        <v>3.4480494717018147E-2</v>
      </c>
      <c r="Q68">
        <f>2*('2000 250 200 15 PP'!Q68-'2000 250 200 0 PP'!Q68)/('2000 250 200 15 PP'!Q68+'2000 250 200 0 PP'!Q68)</f>
        <v>2.0126652643919572E-2</v>
      </c>
      <c r="R68">
        <f>2*('2000 250 200 15 PP'!R68-'2000 250 200 0 PP'!R68)/('2000 250 200 15 PP'!R68+'2000 250 200 0 PP'!R68)</f>
        <v>1.0947083330571428E-2</v>
      </c>
      <c r="S68">
        <f>2*('2000 250 200 15 PP'!S68-'2000 250 200 0 PP'!S68)/('2000 250 200 15 PP'!S68+'2000 250 200 0 PP'!S68)</f>
        <v>6.1490666753556229E-3</v>
      </c>
      <c r="T68">
        <f>2*('2000 250 200 15 PP'!T68-'2000 250 200 0 PP'!T68)/('2000 250 200 15 PP'!T68+'2000 250 200 0 PP'!T68)</f>
        <v>4.2052360543230038E-3</v>
      </c>
      <c r="U68">
        <f>2*('2000 250 200 15 PP'!U68-'2000 250 200 0 PP'!U68)/('2000 250 200 15 PP'!U68+'2000 250 200 0 PP'!U68)</f>
        <v>3.5947814788909477E-3</v>
      </c>
      <c r="V68">
        <f>2*('2000 250 200 15 PP'!V68-'2000 250 200 0 PP'!V68)/('2000 250 200 15 PP'!V68+'2000 250 200 0 PP'!V68)</f>
        <v>0.16484403848912171</v>
      </c>
      <c r="W68">
        <f>2*('2000 250 200 15 PP'!W68-'2000 250 200 0 PP'!W68)/('2000 250 200 15 PP'!W68+'2000 250 200 0 PP'!W68)</f>
        <v>9.1126409821906382E-2</v>
      </c>
      <c r="X68">
        <f>2*('2000 250 200 15 PP'!X68-'2000 250 200 0 PP'!X68)/('2000 250 200 15 PP'!X68+'2000 250 200 0 PP'!X68)</f>
        <v>5.7145471636412482E-2</v>
      </c>
      <c r="Y68">
        <f>2*('2000 250 200 15 PP'!Y68-'2000 250 200 0 PP'!Y68)/('2000 250 200 15 PP'!Y68+'2000 250 200 0 PP'!Y68)</f>
        <v>3.4480179687680759E-2</v>
      </c>
      <c r="Z68">
        <f>2*('2000 250 200 15 PP'!Z68-'2000 250 200 0 PP'!Z68)/('2000 250 200 15 PP'!Z68+'2000 250 200 0 PP'!Z68)</f>
        <v>1.8948525365389862E-2</v>
      </c>
      <c r="AA68">
        <f>2*('2000 250 200 15 PP'!AA68-'2000 250 200 0 PP'!AA68)/('2000 250 200 15 PP'!AA68+'2000 250 200 0 PP'!AA68)</f>
        <v>9.7382306886919876E-3</v>
      </c>
      <c r="AB68">
        <f>2*('2000 250 200 15 PP'!AB68-'2000 250 200 0 PP'!AB68)/('2000 250 200 15 PP'!AB68+'2000 250 200 0 PP'!AB68)</f>
        <v>5.465440826162668E-3</v>
      </c>
      <c r="AC68">
        <f>2*('2000 250 200 15 PP'!AC68-'2000 250 200 0 PP'!AC68)/('2000 250 200 15 PP'!AC68+'2000 250 200 0 PP'!AC68)</f>
        <v>0.95026121457255752</v>
      </c>
      <c r="AD68">
        <f>2*('2000 250 200 15 PP'!AD68-'2000 250 200 0 PP'!AD68)/('2000 250 200 15 PP'!AD68+'2000 250 200 0 PP'!AD68)</f>
        <v>0.16922816536238722</v>
      </c>
      <c r="AE68">
        <f>2*('2000 250 200 15 PP'!AE68-'2000 250 200 0 PP'!AE68)/('2000 250 200 15 PP'!AE68+'2000 250 200 0 PP'!AE68)</f>
        <v>9.3493400200485091E-2</v>
      </c>
      <c r="AF68">
        <f>2*('2000 250 200 15 PP'!AF68-'2000 250 200 0 PP'!AF68)/('2000 250 200 15 PP'!AF68+'2000 250 200 0 PP'!AF68)</f>
        <v>5.6477915460351129E-2</v>
      </c>
      <c r="AG68">
        <f>2*('2000 250 200 15 PP'!AG68-'2000 250 200 0 PP'!AG68)/('2000 250 200 15 PP'!AG68+'2000 250 200 0 PP'!AG68)</f>
        <v>3.1978583607711476E-2</v>
      </c>
      <c r="AH68">
        <f>2*('2000 250 200 15 PP'!AH68-'2000 250 200 0 PP'!AH68)/('2000 250 200 15 PP'!AH68+'2000 250 200 0 PP'!AH68)</f>
        <v>1.6215966469237571E-2</v>
      </c>
      <c r="AI68">
        <f>2*('2000 250 200 15 PP'!AI68-'2000 250 200 0 PP'!AI68)/('2000 250 200 15 PP'!AI68+'2000 250 200 0 PP'!AI68)</f>
        <v>-0.18098363048782548</v>
      </c>
      <c r="AJ68">
        <f>2*('2000 250 200 15 PP'!AJ68-'2000 250 200 0 PP'!AJ68)/('2000 250 200 15 PP'!AJ68+'2000 250 200 0 PP'!AJ68)</f>
        <v>0.73941561106438736</v>
      </c>
      <c r="AK68">
        <f>2*('2000 250 200 15 PP'!AK68-'2000 250 200 0 PP'!AK68)/('2000 250 200 15 PP'!AK68+'2000 250 200 0 PP'!AK68)</f>
        <v>0.16654114369441758</v>
      </c>
      <c r="AL68">
        <f>2*('2000 250 200 15 PP'!AL68-'2000 250 200 0 PP'!AL68)/('2000 250 200 15 PP'!AL68+'2000 250 200 0 PP'!AL68)</f>
        <v>9.1231933862200409E-2</v>
      </c>
      <c r="AM68">
        <f>2*('2000 250 200 15 PP'!AM68-'2000 250 200 0 PP'!AM68)/('2000 250 200 15 PP'!AM68+'2000 250 200 0 PP'!AM68)</f>
        <v>5.2226913672739586E-2</v>
      </c>
      <c r="AN68">
        <f>2*('2000 250 200 15 PP'!AN68-'2000 250 200 0 PP'!AN68)/('2000 250 200 15 PP'!AN68+'2000 250 200 0 PP'!AN68)</f>
        <v>-4.7367919537896874E-2</v>
      </c>
      <c r="AO68">
        <f>2*('2000 250 200 15 PP'!AO68-'2000 250 200 0 PP'!AO68)/('2000 250 200 15 PP'!AO68+'2000 250 200 0 PP'!AO68)</f>
        <v>-0.20739800193201477</v>
      </c>
      <c r="AP68">
        <f>2*('2000 250 200 15 PP'!AP68-'2000 250 200 0 PP'!AP68)/('2000 250 200 15 PP'!AP68+'2000 250 200 0 PP'!AP68)</f>
        <v>0.50041471659924464</v>
      </c>
      <c r="AQ68">
        <f>2*('2000 250 200 15 PP'!AQ68-'2000 250 200 0 PP'!AQ68)/('2000 250 200 15 PP'!AQ68+'2000 250 200 0 PP'!AQ68)</f>
        <v>0.15512427679920163</v>
      </c>
      <c r="AR68">
        <f>2*('2000 250 200 15 PP'!AR68-'2000 250 200 0 PP'!AR68)/('2000 250 200 15 PP'!AR68+'2000 250 200 0 PP'!AR68)</f>
        <v>-1.5973175520775543E-3</v>
      </c>
      <c r="AS68">
        <f>2*('2000 250 200 15 PP'!AS68-'2000 250 200 0 PP'!AS68)/('2000 250 200 15 PP'!AS68+'2000 250 200 0 PP'!AS68)</f>
        <v>-4.2310042092645501E-2</v>
      </c>
      <c r="AT68">
        <f>2*('2000 250 200 15 PP'!AT68-'2000 250 200 0 PP'!AT68)/('2000 250 200 15 PP'!AT68+'2000 250 200 0 PP'!AT68)</f>
        <v>-0.35224893715996408</v>
      </c>
      <c r="AU68">
        <f>2*('2000 250 200 15 PP'!AU68-'2000 250 200 0 PP'!AU68)/('2000 250 200 15 PP'!AU68+'2000 250 200 0 PP'!AU68)</f>
        <v>2.2623857514230003E-2</v>
      </c>
      <c r="AV68">
        <f>2*('2000 250 200 15 PP'!AV68-'2000 250 200 0 PP'!AV68)/('2000 250 200 15 PP'!AV68+'2000 250 200 0 PP'!AV68)</f>
        <v>1.6168131420123966E-2</v>
      </c>
      <c r="AW68">
        <f>2*('2000 250 200 15 PP'!AW68-'2000 250 200 0 PP'!AW68)/('2000 250 200 15 PP'!AW68+'2000 250 200 0 PP'!AW68)</f>
        <v>2.9092427410155046E-2</v>
      </c>
      <c r="AX68">
        <f>'2000 250 200 15 PP'!AX68-'2000 250 200 0 PP'!AX68</f>
        <v>8.5586158964664205E-3</v>
      </c>
      <c r="AY68">
        <f>'2000 250 200 15 PP'!AY68-'2000 250 200 0 PP'!AY68</f>
        <v>6.013632381425521E-3</v>
      </c>
      <c r="AZ68">
        <f>'2000 250 200 15 PP'!AZ68-'2000 250 200 0 PP'!AZ68</f>
        <v>3.993262689801963E-3</v>
      </c>
      <c r="BA68">
        <f>'2000 250 200 15 PP'!BA68-'2000 250 200 0 PP'!BA68</f>
        <v>2.2499734762973234E-3</v>
      </c>
      <c r="BB68">
        <f>'2000 250 200 15 PP'!BB68-'2000 250 200 0 PP'!BB68</f>
        <v>1.0186955848346668E-3</v>
      </c>
      <c r="BC68">
        <f>'2000 250 200 15 PP'!BC68-'2000 250 200 0 PP'!BC68</f>
        <v>3.6707025834994966E-4</v>
      </c>
      <c r="BD68">
        <f>'2000 250 200 15 PP'!BD68-'2000 250 200 0 PP'!BD68</f>
        <v>1.1445917724967059E-4</v>
      </c>
      <c r="BE68">
        <f>'2000 250 200 15 PP'!BE68-'2000 250 200 0 PP'!BE68</f>
        <v>4.2299131251616329E-5</v>
      </c>
      <c r="BF68">
        <f>'2000 250 200 15 PP'!BF68-'2000 250 200 0 PP'!BF68</f>
        <v>5.6646032536507226E-3</v>
      </c>
      <c r="BG68">
        <f>'2000 250 200 15 PP'!BG68-'2000 250 200 0 PP'!BG68</f>
        <v>4.1954302592450629E-3</v>
      </c>
      <c r="BH68">
        <f>'2000 250 200 15 PP'!BH68-'2000 250 200 0 PP'!BH68</f>
        <v>2.9001640911748561E-3</v>
      </c>
      <c r="BI68">
        <f>'2000 250 200 15 PP'!BI68-'2000 250 200 0 PP'!BI68</f>
        <v>1.6723676911324231E-3</v>
      </c>
      <c r="BJ68">
        <f>'2000 250 200 15 PP'!BJ68-'2000 250 200 0 PP'!BJ68</f>
        <v>7.6427420760179915E-4</v>
      </c>
      <c r="BK68">
        <f>'2000 250 200 15 PP'!BK68-'2000 250 200 0 PP'!BK68</f>
        <v>2.7236455546764127E-4</v>
      </c>
      <c r="BL68">
        <f>'2000 250 200 15 PP'!BL68-'2000 250 200 0 PP'!BL68</f>
        <v>7.8851199084746526E-5</v>
      </c>
      <c r="BM68">
        <f>'2000 250 200 15 PP'!BM68-'2000 250 200 0 PP'!BM68</f>
        <v>3.1033870765357859E-3</v>
      </c>
      <c r="BN68">
        <f>'2000 250 200 15 PP'!BN68-'2000 250 200 0 PP'!BN68</f>
        <v>2.4663682809615319E-3</v>
      </c>
      <c r="BO68">
        <f>'2000 250 200 15 PP'!BO68-'2000 250 200 0 PP'!BO68</f>
        <v>1.8342785709570507E-3</v>
      </c>
      <c r="BP68">
        <f>'2000 250 200 15 PP'!BP68-'2000 250 200 0 PP'!BP68</f>
        <v>1.1197386891820399E-3</v>
      </c>
      <c r="BQ68">
        <f>'2000 250 200 15 PP'!BQ68-'2000 250 200 0 PP'!BQ68</f>
        <v>5.3386444916164039E-4</v>
      </c>
      <c r="BR68">
        <f>'2000 250 200 15 PP'!BR68-'2000 250 200 0 PP'!BR68</f>
        <v>1.9495643671657917E-4</v>
      </c>
      <c r="BS68">
        <f>'2000 250 200 15 PP'!BS68-'2000 250 200 0 PP'!BS68</f>
        <v>1.5034489957334654E-3</v>
      </c>
      <c r="BT68">
        <f>'2000 250 200 15 PP'!BT68-'2000 250 200 0 PP'!BT68</f>
        <v>1.3079101007575909E-3</v>
      </c>
      <c r="BU68">
        <f>'2000 250 200 15 PP'!BU68-'2000 250 200 0 PP'!BU68</f>
        <v>1.0888297745744015E-3</v>
      </c>
      <c r="BV68">
        <f>'2000 250 200 15 PP'!BV68-'2000 250 200 0 PP'!BV68</f>
        <v>7.2641927875897495E-4</v>
      </c>
      <c r="BW68">
        <f>'2000 250 200 15 PP'!BW68-'2000 250 200 0 PP'!BW68</f>
        <v>3.7059873336555294E-4</v>
      </c>
      <c r="BX68">
        <f>'2000 250 200 15 PP'!BX68-'2000 250 200 0 PP'!BX68</f>
        <v>6.1971851031378949E-4</v>
      </c>
      <c r="BY68">
        <f>'2000 250 200 15 PP'!BY68-'2000 250 200 0 PP'!BY68</f>
        <v>6.0223646887511964E-4</v>
      </c>
      <c r="BZ68">
        <f>'2000 250 200 15 PP'!BZ68-'2000 250 200 0 PP'!BZ68</f>
        <v>5.999446785572045E-4</v>
      </c>
      <c r="CA68">
        <f>'2000 250 200 15 PP'!CA68-'2000 250 200 0 PP'!CA68</f>
        <v>4.5574163507147453E-4</v>
      </c>
      <c r="CB68">
        <f>'2000 250 200 15 PP'!CB68-'2000 250 200 0 PP'!CB68</f>
        <v>1.9114236605038797E-4</v>
      </c>
      <c r="CC68">
        <f>'2000 250 200 15 PP'!CC68-'2000 250 200 0 PP'!CC68</f>
        <v>2.0539664232755534E-4</v>
      </c>
      <c r="CD68">
        <f>'2000 250 200 15 PP'!CD68-'2000 250 200 0 PP'!CD68</f>
        <v>2.9186062117840864E-4</v>
      </c>
      <c r="CE68">
        <f>'2000 250 200 15 PP'!CE68-'2000 250 200 0 PP'!CE68</f>
        <v>2.7221313047289496E-5</v>
      </c>
      <c r="CF68">
        <f>'2000 250 200 15 PP'!CF68-'2000 250 200 0 PP'!CF68</f>
        <v>7.320049991869481E-6</v>
      </c>
      <c r="CG68">
        <f>'2000 250 200 15 PP'!CG68-'2000 250 200 0 PP'!CG68</f>
        <v>1.0717543742851023E-6</v>
      </c>
      <c r="CH68" s="7">
        <v>250</v>
      </c>
      <c r="CI68" s="8">
        <v>250</v>
      </c>
      <c r="CJ68" s="8">
        <v>240</v>
      </c>
      <c r="CK68" s="8">
        <f t="shared" si="25"/>
        <v>1</v>
      </c>
      <c r="CL68" s="8">
        <f t="shared" si="26"/>
        <v>1</v>
      </c>
      <c r="CM68">
        <f t="shared" si="27"/>
        <v>0.04</v>
      </c>
      <c r="CN68">
        <f t="shared" ref="CN68:CN86" si="28">500-125</f>
        <v>375</v>
      </c>
      <c r="CO68">
        <f t="shared" ref="CO68:CU83" si="29">CN68+125</f>
        <v>500</v>
      </c>
      <c r="CP68">
        <f t="shared" si="29"/>
        <v>625</v>
      </c>
      <c r="CQ68">
        <f t="shared" si="29"/>
        <v>750</v>
      </c>
      <c r="CR68">
        <f t="shared" si="29"/>
        <v>875</v>
      </c>
      <c r="CS68">
        <f t="shared" si="29"/>
        <v>1000</v>
      </c>
      <c r="CT68">
        <f t="shared" si="29"/>
        <v>1125</v>
      </c>
      <c r="CU68">
        <f t="shared" si="29"/>
        <v>1250</v>
      </c>
      <c r="CV68">
        <f t="shared" si="20"/>
        <v>1.5</v>
      </c>
      <c r="CW68">
        <f t="shared" si="20"/>
        <v>2</v>
      </c>
      <c r="CX68">
        <f t="shared" si="20"/>
        <v>2.5</v>
      </c>
      <c r="CY68">
        <f t="shared" si="20"/>
        <v>3</v>
      </c>
      <c r="CZ68">
        <f t="shared" si="20"/>
        <v>3.5</v>
      </c>
      <c r="DA68">
        <f t="shared" si="20"/>
        <v>4</v>
      </c>
      <c r="DB68">
        <f t="shared" si="20"/>
        <v>4.5</v>
      </c>
      <c r="DC68">
        <f t="shared" si="20"/>
        <v>5</v>
      </c>
      <c r="DD68" s="11">
        <f t="shared" si="21"/>
        <v>2.6666666666666668E-2</v>
      </c>
      <c r="DE68" s="11">
        <f t="shared" si="21"/>
        <v>0.02</v>
      </c>
      <c r="DF68" s="11">
        <f t="shared" si="21"/>
        <v>1.6E-2</v>
      </c>
      <c r="DG68" s="11">
        <f t="shared" si="21"/>
        <v>1.3333333333333334E-2</v>
      </c>
      <c r="DH68" s="11">
        <f t="shared" si="21"/>
        <v>1.1428571428571429E-2</v>
      </c>
      <c r="DI68" s="11">
        <f t="shared" si="21"/>
        <v>0.01</v>
      </c>
      <c r="DJ68" s="11">
        <f t="shared" si="21"/>
        <v>8.8888888888888889E-3</v>
      </c>
      <c r="DK68" s="11">
        <f t="shared" si="21"/>
        <v>8.0000000000000002E-3</v>
      </c>
    </row>
    <row r="69" spans="1:115">
      <c r="A69">
        <f>'2000 250 200 1'!A70</f>
        <v>66</v>
      </c>
      <c r="B69">
        <f t="shared" si="23"/>
        <v>-660</v>
      </c>
      <c r="C69">
        <f>'2000 250 200 1'!B70</f>
        <v>2.048</v>
      </c>
      <c r="D69">
        <f t="shared" si="24"/>
        <v>0.31132995230379318</v>
      </c>
      <c r="E69">
        <f>2*('2000 250 200 15 PP'!E69-'2000 250 200 0 PP'!E69)/('2000 250 200 15 PP'!E69+'2000 250 200 0 PP'!E69)</f>
        <v>5.4437311641930469E-2</v>
      </c>
      <c r="F69">
        <f>2*('2000 250 200 15 PP'!F69-'2000 250 200 0 PP'!F69)/('2000 250 200 15 PP'!F69+'2000 250 200 0 PP'!F69)</f>
        <v>3.5203270448430253E-2</v>
      </c>
      <c r="G69">
        <f>2*('2000 250 200 15 PP'!G69-'2000 250 200 0 PP'!G69)/('2000 250 200 15 PP'!G69+'2000 250 200 0 PP'!G69)</f>
        <v>2.2040475360392033E-2</v>
      </c>
      <c r="H69">
        <f>2*('2000 250 200 15 PP'!H69-'2000 250 200 0 PP'!H69)/('2000 250 200 15 PP'!H69+'2000 250 200 0 PP'!H69)</f>
        <v>1.3116052299111966E-2</v>
      </c>
      <c r="I69">
        <f>2*('2000 250 200 15 PP'!I69-'2000 250 200 0 PP'!I69)/('2000 250 200 15 PP'!I69+'2000 250 200 0 PP'!I69)</f>
        <v>7.734282011485411E-3</v>
      </c>
      <c r="J69">
        <f>2*('2000 250 200 15 PP'!J69-'2000 250 200 0 PP'!J69)/('2000 250 200 15 PP'!J69+'2000 250 200 0 PP'!J69)</f>
        <v>5.0370360457157046E-3</v>
      </c>
      <c r="K69">
        <f>2*('2000 250 200 15 PP'!K69-'2000 250 200 0 PP'!K69)/('2000 250 200 15 PP'!K69+'2000 250 200 0 PP'!K69)</f>
        <v>3.9345802364704101E-3</v>
      </c>
      <c r="L69">
        <f>2*('2000 250 200 15 PP'!L69-'2000 250 200 0 PP'!L69)/('2000 250 200 15 PP'!L69+'2000 250 200 0 PP'!L69)</f>
        <v>3.5512730464137771E-3</v>
      </c>
      <c r="M69">
        <f>2*('2000 250 200 15 PP'!M69-'2000 250 200 0 PP'!M69)/('2000 250 200 15 PP'!M69+'2000 250 200 0 PP'!M69)</f>
        <v>3.4196480066688616E-3</v>
      </c>
      <c r="N69">
        <f>2*('2000 250 200 15 PP'!N69-'2000 250 200 0 PP'!N69)/('2000 250 200 15 PP'!N69+'2000 250 200 0 PP'!N69)</f>
        <v>9.7547713057433968E-2</v>
      </c>
      <c r="O69">
        <f>2*('2000 250 200 15 PP'!O69-'2000 250 200 0 PP'!O69)/('2000 250 200 15 PP'!O69+'2000 250 200 0 PP'!O69)</f>
        <v>6.095726991704855E-2</v>
      </c>
      <c r="P69">
        <f>2*('2000 250 200 15 PP'!P69-'2000 250 200 0 PP'!P69)/('2000 250 200 15 PP'!P69+'2000 250 200 0 PP'!P69)</f>
        <v>3.8996218044845564E-2</v>
      </c>
      <c r="Q69">
        <f>2*('2000 250 200 15 PP'!Q69-'2000 250 200 0 PP'!Q69)/('2000 250 200 15 PP'!Q69+'2000 250 200 0 PP'!Q69)</f>
        <v>2.3811475565623852E-2</v>
      </c>
      <c r="R69">
        <f>2*('2000 250 200 15 PP'!R69-'2000 250 200 0 PP'!R69)/('2000 250 200 15 PP'!R69+'2000 250 200 0 PP'!R69)</f>
        <v>1.3607145896787812E-2</v>
      </c>
      <c r="S69">
        <f>2*('2000 250 200 15 PP'!S69-'2000 250 200 0 PP'!S69)/('2000 250 200 15 PP'!S69+'2000 250 200 0 PP'!S69)</f>
        <v>7.7220134429872777E-3</v>
      </c>
      <c r="T69">
        <f>2*('2000 250 200 15 PP'!T69-'2000 250 200 0 PP'!T69)/('2000 250 200 15 PP'!T69+'2000 250 200 0 PP'!T69)</f>
        <v>4.9816560084251626E-3</v>
      </c>
      <c r="U69">
        <f>2*('2000 250 200 15 PP'!U69-'2000 250 200 0 PP'!U69)/('2000 250 200 15 PP'!U69+'2000 250 200 0 PP'!U69)</f>
        <v>3.9521216412992085E-3</v>
      </c>
      <c r="V69">
        <f>2*('2000 250 200 15 PP'!V69-'2000 250 200 0 PP'!V69)/('2000 250 200 15 PP'!V69+'2000 250 200 0 PP'!V69)</f>
        <v>0.21221568238808311</v>
      </c>
      <c r="W69">
        <f>2*('2000 250 200 15 PP'!W69-'2000 250 200 0 PP'!W69)/('2000 250 200 15 PP'!W69+'2000 250 200 0 PP'!W69)</f>
        <v>0.1065060291640184</v>
      </c>
      <c r="X69">
        <f>2*('2000 250 200 15 PP'!X69-'2000 250 200 0 PP'!X69)/('2000 250 200 15 PP'!X69+'2000 250 200 0 PP'!X69)</f>
        <v>6.5526872656901949E-2</v>
      </c>
      <c r="Y69">
        <f>2*('2000 250 200 15 PP'!Y69-'2000 250 200 0 PP'!Y69)/('2000 250 200 15 PP'!Y69+'2000 250 200 0 PP'!Y69)</f>
        <v>4.0852891899990286E-2</v>
      </c>
      <c r="Z69">
        <f>2*('2000 250 200 15 PP'!Z69-'2000 250 200 0 PP'!Z69)/('2000 250 200 15 PP'!Z69+'2000 250 200 0 PP'!Z69)</f>
        <v>2.3792402943602898E-2</v>
      </c>
      <c r="AA69">
        <f>2*('2000 250 200 15 PP'!AA69-'2000 250 200 0 PP'!AA69)/('2000 250 200 15 PP'!AA69+'2000 250 200 0 PP'!AA69)</f>
        <v>1.2870768446974268E-2</v>
      </c>
      <c r="AB69">
        <f>2*('2000 250 200 15 PP'!AB69-'2000 250 200 0 PP'!AB69)/('2000 250 200 15 PP'!AB69+'2000 250 200 0 PP'!AB69)</f>
        <v>7.1224639636172276E-3</v>
      </c>
      <c r="AC69">
        <f>2*('2000 250 200 15 PP'!AC69-'2000 250 200 0 PP'!AC69)/('2000 250 200 15 PP'!AC69+'2000 250 200 0 PP'!AC69)</f>
        <v>-5.3318721712486585</v>
      </c>
      <c r="AD69">
        <f>2*('2000 250 200 15 PP'!AD69-'2000 250 200 0 PP'!AD69)/('2000 250 200 15 PP'!AD69+'2000 250 200 0 PP'!AD69)</f>
        <v>0.23277391485261623</v>
      </c>
      <c r="AE69">
        <f>2*('2000 250 200 15 PP'!AE69-'2000 250 200 0 PP'!AE69)/('2000 250 200 15 PP'!AE69+'2000 250 200 0 PP'!AE69)</f>
        <v>0.11224222751642687</v>
      </c>
      <c r="AF69">
        <f>2*('2000 250 200 15 PP'!AF69-'2000 250 200 0 PP'!AF69)/('2000 250 200 15 PP'!AF69+'2000 250 200 0 PP'!AF69)</f>
        <v>6.7714834929409273E-2</v>
      </c>
      <c r="AG69">
        <f>2*('2000 250 200 15 PP'!AG69-'2000 250 200 0 PP'!AG69)/('2000 250 200 15 PP'!AG69+'2000 250 200 0 PP'!AG69)</f>
        <v>4.0254717661241793E-2</v>
      </c>
      <c r="AH69">
        <f>2*('2000 250 200 15 PP'!AH69-'2000 250 200 0 PP'!AH69)/('2000 250 200 15 PP'!AH69+'2000 250 200 0 PP'!AH69)</f>
        <v>2.1867010105212779E-2</v>
      </c>
      <c r="AI69">
        <f>2*('2000 250 200 15 PP'!AI69-'2000 250 200 0 PP'!AI69)/('2000 250 200 15 PP'!AI69+'2000 250 200 0 PP'!AI69)</f>
        <v>-0.16899108307296692</v>
      </c>
      <c r="AJ69">
        <f>2*('2000 250 200 15 PP'!AJ69-'2000 250 200 0 PP'!AJ69)/('2000 250 200 15 PP'!AJ69+'2000 250 200 0 PP'!AJ69)</f>
        <v>-1.7430596311260611</v>
      </c>
      <c r="AK69">
        <f>2*('2000 250 200 15 PP'!AK69-'2000 250 200 0 PP'!AK69)/('2000 250 200 15 PP'!AK69+'2000 250 200 0 PP'!AK69)</f>
        <v>0.23599878801675644</v>
      </c>
      <c r="AL69">
        <f>2*('2000 250 200 15 PP'!AL69-'2000 250 200 0 PP'!AL69)/('2000 250 200 15 PP'!AL69+'2000 250 200 0 PP'!AL69)</f>
        <v>0.11406588608934871</v>
      </c>
      <c r="AM69">
        <f>2*('2000 250 200 15 PP'!AM69-'2000 250 200 0 PP'!AM69)/('2000 250 200 15 PP'!AM69+'2000 250 200 0 PP'!AM69)</f>
        <v>6.645844397343989E-2</v>
      </c>
      <c r="AN69">
        <f>2*('2000 250 200 15 PP'!AN69-'2000 250 200 0 PP'!AN69)/('2000 250 200 15 PP'!AN69+'2000 250 200 0 PP'!AN69)</f>
        <v>-6.8027594396363078E-2</v>
      </c>
      <c r="AO69">
        <f>2*('2000 250 200 15 PP'!AO69-'2000 250 200 0 PP'!AO69)/('2000 250 200 15 PP'!AO69+'2000 250 200 0 PP'!AO69)</f>
        <v>-0.13478902183459818</v>
      </c>
      <c r="AP69">
        <f>2*('2000 250 200 15 PP'!AP69-'2000 250 200 0 PP'!AP69)/('2000 250 200 15 PP'!AP69+'2000 250 200 0 PP'!AP69)</f>
        <v>-3.472011459123364</v>
      </c>
      <c r="AQ69">
        <f>2*('2000 250 200 15 PP'!AQ69-'2000 250 200 0 PP'!AQ69)/('2000 250 200 15 PP'!AQ69+'2000 250 200 0 PP'!AQ69)</f>
        <v>0.22308178018073535</v>
      </c>
      <c r="AR69">
        <f>2*('2000 250 200 15 PP'!AR69-'2000 250 200 0 PP'!AR69)/('2000 250 200 15 PP'!AR69+'2000 250 200 0 PP'!AR69)</f>
        <v>-3.3273457531167276E-2</v>
      </c>
      <c r="AS69">
        <f>2*('2000 250 200 15 PP'!AS69-'2000 250 200 0 PP'!AS69)/('2000 250 200 15 PP'!AS69+'2000 250 200 0 PP'!AS69)</f>
        <v>-3.9956791280158513E-2</v>
      </c>
      <c r="AT69">
        <f>2*('2000 250 200 15 PP'!AT69-'2000 250 200 0 PP'!AT69)/('2000 250 200 15 PP'!AT69+'2000 250 200 0 PP'!AT69)</f>
        <v>-0.13764241423196161</v>
      </c>
      <c r="AU69">
        <f>2*('2000 250 200 15 PP'!AU69-'2000 250 200 0 PP'!AU69)/('2000 250 200 15 PP'!AU69+'2000 250 200 0 PP'!AU69)</f>
        <v>-2.642262475275306E-2</v>
      </c>
      <c r="AV69">
        <f>2*('2000 250 200 15 PP'!AV69-'2000 250 200 0 PP'!AV69)/('2000 250 200 15 PP'!AV69+'2000 250 200 0 PP'!AV69)</f>
        <v>1.536908579463876E-4</v>
      </c>
      <c r="AW69">
        <f>2*('2000 250 200 15 PP'!AW69-'2000 250 200 0 PP'!AW69)/('2000 250 200 15 PP'!AW69+'2000 250 200 0 PP'!AW69)</f>
        <v>-9.7081902992411623E-2</v>
      </c>
      <c r="AX69">
        <f>'2000 250 200 15 PP'!AX69-'2000 250 200 0 PP'!AX69</f>
        <v>9.3021397951038864E-3</v>
      </c>
      <c r="AY69">
        <f>'2000 250 200 15 PP'!AY69-'2000 250 200 0 PP'!AY69</f>
        <v>6.3101684053235574E-3</v>
      </c>
      <c r="AZ69">
        <f>'2000 250 200 15 PP'!AZ69-'2000 250 200 0 PP'!AZ69</f>
        <v>4.2688927683301459E-3</v>
      </c>
      <c r="BA69">
        <f>'2000 250 200 15 PP'!BA69-'2000 250 200 0 PP'!BA69</f>
        <v>2.5822291595934965E-3</v>
      </c>
      <c r="BB69">
        <f>'2000 250 200 15 PP'!BB69-'2000 250 200 0 PP'!BB69</f>
        <v>1.3016026146502602E-3</v>
      </c>
      <c r="BC69">
        <f>'2000 250 200 15 PP'!BC69-'2000 250 200 0 PP'!BC69</f>
        <v>5.3523802350258221E-4</v>
      </c>
      <c r="BD69">
        <f>'2000 250 200 15 PP'!BD69-'2000 250 200 0 PP'!BD69</f>
        <v>1.8706652859454276E-4</v>
      </c>
      <c r="BE69">
        <f>'2000 250 200 15 PP'!BE69-'2000 250 200 0 PP'!BE69</f>
        <v>6.4503769012541623E-5</v>
      </c>
      <c r="BF69">
        <f>'2000 250 200 15 PP'!BF69-'2000 250 200 0 PP'!BF69</f>
        <v>5.9361544891457924E-3</v>
      </c>
      <c r="BG69">
        <f>'2000 250 200 15 PP'!BG69-'2000 250 200 0 PP'!BG69</f>
        <v>4.2031349637787485E-3</v>
      </c>
      <c r="BH69">
        <f>'2000 250 200 15 PP'!BH69-'2000 250 200 0 PP'!BH69</f>
        <v>2.9575420738832334E-3</v>
      </c>
      <c r="BI69">
        <f>'2000 250 200 15 PP'!BI69-'2000 250 200 0 PP'!BI69</f>
        <v>1.841854420302276E-3</v>
      </c>
      <c r="BJ69">
        <f>'2000 250 200 15 PP'!BJ69-'2000 250 200 0 PP'!BJ69</f>
        <v>9.4281993821394156E-4</v>
      </c>
      <c r="BK69">
        <f>'2000 250 200 15 PP'!BK69-'2000 250 200 0 PP'!BK69</f>
        <v>3.8715934675492142E-4</v>
      </c>
      <c r="BL69">
        <f>'2000 250 200 15 PP'!BL69-'2000 250 200 0 PP'!BL69</f>
        <v>1.3093097864950304E-4</v>
      </c>
      <c r="BM69">
        <f>'2000 250 200 15 PP'!BM69-'2000 250 200 0 PP'!BM69</f>
        <v>3.182044770569182E-3</v>
      </c>
      <c r="BN69">
        <f>'2000 250 200 15 PP'!BN69-'2000 250 200 0 PP'!BN69</f>
        <v>2.3590869277075772E-3</v>
      </c>
      <c r="BO69">
        <f>'2000 250 200 15 PP'!BO69-'2000 250 200 0 PP'!BO69</f>
        <v>1.7680529606444798E-3</v>
      </c>
      <c r="BP69">
        <f>'2000 250 200 15 PP'!BP69-'2000 250 200 0 PP'!BP69</f>
        <v>1.1711644363854405E-3</v>
      </c>
      <c r="BQ69">
        <f>'2000 250 200 15 PP'!BQ69-'2000 250 200 0 PP'!BQ69</f>
        <v>6.289580546995216E-4</v>
      </c>
      <c r="BR69">
        <f>'2000 250 200 15 PP'!BR69-'2000 250 200 0 PP'!BR69</f>
        <v>2.659147474319834E-4</v>
      </c>
      <c r="BS69">
        <f>'2000 250 200 15 PP'!BS69-'2000 250 200 0 PP'!BS69</f>
        <v>1.5528468426274263E-3</v>
      </c>
      <c r="BT69">
        <f>'2000 250 200 15 PP'!BT69-'2000 250 200 0 PP'!BT69</f>
        <v>1.1981914398657935E-3</v>
      </c>
      <c r="BU69">
        <f>'2000 250 200 15 PP'!BU69-'2000 250 200 0 PP'!BU69</f>
        <v>9.797903679549004E-4</v>
      </c>
      <c r="BV69">
        <f>'2000 250 200 15 PP'!BV69-'2000 250 200 0 PP'!BV69</f>
        <v>7.1370581909428136E-4</v>
      </c>
      <c r="BW69">
        <f>'2000 250 200 15 PP'!BW69-'2000 250 200 0 PP'!BW69</f>
        <v>4.1373043231144897E-4</v>
      </c>
      <c r="BX69">
        <f>'2000 250 200 15 PP'!BX69-'2000 250 200 0 PP'!BX69</f>
        <v>6.9272975606601145E-4</v>
      </c>
      <c r="BY69">
        <f>'2000 250 200 15 PP'!BY69-'2000 250 200 0 PP'!BY69</f>
        <v>5.3782448441677027E-4</v>
      </c>
      <c r="BZ69">
        <f>'2000 250 200 15 PP'!BZ69-'2000 250 200 0 PP'!BZ69</f>
        <v>4.9356155472686459E-4</v>
      </c>
      <c r="CA69">
        <f>'2000 250 200 15 PP'!CA69-'2000 250 200 0 PP'!CA69</f>
        <v>4.1401439565785835E-4</v>
      </c>
      <c r="CB69">
        <f>'2000 250 200 15 PP'!CB69-'2000 250 200 0 PP'!CB69</f>
        <v>2.860882302662569E-4</v>
      </c>
      <c r="CC69">
        <f>'2000 250 200 15 PP'!CC69-'2000 250 200 0 PP'!CC69</f>
        <v>1.9657311910510622E-4</v>
      </c>
      <c r="CD69">
        <f>'2000 250 200 15 PP'!CD69-'2000 250 200 0 PP'!CD69</f>
        <v>2.096142660351337E-4</v>
      </c>
      <c r="CE69">
        <f>'2000 250 200 15 PP'!CE69-'2000 250 200 0 PP'!CE69</f>
        <v>1.2217425504805653E-4</v>
      </c>
      <c r="CF69">
        <f>'2000 250 200 15 PP'!CF69-'2000 250 200 0 PP'!CF69</f>
        <v>4.5503470825408298E-5</v>
      </c>
      <c r="CG69">
        <f>'2000 250 200 15 PP'!CG69-'2000 250 200 0 PP'!CG69</f>
        <v>7.1913626698946482E-5</v>
      </c>
      <c r="CH69" s="7">
        <v>250</v>
      </c>
      <c r="CI69" s="8">
        <v>250</v>
      </c>
      <c r="CJ69" s="8">
        <v>240</v>
      </c>
      <c r="CK69" s="8">
        <f t="shared" si="25"/>
        <v>1</v>
      </c>
      <c r="CL69" s="8">
        <f t="shared" si="26"/>
        <v>1</v>
      </c>
      <c r="CM69">
        <f t="shared" si="27"/>
        <v>0.04</v>
      </c>
      <c r="CN69">
        <f t="shared" si="28"/>
        <v>375</v>
      </c>
      <c r="CO69">
        <f t="shared" si="29"/>
        <v>500</v>
      </c>
      <c r="CP69">
        <f t="shared" si="29"/>
        <v>625</v>
      </c>
      <c r="CQ69">
        <f t="shared" si="29"/>
        <v>750</v>
      </c>
      <c r="CR69">
        <f t="shared" si="29"/>
        <v>875</v>
      </c>
      <c r="CS69">
        <f t="shared" si="29"/>
        <v>1000</v>
      </c>
      <c r="CT69">
        <f t="shared" si="29"/>
        <v>1125</v>
      </c>
      <c r="CU69">
        <f t="shared" si="29"/>
        <v>1250</v>
      </c>
      <c r="CV69">
        <f t="shared" si="20"/>
        <v>1.5</v>
      </c>
      <c r="CW69">
        <f t="shared" si="20"/>
        <v>2</v>
      </c>
      <c r="CX69">
        <f t="shared" si="20"/>
        <v>2.5</v>
      </c>
      <c r="CY69">
        <f t="shared" si="20"/>
        <v>3</v>
      </c>
      <c r="CZ69">
        <f t="shared" si="20"/>
        <v>3.5</v>
      </c>
      <c r="DA69">
        <f t="shared" si="20"/>
        <v>4</v>
      </c>
      <c r="DB69">
        <f t="shared" si="20"/>
        <v>4.5</v>
      </c>
      <c r="DC69">
        <f t="shared" si="20"/>
        <v>5</v>
      </c>
      <c r="DD69" s="11">
        <f t="shared" si="21"/>
        <v>2.6666666666666668E-2</v>
      </c>
      <c r="DE69" s="11">
        <f t="shared" si="21"/>
        <v>0.02</v>
      </c>
      <c r="DF69" s="11">
        <f t="shared" si="21"/>
        <v>1.6E-2</v>
      </c>
      <c r="DG69" s="11">
        <f t="shared" si="21"/>
        <v>1.3333333333333334E-2</v>
      </c>
      <c r="DH69" s="11">
        <f t="shared" si="21"/>
        <v>1.1428571428571429E-2</v>
      </c>
      <c r="DI69" s="11">
        <f t="shared" si="21"/>
        <v>0.01</v>
      </c>
      <c r="DJ69" s="11">
        <f t="shared" si="21"/>
        <v>8.8888888888888889E-3</v>
      </c>
      <c r="DK69" s="11">
        <f t="shared" si="21"/>
        <v>8.0000000000000002E-3</v>
      </c>
    </row>
    <row r="70" spans="1:115">
      <c r="A70">
        <f>'2000 250 200 1'!A71</f>
        <v>67</v>
      </c>
      <c r="B70">
        <f t="shared" si="23"/>
        <v>-670</v>
      </c>
      <c r="C70">
        <f>'2000 250 200 1'!B71</f>
        <v>2.2989999999999999</v>
      </c>
      <c r="D70">
        <f t="shared" si="24"/>
        <v>0.36153897126927903</v>
      </c>
      <c r="E70">
        <f>2*('2000 250 200 15 PP'!E70-'2000 250 200 0 PP'!E70)/('2000 250 200 15 PP'!E70+'2000 250 200 0 PP'!E70)</f>
        <v>5.9215084589295544E-2</v>
      </c>
      <c r="F70">
        <f>2*('2000 250 200 15 PP'!F70-'2000 250 200 0 PP'!F70)/('2000 250 200 15 PP'!F70+'2000 250 200 0 PP'!F70)</f>
        <v>3.8288210133440734E-2</v>
      </c>
      <c r="G70">
        <f>2*('2000 250 200 15 PP'!G70-'2000 250 200 0 PP'!G70)/('2000 250 200 15 PP'!G70+'2000 250 200 0 PP'!G70)</f>
        <v>2.4546126165366351E-2</v>
      </c>
      <c r="H70">
        <f>2*('2000 250 200 15 PP'!H70-'2000 250 200 0 PP'!H70)/('2000 250 200 15 PP'!H70+'2000 250 200 0 PP'!H70)</f>
        <v>1.5176078481037573E-2</v>
      </c>
      <c r="I70">
        <f>2*('2000 250 200 15 PP'!I70-'2000 250 200 0 PP'!I70)/('2000 250 200 15 PP'!I70+'2000 250 200 0 PP'!I70)</f>
        <v>9.1968259730302055E-3</v>
      </c>
      <c r="J70">
        <f>2*('2000 250 200 15 PP'!J70-'2000 250 200 0 PP'!J70)/('2000 250 200 15 PP'!J70+'2000 250 200 0 PP'!J70)</f>
        <v>5.9050432610211062E-3</v>
      </c>
      <c r="K70">
        <f>2*('2000 250 200 15 PP'!K70-'2000 250 200 0 PP'!K70)/('2000 250 200 15 PP'!K70+'2000 250 200 0 PP'!K70)</f>
        <v>4.3859357596965154E-3</v>
      </c>
      <c r="L70">
        <f>2*('2000 250 200 15 PP'!L70-'2000 250 200 0 PP'!L70)/('2000 250 200 15 PP'!L70+'2000 250 200 0 PP'!L70)</f>
        <v>3.7904861042395398E-3</v>
      </c>
      <c r="M70">
        <f>2*('2000 250 200 15 PP'!M70-'2000 250 200 0 PP'!M70)/('2000 250 200 15 PP'!M70+'2000 250 200 0 PP'!M70)</f>
        <v>3.582056555640015E-3</v>
      </c>
      <c r="N70">
        <f>2*('2000 250 200 15 PP'!N70-'2000 250 200 0 PP'!N70)/('2000 250 200 15 PP'!N70+'2000 250 200 0 PP'!N70)</f>
        <v>0.11175590796314143</v>
      </c>
      <c r="O70">
        <f>2*('2000 250 200 15 PP'!O70-'2000 250 200 0 PP'!O70)/('2000 250 200 15 PP'!O70+'2000 250 200 0 PP'!O70)</f>
        <v>6.7878163336211217E-2</v>
      </c>
      <c r="P70">
        <f>2*('2000 250 200 15 PP'!P70-'2000 250 200 0 PP'!P70)/('2000 250 200 15 PP'!P70+'2000 250 200 0 PP'!P70)</f>
        <v>4.367085159908328E-2</v>
      </c>
      <c r="Q70">
        <f>2*('2000 250 200 15 PP'!Q70-'2000 250 200 0 PP'!Q70)/('2000 250 200 15 PP'!Q70+'2000 250 200 0 PP'!Q70)</f>
        <v>2.7631596077740708E-2</v>
      </c>
      <c r="R70">
        <f>2*('2000 250 200 15 PP'!R70-'2000 250 200 0 PP'!R70)/('2000 250 200 15 PP'!R70+'2000 250 200 0 PP'!R70)</f>
        <v>1.6557244694563603E-2</v>
      </c>
      <c r="S70">
        <f>2*('2000 250 200 15 PP'!S70-'2000 250 200 0 PP'!S70)/('2000 250 200 15 PP'!S70+'2000 250 200 0 PP'!S70)</f>
        <v>9.6533051515973554E-3</v>
      </c>
      <c r="T70">
        <f>2*('2000 250 200 15 PP'!T70-'2000 250 200 0 PP'!T70)/('2000 250 200 15 PP'!T70+'2000 250 200 0 PP'!T70)</f>
        <v>6.0224200100096282E-3</v>
      </c>
      <c r="U70">
        <f>2*('2000 250 200 15 PP'!U70-'2000 250 200 0 PP'!U70)/('2000 250 200 15 PP'!U70+'2000 250 200 0 PP'!U70)</f>
        <v>4.4272060009891024E-3</v>
      </c>
      <c r="V70">
        <f>2*('2000 250 200 15 PP'!V70-'2000 250 200 0 PP'!V70)/('2000 250 200 15 PP'!V70+'2000 250 200 0 PP'!V70)</f>
        <v>0.28320299897339024</v>
      </c>
      <c r="W70">
        <f>2*('2000 250 200 15 PP'!W70-'2000 250 200 0 PP'!W70)/('2000 250 200 15 PP'!W70+'2000 250 200 0 PP'!W70)</f>
        <v>0.12658881674951711</v>
      </c>
      <c r="X70">
        <f>2*('2000 250 200 15 PP'!X70-'2000 250 200 0 PP'!X70)/('2000 250 200 15 PP'!X70+'2000 250 200 0 PP'!X70)</f>
        <v>7.5085996399135616E-2</v>
      </c>
      <c r="Y70">
        <f>2*('2000 250 200 15 PP'!Y70-'2000 250 200 0 PP'!Y70)/('2000 250 200 15 PP'!Y70+'2000 250 200 0 PP'!Y70)</f>
        <v>4.7641776612923077E-2</v>
      </c>
      <c r="Z70">
        <f>2*('2000 250 200 15 PP'!Z70-'2000 250 200 0 PP'!Z70)/('2000 250 200 15 PP'!Z70+'2000 250 200 0 PP'!Z70)</f>
        <v>2.9093408898833759E-2</v>
      </c>
      <c r="AA70">
        <f>2*('2000 250 200 15 PP'!AA70-'2000 250 200 0 PP'!AA70)/('2000 250 200 15 PP'!AA70+'2000 250 200 0 PP'!AA70)</f>
        <v>1.6647482044852824E-2</v>
      </c>
      <c r="AB70">
        <f>2*('2000 250 200 15 PP'!AB70-'2000 250 200 0 PP'!AB70)/('2000 250 200 15 PP'!AB70+'2000 250 200 0 PP'!AB70)</f>
        <v>9.37799565385284E-3</v>
      </c>
      <c r="AC70">
        <f>2*('2000 250 200 15 PP'!AC70-'2000 250 200 0 PP'!AC70)/('2000 250 200 15 PP'!AC70+'2000 250 200 0 PP'!AC70)</f>
        <v>-0.98626263499240385</v>
      </c>
      <c r="AD70">
        <f>2*('2000 250 200 15 PP'!AD70-'2000 250 200 0 PP'!AD70)/('2000 250 200 15 PP'!AD70+'2000 250 200 0 PP'!AD70)</f>
        <v>0.36080588213321257</v>
      </c>
      <c r="AE70">
        <f>2*('2000 250 200 15 PP'!AE70-'2000 250 200 0 PP'!AE70)/('2000 250 200 15 PP'!AE70+'2000 250 200 0 PP'!AE70)</f>
        <v>0.13845550196189879</v>
      </c>
      <c r="AF70">
        <f>2*('2000 250 200 15 PP'!AF70-'2000 250 200 0 PP'!AF70)/('2000 250 200 15 PP'!AF70+'2000 250 200 0 PP'!AF70)</f>
        <v>8.0860912531277709E-2</v>
      </c>
      <c r="AG70">
        <f>2*('2000 250 200 15 PP'!AG70-'2000 250 200 0 PP'!AG70)/('2000 250 200 15 PP'!AG70+'2000 250 200 0 PP'!AG70)</f>
        <v>4.9443930508188391E-2</v>
      </c>
      <c r="AH70">
        <f>2*('2000 250 200 15 PP'!AH70-'2000 250 200 0 PP'!AH70)/('2000 250 200 15 PP'!AH70+'2000 250 200 0 PP'!AH70)</f>
        <v>2.8542577348733243E-2</v>
      </c>
      <c r="AI70">
        <f>2*('2000 250 200 15 PP'!AI70-'2000 250 200 0 PP'!AI70)/('2000 250 200 15 PP'!AI70+'2000 250 200 0 PP'!AI70)</f>
        <v>-0.18653785071998844</v>
      </c>
      <c r="AJ70">
        <f>2*('2000 250 200 15 PP'!AJ70-'2000 250 200 0 PP'!AJ70)/('2000 250 200 15 PP'!AJ70+'2000 250 200 0 PP'!AJ70)</f>
        <v>-0.45556073924312296</v>
      </c>
      <c r="AK70">
        <f>2*('2000 250 200 15 PP'!AK70-'2000 250 200 0 PP'!AK70)/('2000 250 200 15 PP'!AK70+'2000 250 200 0 PP'!AK70)</f>
        <v>0.41441067587269026</v>
      </c>
      <c r="AL70">
        <f>2*('2000 250 200 15 PP'!AL70-'2000 250 200 0 PP'!AL70)/('2000 250 200 15 PP'!AL70+'2000 250 200 0 PP'!AL70)</f>
        <v>0.14751365223701615</v>
      </c>
      <c r="AM70">
        <f>2*('2000 250 200 15 PP'!AM70-'2000 250 200 0 PP'!AM70)/('2000 250 200 15 PP'!AM70+'2000 250 200 0 PP'!AM70)</f>
        <v>8.3579432616133209E-2</v>
      </c>
      <c r="AN70">
        <f>2*('2000 250 200 15 PP'!AN70-'2000 250 200 0 PP'!AN70)/('2000 250 200 15 PP'!AN70+'2000 250 200 0 PP'!AN70)</f>
        <v>-0.10967349926988525</v>
      </c>
      <c r="AO70">
        <f>2*('2000 250 200 15 PP'!AO70-'2000 250 200 0 PP'!AO70)/('2000 250 200 15 PP'!AO70+'2000 250 200 0 PP'!AO70)</f>
        <v>-0.11801748605821952</v>
      </c>
      <c r="AP70">
        <f>2*('2000 250 200 15 PP'!AP70-'2000 250 200 0 PP'!AP70)/('2000 250 200 15 PP'!AP70+'2000 250 200 0 PP'!AP70)</f>
        <v>-0.35143182143932244</v>
      </c>
      <c r="AQ70">
        <f>2*('2000 250 200 15 PP'!AQ70-'2000 250 200 0 PP'!AQ70)/('2000 250 200 15 PP'!AQ70+'2000 250 200 0 PP'!AQ70)</f>
        <v>0.41263147682642959</v>
      </c>
      <c r="AR70">
        <f>2*('2000 250 200 15 PP'!AR70-'2000 250 200 0 PP'!AR70)/('2000 250 200 15 PP'!AR70+'2000 250 200 0 PP'!AR70)</f>
        <v>-0.10236705727751529</v>
      </c>
      <c r="AS70">
        <f>2*('2000 250 200 15 PP'!AS70-'2000 250 200 0 PP'!AS70)/('2000 250 200 15 PP'!AS70+'2000 250 200 0 PP'!AS70)</f>
        <v>-5.6885466253761299E-2</v>
      </c>
      <c r="AT70">
        <f>2*('2000 250 200 15 PP'!AT70-'2000 250 200 0 PP'!AT70)/('2000 250 200 15 PP'!AT70+'2000 250 200 0 PP'!AT70)</f>
        <v>-7.7930920074958263E-2</v>
      </c>
      <c r="AU70">
        <f>2*('2000 250 200 15 PP'!AU70-'2000 250 200 0 PP'!AU70)/('2000 250 200 15 PP'!AU70+'2000 250 200 0 PP'!AU70)</f>
        <v>-0.2054767866459056</v>
      </c>
      <c r="AV70">
        <f>2*('2000 250 200 15 PP'!AV70-'2000 250 200 0 PP'!AV70)/('2000 250 200 15 PP'!AV70+'2000 250 200 0 PP'!AV70)</f>
        <v>-4.2385896798894721E-2</v>
      </c>
      <c r="AW70">
        <f>2*('2000 250 200 15 PP'!AW70-'2000 250 200 0 PP'!AW70)/('2000 250 200 15 PP'!AW70+'2000 250 200 0 PP'!AW70)</f>
        <v>0.43409634850765377</v>
      </c>
      <c r="AX70">
        <f>'2000 250 200 15 PP'!AX70-'2000 250 200 0 PP'!AX70</f>
        <v>1.0181334399687825E-2</v>
      </c>
      <c r="AY70">
        <f>'2000 250 200 15 PP'!AY70-'2000 250 200 0 PP'!AY70</f>
        <v>6.6288035472199525E-3</v>
      </c>
      <c r="AZ70">
        <f>'2000 250 200 15 PP'!AZ70-'2000 250 200 0 PP'!AZ70</f>
        <v>4.5041150178054545E-3</v>
      </c>
      <c r="BA70">
        <f>'2000 250 200 15 PP'!BA70-'2000 250 200 0 PP'!BA70</f>
        <v>2.8777309096584824E-3</v>
      </c>
      <c r="BB70">
        <f>'2000 250 200 15 PP'!BB70-'2000 250 200 0 PP'!BB70</f>
        <v>1.5909479057434894E-3</v>
      </c>
      <c r="BC70">
        <f>'2000 250 200 15 PP'!BC70-'2000 250 200 0 PP'!BC70</f>
        <v>7.3799419017658852E-4</v>
      </c>
      <c r="BD70">
        <f>'2000 250 200 15 PP'!BD70-'2000 250 200 0 PP'!BD70</f>
        <v>2.906720230608506E-4</v>
      </c>
      <c r="BE70">
        <f>'2000 250 200 15 PP'!BE70-'2000 250 200 0 PP'!BE70</f>
        <v>1.0215341189026561E-4</v>
      </c>
      <c r="BF70">
        <f>'2000 250 200 15 PP'!BF70-'2000 250 200 0 PP'!BF70</f>
        <v>6.2846628614196889E-3</v>
      </c>
      <c r="BG70">
        <f>'2000 250 200 15 PP'!BG70-'2000 250 200 0 PP'!BG70</f>
        <v>4.2224427692802227E-3</v>
      </c>
      <c r="BH70">
        <f>'2000 250 200 15 PP'!BH70-'2000 250 200 0 PP'!BH70</f>
        <v>2.9702926836151569E-3</v>
      </c>
      <c r="BI70">
        <f>'2000 250 200 15 PP'!BI70-'2000 250 200 0 PP'!BI70</f>
        <v>1.961707079877438E-3</v>
      </c>
      <c r="BJ70">
        <f>'2000 250 200 15 PP'!BJ70-'2000 250 200 0 PP'!BJ70</f>
        <v>1.1073168482797074E-3</v>
      </c>
      <c r="BK70">
        <f>'2000 250 200 15 PP'!BK70-'2000 250 200 0 PP'!BK70</f>
        <v>5.1720817408102554E-4</v>
      </c>
      <c r="BL70">
        <f>'2000 250 200 15 PP'!BL70-'2000 250 200 0 PP'!BL70</f>
        <v>2.0224525753279737E-4</v>
      </c>
      <c r="BM70">
        <f>'2000 250 200 15 PP'!BM70-'2000 250 200 0 PP'!BM70</f>
        <v>3.3161798460262797E-3</v>
      </c>
      <c r="BN70">
        <f>'2000 250 200 15 PP'!BN70-'2000 250 200 0 PP'!BN70</f>
        <v>2.2771210502060026E-3</v>
      </c>
      <c r="BO70">
        <f>'2000 250 200 15 PP'!BO70-'2000 250 200 0 PP'!BO70</f>
        <v>1.6773200856378331E-3</v>
      </c>
      <c r="BP70">
        <f>'2000 250 200 15 PP'!BP70-'2000 250 200 0 PP'!BP70</f>
        <v>1.1797643585692678E-3</v>
      </c>
      <c r="BQ70">
        <f>'2000 250 200 15 PP'!BQ70-'2000 250 200 0 PP'!BQ70</f>
        <v>7.0152758712363483E-4</v>
      </c>
      <c r="BR70">
        <f>'2000 250 200 15 PP'!BR70-'2000 250 200 0 PP'!BR70</f>
        <v>3.3900031033627653E-4</v>
      </c>
      <c r="BS70">
        <f>'2000 250 200 15 PP'!BS70-'2000 250 200 0 PP'!BS70</f>
        <v>1.6430943414402644E-3</v>
      </c>
      <c r="BT70">
        <f>'2000 250 200 15 PP'!BT70-'2000 250 200 0 PP'!BT70</f>
        <v>1.1262864846616853E-3</v>
      </c>
      <c r="BU70">
        <f>'2000 250 200 15 PP'!BU70-'2000 250 200 0 PP'!BU70</f>
        <v>8.6910167133469221E-4</v>
      </c>
      <c r="BV70">
        <f>'2000 250 200 15 PP'!BV70-'2000 250 200 0 PP'!BV70</f>
        <v>6.7216879352662105E-4</v>
      </c>
      <c r="BW70">
        <f>'2000 250 200 15 PP'!BW70-'2000 250 200 0 PP'!BW70</f>
        <v>4.3416202126690586E-4</v>
      </c>
      <c r="BX70">
        <f>'2000 250 200 15 PP'!BX70-'2000 250 200 0 PP'!BX70</f>
        <v>7.8766201771394116E-4</v>
      </c>
      <c r="BY70">
        <f>'2000 250 200 15 PP'!BY70-'2000 250 200 0 PP'!BY70</f>
        <v>5.1359777429845063E-4</v>
      </c>
      <c r="BZ70">
        <f>'2000 250 200 15 PP'!BZ70-'2000 250 200 0 PP'!BZ70</f>
        <v>4.0250679071342341E-4</v>
      </c>
      <c r="CA70">
        <f>'2000 250 200 15 PP'!CA70-'2000 250 200 0 PP'!CA70</f>
        <v>3.5814249706858149E-4</v>
      </c>
      <c r="CB70">
        <f>'2000 250 200 15 PP'!CB70-'2000 250 200 0 PP'!CB70</f>
        <v>3.8132821321525774E-4</v>
      </c>
      <c r="CC70">
        <f>'2000 250 200 15 PP'!CC70-'2000 250 200 0 PP'!CC70</f>
        <v>2.2052287187822187E-4</v>
      </c>
      <c r="CD70">
        <f>'2000 250 200 15 PP'!CD70-'2000 250 200 0 PP'!CD70</f>
        <v>1.5155901925892009E-4</v>
      </c>
      <c r="CE70">
        <f>'2000 250 200 15 PP'!CE70-'2000 250 200 0 PP'!CE70</f>
        <v>1.9807995763994324E-4</v>
      </c>
      <c r="CF70">
        <f>'2000 250 200 15 PP'!CF70-'2000 250 200 0 PP'!CF70</f>
        <v>1.0300986257245925E-4</v>
      </c>
      <c r="CG70">
        <f>'2000 250 200 15 PP'!CG70-'2000 250 200 0 PP'!CG70</f>
        <v>1.1078185411092975E-4</v>
      </c>
      <c r="CH70" s="7">
        <v>250</v>
      </c>
      <c r="CI70" s="8">
        <v>250</v>
      </c>
      <c r="CJ70" s="8">
        <v>240</v>
      </c>
      <c r="CK70" s="8">
        <f t="shared" si="25"/>
        <v>1</v>
      </c>
      <c r="CL70" s="8">
        <f t="shared" si="26"/>
        <v>1</v>
      </c>
      <c r="CM70">
        <f t="shared" si="27"/>
        <v>0.04</v>
      </c>
      <c r="CN70">
        <f t="shared" si="28"/>
        <v>375</v>
      </c>
      <c r="CO70">
        <f t="shared" si="29"/>
        <v>500</v>
      </c>
      <c r="CP70">
        <f t="shared" si="29"/>
        <v>625</v>
      </c>
      <c r="CQ70">
        <f t="shared" si="29"/>
        <v>750</v>
      </c>
      <c r="CR70">
        <f t="shared" si="29"/>
        <v>875</v>
      </c>
      <c r="CS70">
        <f t="shared" si="29"/>
        <v>1000</v>
      </c>
      <c r="CT70">
        <f t="shared" si="29"/>
        <v>1125</v>
      </c>
      <c r="CU70">
        <f t="shared" si="29"/>
        <v>1250</v>
      </c>
      <c r="CV70">
        <f t="shared" si="20"/>
        <v>1.5</v>
      </c>
      <c r="CW70">
        <f t="shared" si="20"/>
        <v>2</v>
      </c>
      <c r="CX70">
        <f t="shared" si="20"/>
        <v>2.5</v>
      </c>
      <c r="CY70">
        <f t="shared" si="20"/>
        <v>3</v>
      </c>
      <c r="CZ70">
        <f t="shared" si="20"/>
        <v>3.5</v>
      </c>
      <c r="DA70">
        <f t="shared" si="20"/>
        <v>4</v>
      </c>
      <c r="DB70">
        <f t="shared" si="20"/>
        <v>4.5</v>
      </c>
      <c r="DC70">
        <f t="shared" si="20"/>
        <v>5</v>
      </c>
      <c r="DD70" s="11">
        <f t="shared" si="21"/>
        <v>2.6666666666666668E-2</v>
      </c>
      <c r="DE70" s="11">
        <f t="shared" si="21"/>
        <v>0.02</v>
      </c>
      <c r="DF70" s="11">
        <f t="shared" si="21"/>
        <v>1.6E-2</v>
      </c>
      <c r="DG70" s="11">
        <f t="shared" si="21"/>
        <v>1.3333333333333334E-2</v>
      </c>
      <c r="DH70" s="11">
        <f t="shared" si="21"/>
        <v>1.1428571428571429E-2</v>
      </c>
      <c r="DI70" s="11">
        <f t="shared" si="21"/>
        <v>0.01</v>
      </c>
      <c r="DJ70" s="11">
        <f t="shared" si="21"/>
        <v>8.8888888888888889E-3</v>
      </c>
      <c r="DK70" s="11">
        <f t="shared" si="21"/>
        <v>8.0000000000000002E-3</v>
      </c>
    </row>
    <row r="71" spans="1:115">
      <c r="A71">
        <f>'2000 250 200 1'!A72</f>
        <v>68</v>
      </c>
      <c r="B71">
        <f t="shared" si="23"/>
        <v>-680</v>
      </c>
      <c r="C71">
        <f>'2000 250 200 1'!B72</f>
        <v>2.58</v>
      </c>
      <c r="D71">
        <f t="shared" si="24"/>
        <v>0.41161970596323016</v>
      </c>
      <c r="E71">
        <f>2*('2000 250 200 15 PP'!E71-'2000 250 200 0 PP'!E71)/('2000 250 200 15 PP'!E71+'2000 250 200 0 PP'!E71)</f>
        <v>6.4370153157258372E-2</v>
      </c>
      <c r="F71">
        <f>2*('2000 250 200 15 PP'!F71-'2000 250 200 0 PP'!F71)/('2000 250 200 15 PP'!F71+'2000 250 200 0 PP'!F71)</f>
        <v>4.1426188632822013E-2</v>
      </c>
      <c r="G71">
        <f>2*('2000 250 200 15 PP'!G71-'2000 250 200 0 PP'!G71)/('2000 250 200 15 PP'!G71+'2000 250 200 0 PP'!G71)</f>
        <v>2.7016370307717075E-2</v>
      </c>
      <c r="H71">
        <f>2*('2000 250 200 15 PP'!H71-'2000 250 200 0 PP'!H71)/('2000 250 200 15 PP'!H71+'2000 250 200 0 PP'!H71)</f>
        <v>1.7263763155553797E-2</v>
      </c>
      <c r="I71">
        <f>2*('2000 250 200 15 PP'!I71-'2000 250 200 0 PP'!I71)/('2000 250 200 15 PP'!I71+'2000 250 200 0 PP'!I71)</f>
        <v>1.0786426825754781E-2</v>
      </c>
      <c r="J71">
        <f>2*('2000 250 200 15 PP'!J71-'2000 250 200 0 PP'!J71)/('2000 250 200 15 PP'!J71+'2000 250 200 0 PP'!J71)</f>
        <v>6.9302600597016019E-3</v>
      </c>
      <c r="K71">
        <f>2*('2000 250 200 15 PP'!K71-'2000 250 200 0 PP'!K71)/('2000 250 200 15 PP'!K71+'2000 250 200 0 PP'!K71)</f>
        <v>4.9497351118109583E-3</v>
      </c>
      <c r="L71">
        <f>2*('2000 250 200 15 PP'!L71-'2000 250 200 0 PP'!L71)/('2000 250 200 15 PP'!L71+'2000 250 200 0 PP'!L71)</f>
        <v>4.0771505737462101E-3</v>
      </c>
      <c r="M71">
        <f>2*('2000 250 200 15 PP'!M71-'2000 250 200 0 PP'!M71)/('2000 250 200 15 PP'!M71+'2000 250 200 0 PP'!M71)</f>
        <v>3.7449755061748614E-3</v>
      </c>
      <c r="N71">
        <f>2*('2000 250 200 15 PP'!N71-'2000 250 200 0 PP'!N71)/('2000 250 200 15 PP'!N71+'2000 250 200 0 PP'!N71)</f>
        <v>0.12893699715017795</v>
      </c>
      <c r="O71">
        <f>2*('2000 250 200 15 PP'!O71-'2000 250 200 0 PP'!O71)/('2000 250 200 15 PP'!O71+'2000 250 200 0 PP'!O71)</f>
        <v>7.5737304353408322E-2</v>
      </c>
      <c r="P71">
        <f>2*('2000 250 200 15 PP'!P71-'2000 250 200 0 PP'!P71)/('2000 250 200 15 PP'!P71+'2000 250 200 0 PP'!P71)</f>
        <v>4.8559086880448216E-2</v>
      </c>
      <c r="Q71">
        <f>2*('2000 250 200 15 PP'!Q71-'2000 250 200 0 PP'!Q71)/('2000 250 200 15 PP'!Q71+'2000 250 200 0 PP'!Q71)</f>
        <v>3.1525169369148877E-2</v>
      </c>
      <c r="R71">
        <f>2*('2000 250 200 15 PP'!R71-'2000 250 200 0 PP'!R71)/('2000 250 200 15 PP'!R71+'2000 250 200 0 PP'!R71)</f>
        <v>1.9706863396077891E-2</v>
      </c>
      <c r="S71">
        <f>2*('2000 250 200 15 PP'!S71-'2000 250 200 0 PP'!S71)/('2000 250 200 15 PP'!S71+'2000 250 200 0 PP'!S71)</f>
        <v>1.1907267390815567E-2</v>
      </c>
      <c r="T71">
        <f>2*('2000 250 200 15 PP'!T71-'2000 250 200 0 PP'!T71)/('2000 250 200 15 PP'!T71+'2000 250 200 0 PP'!T71)</f>
        <v>7.3695246869691046E-3</v>
      </c>
      <c r="U71">
        <f>2*('2000 250 200 15 PP'!U71-'2000 250 200 0 PP'!U71)/('2000 250 200 15 PP'!U71+'2000 250 200 0 PP'!U71)</f>
        <v>5.0963049041958461E-3</v>
      </c>
      <c r="V71">
        <f>2*('2000 250 200 15 PP'!V71-'2000 250 200 0 PP'!V71)/('2000 250 200 15 PP'!V71+'2000 250 200 0 PP'!V71)</f>
        <v>0.39298349595468535</v>
      </c>
      <c r="W71">
        <f>2*('2000 250 200 15 PP'!W71-'2000 250 200 0 PP'!W71)/('2000 250 200 15 PP'!W71+'2000 250 200 0 PP'!W71)</f>
        <v>0.15391058158917828</v>
      </c>
      <c r="X71">
        <f>2*('2000 250 200 15 PP'!X71-'2000 250 200 0 PP'!X71)/('2000 250 200 15 PP'!X71+'2000 250 200 0 PP'!X71)</f>
        <v>8.6457715181637557E-2</v>
      </c>
      <c r="Y71">
        <f>2*('2000 250 200 15 PP'!Y71-'2000 250 200 0 PP'!Y71)/('2000 250 200 15 PP'!Y71+'2000 250 200 0 PP'!Y71)</f>
        <v>5.4934630119545746E-2</v>
      </c>
      <c r="Z71">
        <f>2*('2000 250 200 15 PP'!Z71-'2000 250 200 0 PP'!Z71)/('2000 250 200 15 PP'!Z71+'2000 250 200 0 PP'!Z71)</f>
        <v>3.4746454828655578E-2</v>
      </c>
      <c r="AA71">
        <f>2*('2000 250 200 15 PP'!AA71-'2000 250 200 0 PP'!AA71)/('2000 250 200 15 PP'!AA71+'2000 250 200 0 PP'!AA71)</f>
        <v>2.0956333569656004E-2</v>
      </c>
      <c r="AB71">
        <f>2*('2000 250 200 15 PP'!AB71-'2000 250 200 0 PP'!AB71)/('2000 250 200 15 PP'!AB71+'2000 250 200 0 PP'!AB71)</f>
        <v>1.2237444586862559E-2</v>
      </c>
      <c r="AC71">
        <f>2*('2000 250 200 15 PP'!AC71-'2000 250 200 0 PP'!AC71)/('2000 250 200 15 PP'!AC71+'2000 250 200 0 PP'!AC71)</f>
        <v>-0.69865042722738546</v>
      </c>
      <c r="AD71">
        <f>2*('2000 250 200 15 PP'!AD71-'2000 250 200 0 PP'!AD71)/('2000 250 200 15 PP'!AD71+'2000 250 200 0 PP'!AD71)</f>
        <v>0.71051465177372231</v>
      </c>
      <c r="AE71">
        <f>2*('2000 250 200 15 PP'!AE71-'2000 250 200 0 PP'!AE71)/('2000 250 200 15 PP'!AE71+'2000 250 200 0 PP'!AE71)</f>
        <v>0.17924328271038634</v>
      </c>
      <c r="AF71">
        <f>2*('2000 250 200 15 PP'!AF71-'2000 250 200 0 PP'!AF71)/('2000 250 200 15 PP'!AF71+'2000 250 200 0 PP'!AF71)</f>
        <v>9.713987731498272E-2</v>
      </c>
      <c r="AG71">
        <f>2*('2000 250 200 15 PP'!AG71-'2000 250 200 0 PP'!AG71)/('2000 250 200 15 PP'!AG71+'2000 250 200 0 PP'!AG71)</f>
        <v>5.9692704019702447E-2</v>
      </c>
      <c r="AH71">
        <f>2*('2000 250 200 15 PP'!AH71-'2000 250 200 0 PP'!AH71)/('2000 250 200 15 PP'!AH71+'2000 250 200 0 PP'!AH71)</f>
        <v>3.6111813750191783E-2</v>
      </c>
      <c r="AI71">
        <f>2*('2000 250 200 15 PP'!AI71-'2000 250 200 0 PP'!AI71)/('2000 250 200 15 PP'!AI71+'2000 250 200 0 PP'!AI71)</f>
        <v>-0.23299175475789918</v>
      </c>
      <c r="AJ71">
        <f>2*('2000 250 200 15 PP'!AJ71-'2000 250 200 0 PP'!AJ71)/('2000 250 200 15 PP'!AJ71+'2000 250 200 0 PP'!AJ71)</f>
        <v>-0.30702945159284789</v>
      </c>
      <c r="AK71">
        <f>2*('2000 250 200 15 PP'!AK71-'2000 250 200 0 PP'!AK71)/('2000 250 200 15 PP'!AK71+'2000 250 200 0 PP'!AK71)</f>
        <v>1.8212535787445987</v>
      </c>
      <c r="AL71">
        <f>2*('2000 250 200 15 PP'!AL71-'2000 250 200 0 PP'!AL71)/('2000 250 200 15 PP'!AL71+'2000 250 200 0 PP'!AL71)</f>
        <v>0.20611341722837023</v>
      </c>
      <c r="AM71">
        <f>2*('2000 250 200 15 PP'!AM71-'2000 250 200 0 PP'!AM71)/('2000 250 200 15 PP'!AM71+'2000 250 200 0 PP'!AM71)</f>
        <v>0.10559865355867364</v>
      </c>
      <c r="AN71">
        <f>2*('2000 250 200 15 PP'!AN71-'2000 250 200 0 PP'!AN71)/('2000 250 200 15 PP'!AN71+'2000 250 200 0 PP'!AN71)</f>
        <v>-0.19115921838791097</v>
      </c>
      <c r="AO71">
        <f>2*('2000 250 200 15 PP'!AO71-'2000 250 200 0 PP'!AO71)/('2000 250 200 15 PP'!AO71+'2000 250 200 0 PP'!AO71)</f>
        <v>-0.12913843853306362</v>
      </c>
      <c r="AP71">
        <f>2*('2000 250 200 15 PP'!AP71-'2000 250 200 0 PP'!AP71)/('2000 250 200 15 PP'!AP71+'2000 250 200 0 PP'!AP71)</f>
        <v>-0.18640341828112109</v>
      </c>
      <c r="AQ71">
        <f>2*('2000 250 200 15 PP'!AQ71-'2000 250 200 0 PP'!AQ71)/('2000 250 200 15 PP'!AQ71+'2000 250 200 0 PP'!AQ71)</f>
        <v>8.179901688677063</v>
      </c>
      <c r="AR71">
        <f>2*('2000 250 200 15 PP'!AR71-'2000 250 200 0 PP'!AR71)/('2000 250 200 15 PP'!AR71+'2000 250 200 0 PP'!AR71)</f>
        <v>-0.29088283013762672</v>
      </c>
      <c r="AS71">
        <f>2*('2000 250 200 15 PP'!AS71-'2000 250 200 0 PP'!AS71)/('2000 250 200 15 PP'!AS71+'2000 250 200 0 PP'!AS71)</f>
        <v>-9.9117871572306462E-2</v>
      </c>
      <c r="AT71">
        <f>2*('2000 250 200 15 PP'!AT71-'2000 250 200 0 PP'!AT71)/('2000 250 200 15 PP'!AT71+'2000 250 200 0 PP'!AT71)</f>
        <v>-5.8915514968351179E-2</v>
      </c>
      <c r="AU71">
        <f>2*('2000 250 200 15 PP'!AU71-'2000 250 200 0 PP'!AU71)/('2000 250 200 15 PP'!AU71+'2000 250 200 0 PP'!AU71)</f>
        <v>3.3944468457124466</v>
      </c>
      <c r="AV71">
        <f>2*('2000 250 200 15 PP'!AV71-'2000 250 200 0 PP'!AV71)/('2000 250 200 15 PP'!AV71+'2000 250 200 0 PP'!AV71)</f>
        <v>-0.14488258227149955</v>
      </c>
      <c r="AW71">
        <f>2*('2000 250 200 15 PP'!AW71-'2000 250 200 0 PP'!AW71)/('2000 250 200 15 PP'!AW71+'2000 250 200 0 PP'!AW71)</f>
        <v>0.20950244285247099</v>
      </c>
      <c r="AX71">
        <f>'2000 250 200 15 PP'!AX71-'2000 250 200 0 PP'!AX71</f>
        <v>1.1219230033007815E-2</v>
      </c>
      <c r="AY71">
        <f>'2000 250 200 15 PP'!AY71-'2000 250 200 0 PP'!AY71</f>
        <v>6.9901108330987227E-3</v>
      </c>
      <c r="AZ71">
        <f>'2000 250 200 15 PP'!AZ71-'2000 250 200 0 PP'!AZ71</f>
        <v>4.7108023015829947E-3</v>
      </c>
      <c r="BA71">
        <f>'2000 250 200 15 PP'!BA71-'2000 250 200 0 PP'!BA71</f>
        <v>3.1279129311861109E-3</v>
      </c>
      <c r="BB71">
        <f>'2000 250 200 15 PP'!BB71-'2000 250 200 0 PP'!BB71</f>
        <v>1.8672202155624873E-3</v>
      </c>
      <c r="BC71">
        <f>'2000 250 200 15 PP'!BC71-'2000 250 200 0 PP'!BC71</f>
        <v>9.6300053585868239E-4</v>
      </c>
      <c r="BD71">
        <f>'2000 250 200 15 PP'!BD71-'2000 250 200 0 PP'!BD71</f>
        <v>4.2611348452453734E-4</v>
      </c>
      <c r="BE71">
        <f>'2000 250 200 15 PP'!BE71-'2000 250 200 0 PP'!BE71</f>
        <v>1.6282681587848069E-4</v>
      </c>
      <c r="BF71">
        <f>'2000 250 200 15 PP'!BF71-'2000 250 200 0 PP'!BF71</f>
        <v>6.7176238517152112E-3</v>
      </c>
      <c r="BG71">
        <f>'2000 250 200 15 PP'!BG71-'2000 250 200 0 PP'!BG71</f>
        <v>4.2698856244468772E-3</v>
      </c>
      <c r="BH71">
        <f>'2000 250 200 15 PP'!BH71-'2000 250 200 0 PP'!BH71</f>
        <v>2.9551196597334961E-3</v>
      </c>
      <c r="BI71">
        <f>'2000 250 200 15 PP'!BI71-'2000 250 200 0 PP'!BI71</f>
        <v>2.0308684766539437E-3</v>
      </c>
      <c r="BJ71">
        <f>'2000 250 200 15 PP'!BJ71-'2000 250 200 0 PP'!BJ71</f>
        <v>1.2434301807917325E-3</v>
      </c>
      <c r="BK71">
        <f>'2000 250 200 15 PP'!BK71-'2000 250 200 0 PP'!BK71</f>
        <v>6.5022597546792599E-4</v>
      </c>
      <c r="BL71">
        <f>'2000 250 200 15 PP'!BL71-'2000 250 200 0 PP'!BL71</f>
        <v>2.8965126353317633E-4</v>
      </c>
      <c r="BM71">
        <f>'2000 250 200 15 PP'!BM71-'2000 250 200 0 PP'!BM71</f>
        <v>3.5030940436719601E-3</v>
      </c>
      <c r="BN71">
        <f>'2000 250 200 15 PP'!BN71-'2000 250 200 0 PP'!BN71</f>
        <v>2.2296608243387826E-3</v>
      </c>
      <c r="BO71">
        <f>'2000 250 200 15 PP'!BO71-'2000 250 200 0 PP'!BO71</f>
        <v>1.5798935565281037E-3</v>
      </c>
      <c r="BP71">
        <f>'2000 250 200 15 PP'!BP71-'2000 250 200 0 PP'!BP71</f>
        <v>1.1517740028062304E-3</v>
      </c>
      <c r="BQ71">
        <f>'2000 250 200 15 PP'!BQ71-'2000 250 200 0 PP'!BQ71</f>
        <v>7.4472533080081893E-4</v>
      </c>
      <c r="BR71">
        <f>'2000 250 200 15 PP'!BR71-'2000 250 200 0 PP'!BR71</f>
        <v>4.0498962152468905E-4</v>
      </c>
      <c r="BS71">
        <f>'2000 250 200 15 PP'!BS71-'2000 250 200 0 PP'!BS71</f>
        <v>1.7652780089812362E-3</v>
      </c>
      <c r="BT71">
        <f>'2000 250 200 15 PP'!BT71-'2000 250 200 0 PP'!BT71</f>
        <v>1.0921642798550702E-3</v>
      </c>
      <c r="BU71">
        <f>'2000 250 200 15 PP'!BU71-'2000 250 200 0 PP'!BU71</f>
        <v>7.7149764470505096E-4</v>
      </c>
      <c r="BV71">
        <f>'2000 250 200 15 PP'!BV71-'2000 250 200 0 PP'!BV71</f>
        <v>6.1178963099389749E-4</v>
      </c>
      <c r="BW71">
        <f>'2000 250 200 15 PP'!BW71-'2000 250 200 0 PP'!BW71</f>
        <v>4.30936657308526E-4</v>
      </c>
      <c r="BX71">
        <f>'2000 250 200 15 PP'!BX71-'2000 250 200 0 PP'!BX71</f>
        <v>8.9417080921714654E-4</v>
      </c>
      <c r="BY71">
        <f>'2000 250 200 15 PP'!BY71-'2000 250 200 0 PP'!BY71</f>
        <v>5.2089065494104365E-4</v>
      </c>
      <c r="BZ71">
        <f>'2000 250 200 15 PP'!BZ71-'2000 250 200 0 PP'!BZ71</f>
        <v>3.3586904086778738E-4</v>
      </c>
      <c r="CA71">
        <f>'2000 250 200 15 PP'!CA71-'2000 250 200 0 PP'!CA71</f>
        <v>2.9851212132003742E-4</v>
      </c>
      <c r="CB71">
        <f>'2000 250 200 15 PP'!CB71-'2000 250 200 0 PP'!CB71</f>
        <v>4.7023080643582987E-4</v>
      </c>
      <c r="CC71">
        <f>'2000 250 200 15 PP'!CC71-'2000 250 200 0 PP'!CC71</f>
        <v>2.6253542270279978E-4</v>
      </c>
      <c r="CD71">
        <f>'2000 250 200 15 PP'!CD71-'2000 250 200 0 PP'!CD71</f>
        <v>1.2049779056235842E-4</v>
      </c>
      <c r="CE71">
        <f>'2000 250 200 15 PP'!CE71-'2000 250 200 0 PP'!CE71</f>
        <v>2.5624631614175569E-4</v>
      </c>
      <c r="CF71">
        <f>'2000 250 200 15 PP'!CF71-'2000 250 200 0 PP'!CF71</f>
        <v>1.6258971221121674E-4</v>
      </c>
      <c r="CG71">
        <f>'2000 250 200 15 PP'!CG71-'2000 250 200 0 PP'!CG71</f>
        <v>1.2932391383807843E-4</v>
      </c>
      <c r="CH71" s="7">
        <v>250</v>
      </c>
      <c r="CI71" s="8">
        <v>250</v>
      </c>
      <c r="CJ71" s="8">
        <v>240</v>
      </c>
      <c r="CK71" s="8">
        <f t="shared" si="25"/>
        <v>1</v>
      </c>
      <c r="CL71" s="8">
        <f t="shared" si="26"/>
        <v>1</v>
      </c>
      <c r="CM71">
        <f t="shared" si="27"/>
        <v>0.04</v>
      </c>
      <c r="CN71">
        <f t="shared" si="28"/>
        <v>375</v>
      </c>
      <c r="CO71">
        <f t="shared" si="29"/>
        <v>500</v>
      </c>
      <c r="CP71">
        <f t="shared" si="29"/>
        <v>625</v>
      </c>
      <c r="CQ71">
        <f t="shared" si="29"/>
        <v>750</v>
      </c>
      <c r="CR71">
        <f t="shared" si="29"/>
        <v>875</v>
      </c>
      <c r="CS71">
        <f t="shared" si="29"/>
        <v>1000</v>
      </c>
      <c r="CT71">
        <f t="shared" si="29"/>
        <v>1125</v>
      </c>
      <c r="CU71">
        <f t="shared" si="29"/>
        <v>1250</v>
      </c>
      <c r="CV71">
        <f t="shared" si="20"/>
        <v>1.5</v>
      </c>
      <c r="CW71">
        <f t="shared" si="20"/>
        <v>2</v>
      </c>
      <c r="CX71">
        <f t="shared" si="20"/>
        <v>2.5</v>
      </c>
      <c r="CY71">
        <f t="shared" si="20"/>
        <v>3</v>
      </c>
      <c r="CZ71">
        <f t="shared" si="20"/>
        <v>3.5</v>
      </c>
      <c r="DA71">
        <f t="shared" si="20"/>
        <v>4</v>
      </c>
      <c r="DB71">
        <f t="shared" si="20"/>
        <v>4.5</v>
      </c>
      <c r="DC71">
        <f t="shared" si="20"/>
        <v>5</v>
      </c>
      <c r="DD71" s="11">
        <f t="shared" si="21"/>
        <v>2.6666666666666668E-2</v>
      </c>
      <c r="DE71" s="11">
        <f t="shared" si="21"/>
        <v>0.02</v>
      </c>
      <c r="DF71" s="11">
        <f t="shared" si="21"/>
        <v>1.6E-2</v>
      </c>
      <c r="DG71" s="11">
        <f t="shared" si="21"/>
        <v>1.3333333333333334E-2</v>
      </c>
      <c r="DH71" s="11">
        <f t="shared" si="21"/>
        <v>1.1428571428571429E-2</v>
      </c>
      <c r="DI71" s="11">
        <f t="shared" si="21"/>
        <v>0.01</v>
      </c>
      <c r="DJ71" s="11">
        <f t="shared" si="21"/>
        <v>8.8888888888888889E-3</v>
      </c>
      <c r="DK71" s="11">
        <f t="shared" si="21"/>
        <v>8.0000000000000002E-3</v>
      </c>
    </row>
    <row r="72" spans="1:115">
      <c r="A72">
        <f>'2000 250 200 1'!A73</f>
        <v>69</v>
      </c>
      <c r="B72">
        <f t="shared" si="23"/>
        <v>-690</v>
      </c>
      <c r="C72">
        <f>'2000 250 200 1'!B73</f>
        <v>2.8959999999999999</v>
      </c>
      <c r="D72">
        <f t="shared" si="24"/>
        <v>0.46179855752510929</v>
      </c>
      <c r="E72">
        <f>2*('2000 250 200 15 PP'!E72-'2000 250 200 0 PP'!E72)/('2000 250 200 15 PP'!E72+'2000 250 200 0 PP'!E72)</f>
        <v>6.9981733244574448E-2</v>
      </c>
      <c r="F72">
        <f>2*('2000 250 200 15 PP'!F72-'2000 250 200 0 PP'!F72)/('2000 250 200 15 PP'!F72+'2000 250 200 0 PP'!F72)</f>
        <v>4.4644210113744552E-2</v>
      </c>
      <c r="G72">
        <f>2*('2000 250 200 15 PP'!G72-'2000 250 200 0 PP'!G72)/('2000 250 200 15 PP'!G72+'2000 250 200 0 PP'!G72)</f>
        <v>2.9431432864224113E-2</v>
      </c>
      <c r="H72">
        <f>2*('2000 250 200 15 PP'!H72-'2000 250 200 0 PP'!H72)/('2000 250 200 15 PP'!H72+'2000 250 200 0 PP'!H72)</f>
        <v>1.9326257825665459E-2</v>
      </c>
      <c r="I72">
        <f>2*('2000 250 200 15 PP'!I72-'2000 250 200 0 PP'!I72)/('2000 250 200 15 PP'!I72+'2000 250 200 0 PP'!I72)</f>
        <v>1.2454268030424044E-2</v>
      </c>
      <c r="J72">
        <f>2*('2000 250 200 15 PP'!J72-'2000 250 200 0 PP'!J72)/('2000 250 200 15 PP'!J72+'2000 250 200 0 PP'!J72)</f>
        <v>8.0983918456448405E-3</v>
      </c>
      <c r="K72">
        <f>2*('2000 250 200 15 PP'!K72-'2000 250 200 0 PP'!K72)/('2000 250 200 15 PP'!K72+'2000 250 200 0 PP'!K72)</f>
        <v>5.6445302495314572E-3</v>
      </c>
      <c r="L72">
        <f>2*('2000 250 200 15 PP'!L72-'2000 250 200 0 PP'!L72)/('2000 250 200 15 PP'!L72+'2000 250 200 0 PP'!L72)</f>
        <v>4.4391593727580213E-3</v>
      </c>
      <c r="M72">
        <f>2*('2000 250 200 15 PP'!M72-'2000 250 200 0 PP'!M72)/('2000 250 200 15 PP'!M72+'2000 250 200 0 PP'!M72)</f>
        <v>3.927025754398304E-3</v>
      </c>
      <c r="N72">
        <f>2*('2000 250 200 15 PP'!N72-'2000 250 200 0 PP'!N72)/('2000 250 200 15 PP'!N72+'2000 250 200 0 PP'!N72)</f>
        <v>0.14988311873835361</v>
      </c>
      <c r="O72">
        <f>2*('2000 250 200 15 PP'!O72-'2000 250 200 0 PP'!O72)/('2000 250 200 15 PP'!O72+'2000 250 200 0 PP'!O72)</f>
        <v>8.4855758164274195E-2</v>
      </c>
      <c r="P72">
        <f>2*('2000 250 200 15 PP'!P72-'2000 250 200 0 PP'!P72)/('2000 250 200 15 PP'!P72+'2000 250 200 0 PP'!P72)</f>
        <v>5.3750250098787679E-2</v>
      </c>
      <c r="Q72">
        <f>2*('2000 250 200 15 PP'!Q72-'2000 250 200 0 PP'!Q72)/('2000 250 200 15 PP'!Q72+'2000 250 200 0 PP'!Q72)</f>
        <v>3.5450386930805031E-2</v>
      </c>
      <c r="R72">
        <f>2*('2000 250 200 15 PP'!R72-'2000 250 200 0 PP'!R72)/('2000 250 200 15 PP'!R72+'2000 250 200 0 PP'!R72)</f>
        <v>2.2964510859609683E-2</v>
      </c>
      <c r="S72">
        <f>2*('2000 250 200 15 PP'!S72-'2000 250 200 0 PP'!S72)/('2000 250 200 15 PP'!S72+'2000 250 200 0 PP'!S72)</f>
        <v>1.4419605557934902E-2</v>
      </c>
      <c r="T72">
        <f>2*('2000 250 200 15 PP'!T72-'2000 250 200 0 PP'!T72)/('2000 250 200 15 PP'!T72+'2000 250 200 0 PP'!T72)</f>
        <v>9.0309847620468515E-3</v>
      </c>
      <c r="U72">
        <f>2*('2000 250 200 15 PP'!U72-'2000 250 200 0 PP'!U72)/('2000 250 200 15 PP'!U72+'2000 250 200 0 PP'!U72)</f>
        <v>6.0203818396902592E-3</v>
      </c>
      <c r="V72">
        <f>2*('2000 250 200 15 PP'!V72-'2000 250 200 0 PP'!V72)/('2000 250 200 15 PP'!V72+'2000 250 200 0 PP'!V72)</f>
        <v>0.5685539666840459</v>
      </c>
      <c r="W72">
        <f>2*('2000 250 200 15 PP'!W72-'2000 250 200 0 PP'!W72)/('2000 250 200 15 PP'!W72+'2000 250 200 0 PP'!W72)</f>
        <v>0.19257334315777927</v>
      </c>
      <c r="X72">
        <f>2*('2000 250 200 15 PP'!X72-'2000 250 200 0 PP'!X72)/('2000 250 200 15 PP'!X72+'2000 250 200 0 PP'!X72)</f>
        <v>0.10061195905911755</v>
      </c>
      <c r="Y72">
        <f>2*('2000 250 200 15 PP'!Y72-'2000 250 200 0 PP'!Y72)/('2000 250 200 15 PP'!Y72+'2000 250 200 0 PP'!Y72)</f>
        <v>6.2919107768670754E-2</v>
      </c>
      <c r="Z72">
        <f>2*('2000 250 200 15 PP'!Z72-'2000 250 200 0 PP'!Z72)/('2000 250 200 15 PP'!Z72+'2000 250 200 0 PP'!Z72)</f>
        <v>4.0690602347797415E-2</v>
      </c>
      <c r="AA72">
        <f>2*('2000 250 200 15 PP'!AA72-'2000 250 200 0 PP'!AA72)/('2000 250 200 15 PP'!AA72+'2000 250 200 0 PP'!AA72)</f>
        <v>2.567364924746254E-2</v>
      </c>
      <c r="AB72">
        <f>2*('2000 250 200 15 PP'!AB72-'2000 250 200 0 PP'!AB72)/('2000 250 200 15 PP'!AB72+'2000 250 200 0 PP'!AB72)</f>
        <v>1.5649045328861945E-2</v>
      </c>
      <c r="AC72">
        <f>2*('2000 250 200 15 PP'!AC72-'2000 250 200 0 PP'!AC72)/('2000 250 200 15 PP'!AC72+'2000 250 200 0 PP'!AC72)</f>
        <v>-0.6568685620726693</v>
      </c>
      <c r="AD72">
        <f>2*('2000 250 200 15 PP'!AD72-'2000 250 200 0 PP'!AD72)/('2000 250 200 15 PP'!AD72+'2000 250 200 0 PP'!AD72)</f>
        <v>3.4490213722162122</v>
      </c>
      <c r="AE72">
        <f>2*('2000 250 200 15 PP'!AE72-'2000 250 200 0 PP'!AE72)/('2000 250 200 15 PP'!AE72+'2000 250 200 0 PP'!AE72)</f>
        <v>0.25161378016380659</v>
      </c>
      <c r="AF72">
        <f>2*('2000 250 200 15 PP'!AF72-'2000 250 200 0 PP'!AF72)/('2000 250 200 15 PP'!AF72+'2000 250 200 0 PP'!AF72)</f>
        <v>0.11884075205502043</v>
      </c>
      <c r="AG72">
        <f>2*('2000 250 200 15 PP'!AG72-'2000 250 200 0 PP'!AG72)/('2000 250 200 15 PP'!AG72+'2000 250 200 0 PP'!AG72)</f>
        <v>7.1412006063756667E-2</v>
      </c>
      <c r="AH72">
        <f>2*('2000 250 200 15 PP'!AH72-'2000 250 200 0 PP'!AH72)/('2000 250 200 15 PP'!AH72+'2000 250 200 0 PP'!AH72)</f>
        <v>4.4539052604618656E-2</v>
      </c>
      <c r="AI72">
        <f>2*('2000 250 200 15 PP'!AI72-'2000 250 200 0 PP'!AI72)/('2000 250 200 15 PP'!AI72+'2000 250 200 0 PP'!AI72)</f>
        <v>-0.31953299997697371</v>
      </c>
      <c r="AJ72">
        <f>2*('2000 250 200 15 PP'!AJ72-'2000 250 200 0 PP'!AJ72)/('2000 250 200 15 PP'!AJ72+'2000 250 200 0 PP'!AJ72)</f>
        <v>-0.27483329655371896</v>
      </c>
      <c r="AK72">
        <f>2*('2000 250 200 15 PP'!AK72-'2000 250 200 0 PP'!AK72)/('2000 250 200 15 PP'!AK72+'2000 250 200 0 PP'!AK72)</f>
        <v>-0.8331285759062107</v>
      </c>
      <c r="AL72">
        <f>2*('2000 250 200 15 PP'!AL72-'2000 250 200 0 PP'!AL72)/('2000 250 200 15 PP'!AL72+'2000 250 200 0 PP'!AL72)</f>
        <v>0.3439638617113831</v>
      </c>
      <c r="AM72">
        <f>2*('2000 250 200 15 PP'!AM72-'2000 250 200 0 PP'!AM72)/('2000 250 200 15 PP'!AM72+'2000 250 200 0 PP'!AM72)</f>
        <v>0.13716287757764878</v>
      </c>
      <c r="AN72">
        <f>2*('2000 250 200 15 PP'!AN72-'2000 250 200 0 PP'!AN72)/('2000 250 200 15 PP'!AN72+'2000 250 200 0 PP'!AN72)</f>
        <v>-0.3640537625650126</v>
      </c>
      <c r="AO72">
        <f>2*('2000 250 200 15 PP'!AO72-'2000 250 200 0 PP'!AO72)/('2000 250 200 15 PP'!AO72+'2000 250 200 0 PP'!AO72)</f>
        <v>-0.16655848134783738</v>
      </c>
      <c r="AP72">
        <f>2*('2000 250 200 15 PP'!AP72-'2000 250 200 0 PP'!AP72)/('2000 250 200 15 PP'!AP72+'2000 250 200 0 PP'!AP72)</f>
        <v>-0.1420956877364847</v>
      </c>
      <c r="AQ72">
        <f>2*('2000 250 200 15 PP'!AQ72-'2000 250 200 0 PP'!AQ72)/('2000 250 200 15 PP'!AQ72+'2000 250 200 0 PP'!AQ72)</f>
        <v>-0.4112093438768033</v>
      </c>
      <c r="AR72">
        <f>2*('2000 250 200 15 PP'!AR72-'2000 250 200 0 PP'!AR72)/('2000 250 200 15 PP'!AR72+'2000 250 200 0 PP'!AR72)</f>
        <v>-1.3578056270639194</v>
      </c>
      <c r="AS72">
        <f>2*('2000 250 200 15 PP'!AS72-'2000 250 200 0 PP'!AS72)/('2000 250 200 15 PP'!AS72+'2000 250 200 0 PP'!AS72)</f>
        <v>-0.188222406550629</v>
      </c>
      <c r="AT72">
        <f>2*('2000 250 200 15 PP'!AT72-'2000 250 200 0 PP'!AT72)/('2000 250 200 15 PP'!AT72+'2000 250 200 0 PP'!AT72)</f>
        <v>-6.5574247161140589E-2</v>
      </c>
      <c r="AU72">
        <f>2*('2000 250 200 15 PP'!AU72-'2000 250 200 0 PP'!AU72)/('2000 250 200 15 PP'!AU72+'2000 250 200 0 PP'!AU72)</f>
        <v>0.51273705076134068</v>
      </c>
      <c r="AV72">
        <f>2*('2000 250 200 15 PP'!AV72-'2000 250 200 0 PP'!AV72)/('2000 250 200 15 PP'!AV72+'2000 250 200 0 PP'!AV72)</f>
        <v>-0.46060611743852498</v>
      </c>
      <c r="AW72">
        <f>2*('2000 250 200 15 PP'!AW72-'2000 250 200 0 PP'!AW72)/('2000 250 200 15 PP'!AW72+'2000 250 200 0 PP'!AW72)</f>
        <v>0.18978403248295855</v>
      </c>
      <c r="AX72">
        <f>'2000 250 200 15 PP'!AX72-'2000 250 200 0 PP'!AX72</f>
        <v>1.2442326974762746E-2</v>
      </c>
      <c r="AY72">
        <f>'2000 250 200 15 PP'!AY72-'2000 250 200 0 PP'!AY72</f>
        <v>7.4166351265741448E-3</v>
      </c>
      <c r="AZ72">
        <f>'2000 250 200 15 PP'!AZ72-'2000 250 200 0 PP'!AZ72</f>
        <v>4.9038514994378946E-3</v>
      </c>
      <c r="BA72">
        <f>'2000 250 200 15 PP'!BA72-'2000 250 200 0 PP'!BA72</f>
        <v>3.3301949147289123E-3</v>
      </c>
      <c r="BB72">
        <f>'2000 250 200 15 PP'!BB72-'2000 250 200 0 PP'!BB72</f>
        <v>2.1138271721324597E-3</v>
      </c>
      <c r="BC72">
        <f>'2000 250 200 15 PP'!BC72-'2000 250 200 0 PP'!BC72</f>
        <v>1.194528208593143E-3</v>
      </c>
      <c r="BD72">
        <f>'2000 250 200 15 PP'!BD72-'2000 250 200 0 PP'!BD72</f>
        <v>5.8893264019316272E-4</v>
      </c>
      <c r="BE72">
        <f>'2000 250 200 15 PP'!BE72-'2000 250 200 0 PP'!BE72</f>
        <v>2.510939377885768E-4</v>
      </c>
      <c r="BF72">
        <f>'2000 250 200 15 PP'!BF72-'2000 250 200 0 PP'!BF72</f>
        <v>7.2427585887268643E-3</v>
      </c>
      <c r="BG72">
        <f>'2000 250 200 15 PP'!BG72-'2000 250 200 0 PP'!BG72</f>
        <v>4.3611387517675168E-3</v>
      </c>
      <c r="BH72">
        <f>'2000 250 200 15 PP'!BH72-'2000 250 200 0 PP'!BH72</f>
        <v>2.9299378682276292E-3</v>
      </c>
      <c r="BI72">
        <f>'2000 250 200 15 PP'!BI72-'2000 250 200 0 PP'!BI72</f>
        <v>2.0540899245489255E-3</v>
      </c>
      <c r="BJ72">
        <f>'2000 250 200 15 PP'!BJ72-'2000 250 200 0 PP'!BJ72</f>
        <v>1.3412766509874677E-3</v>
      </c>
      <c r="BK72">
        <f>'2000 250 200 15 PP'!BK72-'2000 250 200 0 PP'!BK72</f>
        <v>7.7303627723819546E-4</v>
      </c>
      <c r="BL72">
        <f>'2000 250 200 15 PP'!BL72-'2000 250 200 0 PP'!BL72</f>
        <v>3.8663969484052652E-4</v>
      </c>
      <c r="BM72">
        <f>'2000 250 200 15 PP'!BM72-'2000 250 200 0 PP'!BM72</f>
        <v>3.7394444218013315E-3</v>
      </c>
      <c r="BN72">
        <f>'2000 250 200 15 PP'!BN72-'2000 250 200 0 PP'!BN72</f>
        <v>2.223257948460719E-3</v>
      </c>
      <c r="BO72">
        <f>'2000 250 200 15 PP'!BO72-'2000 250 200 0 PP'!BO72</f>
        <v>1.4920959781610536E-3</v>
      </c>
      <c r="BP72">
        <f>'2000 250 200 15 PP'!BP72-'2000 250 200 0 PP'!BP72</f>
        <v>1.0972027673164866E-3</v>
      </c>
      <c r="BQ72">
        <f>'2000 250 200 15 PP'!BQ72-'2000 250 200 0 PP'!BQ72</f>
        <v>7.5629761362191496E-4</v>
      </c>
      <c r="BR72">
        <f>'2000 250 200 15 PP'!BR72-'2000 250 200 0 PP'!BR72</f>
        <v>4.5560120094869858E-4</v>
      </c>
      <c r="BS72">
        <f>'2000 250 200 15 PP'!BS72-'2000 250 200 0 PP'!BS72</f>
        <v>1.9105717891902555E-3</v>
      </c>
      <c r="BT72">
        <f>'2000 250 200 15 PP'!BT72-'2000 250 200 0 PP'!BT72</f>
        <v>1.0929835863496178E-3</v>
      </c>
      <c r="BU72">
        <f>'2000 250 200 15 PP'!BU72-'2000 250 200 0 PP'!BU72</f>
        <v>6.9806123323709721E-4</v>
      </c>
      <c r="BV72">
        <f>'2000 250 200 15 PP'!BV72-'2000 250 200 0 PP'!BV72</f>
        <v>5.4381031612629966E-4</v>
      </c>
      <c r="BW72">
        <f>'2000 250 200 15 PP'!BW72-'2000 250 200 0 PP'!BW72</f>
        <v>4.0686235194531579E-4</v>
      </c>
      <c r="BX72">
        <f>'2000 250 200 15 PP'!BX72-'2000 250 200 0 PP'!BX72</f>
        <v>1.0034481228871112E-3</v>
      </c>
      <c r="BY72">
        <f>'2000 250 200 15 PP'!BY72-'2000 250 200 0 PP'!BY72</f>
        <v>5.4959950993002053E-4</v>
      </c>
      <c r="BZ72">
        <f>'2000 250 200 15 PP'!BZ72-'2000 250 200 0 PP'!BZ72</f>
        <v>2.9813385346389928E-4</v>
      </c>
      <c r="CA72">
        <f>'2000 250 200 15 PP'!CA72-'2000 250 200 0 PP'!CA72</f>
        <v>2.4455560092140062E-4</v>
      </c>
      <c r="CB72">
        <f>'2000 250 200 15 PP'!CB72-'2000 250 200 0 PP'!CB72</f>
        <v>5.4887294998159399E-4</v>
      </c>
      <c r="CC72">
        <f>'2000 250 200 15 PP'!CC72-'2000 250 200 0 PP'!CC72</f>
        <v>3.087963530599867E-4</v>
      </c>
      <c r="CD72">
        <f>'2000 250 200 15 PP'!CD72-'2000 250 200 0 PP'!CD72</f>
        <v>1.1496671772712511E-4</v>
      </c>
      <c r="CE72">
        <f>'2000 250 200 15 PP'!CE72-'2000 250 200 0 PP'!CE72</f>
        <v>3.0078352028002387E-4</v>
      </c>
      <c r="CF72">
        <f>'2000 250 200 15 PP'!CF72-'2000 250 200 0 PP'!CF72</f>
        <v>2.1039586172023282E-4</v>
      </c>
      <c r="CG72">
        <f>'2000 250 200 15 PP'!CG72-'2000 250 200 0 PP'!CG72</f>
        <v>1.4063908850505064E-4</v>
      </c>
      <c r="CH72" s="7">
        <v>250</v>
      </c>
      <c r="CI72" s="8">
        <v>250</v>
      </c>
      <c r="CJ72" s="8">
        <v>240</v>
      </c>
      <c r="CK72" s="8">
        <f t="shared" si="25"/>
        <v>1</v>
      </c>
      <c r="CL72" s="8">
        <f t="shared" si="26"/>
        <v>1</v>
      </c>
      <c r="CM72">
        <f t="shared" si="27"/>
        <v>0.04</v>
      </c>
      <c r="CN72">
        <f t="shared" si="28"/>
        <v>375</v>
      </c>
      <c r="CO72">
        <f t="shared" si="29"/>
        <v>500</v>
      </c>
      <c r="CP72">
        <f t="shared" si="29"/>
        <v>625</v>
      </c>
      <c r="CQ72">
        <f t="shared" si="29"/>
        <v>750</v>
      </c>
      <c r="CR72">
        <f t="shared" si="29"/>
        <v>875</v>
      </c>
      <c r="CS72">
        <f t="shared" si="29"/>
        <v>1000</v>
      </c>
      <c r="CT72">
        <f t="shared" si="29"/>
        <v>1125</v>
      </c>
      <c r="CU72">
        <f t="shared" si="29"/>
        <v>1250</v>
      </c>
      <c r="CV72">
        <f t="shared" si="20"/>
        <v>1.5</v>
      </c>
      <c r="CW72">
        <f t="shared" si="20"/>
        <v>2</v>
      </c>
      <c r="CX72">
        <f t="shared" si="20"/>
        <v>2.5</v>
      </c>
      <c r="CY72">
        <f t="shared" si="20"/>
        <v>3</v>
      </c>
      <c r="CZ72">
        <f t="shared" si="20"/>
        <v>3.5</v>
      </c>
      <c r="DA72">
        <f t="shared" si="20"/>
        <v>4</v>
      </c>
      <c r="DB72">
        <f t="shared" si="20"/>
        <v>4.5</v>
      </c>
      <c r="DC72">
        <f t="shared" si="20"/>
        <v>5</v>
      </c>
      <c r="DD72" s="11">
        <f t="shared" si="21"/>
        <v>2.6666666666666668E-2</v>
      </c>
      <c r="DE72" s="11">
        <f t="shared" si="21"/>
        <v>0.02</v>
      </c>
      <c r="DF72" s="11">
        <f t="shared" si="21"/>
        <v>1.6E-2</v>
      </c>
      <c r="DG72" s="11">
        <f t="shared" si="21"/>
        <v>1.3333333333333334E-2</v>
      </c>
      <c r="DH72" s="11">
        <f t="shared" si="21"/>
        <v>1.1428571428571429E-2</v>
      </c>
      <c r="DI72" s="11">
        <f t="shared" si="21"/>
        <v>0.01</v>
      </c>
      <c r="DJ72" s="11">
        <f t="shared" si="21"/>
        <v>8.8888888888888889E-3</v>
      </c>
      <c r="DK72" s="11">
        <f t="shared" si="21"/>
        <v>8.0000000000000002E-3</v>
      </c>
    </row>
    <row r="73" spans="1:115">
      <c r="A73">
        <f>'2000 250 200 1'!A74</f>
        <v>70</v>
      </c>
      <c r="B73">
        <f t="shared" si="23"/>
        <v>-700</v>
      </c>
      <c r="C73">
        <f>'2000 250 200 1'!B74</f>
        <v>3.2509999999999999</v>
      </c>
      <c r="D73">
        <f t="shared" si="24"/>
        <v>0.51201696949612663</v>
      </c>
      <c r="E73">
        <f>2*('2000 250 200 15 PP'!E73-'2000 250 200 0 PP'!E73)/('2000 250 200 15 PP'!E73+'2000 250 200 0 PP'!E73)</f>
        <v>7.6132022503523286E-2</v>
      </c>
      <c r="F73">
        <f>2*('2000 250 200 15 PP'!F73-'2000 250 200 0 PP'!F73)/('2000 250 200 15 PP'!F73+'2000 250 200 0 PP'!F73)</f>
        <v>4.7975790630462929E-2</v>
      </c>
      <c r="G73">
        <f>2*('2000 250 200 15 PP'!G73-'2000 250 200 0 PP'!G73)/('2000 250 200 15 PP'!G73+'2000 250 200 0 PP'!G73)</f>
        <v>3.1783243953138494E-2</v>
      </c>
      <c r="H73">
        <f>2*('2000 250 200 15 PP'!H73-'2000 250 200 0 PP'!H73)/('2000 250 200 15 PP'!H73+'2000 250 200 0 PP'!H73)</f>
        <v>2.1321661730821718E-2</v>
      </c>
      <c r="I73">
        <f>2*('2000 250 200 15 PP'!I73-'2000 250 200 0 PP'!I73)/('2000 250 200 15 PP'!I73+'2000 250 200 0 PP'!I73)</f>
        <v>1.4147252063268898E-2</v>
      </c>
      <c r="J73">
        <f>2*('2000 250 200 15 PP'!J73-'2000 250 200 0 PP'!J73)/('2000 250 200 15 PP'!J73+'2000 250 200 0 PP'!J73)</f>
        <v>9.3767490077427806E-3</v>
      </c>
      <c r="K73">
        <f>2*('2000 250 200 15 PP'!K73-'2000 250 200 0 PP'!K73)/('2000 250 200 15 PP'!K73+'2000 250 200 0 PP'!K73)</f>
        <v>6.4715038240801435E-3</v>
      </c>
      <c r="L73">
        <f>2*('2000 250 200 15 PP'!L73-'2000 250 200 0 PP'!L73)/('2000 250 200 15 PP'!L73+'2000 250 200 0 PP'!L73)</f>
        <v>4.898948298328978E-3</v>
      </c>
      <c r="M73">
        <f>2*('2000 250 200 15 PP'!M73-'2000 250 200 0 PP'!M73)/('2000 250 200 15 PP'!M73+'2000 250 200 0 PP'!M73)</f>
        <v>4.1524455241161639E-3</v>
      </c>
      <c r="N73">
        <f>2*('2000 250 200 15 PP'!N73-'2000 250 200 0 PP'!N73)/('2000 250 200 15 PP'!N73+'2000 250 200 0 PP'!N73)</f>
        <v>0.17547838099723487</v>
      </c>
      <c r="O73">
        <f>2*('2000 250 200 15 PP'!O73-'2000 250 200 0 PP'!O73)/('2000 250 200 15 PP'!O73+'2000 250 200 0 PP'!O73)</f>
        <v>9.5617843332627198E-2</v>
      </c>
      <c r="P73">
        <f>2*('2000 250 200 15 PP'!P73-'2000 250 200 0 PP'!P73)/('2000 250 200 15 PP'!P73+'2000 250 200 0 PP'!P73)</f>
        <v>5.9373136633592116E-2</v>
      </c>
      <c r="Q73">
        <f>2*('2000 250 200 15 PP'!Q73-'2000 250 200 0 PP'!Q73)/('2000 250 200 15 PP'!Q73+'2000 250 200 0 PP'!Q73)</f>
        <v>3.9404191228340255E-2</v>
      </c>
      <c r="R73">
        <f>2*('2000 250 200 15 PP'!R73-'2000 250 200 0 PP'!R73)/('2000 250 200 15 PP'!R73+'2000 250 200 0 PP'!R73)</f>
        <v>2.6256857287684551E-2</v>
      </c>
      <c r="S73">
        <f>2*('2000 250 200 15 PP'!S73-'2000 250 200 0 PP'!S73)/('2000 250 200 15 PP'!S73+'2000 250 200 0 PP'!S73)</f>
        <v>1.7106020370154438E-2</v>
      </c>
      <c r="T73">
        <f>2*('2000 250 200 15 PP'!T73-'2000 250 200 0 PP'!T73)/('2000 250 200 15 PP'!T73+'2000 250 200 0 PP'!T73)</f>
        <v>1.0971012944508533E-2</v>
      </c>
      <c r="U73">
        <f>2*('2000 250 200 15 PP'!U73-'2000 250 200 0 PP'!U73)/('2000 250 200 15 PP'!U73+'2000 250 200 0 PP'!U73)</f>
        <v>7.225418231693548E-3</v>
      </c>
      <c r="V73">
        <f>2*('2000 250 200 15 PP'!V73-'2000 250 200 0 PP'!V73)/('2000 250 200 15 PP'!V73+'2000 250 200 0 PP'!V73)</f>
        <v>0.85639455322240621</v>
      </c>
      <c r="W73">
        <f>2*('2000 250 200 15 PP'!W73-'2000 250 200 0 PP'!W73)/('2000 250 200 15 PP'!W73+'2000 250 200 0 PP'!W73)</f>
        <v>0.24904843754156036</v>
      </c>
      <c r="X73">
        <f>2*('2000 250 200 15 PP'!X73-'2000 250 200 0 PP'!X73)/('2000 250 200 15 PP'!X73+'2000 250 200 0 PP'!X73)</f>
        <v>0.11900346314701152</v>
      </c>
      <c r="Y73">
        <f>2*('2000 250 200 15 PP'!Y73-'2000 250 200 0 PP'!Y73)/('2000 250 200 15 PP'!Y73+'2000 250 200 0 PP'!Y73)</f>
        <v>7.1954668241540926E-2</v>
      </c>
      <c r="Z73">
        <f>2*('2000 250 200 15 PP'!Z73-'2000 250 200 0 PP'!Z73)/('2000 250 200 15 PP'!Z73+'2000 250 200 0 PP'!Z73)</f>
        <v>4.6959502621322528E-2</v>
      </c>
      <c r="AA73">
        <f>2*('2000 250 200 15 PP'!AA73-'2000 250 200 0 PP'!AA73)/('2000 250 200 15 PP'!AA73+'2000 250 200 0 PP'!AA73)</f>
        <v>3.0698343375848827E-2</v>
      </c>
      <c r="AB73">
        <f>2*('2000 250 200 15 PP'!AB73-'2000 250 200 0 PP'!AB73)/('2000 250 200 15 PP'!AB73+'2000 250 200 0 PP'!AB73)</f>
        <v>1.9509090229880267E-2</v>
      </c>
      <c r="AC73">
        <f>2*('2000 250 200 15 PP'!AC73-'2000 250 200 0 PP'!AC73)/('2000 250 200 15 PP'!AC73+'2000 250 200 0 PP'!AC73)</f>
        <v>-0.71609891015842608</v>
      </c>
      <c r="AD73">
        <f>2*('2000 250 200 15 PP'!AD73-'2000 250 200 0 PP'!AD73)/('2000 250 200 15 PP'!AD73+'2000 250 200 0 PP'!AD73)</f>
        <v>-1.9794152170888841</v>
      </c>
      <c r="AE73">
        <f>2*('2000 250 200 15 PP'!AE73-'2000 250 200 0 PP'!AE73)/('2000 250 200 15 PP'!AE73+'2000 250 200 0 PP'!AE73)</f>
        <v>0.40592075469028938</v>
      </c>
      <c r="AF73">
        <f>2*('2000 250 200 15 PP'!AF73-'2000 250 200 0 PP'!AF73)/('2000 250 200 15 PP'!AF73+'2000 250 200 0 PP'!AF73)</f>
        <v>0.15063156400037939</v>
      </c>
      <c r="AG73">
        <f>2*('2000 250 200 15 PP'!AG73-'2000 250 200 0 PP'!AG73)/('2000 250 200 15 PP'!AG73+'2000 250 200 0 PP'!AG73)</f>
        <v>8.5556347052278076E-2</v>
      </c>
      <c r="AH73">
        <f>2*('2000 250 200 15 PP'!AH73-'2000 250 200 0 PP'!AH73)/('2000 250 200 15 PP'!AH73+'2000 250 200 0 PP'!AH73)</f>
        <v>5.3998183750610669E-2</v>
      </c>
      <c r="AI73">
        <f>2*('2000 250 200 15 PP'!AI73-'2000 250 200 0 PP'!AI73)/('2000 250 200 15 PP'!AI73+'2000 250 200 0 PP'!AI73)</f>
        <v>-0.47465164575941948</v>
      </c>
      <c r="AJ73">
        <f>2*('2000 250 200 15 PP'!AJ73-'2000 250 200 0 PP'!AJ73)/('2000 250 200 15 PP'!AJ73+'2000 250 200 0 PP'!AJ73)</f>
        <v>-0.29274795889483302</v>
      </c>
      <c r="AK73">
        <f>2*('2000 250 200 15 PP'!AK73-'2000 250 200 0 PP'!AK73)/('2000 250 200 15 PP'!AK73+'2000 250 200 0 PP'!AK73)</f>
        <v>-0.39220394142102166</v>
      </c>
      <c r="AL73">
        <f>2*('2000 250 200 15 PP'!AL73-'2000 250 200 0 PP'!AL73)/('2000 250 200 15 PP'!AL73+'2000 250 200 0 PP'!AL73)</f>
        <v>1.0574844944371884</v>
      </c>
      <c r="AM73">
        <f>2*('2000 250 200 15 PP'!AM73-'2000 250 200 0 PP'!AM73)/('2000 250 200 15 PP'!AM73+'2000 250 200 0 PP'!AM73)</f>
        <v>0.19123815514128167</v>
      </c>
      <c r="AN73">
        <f>2*('2000 250 200 15 PP'!AN73-'2000 250 200 0 PP'!AN73)/('2000 250 200 15 PP'!AN73+'2000 250 200 0 PP'!AN73)</f>
        <v>-0.8162297603038382</v>
      </c>
      <c r="AO73">
        <f>2*('2000 250 200 15 PP'!AO73-'2000 250 200 0 PP'!AO73)/('2000 250 200 15 PP'!AO73+'2000 250 200 0 PP'!AO73)</f>
        <v>-0.24319726076407847</v>
      </c>
      <c r="AP73">
        <f>2*('2000 250 200 15 PP'!AP73-'2000 250 200 0 PP'!AP73)/('2000 250 200 15 PP'!AP73+'2000 250 200 0 PP'!AP73)</f>
        <v>-0.14127447772713911</v>
      </c>
      <c r="AQ73">
        <f>2*('2000 250 200 15 PP'!AQ73-'2000 250 200 0 PP'!AQ73)/('2000 250 200 15 PP'!AQ73+'2000 250 200 0 PP'!AQ73)</f>
        <v>-0.20171687298380245</v>
      </c>
      <c r="AR73">
        <f>2*('2000 250 200 15 PP'!AR73-'2000 250 200 0 PP'!AR73)/('2000 250 200 15 PP'!AR73+'2000 250 200 0 PP'!AR73)</f>
        <v>2.0185897536991306</v>
      </c>
      <c r="AS73">
        <f>2*('2000 250 200 15 PP'!AS73-'2000 250 200 0 PP'!AS73)/('2000 250 200 15 PP'!AS73+'2000 250 200 0 PP'!AS73)</f>
        <v>-0.39768812768579948</v>
      </c>
      <c r="AT73">
        <f>2*('2000 250 200 15 PP'!AT73-'2000 250 200 0 PP'!AT73)/('2000 250 200 15 PP'!AT73+'2000 250 200 0 PP'!AT73)</f>
        <v>-0.10398146406286221</v>
      </c>
      <c r="AU73">
        <f>2*('2000 250 200 15 PP'!AU73-'2000 250 200 0 PP'!AU73)/('2000 250 200 15 PP'!AU73+'2000 250 200 0 PP'!AU73)</f>
        <v>0.41685527599809169</v>
      </c>
      <c r="AV73">
        <f>2*('2000 250 200 15 PP'!AV73-'2000 250 200 0 PP'!AV73)/('2000 250 200 15 PP'!AV73+'2000 250 200 0 PP'!AV73)</f>
        <v>-4.7951858754876842</v>
      </c>
      <c r="AW73">
        <f>2*('2000 250 200 15 PP'!AW73-'2000 250 200 0 PP'!AW73)/('2000 250 200 15 PP'!AW73+'2000 250 200 0 PP'!AW73)</f>
        <v>0.20916285233655815</v>
      </c>
      <c r="AX73">
        <f>'2000 250 200 15 PP'!AX73-'2000 250 200 0 PP'!AX73</f>
        <v>1.3875355920030225E-2</v>
      </c>
      <c r="AY73">
        <f>'2000 250 200 15 PP'!AY73-'2000 250 200 0 PP'!AY73</f>
        <v>7.928790936422625E-3</v>
      </c>
      <c r="AZ73">
        <f>'2000 250 200 15 PP'!AZ73-'2000 250 200 0 PP'!AZ73</f>
        <v>5.0988832856825039E-3</v>
      </c>
      <c r="BA73">
        <f>'2000 250 200 15 PP'!BA73-'2000 250 200 0 PP'!BA73</f>
        <v>3.4891960878398465E-3</v>
      </c>
      <c r="BB73">
        <f>'2000 250 200 15 PP'!BB73-'2000 250 200 0 PP'!BB73</f>
        <v>2.3207458407688841E-3</v>
      </c>
      <c r="BC73">
        <f>'2000 250 200 15 PP'!BC73-'2000 250 200 0 PP'!BC73</f>
        <v>1.4162886476054015E-3</v>
      </c>
      <c r="BD73">
        <f>'2000 250 200 15 PP'!BD73-'2000 250 200 0 PP'!BD73</f>
        <v>7.6888585928772124E-4</v>
      </c>
      <c r="BE73">
        <f>'2000 250 200 15 PP'!BE73-'2000 250 200 0 PP'!BE73</f>
        <v>3.6611875755787615E-4</v>
      </c>
      <c r="BF73">
        <f>'2000 250 200 15 PP'!BF73-'2000 250 200 0 PP'!BF73</f>
        <v>7.8664904356083171E-3</v>
      </c>
      <c r="BG73">
        <f>'2000 250 200 15 PP'!BG73-'2000 250 200 0 PP'!BG73</f>
        <v>4.5078325706064126E-3</v>
      </c>
      <c r="BH73">
        <f>'2000 250 200 15 PP'!BH73-'2000 250 200 0 PP'!BH73</f>
        <v>2.910289849954957E-3</v>
      </c>
      <c r="BI73">
        <f>'2000 250 200 15 PP'!BI73-'2000 250 200 0 PP'!BI73</f>
        <v>2.0413818964570563E-3</v>
      </c>
      <c r="BJ73">
        <f>'2000 250 200 15 PP'!BJ73-'2000 250 200 0 PP'!BJ73</f>
        <v>1.3979886518044049E-3</v>
      </c>
      <c r="BK73">
        <f>'2000 250 200 15 PP'!BK73-'2000 250 200 0 PP'!BK73</f>
        <v>8.74522454383235E-4</v>
      </c>
      <c r="BL73">
        <f>'2000 250 200 15 PP'!BL73-'2000 250 200 0 PP'!BL73</f>
        <v>4.8400527872036192E-4</v>
      </c>
      <c r="BM73">
        <f>'2000 250 200 15 PP'!BM73-'2000 250 200 0 PP'!BM73</f>
        <v>4.022606939860774E-3</v>
      </c>
      <c r="BN73">
        <f>'2000 250 200 15 PP'!BN73-'2000 250 200 0 PP'!BN73</f>
        <v>2.2607796485656457E-3</v>
      </c>
      <c r="BO73">
        <f>'2000 250 200 15 PP'!BO73-'2000 250 200 0 PP'!BO73</f>
        <v>1.4251395641254284E-3</v>
      </c>
      <c r="BP73">
        <f>'2000 250 200 15 PP'!BP73-'2000 250 200 0 PP'!BP73</f>
        <v>1.0278298564702255E-3</v>
      </c>
      <c r="BQ73">
        <f>'2000 250 200 15 PP'!BQ73-'2000 250 200 0 PP'!BQ73</f>
        <v>7.3949167624228103E-4</v>
      </c>
      <c r="BR73">
        <f>'2000 250 200 15 PP'!BR73-'2000 250 200 0 PP'!BR73</f>
        <v>4.8577212257426908E-4</v>
      </c>
      <c r="BS73">
        <f>'2000 250 200 15 PP'!BS73-'2000 250 200 0 PP'!BS73</f>
        <v>2.0728840592831527E-3</v>
      </c>
      <c r="BT73">
        <f>'2000 250 200 15 PP'!BT73-'2000 250 200 0 PP'!BT73</f>
        <v>1.1244614373030885E-3</v>
      </c>
      <c r="BU73">
        <f>'2000 250 200 15 PP'!BU73-'2000 250 200 0 PP'!BU73</f>
        <v>6.5360927778136549E-4</v>
      </c>
      <c r="BV73">
        <f>'2000 250 200 15 PP'!BV73-'2000 250 200 0 PP'!BV73</f>
        <v>4.7814311897211156E-4</v>
      </c>
      <c r="BW73">
        <f>'2000 250 200 15 PP'!BW73-'2000 250 200 0 PP'!BW73</f>
        <v>3.6805469956260992E-4</v>
      </c>
      <c r="BX73">
        <f>'2000 250 200 15 PP'!BX73-'2000 250 200 0 PP'!BX73</f>
        <v>1.1104169508134854E-3</v>
      </c>
      <c r="BY73">
        <f>'2000 250 200 15 PP'!BY73-'2000 250 200 0 PP'!BY73</f>
        <v>5.9152280458897089E-4</v>
      </c>
      <c r="BZ73">
        <f>'2000 250 200 15 PP'!BZ73-'2000 250 200 0 PP'!BZ73</f>
        <v>2.8811035882666375E-4</v>
      </c>
      <c r="CA73">
        <f>'2000 250 200 15 PP'!CA73-'2000 250 200 0 PP'!CA73</f>
        <v>2.0239343550893863E-4</v>
      </c>
      <c r="CB73">
        <f>'2000 250 200 15 PP'!CB73-'2000 250 200 0 PP'!CB73</f>
        <v>6.1625396066110544E-4</v>
      </c>
      <c r="CC73">
        <f>'2000 250 200 15 PP'!CC73-'2000 250 200 0 PP'!CC73</f>
        <v>3.5079424892088659E-4</v>
      </c>
      <c r="CD73">
        <f>'2000 250 200 15 PP'!CD73-'2000 250 200 0 PP'!CD73</f>
        <v>1.2971042823755664E-4</v>
      </c>
      <c r="CE73">
        <f>'2000 250 200 15 PP'!CE73-'2000 250 200 0 PP'!CE73</f>
        <v>3.3583525060353612E-4</v>
      </c>
      <c r="CF73">
        <f>'2000 250 200 15 PP'!CF73-'2000 250 200 0 PP'!CF73</f>
        <v>2.4041874384120375E-4</v>
      </c>
      <c r="CG73">
        <f>'2000 250 200 15 PP'!CG73-'2000 250 200 0 PP'!CG73</f>
        <v>1.5321547344639705E-4</v>
      </c>
      <c r="CH73" s="7">
        <v>250</v>
      </c>
      <c r="CI73" s="8">
        <v>250</v>
      </c>
      <c r="CJ73" s="8">
        <v>240</v>
      </c>
      <c r="CK73" s="8">
        <f t="shared" si="25"/>
        <v>1</v>
      </c>
      <c r="CL73" s="8">
        <f t="shared" si="26"/>
        <v>1</v>
      </c>
      <c r="CM73">
        <f t="shared" si="27"/>
        <v>0.04</v>
      </c>
      <c r="CN73">
        <f t="shared" si="28"/>
        <v>375</v>
      </c>
      <c r="CO73">
        <f t="shared" si="29"/>
        <v>500</v>
      </c>
      <c r="CP73">
        <f t="shared" si="29"/>
        <v>625</v>
      </c>
      <c r="CQ73">
        <f t="shared" si="29"/>
        <v>750</v>
      </c>
      <c r="CR73">
        <f t="shared" si="29"/>
        <v>875</v>
      </c>
      <c r="CS73">
        <f t="shared" si="29"/>
        <v>1000</v>
      </c>
      <c r="CT73">
        <f t="shared" si="29"/>
        <v>1125</v>
      </c>
      <c r="CU73">
        <f t="shared" si="29"/>
        <v>1250</v>
      </c>
      <c r="CV73">
        <f t="shared" si="20"/>
        <v>1.5</v>
      </c>
      <c r="CW73">
        <f t="shared" si="20"/>
        <v>2</v>
      </c>
      <c r="CX73">
        <f t="shared" si="20"/>
        <v>2.5</v>
      </c>
      <c r="CY73">
        <f t="shared" si="20"/>
        <v>3</v>
      </c>
      <c r="CZ73">
        <f t="shared" si="20"/>
        <v>3.5</v>
      </c>
      <c r="DA73">
        <f t="shared" si="20"/>
        <v>4</v>
      </c>
      <c r="DB73">
        <f t="shared" si="20"/>
        <v>4.5</v>
      </c>
      <c r="DC73">
        <f t="shared" si="20"/>
        <v>5</v>
      </c>
      <c r="DD73" s="11">
        <f t="shared" si="21"/>
        <v>2.6666666666666668E-2</v>
      </c>
      <c r="DE73" s="11">
        <f t="shared" si="21"/>
        <v>0.02</v>
      </c>
      <c r="DF73" s="11">
        <f t="shared" si="21"/>
        <v>1.6E-2</v>
      </c>
      <c r="DG73" s="11">
        <f t="shared" si="21"/>
        <v>1.3333333333333334E-2</v>
      </c>
      <c r="DH73" s="11">
        <f t="shared" si="21"/>
        <v>1.1428571428571429E-2</v>
      </c>
      <c r="DI73" s="11">
        <f t="shared" si="21"/>
        <v>0.01</v>
      </c>
      <c r="DJ73" s="11">
        <f t="shared" si="21"/>
        <v>8.8888888888888889E-3</v>
      </c>
      <c r="DK73" s="11">
        <f t="shared" si="21"/>
        <v>8.0000000000000002E-3</v>
      </c>
    </row>
    <row r="74" spans="1:115">
      <c r="A74">
        <f>'2000 250 200 1'!A75</f>
        <v>71</v>
      </c>
      <c r="B74">
        <f t="shared" si="23"/>
        <v>-710</v>
      </c>
      <c r="C74">
        <f>'2000 250 200 1'!B75</f>
        <v>3.649</v>
      </c>
      <c r="D74">
        <f t="shared" si="24"/>
        <v>0.56217386336464825</v>
      </c>
      <c r="E74">
        <f>2*('2000 250 200 15 PP'!E74-'2000 250 200 0 PP'!E74)/('2000 250 200 15 PP'!E74+'2000 250 200 0 PP'!E74)</f>
        <v>8.2908005314136696E-2</v>
      </c>
      <c r="F74">
        <f>2*('2000 250 200 15 PP'!F74-'2000 250 200 0 PP'!F74)/('2000 250 200 15 PP'!F74+'2000 250 200 0 PP'!F74)</f>
        <v>5.1467309359906947E-2</v>
      </c>
      <c r="G74">
        <f>2*('2000 250 200 15 PP'!G74-'2000 250 200 0 PP'!G74)/('2000 250 200 15 PP'!G74+'2000 250 200 0 PP'!G74)</f>
        <v>3.4082235276982509E-2</v>
      </c>
      <c r="H74">
        <f>2*('2000 250 200 15 PP'!H74-'2000 250 200 0 PP'!H74)/('2000 250 200 15 PP'!H74+'2000 250 200 0 PP'!H74)</f>
        <v>2.3223908864663929E-2</v>
      </c>
      <c r="I74">
        <f>2*('2000 250 200 15 PP'!I74-'2000 250 200 0 PP'!I74)/('2000 250 200 15 PP'!I74+'2000 250 200 0 PP'!I74)</f>
        <v>1.581230499380374E-2</v>
      </c>
      <c r="J74">
        <f>2*('2000 250 200 15 PP'!J74-'2000 250 200 0 PP'!J74)/('2000 250 200 15 PP'!J74+'2000 250 200 0 PP'!J74)</f>
        <v>1.0717213804260602E-2</v>
      </c>
      <c r="K74">
        <f>2*('2000 250 200 15 PP'!K74-'2000 250 200 0 PP'!K74)/('2000 250 200 15 PP'!K74+'2000 250 200 0 PP'!K74)</f>
        <v>7.4130079301866526E-3</v>
      </c>
      <c r="L74">
        <f>2*('2000 250 200 15 PP'!L74-'2000 250 200 0 PP'!L74)/('2000 250 200 15 PP'!L74+'2000 250 200 0 PP'!L74)</f>
        <v>5.4687143031937804E-3</v>
      </c>
      <c r="M74">
        <f>2*('2000 250 200 15 PP'!M74-'2000 250 200 0 PP'!M74)/('2000 250 200 15 PP'!M74+'2000 250 200 0 PP'!M74)</f>
        <v>4.4468261124038077E-3</v>
      </c>
      <c r="N74">
        <f>2*('2000 250 200 15 PP'!N74-'2000 250 200 0 PP'!N74)/('2000 250 200 15 PP'!N74+'2000 250 200 0 PP'!N74)</f>
        <v>0.20663612207444401</v>
      </c>
      <c r="O74">
        <f>2*('2000 250 200 15 PP'!O74-'2000 250 200 0 PP'!O74)/('2000 250 200 15 PP'!O74+'2000 250 200 0 PP'!O74)</f>
        <v>0.10849186373743724</v>
      </c>
      <c r="P74">
        <f>2*('2000 250 200 15 PP'!P74-'2000 250 200 0 PP'!P74)/('2000 250 200 15 PP'!P74+'2000 250 200 0 PP'!P74)</f>
        <v>6.5621827151497961E-2</v>
      </c>
      <c r="Q74">
        <f>2*('2000 250 200 15 PP'!Q74-'2000 250 200 0 PP'!Q74)/('2000 250 200 15 PP'!Q74+'2000 250 200 0 PP'!Q74)</f>
        <v>4.3439265892716843E-2</v>
      </c>
      <c r="R74">
        <f>2*('2000 250 200 15 PP'!R74-'2000 250 200 0 PP'!R74)/('2000 250 200 15 PP'!R74+'2000 250 200 0 PP'!R74)</f>
        <v>2.9535555160107939E-2</v>
      </c>
      <c r="S74">
        <f>2*('2000 250 200 15 PP'!S74-'2000 250 200 0 PP'!S74)/('2000 250 200 15 PP'!S74+'2000 250 200 0 PP'!S74)</f>
        <v>1.987013398490543E-2</v>
      </c>
      <c r="T74">
        <f>2*('2000 250 200 15 PP'!T74-'2000 250 200 0 PP'!T74)/('2000 250 200 15 PP'!T74+'2000 250 200 0 PP'!T74)</f>
        <v>1.311550528780942E-2</v>
      </c>
      <c r="U74">
        <f>2*('2000 250 200 15 PP'!U74-'2000 250 200 0 PP'!U74)/('2000 250 200 15 PP'!U74+'2000 250 200 0 PP'!U74)</f>
        <v>8.6974029444968227E-3</v>
      </c>
      <c r="V74">
        <f>2*('2000 250 200 15 PP'!V74-'2000 250 200 0 PP'!V74)/('2000 250 200 15 PP'!V74+'2000 250 200 0 PP'!V74)</f>
        <v>1.3267757408987262</v>
      </c>
      <c r="W74">
        <f>2*('2000 250 200 15 PP'!W74-'2000 250 200 0 PP'!W74)/('2000 250 200 15 PP'!W74+'2000 250 200 0 PP'!W74)</f>
        <v>0.33363870246310834</v>
      </c>
      <c r="X74">
        <f>2*('2000 250 200 15 PP'!X74-'2000 250 200 0 PP'!X74)/('2000 250 200 15 PP'!X74+'2000 250 200 0 PP'!X74)</f>
        <v>0.14392280495769116</v>
      </c>
      <c r="Y74">
        <f>2*('2000 250 200 15 PP'!Y74-'2000 250 200 0 PP'!Y74)/('2000 250 200 15 PP'!Y74+'2000 250 200 0 PP'!Y74)</f>
        <v>8.2700934302425352E-2</v>
      </c>
      <c r="Z74">
        <f>2*('2000 250 200 15 PP'!Z74-'2000 250 200 0 PP'!Z74)/('2000 250 200 15 PP'!Z74+'2000 250 200 0 PP'!Z74)</f>
        <v>5.3715142871228465E-2</v>
      </c>
      <c r="AA74">
        <f>2*('2000 250 200 15 PP'!AA74-'2000 250 200 0 PP'!AA74)/('2000 250 200 15 PP'!AA74+'2000 250 200 0 PP'!AA74)</f>
        <v>3.5960543588609908E-2</v>
      </c>
      <c r="AB74">
        <f>2*('2000 250 200 15 PP'!AB74-'2000 250 200 0 PP'!AB74)/('2000 250 200 15 PP'!AB74+'2000 250 200 0 PP'!AB74)</f>
        <v>2.3679762366258468E-2</v>
      </c>
      <c r="AC74">
        <f>2*('2000 250 200 15 PP'!AC74-'2000 250 200 0 PP'!AC74)/('2000 250 200 15 PP'!AC74+'2000 250 200 0 PP'!AC74)</f>
        <v>-0.86932965343981439</v>
      </c>
      <c r="AD74">
        <f>2*('2000 250 200 15 PP'!AD74-'2000 250 200 0 PP'!AD74)/('2000 250 200 15 PP'!AD74+'2000 250 200 0 PP'!AD74)</f>
        <v>-1.0463550589470869</v>
      </c>
      <c r="AE74">
        <f>2*('2000 250 200 15 PP'!AE74-'2000 250 200 0 PP'!AE74)/('2000 250 200 15 PP'!AE74+'2000 250 200 0 PP'!AE74)</f>
        <v>0.87901235047652537</v>
      </c>
      <c r="AF74">
        <f>2*('2000 250 200 15 PP'!AF74-'2000 250 200 0 PP'!AF74)/('2000 250 200 15 PP'!AF74+'2000 250 200 0 PP'!AF74)</f>
        <v>0.20345475644481512</v>
      </c>
      <c r="AG74">
        <f>2*('2000 250 200 15 PP'!AG74-'2000 250 200 0 PP'!AG74)/('2000 250 200 15 PP'!AG74+'2000 250 200 0 PP'!AG74)</f>
        <v>0.10416076521505983</v>
      </c>
      <c r="AH74">
        <f>2*('2000 250 200 15 PP'!AH74-'2000 250 200 0 PP'!AH74)/('2000 250 200 15 PP'!AH74+'2000 250 200 0 PP'!AH74)</f>
        <v>6.4954055538069863E-2</v>
      </c>
      <c r="AI74">
        <f>2*('2000 250 200 15 PP'!AI74-'2000 250 200 0 PP'!AI74)/('2000 250 200 15 PP'!AI74+'2000 250 200 0 PP'!AI74)</f>
        <v>-0.77297722474228903</v>
      </c>
      <c r="AJ74">
        <f>2*('2000 250 200 15 PP'!AJ74-'2000 250 200 0 PP'!AJ74)/('2000 250 200 15 PP'!AJ74+'2000 250 200 0 PP'!AJ74)</f>
        <v>-0.35580030055886186</v>
      </c>
      <c r="AK74">
        <f>2*('2000 250 200 15 PP'!AK74-'2000 250 200 0 PP'!AK74)/('2000 250 200 15 PP'!AK74+'2000 250 200 0 PP'!AK74)</f>
        <v>-0.30669030530538627</v>
      </c>
      <c r="AL74">
        <f>2*('2000 250 200 15 PP'!AL74-'2000 250 200 0 PP'!AL74)/('2000 250 200 15 PP'!AL74+'2000 250 200 0 PP'!AL74)</f>
        <v>-1.0705253136345465</v>
      </c>
      <c r="AM74">
        <f>2*('2000 250 200 15 PP'!AM74-'2000 250 200 0 PP'!AM74)/('2000 250 200 15 PP'!AM74+'2000 250 200 0 PP'!AM74)</f>
        <v>0.31854453768282021</v>
      </c>
      <c r="AN74">
        <f>2*('2000 250 200 15 PP'!AN74-'2000 250 200 0 PP'!AN74)/('2000 250 200 15 PP'!AN74+'2000 250 200 0 PP'!AN74)</f>
        <v>-3.112563922355966</v>
      </c>
      <c r="AO74">
        <f>2*('2000 250 200 15 PP'!AO74-'2000 250 200 0 PP'!AO74)/('2000 250 200 15 PP'!AO74+'2000 250 200 0 PP'!AO74)</f>
        <v>-0.40022527938141456</v>
      </c>
      <c r="AP74">
        <f>2*('2000 250 200 15 PP'!AP74-'2000 250 200 0 PP'!AP74)/('2000 250 200 15 PP'!AP74+'2000 250 200 0 PP'!AP74)</f>
        <v>-0.17362719477558938</v>
      </c>
      <c r="AQ74">
        <f>2*('2000 250 200 15 PP'!AQ74-'2000 250 200 0 PP'!AQ74)/('2000 250 200 15 PP'!AQ74+'2000 250 200 0 PP'!AQ74)</f>
        <v>-0.14701457828655046</v>
      </c>
      <c r="AR74">
        <f>2*('2000 250 200 15 PP'!AR74-'2000 250 200 0 PP'!AR74)/('2000 250 200 15 PP'!AR74+'2000 250 200 0 PP'!AR74)</f>
        <v>0.99463647119352938</v>
      </c>
      <c r="AS74">
        <f>2*('2000 250 200 15 PP'!AS74-'2000 250 200 0 PP'!AS74)/('2000 250 200 15 PP'!AS74+'2000 250 200 0 PP'!AS74)</f>
        <v>-1.1605336586902646</v>
      </c>
      <c r="AT74">
        <f>2*('2000 250 200 15 PP'!AT74-'2000 250 200 0 PP'!AT74)/('2000 250 200 15 PP'!AT74+'2000 250 200 0 PP'!AT74)</f>
        <v>-0.20243044438242058</v>
      </c>
      <c r="AU74">
        <f>2*('2000 250 200 15 PP'!AU74-'2000 250 200 0 PP'!AU74)/('2000 250 200 15 PP'!AU74+'2000 250 200 0 PP'!AU74)</f>
        <v>0.438634476109517</v>
      </c>
      <c r="AV74">
        <f>2*('2000 250 200 15 PP'!AV74-'2000 250 200 0 PP'!AV74)/('2000 250 200 15 PP'!AV74+'2000 250 200 0 PP'!AV74)</f>
        <v>1.3647896817330634</v>
      </c>
      <c r="AW74">
        <f>2*('2000 250 200 15 PP'!AW74-'2000 250 200 0 PP'!AW74)/('2000 250 200 15 PP'!AW74+'2000 250 200 0 PP'!AW74)</f>
        <v>0.26521312772232342</v>
      </c>
      <c r="AX74">
        <f>'2000 250 200 15 PP'!AX74-'2000 250 200 0 PP'!AX74</f>
        <v>1.5539038587130696E-2</v>
      </c>
      <c r="AY74">
        <f>'2000 250 200 15 PP'!AY74-'2000 250 200 0 PP'!AY74</f>
        <v>8.5445746354944896E-3</v>
      </c>
      <c r="AZ74">
        <f>'2000 250 200 15 PP'!AZ74-'2000 250 200 0 PP'!AZ74</f>
        <v>5.3132227899579942E-3</v>
      </c>
      <c r="BA74">
        <f>'2000 250 200 15 PP'!BA74-'2000 250 200 0 PP'!BA74</f>
        <v>3.6172300623605047E-3</v>
      </c>
      <c r="BB74">
        <f>'2000 250 200 15 PP'!BB74-'2000 250 200 0 PP'!BB74</f>
        <v>2.4852093071142112E-3</v>
      </c>
      <c r="BC74">
        <f>'2000 250 200 15 PP'!BC74-'2000 250 200 0 PP'!BC74</f>
        <v>1.6135137216921336E-3</v>
      </c>
      <c r="BD74">
        <f>'2000 250 200 15 PP'!BD74-'2000 250 200 0 PP'!BD74</f>
        <v>9.5153471459200056E-4</v>
      </c>
      <c r="BE74">
        <f>'2000 250 200 15 PP'!BE74-'2000 250 200 0 PP'!BE74</f>
        <v>5.0140915559382382E-4</v>
      </c>
      <c r="BF74">
        <f>'2000 250 200 15 PP'!BF74-'2000 250 200 0 PP'!BF74</f>
        <v>8.5925044170385798E-3</v>
      </c>
      <c r="BG74">
        <f>'2000 250 200 15 PP'!BG74-'2000 250 200 0 PP'!BG74</f>
        <v>4.7165297424680546E-3</v>
      </c>
      <c r="BH74">
        <f>'2000 250 200 15 PP'!BH74-'2000 250 200 0 PP'!BH74</f>
        <v>2.9090390930749423E-3</v>
      </c>
      <c r="BI74">
        <f>'2000 250 200 15 PP'!BI74-'2000 250 200 0 PP'!BI74</f>
        <v>2.0075776396535627E-3</v>
      </c>
      <c r="BJ74">
        <f>'2000 250 200 15 PP'!BJ74-'2000 250 200 0 PP'!BJ74</f>
        <v>1.4177356978104447E-3</v>
      </c>
      <c r="BK74">
        <f>'2000 250 200 15 PP'!BK74-'2000 250 200 0 PP'!BK74</f>
        <v>9.4712090890507195E-4</v>
      </c>
      <c r="BL74">
        <f>'2000 250 200 15 PP'!BL74-'2000 250 200 0 PP'!BL74</f>
        <v>5.7139568082707759E-4</v>
      </c>
      <c r="BM74">
        <f>'2000 250 200 15 PP'!BM74-'2000 250 200 0 PP'!BM74</f>
        <v>4.3503939366254813E-3</v>
      </c>
      <c r="BN74">
        <f>'2000 250 200 15 PP'!BN74-'2000 250 200 0 PP'!BN74</f>
        <v>2.3407242547894306E-3</v>
      </c>
      <c r="BO74">
        <f>'2000 250 200 15 PP'!BO74-'2000 250 200 0 PP'!BO74</f>
        <v>1.3844067622523363E-3</v>
      </c>
      <c r="BP74">
        <f>'2000 250 200 15 PP'!BP74-'2000 250 200 0 PP'!BP74</f>
        <v>9.563359613299809E-4</v>
      </c>
      <c r="BQ74">
        <f>'2000 250 200 15 PP'!BQ74-'2000 250 200 0 PP'!BQ74</f>
        <v>7.0242339152021965E-4</v>
      </c>
      <c r="BR74">
        <f>'2000 250 200 15 PP'!BR74-'2000 250 200 0 PP'!BR74</f>
        <v>4.9429526532061147E-4</v>
      </c>
      <c r="BS74">
        <f>'2000 250 200 15 PP'!BS74-'2000 250 200 0 PP'!BS74</f>
        <v>2.2493978022576216E-3</v>
      </c>
      <c r="BT74">
        <f>'2000 250 200 15 PP'!BT74-'2000 250 200 0 PP'!BT74</f>
        <v>1.1810247241286387E-3</v>
      </c>
      <c r="BU74">
        <f>'2000 250 200 15 PP'!BU74-'2000 250 200 0 PP'!BU74</f>
        <v>6.3622327732938818E-4</v>
      </c>
      <c r="BV74">
        <f>'2000 250 200 15 PP'!BV74-'2000 250 200 0 PP'!BV74</f>
        <v>4.2258028300416148E-4</v>
      </c>
      <c r="BW74">
        <f>'2000 250 200 15 PP'!BW74-'2000 250 200 0 PP'!BW74</f>
        <v>3.2299947303639524E-4</v>
      </c>
      <c r="BX74">
        <f>'2000 250 200 15 PP'!BX74-'2000 250 200 0 PP'!BX74</f>
        <v>1.214375778673104E-3</v>
      </c>
      <c r="BY74">
        <f>'2000 250 200 15 PP'!BY74-'2000 250 200 0 PP'!BY74</f>
        <v>6.4128837302146252E-4</v>
      </c>
      <c r="BZ74">
        <f>'2000 250 200 15 PP'!BZ74-'2000 250 200 0 PP'!BZ74</f>
        <v>2.9894962801477426E-4</v>
      </c>
      <c r="CA74">
        <f>'2000 250 200 15 PP'!CA74-'2000 250 200 0 PP'!CA74</f>
        <v>1.744251419820641E-4</v>
      </c>
      <c r="CB74">
        <f>'2000 250 200 15 PP'!CB74-'2000 250 200 0 PP'!CB74</f>
        <v>6.7427962022976659E-4</v>
      </c>
      <c r="CC74">
        <f>'2000 250 200 15 PP'!CC74-'2000 250 200 0 PP'!CC74</f>
        <v>3.8666401954247657E-4</v>
      </c>
      <c r="CD74">
        <f>'2000 250 200 15 PP'!CD74-'2000 250 200 0 PP'!CD74</f>
        <v>1.5611456617707392E-4</v>
      </c>
      <c r="CE74">
        <f>'2000 250 200 15 PP'!CE74-'2000 250 200 0 PP'!CE74</f>
        <v>3.6435308384076082E-4</v>
      </c>
      <c r="CF74">
        <f>'2000 250 200 15 PP'!CF74-'2000 250 200 0 PP'!CF74</f>
        <v>2.5582998385829313E-4</v>
      </c>
      <c r="CG74">
        <f>'2000 250 200 15 PP'!CG74-'2000 250 200 0 PP'!CG74</f>
        <v>1.6827584823257669E-4</v>
      </c>
      <c r="CH74" s="7">
        <v>250</v>
      </c>
      <c r="CI74" s="8">
        <v>250</v>
      </c>
      <c r="CJ74" s="8">
        <v>240</v>
      </c>
      <c r="CK74" s="8">
        <f t="shared" si="25"/>
        <v>1</v>
      </c>
      <c r="CL74" s="8">
        <f t="shared" si="26"/>
        <v>1</v>
      </c>
      <c r="CM74">
        <f t="shared" si="27"/>
        <v>0.04</v>
      </c>
      <c r="CN74">
        <f t="shared" si="28"/>
        <v>375</v>
      </c>
      <c r="CO74">
        <f t="shared" si="29"/>
        <v>500</v>
      </c>
      <c r="CP74">
        <f t="shared" si="29"/>
        <v>625</v>
      </c>
      <c r="CQ74">
        <f t="shared" si="29"/>
        <v>750</v>
      </c>
      <c r="CR74">
        <f t="shared" si="29"/>
        <v>875</v>
      </c>
      <c r="CS74">
        <f t="shared" si="29"/>
        <v>1000</v>
      </c>
      <c r="CT74">
        <f t="shared" si="29"/>
        <v>1125</v>
      </c>
      <c r="CU74">
        <f t="shared" si="29"/>
        <v>1250</v>
      </c>
      <c r="CV74">
        <f t="shared" si="20"/>
        <v>1.5</v>
      </c>
      <c r="CW74">
        <f t="shared" si="20"/>
        <v>2</v>
      </c>
      <c r="CX74">
        <f t="shared" si="20"/>
        <v>2.5</v>
      </c>
      <c r="CY74">
        <f t="shared" si="20"/>
        <v>3</v>
      </c>
      <c r="CZ74">
        <f t="shared" si="20"/>
        <v>3.5</v>
      </c>
      <c r="DA74">
        <f t="shared" si="20"/>
        <v>4</v>
      </c>
      <c r="DB74">
        <f t="shared" si="20"/>
        <v>4.5</v>
      </c>
      <c r="DC74">
        <f t="shared" si="20"/>
        <v>5</v>
      </c>
      <c r="DD74" s="11">
        <f t="shared" si="21"/>
        <v>2.6666666666666668E-2</v>
      </c>
      <c r="DE74" s="11">
        <f t="shared" si="21"/>
        <v>0.02</v>
      </c>
      <c r="DF74" s="11">
        <f t="shared" si="21"/>
        <v>1.6E-2</v>
      </c>
      <c r="DG74" s="11">
        <f t="shared" si="21"/>
        <v>1.3333333333333334E-2</v>
      </c>
      <c r="DH74" s="11">
        <f t="shared" si="21"/>
        <v>1.1428571428571429E-2</v>
      </c>
      <c r="DI74" s="11">
        <f t="shared" si="21"/>
        <v>0.01</v>
      </c>
      <c r="DJ74" s="11">
        <f t="shared" si="21"/>
        <v>8.8888888888888889E-3</v>
      </c>
      <c r="DK74" s="11">
        <f t="shared" si="21"/>
        <v>8.0000000000000002E-3</v>
      </c>
    </row>
    <row r="75" spans="1:115">
      <c r="A75">
        <f>'2000 250 200 1'!A76</f>
        <v>72</v>
      </c>
      <c r="B75">
        <f t="shared" si="23"/>
        <v>-720</v>
      </c>
      <c r="C75">
        <f>'2000 250 200 1'!B76</f>
        <v>4.0960000000000001</v>
      </c>
      <c r="D75">
        <f t="shared" si="24"/>
        <v>0.61235994796777438</v>
      </c>
      <c r="E75">
        <f>2*('2000 250 200 15 PP'!E75-'2000 250 200 0 PP'!E75)/('2000 250 200 15 PP'!E75+'2000 250 200 0 PP'!E75)</f>
        <v>9.0418156892300372E-2</v>
      </c>
      <c r="F75">
        <f>2*('2000 250 200 15 PP'!F75-'2000 250 200 0 PP'!F75)/('2000 250 200 15 PP'!F75+'2000 250 200 0 PP'!F75)</f>
        <v>5.5185141996859054E-2</v>
      </c>
      <c r="G75">
        <f>2*('2000 250 200 15 PP'!G75-'2000 250 200 0 PP'!G75)/('2000 250 200 15 PP'!G75+'2000 250 200 0 PP'!G75)</f>
        <v>3.6357926654736895E-2</v>
      </c>
      <c r="H75">
        <f>2*('2000 250 200 15 PP'!H75-'2000 250 200 0 PP'!H75)/('2000 250 200 15 PP'!H75+'2000 250 200 0 PP'!H75)</f>
        <v>2.5021338052972707E-2</v>
      </c>
      <c r="I75">
        <f>2*('2000 250 200 15 PP'!I75-'2000 250 200 0 PP'!I75)/('2000 250 200 15 PP'!I75+'2000 250 200 0 PP'!I75)</f>
        <v>1.7400886787352313E-2</v>
      </c>
      <c r="J75">
        <f>2*('2000 250 200 15 PP'!J75-'2000 250 200 0 PP'!J75)/('2000 250 200 15 PP'!J75+'2000 250 200 0 PP'!J75)</f>
        <v>1.2064466327057483E-2</v>
      </c>
      <c r="K75">
        <f>2*('2000 250 200 15 PP'!K75-'2000 250 200 0 PP'!K75)/('2000 250 200 15 PP'!K75+'2000 250 200 0 PP'!K75)</f>
        <v>8.4363648329888376E-3</v>
      </c>
      <c r="L75">
        <f>2*('2000 250 200 15 PP'!L75-'2000 250 200 0 PP'!L75)/('2000 250 200 15 PP'!L75+'2000 250 200 0 PP'!L75)</f>
        <v>6.1468907358914393E-3</v>
      </c>
      <c r="M75">
        <f>2*('2000 250 200 15 PP'!M75-'2000 250 200 0 PP'!M75)/('2000 250 200 15 PP'!M75+'2000 250 200 0 PP'!M75)</f>
        <v>4.8299844109386562E-3</v>
      </c>
      <c r="N75">
        <f>2*('2000 250 200 15 PP'!N75-'2000 250 200 0 PP'!N75)/('2000 250 200 15 PP'!N75+'2000 250 200 0 PP'!N75)</f>
        <v>0.24436685778426062</v>
      </c>
      <c r="O75">
        <f>2*('2000 250 200 15 PP'!O75-'2000 250 200 0 PP'!O75)/('2000 250 200 15 PP'!O75+'2000 250 200 0 PP'!O75)</f>
        <v>0.12408059393214259</v>
      </c>
      <c r="P75">
        <f>2*('2000 250 200 15 PP'!P75-'2000 250 200 0 PP'!P75)/('2000 250 200 15 PP'!P75+'2000 250 200 0 PP'!P75)</f>
        <v>7.2776689184605656E-2</v>
      </c>
      <c r="Q75">
        <f>2*('2000 250 200 15 PP'!Q75-'2000 250 200 0 PP'!Q75)/('2000 250 200 15 PP'!Q75+'2000 250 200 0 PP'!Q75)</f>
        <v>4.7662649869801316E-2</v>
      </c>
      <c r="R75">
        <f>2*('2000 250 200 15 PP'!R75-'2000 250 200 0 PP'!R75)/('2000 250 200 15 PP'!R75+'2000 250 200 0 PP'!R75)</f>
        <v>3.2776602308042531E-2</v>
      </c>
      <c r="S75">
        <f>2*('2000 250 200 15 PP'!S75-'2000 250 200 0 PP'!S75)/('2000 250 200 15 PP'!S75+'2000 250 200 0 PP'!S75)</f>
        <v>2.2617923031078076E-2</v>
      </c>
      <c r="T75">
        <f>2*('2000 250 200 15 PP'!T75-'2000 250 200 0 PP'!T75)/('2000 250 200 15 PP'!T75+'2000 250 200 0 PP'!T75)</f>
        <v>1.5371595762982981E-2</v>
      </c>
      <c r="U75">
        <f>2*('2000 250 200 15 PP'!U75-'2000 250 200 0 PP'!U75)/('2000 250 200 15 PP'!U75+'2000 250 200 0 PP'!U75)</f>
        <v>1.0389594932608827E-2</v>
      </c>
      <c r="V75">
        <f>2*('2000 250 200 15 PP'!V75-'2000 250 200 0 PP'!V75)/('2000 250 200 15 PP'!V75+'2000 250 200 0 PP'!V75)</f>
        <v>2.0572892917375412</v>
      </c>
      <c r="W75">
        <f>2*('2000 250 200 15 PP'!W75-'2000 250 200 0 PP'!W75)/('2000 250 200 15 PP'!W75+'2000 250 200 0 PP'!W75)</f>
        <v>0.46348488473473676</v>
      </c>
      <c r="X75">
        <f>2*('2000 250 200 15 PP'!X75-'2000 250 200 0 PP'!X75)/('2000 250 200 15 PP'!X75+'2000 250 200 0 PP'!X75)</f>
        <v>0.1791250730865849</v>
      </c>
      <c r="Y75">
        <f>2*('2000 250 200 15 PP'!Y75-'2000 250 200 0 PP'!Y75)/('2000 250 200 15 PP'!Y75+'2000 250 200 0 PP'!Y75)</f>
        <v>9.6256956150593209E-2</v>
      </c>
      <c r="Z75">
        <f>2*('2000 250 200 15 PP'!Z75-'2000 250 200 0 PP'!Z75)/('2000 250 200 15 PP'!Z75+'2000 250 200 0 PP'!Z75)</f>
        <v>6.1262354796500114E-2</v>
      </c>
      <c r="AA75">
        <f>2*('2000 250 200 15 PP'!AA75-'2000 250 200 0 PP'!AA75)/('2000 250 200 15 PP'!AA75+'2000 250 200 0 PP'!AA75)</f>
        <v>4.1431498828216042E-2</v>
      </c>
      <c r="AB75">
        <f>2*('2000 250 200 15 PP'!AB75-'2000 250 200 0 PP'!AB75)/('2000 250 200 15 PP'!AB75+'2000 250 200 0 PP'!AB75)</f>
        <v>2.8026419753004073E-2</v>
      </c>
      <c r="AC75">
        <f>2*('2000 250 200 15 PP'!AC75-'2000 250 200 0 PP'!AC75)/('2000 250 200 15 PP'!AC75+'2000 250 200 0 PP'!AC75)</f>
        <v>-1.164391483805574</v>
      </c>
      <c r="AD75">
        <f>2*('2000 250 200 15 PP'!AD75-'2000 250 200 0 PP'!AD75)/('2000 250 200 15 PP'!AD75+'2000 250 200 0 PP'!AD75)</f>
        <v>-0.89877050731260033</v>
      </c>
      <c r="AE75">
        <f>2*('2000 250 200 15 PP'!AE75-'2000 250 200 0 PP'!AE75)/('2000 250 200 15 PP'!AE75+'2000 250 200 0 PP'!AE75)</f>
        <v>11.954467481729093</v>
      </c>
      <c r="AF75">
        <f>2*('2000 250 200 15 PP'!AF75-'2000 250 200 0 PP'!AF75)/('2000 250 200 15 PP'!AF75+'2000 250 200 0 PP'!AF75)</f>
        <v>0.307940103686143</v>
      </c>
      <c r="AG75">
        <f>2*('2000 250 200 15 PP'!AG75-'2000 250 200 0 PP'!AG75)/('2000 250 200 15 PP'!AG75+'2000 250 200 0 PP'!AG75)</f>
        <v>0.13145491623248592</v>
      </c>
      <c r="AH75">
        <f>2*('2000 250 200 15 PP'!AH75-'2000 250 200 0 PP'!AH75)/('2000 250 200 15 PP'!AH75+'2000 250 200 0 PP'!AH75)</f>
        <v>7.830672829461352E-2</v>
      </c>
      <c r="AI75">
        <f>2*('2000 250 200 15 PP'!AI75-'2000 250 200 0 PP'!AI75)/('2000 250 200 15 PP'!AI75+'2000 250 200 0 PP'!AI75)</f>
        <v>-1.4678688851628396</v>
      </c>
      <c r="AJ75">
        <f>2*('2000 250 200 15 PP'!AJ75-'2000 250 200 0 PP'!AJ75)/('2000 250 200 15 PP'!AJ75+'2000 250 200 0 PP'!AJ75)</f>
        <v>-0.48240957462341183</v>
      </c>
      <c r="AK75">
        <f>2*('2000 250 200 15 PP'!AK75-'2000 250 200 0 PP'!AK75)/('2000 250 200 15 PP'!AK75+'2000 250 200 0 PP'!AK75)</f>
        <v>-0.29996539086621399</v>
      </c>
      <c r="AL75">
        <f>2*('2000 250 200 15 PP'!AL75-'2000 250 200 0 PP'!AL75)/('2000 250 200 15 PP'!AL75+'2000 250 200 0 PP'!AL75)</f>
        <v>-0.39930810374518688</v>
      </c>
      <c r="AM75">
        <f>2*('2000 250 200 15 PP'!AM75-'2000 250 200 0 PP'!AM75)/('2000 250 200 15 PP'!AM75+'2000 250 200 0 PP'!AM75)</f>
        <v>1.0218552896004933</v>
      </c>
      <c r="AN75">
        <f>2*('2000 250 200 15 PP'!AN75-'2000 250 200 0 PP'!AN75)/('2000 250 200 15 PP'!AN75+'2000 250 200 0 PP'!AN75)</f>
        <v>4.9690536934137652</v>
      </c>
      <c r="AO75">
        <f>2*('2000 250 200 15 PP'!AO75-'2000 250 200 0 PP'!AO75)/('2000 250 200 15 PP'!AO75+'2000 250 200 0 PP'!AO75)</f>
        <v>-0.78085187316418114</v>
      </c>
      <c r="AP75">
        <f>2*('2000 250 200 15 PP'!AP75-'2000 250 200 0 PP'!AP75)/('2000 250 200 15 PP'!AP75+'2000 250 200 0 PP'!AP75)</f>
        <v>-0.24650416398803113</v>
      </c>
      <c r="AQ75">
        <f>2*('2000 250 200 15 PP'!AQ75-'2000 250 200 0 PP'!AQ75)/('2000 250 200 15 PP'!AQ75+'2000 250 200 0 PP'!AQ75)</f>
        <v>-0.13758788804581829</v>
      </c>
      <c r="AR75">
        <f>2*('2000 250 200 15 PP'!AR75-'2000 250 200 0 PP'!AR75)/('2000 250 200 15 PP'!AR75+'2000 250 200 0 PP'!AR75)</f>
        <v>0.87230015802323579</v>
      </c>
      <c r="AS75">
        <f>2*('2000 250 200 15 PP'!AS75-'2000 250 200 0 PP'!AS75)/('2000 250 200 15 PP'!AS75+'2000 250 200 0 PP'!AS75)</f>
        <v>8.1702630438122341</v>
      </c>
      <c r="AT75">
        <f>2*('2000 250 200 15 PP'!AT75-'2000 250 200 0 PP'!AT75)/('2000 250 200 15 PP'!AT75+'2000 250 200 0 PP'!AT75)</f>
        <v>-0.45757743410170654</v>
      </c>
      <c r="AU75">
        <f>2*('2000 250 200 15 PP'!AU75-'2000 250 200 0 PP'!AU75)/('2000 250 200 15 PP'!AU75+'2000 250 200 0 PP'!AU75)</f>
        <v>0.52655020954581711</v>
      </c>
      <c r="AV75">
        <f>2*('2000 250 200 15 PP'!AV75-'2000 250 200 0 PP'!AV75)/('2000 250 200 15 PP'!AV75+'2000 250 200 0 PP'!AV75)</f>
        <v>0.82981863774662146</v>
      </c>
      <c r="AW75">
        <f>2*('2000 250 200 15 PP'!AW75-'2000 250 200 0 PP'!AW75)/('2000 250 200 15 PP'!AW75+'2000 250 200 0 PP'!AW75)</f>
        <v>0.38546611708821182</v>
      </c>
      <c r="AX75">
        <f>'2000 250 200 15 PP'!AX75-'2000 250 200 0 PP'!AX75</f>
        <v>1.7455061260708005E-2</v>
      </c>
      <c r="AY75">
        <f>'2000 250 200 15 PP'!AY75-'2000 250 200 0 PP'!AY75</f>
        <v>9.2826799295480933E-3</v>
      </c>
      <c r="AZ75">
        <f>'2000 250 200 15 PP'!AZ75-'2000 250 200 0 PP'!AZ75</f>
        <v>5.5668552669843607E-3</v>
      </c>
      <c r="BA75">
        <f>'2000 250 200 15 PP'!BA75-'2000 250 200 0 PP'!BA75</f>
        <v>3.7316085533913024E-3</v>
      </c>
      <c r="BB75">
        <f>'2000 250 200 15 PP'!BB75-'2000 250 200 0 PP'!BB75</f>
        <v>2.6100152932308773E-3</v>
      </c>
      <c r="BC75">
        <f>'2000 250 200 15 PP'!BC75-'2000 250 200 0 PP'!BC75</f>
        <v>1.7750711398688834E-3</v>
      </c>
      <c r="BD75">
        <f>'2000 250 200 15 PP'!BD75-'2000 250 200 0 PP'!BD75</f>
        <v>1.1217753857755974E-3</v>
      </c>
      <c r="BE75">
        <f>'2000 250 200 15 PP'!BE75-'2000 250 200 0 PP'!BE75</f>
        <v>6.4657378686516775E-4</v>
      </c>
      <c r="BF75">
        <f>'2000 250 200 15 PP'!BF75-'2000 250 200 0 PP'!BF75</f>
        <v>9.4236092742674121E-3</v>
      </c>
      <c r="BG75">
        <f>'2000 250 200 15 PP'!BG75-'2000 250 200 0 PP'!BG75</f>
        <v>4.991001392344473E-3</v>
      </c>
      <c r="BH75">
        <f>'2000 250 200 15 PP'!BH75-'2000 250 200 0 PP'!BH75</f>
        <v>2.9376523175870355E-3</v>
      </c>
      <c r="BI75">
        <f>'2000 250 200 15 PP'!BI75-'2000 250 200 0 PP'!BI75</f>
        <v>1.9697814891448742E-3</v>
      </c>
      <c r="BJ75">
        <f>'2000 250 200 15 PP'!BJ75-'2000 250 200 0 PP'!BJ75</f>
        <v>1.4092509300306609E-3</v>
      </c>
      <c r="BK75">
        <f>'2000 250 200 15 PP'!BK75-'2000 250 200 0 PP'!BK75</f>
        <v>9.8746737913715105E-4</v>
      </c>
      <c r="BL75">
        <f>'2000 250 200 15 PP'!BL75-'2000 250 200 0 PP'!BL75</f>
        <v>6.3972282740373809E-4</v>
      </c>
      <c r="BM75">
        <f>'2000 250 200 15 PP'!BM75-'2000 250 200 0 PP'!BM75</f>
        <v>4.7210526669846445E-3</v>
      </c>
      <c r="BN75">
        <f>'2000 250 200 15 PP'!BN75-'2000 250 200 0 PP'!BN75</f>
        <v>2.4587234800379069E-3</v>
      </c>
      <c r="BO75">
        <f>'2000 250 200 15 PP'!BO75-'2000 250 200 0 PP'!BO75</f>
        <v>1.371569423980114E-3</v>
      </c>
      <c r="BP75">
        <f>'2000 250 200 15 PP'!BP75-'2000 250 200 0 PP'!BP75</f>
        <v>8.9482088574512975E-4</v>
      </c>
      <c r="BQ75">
        <f>'2000 250 200 15 PP'!BQ75-'2000 250 200 0 PP'!BQ75</f>
        <v>6.5551827336338218E-4</v>
      </c>
      <c r="BR75">
        <f>'2000 250 200 15 PP'!BR75-'2000 250 200 0 PP'!BR75</f>
        <v>4.8325316855860143E-4</v>
      </c>
      <c r="BS75">
        <f>'2000 250 200 15 PP'!BS75-'2000 250 200 0 PP'!BS75</f>
        <v>2.4395338413372154E-3</v>
      </c>
      <c r="BT75">
        <f>'2000 250 200 15 PP'!BT75-'2000 250 200 0 PP'!BT75</f>
        <v>1.2562665248069507E-3</v>
      </c>
      <c r="BU75">
        <f>'2000 250 200 15 PP'!BU75-'2000 250 200 0 PP'!BU75</f>
        <v>6.4001797011811745E-4</v>
      </c>
      <c r="BV75">
        <f>'2000 250 200 15 PP'!BV75-'2000 250 200 0 PP'!BV75</f>
        <v>3.8263405815964656E-4</v>
      </c>
      <c r="BW75">
        <f>'2000 250 200 15 PP'!BW75-'2000 250 200 0 PP'!BW75</f>
        <v>2.8048637365513422E-4</v>
      </c>
      <c r="BX75">
        <f>'2000 250 200 15 PP'!BX75-'2000 250 200 0 PP'!BX75</f>
        <v>1.3176155680772641E-3</v>
      </c>
      <c r="BY75">
        <f>'2000 250 200 15 PP'!BY75-'2000 250 200 0 PP'!BY75</f>
        <v>6.9538648888925751E-4</v>
      </c>
      <c r="BZ75">
        <f>'2000 250 200 15 PP'!BZ75-'2000 250 200 0 PP'!BZ75</f>
        <v>3.2099793437507878E-4</v>
      </c>
      <c r="CA75">
        <f>'2000 250 200 15 PP'!CA75-'2000 250 200 0 PP'!CA75</f>
        <v>1.6032503913001608E-4</v>
      </c>
      <c r="CB75">
        <f>'2000 250 200 15 PP'!CB75-'2000 250 200 0 PP'!CB75</f>
        <v>7.2684995848978668E-4</v>
      </c>
      <c r="CC75">
        <f>'2000 250 200 15 PP'!CC75-'2000 250 200 0 PP'!CC75</f>
        <v>4.1863851486797056E-4</v>
      </c>
      <c r="CD75">
        <f>'2000 250 200 15 PP'!CD75-'2000 250 200 0 PP'!CD75</f>
        <v>1.8451679196350554E-4</v>
      </c>
      <c r="CE75">
        <f>'2000 250 200 15 PP'!CE75-'2000 250 200 0 PP'!CE75</f>
        <v>3.8858443171525944E-4</v>
      </c>
      <c r="CF75">
        <f>'2000 250 200 15 PP'!CF75-'2000 250 200 0 PP'!CF75</f>
        <v>2.6504949264212637E-4</v>
      </c>
      <c r="CG75">
        <f>'2000 250 200 15 PP'!CG75-'2000 250 200 0 PP'!CG75</f>
        <v>1.8253475978583227E-4</v>
      </c>
      <c r="CH75" s="7">
        <v>250</v>
      </c>
      <c r="CI75" s="8">
        <v>250</v>
      </c>
      <c r="CJ75" s="8">
        <v>240</v>
      </c>
      <c r="CK75" s="8">
        <f t="shared" si="25"/>
        <v>1</v>
      </c>
      <c r="CL75" s="8">
        <f t="shared" si="26"/>
        <v>1</v>
      </c>
      <c r="CM75">
        <f t="shared" si="27"/>
        <v>0.04</v>
      </c>
      <c r="CN75">
        <f t="shared" si="28"/>
        <v>375</v>
      </c>
      <c r="CO75">
        <f t="shared" si="29"/>
        <v>500</v>
      </c>
      <c r="CP75">
        <f t="shared" si="29"/>
        <v>625</v>
      </c>
      <c r="CQ75">
        <f t="shared" si="29"/>
        <v>750</v>
      </c>
      <c r="CR75">
        <f t="shared" si="29"/>
        <v>875</v>
      </c>
      <c r="CS75">
        <f t="shared" si="29"/>
        <v>1000</v>
      </c>
      <c r="CT75">
        <f t="shared" si="29"/>
        <v>1125</v>
      </c>
      <c r="CU75">
        <f t="shared" si="29"/>
        <v>1250</v>
      </c>
      <c r="CV75">
        <f t="shared" si="20"/>
        <v>1.5</v>
      </c>
      <c r="CW75">
        <f t="shared" si="20"/>
        <v>2</v>
      </c>
      <c r="CX75">
        <f t="shared" si="20"/>
        <v>2.5</v>
      </c>
      <c r="CY75">
        <f t="shared" si="20"/>
        <v>3</v>
      </c>
      <c r="CZ75">
        <f t="shared" si="20"/>
        <v>3.5</v>
      </c>
      <c r="DA75">
        <f t="shared" si="20"/>
        <v>4</v>
      </c>
      <c r="DB75">
        <f t="shared" si="20"/>
        <v>4.5</v>
      </c>
      <c r="DC75">
        <f t="shared" si="20"/>
        <v>5</v>
      </c>
      <c r="DD75" s="11">
        <f t="shared" si="21"/>
        <v>2.6666666666666668E-2</v>
      </c>
      <c r="DE75" s="11">
        <f t="shared" si="21"/>
        <v>0.02</v>
      </c>
      <c r="DF75" s="11">
        <f t="shared" si="21"/>
        <v>1.6E-2</v>
      </c>
      <c r="DG75" s="11">
        <f t="shared" si="21"/>
        <v>1.3333333333333334E-2</v>
      </c>
      <c r="DH75" s="11">
        <f t="shared" si="21"/>
        <v>1.1428571428571429E-2</v>
      </c>
      <c r="DI75" s="11">
        <f t="shared" si="21"/>
        <v>0.01</v>
      </c>
      <c r="DJ75" s="11">
        <f t="shared" si="21"/>
        <v>8.8888888888888889E-3</v>
      </c>
      <c r="DK75" s="11">
        <f t="shared" si="21"/>
        <v>8.0000000000000002E-3</v>
      </c>
    </row>
    <row r="76" spans="1:115">
      <c r="A76">
        <f>'2000 250 200 1'!A77</f>
        <v>73</v>
      </c>
      <c r="B76">
        <f t="shared" si="23"/>
        <v>-730</v>
      </c>
      <c r="C76">
        <f>'2000 250 200 1'!B77</f>
        <v>4.5979999999999999</v>
      </c>
      <c r="D76">
        <f t="shared" si="24"/>
        <v>0.66256896693326017</v>
      </c>
      <c r="E76">
        <f>2*('2000 250 200 15 PP'!E76-'2000 250 200 0 PP'!E76)/('2000 250 200 15 PP'!E76+'2000 250 200 0 PP'!E76)</f>
        <v>9.8784531523307337E-2</v>
      </c>
      <c r="F76">
        <f>2*('2000 250 200 15 PP'!F76-'2000 250 200 0 PP'!F76)/('2000 250 200 15 PP'!F76+'2000 250 200 0 PP'!F76)</f>
        <v>5.9206762231886936E-2</v>
      </c>
      <c r="G76">
        <f>2*('2000 250 200 15 PP'!G76-'2000 250 200 0 PP'!G76)/('2000 250 200 15 PP'!G76+'2000 250 200 0 PP'!G76)</f>
        <v>3.8650130121371584E-2</v>
      </c>
      <c r="H76">
        <f>2*('2000 250 200 15 PP'!H76-'2000 250 200 0 PP'!H76)/('2000 250 200 15 PP'!H76+'2000 250 200 0 PP'!H76)</f>
        <v>2.6713562381733107E-2</v>
      </c>
      <c r="I76">
        <f>2*('2000 250 200 15 PP'!I76-'2000 250 200 0 PP'!I76)/('2000 250 200 15 PP'!I76+'2000 250 200 0 PP'!I76)</f>
        <v>1.887605650765304E-2</v>
      </c>
      <c r="J76">
        <f>2*('2000 250 200 15 PP'!J76-'2000 250 200 0 PP'!J76)/('2000 250 200 15 PP'!J76+'2000 250 200 0 PP'!J76)</f>
        <v>1.3366855751975416E-2</v>
      </c>
      <c r="K76">
        <f>2*('2000 250 200 15 PP'!K76-'2000 250 200 0 PP'!K76)/('2000 250 200 15 PP'!K76+'2000 250 200 0 PP'!K76)</f>
        <v>9.4995324767519363E-3</v>
      </c>
      <c r="L76">
        <f>2*('2000 250 200 15 PP'!L76-'2000 250 200 0 PP'!L76)/('2000 250 200 15 PP'!L76+'2000 250 200 0 PP'!L76)</f>
        <v>6.9155171319002775E-3</v>
      </c>
      <c r="M76">
        <f>2*('2000 250 200 15 PP'!M76-'2000 250 200 0 PP'!M76)/('2000 250 200 15 PP'!M76+'2000 250 200 0 PP'!M76)</f>
        <v>5.3082485937982959E-3</v>
      </c>
      <c r="N76">
        <f>2*('2000 250 200 15 PP'!N76-'2000 250 200 0 PP'!N76)/('2000 250 200 15 PP'!N76+'2000 250 200 0 PP'!N76)</f>
        <v>0.28975028105894857</v>
      </c>
      <c r="O76">
        <f>2*('2000 250 200 15 PP'!O76-'2000 250 200 0 PP'!O76)/('2000 250 200 15 PP'!O76+'2000 250 200 0 PP'!O76)</f>
        <v>0.14310985898997716</v>
      </c>
      <c r="P76">
        <f>2*('2000 250 200 15 PP'!P76-'2000 250 200 0 PP'!P76)/('2000 250 200 15 PP'!P76+'2000 250 200 0 PP'!P76)</f>
        <v>8.1189697990440665E-2</v>
      </c>
      <c r="Q76">
        <f>2*('2000 250 200 15 PP'!Q76-'2000 250 200 0 PP'!Q76)/('2000 250 200 15 PP'!Q76+'2000 250 200 0 PP'!Q76)</f>
        <v>5.2220371248898577E-2</v>
      </c>
      <c r="R76">
        <f>2*('2000 250 200 15 PP'!R76-'2000 250 200 0 PP'!R76)/('2000 250 200 15 PP'!R76+'2000 250 200 0 PP'!R76)</f>
        <v>3.5985412717361137E-2</v>
      </c>
      <c r="S76">
        <f>2*('2000 250 200 15 PP'!S76-'2000 250 200 0 PP'!S76)/('2000 250 200 15 PP'!S76+'2000 250 200 0 PP'!S76)</f>
        <v>2.5281031032795939E-2</v>
      </c>
      <c r="T76">
        <f>2*('2000 250 200 15 PP'!T76-'2000 250 200 0 PP'!T76)/('2000 250 200 15 PP'!T76+'2000 250 200 0 PP'!T76)</f>
        <v>1.7651381854497734E-2</v>
      </c>
      <c r="U76">
        <f>2*('2000 250 200 15 PP'!U76-'2000 250 200 0 PP'!U76)/('2000 250 200 15 PP'!U76+'2000 250 200 0 PP'!U76)</f>
        <v>1.2232697671278429E-2</v>
      </c>
      <c r="V76">
        <f>2*('2000 250 200 15 PP'!V76-'2000 250 200 0 PP'!V76)/('2000 250 200 15 PP'!V76+'2000 250 200 0 PP'!V76)</f>
        <v>3.0484238802325501</v>
      </c>
      <c r="W76">
        <f>2*('2000 250 200 15 PP'!W76-'2000 250 200 0 PP'!W76)/('2000 250 200 15 PP'!W76+'2000 250 200 0 PP'!W76)</f>
        <v>0.66718243972897029</v>
      </c>
      <c r="X76">
        <f>2*('2000 250 200 15 PP'!X76-'2000 250 200 0 PP'!X76)/('2000 250 200 15 PP'!X76+'2000 250 200 0 PP'!X76)</f>
        <v>0.23067290836651461</v>
      </c>
      <c r="Y76">
        <f>2*('2000 250 200 15 PP'!Y76-'2000 250 200 0 PP'!Y76)/('2000 250 200 15 PP'!Y76+'2000 250 200 0 PP'!Y76)</f>
        <v>0.11429690087965426</v>
      </c>
      <c r="Z76">
        <f>2*('2000 250 200 15 PP'!Z76-'2000 250 200 0 PP'!Z76)/('2000 250 200 15 PP'!Z76+'2000 250 200 0 PP'!Z76)</f>
        <v>7.0076677992377073E-2</v>
      </c>
      <c r="AA76">
        <f>2*('2000 250 200 15 PP'!AA76-'2000 250 200 0 PP'!AA76)/('2000 250 200 15 PP'!AA76+'2000 250 200 0 PP'!AA76)</f>
        <v>4.7166545774684807E-2</v>
      </c>
      <c r="AB76">
        <f>2*('2000 250 200 15 PP'!AB76-'2000 250 200 0 PP'!AB76)/('2000 250 200 15 PP'!AB76+'2000 250 200 0 PP'!AB76)</f>
        <v>3.2471171028212051E-2</v>
      </c>
      <c r="AC76">
        <f>2*('2000 250 200 15 PP'!AC76-'2000 250 200 0 PP'!AC76)/('2000 250 200 15 PP'!AC76+'2000 250 200 0 PP'!AC76)</f>
        <v>-1.7433151378790648</v>
      </c>
      <c r="AD76">
        <f>2*('2000 250 200 15 PP'!AD76-'2000 250 200 0 PP'!AD76)/('2000 250 200 15 PP'!AD76+'2000 250 200 0 PP'!AD76)</f>
        <v>-0.9365803626992838</v>
      </c>
      <c r="AE76">
        <f>2*('2000 250 200 15 PP'!AE76-'2000 250 200 0 PP'!AE76)/('2000 250 200 15 PP'!AE76+'2000 250 200 0 PP'!AE76)</f>
        <v>-1.554328015708355</v>
      </c>
      <c r="AF76">
        <f>2*('2000 250 200 15 PP'!AF76-'2000 250 200 0 PP'!AF76)/('2000 250 200 15 PP'!AF76+'2000 250 200 0 PP'!AF76)</f>
        <v>0.58245781296746491</v>
      </c>
      <c r="AG76">
        <f>2*('2000 250 200 15 PP'!AG76-'2000 250 200 0 PP'!AG76)/('2000 250 200 15 PP'!AG76+'2000 250 200 0 PP'!AG76)</f>
        <v>0.17679813884769738</v>
      </c>
      <c r="AH76">
        <f>2*('2000 250 200 15 PP'!AH76-'2000 250 200 0 PP'!AH76)/('2000 250 200 15 PP'!AH76+'2000 250 200 0 PP'!AH76)</f>
        <v>9.5816715819629791E-2</v>
      </c>
      <c r="AI76">
        <f>2*('2000 250 200 15 PP'!AI76-'2000 250 200 0 PP'!AI76)/('2000 250 200 15 PP'!AI76+'2000 250 200 0 PP'!AI76)</f>
        <v>-4.1963852767365193</v>
      </c>
      <c r="AJ76">
        <f>2*('2000 250 200 15 PP'!AJ76-'2000 250 200 0 PP'!AJ76)/('2000 250 200 15 PP'!AJ76+'2000 250 200 0 PP'!AJ76)</f>
        <v>-0.72375133023844407</v>
      </c>
      <c r="AK76">
        <f>2*('2000 250 200 15 PP'!AK76-'2000 250 200 0 PP'!AK76)/('2000 250 200 15 PP'!AK76+'2000 250 200 0 PP'!AK76)</f>
        <v>-0.33708807518672201</v>
      </c>
      <c r="AL76">
        <f>2*('2000 250 200 15 PP'!AL76-'2000 250 200 0 PP'!AL76)/('2000 250 200 15 PP'!AL76+'2000 250 200 0 PP'!AL76)</f>
        <v>-0.28890245691408595</v>
      </c>
      <c r="AM76">
        <f>2*('2000 250 200 15 PP'!AM76-'2000 250 200 0 PP'!AM76)/('2000 250 200 15 PP'!AM76+'2000 250 200 0 PP'!AM76)</f>
        <v>-0.90817813291776472</v>
      </c>
      <c r="AN76">
        <f>2*('2000 250 200 15 PP'!AN76-'2000 250 200 0 PP'!AN76)/('2000 250 200 15 PP'!AN76+'2000 250 200 0 PP'!AN76)</f>
        <v>2.0288715734910769</v>
      </c>
      <c r="AO76">
        <f>2*('2000 250 200 15 PP'!AO76-'2000 250 200 0 PP'!AO76)/('2000 250 200 15 PP'!AO76+'2000 250 200 0 PP'!AO76)</f>
        <v>-2.2760742024083802</v>
      </c>
      <c r="AP76">
        <f>2*('2000 250 200 15 PP'!AP76-'2000 250 200 0 PP'!AP76)/('2000 250 200 15 PP'!AP76+'2000 250 200 0 PP'!AP76)</f>
        <v>-0.38454972125360143</v>
      </c>
      <c r="AQ76">
        <f>2*('2000 250 200 15 PP'!AQ76-'2000 250 200 0 PP'!AQ76)/('2000 250 200 15 PP'!AQ76+'2000 250 200 0 PP'!AQ76)</f>
        <v>-0.15912384284599587</v>
      </c>
      <c r="AR76">
        <f>2*('2000 250 200 15 PP'!AR76-'2000 250 200 0 PP'!AR76)/('2000 250 200 15 PP'!AR76+'2000 250 200 0 PP'!AR76)</f>
        <v>0.89519421763716089</v>
      </c>
      <c r="AS76">
        <f>2*('2000 250 200 15 PP'!AS76-'2000 250 200 0 PP'!AS76)/('2000 250 200 15 PP'!AS76+'2000 250 200 0 PP'!AS76)</f>
        <v>1.4653055797042243</v>
      </c>
      <c r="AT76">
        <f>2*('2000 250 200 15 PP'!AT76-'2000 250 200 0 PP'!AT76)/('2000 250 200 15 PP'!AT76+'2000 250 200 0 PP'!AT76)</f>
        <v>-1.3731917120259958</v>
      </c>
      <c r="AU76">
        <f>2*('2000 250 200 15 PP'!AU76-'2000 250 200 0 PP'!AU76)/('2000 250 200 15 PP'!AU76+'2000 250 200 0 PP'!AU76)</f>
        <v>0.68510599331532152</v>
      </c>
      <c r="AV76">
        <f>2*('2000 250 200 15 PP'!AV76-'2000 250 200 0 PP'!AV76)/('2000 250 200 15 PP'!AV76+'2000 250 200 0 PP'!AV76)</f>
        <v>0.70284722409170775</v>
      </c>
      <c r="AW76">
        <f>2*('2000 250 200 15 PP'!AW76-'2000 250 200 0 PP'!AW76)/('2000 250 200 15 PP'!AW76+'2000 250 200 0 PP'!AW76)</f>
        <v>0.66708995083689659</v>
      </c>
      <c r="AX76">
        <f>'2000 250 200 15 PP'!AX76-'2000 250 200 0 PP'!AX76</f>
        <v>1.964652803446601E-2</v>
      </c>
      <c r="AY76">
        <f>'2000 250 200 15 PP'!AY76-'2000 250 200 0 PP'!AY76</f>
        <v>1.016226497471559E-2</v>
      </c>
      <c r="AZ76">
        <f>'2000 250 200 15 PP'!AZ76-'2000 250 200 0 PP'!AZ76</f>
        <v>5.8795760086962356E-3</v>
      </c>
      <c r="BA76">
        <f>'2000 250 200 15 PP'!BA76-'2000 250 200 0 PP'!BA76</f>
        <v>3.8497746954324064E-3</v>
      </c>
      <c r="BB76">
        <f>'2000 250 200 15 PP'!BB76-'2000 250 200 0 PP'!BB76</f>
        <v>2.7018126001092935E-3</v>
      </c>
      <c r="BC76">
        <f>'2000 250 200 15 PP'!BC76-'2000 250 200 0 PP'!BC76</f>
        <v>1.8960234161382039E-3</v>
      </c>
      <c r="BD76">
        <f>'2000 250 200 15 PP'!BD76-'2000 250 200 0 PP'!BD76</f>
        <v>1.2678477168948932E-3</v>
      </c>
      <c r="BE76">
        <f>'2000 250 200 15 PP'!BE76-'2000 250 200 0 PP'!BE76</f>
        <v>7.8978848593089235E-4</v>
      </c>
      <c r="BF76">
        <f>'2000 250 200 15 PP'!BF76-'2000 250 200 0 PP'!BF76</f>
        <v>1.0363237296708325E-2</v>
      </c>
      <c r="BG76">
        <f>'2000 250 200 15 PP'!BG76-'2000 250 200 0 PP'!BG76</f>
        <v>5.3341746360668725E-3</v>
      </c>
      <c r="BH76">
        <f>'2000 250 200 15 PP'!BH76-'2000 250 200 0 PP'!BH76</f>
        <v>3.0056004909751188E-3</v>
      </c>
      <c r="BI76">
        <f>'2000 250 200 15 PP'!BI76-'2000 250 200 0 PP'!BI76</f>
        <v>1.9429714039409865E-3</v>
      </c>
      <c r="BJ76">
        <f>'2000 250 200 15 PP'!BJ76-'2000 250 200 0 PP'!BJ76</f>
        <v>1.3827526409307921E-3</v>
      </c>
      <c r="BK76">
        <f>'2000 250 200 15 PP'!BK76-'2000 250 200 0 PP'!BK76</f>
        <v>9.9700506505790223E-4</v>
      </c>
      <c r="BL76">
        <f>'2000 250 200 15 PP'!BL76-'2000 250 200 0 PP'!BL76</f>
        <v>6.8374758721699916E-4</v>
      </c>
      <c r="BM76">
        <f>'2000 250 200 15 PP'!BM76-'2000 250 200 0 PP'!BM76</f>
        <v>5.1339393307477509E-3</v>
      </c>
      <c r="BN76">
        <f>'2000 250 200 15 PP'!BN76-'2000 250 200 0 PP'!BN76</f>
        <v>2.610204854824898E-3</v>
      </c>
      <c r="BO76">
        <f>'2000 250 200 15 PP'!BO76-'2000 250 200 0 PP'!BO76</f>
        <v>1.3865599188114049E-3</v>
      </c>
      <c r="BP76">
        <f>'2000 250 200 15 PP'!BP76-'2000 250 200 0 PP'!BP76</f>
        <v>8.5220070035026694E-4</v>
      </c>
      <c r="BQ76">
        <f>'2000 250 200 15 PP'!BQ76-'2000 250 200 0 PP'!BQ76</f>
        <v>6.0820958398018123E-4</v>
      </c>
      <c r="BR76">
        <f>'2000 250 200 15 PP'!BR76-'2000 250 200 0 PP'!BR76</f>
        <v>4.5717849201271435E-4</v>
      </c>
      <c r="BS76">
        <f>'2000 250 200 15 PP'!BS76-'2000 250 200 0 PP'!BS76</f>
        <v>2.6440372724983586E-3</v>
      </c>
      <c r="BT76">
        <f>'2000 250 200 15 PP'!BT76-'2000 250 200 0 PP'!BT76</f>
        <v>1.3446080305747601E-3</v>
      </c>
      <c r="BU76">
        <f>'2000 250 200 15 PP'!BU76-'2000 250 200 0 PP'!BU76</f>
        <v>6.5877923278835192E-4</v>
      </c>
      <c r="BV76">
        <f>'2000 250 200 15 PP'!BV76-'2000 250 200 0 PP'!BV76</f>
        <v>3.6101977945792677E-4</v>
      </c>
      <c r="BW76">
        <f>'2000 250 200 15 PP'!BW76-'2000 250 200 0 PP'!BW76</f>
        <v>2.46939879665724E-4</v>
      </c>
      <c r="BX76">
        <f>'2000 250 200 15 PP'!BX76-'2000 250 200 0 PP'!BX76</f>
        <v>1.4233987608271469E-3</v>
      </c>
      <c r="BY76">
        <f>'2000 250 200 15 PP'!BY76-'2000 250 200 0 PP'!BY76</f>
        <v>7.5161605112225376E-4</v>
      </c>
      <c r="BZ76">
        <f>'2000 250 200 15 PP'!BZ76-'2000 250 200 0 PP'!BZ76</f>
        <v>3.4583427716248301E-4</v>
      </c>
      <c r="CA76">
        <f>'2000 250 200 15 PP'!CA76-'2000 250 200 0 PP'!CA76</f>
        <v>1.5829213919241604E-4</v>
      </c>
      <c r="CB76">
        <f>'2000 250 200 15 PP'!CB76-'2000 250 200 0 PP'!CB76</f>
        <v>7.7810535493310165E-4</v>
      </c>
      <c r="CC76">
        <f>'2000 250 200 15 PP'!CC76-'2000 250 200 0 PP'!CC76</f>
        <v>4.4986035339586737E-4</v>
      </c>
      <c r="CD76">
        <f>'2000 250 200 15 PP'!CD76-'2000 250 200 0 PP'!CD76</f>
        <v>2.0746382655106212E-4</v>
      </c>
      <c r="CE76">
        <f>'2000 250 200 15 PP'!CE76-'2000 250 200 0 PP'!CE76</f>
        <v>4.1034288402980022E-4</v>
      </c>
      <c r="CF76">
        <f>'2000 250 200 15 PP'!CF76-'2000 250 200 0 PP'!CF76</f>
        <v>2.7632075919849989E-4</v>
      </c>
      <c r="CG76">
        <f>'2000 250 200 15 PP'!CG76-'2000 250 200 0 PP'!CG76</f>
        <v>1.9207482151855322E-4</v>
      </c>
      <c r="CH76" s="7">
        <v>250</v>
      </c>
      <c r="CI76" s="8">
        <v>250</v>
      </c>
      <c r="CJ76" s="8">
        <v>240</v>
      </c>
      <c r="CK76" s="8">
        <f t="shared" si="25"/>
        <v>1</v>
      </c>
      <c r="CL76" s="8">
        <f t="shared" si="26"/>
        <v>1</v>
      </c>
      <c r="CM76">
        <f t="shared" si="27"/>
        <v>0.04</v>
      </c>
      <c r="CN76">
        <f t="shared" si="28"/>
        <v>375</v>
      </c>
      <c r="CO76">
        <f t="shared" si="29"/>
        <v>500</v>
      </c>
      <c r="CP76">
        <f t="shared" si="29"/>
        <v>625</v>
      </c>
      <c r="CQ76">
        <f t="shared" si="29"/>
        <v>750</v>
      </c>
      <c r="CR76">
        <f t="shared" si="29"/>
        <v>875</v>
      </c>
      <c r="CS76">
        <f t="shared" si="29"/>
        <v>1000</v>
      </c>
      <c r="CT76">
        <f t="shared" si="29"/>
        <v>1125</v>
      </c>
      <c r="CU76">
        <f t="shared" si="29"/>
        <v>1250</v>
      </c>
      <c r="CV76">
        <f t="shared" si="20"/>
        <v>1.5</v>
      </c>
      <c r="CW76">
        <f t="shared" si="20"/>
        <v>2</v>
      </c>
      <c r="CX76">
        <f t="shared" si="20"/>
        <v>2.5</v>
      </c>
      <c r="CY76">
        <f t="shared" si="20"/>
        <v>3</v>
      </c>
      <c r="CZ76">
        <f t="shared" si="20"/>
        <v>3.5</v>
      </c>
      <c r="DA76">
        <f t="shared" si="20"/>
        <v>4</v>
      </c>
      <c r="DB76">
        <f t="shared" si="20"/>
        <v>4.5</v>
      </c>
      <c r="DC76">
        <f t="shared" si="20"/>
        <v>5</v>
      </c>
      <c r="DD76" s="11">
        <f t="shared" si="21"/>
        <v>2.6666666666666668E-2</v>
      </c>
      <c r="DE76" s="11">
        <f t="shared" si="21"/>
        <v>0.02</v>
      </c>
      <c r="DF76" s="11">
        <f t="shared" si="21"/>
        <v>1.6E-2</v>
      </c>
      <c r="DG76" s="11">
        <f t="shared" si="21"/>
        <v>1.3333333333333334E-2</v>
      </c>
      <c r="DH76" s="11">
        <f t="shared" si="21"/>
        <v>1.1428571428571429E-2</v>
      </c>
      <c r="DI76" s="11">
        <f t="shared" si="21"/>
        <v>0.01</v>
      </c>
      <c r="DJ76" s="11">
        <f t="shared" si="21"/>
        <v>8.8888888888888889E-3</v>
      </c>
      <c r="DK76" s="11">
        <f t="shared" si="21"/>
        <v>8.0000000000000002E-3</v>
      </c>
    </row>
    <row r="77" spans="1:115">
      <c r="A77">
        <f>'2000 250 200 1'!A78</f>
        <v>74</v>
      </c>
      <c r="B77">
        <f t="shared" si="23"/>
        <v>-740</v>
      </c>
      <c r="C77">
        <f>'2000 250 200 1'!B78</f>
        <v>5.1609999999999996</v>
      </c>
      <c r="D77">
        <f t="shared" si="24"/>
        <v>0.71273385906995179</v>
      </c>
      <c r="E77">
        <f>2*('2000 250 200 15 PP'!E77-'2000 250 200 0 PP'!E77)/('2000 250 200 15 PP'!E77+'2000 250 200 0 PP'!E77)</f>
        <v>0.10811881582487083</v>
      </c>
      <c r="F77">
        <f>2*('2000 250 200 15 PP'!F77-'2000 250 200 0 PP'!F77)/('2000 250 200 15 PP'!F77+'2000 250 200 0 PP'!F77)</f>
        <v>6.3609163337212019E-2</v>
      </c>
      <c r="G77">
        <f>2*('2000 250 200 15 PP'!G77-'2000 250 200 0 PP'!G77)/('2000 250 200 15 PP'!G77+'2000 250 200 0 PP'!G77)</f>
        <v>4.1004085912152391E-2</v>
      </c>
      <c r="H77">
        <f>2*('2000 250 200 15 PP'!H77-'2000 250 200 0 PP'!H77)/('2000 250 200 15 PP'!H77+'2000 250 200 0 PP'!H77)</f>
        <v>2.8313982809151823E-2</v>
      </c>
      <c r="I77">
        <f>2*('2000 250 200 15 PP'!I77-'2000 250 200 0 PP'!I77)/('2000 250 200 15 PP'!I77+'2000 250 200 0 PP'!I77)</f>
        <v>2.0220598322038225E-2</v>
      </c>
      <c r="J77">
        <f>2*('2000 250 200 15 PP'!J77-'2000 250 200 0 PP'!J77)/('2000 250 200 15 PP'!J77+'2000 250 200 0 PP'!J77)</f>
        <v>1.4584466546992395E-2</v>
      </c>
      <c r="K77">
        <f>2*('2000 250 200 15 PP'!K77-'2000 250 200 0 PP'!K77)/('2000 250 200 15 PP'!K77+'2000 250 200 0 PP'!K77)</f>
        <v>1.0555885434592502E-2</v>
      </c>
      <c r="L77">
        <f>2*('2000 250 200 15 PP'!L77-'2000 250 200 0 PP'!L77)/('2000 250 200 15 PP'!L77+'2000 250 200 0 PP'!L77)</f>
        <v>7.7403402104286962E-3</v>
      </c>
      <c r="M77">
        <f>2*('2000 250 200 15 PP'!M77-'2000 250 200 0 PP'!M77)/('2000 250 200 15 PP'!M77+'2000 250 200 0 PP'!M77)</f>
        <v>5.8705048181948265E-3</v>
      </c>
      <c r="N77">
        <f>2*('2000 250 200 15 PP'!N77-'2000 250 200 0 PP'!N77)/('2000 250 200 15 PP'!N77+'2000 250 200 0 PP'!N77)</f>
        <v>0.34362155135330308</v>
      </c>
      <c r="O77">
        <f>2*('2000 250 200 15 PP'!O77-'2000 250 200 0 PP'!O77)/('2000 250 200 15 PP'!O77+'2000 250 200 0 PP'!O77)</f>
        <v>0.16634910332070954</v>
      </c>
      <c r="P77">
        <f>2*('2000 250 200 15 PP'!P77-'2000 250 200 0 PP'!P77)/('2000 250 200 15 PP'!P77+'2000 250 200 0 PP'!P77)</f>
        <v>9.1263295192879401E-2</v>
      </c>
      <c r="Q77">
        <f>2*('2000 250 200 15 PP'!Q77-'2000 250 200 0 PP'!Q77)/('2000 250 200 15 PP'!Q77+'2000 250 200 0 PP'!Q77)</f>
        <v>5.7296460362359823E-2</v>
      </c>
      <c r="R77">
        <f>2*('2000 250 200 15 PP'!R77-'2000 250 200 0 PP'!R77)/('2000 250 200 15 PP'!R77+'2000 250 200 0 PP'!R77)</f>
        <v>3.9216520142330652E-2</v>
      </c>
      <c r="S77">
        <f>2*('2000 250 200 15 PP'!S77-'2000 250 200 0 PP'!S77)/('2000 250 200 15 PP'!S77+'2000 250 200 0 PP'!S77)</f>
        <v>2.7838541596554852E-2</v>
      </c>
      <c r="T77">
        <f>2*('2000 250 200 15 PP'!T77-'2000 250 200 0 PP'!T77)/('2000 250 200 15 PP'!T77+'2000 250 200 0 PP'!T77)</f>
        <v>1.9886716723716467E-2</v>
      </c>
      <c r="U77">
        <f>2*('2000 250 200 15 PP'!U77-'2000 250 200 0 PP'!U77)/('2000 250 200 15 PP'!U77+'2000 250 200 0 PP'!U77)</f>
        <v>1.4142482460105903E-2</v>
      </c>
      <c r="V77">
        <f>2*('2000 250 200 15 PP'!V77-'2000 250 200 0 PP'!V77)/('2000 250 200 15 PP'!V77+'2000 250 200 0 PP'!V77)</f>
        <v>4.0371613385234895</v>
      </c>
      <c r="W77">
        <f>2*('2000 250 200 15 PP'!W77-'2000 250 200 0 PP'!W77)/('2000 250 200 15 PP'!W77+'2000 250 200 0 PP'!W77)</f>
        <v>0.98766305783628439</v>
      </c>
      <c r="X77">
        <f>2*('2000 250 200 15 PP'!X77-'2000 250 200 0 PP'!X77)/('2000 250 200 15 PP'!X77+'2000 250 200 0 PP'!X77)</f>
        <v>0.30806416732452541</v>
      </c>
      <c r="Y77">
        <f>2*('2000 250 200 15 PP'!Y77-'2000 250 200 0 PP'!Y77)/('2000 250 200 15 PP'!Y77+'2000 250 200 0 PP'!Y77)</f>
        <v>0.139316362497619</v>
      </c>
      <c r="Z77">
        <f>2*('2000 250 200 15 PP'!Z77-'2000 250 200 0 PP'!Z77)/('2000 250 200 15 PP'!Z77+'2000 250 200 0 PP'!Z77)</f>
        <v>8.0916151547171258E-2</v>
      </c>
      <c r="AA77">
        <f>2*('2000 250 200 15 PP'!AA77-'2000 250 200 0 PP'!AA77)/('2000 250 200 15 PP'!AA77+'2000 250 200 0 PP'!AA77)</f>
        <v>5.3386222050514819E-2</v>
      </c>
      <c r="AB77">
        <f>2*('2000 250 200 15 PP'!AB77-'2000 250 200 0 PP'!AB77)/('2000 250 200 15 PP'!AB77+'2000 250 200 0 PP'!AB77)</f>
        <v>3.7038897030595257E-2</v>
      </c>
      <c r="AC77">
        <f>2*('2000 250 200 15 PP'!AC77-'2000 250 200 0 PP'!AC77)/('2000 250 200 15 PP'!AC77+'2000 250 200 0 PP'!AC77)</f>
        <v>-3.1042496735646514</v>
      </c>
      <c r="AD77">
        <f>2*('2000 250 200 15 PP'!AD77-'2000 250 200 0 PP'!AD77)/('2000 250 200 15 PP'!AD77+'2000 250 200 0 PP'!AD77)</f>
        <v>-1.1030246756378614</v>
      </c>
      <c r="AE77">
        <f>2*('2000 250 200 15 PP'!AE77-'2000 250 200 0 PP'!AE77)/('2000 250 200 15 PP'!AE77+'2000 250 200 0 PP'!AE77)</f>
        <v>-0.96475536971095943</v>
      </c>
      <c r="AF77">
        <f>2*('2000 250 200 15 PP'!AF77-'2000 250 200 0 PP'!AF77)/('2000 250 200 15 PP'!AF77+'2000 250 200 0 PP'!AF77)</f>
        <v>2.2022107991698068</v>
      </c>
      <c r="AG77">
        <f>2*('2000 250 200 15 PP'!AG77-'2000 250 200 0 PP'!AG77)/('2000 250 200 15 PP'!AG77+'2000 250 200 0 PP'!AG77)</f>
        <v>0.26507748959198291</v>
      </c>
      <c r="AH77">
        <f>2*('2000 250 200 15 PP'!AH77-'2000 250 200 0 PP'!AH77)/('2000 250 200 15 PP'!AH77+'2000 250 200 0 PP'!AH77)</f>
        <v>0.12131498007218088</v>
      </c>
      <c r="AI77">
        <f>2*('2000 250 200 15 PP'!AI77-'2000 250 200 0 PP'!AI77)/('2000 250 200 15 PP'!AI77+'2000 250 200 0 PP'!AI77)</f>
        <v>14.549063734444101</v>
      </c>
      <c r="AJ77">
        <f>2*('2000 250 200 15 PP'!AJ77-'2000 250 200 0 PP'!AJ77)/('2000 250 200 15 PP'!AJ77+'2000 250 200 0 PP'!AJ77)</f>
        <v>-1.2257365245926473</v>
      </c>
      <c r="AK77">
        <f>2*('2000 250 200 15 PP'!AK77-'2000 250 200 0 PP'!AK77)/('2000 250 200 15 PP'!AK77+'2000 250 200 0 PP'!AK77)</f>
        <v>-0.42019916898479448</v>
      </c>
      <c r="AL77">
        <f>2*('2000 250 200 15 PP'!AL77-'2000 250 200 0 PP'!AL77)/('2000 250 200 15 PP'!AL77+'2000 250 200 0 PP'!AL77)</f>
        <v>-0.2739550533148063</v>
      </c>
      <c r="AM77">
        <f>2*('2000 250 200 15 PP'!AM77-'2000 250 200 0 PP'!AM77)/('2000 250 200 15 PP'!AM77+'2000 250 200 0 PP'!AM77)</f>
        <v>-0.36178279807849445</v>
      </c>
      <c r="AN77">
        <f>2*('2000 250 200 15 PP'!AN77-'2000 250 200 0 PP'!AN77)/('2000 250 200 15 PP'!AN77+'2000 250 200 0 PP'!AN77)</f>
        <v>1.5546740943014863</v>
      </c>
      <c r="AO77">
        <f>2*('2000 250 200 15 PP'!AO77-'2000 250 200 0 PP'!AO77)/('2000 250 200 15 PP'!AO77+'2000 250 200 0 PP'!AO77)</f>
        <v>10.802918254513417</v>
      </c>
      <c r="AP77">
        <f>2*('2000 250 200 15 PP'!AP77-'2000 250 200 0 PP'!AP77)/('2000 250 200 15 PP'!AP77+'2000 250 200 0 PP'!AP77)</f>
        <v>-0.65672936433390483</v>
      </c>
      <c r="AQ77">
        <f>2*('2000 250 200 15 PP'!AQ77-'2000 250 200 0 PP'!AQ77)/('2000 250 200 15 PP'!AQ77+'2000 250 200 0 PP'!AQ77)</f>
        <v>-0.22003563427432488</v>
      </c>
      <c r="AR77">
        <f>2*('2000 250 200 15 PP'!AR77-'2000 250 200 0 PP'!AR77)/('2000 250 200 15 PP'!AR77+'2000 250 200 0 PP'!AR77)</f>
        <v>0.97352025014997023</v>
      </c>
      <c r="AS77">
        <f>2*('2000 250 200 15 PP'!AS77-'2000 250 200 0 PP'!AS77)/('2000 250 200 15 PP'!AS77+'2000 250 200 0 PP'!AS77)</f>
        <v>1.0523523544306808</v>
      </c>
      <c r="AT77">
        <f>2*('2000 250 200 15 PP'!AT77-'2000 250 200 0 PP'!AT77)/('2000 250 200 15 PP'!AT77+'2000 250 200 0 PP'!AT77)</f>
        <v>204.47241567527743</v>
      </c>
      <c r="AU77">
        <f>2*('2000 250 200 15 PP'!AU77-'2000 250 200 0 PP'!AU77)/('2000 250 200 15 PP'!AU77+'2000 250 200 0 PP'!AU77)</f>
        <v>0.91611846053555757</v>
      </c>
      <c r="AV77">
        <f>2*('2000 250 200 15 PP'!AV77-'2000 250 200 0 PP'!AV77)/('2000 250 200 15 PP'!AV77+'2000 250 200 0 PP'!AV77)</f>
        <v>0.68242492248460029</v>
      </c>
      <c r="AW77">
        <f>2*('2000 250 200 15 PP'!AW77-'2000 250 200 0 PP'!AW77)/('2000 250 200 15 PP'!AW77+'2000 250 200 0 PP'!AW77)</f>
        <v>1.5379146054047428</v>
      </c>
      <c r="AX77">
        <f>'2000 250 200 15 PP'!AX77-'2000 250 200 0 PP'!AX77</f>
        <v>2.2131563000273094E-2</v>
      </c>
      <c r="AY77">
        <f>'2000 250 200 15 PP'!AY77-'2000 250 200 0 PP'!AY77</f>
        <v>1.1199512412378598E-2</v>
      </c>
      <c r="AZ77">
        <f>'2000 250 200 15 PP'!AZ77-'2000 250 200 0 PP'!AZ77</f>
        <v>6.2672844042722387E-3</v>
      </c>
      <c r="BA77">
        <f>'2000 250 200 15 PP'!BA77-'2000 250 200 0 PP'!BA77</f>
        <v>3.9865591376926218E-3</v>
      </c>
      <c r="BB77">
        <f>'2000 250 200 15 PP'!BB77-'2000 250 200 0 PP'!BB77</f>
        <v>2.7712536740387428E-3</v>
      </c>
      <c r="BC77">
        <f>'2000 250 200 15 PP'!BC77-'2000 250 200 0 PP'!BC77</f>
        <v>1.9793145598202555E-3</v>
      </c>
      <c r="BD77">
        <f>'2000 250 200 15 PP'!BD77-'2000 250 200 0 PP'!BD77</f>
        <v>1.3836090621205666E-3</v>
      </c>
      <c r="BE77">
        <f>'2000 250 200 15 PP'!BE77-'2000 250 200 0 PP'!BE77</f>
        <v>9.1974857347476568E-4</v>
      </c>
      <c r="BF77">
        <f>'2000 250 200 15 PP'!BF77-'2000 250 200 0 PP'!BF77</f>
        <v>1.1414697948948085E-2</v>
      </c>
      <c r="BG77">
        <f>'2000 250 200 15 PP'!BG77-'2000 250 200 0 PP'!BG77</f>
        <v>5.7479521978080024E-3</v>
      </c>
      <c r="BH77">
        <f>'2000 250 200 15 PP'!BH77-'2000 250 200 0 PP'!BH77</f>
        <v>3.1184843201846942E-3</v>
      </c>
      <c r="BI77">
        <f>'2000 250 200 15 PP'!BI77-'2000 250 200 0 PP'!BI77</f>
        <v>1.9368896420356874E-3</v>
      </c>
      <c r="BJ77">
        <f>'2000 250 200 15 PP'!BJ77-'2000 250 200 0 PP'!BJ77</f>
        <v>1.3485890200065354E-3</v>
      </c>
      <c r="BK77">
        <f>'2000 250 200 15 PP'!BK77-'2000 250 200 0 PP'!BK77</f>
        <v>9.8227653231290971E-4</v>
      </c>
      <c r="BL77">
        <f>'2000 250 200 15 PP'!BL77-'2000 250 200 0 PP'!BL77</f>
        <v>7.0338581531792857E-4</v>
      </c>
      <c r="BM77">
        <f>'2000 250 200 15 PP'!BM77-'2000 250 200 0 PP'!BM77</f>
        <v>5.59017022939558E-3</v>
      </c>
      <c r="BN77">
        <f>'2000 250 200 15 PP'!BN77-'2000 250 200 0 PP'!BN77</f>
        <v>2.7919798386013385E-3</v>
      </c>
      <c r="BO77">
        <f>'2000 250 200 15 PP'!BO77-'2000 250 200 0 PP'!BO77</f>
        <v>1.428069558707465E-3</v>
      </c>
      <c r="BP77">
        <f>'2000 250 200 15 PP'!BP77-'2000 250 200 0 PP'!BP77</f>
        <v>8.3201253433236853E-4</v>
      </c>
      <c r="BQ77">
        <f>'2000 250 200 15 PP'!BQ77-'2000 250 200 0 PP'!BQ77</f>
        <v>5.6713807543957301E-4</v>
      </c>
      <c r="BR77">
        <f>'2000 250 200 15 PP'!BR77-'2000 250 200 0 PP'!BR77</f>
        <v>4.2243895397022987E-4</v>
      </c>
      <c r="BS77">
        <f>'2000 250 200 15 PP'!BS77-'2000 250 200 0 PP'!BS77</f>
        <v>2.8649591110675148E-3</v>
      </c>
      <c r="BT77">
        <f>'2000 250 200 15 PP'!BT77-'2000 250 200 0 PP'!BT77</f>
        <v>1.4427814732929924E-3</v>
      </c>
      <c r="BU77">
        <f>'2000 250 200 15 PP'!BU77-'2000 250 200 0 PP'!BU77</f>
        <v>6.8820047280060978E-4</v>
      </c>
      <c r="BV77">
        <f>'2000 250 200 15 PP'!BV77-'2000 250 200 0 PP'!BV77</f>
        <v>3.568110811354734E-4</v>
      </c>
      <c r="BW77">
        <f>'2000 250 200 15 PP'!BW77-'2000 250 200 0 PP'!BW77</f>
        <v>2.2493168268807089E-4</v>
      </c>
      <c r="BX77">
        <f>'2000 250 200 15 PP'!BX77-'2000 250 200 0 PP'!BX77</f>
        <v>1.5350233959701694E-3</v>
      </c>
      <c r="BY77">
        <f>'2000 250 200 15 PP'!BY77-'2000 250 200 0 PP'!BY77</f>
        <v>8.0906869877289808E-4</v>
      </c>
      <c r="BZ77">
        <f>'2000 250 200 15 PP'!BZ77-'2000 250 200 0 PP'!BZ77</f>
        <v>3.6924006831463326E-4</v>
      </c>
      <c r="CA77">
        <f>'2000 250 200 15 PP'!CA77-'2000 250 200 0 PP'!CA77</f>
        <v>1.6540081037803606E-4</v>
      </c>
      <c r="CB77">
        <f>'2000 250 200 15 PP'!CB77-'2000 250 200 0 PP'!CB77</f>
        <v>8.3149203351849622E-4</v>
      </c>
      <c r="CC77">
        <f>'2000 250 200 15 PP'!CC77-'2000 250 200 0 PP'!CC77</f>
        <v>4.8220263531224106E-4</v>
      </c>
      <c r="CD77">
        <f>'2000 250 200 15 PP'!CD77-'2000 250 200 0 PP'!CD77</f>
        <v>2.2246848885016925E-4</v>
      </c>
      <c r="CE77">
        <f>'2000 250 200 15 PP'!CE77-'2000 250 200 0 PP'!CE77</f>
        <v>4.3159469408709605E-4</v>
      </c>
      <c r="CF77">
        <f>'2000 250 200 15 PP'!CF77-'2000 250 200 0 PP'!CF77</f>
        <v>2.9343224771929364E-4</v>
      </c>
      <c r="CG77">
        <f>'2000 250 200 15 PP'!CG77-'2000 250 200 0 PP'!CG77</f>
        <v>1.9603188804686309E-4</v>
      </c>
      <c r="CH77" s="7">
        <v>250</v>
      </c>
      <c r="CI77" s="8">
        <v>250</v>
      </c>
      <c r="CJ77" s="8">
        <v>240</v>
      </c>
      <c r="CK77" s="8">
        <f t="shared" si="25"/>
        <v>1</v>
      </c>
      <c r="CL77" s="8">
        <f t="shared" si="26"/>
        <v>1</v>
      </c>
      <c r="CM77">
        <f t="shared" si="27"/>
        <v>0.04</v>
      </c>
      <c r="CN77">
        <f t="shared" si="28"/>
        <v>375</v>
      </c>
      <c r="CO77">
        <f t="shared" si="29"/>
        <v>500</v>
      </c>
      <c r="CP77">
        <f t="shared" si="29"/>
        <v>625</v>
      </c>
      <c r="CQ77">
        <f t="shared" si="29"/>
        <v>750</v>
      </c>
      <c r="CR77">
        <f t="shared" si="29"/>
        <v>875</v>
      </c>
      <c r="CS77">
        <f t="shared" si="29"/>
        <v>1000</v>
      </c>
      <c r="CT77">
        <f t="shared" si="29"/>
        <v>1125</v>
      </c>
      <c r="CU77">
        <f t="shared" si="29"/>
        <v>1250</v>
      </c>
      <c r="CV77">
        <f t="shared" si="20"/>
        <v>1.5</v>
      </c>
      <c r="CW77">
        <f t="shared" si="20"/>
        <v>2</v>
      </c>
      <c r="CX77">
        <f t="shared" si="20"/>
        <v>2.5</v>
      </c>
      <c r="CY77">
        <f t="shared" si="20"/>
        <v>3</v>
      </c>
      <c r="CZ77">
        <f t="shared" si="20"/>
        <v>3.5</v>
      </c>
      <c r="DA77">
        <f t="shared" si="20"/>
        <v>4</v>
      </c>
      <c r="DB77">
        <f t="shared" si="20"/>
        <v>4.5</v>
      </c>
      <c r="DC77">
        <f t="shared" si="20"/>
        <v>5</v>
      </c>
      <c r="DD77" s="11">
        <f t="shared" si="21"/>
        <v>2.6666666666666668E-2</v>
      </c>
      <c r="DE77" s="11">
        <f t="shared" si="21"/>
        <v>0.02</v>
      </c>
      <c r="DF77" s="11">
        <f t="shared" si="21"/>
        <v>1.6E-2</v>
      </c>
      <c r="DG77" s="11">
        <f t="shared" si="21"/>
        <v>1.3333333333333334E-2</v>
      </c>
      <c r="DH77" s="11">
        <f t="shared" si="21"/>
        <v>1.1428571428571429E-2</v>
      </c>
      <c r="DI77" s="11">
        <f t="shared" si="21"/>
        <v>0.01</v>
      </c>
      <c r="DJ77" s="11">
        <f t="shared" si="21"/>
        <v>8.8888888888888889E-3</v>
      </c>
      <c r="DK77" s="11">
        <f t="shared" si="21"/>
        <v>8.0000000000000002E-3</v>
      </c>
    </row>
    <row r="78" spans="1:115">
      <c r="A78">
        <f>'2000 250 200 1'!A79</f>
        <v>75</v>
      </c>
      <c r="B78">
        <f t="shared" si="23"/>
        <v>-750</v>
      </c>
      <c r="C78">
        <f>'2000 250 200 1'!B79</f>
        <v>5.7930000000000001</v>
      </c>
      <c r="D78">
        <f t="shared" si="24"/>
        <v>0.76290352849905718</v>
      </c>
      <c r="E78">
        <f>2*('2000 250 200 15 PP'!E78-'2000 250 200 0 PP'!E78)/('2000 250 200 15 PP'!E78+'2000 250 200 0 PP'!E78)</f>
        <v>0.11853146488669702</v>
      </c>
      <c r="F78">
        <f>2*('2000 250 200 15 PP'!F78-'2000 250 200 0 PP'!F78)/('2000 250 200 15 PP'!F78+'2000 250 200 0 PP'!F78)</f>
        <v>6.8475456560404602E-2</v>
      </c>
      <c r="G78">
        <f>2*('2000 250 200 15 PP'!G78-'2000 250 200 0 PP'!G78)/('2000 250 200 15 PP'!G78+'2000 250 200 0 PP'!G78)</f>
        <v>4.3476793299098773E-2</v>
      </c>
      <c r="H78">
        <f>2*('2000 250 200 15 PP'!H78-'2000 250 200 0 PP'!H78)/('2000 250 200 15 PP'!H78+'2000 250 200 0 PP'!H78)</f>
        <v>2.9855206166729327E-2</v>
      </c>
      <c r="I78">
        <f>2*('2000 250 200 15 PP'!I78-'2000 250 200 0 PP'!I78)/('2000 250 200 15 PP'!I78+'2000 250 200 0 PP'!I78)</f>
        <v>2.1439660275376471E-2</v>
      </c>
      <c r="J78">
        <f>2*('2000 250 200 15 PP'!J78-'2000 250 200 0 PP'!J78)/('2000 250 200 15 PP'!J78+'2000 250 200 0 PP'!J78)</f>
        <v>1.5691266414808253E-2</v>
      </c>
      <c r="K78">
        <f>2*('2000 250 200 15 PP'!K78-'2000 250 200 0 PP'!K78)/('2000 250 200 15 PP'!K78+'2000 250 200 0 PP'!K78)</f>
        <v>1.1558738844435076E-2</v>
      </c>
      <c r="L78">
        <f>2*('2000 250 200 15 PP'!L78-'2000 250 200 0 PP'!L78)/('2000 250 200 15 PP'!L78+'2000 250 200 0 PP'!L78)</f>
        <v>8.5761247021523095E-3</v>
      </c>
      <c r="M78">
        <f>2*('2000 250 200 15 PP'!M78-'2000 250 200 0 PP'!M78)/('2000 250 200 15 PP'!M78+'2000 250 200 0 PP'!M78)</f>
        <v>6.4905264315154587E-3</v>
      </c>
      <c r="N78">
        <f>2*('2000 250 200 15 PP'!N78-'2000 250 200 0 PP'!N78)/('2000 250 200 15 PP'!N78+'2000 250 200 0 PP'!N78)</f>
        <v>0.40638147338451597</v>
      </c>
      <c r="O78">
        <f>2*('2000 250 200 15 PP'!O78-'2000 250 200 0 PP'!O78)/('2000 250 200 15 PP'!O78+'2000 250 200 0 PP'!O78)</f>
        <v>0.19460599175834245</v>
      </c>
      <c r="P78">
        <f>2*('2000 250 200 15 PP'!P78-'2000 250 200 0 PP'!P78)/('2000 250 200 15 PP'!P78+'2000 250 200 0 PP'!P78)</f>
        <v>0.10347583111616053</v>
      </c>
      <c r="Q78">
        <f>2*('2000 250 200 15 PP'!Q78-'2000 250 200 0 PP'!Q78)/('2000 250 200 15 PP'!Q78+'2000 250 200 0 PP'!Q78)</f>
        <v>6.3138635195992221E-2</v>
      </c>
      <c r="R78">
        <f>2*('2000 250 200 15 PP'!R78-'2000 250 200 0 PP'!R78)/('2000 250 200 15 PP'!R78+'2000 250 200 0 PP'!R78)</f>
        <v>4.2592557284181078E-2</v>
      </c>
      <c r="S78">
        <f>2*('2000 250 200 15 PP'!S78-'2000 250 200 0 PP'!S78)/('2000 250 200 15 PP'!S78+'2000 250 200 0 PP'!S78)</f>
        <v>3.0322883324506823E-2</v>
      </c>
      <c r="T78">
        <f>2*('2000 250 200 15 PP'!T78-'2000 250 200 0 PP'!T78)/('2000 250 200 15 PP'!T78+'2000 250 200 0 PP'!T78)</f>
        <v>2.2031561700371377E-2</v>
      </c>
      <c r="U78">
        <f>2*('2000 250 200 15 PP'!U78-'2000 250 200 0 PP'!U78)/('2000 250 200 15 PP'!U78+'2000 250 200 0 PP'!U78)</f>
        <v>1.6029040437061586E-2</v>
      </c>
      <c r="V78">
        <f>2*('2000 250 200 15 PP'!V78-'2000 250 200 0 PP'!V78)/('2000 250 200 15 PP'!V78+'2000 250 200 0 PP'!V78)</f>
        <v>4.5355530496812548</v>
      </c>
      <c r="W78">
        <f>2*('2000 250 200 15 PP'!W78-'2000 250 200 0 PP'!W78)/('2000 250 200 15 PP'!W78+'2000 250 200 0 PP'!W78)</f>
        <v>1.4746228190924382</v>
      </c>
      <c r="X78">
        <f>2*('2000 250 200 15 PP'!X78-'2000 250 200 0 PP'!X78)/('2000 250 200 15 PP'!X78+'2000 250 200 0 PP'!X78)</f>
        <v>0.42634741961063588</v>
      </c>
      <c r="Y78">
        <f>2*('2000 250 200 15 PP'!Y78-'2000 250 200 0 PP'!Y78)/('2000 250 200 15 PP'!Y78+'2000 250 200 0 PP'!Y78)</f>
        <v>0.17525191440634699</v>
      </c>
      <c r="Z78">
        <f>2*('2000 250 200 15 PP'!Z78-'2000 250 200 0 PP'!Z78)/('2000 250 200 15 PP'!Z78+'2000 250 200 0 PP'!Z78)</f>
        <v>9.5043294739440301E-2</v>
      </c>
      <c r="AA78">
        <f>2*('2000 250 200 15 PP'!AA78-'2000 250 200 0 PP'!AA78)/('2000 250 200 15 PP'!AA78+'2000 250 200 0 PP'!AA78)</f>
        <v>6.0565454880218368E-2</v>
      </c>
      <c r="AB78">
        <f>2*('2000 250 200 15 PP'!AB78-'2000 250 200 0 PP'!AB78)/('2000 250 200 15 PP'!AB78+'2000 250 200 0 PP'!AB78)</f>
        <v>4.1873496342228304E-2</v>
      </c>
      <c r="AC78">
        <f>2*('2000 250 200 15 PP'!AC78-'2000 250 200 0 PP'!AC78)/('2000 250 200 15 PP'!AC78+'2000 250 200 0 PP'!AC78)</f>
        <v>-8.8704905748453537</v>
      </c>
      <c r="AD78">
        <f>2*('2000 250 200 15 PP'!AD78-'2000 250 200 0 PP'!AD78)/('2000 250 200 15 PP'!AD78+'2000 250 200 0 PP'!AD78)</f>
        <v>-1.4458334530575887</v>
      </c>
      <c r="AE78">
        <f>2*('2000 250 200 15 PP'!AE78-'2000 250 200 0 PP'!AE78)/('2000 250 200 15 PP'!AE78+'2000 250 200 0 PP'!AE78)</f>
        <v>-0.87230666018940795</v>
      </c>
      <c r="AF78">
        <f>2*('2000 250 200 15 PP'!AF78-'2000 250 200 0 PP'!AF78)/('2000 250 200 15 PP'!AF78+'2000 250 200 0 PP'!AF78)</f>
        <v>-2.2315497151974597</v>
      </c>
      <c r="AG78">
        <f>2*('2000 250 200 15 PP'!AG78-'2000 250 200 0 PP'!AG78)/('2000 250 200 15 PP'!AG78+'2000 250 200 0 PP'!AG78)</f>
        <v>0.49053233347686798</v>
      </c>
      <c r="AH78">
        <f>2*('2000 250 200 15 PP'!AH78-'2000 250 200 0 PP'!AH78)/('2000 250 200 15 PP'!AH78+'2000 250 200 0 PP'!AH78)</f>
        <v>0.1641645396233524</v>
      </c>
      <c r="AI78">
        <f>2*('2000 250 200 15 PP'!AI78-'2000 250 200 0 PP'!AI78)/('2000 250 200 15 PP'!AI78+'2000 250 200 0 PP'!AI78)</f>
        <v>3.6664868513993456</v>
      </c>
      <c r="AJ78">
        <f>2*('2000 250 200 15 PP'!AJ78-'2000 250 200 0 PP'!AJ78)/('2000 250 200 15 PP'!AJ78+'2000 250 200 0 PP'!AJ78)</f>
        <v>-2.5986732400143548</v>
      </c>
      <c r="AK78">
        <f>2*('2000 250 200 15 PP'!AK78-'2000 250 200 0 PP'!AK78)/('2000 250 200 15 PP'!AK78+'2000 250 200 0 PP'!AK78)</f>
        <v>-0.57736247731477242</v>
      </c>
      <c r="AL78">
        <f>2*('2000 250 200 15 PP'!AL78-'2000 250 200 0 PP'!AL78)/('2000 250 200 15 PP'!AL78+'2000 250 200 0 PP'!AL78)</f>
        <v>-0.30863239889501498</v>
      </c>
      <c r="AM78">
        <f>2*('2000 250 200 15 PP'!AM78-'2000 250 200 0 PP'!AM78)/('2000 250 200 15 PP'!AM78+'2000 250 200 0 PP'!AM78)</f>
        <v>-0.26909009488291036</v>
      </c>
      <c r="AN78">
        <f>2*('2000 250 200 15 PP'!AN78-'2000 250 200 0 PP'!AN78)/('2000 250 200 15 PP'!AN78+'2000 250 200 0 PP'!AN78)</f>
        <v>1.4149676825090662</v>
      </c>
      <c r="AO78">
        <f>2*('2000 250 200 15 PP'!AO78-'2000 250 200 0 PP'!AO78)/('2000 250 200 15 PP'!AO78+'2000 250 200 0 PP'!AO78)</f>
        <v>2.5242972690197831</v>
      </c>
      <c r="AP78">
        <f>2*('2000 250 200 15 PP'!AP78-'2000 250 200 0 PP'!AP78)/('2000 250 200 15 PP'!AP78+'2000 250 200 0 PP'!AP78)</f>
        <v>-1.3386738401006204</v>
      </c>
      <c r="AQ78">
        <f>2*('2000 250 200 15 PP'!AQ78-'2000 250 200 0 PP'!AQ78)/('2000 250 200 15 PP'!AQ78+'2000 250 200 0 PP'!AQ78)</f>
        <v>-0.35360694309803636</v>
      </c>
      <c r="AR78">
        <f>2*('2000 250 200 15 PP'!AR78-'2000 250 200 0 PP'!AR78)/('2000 250 200 15 PP'!AR78+'2000 250 200 0 PP'!AR78)</f>
        <v>1.0757126688577017</v>
      </c>
      <c r="AS78">
        <f>2*('2000 250 200 15 PP'!AS78-'2000 250 200 0 PP'!AS78)/('2000 250 200 15 PP'!AS78+'2000 250 200 0 PP'!AS78)</f>
        <v>0.98669886643836735</v>
      </c>
      <c r="AT78">
        <f>2*('2000 250 200 15 PP'!AT78-'2000 250 200 0 PP'!AT78)/('2000 250 200 15 PP'!AT78+'2000 250 200 0 PP'!AT78)</f>
        <v>2.6731385576771562</v>
      </c>
      <c r="AU78">
        <f>2*('2000 250 200 15 PP'!AU78-'2000 250 200 0 PP'!AU78)/('2000 250 200 15 PP'!AU78+'2000 250 200 0 PP'!AU78)</f>
        <v>1.1676345026487123</v>
      </c>
      <c r="AV78">
        <f>2*('2000 250 200 15 PP'!AV78-'2000 250 200 0 PP'!AV78)/('2000 250 200 15 PP'!AV78+'2000 250 200 0 PP'!AV78)</f>
        <v>0.73572160642112538</v>
      </c>
      <c r="AW78">
        <f>2*('2000 250 200 15 PP'!AW78-'2000 250 200 0 PP'!AW78)/('2000 250 200 15 PP'!AW78+'2000 250 200 0 PP'!AW78)</f>
        <v>5.0076529313792442</v>
      </c>
      <c r="AX78">
        <f>'2000 250 200 15 PP'!AX78-'2000 250 200 0 PP'!AX78</f>
        <v>2.4924689987674151E-2</v>
      </c>
      <c r="AY78">
        <f>'2000 250 200 15 PP'!AY78-'2000 250 200 0 PP'!AY78</f>
        <v>1.2407833975589713E-2</v>
      </c>
      <c r="AZ78">
        <f>'2000 250 200 15 PP'!AZ78-'2000 250 200 0 PP'!AZ78</f>
        <v>6.7423660027498E-3</v>
      </c>
      <c r="BA78">
        <f>'2000 250 200 15 PP'!BA78-'2000 250 200 0 PP'!BA78</f>
        <v>4.1554789815117649E-3</v>
      </c>
      <c r="BB78">
        <f>'2000 250 200 15 PP'!BB78-'2000 250 200 0 PP'!BB78</f>
        <v>2.8333213038163468E-3</v>
      </c>
      <c r="BC78">
        <f>'2000 250 200 15 PP'!BC78-'2000 250 200 0 PP'!BC78</f>
        <v>2.0347219321831117E-3</v>
      </c>
      <c r="BD78">
        <f>'2000 250 200 15 PP'!BD78-'2000 250 200 0 PP'!BD78</f>
        <v>1.4681749674325256E-3</v>
      </c>
      <c r="BE78">
        <f>'2000 250 200 15 PP'!BE78-'2000 250 200 0 PP'!BE78</f>
        <v>1.0271032684325415E-3</v>
      </c>
      <c r="BF78">
        <f>'2000 250 200 15 PP'!BF78-'2000 250 200 0 PP'!BF78</f>
        <v>1.2581858987122786E-2</v>
      </c>
      <c r="BG78">
        <f>'2000 250 200 15 PP'!BG78-'2000 250 200 0 PP'!BG78</f>
        <v>6.2330477832365653E-3</v>
      </c>
      <c r="BH78">
        <f>'2000 250 200 15 PP'!BH78-'2000 250 200 0 PP'!BH78</f>
        <v>3.2779026563991573E-3</v>
      </c>
      <c r="BI78">
        <f>'2000 250 200 15 PP'!BI78-'2000 250 200 0 PP'!BI78</f>
        <v>1.9566350622169017E-3</v>
      </c>
      <c r="BJ78">
        <f>'2000 250 200 15 PP'!BJ78-'2000 250 200 0 PP'!BJ78</f>
        <v>1.3171856941570845E-3</v>
      </c>
      <c r="BK78">
        <f>'2000 250 200 15 PP'!BK78-'2000 250 200 0 PP'!BK78</f>
        <v>9.5375368160695653E-4</v>
      </c>
      <c r="BL78">
        <f>'2000 250 200 15 PP'!BL78-'2000 250 200 0 PP'!BL78</f>
        <v>7.0283717685915709E-4</v>
      </c>
      <c r="BM78">
        <f>'2000 250 200 15 PP'!BM78-'2000 250 200 0 PP'!BM78</f>
        <v>6.0929755716232492E-3</v>
      </c>
      <c r="BN78">
        <f>'2000 250 200 15 PP'!BN78-'2000 250 200 0 PP'!BN78</f>
        <v>3.0022523814244055E-3</v>
      </c>
      <c r="BO78">
        <f>'2000 250 200 15 PP'!BO78-'2000 250 200 0 PP'!BO78</f>
        <v>1.4934552509031564E-3</v>
      </c>
      <c r="BP78">
        <f>'2000 250 200 15 PP'!BP78-'2000 250 200 0 PP'!BP78</f>
        <v>8.3288775013807648E-4</v>
      </c>
      <c r="BQ78">
        <f>'2000 250 200 15 PP'!BQ78-'2000 250 200 0 PP'!BQ78</f>
        <v>5.3630306468270062E-4</v>
      </c>
      <c r="BR78">
        <f>'2000 250 200 15 PP'!BR78-'2000 250 200 0 PP'!BR78</f>
        <v>3.8644882730143673E-4</v>
      </c>
      <c r="BS78">
        <f>'2000 250 200 15 PP'!BS78-'2000 250 200 0 PP'!BS78</f>
        <v>3.1058374004050877E-3</v>
      </c>
      <c r="BT78">
        <f>'2000 250 200 15 PP'!BT78-'2000 250 200 0 PP'!BT78</f>
        <v>1.5499161357078271E-3</v>
      </c>
      <c r="BU78">
        <f>'2000 250 200 15 PP'!BU78-'2000 250 200 0 PP'!BU78</f>
        <v>7.2584401210797728E-4</v>
      </c>
      <c r="BV78">
        <f>'2000 250 200 15 PP'!BV78-'2000 250 200 0 PP'!BV78</f>
        <v>3.6592372485559491E-4</v>
      </c>
      <c r="BW78">
        <f>'2000 250 200 15 PP'!BW78-'2000 250 200 0 PP'!BW78</f>
        <v>2.1362158665408186E-4</v>
      </c>
      <c r="BX78">
        <f>'2000 250 200 15 PP'!BX78-'2000 250 200 0 PP'!BX78</f>
        <v>1.6558836839215513E-3</v>
      </c>
      <c r="BY78">
        <f>'2000 250 200 15 PP'!BY78-'2000 250 200 0 PP'!BY78</f>
        <v>8.6811695836159998E-4</v>
      </c>
      <c r="BZ78">
        <f>'2000 250 200 15 PP'!BZ78-'2000 250 200 0 PP'!BZ78</f>
        <v>3.9105234122386391E-4</v>
      </c>
      <c r="CA78">
        <f>'2000 250 200 15 PP'!CA78-'2000 250 200 0 PP'!CA78</f>
        <v>1.7798193656772665E-4</v>
      </c>
      <c r="CB78">
        <f>'2000 250 200 15 PP'!CB78-'2000 250 200 0 PP'!CB78</f>
        <v>8.8981714450331827E-4</v>
      </c>
      <c r="CC78">
        <f>'2000 250 200 15 PP'!CC78-'2000 250 200 0 PP'!CC78</f>
        <v>5.1612929322026766E-4</v>
      </c>
      <c r="CD78">
        <f>'2000 250 200 15 PP'!CD78-'2000 250 200 0 PP'!CD78</f>
        <v>2.3164987250945786E-4</v>
      </c>
      <c r="CE78">
        <f>'2000 250 200 15 PP'!CE78-'2000 250 200 0 PP'!CE78</f>
        <v>4.5467478133130138E-4</v>
      </c>
      <c r="CF78">
        <f>'2000 250 200 15 PP'!CF78-'2000 250 200 0 PP'!CF78</f>
        <v>3.1557713394037452E-4</v>
      </c>
      <c r="CG78">
        <f>'2000 250 200 15 PP'!CG78-'2000 250 200 0 PP'!CG78</f>
        <v>1.9708600068973973E-4</v>
      </c>
      <c r="CH78" s="7">
        <v>250</v>
      </c>
      <c r="CI78" s="8">
        <v>250</v>
      </c>
      <c r="CJ78" s="8">
        <v>240</v>
      </c>
      <c r="CK78" s="8">
        <f t="shared" si="25"/>
        <v>1</v>
      </c>
      <c r="CL78" s="8">
        <f t="shared" si="26"/>
        <v>1</v>
      </c>
      <c r="CM78">
        <f t="shared" si="27"/>
        <v>0.04</v>
      </c>
      <c r="CN78">
        <f t="shared" si="28"/>
        <v>375</v>
      </c>
      <c r="CO78">
        <f t="shared" si="29"/>
        <v>500</v>
      </c>
      <c r="CP78">
        <f t="shared" si="29"/>
        <v>625</v>
      </c>
      <c r="CQ78">
        <f t="shared" si="29"/>
        <v>750</v>
      </c>
      <c r="CR78">
        <f t="shared" si="29"/>
        <v>875</v>
      </c>
      <c r="CS78">
        <f t="shared" si="29"/>
        <v>1000</v>
      </c>
      <c r="CT78">
        <f t="shared" si="29"/>
        <v>1125</v>
      </c>
      <c r="CU78">
        <f t="shared" si="29"/>
        <v>1250</v>
      </c>
      <c r="CV78">
        <f t="shared" si="20"/>
        <v>1.5</v>
      </c>
      <c r="CW78">
        <f t="shared" si="20"/>
        <v>2</v>
      </c>
      <c r="CX78">
        <f t="shared" si="20"/>
        <v>2.5</v>
      </c>
      <c r="CY78">
        <f t="shared" si="20"/>
        <v>3</v>
      </c>
      <c r="CZ78">
        <f t="shared" si="20"/>
        <v>3.5</v>
      </c>
      <c r="DA78">
        <f t="shared" si="20"/>
        <v>4</v>
      </c>
      <c r="DB78">
        <f t="shared" si="20"/>
        <v>4.5</v>
      </c>
      <c r="DC78">
        <f t="shared" si="20"/>
        <v>5</v>
      </c>
      <c r="DD78" s="11">
        <f t="shared" si="21"/>
        <v>2.6666666666666668E-2</v>
      </c>
      <c r="DE78" s="11">
        <f t="shared" si="21"/>
        <v>0.02</v>
      </c>
      <c r="DF78" s="11">
        <f t="shared" si="21"/>
        <v>1.6E-2</v>
      </c>
      <c r="DG78" s="11">
        <f t="shared" si="21"/>
        <v>1.3333333333333334E-2</v>
      </c>
      <c r="DH78" s="11">
        <f t="shared" si="21"/>
        <v>1.1428571428571429E-2</v>
      </c>
      <c r="DI78" s="11">
        <f t="shared" si="21"/>
        <v>0.01</v>
      </c>
      <c r="DJ78" s="11">
        <f t="shared" si="21"/>
        <v>8.8888888888888889E-3</v>
      </c>
      <c r="DK78" s="11">
        <f t="shared" si="21"/>
        <v>8.0000000000000002E-3</v>
      </c>
    </row>
    <row r="79" spans="1:115">
      <c r="A79">
        <f>'2000 250 200 1'!A80</f>
        <v>76</v>
      </c>
      <c r="B79">
        <f t="shared" si="23"/>
        <v>-760</v>
      </c>
      <c r="C79">
        <f>'2000 250 200 1'!B80</f>
        <v>6.5019999999999998</v>
      </c>
      <c r="D79">
        <f t="shared" si="24"/>
        <v>0.81304696516010788</v>
      </c>
      <c r="E79">
        <f>2*('2000 250 200 15 PP'!E79-'2000 250 200 0 PP'!E79)/('2000 250 200 15 PP'!E79+'2000 250 200 0 PP'!E79)</f>
        <v>0.13015333593390832</v>
      </c>
      <c r="F79">
        <f>2*('2000 250 200 15 PP'!F79-'2000 250 200 0 PP'!F79)/('2000 250 200 15 PP'!F79+'2000 250 200 0 PP'!F79)</f>
        <v>7.390278945852706E-2</v>
      </c>
      <c r="G79">
        <f>2*('2000 250 200 15 PP'!G79-'2000 250 200 0 PP'!G79)/('2000 250 200 15 PP'!G79+'2000 250 200 0 PP'!G79)</f>
        <v>4.6139254689795885E-2</v>
      </c>
      <c r="H79">
        <f>2*('2000 250 200 15 PP'!H79-'2000 250 200 0 PP'!H79)/('2000 250 200 15 PP'!H79+'2000 250 200 0 PP'!H79)</f>
        <v>3.1385898656296624E-2</v>
      </c>
      <c r="I79">
        <f>2*('2000 250 200 15 PP'!I79-'2000 250 200 0 PP'!I79)/('2000 250 200 15 PP'!I79+'2000 250 200 0 PP'!I79)</f>
        <v>2.2554464035599176E-2</v>
      </c>
      <c r="J79">
        <f>2*('2000 250 200 15 PP'!J79-'2000 250 200 0 PP'!J79)/('2000 250 200 15 PP'!J79+'2000 250 200 0 PP'!J79)</f>
        <v>1.6673577511485446E-2</v>
      </c>
      <c r="K79">
        <f>2*('2000 250 200 15 PP'!K79-'2000 250 200 0 PP'!K79)/('2000 250 200 15 PP'!K79+'2000 250 200 0 PP'!K79)</f>
        <v>1.2467956734528817E-2</v>
      </c>
      <c r="L79">
        <f>2*('2000 250 200 15 PP'!L79-'2000 250 200 0 PP'!L79)/('2000 250 200 15 PP'!L79+'2000 250 200 0 PP'!L79)</f>
        <v>9.3766558512504618E-3</v>
      </c>
      <c r="M79">
        <f>2*('2000 250 200 15 PP'!M79-'2000 250 200 0 PP'!M79)/('2000 250 200 15 PP'!M79+'2000 250 200 0 PP'!M79)</f>
        <v>7.1337764176460138E-3</v>
      </c>
      <c r="N79">
        <f>2*('2000 250 200 15 PP'!N79-'2000 250 200 0 PP'!N79)/('2000 250 200 15 PP'!N79+'2000 250 200 0 PP'!N79)</f>
        <v>0.47816083358517208</v>
      </c>
      <c r="O79">
        <f>2*('2000 250 200 15 PP'!O79-'2000 250 200 0 PP'!O79)/('2000 250 200 15 PP'!O79+'2000 250 200 0 PP'!O79)</f>
        <v>0.22879570567766044</v>
      </c>
      <c r="P79">
        <f>2*('2000 250 200 15 PP'!P79-'2000 250 200 0 PP'!P79)/('2000 250 200 15 PP'!P79+'2000 250 200 0 PP'!P79)</f>
        <v>0.11841886637954598</v>
      </c>
      <c r="Q79">
        <f>2*('2000 250 200 15 PP'!Q79-'2000 250 200 0 PP'!Q79)/('2000 250 200 15 PP'!Q79+'2000 250 200 0 PP'!Q79)</f>
        <v>7.0073896133251976E-2</v>
      </c>
      <c r="R79">
        <f>2*('2000 250 200 15 PP'!R79-'2000 250 200 0 PP'!R79)/('2000 250 200 15 PP'!R79+'2000 250 200 0 PP'!R79)</f>
        <v>4.6298486208326328E-2</v>
      </c>
      <c r="S79">
        <f>2*('2000 250 200 15 PP'!S79-'2000 250 200 0 PP'!S79)/('2000 250 200 15 PP'!S79+'2000 250 200 0 PP'!S79)</f>
        <v>3.2806709368999834E-2</v>
      </c>
      <c r="T79">
        <f>2*('2000 250 200 15 PP'!T79-'2000 250 200 0 PP'!T79)/('2000 250 200 15 PP'!T79+'2000 250 200 0 PP'!T79)</f>
        <v>2.4062041492508898E-2</v>
      </c>
      <c r="U79">
        <f>2*('2000 250 200 15 PP'!U79-'2000 250 200 0 PP'!U79)/('2000 250 200 15 PP'!U79+'2000 250 200 0 PP'!U79)</f>
        <v>1.7813847991001237E-2</v>
      </c>
      <c r="V79">
        <f>2*('2000 250 200 15 PP'!V79-'2000 250 200 0 PP'!V79)/('2000 250 200 15 PP'!V79+'2000 250 200 0 PP'!V79)</f>
        <v>4.4110995363325083</v>
      </c>
      <c r="W79">
        <f>2*('2000 250 200 15 PP'!W79-'2000 250 200 0 PP'!W79)/('2000 250 200 15 PP'!W79+'2000 250 200 0 PP'!W79)</f>
        <v>2.1519928622699567</v>
      </c>
      <c r="X79">
        <f>2*('2000 250 200 15 PP'!X79-'2000 250 200 0 PP'!X79)/('2000 250 200 15 PP'!X79+'2000 250 200 0 PP'!X79)</f>
        <v>0.61030511762410733</v>
      </c>
      <c r="Y79">
        <f>2*('2000 250 200 15 PP'!Y79-'2000 250 200 0 PP'!Y79)/('2000 250 200 15 PP'!Y79+'2000 250 200 0 PP'!Y79)</f>
        <v>0.22865672509248297</v>
      </c>
      <c r="Z79">
        <f>2*('2000 250 200 15 PP'!Z79-'2000 250 200 0 PP'!Z79)/('2000 250 200 15 PP'!Z79+'2000 250 200 0 PP'!Z79)</f>
        <v>0.11450918716314461</v>
      </c>
      <c r="AA79">
        <f>2*('2000 250 200 15 PP'!AA79-'2000 250 200 0 PP'!AA79)/('2000 250 200 15 PP'!AA79+'2000 250 200 0 PP'!AA79)</f>
        <v>6.9489749855797714E-2</v>
      </c>
      <c r="AB79">
        <f>2*('2000 250 200 15 PP'!AB79-'2000 250 200 0 PP'!AB79)/('2000 250 200 15 PP'!AB79+'2000 250 200 0 PP'!AB79)</f>
        <v>4.7236293562733921E-2</v>
      </c>
      <c r="AC79">
        <f>2*('2000 250 200 15 PP'!AC79-'2000 250 200 0 PP'!AC79)/('2000 250 200 15 PP'!AC79+'2000 250 200 0 PP'!AC79)</f>
        <v>17.845747295185106</v>
      </c>
      <c r="AD79">
        <f>2*('2000 250 200 15 PP'!AD79-'2000 250 200 0 PP'!AD79)/('2000 250 200 15 PP'!AD79+'2000 250 200 0 PP'!AD79)</f>
        <v>-2.1463702987190749</v>
      </c>
      <c r="AE79">
        <f>2*('2000 250 200 15 PP'!AE79-'2000 250 200 0 PP'!AE79)/('2000 250 200 15 PP'!AE79+'2000 250 200 0 PP'!AE79)</f>
        <v>-0.9401553182125244</v>
      </c>
      <c r="AF79">
        <f>2*('2000 250 200 15 PP'!AF79-'2000 250 200 0 PP'!AF79)/('2000 250 200 15 PP'!AF79+'2000 250 200 0 PP'!AF79)</f>
        <v>-1.0107278315652366</v>
      </c>
      <c r="AG79">
        <f>2*('2000 250 200 15 PP'!AG79-'2000 250 200 0 PP'!AG79)/('2000 250 200 15 PP'!AG79+'2000 250 200 0 PP'!AG79)</f>
        <v>1.7498468998594376</v>
      </c>
      <c r="AH79">
        <f>2*('2000 250 200 15 PP'!AH79-'2000 250 200 0 PP'!AH79)/('2000 250 200 15 PP'!AH79+'2000 250 200 0 PP'!AH79)</f>
        <v>0.25108953270333428</v>
      </c>
      <c r="AI79">
        <f>2*('2000 250 200 15 PP'!AI79-'2000 250 200 0 PP'!AI79)/('2000 250 200 15 PP'!AI79+'2000 250 200 0 PP'!AI79)</f>
        <v>2.4751953832523399</v>
      </c>
      <c r="AJ79">
        <f>2*('2000 250 200 15 PP'!AJ79-'2000 250 200 0 PP'!AJ79)/('2000 250 200 15 PP'!AJ79+'2000 250 200 0 PP'!AJ79)</f>
        <v>-14.400233440963575</v>
      </c>
      <c r="AK79">
        <f>2*('2000 250 200 15 PP'!AK79-'2000 250 200 0 PP'!AK79)/('2000 250 200 15 PP'!AK79+'2000 250 200 0 PP'!AK79)</f>
        <v>-0.89068280751124884</v>
      </c>
      <c r="AL79">
        <f>2*('2000 250 200 15 PP'!AL79-'2000 250 200 0 PP'!AL79)/('2000 250 200 15 PP'!AL79+'2000 250 200 0 PP'!AL79)</f>
        <v>-0.38864789621758805</v>
      </c>
      <c r="AM79">
        <f>2*('2000 250 200 15 PP'!AM79-'2000 250 200 0 PP'!AM79)/('2000 250 200 15 PP'!AM79+'2000 250 200 0 PP'!AM79)</f>
        <v>-0.2543249955856447</v>
      </c>
      <c r="AN79">
        <f>2*('2000 250 200 15 PP'!AN79-'2000 250 200 0 PP'!AN79)/('2000 250 200 15 PP'!AN79+'2000 250 200 0 PP'!AN79)</f>
        <v>1.3874524304106599</v>
      </c>
      <c r="AO79">
        <f>2*('2000 250 200 15 PP'!AO79-'2000 250 200 0 PP'!AO79)/('2000 250 200 15 PP'!AO79+'2000 250 200 0 PP'!AO79)</f>
        <v>1.8262934588851663</v>
      </c>
      <c r="AP79">
        <f>2*('2000 250 200 15 PP'!AP79-'2000 250 200 0 PP'!AP79)/('2000 250 200 15 PP'!AP79+'2000 250 200 0 PP'!AP79)</f>
        <v>-5.6698778796032858</v>
      </c>
      <c r="AQ79">
        <f>2*('2000 250 200 15 PP'!AQ79-'2000 250 200 0 PP'!AQ79)/('2000 250 200 15 PP'!AQ79+'2000 250 200 0 PP'!AQ79)</f>
        <v>-0.65920064786184984</v>
      </c>
      <c r="AR79">
        <f>2*('2000 250 200 15 PP'!AR79-'2000 250 200 0 PP'!AR79)/('2000 250 200 15 PP'!AR79+'2000 250 200 0 PP'!AR79)</f>
        <v>1.1804651930060459</v>
      </c>
      <c r="AS79">
        <f>2*('2000 250 200 15 PP'!AS79-'2000 250 200 0 PP'!AS79)/('2000 250 200 15 PP'!AS79+'2000 250 200 0 PP'!AS79)</f>
        <v>1.058104033463642</v>
      </c>
      <c r="AT79">
        <f>2*('2000 250 200 15 PP'!AT79-'2000 250 200 0 PP'!AT79)/('2000 250 200 15 PP'!AT79+'2000 250 200 0 PP'!AT79)</f>
        <v>1.6624168948029991</v>
      </c>
      <c r="AU79">
        <f>2*('2000 250 200 15 PP'!AU79-'2000 250 200 0 PP'!AU79)/('2000 250 200 15 PP'!AU79+'2000 250 200 0 PP'!AU79)</f>
        <v>1.3159899641298478</v>
      </c>
      <c r="AV79">
        <f>2*('2000 250 200 15 PP'!AV79-'2000 250 200 0 PP'!AV79)/('2000 250 200 15 PP'!AV79+'2000 250 200 0 PP'!AV79)</f>
        <v>0.8864886919528101</v>
      </c>
      <c r="AW79">
        <f>2*('2000 250 200 15 PP'!AW79-'2000 250 200 0 PP'!AW79)/('2000 250 200 15 PP'!AW79+'2000 250 200 0 PP'!AW79)</f>
        <v>4.0126763449726877</v>
      </c>
      <c r="AX79">
        <f>'2000 250 200 15 PP'!AX79-'2000 250 200 0 PP'!AX79</f>
        <v>2.804403941434315E-2</v>
      </c>
      <c r="AY79">
        <f>'2000 250 200 15 PP'!AY79-'2000 250 200 0 PP'!AY79</f>
        <v>1.3800762466195077E-2</v>
      </c>
      <c r="AZ79">
        <f>'2000 250 200 15 PP'!AZ79-'2000 250 200 0 PP'!AZ79</f>
        <v>7.3162620609230483E-3</v>
      </c>
      <c r="BA79">
        <f>'2000 250 200 15 PP'!BA79-'2000 250 200 0 PP'!BA79</f>
        <v>4.370196944176119E-3</v>
      </c>
      <c r="BB79">
        <f>'2000 250 200 15 PP'!BB79-'2000 250 200 0 PP'!BB79</f>
        <v>2.9050275956926247E-3</v>
      </c>
      <c r="BC79">
        <f>'2000 250 200 15 PP'!BC79-'2000 250 200 0 PP'!BC79</f>
        <v>2.074963781848238E-3</v>
      </c>
      <c r="BD79">
        <f>'2000 250 200 15 PP'!BD79-'2000 250 200 0 PP'!BD79</f>
        <v>1.5243098996328974E-3</v>
      </c>
      <c r="BE79">
        <f>'2000 250 200 15 PP'!BE79-'2000 250 200 0 PP'!BE79</f>
        <v>1.1060231103324908E-3</v>
      </c>
      <c r="BF79">
        <f>'2000 250 200 15 PP'!BF79-'2000 250 200 0 PP'!BF79</f>
        <v>1.3870685997915744E-2</v>
      </c>
      <c r="BG79">
        <f>'2000 250 200 15 PP'!BG79-'2000 250 200 0 PP'!BG79</f>
        <v>6.7898525030073544E-3</v>
      </c>
      <c r="BH79">
        <f>'2000 250 200 15 PP'!BH79-'2000 250 200 0 PP'!BH79</f>
        <v>3.4833970085928938E-3</v>
      </c>
      <c r="BI79">
        <f>'2000 250 200 15 PP'!BI79-'2000 250 200 0 PP'!BI79</f>
        <v>2.004981175419555E-3</v>
      </c>
      <c r="BJ79">
        <f>'2000 250 200 15 PP'!BJ79-'2000 250 200 0 PP'!BJ79</f>
        <v>1.2982894458859525E-3</v>
      </c>
      <c r="BK79">
        <f>'2000 250 200 15 PP'!BK79-'2000 250 200 0 PP'!BK79</f>
        <v>9.2270847523760052E-4</v>
      </c>
      <c r="BL79">
        <f>'2000 250 200 15 PP'!BL79-'2000 250 200 0 PP'!BL79</f>
        <v>6.8834466450019838E-4</v>
      </c>
      <c r="BM79">
        <f>'2000 250 200 15 PP'!BM79-'2000 250 200 0 PP'!BM79</f>
        <v>6.6472101564980851E-3</v>
      </c>
      <c r="BN79">
        <f>'2000 250 200 15 PP'!BN79-'2000 250 200 0 PP'!BN79</f>
        <v>3.2401206300168455E-3</v>
      </c>
      <c r="BO79">
        <f>'2000 250 200 15 PP'!BO79-'2000 250 200 0 PP'!BO79</f>
        <v>1.5794048024118073E-3</v>
      </c>
      <c r="BP79">
        <f>'2000 250 200 15 PP'!BP79-'2000 250 200 0 PP'!BP79</f>
        <v>8.5111167530431734E-4</v>
      </c>
      <c r="BQ79">
        <f>'2000 250 200 15 PP'!BQ79-'2000 250 200 0 PP'!BQ79</f>
        <v>5.1796815851104321E-4</v>
      </c>
      <c r="BR79">
        <f>'2000 250 200 15 PP'!BR79-'2000 250 200 0 PP'!BR79</f>
        <v>3.5599649341399794E-4</v>
      </c>
      <c r="BS79">
        <f>'2000 250 200 15 PP'!BS79-'2000 250 200 0 PP'!BS79</f>
        <v>3.3711166422999749E-3</v>
      </c>
      <c r="BT79">
        <f>'2000 250 200 15 PP'!BT79-'2000 250 200 0 PP'!BT79</f>
        <v>1.6665498545581667E-3</v>
      </c>
      <c r="BU79">
        <f>'2000 250 200 15 PP'!BU79-'2000 250 200 0 PP'!BU79</f>
        <v>7.7032174896632247E-4</v>
      </c>
      <c r="BV79">
        <f>'2000 250 200 15 PP'!BV79-'2000 250 200 0 PP'!BV79</f>
        <v>3.8304854365427707E-4</v>
      </c>
      <c r="BW79">
        <f>'2000 250 200 15 PP'!BW79-'2000 250 200 0 PP'!BW79</f>
        <v>2.1060419643298498E-4</v>
      </c>
      <c r="BX79">
        <f>'2000 250 200 15 PP'!BX79-'2000 250 200 0 PP'!BX79</f>
        <v>1.7894487652450059E-3</v>
      </c>
      <c r="BY79">
        <f>'2000 250 200 15 PP'!BY79-'2000 250 200 0 PP'!BY79</f>
        <v>9.298830195971665E-4</v>
      </c>
      <c r="BZ79">
        <f>'2000 250 200 15 PP'!BZ79-'2000 250 200 0 PP'!BZ79</f>
        <v>4.131756030314658E-4</v>
      </c>
      <c r="CA79">
        <f>'2000 250 200 15 PP'!CA79-'2000 250 200 0 PP'!CA79</f>
        <v>1.9235712332465354E-4</v>
      </c>
      <c r="CB79">
        <f>'2000 250 200 15 PP'!CB79-'2000 250 200 0 PP'!CB79</f>
        <v>9.5558506087684556E-4</v>
      </c>
      <c r="CC79">
        <f>'2000 250 200 15 PP'!CC79-'2000 250 200 0 PP'!CC79</f>
        <v>5.5138745099955592E-4</v>
      </c>
      <c r="CD79">
        <f>'2000 250 200 15 PP'!CD79-'2000 250 200 0 PP'!CD79</f>
        <v>2.3929262727500982E-4</v>
      </c>
      <c r="CE79">
        <f>'2000 250 200 15 PP'!CE79-'2000 250 200 0 PP'!CE79</f>
        <v>4.8221147351259618E-4</v>
      </c>
      <c r="CF79">
        <f>'2000 250 200 15 PP'!CF79-'2000 250 200 0 PP'!CF79</f>
        <v>3.3959772967213074E-4</v>
      </c>
      <c r="CG79">
        <f>'2000 250 200 15 PP'!CG79-'2000 250 200 0 PP'!CG79</f>
        <v>1.9996431271084519E-4</v>
      </c>
      <c r="CH79" s="7">
        <v>250</v>
      </c>
      <c r="CI79" s="8">
        <v>250</v>
      </c>
      <c r="CJ79" s="8">
        <v>240</v>
      </c>
      <c r="CK79" s="8">
        <f t="shared" si="25"/>
        <v>1</v>
      </c>
      <c r="CL79" s="8">
        <f t="shared" si="26"/>
        <v>1</v>
      </c>
      <c r="CM79">
        <f t="shared" si="27"/>
        <v>0.04</v>
      </c>
      <c r="CN79">
        <f t="shared" si="28"/>
        <v>375</v>
      </c>
      <c r="CO79">
        <f t="shared" si="29"/>
        <v>500</v>
      </c>
      <c r="CP79">
        <f t="shared" si="29"/>
        <v>625</v>
      </c>
      <c r="CQ79">
        <f t="shared" si="29"/>
        <v>750</v>
      </c>
      <c r="CR79">
        <f t="shared" si="29"/>
        <v>875</v>
      </c>
      <c r="CS79">
        <f t="shared" si="29"/>
        <v>1000</v>
      </c>
      <c r="CT79">
        <f t="shared" si="29"/>
        <v>1125</v>
      </c>
      <c r="CU79">
        <f t="shared" si="29"/>
        <v>1250</v>
      </c>
      <c r="CV79">
        <f t="shared" si="20"/>
        <v>1.5</v>
      </c>
      <c r="CW79">
        <f t="shared" si="20"/>
        <v>2</v>
      </c>
      <c r="CX79">
        <f t="shared" si="20"/>
        <v>2.5</v>
      </c>
      <c r="CY79">
        <f t="shared" si="20"/>
        <v>3</v>
      </c>
      <c r="CZ79">
        <f t="shared" si="20"/>
        <v>3.5</v>
      </c>
      <c r="DA79">
        <f t="shared" si="20"/>
        <v>4</v>
      </c>
      <c r="DB79">
        <f t="shared" si="20"/>
        <v>4.5</v>
      </c>
      <c r="DC79">
        <f t="shared" si="20"/>
        <v>5</v>
      </c>
      <c r="DD79" s="11">
        <f t="shared" si="21"/>
        <v>2.6666666666666668E-2</v>
      </c>
      <c r="DE79" s="11">
        <f t="shared" si="21"/>
        <v>0.02</v>
      </c>
      <c r="DF79" s="11">
        <f t="shared" si="21"/>
        <v>1.6E-2</v>
      </c>
      <c r="DG79" s="11">
        <f t="shared" si="21"/>
        <v>1.3333333333333334E-2</v>
      </c>
      <c r="DH79" s="11">
        <f t="shared" si="21"/>
        <v>1.1428571428571429E-2</v>
      </c>
      <c r="DI79" s="11">
        <f t="shared" si="21"/>
        <v>0.01</v>
      </c>
      <c r="DJ79" s="11">
        <f t="shared" si="21"/>
        <v>8.8888888888888889E-3</v>
      </c>
      <c r="DK79" s="11">
        <f t="shared" si="21"/>
        <v>8.0000000000000002E-3</v>
      </c>
    </row>
    <row r="80" spans="1:115">
      <c r="A80">
        <f>'2000 250 200 1'!A81</f>
        <v>77</v>
      </c>
      <c r="B80">
        <f t="shared" si="23"/>
        <v>-770</v>
      </c>
      <c r="C80">
        <f>'2000 250 200 1'!B81</f>
        <v>7.298</v>
      </c>
      <c r="D80">
        <f t="shared" si="24"/>
        <v>0.86320385902862951</v>
      </c>
      <c r="E80">
        <f>2*('2000 250 200 15 PP'!E80-'2000 250 200 0 PP'!E80)/('2000 250 200 15 PP'!E80+'2000 250 200 0 PP'!E80)</f>
        <v>0.1431126469171301</v>
      </c>
      <c r="F80">
        <f>2*('2000 250 200 15 PP'!F80-'2000 250 200 0 PP'!F80)/('2000 250 200 15 PP'!F80+'2000 250 200 0 PP'!F80)</f>
        <v>7.9989168835956373E-2</v>
      </c>
      <c r="G80">
        <f>2*('2000 250 200 15 PP'!G80-'2000 250 200 0 PP'!G80)/('2000 250 200 15 PP'!G80+'2000 250 200 0 PP'!G80)</f>
        <v>4.9065356641659938E-2</v>
      </c>
      <c r="H80">
        <f>2*('2000 250 200 15 PP'!H80-'2000 250 200 0 PP'!H80)/('2000 250 200 15 PP'!H80+'2000 250 200 0 PP'!H80)</f>
        <v>3.2959429851470955E-2</v>
      </c>
      <c r="I80">
        <f>2*('2000 250 200 15 PP'!I80-'2000 250 200 0 PP'!I80)/('2000 250 200 15 PP'!I80+'2000 250 200 0 PP'!I80)</f>
        <v>2.3593896147550419E-2</v>
      </c>
      <c r="J80">
        <f>2*('2000 250 200 15 PP'!J80-'2000 250 200 0 PP'!J80)/('2000 250 200 15 PP'!J80+'2000 250 200 0 PP'!J80)</f>
        <v>1.7530492857516712E-2</v>
      </c>
      <c r="K80">
        <f>2*('2000 250 200 15 PP'!K80-'2000 250 200 0 PP'!K80)/('2000 250 200 15 PP'!K80+'2000 250 200 0 PP'!K80)</f>
        <v>1.3258365753507473E-2</v>
      </c>
      <c r="L80">
        <f>2*('2000 250 200 15 PP'!L80-'2000 250 200 0 PP'!L80)/('2000 250 200 15 PP'!L80+'2000 250 200 0 PP'!L80)</f>
        <v>1.0105059648498088E-2</v>
      </c>
      <c r="M80">
        <f>2*('2000 250 200 15 PP'!M80-'2000 250 200 0 PP'!M80)/('2000 250 200 15 PP'!M80+'2000 250 200 0 PP'!M80)</f>
        <v>7.7642498873840768E-3</v>
      </c>
      <c r="N80">
        <f>2*('2000 250 200 15 PP'!N80-'2000 250 200 0 PP'!N80)/('2000 250 200 15 PP'!N80+'2000 250 200 0 PP'!N80)</f>
        <v>0.55866676534413306</v>
      </c>
      <c r="O80">
        <f>2*('2000 250 200 15 PP'!O80-'2000 250 200 0 PP'!O80)/('2000 250 200 15 PP'!O80+'2000 250 200 0 PP'!O80)</f>
        <v>0.26984069406492056</v>
      </c>
      <c r="P80">
        <f>2*('2000 250 200 15 PP'!P80-'2000 250 200 0 PP'!P80)/('2000 250 200 15 PP'!P80+'2000 250 200 0 PP'!P80)</f>
        <v>0.13676111406166441</v>
      </c>
      <c r="Q80">
        <f>2*('2000 250 200 15 PP'!Q80-'2000 250 200 0 PP'!Q80)/('2000 250 200 15 PP'!Q80+'2000 250 200 0 PP'!Q80)</f>
        <v>7.8485326788823237E-2</v>
      </c>
      <c r="R80">
        <f>2*('2000 250 200 15 PP'!R80-'2000 250 200 0 PP'!R80)/('2000 250 200 15 PP'!R80+'2000 250 200 0 PP'!R80)</f>
        <v>5.0554584550982967E-2</v>
      </c>
      <c r="S80">
        <f>2*('2000 250 200 15 PP'!S80-'2000 250 200 0 PP'!S80)/('2000 250 200 15 PP'!S80+'2000 250 200 0 PP'!S80)</f>
        <v>3.538873451216492E-2</v>
      </c>
      <c r="T80">
        <f>2*('2000 250 200 15 PP'!T80-'2000 250 200 0 PP'!T80)/('2000 250 200 15 PP'!T80+'2000 250 200 0 PP'!T80)</f>
        <v>2.5985808742727802E-2</v>
      </c>
      <c r="U80">
        <f>2*('2000 250 200 15 PP'!U80-'2000 250 200 0 PP'!U80)/('2000 250 200 15 PP'!U80+'2000 250 200 0 PP'!U80)</f>
        <v>1.9453157770955715E-2</v>
      </c>
      <c r="V80">
        <f>2*('2000 250 200 15 PP'!V80-'2000 250 200 0 PP'!V80)/('2000 250 200 15 PP'!V80+'2000 250 200 0 PP'!V80)</f>
        <v>3.9776054598158286</v>
      </c>
      <c r="W80">
        <f>2*('2000 250 200 15 PP'!W80-'2000 250 200 0 PP'!W80)/('2000 250 200 15 PP'!W80+'2000 250 200 0 PP'!W80)</f>
        <v>2.9432831360695739</v>
      </c>
      <c r="X80">
        <f>2*('2000 250 200 15 PP'!X80-'2000 250 200 0 PP'!X80)/('2000 250 200 15 PP'!X80+'2000 250 200 0 PP'!X80)</f>
        <v>0.89939793848638316</v>
      </c>
      <c r="Y80">
        <f>2*('2000 250 200 15 PP'!Y80-'2000 250 200 0 PP'!Y80)/('2000 250 200 15 PP'!Y80+'2000 250 200 0 PP'!Y80)</f>
        <v>0.31039197667232066</v>
      </c>
      <c r="Z80">
        <f>2*('2000 250 200 15 PP'!Z80-'2000 250 200 0 PP'!Z80)/('2000 250 200 15 PP'!Z80+'2000 250 200 0 PP'!Z80)</f>
        <v>0.14246279367293582</v>
      </c>
      <c r="AA80">
        <f>2*('2000 250 200 15 PP'!AA80-'2000 250 200 0 PP'!AA80)/('2000 250 200 15 PP'!AA80+'2000 250 200 0 PP'!AA80)</f>
        <v>8.1304341637553582E-2</v>
      </c>
      <c r="AB80">
        <f>2*('2000 250 200 15 PP'!AB80-'2000 250 200 0 PP'!AB80)/('2000 250 200 15 PP'!AB80+'2000 250 200 0 PP'!AB80)</f>
        <v>5.352885224596373E-2</v>
      </c>
      <c r="AC80">
        <f>2*('2000 250 200 15 PP'!AC80-'2000 250 200 0 PP'!AC80)/('2000 250 200 15 PP'!AC80+'2000 250 200 0 PP'!AC80)</f>
        <v>5.3010013830377352</v>
      </c>
      <c r="AD80">
        <f>2*('2000 250 200 15 PP'!AD80-'2000 250 200 0 PP'!AD80)/('2000 250 200 15 PP'!AD80+'2000 250 200 0 PP'!AD80)</f>
        <v>-3.8973043065346245</v>
      </c>
      <c r="AE80">
        <f>2*('2000 250 200 15 PP'!AE80-'2000 250 200 0 PP'!AE80)/('2000 250 200 15 PP'!AE80+'2000 250 200 0 PP'!AE80)</f>
        <v>-1.1377612545047247</v>
      </c>
      <c r="AF80">
        <f>2*('2000 250 200 15 PP'!AF80-'2000 250 200 0 PP'!AF80)/('2000 250 200 15 PP'!AF80+'2000 250 200 0 PP'!AF80)</f>
        <v>-0.81159377809582334</v>
      </c>
      <c r="AG80">
        <f>2*('2000 250 200 15 PP'!AG80-'2000 250 200 0 PP'!AG80)/('2000 250 200 15 PP'!AG80+'2000 250 200 0 PP'!AG80)</f>
        <v>-1.9504557518534704</v>
      </c>
      <c r="AH80">
        <f>2*('2000 250 200 15 PP'!AH80-'2000 250 200 0 PP'!AH80)/('2000 250 200 15 PP'!AH80+'2000 250 200 0 PP'!AH80)</f>
        <v>0.48849082159137347</v>
      </c>
      <c r="AI80">
        <f>2*('2000 250 200 15 PP'!AI80-'2000 250 200 0 PP'!AI80)/('2000 250 200 15 PP'!AI80+'2000 250 200 0 PP'!AI80)</f>
        <v>2.0555607464893333</v>
      </c>
      <c r="AJ80">
        <f>2*('2000 250 200 15 PP'!AJ80-'2000 250 200 0 PP'!AJ80)/('2000 250 200 15 PP'!AJ80+'2000 250 200 0 PP'!AJ80)</f>
        <v>6.5008351617232218</v>
      </c>
      <c r="AK80">
        <f>2*('2000 250 200 15 PP'!AK80-'2000 250 200 0 PP'!AK80)/('2000 250 200 15 PP'!AK80+'2000 250 200 0 PP'!AK80)</f>
        <v>-1.6453034825923962</v>
      </c>
      <c r="AL80">
        <f>2*('2000 250 200 15 PP'!AL80-'2000 250 200 0 PP'!AL80)/('2000 250 200 15 PP'!AL80+'2000 250 200 0 PP'!AL80)</f>
        <v>-0.52489077367741244</v>
      </c>
      <c r="AM80">
        <f>2*('2000 250 200 15 PP'!AM80-'2000 250 200 0 PP'!AM80)/('2000 250 200 15 PP'!AM80+'2000 250 200 0 PP'!AM80)</f>
        <v>-0.27720315720407906</v>
      </c>
      <c r="AN80">
        <f>2*('2000 250 200 15 PP'!AN80-'2000 250 200 0 PP'!AN80)/('2000 250 200 15 PP'!AN80+'2000 250 200 0 PP'!AN80)</f>
        <v>1.4061717298910317</v>
      </c>
      <c r="AO80">
        <f>2*('2000 250 200 15 PP'!AO80-'2000 250 200 0 PP'!AO80)/('2000 250 200 15 PP'!AO80+'2000 250 200 0 PP'!AO80)</f>
        <v>1.647184751149064</v>
      </c>
      <c r="AP80">
        <f>2*('2000 250 200 15 PP'!AP80-'2000 250 200 0 PP'!AP80)/('2000 250 200 15 PP'!AP80+'2000 250 200 0 PP'!AP80)</f>
        <v>4.0834469986028754</v>
      </c>
      <c r="AQ80">
        <f>2*('2000 250 200 15 PP'!AQ80-'2000 250 200 0 PP'!AQ80)/('2000 250 200 15 PP'!AQ80+'2000 250 200 0 PP'!AQ80)</f>
        <v>-1.5273793353579828</v>
      </c>
      <c r="AR80">
        <f>2*('2000 250 200 15 PP'!AR80-'2000 250 200 0 PP'!AR80)/('2000 250 200 15 PP'!AR80+'2000 250 200 0 PP'!AR80)</f>
        <v>1.2697538072274337</v>
      </c>
      <c r="AS80">
        <f>2*('2000 250 200 15 PP'!AS80-'2000 250 200 0 PP'!AS80)/('2000 250 200 15 PP'!AS80+'2000 250 200 0 PP'!AS80)</f>
        <v>1.2344818135546063</v>
      </c>
      <c r="AT80">
        <f>2*('2000 250 200 15 PP'!AT80-'2000 250 200 0 PP'!AT80)/('2000 250 200 15 PP'!AT80+'2000 250 200 0 PP'!AT80)</f>
        <v>1.2598986148114402</v>
      </c>
      <c r="AU80">
        <f>2*('2000 250 200 15 PP'!AU80-'2000 250 200 0 PP'!AU80)/('2000 250 200 15 PP'!AU80+'2000 250 200 0 PP'!AU80)</f>
        <v>1.3028417060929656</v>
      </c>
      <c r="AV80">
        <f>2*('2000 250 200 15 PP'!AV80-'2000 250 200 0 PP'!AV80)/('2000 250 200 15 PP'!AV80+'2000 250 200 0 PP'!AV80)</f>
        <v>1.221329610757155</v>
      </c>
      <c r="AW80">
        <f>2*('2000 250 200 15 PP'!AW80-'2000 250 200 0 PP'!AW80)/('2000 250 200 15 PP'!AW80+'2000 250 200 0 PP'!AW80)</f>
        <v>1.4348179858549568</v>
      </c>
      <c r="AX80">
        <f>'2000 250 200 15 PP'!AX80-'2000 250 200 0 PP'!AX80</f>
        <v>3.1506437846834962E-2</v>
      </c>
      <c r="AY80">
        <f>'2000 250 200 15 PP'!AY80-'2000 250 200 0 PP'!AY80</f>
        <v>1.5390819602179168E-2</v>
      </c>
      <c r="AZ80">
        <f>'2000 250 200 15 PP'!AZ80-'2000 250 200 0 PP'!AZ80</f>
        <v>7.9994751308569839E-3</v>
      </c>
      <c r="BA80">
        <f>'2000 250 200 15 PP'!BA80-'2000 250 200 0 PP'!BA80</f>
        <v>4.6429904775124597E-3</v>
      </c>
      <c r="BB80">
        <f>'2000 250 200 15 PP'!BB80-'2000 250 200 0 PP'!BB80</f>
        <v>3.001051536606722E-3</v>
      </c>
      <c r="BC80">
        <f>'2000 250 200 15 PP'!BC80-'2000 250 200 0 PP'!BC80</f>
        <v>2.1118126225831424E-3</v>
      </c>
      <c r="BD80">
        <f>'2000 250 200 15 PP'!BD80-'2000 250 200 0 PP'!BD80</f>
        <v>1.5575525431950066E-3</v>
      </c>
      <c r="BE80">
        <f>'2000 250 200 15 PP'!BE80-'2000 250 200 0 PP'!BE80</f>
        <v>1.1559375554492657E-3</v>
      </c>
      <c r="BF80">
        <f>'2000 250 200 15 PP'!BF80-'2000 250 200 0 PP'!BF80</f>
        <v>1.5287392165881677E-2</v>
      </c>
      <c r="BG80">
        <f>'2000 250 200 15 PP'!BG80-'2000 250 200 0 PP'!BG80</f>
        <v>7.4189972427299959E-3</v>
      </c>
      <c r="BH80">
        <f>'2000 250 200 15 PP'!BH80-'2000 250 200 0 PP'!BH80</f>
        <v>3.73417425646076E-3</v>
      </c>
      <c r="BI80">
        <f>'2000 250 200 15 PP'!BI80-'2000 250 200 0 PP'!BI80</f>
        <v>2.0835432304030892E-3</v>
      </c>
      <c r="BJ80">
        <f>'2000 250 200 15 PP'!BJ80-'2000 250 200 0 PP'!BJ80</f>
        <v>1.2989303420541717E-3</v>
      </c>
      <c r="BK80">
        <f>'2000 250 200 15 PP'!BK80-'2000 250 200 0 PP'!BK80</f>
        <v>8.9785619788068129E-4</v>
      </c>
      <c r="BL80">
        <f>'2000 250 200 15 PP'!BL80-'2000 250 200 0 PP'!BL80</f>
        <v>6.6626140344717803E-4</v>
      </c>
      <c r="BM80">
        <f>'2000 250 200 15 PP'!BM80-'2000 250 200 0 PP'!BM80</f>
        <v>7.2579475391698744E-3</v>
      </c>
      <c r="BN80">
        <f>'2000 250 200 15 PP'!BN80-'2000 250 200 0 PP'!BN80</f>
        <v>3.5055252004310665E-3</v>
      </c>
      <c r="BO80">
        <f>'2000 250 200 15 PP'!BO80-'2000 250 200 0 PP'!BO80</f>
        <v>1.6831352730677031E-3</v>
      </c>
      <c r="BP80">
        <f>'2000 250 200 15 PP'!BP80-'2000 250 200 0 PP'!BP80</f>
        <v>8.8314054421072448E-4</v>
      </c>
      <c r="BQ80">
        <f>'2000 250 200 15 PP'!BQ80-'2000 250 200 0 PP'!BQ80</f>
        <v>5.1295236315972007E-4</v>
      </c>
      <c r="BR80">
        <f>'2000 250 200 15 PP'!BR80-'2000 250 200 0 PP'!BR80</f>
        <v>3.3533800747601158E-4</v>
      </c>
      <c r="BS80">
        <f>'2000 250 200 15 PP'!BS80-'2000 250 200 0 PP'!BS80</f>
        <v>3.6649816118299746E-3</v>
      </c>
      <c r="BT80">
        <f>'2000 250 200 15 PP'!BT80-'2000 250 200 0 PP'!BT80</f>
        <v>1.7938631801625276E-3</v>
      </c>
      <c r="BU80">
        <f>'2000 250 200 15 PP'!BU80-'2000 250 200 0 PP'!BU80</f>
        <v>8.2087050364263912E-4</v>
      </c>
      <c r="BV80">
        <f>'2000 250 200 15 PP'!BV80-'2000 250 200 0 PP'!BV80</f>
        <v>4.0393293846965493E-4</v>
      </c>
      <c r="BW80">
        <f>'2000 250 200 15 PP'!BW80-'2000 250 200 0 PP'!BW80</f>
        <v>2.1353803371695185E-4</v>
      </c>
      <c r="BX80">
        <f>'2000 250 200 15 PP'!BX80-'2000 250 200 0 PP'!BX80</f>
        <v>1.9386486350779538E-3</v>
      </c>
      <c r="BY80">
        <f>'2000 250 200 15 PP'!BY80-'2000 250 200 0 PP'!BY80</f>
        <v>9.9573875974422969E-4</v>
      </c>
      <c r="BZ80">
        <f>'2000 250 200 15 PP'!BZ80-'2000 250 200 0 PP'!BZ80</f>
        <v>4.3761057673610777E-4</v>
      </c>
      <c r="CA80">
        <f>'2000 250 200 15 PP'!CA80-'2000 250 200 0 PP'!CA80</f>
        <v>2.059311903795483E-4</v>
      </c>
      <c r="CB80">
        <f>'2000 250 200 15 PP'!CB80-'2000 250 200 0 PP'!CB80</f>
        <v>1.0307459917387523E-3</v>
      </c>
      <c r="CC80">
        <f>'2000 250 200 15 PP'!CC80-'2000 250 200 0 PP'!CC80</f>
        <v>5.8783334337476781E-4</v>
      </c>
      <c r="CD80">
        <f>'2000 250 200 15 PP'!CD80-'2000 250 200 0 PP'!CD80</f>
        <v>2.4913165565669157E-4</v>
      </c>
      <c r="CE80">
        <f>'2000 250 200 15 PP'!CE80-'2000 250 200 0 PP'!CE80</f>
        <v>5.1636339633820655E-4</v>
      </c>
      <c r="CF80">
        <f>'2000 250 200 15 PP'!CF80-'2000 250 200 0 PP'!CF80</f>
        <v>3.6268682683984939E-4</v>
      </c>
      <c r="CG80">
        <f>'2000 250 200 15 PP'!CG80-'2000 250 200 0 PP'!CG80</f>
        <v>2.0889711280913604E-4</v>
      </c>
      <c r="CH80" s="7">
        <v>250</v>
      </c>
      <c r="CI80" s="8">
        <v>250</v>
      </c>
      <c r="CJ80" s="8">
        <v>240</v>
      </c>
      <c r="CK80" s="8">
        <f t="shared" si="25"/>
        <v>1</v>
      </c>
      <c r="CL80" s="8">
        <f t="shared" si="26"/>
        <v>1</v>
      </c>
      <c r="CM80">
        <f t="shared" si="27"/>
        <v>0.04</v>
      </c>
      <c r="CN80">
        <f t="shared" si="28"/>
        <v>375</v>
      </c>
      <c r="CO80">
        <f t="shared" si="29"/>
        <v>500</v>
      </c>
      <c r="CP80">
        <f t="shared" si="29"/>
        <v>625</v>
      </c>
      <c r="CQ80">
        <f t="shared" si="29"/>
        <v>750</v>
      </c>
      <c r="CR80">
        <f t="shared" si="29"/>
        <v>875</v>
      </c>
      <c r="CS80">
        <f t="shared" si="29"/>
        <v>1000</v>
      </c>
      <c r="CT80">
        <f t="shared" si="29"/>
        <v>1125</v>
      </c>
      <c r="CU80">
        <f t="shared" si="29"/>
        <v>1250</v>
      </c>
      <c r="CV80">
        <f t="shared" si="20"/>
        <v>1.5</v>
      </c>
      <c r="CW80">
        <f t="shared" si="20"/>
        <v>2</v>
      </c>
      <c r="CX80">
        <f t="shared" si="20"/>
        <v>2.5</v>
      </c>
      <c r="CY80">
        <f t="shared" si="20"/>
        <v>3</v>
      </c>
      <c r="CZ80">
        <f t="shared" si="20"/>
        <v>3.5</v>
      </c>
      <c r="DA80">
        <f t="shared" si="20"/>
        <v>4</v>
      </c>
      <c r="DB80">
        <f t="shared" si="20"/>
        <v>4.5</v>
      </c>
      <c r="DC80">
        <f t="shared" ref="DC80:DC86" si="30">CU80/$CH80</f>
        <v>5</v>
      </c>
      <c r="DD80" s="11">
        <f t="shared" si="21"/>
        <v>2.6666666666666668E-2</v>
      </c>
      <c r="DE80" s="11">
        <f t="shared" si="21"/>
        <v>0.02</v>
      </c>
      <c r="DF80" s="11">
        <f t="shared" si="21"/>
        <v>1.6E-2</v>
      </c>
      <c r="DG80" s="11">
        <f t="shared" si="21"/>
        <v>1.3333333333333334E-2</v>
      </c>
      <c r="DH80" s="11">
        <f t="shared" si="21"/>
        <v>1.1428571428571429E-2</v>
      </c>
      <c r="DI80" s="11">
        <f t="shared" si="21"/>
        <v>0.01</v>
      </c>
      <c r="DJ80" s="11">
        <f t="shared" si="21"/>
        <v>8.8888888888888889E-3</v>
      </c>
      <c r="DK80" s="11">
        <f t="shared" ref="DK80:DK86" si="31">($CI80-$CJ80)/CU80</f>
        <v>8.0000000000000002E-3</v>
      </c>
    </row>
    <row r="81" spans="1:115">
      <c r="A81">
        <f>'2000 250 200 1'!A82</f>
        <v>78</v>
      </c>
      <c r="B81">
        <f t="shared" si="23"/>
        <v>-780</v>
      </c>
      <c r="C81">
        <f>'2000 250 200 1'!B82</f>
        <v>8.1920000000000002</v>
      </c>
      <c r="D81">
        <f t="shared" si="24"/>
        <v>0.91338994363175552</v>
      </c>
      <c r="E81">
        <f>2*('2000 250 200 15 PP'!E81-'2000 250 200 0 PP'!E81)/('2000 250 200 15 PP'!E81+'2000 250 200 0 PP'!E81)</f>
        <v>0.1575086655777167</v>
      </c>
      <c r="F81">
        <f>2*('2000 250 200 15 PP'!F81-'2000 250 200 0 PP'!F81)/('2000 250 200 15 PP'!F81+'2000 250 200 0 PP'!F81)</f>
        <v>8.6822530299119294E-2</v>
      </c>
      <c r="G81">
        <f>2*('2000 250 200 15 PP'!G81-'2000 250 200 0 PP'!G81)/('2000 250 200 15 PP'!G81+'2000 250 200 0 PP'!G81)</f>
        <v>5.232453397427584E-2</v>
      </c>
      <c r="H81">
        <f>2*('2000 250 200 15 PP'!H81-'2000 250 200 0 PP'!H81)/('2000 250 200 15 PP'!H81+'2000 250 200 0 PP'!H81)</f>
        <v>3.4628998761037887E-2</v>
      </c>
      <c r="I81">
        <f>2*('2000 250 200 15 PP'!I81-'2000 250 200 0 PP'!I81)/('2000 250 200 15 PP'!I81+'2000 250 200 0 PP'!I81)</f>
        <v>2.459368475922763E-2</v>
      </c>
      <c r="J81">
        <f>2*('2000 250 200 15 PP'!J81-'2000 250 200 0 PP'!J81)/('2000 250 200 15 PP'!J81+'2000 250 200 0 PP'!J81)</f>
        <v>1.8277760986755456E-2</v>
      </c>
      <c r="K81">
        <f>2*('2000 250 200 15 PP'!K81-'2000 250 200 0 PP'!K81)/('2000 250 200 15 PP'!K81+'2000 250 200 0 PP'!K81)</f>
        <v>1.3925488405817438E-2</v>
      </c>
      <c r="L81">
        <f>2*('2000 250 200 15 PP'!L81-'2000 250 200 0 PP'!L81)/('2000 250 200 15 PP'!L81+'2000 250 200 0 PP'!L81)</f>
        <v>1.0739127385650426E-2</v>
      </c>
      <c r="M81">
        <f>2*('2000 250 200 15 PP'!M81-'2000 250 200 0 PP'!M81)/('2000 250 200 15 PP'!M81+'2000 250 200 0 PP'!M81)</f>
        <v>8.3487941987241653E-3</v>
      </c>
      <c r="N81">
        <f>2*('2000 250 200 15 PP'!N81-'2000 250 200 0 PP'!N81)/('2000 250 200 15 PP'!N81+'2000 250 200 0 PP'!N81)</f>
        <v>0.64665898858582949</v>
      </c>
      <c r="O81">
        <f>2*('2000 250 200 15 PP'!O81-'2000 250 200 0 PP'!O81)/('2000 250 200 15 PP'!O81+'2000 250 200 0 PP'!O81)</f>
        <v>0.31842804534562841</v>
      </c>
      <c r="P81">
        <f>2*('2000 250 200 15 PP'!P81-'2000 250 200 0 PP'!P81)/('2000 250 200 15 PP'!P81+'2000 250 200 0 PP'!P81)</f>
        <v>0.15918347573912334</v>
      </c>
      <c r="Q81">
        <f>2*('2000 250 200 15 PP'!Q81-'2000 250 200 0 PP'!Q81)/('2000 250 200 15 PP'!Q81+'2000 250 200 0 PP'!Q81)</f>
        <v>8.8791011794817409E-2</v>
      </c>
      <c r="R81">
        <f>2*('2000 250 200 15 PP'!R81-'2000 250 200 0 PP'!R81)/('2000 250 200 15 PP'!R81+'2000 250 200 0 PP'!R81)</f>
        <v>5.5605511927191008E-2</v>
      </c>
      <c r="S81">
        <f>2*('2000 250 200 15 PP'!S81-'2000 250 200 0 PP'!S81)/('2000 250 200 15 PP'!S81+'2000 250 200 0 PP'!S81)</f>
        <v>3.8199662817933334E-2</v>
      </c>
      <c r="T81">
        <f>2*('2000 250 200 15 PP'!T81-'2000 250 200 0 PP'!T81)/('2000 250 200 15 PP'!T81+'2000 250 200 0 PP'!T81)</f>
        <v>2.7859490030339534E-2</v>
      </c>
      <c r="U81">
        <f>2*('2000 250 200 15 PP'!U81-'2000 250 200 0 PP'!U81)/('2000 250 200 15 PP'!U81+'2000 250 200 0 PP'!U81)</f>
        <v>2.0954236698016722E-2</v>
      </c>
      <c r="V81">
        <f>2*('2000 250 200 15 PP'!V81-'2000 250 200 0 PP'!V81)/('2000 250 200 15 PP'!V81+'2000 250 200 0 PP'!V81)</f>
        <v>3.5089066991232096</v>
      </c>
      <c r="W81">
        <f>2*('2000 250 200 15 PP'!W81-'2000 250 200 0 PP'!W81)/('2000 250 200 15 PP'!W81+'2000 250 200 0 PP'!W81)</f>
        <v>3.6063744006074603</v>
      </c>
      <c r="X81">
        <f>2*('2000 250 200 15 PP'!X81-'2000 250 200 0 PP'!X81)/('2000 250 200 15 PP'!X81+'2000 250 200 0 PP'!X81)</f>
        <v>1.3452721994247867</v>
      </c>
      <c r="Y81">
        <f>2*('2000 250 200 15 PP'!Y81-'2000 250 200 0 PP'!Y81)/('2000 250 200 15 PP'!Y81+'2000 250 200 0 PP'!Y81)</f>
        <v>0.43795458391009134</v>
      </c>
      <c r="Z81">
        <f>2*('2000 250 200 15 PP'!Z81-'2000 250 200 0 PP'!Z81)/('2000 250 200 15 PP'!Z81+'2000 250 200 0 PP'!Z81)</f>
        <v>0.18368927972405219</v>
      </c>
      <c r="AA81">
        <f>2*('2000 250 200 15 PP'!AA81-'2000 250 200 0 PP'!AA81)/('2000 250 200 15 PP'!AA81+'2000 250 200 0 PP'!AA81)</f>
        <v>9.768584905947833E-2</v>
      </c>
      <c r="AB81">
        <f>2*('2000 250 200 15 PP'!AB81-'2000 250 200 0 PP'!AB81)/('2000 250 200 15 PP'!AB81+'2000 250 200 0 PP'!AB81)</f>
        <v>6.1393033311700776E-2</v>
      </c>
      <c r="AC81">
        <f>2*('2000 250 200 15 PP'!AC81-'2000 250 200 0 PP'!AC81)/('2000 250 200 15 PP'!AC81+'2000 250 200 0 PP'!AC81)</f>
        <v>3.4431570819526591</v>
      </c>
      <c r="AD81">
        <f>2*('2000 250 200 15 PP'!AD81-'2000 250 200 0 PP'!AD81)/('2000 250 200 15 PP'!AD81+'2000 250 200 0 PP'!AD81)</f>
        <v>-13.08188735897404</v>
      </c>
      <c r="AE81">
        <f>2*('2000 250 200 15 PP'!AE81-'2000 250 200 0 PP'!AE81)/('2000 250 200 15 PP'!AE81+'2000 250 200 0 PP'!AE81)</f>
        <v>-1.5240495346439735</v>
      </c>
      <c r="AF81">
        <f>2*('2000 250 200 15 PP'!AF81-'2000 250 200 0 PP'!AF81)/('2000 250 200 15 PP'!AF81+'2000 250 200 0 PP'!AF81)</f>
        <v>-0.79893129265575824</v>
      </c>
      <c r="AG81">
        <f>2*('2000 250 200 15 PP'!AG81-'2000 250 200 0 PP'!AG81)/('2000 250 200 15 PP'!AG81+'2000 250 200 0 PP'!AG81)</f>
        <v>-0.86109498629136216</v>
      </c>
      <c r="AH81">
        <f>2*('2000 250 200 15 PP'!AH81-'2000 250 200 0 PP'!AH81)/('2000 250 200 15 PP'!AH81+'2000 250 200 0 PP'!AH81)</f>
        <v>2.1185590470302484</v>
      </c>
      <c r="AI81">
        <f>2*('2000 250 200 15 PP'!AI81-'2000 250 200 0 PP'!AI81)/('2000 250 200 15 PP'!AI81+'2000 250 200 0 PP'!AI81)</f>
        <v>1.8631176458448104</v>
      </c>
      <c r="AJ81">
        <f>2*('2000 250 200 15 PP'!AJ81-'2000 250 200 0 PP'!AJ81)/('2000 250 200 15 PP'!AJ81+'2000 250 200 0 PP'!AJ81)</f>
        <v>3.2655521916685415</v>
      </c>
      <c r="AK81">
        <f>2*('2000 250 200 15 PP'!AK81-'2000 250 200 0 PP'!AK81)/('2000 250 200 15 PP'!AK81+'2000 250 200 0 PP'!AK81)</f>
        <v>-4.7900317119890525</v>
      </c>
      <c r="AL81">
        <f>2*('2000 250 200 15 PP'!AL81-'2000 250 200 0 PP'!AL81)/('2000 250 200 15 PP'!AL81+'2000 250 200 0 PP'!AL81)</f>
        <v>-0.75080644814696407</v>
      </c>
      <c r="AM81">
        <f>2*('2000 250 200 15 PP'!AM81-'2000 250 200 0 PP'!AM81)/('2000 250 200 15 PP'!AM81+'2000 250 200 0 PP'!AM81)</f>
        <v>-0.33520493138837476</v>
      </c>
      <c r="AN81">
        <f>2*('2000 250 200 15 PP'!AN81-'2000 250 200 0 PP'!AN81)/('2000 250 200 15 PP'!AN81+'2000 250 200 0 PP'!AN81)</f>
        <v>1.4424822492463469</v>
      </c>
      <c r="AO81">
        <f>2*('2000 250 200 15 PP'!AO81-'2000 250 200 0 PP'!AO81)/('2000 250 200 15 PP'!AO81+'2000 250 200 0 PP'!AO81)</f>
        <v>1.6186795199706348</v>
      </c>
      <c r="AP81">
        <f>2*('2000 250 200 15 PP'!AP81-'2000 250 200 0 PP'!AP81)/('2000 250 200 15 PP'!AP81+'2000 250 200 0 PP'!AP81)</f>
        <v>1.8742828086438574</v>
      </c>
      <c r="AQ81">
        <f>2*('2000 250 200 15 PP'!AQ81-'2000 250 200 0 PP'!AQ81)/('2000 250 200 15 PP'!AQ81+'2000 250 200 0 PP'!AQ81)</f>
        <v>-7.2713375273713279</v>
      </c>
      <c r="AR81">
        <f>2*('2000 250 200 15 PP'!AR81-'2000 250 200 0 PP'!AR81)/('2000 250 200 15 PP'!AR81+'2000 250 200 0 PP'!AR81)</f>
        <v>1.3358556344274004</v>
      </c>
      <c r="AS81">
        <f>2*('2000 250 200 15 PP'!AS81-'2000 250 200 0 PP'!AS81)/('2000 250 200 15 PP'!AS81+'2000 250 200 0 PP'!AS81)</f>
        <v>1.5013735310175786</v>
      </c>
      <c r="AT81">
        <f>2*('2000 250 200 15 PP'!AT81-'2000 250 200 0 PP'!AT81)/('2000 250 200 15 PP'!AT81+'2000 250 200 0 PP'!AT81)</f>
        <v>1.0514942137423144</v>
      </c>
      <c r="AU81">
        <f>2*('2000 250 200 15 PP'!AU81-'2000 250 200 0 PP'!AU81)/('2000 250 200 15 PP'!AU81+'2000 250 200 0 PP'!AU81)</f>
        <v>1.218537832627693</v>
      </c>
      <c r="AV81">
        <f>2*('2000 250 200 15 PP'!AV81-'2000 250 200 0 PP'!AV81)/('2000 250 200 15 PP'!AV81+'2000 250 200 0 PP'!AV81)</f>
        <v>1.9590724241492352</v>
      </c>
      <c r="AW81">
        <f>2*('2000 250 200 15 PP'!AW81-'2000 250 200 0 PP'!AW81)/('2000 250 200 15 PP'!AW81+'2000 250 200 0 PP'!AW81)</f>
        <v>0.81743016881348884</v>
      </c>
      <c r="AX81">
        <f>'2000 250 200 15 PP'!AX81-'2000 250 200 0 PP'!AX81</f>
        <v>3.5319552550258843E-2</v>
      </c>
      <c r="AY81">
        <f>'2000 250 200 15 PP'!AY81-'2000 250 200 0 PP'!AY81</f>
        <v>1.7187647632162899E-2</v>
      </c>
      <c r="AZ81">
        <f>'2000 250 200 15 PP'!AZ81-'2000 250 200 0 PP'!AZ81</f>
        <v>8.8003217496688685E-3</v>
      </c>
      <c r="BA81">
        <f>'2000 250 200 15 PP'!BA81-'2000 250 200 0 PP'!BA81</f>
        <v>4.982709889845699E-3</v>
      </c>
      <c r="BB81">
        <f>'2000 250 200 15 PP'!BB81-'2000 250 200 0 PP'!BB81</f>
        <v>3.1313580325654788E-3</v>
      </c>
      <c r="BC81">
        <f>'2000 250 200 15 PP'!BC81-'2000 250 200 0 PP'!BC81</f>
        <v>2.1551763998976514E-3</v>
      </c>
      <c r="BD81">
        <f>'2000 250 200 15 PP'!BD81-'2000 250 200 0 PP'!BD81</f>
        <v>1.576469091290611E-3</v>
      </c>
      <c r="BE81">
        <f>'2000 250 200 15 PP'!BE81-'2000 250 200 0 PP'!BE81</f>
        <v>1.182081494623885E-3</v>
      </c>
      <c r="BF81">
        <f>'2000 250 200 15 PP'!BF81-'2000 250 200 0 PP'!BF81</f>
        <v>1.6836830945618109E-2</v>
      </c>
      <c r="BG81">
        <f>'2000 250 200 15 PP'!BG81-'2000 250 200 0 PP'!BG81</f>
        <v>8.1218249052994965E-3</v>
      </c>
      <c r="BH81">
        <f>'2000 250 200 15 PP'!BH81-'2000 250 200 0 PP'!BH81</f>
        <v>4.0296441981353213E-3</v>
      </c>
      <c r="BI81">
        <f>'2000 250 200 15 PP'!BI81-'2000 250 200 0 PP'!BI81</f>
        <v>2.1926382789407457E-3</v>
      </c>
      <c r="BJ81">
        <f>'2000 250 200 15 PP'!BJ81-'2000 250 200 0 PP'!BJ81</f>
        <v>1.3220046714034032E-3</v>
      </c>
      <c r="BK81">
        <f>'2000 250 200 15 PP'!BK81-'2000 250 200 0 PP'!BK81</f>
        <v>8.8413434159471602E-4</v>
      </c>
      <c r="BL81">
        <f>'2000 250 200 15 PP'!BL81-'2000 250 200 0 PP'!BL81</f>
        <v>6.425007412043434E-4</v>
      </c>
      <c r="BM81">
        <f>'2000 250 200 15 PP'!BM81-'2000 250 200 0 PP'!BM81</f>
        <v>7.9300561822824439E-3</v>
      </c>
      <c r="BN81">
        <f>'2000 250 200 15 PP'!BN81-'2000 250 200 0 PP'!BN81</f>
        <v>3.7996812102086774E-3</v>
      </c>
      <c r="BO81">
        <f>'2000 250 200 15 PP'!BO81-'2000 250 200 0 PP'!BO81</f>
        <v>1.8031220403246842E-3</v>
      </c>
      <c r="BP81">
        <f>'2000 250 200 15 PP'!BP81-'2000 250 200 0 PP'!BP81</f>
        <v>9.2665988646441926E-4</v>
      </c>
      <c r="BQ81">
        <f>'2000 250 200 15 PP'!BQ81-'2000 250 200 0 PP'!BQ81</f>
        <v>5.2040704107407694E-4</v>
      </c>
      <c r="BR81">
        <f>'2000 250 200 15 PP'!BR81-'2000 250 200 0 PP'!BR81</f>
        <v>3.2542115177954065E-4</v>
      </c>
      <c r="BS81">
        <f>'2000 250 200 15 PP'!BS81-'2000 250 200 0 PP'!BS81</f>
        <v>3.9909546610961029E-3</v>
      </c>
      <c r="BT81">
        <f>'2000 250 200 15 PP'!BT81-'2000 250 200 0 PP'!BT81</f>
        <v>1.9336046225354525E-3</v>
      </c>
      <c r="BU81">
        <f>'2000 250 200 15 PP'!BU81-'2000 250 200 0 PP'!BU81</f>
        <v>8.7729111513432404E-4</v>
      </c>
      <c r="BV81">
        <f>'2000 250 200 15 PP'!BV81-'2000 250 200 0 PP'!BV81</f>
        <v>4.266151555942657E-4</v>
      </c>
      <c r="BW81">
        <f>'2000 250 200 15 PP'!BW81-'2000 250 200 0 PP'!BW81</f>
        <v>2.206651819838298E-4</v>
      </c>
      <c r="BX81">
        <f>'2000 250 200 15 PP'!BX81-'2000 250 200 0 PP'!BX81</f>
        <v>2.1055285004264097E-3</v>
      </c>
      <c r="BY81">
        <f>'2000 250 200 15 PP'!BY81-'2000 250 200 0 PP'!BY81</f>
        <v>1.0672293272567951E-3</v>
      </c>
      <c r="BZ81">
        <f>'2000 250 200 15 PP'!BZ81-'2000 250 200 0 PP'!BZ81</f>
        <v>4.6544625965455047E-4</v>
      </c>
      <c r="CA81">
        <f>'2000 250 200 15 PP'!CA81-'2000 250 200 0 PP'!CA81</f>
        <v>2.1796618173557566E-4</v>
      </c>
      <c r="CB81">
        <f>'2000 250 200 15 PP'!CB81-'2000 250 200 0 PP'!CB81</f>
        <v>1.1163759331472367E-3</v>
      </c>
      <c r="CC81">
        <f>'2000 250 200 15 PP'!CC81-'2000 250 200 0 PP'!CC81</f>
        <v>6.2605529744795606E-4</v>
      </c>
      <c r="CD81">
        <f>'2000 250 200 15 PP'!CD81-'2000 250 200 0 PP'!CD81</f>
        <v>2.6275665224591109E-4</v>
      </c>
      <c r="CE81">
        <f>'2000 250 200 15 PP'!CE81-'2000 250 200 0 PP'!CE81</f>
        <v>5.5807747066968457E-4</v>
      </c>
      <c r="CF81">
        <f>'2000 250 200 15 PP'!CF81-'2000 250 200 0 PP'!CF81</f>
        <v>3.8417228223474622E-4</v>
      </c>
      <c r="CG81">
        <f>'2000 250 200 15 PP'!CG81-'2000 250 200 0 PP'!CG81</f>
        <v>2.2566803957107067E-4</v>
      </c>
      <c r="CH81" s="7">
        <v>250</v>
      </c>
      <c r="CI81" s="8">
        <v>250</v>
      </c>
      <c r="CJ81" s="8">
        <v>240</v>
      </c>
      <c r="CK81" s="8">
        <f t="shared" si="25"/>
        <v>1</v>
      </c>
      <c r="CL81" s="8">
        <f t="shared" si="26"/>
        <v>1</v>
      </c>
      <c r="CM81">
        <f t="shared" si="27"/>
        <v>0.04</v>
      </c>
      <c r="CN81">
        <f t="shared" si="28"/>
        <v>375</v>
      </c>
      <c r="CO81">
        <f t="shared" si="29"/>
        <v>500</v>
      </c>
      <c r="CP81">
        <f t="shared" si="29"/>
        <v>625</v>
      </c>
      <c r="CQ81">
        <f t="shared" si="29"/>
        <v>750</v>
      </c>
      <c r="CR81">
        <f t="shared" si="29"/>
        <v>875</v>
      </c>
      <c r="CS81">
        <f t="shared" si="29"/>
        <v>1000</v>
      </c>
      <c r="CT81">
        <f t="shared" si="29"/>
        <v>1125</v>
      </c>
      <c r="CU81">
        <f t="shared" si="29"/>
        <v>1250</v>
      </c>
      <c r="CV81">
        <f t="shared" ref="CV81:DB86" si="32">CN81/$CH81</f>
        <v>1.5</v>
      </c>
      <c r="CW81">
        <f t="shared" si="32"/>
        <v>2</v>
      </c>
      <c r="CX81">
        <f t="shared" si="32"/>
        <v>2.5</v>
      </c>
      <c r="CY81">
        <f t="shared" si="32"/>
        <v>3</v>
      </c>
      <c r="CZ81">
        <f t="shared" si="32"/>
        <v>3.5</v>
      </c>
      <c r="DA81">
        <f t="shared" si="32"/>
        <v>4</v>
      </c>
      <c r="DB81">
        <f t="shared" si="32"/>
        <v>4.5</v>
      </c>
      <c r="DC81">
        <f t="shared" si="30"/>
        <v>5</v>
      </c>
      <c r="DD81" s="11">
        <f t="shared" ref="DD81:DJ86" si="33">($CI81-$CJ81)/CN81</f>
        <v>2.6666666666666668E-2</v>
      </c>
      <c r="DE81" s="11">
        <f t="shared" si="33"/>
        <v>0.02</v>
      </c>
      <c r="DF81" s="11">
        <f t="shared" si="33"/>
        <v>1.6E-2</v>
      </c>
      <c r="DG81" s="11">
        <f t="shared" si="33"/>
        <v>1.3333333333333334E-2</v>
      </c>
      <c r="DH81" s="11">
        <f t="shared" si="33"/>
        <v>1.1428571428571429E-2</v>
      </c>
      <c r="DI81" s="11">
        <f t="shared" si="33"/>
        <v>0.01</v>
      </c>
      <c r="DJ81" s="11">
        <f t="shared" si="33"/>
        <v>8.8888888888888889E-3</v>
      </c>
      <c r="DK81" s="11">
        <f t="shared" si="31"/>
        <v>8.0000000000000002E-3</v>
      </c>
    </row>
    <row r="82" spans="1:115">
      <c r="A82">
        <f>'2000 250 200 1'!A83</f>
        <v>79</v>
      </c>
      <c r="B82">
        <f t="shared" si="23"/>
        <v>-790</v>
      </c>
      <c r="C82">
        <f>'2000 250 200 1'!B83</f>
        <v>9.1950000000000003</v>
      </c>
      <c r="D82">
        <f t="shared" si="24"/>
        <v>0.96355173357409629</v>
      </c>
      <c r="E82">
        <f>2*('2000 250 200 15 PP'!E82-'2000 250 200 0 PP'!E82)/('2000 250 200 15 PP'!E82+'2000 250 200 0 PP'!E82)</f>
        <v>0.1734432093440107</v>
      </c>
      <c r="F82">
        <f>2*('2000 250 200 15 PP'!F82-'2000 250 200 0 PP'!F82)/('2000 250 200 15 PP'!F82+'2000 250 200 0 PP'!F82)</f>
        <v>9.4494368659126485E-2</v>
      </c>
      <c r="G82">
        <f>2*('2000 250 200 15 PP'!G82-'2000 250 200 0 PP'!G82)/('2000 250 200 15 PP'!G82+'2000 250 200 0 PP'!G82)</f>
        <v>5.5988334597295943E-2</v>
      </c>
      <c r="H82">
        <f>2*('2000 250 200 15 PP'!H82-'2000 250 200 0 PP'!H82)/('2000 250 200 15 PP'!H82+'2000 250 200 0 PP'!H82)</f>
        <v>3.645245877738415E-2</v>
      </c>
      <c r="I82">
        <f>2*('2000 250 200 15 PP'!I82-'2000 250 200 0 PP'!I82)/('2000 250 200 15 PP'!I82+'2000 250 200 0 PP'!I82)</f>
        <v>2.5599968787931568E-2</v>
      </c>
      <c r="J82">
        <f>2*('2000 250 200 15 PP'!J82-'2000 250 200 0 PP'!J82)/('2000 250 200 15 PP'!J82+'2000 250 200 0 PP'!J82)</f>
        <v>1.8948379797609379E-2</v>
      </c>
      <c r="K82">
        <f>2*('2000 250 200 15 PP'!K82-'2000 250 200 0 PP'!K82)/('2000 250 200 15 PP'!K82+'2000 250 200 0 PP'!K82)</f>
        <v>1.4483637857167542E-2</v>
      </c>
      <c r="L82">
        <f>2*('2000 250 200 15 PP'!L82-'2000 250 200 0 PP'!L82)/('2000 250 200 15 PP'!L82+'2000 250 200 0 PP'!L82)</f>
        <v>1.1270342288208455E-2</v>
      </c>
      <c r="M82">
        <f>2*('2000 250 200 15 PP'!M82-'2000 250 200 0 PP'!M82)/('2000 250 200 15 PP'!M82+'2000 250 200 0 PP'!M82)</f>
        <v>8.8598103459236709E-3</v>
      </c>
      <c r="N82">
        <f>2*('2000 250 200 15 PP'!N82-'2000 250 200 0 PP'!N82)/('2000 250 200 15 PP'!N82+'2000 250 200 0 PP'!N82)</f>
        <v>0.74014176499386697</v>
      </c>
      <c r="O82">
        <f>2*('2000 250 200 15 PP'!O82-'2000 250 200 0 PP'!O82)/('2000 250 200 15 PP'!O82+'2000 250 200 0 PP'!O82)</f>
        <v>0.37501637949662359</v>
      </c>
      <c r="P82">
        <f>2*('2000 250 200 15 PP'!P82-'2000 250 200 0 PP'!P82)/('2000 250 200 15 PP'!P82+'2000 250 200 0 PP'!P82)</f>
        <v>0.18641008138553952</v>
      </c>
      <c r="Q82">
        <f>2*('2000 250 200 15 PP'!Q82-'2000 250 200 0 PP'!Q82)/('2000 250 200 15 PP'!Q82+'2000 250 200 0 PP'!Q82)</f>
        <v>0.10147059467778013</v>
      </c>
      <c r="R82">
        <f>2*('2000 250 200 15 PP'!R82-'2000 250 200 0 PP'!R82)/('2000 250 200 15 PP'!R82+'2000 250 200 0 PP'!R82)</f>
        <v>6.1741475077220699E-2</v>
      </c>
      <c r="S82">
        <f>2*('2000 250 200 15 PP'!S82-'2000 250 200 0 PP'!S82)/('2000 250 200 15 PP'!S82+'2000 250 200 0 PP'!S82)</f>
        <v>4.1418961461098677E-2</v>
      </c>
      <c r="T82">
        <f>2*('2000 250 200 15 PP'!T82-'2000 250 200 0 PP'!T82)/('2000 250 200 15 PP'!T82+'2000 250 200 0 PP'!T82)</f>
        <v>2.9796112324764958E-2</v>
      </c>
      <c r="U82">
        <f>2*('2000 250 200 15 PP'!U82-'2000 250 200 0 PP'!U82)/('2000 250 200 15 PP'!U82+'2000 250 200 0 PP'!U82)</f>
        <v>2.2372830793391404E-2</v>
      </c>
      <c r="V82">
        <f>2*('2000 250 200 15 PP'!V82-'2000 250 200 0 PP'!V82)/('2000 250 200 15 PP'!V82+'2000 250 200 0 PP'!V82)</f>
        <v>3.1074944020472377</v>
      </c>
      <c r="W82">
        <f>2*('2000 250 200 15 PP'!W82-'2000 250 200 0 PP'!W82)/('2000 250 200 15 PP'!W82+'2000 250 200 0 PP'!W82)</f>
        <v>3.8903305654528268</v>
      </c>
      <c r="X82">
        <f>2*('2000 250 200 15 PP'!X82-'2000 250 200 0 PP'!X82)/('2000 250 200 15 PP'!X82+'2000 250 200 0 PP'!X82)</f>
        <v>1.9862041672296136</v>
      </c>
      <c r="Y82">
        <f>2*('2000 250 200 15 PP'!Y82-'2000 250 200 0 PP'!Y82)/('2000 250 200 15 PP'!Y82+'2000 250 200 0 PP'!Y82)</f>
        <v>0.63944911402560634</v>
      </c>
      <c r="Z82">
        <f>2*('2000 250 200 15 PP'!Z82-'2000 250 200 0 PP'!Z82)/('2000 250 200 15 PP'!Z82+'2000 250 200 0 PP'!Z82)</f>
        <v>0.24596923803243215</v>
      </c>
      <c r="AA82">
        <f>2*('2000 250 200 15 PP'!AA82-'2000 250 200 0 PP'!AA82)/('2000 250 200 15 PP'!AA82+'2000 250 200 0 PP'!AA82)</f>
        <v>0.1212829199072996</v>
      </c>
      <c r="AB82">
        <f>2*('2000 250 200 15 PP'!AB82-'2000 250 200 0 PP'!AB82)/('2000 250 200 15 PP'!AB82+'2000 250 200 0 PP'!AB82)</f>
        <v>7.1884783289746915E-2</v>
      </c>
      <c r="AC82">
        <f>2*('2000 250 200 15 PP'!AC82-'2000 250 200 0 PP'!AC82)/('2000 250 200 15 PP'!AC82+'2000 250 200 0 PP'!AC82)</f>
        <v>2.7216512193638365</v>
      </c>
      <c r="AD82">
        <f>2*('2000 250 200 15 PP'!AD82-'2000 250 200 0 PP'!AD82)/('2000 250 200 15 PP'!AD82+'2000 250 200 0 PP'!AD82)</f>
        <v>13.885316280154054</v>
      </c>
      <c r="AE82">
        <f>2*('2000 250 200 15 PP'!AE82-'2000 250 200 0 PP'!AE82)/('2000 250 200 15 PP'!AE82+'2000 250 200 0 PP'!AE82)</f>
        <v>-2.3063205503034503</v>
      </c>
      <c r="AF82">
        <f>2*('2000 250 200 15 PP'!AF82-'2000 250 200 0 PP'!AF82)/('2000 250 200 15 PP'!AF82+'2000 250 200 0 PP'!AF82)</f>
        <v>-0.89341605795198331</v>
      </c>
      <c r="AG82">
        <f>2*('2000 250 200 15 PP'!AG82-'2000 250 200 0 PP'!AG82)/('2000 250 200 15 PP'!AG82+'2000 250 200 0 PP'!AG82)</f>
        <v>-0.70075301024015046</v>
      </c>
      <c r="AH82">
        <f>2*('2000 250 200 15 PP'!AH82-'2000 250 200 0 PP'!AH82)/('2000 250 200 15 PP'!AH82+'2000 250 200 0 PP'!AH82)</f>
        <v>-1.5634856793645229</v>
      </c>
      <c r="AI82">
        <f>2*('2000 250 200 15 PP'!AI82-'2000 250 200 0 PP'!AI82)/('2000 250 200 15 PP'!AI82+'2000 250 200 0 PP'!AI82)</f>
        <v>1.765761394307606</v>
      </c>
      <c r="AJ82">
        <f>2*('2000 250 200 15 PP'!AJ82-'2000 250 200 0 PP'!AJ82)/('2000 250 200 15 PP'!AJ82+'2000 250 200 0 PP'!AJ82)</f>
        <v>2.456196567606221</v>
      </c>
      <c r="AK82">
        <f>2*('2000 250 200 15 PP'!AK82-'2000 250 200 0 PP'!AK82)/('2000 250 200 15 PP'!AK82+'2000 250 200 0 PP'!AK82)</f>
        <v>13.134892209697583</v>
      </c>
      <c r="AL82">
        <f>2*('2000 250 200 15 PP'!AL82-'2000 250 200 0 PP'!AL82)/('2000 250 200 15 PP'!AL82+'2000 250 200 0 PP'!AL82)</f>
        <v>-1.1716895214730767</v>
      </c>
      <c r="AM82">
        <f>2*('2000 250 200 15 PP'!AM82-'2000 250 200 0 PP'!AM82)/('2000 250 200 15 PP'!AM82+'2000 250 200 0 PP'!AM82)</f>
        <v>-0.44399908077612033</v>
      </c>
      <c r="AN82">
        <f>2*('2000 250 200 15 PP'!AN82-'2000 250 200 0 PP'!AN82)/('2000 250 200 15 PP'!AN82+'2000 250 200 0 PP'!AN82)</f>
        <v>1.4822317117676511</v>
      </c>
      <c r="AO82">
        <f>2*('2000 250 200 15 PP'!AO82-'2000 250 200 0 PP'!AO82)/('2000 250 200 15 PP'!AO82+'2000 250 200 0 PP'!AO82)</f>
        <v>1.638907458630515</v>
      </c>
      <c r="AP82">
        <f>2*('2000 250 200 15 PP'!AP82-'2000 250 200 0 PP'!AP82)/('2000 250 200 15 PP'!AP82+'2000 250 200 0 PP'!AP82)</f>
        <v>1.4432952827189944</v>
      </c>
      <c r="AQ82">
        <f>2*('2000 250 200 15 PP'!AQ82-'2000 250 200 0 PP'!AQ82)/('2000 250 200 15 PP'!AQ82+'2000 250 200 0 PP'!AQ82)</f>
        <v>5.9905515433383361</v>
      </c>
      <c r="AR82">
        <f>2*('2000 250 200 15 PP'!AR82-'2000 250 200 0 PP'!AR82)/('2000 250 200 15 PP'!AR82+'2000 250 200 0 PP'!AR82)</f>
        <v>1.3856086480699532</v>
      </c>
      <c r="AS82">
        <f>2*('2000 250 200 15 PP'!AS82-'2000 250 200 0 PP'!AS82)/('2000 250 200 15 PP'!AS82+'2000 250 200 0 PP'!AS82)</f>
        <v>1.7798152745796987</v>
      </c>
      <c r="AT82">
        <f>2*('2000 250 200 15 PP'!AT82-'2000 250 200 0 PP'!AT82)/('2000 250 200 15 PP'!AT82+'2000 250 200 0 PP'!AT82)</f>
        <v>0.9802420087416549</v>
      </c>
      <c r="AU82">
        <f>2*('2000 250 200 15 PP'!AU82-'2000 250 200 0 PP'!AU82)/('2000 250 200 15 PP'!AU82+'2000 250 200 0 PP'!AU82)</f>
        <v>1.1653275315349401</v>
      </c>
      <c r="AV82">
        <f>2*('2000 250 200 15 PP'!AV82-'2000 250 200 0 PP'!AV82)/('2000 250 200 15 PP'!AV82+'2000 250 200 0 PP'!AV82)</f>
        <v>3.2896030719605407</v>
      </c>
      <c r="AW82">
        <f>2*('2000 250 200 15 PP'!AW82-'2000 250 200 0 PP'!AW82)/('2000 250 200 15 PP'!AW82+'2000 250 200 0 PP'!AW82)</f>
        <v>0.65574847515690493</v>
      </c>
      <c r="AX82">
        <f>'2000 250 200 15 PP'!AX82-'2000 250 200 0 PP'!AX82</f>
        <v>3.9491078948243045E-2</v>
      </c>
      <c r="AY82">
        <f>'2000 250 200 15 PP'!AY82-'2000 250 200 0 PP'!AY82</f>
        <v>1.9201678500856897E-2</v>
      </c>
      <c r="AZ82">
        <f>'2000 250 200 15 PP'!AZ82-'2000 250 200 0 PP'!AZ82</f>
        <v>9.7258647755999739E-3</v>
      </c>
      <c r="BA82">
        <f>'2000 250 200 15 PP'!BA82-'2000 250 200 0 PP'!BA82</f>
        <v>5.3953823843410353E-3</v>
      </c>
      <c r="BB82">
        <f>'2000 250 200 15 PP'!BB82-'2000 250 200 0 PP'!BB82</f>
        <v>3.3025982309486113E-3</v>
      </c>
      <c r="BC82">
        <f>'2000 250 200 15 PP'!BC82-'2000 250 200 0 PP'!BC82</f>
        <v>2.2142987918720158E-3</v>
      </c>
      <c r="BD82">
        <f>'2000 250 200 15 PP'!BD82-'2000 250 200 0 PP'!BD82</f>
        <v>1.5922274309299461E-3</v>
      </c>
      <c r="BE82">
        <f>'2000 250 200 15 PP'!BE82-'2000 250 200 0 PP'!BE82</f>
        <v>1.1937386953682072E-3</v>
      </c>
      <c r="BF82">
        <f>'2000 250 200 15 PP'!BF82-'2000 250 200 0 PP'!BF82</f>
        <v>1.8525681629961752E-2</v>
      </c>
      <c r="BG82">
        <f>'2000 250 200 15 PP'!BG82-'2000 250 200 0 PP'!BG82</f>
        <v>8.9014798013612919E-3</v>
      </c>
      <c r="BH82">
        <f>'2000 250 200 15 PP'!BH82-'2000 250 200 0 PP'!BH82</f>
        <v>4.3694757054714437E-3</v>
      </c>
      <c r="BI82">
        <f>'2000 250 200 15 PP'!BI82-'2000 250 200 0 PP'!BI82</f>
        <v>2.3313300992556197E-3</v>
      </c>
      <c r="BJ82">
        <f>'2000 250 200 15 PP'!BJ82-'2000 250 200 0 PP'!BJ82</f>
        <v>1.3671238641815289E-3</v>
      </c>
      <c r="BK82">
        <f>'2000 250 200 15 PP'!BK82-'2000 250 200 0 PP'!BK82</f>
        <v>8.8375315901831342E-4</v>
      </c>
      <c r="BL82">
        <f>'2000 250 200 15 PP'!BL82-'2000 250 200 0 PP'!BL82</f>
        <v>6.2258628787495961E-4</v>
      </c>
      <c r="BM82">
        <f>'2000 250 200 15 PP'!BM82-'2000 250 200 0 PP'!BM82</f>
        <v>8.6693354411553711E-3</v>
      </c>
      <c r="BN82">
        <f>'2000 250 200 15 PP'!BN82-'2000 250 200 0 PP'!BN82</f>
        <v>4.1253369095225496E-3</v>
      </c>
      <c r="BO82">
        <f>'2000 250 200 15 PP'!BO82-'2000 250 200 0 PP'!BO82</f>
        <v>1.9389400651883249E-3</v>
      </c>
      <c r="BP82">
        <f>'2000 250 200 15 PP'!BP82-'2000 250 200 0 PP'!BP82</f>
        <v>9.8030051303696591E-4</v>
      </c>
      <c r="BQ82">
        <f>'2000 250 200 15 PP'!BQ82-'2000 250 200 0 PP'!BQ82</f>
        <v>5.3815690115733953E-4</v>
      </c>
      <c r="BR82">
        <f>'2000 250 200 15 PP'!BR82-'2000 250 200 0 PP'!BR82</f>
        <v>3.2475493168917748E-4</v>
      </c>
      <c r="BS82">
        <f>'2000 250 200 15 PP'!BS82-'2000 250 200 0 PP'!BS82</f>
        <v>4.3524894449315328E-3</v>
      </c>
      <c r="BT82">
        <f>'2000 250 200 15 PP'!BT82-'2000 250 200 0 PP'!BT82</f>
        <v>2.0881912292146669E-3</v>
      </c>
      <c r="BU82">
        <f>'2000 250 200 15 PP'!BU82-'2000 250 200 0 PP'!BU82</f>
        <v>9.3985370338173484E-4</v>
      </c>
      <c r="BV82">
        <f>'2000 250 200 15 PP'!BV82-'2000 250 200 0 PP'!BV82</f>
        <v>4.5098632077816733E-4</v>
      </c>
      <c r="BW82">
        <f>'2000 250 200 15 PP'!BW82-'2000 250 200 0 PP'!BW82</f>
        <v>2.3071008640553081E-4</v>
      </c>
      <c r="BX82">
        <f>'2000 250 200 15 PP'!BX82-'2000 250 200 0 PP'!BX82</f>
        <v>2.2916367395145044E-3</v>
      </c>
      <c r="BY82">
        <f>'2000 250 200 15 PP'!BY82-'2000 250 200 0 PP'!BY82</f>
        <v>1.1461599524202192E-3</v>
      </c>
      <c r="BZ82">
        <f>'2000 250 200 15 PP'!BZ82-'2000 250 200 0 PP'!BZ82</f>
        <v>4.9696307208180917E-4</v>
      </c>
      <c r="CA82">
        <f>'2000 250 200 15 PP'!CA82-'2000 250 200 0 PP'!CA82</f>
        <v>2.2918573275047642E-4</v>
      </c>
      <c r="CB82">
        <f>'2000 250 200 15 PP'!CB82-'2000 250 200 0 PP'!CB82</f>
        <v>1.2129264609518052E-3</v>
      </c>
      <c r="CC82">
        <f>'2000 250 200 15 PP'!CC82-'2000 250 200 0 PP'!CC82</f>
        <v>6.6738858962545186E-4</v>
      </c>
      <c r="CD82">
        <f>'2000 250 200 15 PP'!CD82-'2000 250 200 0 PP'!CD82</f>
        <v>2.7993225498698594E-4</v>
      </c>
      <c r="CE82">
        <f>'2000 250 200 15 PP'!CE82-'2000 250 200 0 PP'!CE82</f>
        <v>6.0728118525334098E-4</v>
      </c>
      <c r="CF82">
        <f>'2000 250 200 15 PP'!CF82-'2000 250 200 0 PP'!CF82</f>
        <v>4.0534484505592885E-4</v>
      </c>
      <c r="CG82">
        <f>'2000 250 200 15 PP'!CG82-'2000 250 200 0 PP'!CG82</f>
        <v>2.4989511544627833E-4</v>
      </c>
      <c r="CH82" s="7">
        <v>250</v>
      </c>
      <c r="CI82" s="8">
        <v>250</v>
      </c>
      <c r="CJ82" s="8">
        <v>240</v>
      </c>
      <c r="CK82" s="8">
        <f t="shared" si="25"/>
        <v>1</v>
      </c>
      <c r="CL82" s="8">
        <f t="shared" si="26"/>
        <v>1</v>
      </c>
      <c r="CM82">
        <f t="shared" si="27"/>
        <v>0.04</v>
      </c>
      <c r="CN82">
        <f t="shared" si="28"/>
        <v>375</v>
      </c>
      <c r="CO82">
        <f t="shared" si="29"/>
        <v>500</v>
      </c>
      <c r="CP82">
        <f t="shared" si="29"/>
        <v>625</v>
      </c>
      <c r="CQ82">
        <f t="shared" si="29"/>
        <v>750</v>
      </c>
      <c r="CR82">
        <f t="shared" si="29"/>
        <v>875</v>
      </c>
      <c r="CS82">
        <f t="shared" si="29"/>
        <v>1000</v>
      </c>
      <c r="CT82">
        <f t="shared" si="29"/>
        <v>1125</v>
      </c>
      <c r="CU82">
        <f t="shared" si="29"/>
        <v>1250</v>
      </c>
      <c r="CV82">
        <f t="shared" si="32"/>
        <v>1.5</v>
      </c>
      <c r="CW82">
        <f t="shared" si="32"/>
        <v>2</v>
      </c>
      <c r="CX82">
        <f t="shared" si="32"/>
        <v>2.5</v>
      </c>
      <c r="CY82">
        <f t="shared" si="32"/>
        <v>3</v>
      </c>
      <c r="CZ82">
        <f t="shared" si="32"/>
        <v>3.5</v>
      </c>
      <c r="DA82">
        <f t="shared" si="32"/>
        <v>4</v>
      </c>
      <c r="DB82">
        <f t="shared" si="32"/>
        <v>4.5</v>
      </c>
      <c r="DC82">
        <f t="shared" si="30"/>
        <v>5</v>
      </c>
      <c r="DD82" s="11">
        <f t="shared" si="33"/>
        <v>2.6666666666666668E-2</v>
      </c>
      <c r="DE82" s="11">
        <f t="shared" si="33"/>
        <v>0.02</v>
      </c>
      <c r="DF82" s="11">
        <f t="shared" si="33"/>
        <v>1.6E-2</v>
      </c>
      <c r="DG82" s="11">
        <f t="shared" si="33"/>
        <v>1.3333333333333334E-2</v>
      </c>
      <c r="DH82" s="11">
        <f t="shared" si="33"/>
        <v>1.1428571428571429E-2</v>
      </c>
      <c r="DI82" s="11">
        <f t="shared" si="33"/>
        <v>0.01</v>
      </c>
      <c r="DJ82" s="11">
        <f t="shared" si="33"/>
        <v>8.8888888888888889E-3</v>
      </c>
      <c r="DK82" s="11">
        <f t="shared" si="31"/>
        <v>8.0000000000000002E-3</v>
      </c>
    </row>
    <row r="83" spans="1:115">
      <c r="A83">
        <f>'2000 250 200 1'!A84</f>
        <v>80</v>
      </c>
      <c r="B83">
        <f t="shared" si="23"/>
        <v>-800</v>
      </c>
      <c r="C83">
        <f>'2000 250 200 1'!B84</f>
        <v>10.32</v>
      </c>
      <c r="D83">
        <f t="shared" si="24"/>
        <v>1.0136796972911926</v>
      </c>
      <c r="E83">
        <f>2*('2000 250 200 15 PP'!E83-'2000 250 200 0 PP'!E83)/('2000 250 200 15 PP'!E83+'2000 250 200 0 PP'!E83)</f>
        <v>0.19103853008705363</v>
      </c>
      <c r="F83">
        <f>2*('2000 250 200 15 PP'!F83-'2000 250 200 0 PP'!F83)/('2000 250 200 15 PP'!F83+'2000 250 200 0 PP'!F83)</f>
        <v>0.10310534164172103</v>
      </c>
      <c r="G83">
        <f>2*('2000 250 200 15 PP'!G83-'2000 250 200 0 PP'!G83)/('2000 250 200 15 PP'!G83+'2000 250 200 0 PP'!G83)</f>
        <v>6.0132485014637166E-2</v>
      </c>
      <c r="H83">
        <f>2*('2000 250 200 15 PP'!H83-'2000 250 200 0 PP'!H83)/('2000 250 200 15 PP'!H83+'2000 250 200 0 PP'!H83)</f>
        <v>3.8492260911482272E-2</v>
      </c>
      <c r="I83">
        <f>2*('2000 250 200 15 PP'!I83-'2000 250 200 0 PP'!I83)/('2000 250 200 15 PP'!I83+'2000 250 200 0 PP'!I83)</f>
        <v>2.6665792039935896E-2</v>
      </c>
      <c r="J83">
        <f>2*('2000 250 200 15 PP'!J83-'2000 250 200 0 PP'!J83)/('2000 250 200 15 PP'!J83+'2000 250 200 0 PP'!J83)</f>
        <v>1.9584729289364451E-2</v>
      </c>
      <c r="K83">
        <f>2*('2000 250 200 15 PP'!K83-'2000 250 200 0 PP'!K83)/('2000 250 200 15 PP'!K83+'2000 250 200 0 PP'!K83)</f>
        <v>1.4957535820907747E-2</v>
      </c>
      <c r="L83">
        <f>2*('2000 250 200 15 PP'!L83-'2000 250 200 0 PP'!L83)/('2000 250 200 15 PP'!L83+'2000 250 200 0 PP'!L83)</f>
        <v>1.170050237857926E-2</v>
      </c>
      <c r="M83">
        <f>2*('2000 250 200 15 PP'!M83-'2000 250 200 0 PP'!M83)/('2000 250 200 15 PP'!M83+'2000 250 200 0 PP'!M83)</f>
        <v>9.2789355025232889E-3</v>
      </c>
      <c r="N83">
        <f>2*('2000 250 200 15 PP'!N83-'2000 250 200 0 PP'!N83)/('2000 250 200 15 PP'!N83+'2000 250 200 0 PP'!N83)</f>
        <v>0.83699148893944775</v>
      </c>
      <c r="O83">
        <f>2*('2000 250 200 15 PP'!O83-'2000 250 200 0 PP'!O83)/('2000 250 200 15 PP'!O83+'2000 250 200 0 PP'!O83)</f>
        <v>0.43995510579614849</v>
      </c>
      <c r="P83">
        <f>2*('2000 250 200 15 PP'!P83-'2000 250 200 0 PP'!P83)/('2000 250 200 15 PP'!P83+'2000 250 200 0 PP'!P83)</f>
        <v>0.21924801834096749</v>
      </c>
      <c r="Q83">
        <f>2*('2000 250 200 15 PP'!Q83-'2000 250 200 0 PP'!Q83)/('2000 250 200 15 PP'!Q83+'2000 250 200 0 PP'!Q83)</f>
        <v>0.11708579893563724</v>
      </c>
      <c r="R83">
        <f>2*('2000 250 200 15 PP'!R83-'2000 250 200 0 PP'!R83)/('2000 250 200 15 PP'!R83+'2000 250 200 0 PP'!R83)</f>
        <v>6.9310902344644404E-2</v>
      </c>
      <c r="S83">
        <f>2*('2000 250 200 15 PP'!S83-'2000 250 200 0 PP'!S83)/('2000 250 200 15 PP'!S83+'2000 250 200 0 PP'!S83)</f>
        <v>4.5272838419707126E-2</v>
      </c>
      <c r="T83">
        <f>2*('2000 250 200 15 PP'!T83-'2000 250 200 0 PP'!T83)/('2000 250 200 15 PP'!T83+'2000 250 200 0 PP'!T83)</f>
        <v>3.1948653096354425E-2</v>
      </c>
      <c r="U83">
        <f>2*('2000 250 200 15 PP'!U83-'2000 250 200 0 PP'!U83)/('2000 250 200 15 PP'!U83+'2000 250 200 0 PP'!U83)</f>
        <v>2.3794189935841065E-2</v>
      </c>
      <c r="V83">
        <f>2*('2000 250 200 15 PP'!V83-'2000 250 200 0 PP'!V83)/('2000 250 200 15 PP'!V83+'2000 250 200 0 PP'!V83)</f>
        <v>2.7908918521478867</v>
      </c>
      <c r="W83">
        <f>2*('2000 250 200 15 PP'!W83-'2000 250 200 0 PP'!W83)/('2000 250 200 15 PP'!W83+'2000 250 200 0 PP'!W83)</f>
        <v>3.8051286881117661</v>
      </c>
      <c r="X83">
        <f>2*('2000 250 200 15 PP'!X83-'2000 250 200 0 PP'!X83)/('2000 250 200 15 PP'!X83+'2000 250 200 0 PP'!X83)</f>
        <v>2.7847790604516551</v>
      </c>
      <c r="Y83">
        <f>2*('2000 250 200 15 PP'!Y83-'2000 250 200 0 PP'!Y83)/('2000 250 200 15 PP'!Y83+'2000 250 200 0 PP'!Y83)</f>
        <v>0.9595630506863071</v>
      </c>
      <c r="Z83">
        <f>2*('2000 250 200 15 PP'!Z83-'2000 250 200 0 PP'!Z83)/('2000 250 200 15 PP'!Z83+'2000 250 200 0 PP'!Z83)</f>
        <v>0.34290253698414225</v>
      </c>
      <c r="AA83">
        <f>2*('2000 250 200 15 PP'!AA83-'2000 250 200 0 PP'!AA83)/('2000 250 200 15 PP'!AA83+'2000 250 200 0 PP'!AA83)</f>
        <v>0.15647344659831489</v>
      </c>
      <c r="AB83">
        <f>2*('2000 250 200 15 PP'!AB83-'2000 250 200 0 PP'!AB83)/('2000 250 200 15 PP'!AB83+'2000 250 200 0 PP'!AB83)</f>
        <v>8.6668396093559877E-2</v>
      </c>
      <c r="AC83">
        <f>2*('2000 250 200 15 PP'!AC83-'2000 250 200 0 PP'!AC83)/('2000 250 200 15 PP'!AC83+'2000 250 200 0 PP'!AC83)</f>
        <v>2.3502011054613234</v>
      </c>
      <c r="AD83">
        <f>2*('2000 250 200 15 PP'!AD83-'2000 250 200 0 PP'!AD83)/('2000 250 200 15 PP'!AD83+'2000 250 200 0 PP'!AD83)</f>
        <v>5.2370097242602256</v>
      </c>
      <c r="AE83">
        <f>2*('2000 250 200 15 PP'!AE83-'2000 250 200 0 PP'!AE83)/('2000 250 200 15 PP'!AE83+'2000 250 200 0 PP'!AE83)</f>
        <v>-4.2907518711984531</v>
      </c>
      <c r="AF83">
        <f>2*('2000 250 200 15 PP'!AF83-'2000 250 200 0 PP'!AF83)/('2000 250 200 15 PP'!AF83+'2000 250 200 0 PP'!AF83)</f>
        <v>-1.1106798883387978</v>
      </c>
      <c r="AG83">
        <f>2*('2000 250 200 15 PP'!AG83-'2000 250 200 0 PP'!AG83)/('2000 250 200 15 PP'!AG83+'2000 250 200 0 PP'!AG83)</f>
        <v>-0.69935680456490468</v>
      </c>
      <c r="AH83">
        <f>2*('2000 250 200 15 PP'!AH83-'2000 250 200 0 PP'!AH83)/('2000 250 200 15 PP'!AH83+'2000 250 200 0 PP'!AH83)</f>
        <v>-0.76043992945919181</v>
      </c>
      <c r="AI83">
        <f>2*('2000 250 200 15 PP'!AI83-'2000 250 200 0 PP'!AI83)/('2000 250 200 15 PP'!AI83+'2000 250 200 0 PP'!AI83)</f>
        <v>1.7131024012846756</v>
      </c>
      <c r="AJ83">
        <f>2*('2000 250 200 15 PP'!AJ83-'2000 250 200 0 PP'!AJ83)/('2000 250 200 15 PP'!AJ83+'2000 250 200 0 PP'!AJ83)</f>
        <v>2.1129566740136054</v>
      </c>
      <c r="AK83">
        <f>2*('2000 250 200 15 PP'!AK83-'2000 250 200 0 PP'!AK83)/('2000 250 200 15 PP'!AK83+'2000 250 200 0 PP'!AK83)</f>
        <v>3.8229858913059585</v>
      </c>
      <c r="AL83">
        <f>2*('2000 250 200 15 PP'!AL83-'2000 250 200 0 PP'!AL83)/('2000 250 200 15 PP'!AL83+'2000 250 200 0 PP'!AL83)</f>
        <v>-2.2302002593036208</v>
      </c>
      <c r="AM83">
        <f>2*('2000 250 200 15 PP'!AM83-'2000 250 200 0 PP'!AM83)/('2000 250 200 15 PP'!AM83+'2000 250 200 0 PP'!AM83)</f>
        <v>-0.64717803521106276</v>
      </c>
      <c r="AN83">
        <f>2*('2000 250 200 15 PP'!AN83-'2000 250 200 0 PP'!AN83)/('2000 250 200 15 PP'!AN83+'2000 250 200 0 PP'!AN83)</f>
        <v>1.5176179731774808</v>
      </c>
      <c r="AO83">
        <f>2*('2000 250 200 15 PP'!AO83-'2000 250 200 0 PP'!AO83)/('2000 250 200 15 PP'!AO83+'2000 250 200 0 PP'!AO83)</f>
        <v>1.6546966705437651</v>
      </c>
      <c r="AP83">
        <f>2*('2000 250 200 15 PP'!AP83-'2000 250 200 0 PP'!AP83)/('2000 250 200 15 PP'!AP83+'2000 250 200 0 PP'!AP83)</f>
        <v>1.3610323478521975</v>
      </c>
      <c r="AQ83">
        <f>2*('2000 250 200 15 PP'!AQ83-'2000 250 200 0 PP'!AQ83)/('2000 250 200 15 PP'!AQ83+'2000 250 200 0 PP'!AQ83)</f>
        <v>2.7363185213201868</v>
      </c>
      <c r="AR83">
        <f>2*('2000 250 200 15 PP'!AR83-'2000 250 200 0 PP'!AR83)/('2000 250 200 15 PP'!AR83+'2000 250 200 0 PP'!AR83)</f>
        <v>1.4315997966771805</v>
      </c>
      <c r="AS83">
        <f>2*('2000 250 200 15 PP'!AS83-'2000 250 200 0 PP'!AS83)/('2000 250 200 15 PP'!AS83+'2000 250 200 0 PP'!AS83)</f>
        <v>1.8966217499825098</v>
      </c>
      <c r="AT83">
        <f>2*('2000 250 200 15 PP'!AT83-'2000 250 200 0 PP'!AT83)/('2000 250 200 15 PP'!AT83+'2000 250 200 0 PP'!AT83)</f>
        <v>1.03782521495784</v>
      </c>
      <c r="AU83">
        <f>2*('2000 250 200 15 PP'!AU83-'2000 250 200 0 PP'!AU83)/('2000 250 200 15 PP'!AU83+'2000 250 200 0 PP'!AU83)</f>
        <v>1.1876774493062778</v>
      </c>
      <c r="AV83">
        <f>2*('2000 250 200 15 PP'!AV83-'2000 250 200 0 PP'!AV83)/('2000 250 200 15 PP'!AV83+'2000 250 200 0 PP'!AV83)</f>
        <v>3.617187667615926</v>
      </c>
      <c r="AW83">
        <f>2*('2000 250 200 15 PP'!AW83-'2000 250 200 0 PP'!AW83)/('2000 250 200 15 PP'!AW83+'2000 250 200 0 PP'!AW83)</f>
        <v>0.67359359489165949</v>
      </c>
      <c r="AX83">
        <f>'2000 250 200 15 PP'!AX83-'2000 250 200 0 PP'!AX83</f>
        <v>4.4035321473548793E-2</v>
      </c>
      <c r="AY83">
        <f>'2000 250 200 15 PP'!AY83-'2000 250 200 0 PP'!AY83</f>
        <v>2.1446028971307436E-2</v>
      </c>
      <c r="AZ83">
        <f>'2000 250 200 15 PP'!AZ83-'2000 250 200 0 PP'!AZ83</f>
        <v>1.0782985945449318E-2</v>
      </c>
      <c r="BA83">
        <f>'2000 250 200 15 PP'!BA83-'2000 250 200 0 PP'!BA83</f>
        <v>5.8858832551894752E-3</v>
      </c>
      <c r="BB83">
        <f>'2000 250 200 15 PP'!BB83-'2000 250 200 0 PP'!BB83</f>
        <v>3.5202069860287427E-3</v>
      </c>
      <c r="BC83">
        <f>'2000 250 200 15 PP'!BC83-'2000 250 200 0 PP'!BC83</f>
        <v>2.2979778475244739E-3</v>
      </c>
      <c r="BD83">
        <f>'2000 250 200 15 PP'!BD83-'2000 250 200 0 PP'!BD83</f>
        <v>1.6161324449782133E-3</v>
      </c>
      <c r="BE83">
        <f>'2000 250 200 15 PP'!BE83-'2000 250 200 0 PP'!BE83</f>
        <v>1.2007894015652193E-3</v>
      </c>
      <c r="BF83">
        <f>'2000 250 200 15 PP'!BF83-'2000 250 200 0 PP'!BF83</f>
        <v>2.036311718126824E-2</v>
      </c>
      <c r="BG83">
        <f>'2000 250 200 15 PP'!BG83-'2000 250 200 0 PP'!BG83</f>
        <v>9.762680856304301E-3</v>
      </c>
      <c r="BH83">
        <f>'2000 250 200 15 PP'!BH83-'2000 250 200 0 PP'!BH83</f>
        <v>4.7536228288526366E-3</v>
      </c>
      <c r="BI83">
        <f>'2000 250 200 15 PP'!BI83-'2000 250 200 0 PP'!BI83</f>
        <v>2.4981876545120442E-3</v>
      </c>
      <c r="BJ83">
        <f>'2000 250 200 15 PP'!BJ83-'2000 250 200 0 PP'!BJ83</f>
        <v>1.4326319514753189E-3</v>
      </c>
      <c r="BK83">
        <f>'2000 250 200 15 PP'!BK83-'2000 250 200 0 PP'!BK83</f>
        <v>8.9767506112972423E-4</v>
      </c>
      <c r="BL83">
        <f>'2000 250 200 15 PP'!BL83-'2000 250 200 0 PP'!BL83</f>
        <v>6.1111825324224045E-4</v>
      </c>
      <c r="BM83">
        <f>'2000 250 200 15 PP'!BM83-'2000 250 200 0 PP'!BM83</f>
        <v>9.4820899475164273E-3</v>
      </c>
      <c r="BN83">
        <f>'2000 250 200 15 PP'!BN83-'2000 250 200 0 PP'!BN83</f>
        <v>4.4861035688173387E-3</v>
      </c>
      <c r="BO83">
        <f>'2000 250 200 15 PP'!BO83-'2000 250 200 0 PP'!BO83</f>
        <v>2.0907708713217205E-3</v>
      </c>
      <c r="BP83">
        <f>'2000 250 200 15 PP'!BP83-'2000 250 200 0 PP'!BP83</f>
        <v>1.0431952860470483E-3</v>
      </c>
      <c r="BQ83">
        <f>'2000 250 200 15 PP'!BQ83-'2000 250 200 0 PP'!BQ83</f>
        <v>5.6369153221420864E-4</v>
      </c>
      <c r="BR83">
        <f>'2000 250 200 15 PP'!BR83-'2000 250 200 0 PP'!BR83</f>
        <v>3.3106988234821031E-4</v>
      </c>
      <c r="BS83">
        <f>'2000 250 200 15 PP'!BS83-'2000 250 200 0 PP'!BS83</f>
        <v>4.7528623277925622E-3</v>
      </c>
      <c r="BT83">
        <f>'2000 250 200 15 PP'!BT83-'2000 250 200 0 PP'!BT83</f>
        <v>2.2603212520208808E-3</v>
      </c>
      <c r="BU83">
        <f>'2000 250 200 15 PP'!BU83-'2000 250 200 0 PP'!BU83</f>
        <v>1.0090771382176421E-3</v>
      </c>
      <c r="BV83">
        <f>'2000 250 200 15 PP'!BV83-'2000 250 200 0 PP'!BV83</f>
        <v>4.7773663063402648E-4</v>
      </c>
      <c r="BW83">
        <f>'2000 250 200 15 PP'!BW83-'2000 250 200 0 PP'!BW83</f>
        <v>2.4273642134501597E-4</v>
      </c>
      <c r="BX83">
        <f>'2000 250 200 15 PP'!BX83-'2000 250 200 0 PP'!BX83</f>
        <v>2.4982235714916534E-3</v>
      </c>
      <c r="BY83">
        <f>'2000 250 200 15 PP'!BY83-'2000 250 200 0 PP'!BY83</f>
        <v>1.2344060536064062E-3</v>
      </c>
      <c r="BZ83">
        <f>'2000 250 200 15 PP'!BZ83-'2000 250 200 0 PP'!BZ83</f>
        <v>5.3211009891563547E-4</v>
      </c>
      <c r="CA83">
        <f>'2000 250 200 15 PP'!CA83-'2000 250 200 0 PP'!CA83</f>
        <v>2.4085231416533172E-4</v>
      </c>
      <c r="CB83">
        <f>'2000 250 200 15 PP'!CB83-'2000 250 200 0 PP'!CB83</f>
        <v>1.3205486031577004E-3</v>
      </c>
      <c r="CC83">
        <f>'2000 250 200 15 PP'!CC83-'2000 250 200 0 PP'!CC83</f>
        <v>7.1346046733581476E-4</v>
      </c>
      <c r="CD83">
        <f>'2000 250 200 15 PP'!CD83-'2000 250 200 0 PP'!CD83</f>
        <v>2.9969800536954513E-4</v>
      </c>
      <c r="CE83">
        <f>'2000 250 200 15 PP'!CE83-'2000 250 200 0 PP'!CE83</f>
        <v>6.6343103524153248E-4</v>
      </c>
      <c r="CF83">
        <f>'2000 250 200 15 PP'!CF83-'2000 250 200 0 PP'!CF83</f>
        <v>4.28298189327135E-4</v>
      </c>
      <c r="CG83">
        <f>'2000 250 200 15 PP'!CG83-'2000 250 200 0 PP'!CG83</f>
        <v>2.8021166618696404E-4</v>
      </c>
      <c r="CH83" s="7">
        <v>250</v>
      </c>
      <c r="CI83" s="8">
        <v>250</v>
      </c>
      <c r="CJ83" s="8">
        <v>240</v>
      </c>
      <c r="CK83" s="8">
        <f t="shared" si="25"/>
        <v>1</v>
      </c>
      <c r="CL83" s="8">
        <f t="shared" si="26"/>
        <v>1</v>
      </c>
      <c r="CM83">
        <f t="shared" si="27"/>
        <v>0.04</v>
      </c>
      <c r="CN83">
        <f t="shared" si="28"/>
        <v>375</v>
      </c>
      <c r="CO83">
        <f t="shared" si="29"/>
        <v>500</v>
      </c>
      <c r="CP83">
        <f t="shared" si="29"/>
        <v>625</v>
      </c>
      <c r="CQ83">
        <f t="shared" si="29"/>
        <v>750</v>
      </c>
      <c r="CR83">
        <f t="shared" si="29"/>
        <v>875</v>
      </c>
      <c r="CS83">
        <f t="shared" si="29"/>
        <v>1000</v>
      </c>
      <c r="CT83">
        <f t="shared" si="29"/>
        <v>1125</v>
      </c>
      <c r="CU83">
        <f t="shared" si="29"/>
        <v>1250</v>
      </c>
      <c r="CV83">
        <f t="shared" si="32"/>
        <v>1.5</v>
      </c>
      <c r="CW83">
        <f t="shared" si="32"/>
        <v>2</v>
      </c>
      <c r="CX83">
        <f t="shared" si="32"/>
        <v>2.5</v>
      </c>
      <c r="CY83">
        <f t="shared" si="32"/>
        <v>3</v>
      </c>
      <c r="CZ83">
        <f t="shared" si="32"/>
        <v>3.5</v>
      </c>
      <c r="DA83">
        <f t="shared" si="32"/>
        <v>4</v>
      </c>
      <c r="DB83">
        <f t="shared" si="32"/>
        <v>4.5</v>
      </c>
      <c r="DC83">
        <f t="shared" si="30"/>
        <v>5</v>
      </c>
      <c r="DD83" s="11">
        <f t="shared" si="33"/>
        <v>2.6666666666666668E-2</v>
      </c>
      <c r="DE83" s="11">
        <f t="shared" si="33"/>
        <v>0.02</v>
      </c>
      <c r="DF83" s="11">
        <f t="shared" si="33"/>
        <v>1.6E-2</v>
      </c>
      <c r="DG83" s="11">
        <f t="shared" si="33"/>
        <v>1.3333333333333334E-2</v>
      </c>
      <c r="DH83" s="11">
        <f t="shared" si="33"/>
        <v>1.1428571428571429E-2</v>
      </c>
      <c r="DI83" s="11">
        <f t="shared" si="33"/>
        <v>0.01</v>
      </c>
      <c r="DJ83" s="11">
        <f t="shared" si="33"/>
        <v>8.8888888888888889E-3</v>
      </c>
      <c r="DK83" s="11">
        <f t="shared" si="31"/>
        <v>8.0000000000000002E-3</v>
      </c>
    </row>
    <row r="84" spans="1:115">
      <c r="A84">
        <f>'2000 250 200 1'!A85</f>
        <v>81</v>
      </c>
      <c r="B84">
        <f t="shared" si="23"/>
        <v>-810</v>
      </c>
      <c r="C84">
        <f>'2000 250 200 1'!B85</f>
        <v>11.59</v>
      </c>
      <c r="D84">
        <f t="shared" si="24"/>
        <v>1.064083435963596</v>
      </c>
      <c r="E84">
        <f>2*('2000 250 200 15 PP'!E84-'2000 250 200 0 PP'!E84)/('2000 250 200 15 PP'!E84+'2000 250 200 0 PP'!E84)</f>
        <v>0.21038605507767752</v>
      </c>
      <c r="F84">
        <f>2*('2000 250 200 15 PP'!F84-'2000 250 200 0 PP'!F84)/('2000 250 200 15 PP'!F84+'2000 250 200 0 PP'!F84)</f>
        <v>0.11274402623408779</v>
      </c>
      <c r="G84">
        <f>2*('2000 250 200 15 PP'!G84-'2000 250 200 0 PP'!G84)/('2000 250 200 15 PP'!G84+'2000 250 200 0 PP'!G84)</f>
        <v>6.4826974166648246E-2</v>
      </c>
      <c r="H84">
        <f>2*('2000 250 200 15 PP'!H84-'2000 250 200 0 PP'!H84)/('2000 250 200 15 PP'!H84+'2000 250 200 0 PP'!H84)</f>
        <v>4.0807186751926329E-2</v>
      </c>
      <c r="I84">
        <f>2*('2000 250 200 15 PP'!I84-'2000 250 200 0 PP'!I84)/('2000 250 200 15 PP'!I84+'2000 250 200 0 PP'!I84)</f>
        <v>2.7841885880352361E-2</v>
      </c>
      <c r="J84">
        <f>2*('2000 250 200 15 PP'!J84-'2000 250 200 0 PP'!J84)/('2000 250 200 15 PP'!J84+'2000 250 200 0 PP'!J84)</f>
        <v>2.0228774084009377E-2</v>
      </c>
      <c r="K84">
        <f>2*('2000 250 200 15 PP'!K84-'2000 250 200 0 PP'!K84)/('2000 250 200 15 PP'!K84+'2000 250 200 0 PP'!K84)</f>
        <v>1.5375552856280063E-2</v>
      </c>
      <c r="L84">
        <f>2*('2000 250 200 15 PP'!L84-'2000 250 200 0 PP'!L84)/('2000 250 200 15 PP'!L84+'2000 250 200 0 PP'!L84)</f>
        <v>1.2040919400177343E-2</v>
      </c>
      <c r="M84">
        <f>2*('2000 250 200 15 PP'!M84-'2000 250 200 0 PP'!M84)/('2000 250 200 15 PP'!M84+'2000 250 200 0 PP'!M84)</f>
        <v>9.6016182039795287E-3</v>
      </c>
      <c r="N84">
        <f>2*('2000 250 200 15 PP'!N84-'2000 250 200 0 PP'!N84)/('2000 250 200 15 PP'!N84+'2000 250 200 0 PP'!N84)</f>
        <v>0.93475886497612892</v>
      </c>
      <c r="O84">
        <f>2*('2000 250 200 15 PP'!O84-'2000 250 200 0 PP'!O84)/('2000 250 200 15 PP'!O84+'2000 250 200 0 PP'!O84)</f>
        <v>0.51315090669748586</v>
      </c>
      <c r="P84">
        <f>2*('2000 250 200 15 PP'!P84-'2000 250 200 0 PP'!P84)/('2000 250 200 15 PP'!P84+'2000 250 200 0 PP'!P84)</f>
        <v>0.25844405393349185</v>
      </c>
      <c r="Q84">
        <f>2*('2000 250 200 15 PP'!Q84-'2000 250 200 0 PP'!Q84)/('2000 250 200 15 PP'!Q84+'2000 250 200 0 PP'!Q84)</f>
        <v>0.13623176270630646</v>
      </c>
      <c r="R84">
        <f>2*('2000 250 200 15 PP'!R84-'2000 250 200 0 PP'!R84)/('2000 250 200 15 PP'!R84+'2000 250 200 0 PP'!R84)</f>
        <v>7.8698741899628416E-2</v>
      </c>
      <c r="S84">
        <f>2*('2000 250 200 15 PP'!S84-'2000 250 200 0 PP'!S84)/('2000 250 200 15 PP'!S84+'2000 250 200 0 PP'!S84)</f>
        <v>5.0011305922521593E-2</v>
      </c>
      <c r="T84">
        <f>2*('2000 250 200 15 PP'!T84-'2000 250 200 0 PP'!T84)/('2000 250 200 15 PP'!T84+'2000 250 200 0 PP'!T84)</f>
        <v>3.4484551974199709E-2</v>
      </c>
      <c r="U84">
        <f>2*('2000 250 200 15 PP'!U84-'2000 250 200 0 PP'!U84)/('2000 250 200 15 PP'!U84+'2000 250 200 0 PP'!U84)</f>
        <v>2.5317335091976638E-2</v>
      </c>
      <c r="V84">
        <f>2*('2000 250 200 15 PP'!V84-'2000 250 200 0 PP'!V84)/('2000 250 200 15 PP'!V84+'2000 250 200 0 PP'!V84)</f>
        <v>2.5490123296343663</v>
      </c>
      <c r="W84">
        <f>2*('2000 250 200 15 PP'!W84-'2000 250 200 0 PP'!W84)/('2000 250 200 15 PP'!W84+'2000 250 200 0 PP'!W84)</f>
        <v>3.5343689871268191</v>
      </c>
      <c r="X84">
        <f>2*('2000 250 200 15 PP'!X84-'2000 250 200 0 PP'!X84)/('2000 250 200 15 PP'!X84+'2000 250 200 0 PP'!X84)</f>
        <v>3.5502487747016733</v>
      </c>
      <c r="Y84">
        <f>2*('2000 250 200 15 PP'!Y84-'2000 250 200 0 PP'!Y84)/('2000 250 200 15 PP'!Y84+'2000 250 200 0 PP'!Y84)</f>
        <v>1.4587894160256598</v>
      </c>
      <c r="Z84">
        <f>2*('2000 250 200 15 PP'!Z84-'2000 250 200 0 PP'!Z84)/('2000 250 200 15 PP'!Z84+'2000 250 200 0 PP'!Z84)</f>
        <v>0.49850783736957449</v>
      </c>
      <c r="AA84">
        <f>2*('2000 250 200 15 PP'!AA84-'2000 250 200 0 PP'!AA84)/('2000 250 200 15 PP'!AA84+'2000 250 200 0 PP'!AA84)</f>
        <v>0.21046993269492145</v>
      </c>
      <c r="AB84">
        <f>2*('2000 250 200 15 PP'!AB84-'2000 250 200 0 PP'!AB84)/('2000 250 200 15 PP'!AB84+'2000 250 200 0 PP'!AB84)</f>
        <v>0.1082403297896341</v>
      </c>
      <c r="AC84">
        <f>2*('2000 250 200 15 PP'!AC84-'2000 250 200 0 PP'!AC84)/('2000 250 200 15 PP'!AC84+'2000 250 200 0 PP'!AC84)</f>
        <v>2.1313392407362599</v>
      </c>
      <c r="AD84">
        <f>2*('2000 250 200 15 PP'!AD84-'2000 250 200 0 PP'!AD84)/('2000 250 200 15 PP'!AD84+'2000 250 200 0 PP'!AD84)</f>
        <v>3.52265045138265</v>
      </c>
      <c r="AE84">
        <f>2*('2000 250 200 15 PP'!AE84-'2000 250 200 0 PP'!AE84)/('2000 250 200 15 PP'!AE84+'2000 250 200 0 PP'!AE84)</f>
        <v>-15.563202518148273</v>
      </c>
      <c r="AF84">
        <f>2*('2000 250 200 15 PP'!AF84-'2000 250 200 0 PP'!AF84)/('2000 250 200 15 PP'!AF84+'2000 250 200 0 PP'!AF84)</f>
        <v>-1.5429866284120282</v>
      </c>
      <c r="AG84">
        <f>2*('2000 250 200 15 PP'!AG84-'2000 250 200 0 PP'!AG84)/('2000 250 200 15 PP'!AG84+'2000 250 200 0 PP'!AG84)</f>
        <v>-0.77896749014627775</v>
      </c>
      <c r="AH84">
        <f>2*('2000 250 200 15 PP'!AH84-'2000 250 200 0 PP'!AH84)/('2000 250 200 15 PP'!AH84+'2000 250 200 0 PP'!AH84)</f>
        <v>-0.60930981536294704</v>
      </c>
      <c r="AI84">
        <f>2*('2000 250 200 15 PP'!AI84-'2000 250 200 0 PP'!AI84)/('2000 250 200 15 PP'!AI84+'2000 250 200 0 PP'!AI84)</f>
        <v>1.6825443629219643</v>
      </c>
      <c r="AJ84">
        <f>2*('2000 250 200 15 PP'!AJ84-'2000 250 200 0 PP'!AJ84)/('2000 250 200 15 PP'!AJ84+'2000 250 200 0 PP'!AJ84)</f>
        <v>1.9359842310980289</v>
      </c>
      <c r="AK84">
        <f>2*('2000 250 200 15 PP'!AK84-'2000 250 200 0 PP'!AK84)/('2000 250 200 15 PP'!AK84+'2000 250 200 0 PP'!AK84)</f>
        <v>2.7072005056291886</v>
      </c>
      <c r="AL84">
        <f>2*('2000 250 200 15 PP'!AL84-'2000 250 200 0 PP'!AL84)/('2000 250 200 15 PP'!AL84+'2000 250 200 0 PP'!AL84)</f>
        <v>-9.2679915433503126</v>
      </c>
      <c r="AM84">
        <f>2*('2000 250 200 15 PP'!AM84-'2000 250 200 0 PP'!AM84)/('2000 250 200 15 PP'!AM84+'2000 250 200 0 PP'!AM84)</f>
        <v>-1.0701724972690947</v>
      </c>
      <c r="AN84">
        <f>2*('2000 250 200 15 PP'!AN84-'2000 250 200 0 PP'!AN84)/('2000 250 200 15 PP'!AN84+'2000 250 200 0 PP'!AN84)</f>
        <v>1.5449835034406383</v>
      </c>
      <c r="AO84">
        <f>2*('2000 250 200 15 PP'!AO84-'2000 250 200 0 PP'!AO84)/('2000 250 200 15 PP'!AO84+'2000 250 200 0 PP'!AO84)</f>
        <v>1.644577235813991</v>
      </c>
      <c r="AP84">
        <f>2*('2000 250 200 15 PP'!AP84-'2000 250 200 0 PP'!AP84)/('2000 250 200 15 PP'!AP84+'2000 250 200 0 PP'!AP84)</f>
        <v>1.4501327444605829</v>
      </c>
      <c r="AQ84">
        <f>2*('2000 250 200 15 PP'!AQ84-'2000 250 200 0 PP'!AQ84)/('2000 250 200 15 PP'!AQ84+'2000 250 200 0 PP'!AQ84)</f>
        <v>1.9413262546040551</v>
      </c>
      <c r="AR84">
        <f>2*('2000 250 200 15 PP'!AR84-'2000 250 200 0 PP'!AR84)/('2000 250 200 15 PP'!AR84+'2000 250 200 0 PP'!AR84)</f>
        <v>1.480250676795509</v>
      </c>
      <c r="AS84">
        <f>2*('2000 250 200 15 PP'!AS84-'2000 250 200 0 PP'!AS84)/('2000 250 200 15 PP'!AS84+'2000 250 200 0 PP'!AS84)</f>
        <v>1.7866409382277579</v>
      </c>
      <c r="AT84">
        <f>2*('2000 250 200 15 PP'!AT84-'2000 250 200 0 PP'!AT84)/('2000 250 200 15 PP'!AT84+'2000 250 200 0 PP'!AT84)</f>
        <v>1.2536174057202005</v>
      </c>
      <c r="AU84">
        <f>2*('2000 250 200 15 PP'!AU84-'2000 250 200 0 PP'!AU84)/('2000 250 200 15 PP'!AU84+'2000 250 200 0 PP'!AU84)</f>
        <v>1.2959678926142411</v>
      </c>
      <c r="AV84">
        <f>2*('2000 250 200 15 PP'!AV84-'2000 250 200 0 PP'!AV84)/('2000 250 200 15 PP'!AV84+'2000 250 200 0 PP'!AV84)</f>
        <v>2.3683510171855393</v>
      </c>
      <c r="AW84">
        <f>2*('2000 250 200 15 PP'!AW84-'2000 250 200 0 PP'!AW84)/('2000 250 200 15 PP'!AW84+'2000 250 200 0 PP'!AW84)</f>
        <v>0.8630459222534772</v>
      </c>
      <c r="AX84">
        <f>'2000 250 200 15 PP'!AX84-'2000 250 200 0 PP'!AX84</f>
        <v>4.8958169339337651E-2</v>
      </c>
      <c r="AY84">
        <f>'2000 250 200 15 PP'!AY84-'2000 250 200 0 PP'!AY84</f>
        <v>2.3930768656412561E-2</v>
      </c>
      <c r="AZ84">
        <f>'2000 250 200 15 PP'!AZ84-'2000 250 200 0 PP'!AZ84</f>
        <v>1.1977501111962538E-2</v>
      </c>
      <c r="BA84">
        <f>'2000 250 200 15 PP'!BA84-'2000 250 200 0 PP'!BA84</f>
        <v>6.4583656949362064E-3</v>
      </c>
      <c r="BB84">
        <f>'2000 250 200 15 PP'!BB84-'2000 250 200 0 PP'!BB84</f>
        <v>3.7886564204781259E-3</v>
      </c>
      <c r="BC84">
        <f>'2000 250 200 15 PP'!BC84-'2000 250 200 0 PP'!BC84</f>
        <v>2.4130323182947055E-3</v>
      </c>
      <c r="BD84">
        <f>'2000 250 200 15 PP'!BD84-'2000 250 200 0 PP'!BD84</f>
        <v>1.6566582350209386E-3</v>
      </c>
      <c r="BE84">
        <f>'2000 250 200 15 PP'!BE84-'2000 250 200 0 PP'!BE84</f>
        <v>1.2110528480507865E-3</v>
      </c>
      <c r="BF84">
        <f>'2000 250 200 15 PP'!BF84-'2000 250 200 0 PP'!BF84</f>
        <v>2.235545923343853E-2</v>
      </c>
      <c r="BG84">
        <f>'2000 250 200 15 PP'!BG84-'2000 250 200 0 PP'!BG84</f>
        <v>1.0709682721575332E-2</v>
      </c>
      <c r="BH84">
        <f>'2000 250 200 15 PP'!BH84-'2000 250 200 0 PP'!BH84</f>
        <v>5.1824650118153159E-3</v>
      </c>
      <c r="BI84">
        <f>'2000 250 200 15 PP'!BI84-'2000 250 200 0 PP'!BI84</f>
        <v>2.6921376180166455E-3</v>
      </c>
      <c r="BJ84">
        <f>'2000 250 200 15 PP'!BJ84-'2000 250 200 0 PP'!BJ84</f>
        <v>1.5170117785898896E-3</v>
      </c>
      <c r="BK84">
        <f>'2000 250 200 15 PP'!BK84-'2000 250 200 0 PP'!BK84</f>
        <v>9.261306550367443E-4</v>
      </c>
      <c r="BL84">
        <f>'2000 250 200 15 PP'!BL84-'2000 250 200 0 PP'!BL84</f>
        <v>6.1076419817848986E-4</v>
      </c>
      <c r="BM84">
        <f>'2000 250 200 15 PP'!BM84-'2000 250 200 0 PP'!BM84</f>
        <v>1.037311963850257E-2</v>
      </c>
      <c r="BN84">
        <f>'2000 250 200 15 PP'!BN84-'2000 250 200 0 PP'!BN84</f>
        <v>4.8852973005236305E-3</v>
      </c>
      <c r="BO84">
        <f>'2000 250 200 15 PP'!BO84-'2000 250 200 0 PP'!BO84</f>
        <v>2.2592564705807366E-3</v>
      </c>
      <c r="BP84">
        <f>'2000 250 200 15 PP'!BP84-'2000 250 200 0 PP'!BP84</f>
        <v>1.1149558627222441E-3</v>
      </c>
      <c r="BQ84">
        <f>'2000 250 200 15 PP'!BQ84-'2000 250 200 0 PP'!BQ84</f>
        <v>5.9515357384723108E-4</v>
      </c>
      <c r="BR84">
        <f>'2000 250 200 15 PP'!BR84-'2000 250 200 0 PP'!BR84</f>
        <v>3.4252991783780413E-4</v>
      </c>
      <c r="BS84">
        <f>'2000 250 200 15 PP'!BS84-'2000 250 200 0 PP'!BS84</f>
        <v>5.1945826118429935E-3</v>
      </c>
      <c r="BT84">
        <f>'2000 250 200 15 PP'!BT84-'2000 250 200 0 PP'!BT84</f>
        <v>2.4522550370493527E-3</v>
      </c>
      <c r="BU84">
        <f>'2000 250 200 15 PP'!BU84-'2000 250 200 0 PP'!BU84</f>
        <v>1.0856352214279818E-3</v>
      </c>
      <c r="BV84">
        <f>'2000 250 200 15 PP'!BV84-'2000 250 200 0 PP'!BV84</f>
        <v>5.0765050106868883E-4</v>
      </c>
      <c r="BW84">
        <f>'2000 250 200 15 PP'!BW84-'2000 250 200 0 PP'!BW84</f>
        <v>2.56210674404527E-4</v>
      </c>
      <c r="BX84">
        <f>'2000 250 200 15 PP'!BX84-'2000 250 200 0 PP'!BX84</f>
        <v>2.7263602948558734E-3</v>
      </c>
      <c r="BY84">
        <f>'2000 250 200 15 PP'!BY84-'2000 250 200 0 PP'!BY84</f>
        <v>1.3334377499683513E-3</v>
      </c>
      <c r="BZ84">
        <f>'2000 250 200 15 PP'!BZ84-'2000 250 200 0 PP'!BZ84</f>
        <v>5.7090216230052521E-4</v>
      </c>
      <c r="CA84">
        <f>'2000 250 200 15 PP'!CA84-'2000 250 200 0 PP'!CA84</f>
        <v>2.5403893381858371E-4</v>
      </c>
      <c r="CB84">
        <f>'2000 250 200 15 PP'!CB84-'2000 250 200 0 PP'!CB84</f>
        <v>1.4395378635762039E-3</v>
      </c>
      <c r="CC84">
        <f>'2000 250 200 15 PP'!CC84-'2000 250 200 0 PP'!CC84</f>
        <v>7.6557161168789103E-4</v>
      </c>
      <c r="CD84">
        <f>'2000 250 200 15 PP'!CD84-'2000 250 200 0 PP'!CD84</f>
        <v>3.2127650766863126E-4</v>
      </c>
      <c r="CE84">
        <f>'2000 250 200 15 PP'!CE84-'2000 250 200 0 PP'!CE84</f>
        <v>7.2620076404871252E-4</v>
      </c>
      <c r="CF84">
        <f>'2000 250 200 15 PP'!CF84-'2000 250 200 0 PP'!CF84</f>
        <v>4.5477969659929386E-4</v>
      </c>
      <c r="CG84">
        <f>'2000 250 200 15 PP'!CG84-'2000 250 200 0 PP'!CG84</f>
        <v>3.1540196981087113E-4</v>
      </c>
      <c r="CH84" s="7">
        <v>250</v>
      </c>
      <c r="CI84" s="8">
        <v>250</v>
      </c>
      <c r="CJ84" s="8">
        <v>240</v>
      </c>
      <c r="CK84" s="8">
        <f t="shared" si="25"/>
        <v>1</v>
      </c>
      <c r="CL84" s="8">
        <f t="shared" si="26"/>
        <v>1</v>
      </c>
      <c r="CM84">
        <f t="shared" si="27"/>
        <v>0.04</v>
      </c>
      <c r="CN84">
        <f t="shared" si="28"/>
        <v>375</v>
      </c>
      <c r="CO84">
        <f t="shared" ref="CO84:CU86" si="34">CN84+125</f>
        <v>500</v>
      </c>
      <c r="CP84">
        <f t="shared" si="34"/>
        <v>625</v>
      </c>
      <c r="CQ84">
        <f t="shared" si="34"/>
        <v>750</v>
      </c>
      <c r="CR84">
        <f t="shared" si="34"/>
        <v>875</v>
      </c>
      <c r="CS84">
        <f t="shared" si="34"/>
        <v>1000</v>
      </c>
      <c r="CT84">
        <f t="shared" si="34"/>
        <v>1125</v>
      </c>
      <c r="CU84">
        <f t="shared" si="34"/>
        <v>1250</v>
      </c>
      <c r="CV84">
        <f t="shared" si="32"/>
        <v>1.5</v>
      </c>
      <c r="CW84">
        <f t="shared" si="32"/>
        <v>2</v>
      </c>
      <c r="CX84">
        <f t="shared" si="32"/>
        <v>2.5</v>
      </c>
      <c r="CY84">
        <f t="shared" si="32"/>
        <v>3</v>
      </c>
      <c r="CZ84">
        <f t="shared" si="32"/>
        <v>3.5</v>
      </c>
      <c r="DA84">
        <f t="shared" si="32"/>
        <v>4</v>
      </c>
      <c r="DB84">
        <f t="shared" si="32"/>
        <v>4.5</v>
      </c>
      <c r="DC84">
        <f t="shared" si="30"/>
        <v>5</v>
      </c>
      <c r="DD84" s="11">
        <f t="shared" si="33"/>
        <v>2.6666666666666668E-2</v>
      </c>
      <c r="DE84" s="11">
        <f t="shared" si="33"/>
        <v>0.02</v>
      </c>
      <c r="DF84" s="11">
        <f t="shared" si="33"/>
        <v>1.6E-2</v>
      </c>
      <c r="DG84" s="11">
        <f t="shared" si="33"/>
        <v>1.3333333333333334E-2</v>
      </c>
      <c r="DH84" s="11">
        <f t="shared" si="33"/>
        <v>1.1428571428571429E-2</v>
      </c>
      <c r="DI84" s="11">
        <f t="shared" si="33"/>
        <v>0.01</v>
      </c>
      <c r="DJ84" s="11">
        <f t="shared" si="33"/>
        <v>8.8888888888888889E-3</v>
      </c>
      <c r="DK84" s="11">
        <f t="shared" si="31"/>
        <v>8.0000000000000002E-3</v>
      </c>
    </row>
    <row r="85" spans="1:115">
      <c r="A85">
        <f>'2000 250 200 1'!A86</f>
        <v>82</v>
      </c>
      <c r="B85">
        <f t="shared" si="23"/>
        <v>-820</v>
      </c>
      <c r="C85">
        <f>'2000 250 200 1'!B86</f>
        <v>13</v>
      </c>
      <c r="D85">
        <f t="shared" si="24"/>
        <v>1.1139433523068367</v>
      </c>
      <c r="E85">
        <f>2*('2000 250 200 15 PP'!E85-'2000 250 200 0 PP'!E85)/('2000 250 200 15 PP'!E85+'2000 250 200 0 PP'!E85)</f>
        <v>0.23153476984860408</v>
      </c>
      <c r="F85">
        <f>2*('2000 250 200 15 PP'!F85-'2000 250 200 0 PP'!F85)/('2000 250 200 15 PP'!F85+'2000 250 200 0 PP'!F85)</f>
        <v>0.12348542665388955</v>
      </c>
      <c r="G85">
        <f>2*('2000 250 200 15 PP'!G85-'2000 250 200 0 PP'!G85)/('2000 250 200 15 PP'!G85+'2000 250 200 0 PP'!G85)</f>
        <v>7.0135311570074979E-2</v>
      </c>
      <c r="H85">
        <f>2*('2000 250 200 15 PP'!H85-'2000 250 200 0 PP'!H85)/('2000 250 200 15 PP'!H85+'2000 250 200 0 PP'!H85)</f>
        <v>4.3450050929997083E-2</v>
      </c>
      <c r="I85">
        <f>2*('2000 250 200 15 PP'!I85-'2000 250 200 0 PP'!I85)/('2000 250 200 15 PP'!I85+'2000 250 200 0 PP'!I85)</f>
        <v>2.9173821075088924E-2</v>
      </c>
      <c r="J85">
        <f>2*('2000 250 200 15 PP'!J85-'2000 250 200 0 PP'!J85)/('2000 250 200 15 PP'!J85+'2000 250 200 0 PP'!J85)</f>
        <v>2.0920066808317796E-2</v>
      </c>
      <c r="K85">
        <f>2*('2000 250 200 15 PP'!K85-'2000 250 200 0 PP'!K85)/('2000 250 200 15 PP'!K85+'2000 250 200 0 PP'!K85)</f>
        <v>1.576965697773797E-2</v>
      </c>
      <c r="L85">
        <f>2*('2000 250 200 15 PP'!L85-'2000 250 200 0 PP'!L85)/('2000 250 200 15 PP'!L85+'2000 250 200 0 PP'!L85)</f>
        <v>1.2313932248514825E-2</v>
      </c>
      <c r="M85">
        <f>2*('2000 250 200 15 PP'!M85-'2000 250 200 0 PP'!M85)/('2000 250 200 15 PP'!M85+'2000 250 200 0 PP'!M85)</f>
        <v>9.8390178396201271E-3</v>
      </c>
      <c r="N85">
        <f>2*('2000 250 200 15 PP'!N85-'2000 250 200 0 PP'!N85)/('2000 250 200 15 PP'!N85+'2000 250 200 0 PP'!N85)</f>
        <v>1.0305050704550125</v>
      </c>
      <c r="O85">
        <f>2*('2000 250 200 15 PP'!O85-'2000 250 200 0 PP'!O85)/('2000 250 200 15 PP'!O85+'2000 250 200 0 PP'!O85)</f>
        <v>0.59371489761460838</v>
      </c>
      <c r="P85">
        <f>2*('2000 250 200 15 PP'!P85-'2000 250 200 0 PP'!P85)/('2000 250 200 15 PP'!P85+'2000 250 200 0 PP'!P85)</f>
        <v>0.30453970137199693</v>
      </c>
      <c r="Q85">
        <f>2*('2000 250 200 15 PP'!Q85-'2000 250 200 0 PP'!Q85)/('2000 250 200 15 PP'!Q85+'2000 250 200 0 PP'!Q85)</f>
        <v>0.15950576629589069</v>
      </c>
      <c r="R85">
        <f>2*('2000 250 200 15 PP'!R85-'2000 250 200 0 PP'!R85)/('2000 250 200 15 PP'!R85+'2000 250 200 0 PP'!R85)</f>
        <v>9.0315652140498442E-2</v>
      </c>
      <c r="S85">
        <f>2*('2000 250 200 15 PP'!S85-'2000 250 200 0 PP'!S85)/('2000 250 200 15 PP'!S85+'2000 250 200 0 PP'!S85)</f>
        <v>5.5900140024043227E-2</v>
      </c>
      <c r="T85">
        <f>2*('2000 250 200 15 PP'!T85-'2000 250 200 0 PP'!T85)/('2000 250 200 15 PP'!T85+'2000 250 200 0 PP'!T85)</f>
        <v>3.7580404059528227E-2</v>
      </c>
      <c r="U85">
        <f>2*('2000 250 200 15 PP'!U85-'2000 250 200 0 PP'!U85)/('2000 250 200 15 PP'!U85+'2000 250 200 0 PP'!U85)</f>
        <v>2.7057581893974603E-2</v>
      </c>
      <c r="V85">
        <f>2*('2000 250 200 15 PP'!V85-'2000 250 200 0 PP'!V85)/('2000 250 200 15 PP'!V85+'2000 250 200 0 PP'!V85)</f>
        <v>2.3654076025809481</v>
      </c>
      <c r="W85">
        <f>2*('2000 250 200 15 PP'!W85-'2000 250 200 0 PP'!W85)/('2000 250 200 15 PP'!W85+'2000 250 200 0 PP'!W85)</f>
        <v>3.2213137383894379</v>
      </c>
      <c r="X85">
        <f>2*('2000 250 200 15 PP'!X85-'2000 250 200 0 PP'!X85)/('2000 250 200 15 PP'!X85+'2000 250 200 0 PP'!X85)</f>
        <v>3.9944928032911209</v>
      </c>
      <c r="Y85">
        <f>2*('2000 250 200 15 PP'!Y85-'2000 250 200 0 PP'!Y85)/('2000 250 200 15 PP'!Y85+'2000 250 200 0 PP'!Y85)</f>
        <v>2.1794054105612632</v>
      </c>
      <c r="Z85">
        <f>2*('2000 250 200 15 PP'!Z85-'2000 250 200 0 PP'!Z85)/('2000 250 200 15 PP'!Z85+'2000 250 200 0 PP'!Z85)</f>
        <v>0.75431888648380041</v>
      </c>
      <c r="AA85">
        <f>2*('2000 250 200 15 PP'!AA85-'2000 250 200 0 PP'!AA85)/('2000 250 200 15 PP'!AA85+'2000 250 200 0 PP'!AA85)</f>
        <v>0.29527685257465758</v>
      </c>
      <c r="AB85">
        <f>2*('2000 250 200 15 PP'!AB85-'2000 250 200 0 PP'!AB85)/('2000 250 200 15 PP'!AB85+'2000 250 200 0 PP'!AB85)</f>
        <v>0.14042865879122454</v>
      </c>
      <c r="AC85">
        <f>2*('2000 250 200 15 PP'!AC85-'2000 250 200 0 PP'!AC85)/('2000 250 200 15 PP'!AC85+'2000 250 200 0 PP'!AC85)</f>
        <v>1.9933373271015742</v>
      </c>
      <c r="AD85">
        <f>2*('2000 250 200 15 PP'!AD85-'2000 250 200 0 PP'!AD85)/('2000 250 200 15 PP'!AD85+'2000 250 200 0 PP'!AD85)</f>
        <v>2.8165125722542053</v>
      </c>
      <c r="AE85">
        <f>2*('2000 250 200 15 PP'!AE85-'2000 250 200 0 PP'!AE85)/('2000 250 200 15 PP'!AE85+'2000 250 200 0 PP'!AE85)</f>
        <v>13.713467024576845</v>
      </c>
      <c r="AF85">
        <f>2*('2000 250 200 15 PP'!AF85-'2000 250 200 0 PP'!AF85)/('2000 250 200 15 PP'!AF85+'2000 250 200 0 PP'!AF85)</f>
        <v>-2.4952441259012916</v>
      </c>
      <c r="AG85">
        <f>2*('2000 250 200 15 PP'!AG85-'2000 250 200 0 PP'!AG85)/('2000 250 200 15 PP'!AG85+'2000 250 200 0 PP'!AG85)</f>
        <v>-0.94004318500630801</v>
      </c>
      <c r="AH85">
        <f>2*('2000 250 200 15 PP'!AH85-'2000 250 200 0 PP'!AH85)/('2000 250 200 15 PP'!AH85+'2000 250 200 0 PP'!AH85)</f>
        <v>-0.58720839552953308</v>
      </c>
      <c r="AI85">
        <f>2*('2000 250 200 15 PP'!AI85-'2000 250 200 0 PP'!AI85)/('2000 250 200 15 PP'!AI85+'2000 250 200 0 PP'!AI85)</f>
        <v>1.6646938109800715</v>
      </c>
      <c r="AJ85">
        <f>2*('2000 250 200 15 PP'!AJ85-'2000 250 200 0 PP'!AJ85)/('2000 250 200 15 PP'!AJ85+'2000 250 200 0 PP'!AJ85)</f>
        <v>1.8380951921690951</v>
      </c>
      <c r="AK85">
        <f>2*('2000 250 200 15 PP'!AK85-'2000 250 200 0 PP'!AK85)/('2000 250 200 15 PP'!AK85+'2000 250 200 0 PP'!AK85)</f>
        <v>2.3457463889483785</v>
      </c>
      <c r="AL85">
        <f>2*('2000 250 200 15 PP'!AL85-'2000 250 200 0 PP'!AL85)/('2000 250 200 15 PP'!AL85+'2000 250 200 0 PP'!AL85)</f>
        <v>6.1634169672584784</v>
      </c>
      <c r="AM85">
        <f>2*('2000 250 200 15 PP'!AM85-'2000 250 200 0 PP'!AM85)/('2000 250 200 15 PP'!AM85+'2000 250 200 0 PP'!AM85)</f>
        <v>-2.2321107589292799</v>
      </c>
      <c r="AN85">
        <f>2*('2000 250 200 15 PP'!AN85-'2000 250 200 0 PP'!AN85)/('2000 250 200 15 PP'!AN85+'2000 250 200 0 PP'!AN85)</f>
        <v>1.5644423724883842</v>
      </c>
      <c r="AO85">
        <f>2*('2000 250 200 15 PP'!AO85-'2000 250 200 0 PP'!AO85)/('2000 250 200 15 PP'!AO85+'2000 250 200 0 PP'!AO85)</f>
        <v>1.6198764233335963</v>
      </c>
      <c r="AP85">
        <f>2*('2000 250 200 15 PP'!AP85-'2000 250 200 0 PP'!AP85)/('2000 250 200 15 PP'!AP85+'2000 250 200 0 PP'!AP85)</f>
        <v>1.6532187705765116</v>
      </c>
      <c r="AQ85">
        <f>2*('2000 250 200 15 PP'!AQ85-'2000 250 200 0 PP'!AQ85)/('2000 250 200 15 PP'!AQ85+'2000 250 200 0 PP'!AQ85)</f>
        <v>1.5940371404479659</v>
      </c>
      <c r="AR85">
        <f>2*('2000 250 200 15 PP'!AR85-'2000 250 200 0 PP'!AR85)/('2000 250 200 15 PP'!AR85+'2000 250 200 0 PP'!AR85)</f>
        <v>1.5268134806089473</v>
      </c>
      <c r="AS85">
        <f>2*('2000 250 200 15 PP'!AS85-'2000 250 200 0 PP'!AS85)/('2000 250 200 15 PP'!AS85+'2000 250 200 0 PP'!AS85)</f>
        <v>1.600805565507742</v>
      </c>
      <c r="AT85">
        <f>2*('2000 250 200 15 PP'!AT85-'2000 250 200 0 PP'!AT85)/('2000 250 200 15 PP'!AT85+'2000 250 200 0 PP'!AT85)</f>
        <v>1.69235175566531</v>
      </c>
      <c r="AU85">
        <f>2*('2000 250 200 15 PP'!AU85-'2000 250 200 0 PP'!AU85)/('2000 250 200 15 PP'!AU85+'2000 250 200 0 PP'!AU85)</f>
        <v>1.4705796461946998</v>
      </c>
      <c r="AV85">
        <f>2*('2000 250 200 15 PP'!AV85-'2000 250 200 0 PP'!AV85)/('2000 250 200 15 PP'!AV85+'2000 250 200 0 PP'!AV85)</f>
        <v>1.5527347959803348</v>
      </c>
      <c r="AW85">
        <f>2*('2000 250 200 15 PP'!AW85-'2000 250 200 0 PP'!AW85)/('2000 250 200 15 PP'!AW85+'2000 250 200 0 PP'!AW85)</f>
        <v>1.3889724028447537</v>
      </c>
      <c r="AX85">
        <f>'2000 250 200 15 PP'!AX85-'2000 250 200 0 PP'!AX85</f>
        <v>5.4251961519995243E-2</v>
      </c>
      <c r="AY85">
        <f>'2000 250 200 15 PP'!AY85-'2000 250 200 0 PP'!AY85</f>
        <v>2.666251891020064E-2</v>
      </c>
      <c r="AZ85">
        <f>'2000 250 200 15 PP'!AZ85-'2000 250 200 0 PP'!AZ85</f>
        <v>1.3314940571934074E-2</v>
      </c>
      <c r="BA85">
        <f>'2000 250 200 15 PP'!BA85-'2000 250 200 0 PP'!BA85</f>
        <v>7.1165498271374972E-3</v>
      </c>
      <c r="BB85">
        <f>'2000 250 200 15 PP'!BB85-'2000 250 200 0 PP'!BB85</f>
        <v>4.1110365171847171E-3</v>
      </c>
      <c r="BC85">
        <f>'2000 250 200 15 PP'!BC85-'2000 250 200 0 PP'!BC85</f>
        <v>2.5633161623386386E-3</v>
      </c>
      <c r="BD85">
        <f>'2000 250 200 15 PP'!BD85-'2000 250 200 0 PP'!BD85</f>
        <v>1.718638272614606E-3</v>
      </c>
      <c r="BE85">
        <f>'2000 250 200 15 PP'!BE85-'2000 250 200 0 PP'!BE85</f>
        <v>1.230076051166179E-3</v>
      </c>
      <c r="BF85">
        <f>'2000 250 200 15 PP'!BF85-'2000 250 200 0 PP'!BF85</f>
        <v>2.4505534694711981E-2</v>
      </c>
      <c r="BG85">
        <f>'2000 250 200 15 PP'!BG85-'2000 250 200 0 PP'!BG85</f>
        <v>1.1746646469635474E-2</v>
      </c>
      <c r="BH85">
        <f>'2000 250 200 15 PP'!BH85-'2000 250 200 0 PP'!BH85</f>
        <v>5.6574175128417245E-3</v>
      </c>
      <c r="BI85">
        <f>'2000 250 200 15 PP'!BI85-'2000 250 200 0 PP'!BI85</f>
        <v>2.9129361835032895E-3</v>
      </c>
      <c r="BJ85">
        <f>'2000 250 200 15 PP'!BJ85-'2000 250 200 0 PP'!BJ85</f>
        <v>1.619204702259618E-3</v>
      </c>
      <c r="BK85">
        <f>'2000 250 200 15 PP'!BK85-'2000 250 200 0 PP'!BK85</f>
        <v>9.6852028549227051E-4</v>
      </c>
      <c r="BL85">
        <f>'2000 250 200 15 PP'!BL85-'2000 250 200 0 PP'!BL85</f>
        <v>6.2193797375854204E-4</v>
      </c>
      <c r="BM85">
        <f>'2000 250 200 15 PP'!BM85-'2000 250 200 0 PP'!BM85</f>
        <v>1.1345931760476205E-2</v>
      </c>
      <c r="BN85">
        <f>'2000 250 200 15 PP'!BN85-'2000 250 200 0 PP'!BN85</f>
        <v>5.3261655152126329E-3</v>
      </c>
      <c r="BO85">
        <f>'2000 250 200 15 PP'!BO85-'2000 250 200 0 PP'!BO85</f>
        <v>2.4456615142395845E-3</v>
      </c>
      <c r="BP85">
        <f>'2000 250 200 15 PP'!BP85-'2000 250 200 0 PP'!BP85</f>
        <v>1.195784285371413E-3</v>
      </c>
      <c r="BQ85">
        <f>'2000 250 200 15 PP'!BQ85-'2000 250 200 0 PP'!BQ85</f>
        <v>6.3168668403971854E-4</v>
      </c>
      <c r="BR85">
        <f>'2000 250 200 15 PP'!BR85-'2000 250 200 0 PP'!BR85</f>
        <v>3.5799998826475135E-4</v>
      </c>
      <c r="BS85">
        <f>'2000 250 200 15 PP'!BS85-'2000 250 200 0 PP'!BS85</f>
        <v>5.6796100437026429E-3</v>
      </c>
      <c r="BT85">
        <f>'2000 250 200 15 PP'!BT85-'2000 250 200 0 PP'!BT85</f>
        <v>2.6659979367278366E-3</v>
      </c>
      <c r="BU85">
        <f>'2000 250 200 15 PP'!BU85-'2000 250 200 0 PP'!BU85</f>
        <v>1.170366286182774E-3</v>
      </c>
      <c r="BV85">
        <f>'2000 250 200 15 PP'!BV85-'2000 250 200 0 PP'!BV85</f>
        <v>5.4139160519691256E-4</v>
      </c>
      <c r="BW85">
        <f>'2000 250 200 15 PP'!BW85-'2000 250 200 0 PP'!BW85</f>
        <v>2.7107712402144296E-4</v>
      </c>
      <c r="BX85">
        <f>'2000 250 200 15 PP'!BX85-'2000 250 200 0 PP'!BX85</f>
        <v>2.9769447690501487E-3</v>
      </c>
      <c r="BY85">
        <f>'2000 250 200 15 PP'!BY85-'2000 250 200 0 PP'!BY85</f>
        <v>1.4445337349452119E-3</v>
      </c>
      <c r="BZ85">
        <f>'2000 250 200 15 PP'!BZ85-'2000 250 200 0 PP'!BZ85</f>
        <v>6.1355602758247528E-4</v>
      </c>
      <c r="CA85">
        <f>'2000 250 200 15 PP'!CA85-'2000 250 200 0 PP'!CA85</f>
        <v>2.6934253834468811E-4</v>
      </c>
      <c r="CB85">
        <f>'2000 250 200 15 PP'!CB85-'2000 250 200 0 PP'!CB85</f>
        <v>1.5700048578955526E-3</v>
      </c>
      <c r="CC85">
        <f>'2000 250 200 15 PP'!CC85-'2000 250 200 0 PP'!CC85</f>
        <v>8.2485796852126809E-4</v>
      </c>
      <c r="CD85">
        <f>'2000 250 200 15 PP'!CD85-'2000 250 200 0 PP'!CD85</f>
        <v>3.444144929291758E-4</v>
      </c>
      <c r="CE85">
        <f>'2000 250 200 15 PP'!CE85-'2000 250 200 0 PP'!CE85</f>
        <v>7.9475645201588119E-4</v>
      </c>
      <c r="CF85">
        <f>'2000 250 200 15 PP'!CF85-'2000 250 200 0 PP'!CF85</f>
        <v>4.8615085004870989E-4</v>
      </c>
      <c r="CG85">
        <f>'2000 250 200 15 PP'!CG85-'2000 250 200 0 PP'!CG85</f>
        <v>3.5332247712451252E-4</v>
      </c>
      <c r="CH85" s="7">
        <v>250</v>
      </c>
      <c r="CI85" s="8">
        <v>250</v>
      </c>
      <c r="CJ85" s="8">
        <v>240</v>
      </c>
      <c r="CK85" s="8">
        <f t="shared" si="25"/>
        <v>1</v>
      </c>
      <c r="CL85" s="8">
        <f t="shared" si="26"/>
        <v>1</v>
      </c>
      <c r="CM85">
        <f t="shared" si="27"/>
        <v>0.04</v>
      </c>
      <c r="CN85">
        <f t="shared" si="28"/>
        <v>375</v>
      </c>
      <c r="CO85">
        <f t="shared" si="34"/>
        <v>500</v>
      </c>
      <c r="CP85">
        <f t="shared" si="34"/>
        <v>625</v>
      </c>
      <c r="CQ85">
        <f t="shared" si="34"/>
        <v>750</v>
      </c>
      <c r="CR85">
        <f t="shared" si="34"/>
        <v>875</v>
      </c>
      <c r="CS85">
        <f t="shared" si="34"/>
        <v>1000</v>
      </c>
      <c r="CT85">
        <f t="shared" si="34"/>
        <v>1125</v>
      </c>
      <c r="CU85">
        <f t="shared" si="34"/>
        <v>1250</v>
      </c>
      <c r="CV85">
        <f t="shared" si="32"/>
        <v>1.5</v>
      </c>
      <c r="CW85">
        <f t="shared" si="32"/>
        <v>2</v>
      </c>
      <c r="CX85">
        <f t="shared" si="32"/>
        <v>2.5</v>
      </c>
      <c r="CY85">
        <f t="shared" si="32"/>
        <v>3</v>
      </c>
      <c r="CZ85">
        <f t="shared" si="32"/>
        <v>3.5</v>
      </c>
      <c r="DA85">
        <f t="shared" si="32"/>
        <v>4</v>
      </c>
      <c r="DB85">
        <f t="shared" si="32"/>
        <v>4.5</v>
      </c>
      <c r="DC85">
        <f t="shared" si="30"/>
        <v>5</v>
      </c>
      <c r="DD85" s="11">
        <f t="shared" si="33"/>
        <v>2.6666666666666668E-2</v>
      </c>
      <c r="DE85" s="11">
        <f t="shared" si="33"/>
        <v>0.02</v>
      </c>
      <c r="DF85" s="11">
        <f t="shared" si="33"/>
        <v>1.6E-2</v>
      </c>
      <c r="DG85" s="11">
        <f t="shared" si="33"/>
        <v>1.3333333333333334E-2</v>
      </c>
      <c r="DH85" s="11">
        <f t="shared" si="33"/>
        <v>1.1428571428571429E-2</v>
      </c>
      <c r="DI85" s="11">
        <f t="shared" si="33"/>
        <v>0.01</v>
      </c>
      <c r="DJ85" s="11">
        <f t="shared" si="33"/>
        <v>8.8888888888888889E-3</v>
      </c>
      <c r="DK85" s="11">
        <f t="shared" si="31"/>
        <v>8.0000000000000002E-3</v>
      </c>
    </row>
    <row r="86" spans="1:115">
      <c r="A86">
        <f>'2000 250 200 1'!A87</f>
        <v>83</v>
      </c>
      <c r="B86">
        <f t="shared" si="23"/>
        <v>-830</v>
      </c>
      <c r="C86">
        <f>'2000 250 200 1'!B87</f>
        <v>14.6</v>
      </c>
      <c r="D86">
        <f t="shared" si="24"/>
        <v>1.1643528557844371</v>
      </c>
      <c r="E86">
        <f>2*('2000 250 200 15 PP'!E86-'2000 250 200 0 PP'!E86)/('2000 250 200 15 PP'!E86+'2000 250 200 0 PP'!E86)</f>
        <v>0.25455339361566487</v>
      </c>
      <c r="F86">
        <f>2*('2000 250 200 15 PP'!F86-'2000 250 200 0 PP'!F86)/('2000 250 200 15 PP'!F86+'2000 250 200 0 PP'!F86)</f>
        <v>0.13541783160023488</v>
      </c>
      <c r="G86">
        <f>2*('2000 250 200 15 PP'!G86-'2000 250 200 0 PP'!G86)/('2000 250 200 15 PP'!G86+'2000 250 200 0 PP'!G86)</f>
        <v>7.6125586142046148E-2</v>
      </c>
      <c r="H86">
        <f>2*('2000 250 200 15 PP'!H86-'2000 250 200 0 PP'!H86)/('2000 250 200 15 PP'!H86+'2000 250 200 0 PP'!H86)</f>
        <v>4.6472823242190459E-2</v>
      </c>
      <c r="I86">
        <f>2*('2000 250 200 15 PP'!I86-'2000 250 200 0 PP'!I86)/('2000 250 200 15 PP'!I86+'2000 250 200 0 PP'!I86)</f>
        <v>3.0705588362409442E-2</v>
      </c>
      <c r="J86">
        <f>2*('2000 250 200 15 PP'!J86-'2000 250 200 0 PP'!J86)/('2000 250 200 15 PP'!J86+'2000 250 200 0 PP'!J86)</f>
        <v>2.169870271256329E-2</v>
      </c>
      <c r="K86">
        <f>2*('2000 250 200 15 PP'!K86-'2000 250 200 0 PP'!K86)/('2000 250 200 15 PP'!K86+'2000 250 200 0 PP'!K86)</f>
        <v>1.6176587926400716E-2</v>
      </c>
      <c r="L86">
        <f>2*('2000 250 200 15 PP'!L86-'2000 250 200 0 PP'!L86)/('2000 250 200 15 PP'!L86+'2000 250 200 0 PP'!L86)</f>
        <v>1.2551175891921104E-2</v>
      </c>
      <c r="M86">
        <f>2*('2000 250 200 15 PP'!M86-'2000 250 200 0 PP'!M86)/('2000 250 200 15 PP'!M86+'2000 250 200 0 PP'!M86)</f>
        <v>1.001393316536494E-2</v>
      </c>
      <c r="N86">
        <f>2*('2000 250 200 15 PP'!N86-'2000 250 200 0 PP'!N86)/('2000 250 200 15 PP'!N86+'2000 250 200 0 PP'!N86)</f>
        <v>1.1216798913914934</v>
      </c>
      <c r="O86">
        <f>2*('2000 250 200 15 PP'!O86-'2000 250 200 0 PP'!O86)/('2000 250 200 15 PP'!O86+'2000 250 200 0 PP'!O86)</f>
        <v>0.68030178430294119</v>
      </c>
      <c r="P86">
        <f>2*('2000 250 200 15 PP'!P86-'2000 250 200 0 PP'!P86)/('2000 250 200 15 PP'!P86+'2000 250 200 0 PP'!P86)</f>
        <v>0.35799091402905664</v>
      </c>
      <c r="Q86">
        <f>2*('2000 250 200 15 PP'!Q86-'2000 250 200 0 PP'!Q86)/('2000 250 200 15 PP'!Q86+'2000 250 200 0 PP'!Q86)</f>
        <v>0.18757344050237629</v>
      </c>
      <c r="R86">
        <f>2*('2000 250 200 15 PP'!R86-'2000 250 200 0 PP'!R86)/('2000 250 200 15 PP'!R86+'2000 250 200 0 PP'!R86)</f>
        <v>0.10462490707467569</v>
      </c>
      <c r="S86">
        <f>2*('2000 250 200 15 PP'!S86-'2000 250 200 0 PP'!S86)/('2000 250 200 15 PP'!S86+'2000 250 200 0 PP'!S86)</f>
        <v>6.323923481386666E-2</v>
      </c>
      <c r="T86">
        <f>2*('2000 250 200 15 PP'!T86-'2000 250 200 0 PP'!T86)/('2000 250 200 15 PP'!T86+'2000 250 200 0 PP'!T86)</f>
        <v>4.143615295099138E-2</v>
      </c>
      <c r="U86">
        <f>2*('2000 250 200 15 PP'!U86-'2000 250 200 0 PP'!U86)/('2000 250 200 15 PP'!U86+'2000 250 200 0 PP'!U86)</f>
        <v>2.9156353559922341E-2</v>
      </c>
      <c r="V86">
        <f>2*('2000 250 200 15 PP'!V86-'2000 250 200 0 PP'!V86)/('2000 250 200 15 PP'!V86+'2000 250 200 0 PP'!V86)</f>
        <v>2.2251550503327793</v>
      </c>
      <c r="W86">
        <f>2*('2000 250 200 15 PP'!W86-'2000 250 200 0 PP'!W86)/('2000 250 200 15 PP'!W86+'2000 250 200 0 PP'!W86)</f>
        <v>2.931499274332122</v>
      </c>
      <c r="X86">
        <f>2*('2000 250 200 15 PP'!X86-'2000 250 200 0 PP'!X86)/('2000 250 200 15 PP'!X86+'2000 250 200 0 PP'!X86)</f>
        <v>4.0110149265877793</v>
      </c>
      <c r="Y86">
        <f>2*('2000 250 200 15 PP'!Y86-'2000 250 200 0 PP'!Y86)/('2000 250 200 15 PP'!Y86+'2000 250 200 0 PP'!Y86)</f>
        <v>3.0647000766658175</v>
      </c>
      <c r="Z86">
        <f>2*('2000 250 200 15 PP'!Z86-'2000 250 200 0 PP'!Z86)/('2000 250 200 15 PP'!Z86+'2000 250 200 0 PP'!Z86)</f>
        <v>1.1808399644669154</v>
      </c>
      <c r="AA86">
        <f>2*('2000 250 200 15 PP'!AA86-'2000 250 200 0 PP'!AA86)/('2000 250 200 15 PP'!AA86+'2000 250 200 0 PP'!AA86)</f>
        <v>0.43198939566869698</v>
      </c>
      <c r="AB86">
        <f>2*('2000 250 200 15 PP'!AB86-'2000 250 200 0 PP'!AB86)/('2000 250 200 15 PP'!AB86+'2000 250 200 0 PP'!AB86)</f>
        <v>0.18966216203843969</v>
      </c>
      <c r="AC86">
        <f>2*('2000 250 200 15 PP'!AC86-'2000 250 200 0 PP'!AC86)/('2000 250 200 15 PP'!AC86+'2000 250 200 0 PP'!AC86)</f>
        <v>1.9031725538840512</v>
      </c>
      <c r="AD86">
        <f>2*('2000 250 200 15 PP'!AD86-'2000 250 200 0 PP'!AD86)/('2000 250 200 15 PP'!AD86+'2000 250 200 0 PP'!AD86)</f>
        <v>2.443514967594175</v>
      </c>
      <c r="AE86">
        <f>2*('2000 250 200 15 PP'!AE86-'2000 250 200 0 PP'!AE86)/('2000 250 200 15 PP'!AE86+'2000 250 200 0 PP'!AE86)</f>
        <v>5.4345257742432302</v>
      </c>
      <c r="AF86">
        <f>2*('2000 250 200 15 PP'!AF86-'2000 250 200 0 PP'!AF86)/('2000 250 200 15 PP'!AF86+'2000 250 200 0 PP'!AF86)</f>
        <v>-5.4422242770600375</v>
      </c>
      <c r="AG86">
        <f>2*('2000 250 200 15 PP'!AG86-'2000 250 200 0 PP'!AG86)/('2000 250 200 15 PP'!AG86+'2000 250 200 0 PP'!AG86)</f>
        <v>-1.2257396431684526</v>
      </c>
      <c r="AH86">
        <f>2*('2000 250 200 15 PP'!AH86-'2000 250 200 0 PP'!AH86)/('2000 250 200 15 PP'!AH86+'2000 250 200 0 PP'!AH86)</f>
        <v>-0.63474241877898696</v>
      </c>
      <c r="AI86">
        <f>2*('2000 250 200 15 PP'!AI86-'2000 250 200 0 PP'!AI86)/('2000 250 200 15 PP'!AI86+'2000 250 200 0 PP'!AI86)</f>
        <v>1.6559204837256387</v>
      </c>
      <c r="AJ86">
        <f>2*('2000 250 200 15 PP'!AJ86-'2000 250 200 0 PP'!AJ86)/('2000 250 200 15 PP'!AJ86+'2000 250 200 0 PP'!AJ86)</f>
        <v>1.7846910422673334</v>
      </c>
      <c r="AK86">
        <f>2*('2000 250 200 15 PP'!AK86-'2000 250 200 0 PP'!AK86)/('2000 250 200 15 PP'!AK86+'2000 250 200 0 PP'!AK86)</f>
        <v>2.1752253149575758</v>
      </c>
      <c r="AL86">
        <f>2*('2000 250 200 15 PP'!AL86-'2000 250 200 0 PP'!AL86)/('2000 250 200 15 PP'!AL86+'2000 250 200 0 PP'!AL86)</f>
        <v>2.8290235307333544</v>
      </c>
      <c r="AM86">
        <f>2*('2000 250 200 15 PP'!AM86-'2000 250 200 0 PP'!AM86)/('2000 250 200 15 PP'!AM86+'2000 250 200 0 PP'!AM86)</f>
        <v>-11.310507349367816</v>
      </c>
      <c r="AN86">
        <f>2*('2000 250 200 15 PP'!AN86-'2000 250 200 0 PP'!AN86)/('2000 250 200 15 PP'!AN86+'2000 250 200 0 PP'!AN86)</f>
        <v>1.5786625909244349</v>
      </c>
      <c r="AO86">
        <f>2*('2000 250 200 15 PP'!AO86-'2000 250 200 0 PP'!AO86)/('2000 250 200 15 PP'!AO86+'2000 250 200 0 PP'!AO86)</f>
        <v>1.605505922001311</v>
      </c>
      <c r="AP86">
        <f>2*('2000 250 200 15 PP'!AP86-'2000 250 200 0 PP'!AP86)/('2000 250 200 15 PP'!AP86+'2000 250 200 0 PP'!AP86)</f>
        <v>1.8792748993606752</v>
      </c>
      <c r="AQ86">
        <f>2*('2000 250 200 15 PP'!AQ86-'2000 250 200 0 PP'!AQ86)/('2000 250 200 15 PP'!AQ86+'2000 250 200 0 PP'!AQ86)</f>
        <v>1.4439612042558436</v>
      </c>
      <c r="AR86">
        <f>2*('2000 250 200 15 PP'!AR86-'2000 250 200 0 PP'!AR86)/('2000 250 200 15 PP'!AR86+'2000 250 200 0 PP'!AR86)</f>
        <v>1.5599107956586589</v>
      </c>
      <c r="AS86">
        <f>2*('2000 250 200 15 PP'!AS86-'2000 250 200 0 PP'!AS86)/('2000 250 200 15 PP'!AS86+'2000 250 200 0 PP'!AS86)</f>
        <v>1.4791169025213082</v>
      </c>
      <c r="AT86">
        <f>2*('2000 250 200 15 PP'!AT86-'2000 250 200 0 PP'!AT86)/('2000 250 200 15 PP'!AT86+'2000 250 200 0 PP'!AT86)</f>
        <v>2.3177690336003245</v>
      </c>
      <c r="AU86">
        <f>2*('2000 250 200 15 PP'!AU86-'2000 250 200 0 PP'!AU86)/('2000 250 200 15 PP'!AU86+'2000 250 200 0 PP'!AU86)</f>
        <v>1.6338720544767984</v>
      </c>
      <c r="AV86">
        <f>2*('2000 250 200 15 PP'!AV86-'2000 250 200 0 PP'!AV86)/('2000 250 200 15 PP'!AV86+'2000 250 200 0 PP'!AV86)</f>
        <v>1.2286226516343326</v>
      </c>
      <c r="AW86">
        <f>2*('2000 250 200 15 PP'!AW86-'2000 250 200 0 PP'!AW86)/('2000 250 200 15 PP'!AW86+'2000 250 200 0 PP'!AW86)</f>
        <v>2.6018374775494837</v>
      </c>
      <c r="AX86">
        <f>'2000 250 200 15 PP'!AX86-'2000 250 200 0 PP'!AX86</f>
        <v>5.9913708941802785E-2</v>
      </c>
      <c r="AY86">
        <f>'2000 250 200 15 PP'!AY86-'2000 250 200 0 PP'!AY86</f>
        <v>2.9652538076601252E-2</v>
      </c>
      <c r="AZ86">
        <f>'2000 250 200 15 PP'!AZ86-'2000 250 200 0 PP'!AZ86</f>
        <v>1.480360115771872E-2</v>
      </c>
      <c r="BA86">
        <f>'2000 250 200 15 PP'!BA86-'2000 250 200 0 PP'!BA86</f>
        <v>7.8645341462548896E-3</v>
      </c>
      <c r="BB86">
        <f>'2000 250 200 15 PP'!BB86-'2000 250 200 0 PP'!BB86</f>
        <v>4.4893778638795748E-3</v>
      </c>
      <c r="BC86">
        <f>'2000 250 200 15 PP'!BC86-'2000 250 200 0 PP'!BC86</f>
        <v>2.7505837461839419E-3</v>
      </c>
      <c r="BD86">
        <f>'2000 250 200 15 PP'!BD86-'2000 250 200 0 PP'!BD86</f>
        <v>1.8046736359967203E-3</v>
      </c>
      <c r="BE86">
        <f>'2000 250 200 15 PP'!BE86-'2000 250 200 0 PP'!BE86</f>
        <v>1.2622712731529678E-3</v>
      </c>
      <c r="BF86">
        <f>'2000 250 200 15 PP'!BF86-'2000 250 200 0 PP'!BF86</f>
        <v>2.6818516554833964E-2</v>
      </c>
      <c r="BG86">
        <f>'2000 250 200 15 PP'!BG86-'2000 250 200 0 PP'!BG86</f>
        <v>1.2879816562055469E-2</v>
      </c>
      <c r="BH86">
        <f>'2000 250 200 15 PP'!BH86-'2000 250 200 0 PP'!BH86</f>
        <v>6.1815814086547587E-3</v>
      </c>
      <c r="BI86">
        <f>'2000 250 200 15 PP'!BI86-'2000 250 200 0 PP'!BI86</f>
        <v>3.1611459309491786E-3</v>
      </c>
      <c r="BJ86">
        <f>'2000 250 200 15 PP'!BJ86-'2000 250 200 0 PP'!BJ86</f>
        <v>1.7383986984033238E-3</v>
      </c>
      <c r="BK86">
        <f>'2000 250 200 15 PP'!BK86-'2000 250 200 0 PP'!BK86</f>
        <v>1.0236082140105361E-3</v>
      </c>
      <c r="BL86">
        <f>'2000 250 200 15 PP'!BL86-'2000 250 200 0 PP'!BL86</f>
        <v>6.4357880149634988E-4</v>
      </c>
      <c r="BM86">
        <f>'2000 250 200 15 PP'!BM86-'2000 250 200 0 PP'!BM86</f>
        <v>1.2405122560957924E-2</v>
      </c>
      <c r="BN86">
        <f>'2000 250 200 15 PP'!BN86-'2000 250 200 0 PP'!BN86</f>
        <v>5.8125194444809377E-3</v>
      </c>
      <c r="BO86">
        <f>'2000 250 200 15 PP'!BO86-'2000 250 200 0 PP'!BO86</f>
        <v>2.651971790278125E-3</v>
      </c>
      <c r="BP86">
        <f>'2000 250 200 15 PP'!BP86-'2000 250 200 0 PP'!BP86</f>
        <v>1.2863818726741518E-3</v>
      </c>
      <c r="BQ86">
        <f>'2000 250 200 15 PP'!BQ86-'2000 250 200 0 PP'!BQ86</f>
        <v>6.7310648215631208E-4</v>
      </c>
      <c r="BR86">
        <f>'2000 250 200 15 PP'!BR86-'2000 250 200 0 PP'!BR86</f>
        <v>3.7681211360277874E-4</v>
      </c>
      <c r="BS86">
        <f>'2000 250 200 15 PP'!BS86-'2000 250 200 0 PP'!BS86</f>
        <v>6.2106744120392883E-3</v>
      </c>
      <c r="BT86">
        <f>'2000 250 200 15 PP'!BT86-'2000 250 200 0 PP'!BT86</f>
        <v>2.9036074290888577E-3</v>
      </c>
      <c r="BU86">
        <f>'2000 250 200 15 PP'!BU86-'2000 250 200 0 PP'!BU86</f>
        <v>1.2642965547378135E-3</v>
      </c>
      <c r="BV86">
        <f>'2000 250 200 15 PP'!BV86-'2000 250 200 0 PP'!BV86</f>
        <v>5.7956847117065233E-4</v>
      </c>
      <c r="BW86">
        <f>'2000 250 200 15 PP'!BW86-'2000 250 200 0 PP'!BW86</f>
        <v>2.8757754648960879E-4</v>
      </c>
      <c r="BX86">
        <f>'2000 250 200 15 PP'!BX86-'2000 250 200 0 PP'!BX86</f>
        <v>3.2514638693316262E-3</v>
      </c>
      <c r="BY86">
        <f>'2000 250 200 15 PP'!BY86-'2000 250 200 0 PP'!BY86</f>
        <v>1.5689944944152414E-3</v>
      </c>
      <c r="BZ86">
        <f>'2000 250 200 15 PP'!BZ86-'2000 250 200 0 PP'!BZ86</f>
        <v>6.6044126732824754E-4</v>
      </c>
      <c r="CA86">
        <f>'2000 250 200 15 PP'!CA86-'2000 250 200 0 PP'!CA86</f>
        <v>2.870573495937557E-4</v>
      </c>
      <c r="CB86">
        <f>'2000 250 200 15 PP'!CB86-'2000 250 200 0 PP'!CB86</f>
        <v>1.7122508648874939E-3</v>
      </c>
      <c r="CC86">
        <f>'2000 250 200 15 PP'!CC86-'2000 250 200 0 PP'!CC86</f>
        <v>8.9250020262160662E-4</v>
      </c>
      <c r="CD86">
        <f>'2000 250 200 15 PP'!CD86-'2000 250 200 0 PP'!CD86</f>
        <v>3.6921002522989003E-4</v>
      </c>
      <c r="CE86">
        <f>'2000 250 200 15 PP'!CE86-'2000 250 200 0 PP'!CE86</f>
        <v>8.6781926972578222E-4</v>
      </c>
      <c r="CF86">
        <f>'2000 250 200 15 PP'!CF86-'2000 250 200 0 PP'!CF86</f>
        <v>5.2368999579385333E-4</v>
      </c>
      <c r="CG86">
        <f>'2000 250 200 15 PP'!CG86-'2000 250 200 0 PP'!CG86</f>
        <v>3.9064452961280754E-4</v>
      </c>
      <c r="CH86" s="7">
        <v>250</v>
      </c>
      <c r="CI86" s="8">
        <v>250</v>
      </c>
      <c r="CJ86" s="8">
        <v>240</v>
      </c>
      <c r="CK86" s="8">
        <f t="shared" si="25"/>
        <v>1</v>
      </c>
      <c r="CL86" s="8">
        <f t="shared" si="26"/>
        <v>1</v>
      </c>
      <c r="CM86">
        <f t="shared" si="27"/>
        <v>0.04</v>
      </c>
      <c r="CN86">
        <f t="shared" si="28"/>
        <v>375</v>
      </c>
      <c r="CO86">
        <f t="shared" si="34"/>
        <v>500</v>
      </c>
      <c r="CP86">
        <f t="shared" si="34"/>
        <v>625</v>
      </c>
      <c r="CQ86">
        <f t="shared" si="34"/>
        <v>750</v>
      </c>
      <c r="CR86">
        <f t="shared" si="34"/>
        <v>875</v>
      </c>
      <c r="CS86">
        <f t="shared" si="34"/>
        <v>1000</v>
      </c>
      <c r="CT86">
        <f t="shared" si="34"/>
        <v>1125</v>
      </c>
      <c r="CU86">
        <f t="shared" si="34"/>
        <v>1250</v>
      </c>
      <c r="CV86">
        <f t="shared" si="32"/>
        <v>1.5</v>
      </c>
      <c r="CW86">
        <f t="shared" si="32"/>
        <v>2</v>
      </c>
      <c r="CX86">
        <f t="shared" si="32"/>
        <v>2.5</v>
      </c>
      <c r="CY86">
        <f t="shared" si="32"/>
        <v>3</v>
      </c>
      <c r="CZ86">
        <f t="shared" si="32"/>
        <v>3.5</v>
      </c>
      <c r="DA86">
        <f t="shared" si="32"/>
        <v>4</v>
      </c>
      <c r="DB86">
        <f t="shared" si="32"/>
        <v>4.5</v>
      </c>
      <c r="DC86">
        <f t="shared" si="30"/>
        <v>5</v>
      </c>
      <c r="DD86" s="11">
        <f t="shared" si="33"/>
        <v>2.6666666666666668E-2</v>
      </c>
      <c r="DE86" s="11">
        <f t="shared" si="33"/>
        <v>0.02</v>
      </c>
      <c r="DF86" s="11">
        <f t="shared" si="33"/>
        <v>1.6E-2</v>
      </c>
      <c r="DG86" s="11">
        <f t="shared" si="33"/>
        <v>1.3333333333333334E-2</v>
      </c>
      <c r="DH86" s="11">
        <f t="shared" si="33"/>
        <v>1.1428571428571429E-2</v>
      </c>
      <c r="DI86" s="11">
        <f t="shared" si="33"/>
        <v>0.01</v>
      </c>
      <c r="DJ86" s="11">
        <f t="shared" si="33"/>
        <v>8.8888888888888889E-3</v>
      </c>
      <c r="DK86" s="11">
        <f t="shared" si="31"/>
        <v>8.0000000000000002E-3</v>
      </c>
    </row>
  </sheetData>
  <pageMargins left="0.75" right="0.75" top="1" bottom="1" header="0.5" footer="0.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G3"/>
  <sheetViews>
    <sheetView workbookViewId="0">
      <selection activeCell="E1" sqref="E1:M1"/>
    </sheetView>
  </sheetViews>
  <sheetFormatPr defaultColWidth="9" defaultRowHeight="15"/>
  <cols>
    <col min="1" max="1" width="2.140625" customWidth="1"/>
    <col min="2" max="2" width="4.140625" customWidth="1"/>
    <col min="3" max="3" width="1.7109375" customWidth="1"/>
    <col min="4" max="4" width="3.28515625" customWidth="1"/>
    <col min="5" max="8" width="12" customWidth="1"/>
    <col min="9" max="9" width="11" customWidth="1"/>
    <col min="10" max="12" width="12" customWidth="1"/>
    <col min="13" max="13" width="11" customWidth="1"/>
    <col min="14" max="22" width="12" customWidth="1"/>
    <col min="23" max="23" width="12.7109375" customWidth="1"/>
    <col min="24" max="28" width="12" customWidth="1"/>
    <col min="29" max="34" width="12.28515625" customWidth="1"/>
    <col min="35" max="39" width="13.42578125" customWidth="1"/>
    <col min="40" max="43" width="14.42578125" customWidth="1"/>
    <col min="44" max="46" width="15.42578125" customWidth="1"/>
    <col min="47" max="48" width="16.42578125" customWidth="1"/>
    <col min="49" max="49" width="17.5703125" customWidth="1"/>
    <col min="50" max="64" width="12" customWidth="1"/>
    <col min="65" max="65" width="12.7109375" customWidth="1"/>
    <col min="66" max="70" width="12.42578125" customWidth="1"/>
    <col min="71" max="75" width="13.5703125" customWidth="1"/>
    <col min="76" max="79" width="14.5703125" customWidth="1"/>
    <col min="80" max="82" width="15.5703125" customWidth="1"/>
    <col min="83" max="84" width="16.5703125" customWidth="1"/>
    <col min="85" max="85" width="17.7109375" customWidth="1"/>
  </cols>
  <sheetData>
    <row r="1" spans="1:85" s="1" customFormat="1">
      <c r="A1" s="1" t="s">
        <v>1</v>
      </c>
      <c r="B1" s="1" t="s">
        <v>46</v>
      </c>
      <c r="C1" s="1" t="s">
        <v>47</v>
      </c>
      <c r="D1" s="1" t="s">
        <v>48</v>
      </c>
      <c r="E1" s="1">
        <v>2500</v>
      </c>
      <c r="F1" s="1">
        <v>3500</v>
      </c>
      <c r="G1" s="1">
        <v>4500</v>
      </c>
      <c r="H1" s="1">
        <v>5500</v>
      </c>
      <c r="I1" s="1">
        <v>6500</v>
      </c>
      <c r="J1" s="1">
        <v>7500</v>
      </c>
      <c r="K1" s="1">
        <v>8500</v>
      </c>
      <c r="L1" s="1">
        <v>9500</v>
      </c>
      <c r="M1" s="1">
        <v>10500</v>
      </c>
      <c r="N1" s="1">
        <f t="shared" ref="N1:U1" si="0">(F1+E1)/2</f>
        <v>3000</v>
      </c>
      <c r="O1" s="1">
        <f t="shared" si="0"/>
        <v>4000</v>
      </c>
      <c r="P1" s="1">
        <f t="shared" si="0"/>
        <v>5000</v>
      </c>
      <c r="Q1" s="1">
        <f t="shared" si="0"/>
        <v>6000</v>
      </c>
      <c r="R1" s="1">
        <f t="shared" si="0"/>
        <v>7000</v>
      </c>
      <c r="S1" s="1">
        <f t="shared" si="0"/>
        <v>8000</v>
      </c>
      <c r="T1" s="1">
        <f t="shared" si="0"/>
        <v>9000</v>
      </c>
      <c r="U1" s="1">
        <f t="shared" si="0"/>
        <v>10000</v>
      </c>
      <c r="V1" s="1">
        <f t="shared" ref="V1:AB1" si="1">(E1+F1+G1)/3</f>
        <v>3500</v>
      </c>
      <c r="W1" s="1">
        <f t="shared" si="1"/>
        <v>4500</v>
      </c>
      <c r="X1" s="1">
        <f t="shared" si="1"/>
        <v>5500</v>
      </c>
      <c r="Y1" s="1">
        <f t="shared" si="1"/>
        <v>6500</v>
      </c>
      <c r="Z1" s="1">
        <f t="shared" si="1"/>
        <v>7500</v>
      </c>
      <c r="AA1" s="1">
        <f t="shared" si="1"/>
        <v>8500</v>
      </c>
      <c r="AB1" s="1">
        <f t="shared" si="1"/>
        <v>9500</v>
      </c>
      <c r="AC1" s="1">
        <f t="shared" ref="AC1:AH1" si="2">(E1+F1+G1+H1)/4</f>
        <v>4000</v>
      </c>
      <c r="AD1" s="1">
        <f t="shared" si="2"/>
        <v>5000</v>
      </c>
      <c r="AE1" s="1">
        <f t="shared" si="2"/>
        <v>6000</v>
      </c>
      <c r="AF1" s="1">
        <f t="shared" si="2"/>
        <v>7000</v>
      </c>
      <c r="AG1" s="1">
        <f t="shared" si="2"/>
        <v>8000</v>
      </c>
      <c r="AH1" s="1">
        <f t="shared" si="2"/>
        <v>9000</v>
      </c>
      <c r="AI1" s="1">
        <f>(E1+F1+G1+H1+I1)/5</f>
        <v>4500</v>
      </c>
      <c r="AJ1" s="1">
        <f>(F1+G1+H1+I1+J1)/5</f>
        <v>5500</v>
      </c>
      <c r="AK1" s="1">
        <f>(G1+H1+I1+J1+K1)/5</f>
        <v>6500</v>
      </c>
      <c r="AL1" s="1">
        <f>(H1+I1+J1+K1+L1)/5</f>
        <v>7500</v>
      </c>
      <c r="AM1" s="1">
        <f>(I1+J1+K1+L1+M1)/5</f>
        <v>8500</v>
      </c>
      <c r="AN1" s="1">
        <f>(E1+F1+G1+H1+I1+J1)/6</f>
        <v>5000</v>
      </c>
      <c r="AO1" s="1">
        <f>(F1+G1+H1+I1+J1+K1)/6</f>
        <v>6000</v>
      </c>
      <c r="AP1" s="1">
        <f>(G1+H1+I1+J1+K1+L1)/6</f>
        <v>7000</v>
      </c>
      <c r="AQ1" s="1">
        <f>(H1+I1+J1+K1+L1+M1)/6</f>
        <v>8000</v>
      </c>
      <c r="AR1" s="1">
        <f>(E1+F1+G1+H1+I1+J1+K1)/7</f>
        <v>5500</v>
      </c>
      <c r="AS1" s="1">
        <f>(F1+G1+H1+I1+J1+K1+L1)/7</f>
        <v>6500</v>
      </c>
      <c r="AT1" s="1">
        <f>(G1+H1+I1+J1+K1+L1+M1)/7</f>
        <v>7500</v>
      </c>
      <c r="AU1" s="1">
        <f>(E1+F1+G1+H1+I1+J1+K1+L1)/8</f>
        <v>6000</v>
      </c>
      <c r="AV1" s="1">
        <f>(F1+G1+H1+I1+J1+K1+L1+M1)/8</f>
        <v>7000</v>
      </c>
      <c r="AW1" s="1">
        <f>(E1+F1+G1+H1+I1+J1+K1+L1+M1)/9</f>
        <v>6500</v>
      </c>
      <c r="AX1" s="1">
        <f t="shared" ref="AX1:BE1" si="3">(E1+F1)/2</f>
        <v>3000</v>
      </c>
      <c r="AY1" s="1">
        <f t="shared" si="3"/>
        <v>4000</v>
      </c>
      <c r="AZ1" s="1">
        <f t="shared" si="3"/>
        <v>5000</v>
      </c>
      <c r="BA1" s="1">
        <f t="shared" si="3"/>
        <v>6000</v>
      </c>
      <c r="BB1" s="1">
        <f t="shared" si="3"/>
        <v>7000</v>
      </c>
      <c r="BC1" s="1">
        <f t="shared" si="3"/>
        <v>8000</v>
      </c>
      <c r="BD1" s="1">
        <f t="shared" si="3"/>
        <v>9000</v>
      </c>
      <c r="BE1" s="1">
        <f t="shared" si="3"/>
        <v>10000</v>
      </c>
      <c r="BF1" s="1">
        <f t="shared" ref="BF1:BL1" si="4">(E1+F1+G1)/3</f>
        <v>3500</v>
      </c>
      <c r="BG1" s="1">
        <f t="shared" si="4"/>
        <v>4500</v>
      </c>
      <c r="BH1" s="1">
        <f t="shared" si="4"/>
        <v>5500</v>
      </c>
      <c r="BI1" s="1">
        <f t="shared" si="4"/>
        <v>6500</v>
      </c>
      <c r="BJ1" s="1">
        <f t="shared" si="4"/>
        <v>7500</v>
      </c>
      <c r="BK1" s="1">
        <f t="shared" si="4"/>
        <v>8500</v>
      </c>
      <c r="BL1" s="1">
        <f t="shared" si="4"/>
        <v>9500</v>
      </c>
      <c r="BM1" s="1">
        <f t="shared" ref="BM1:BR1" si="5">(E1+F1+G1+H1)/4</f>
        <v>4000</v>
      </c>
      <c r="BN1" s="1">
        <f t="shared" si="5"/>
        <v>5000</v>
      </c>
      <c r="BO1" s="1">
        <f t="shared" si="5"/>
        <v>6000</v>
      </c>
      <c r="BP1" s="1">
        <f t="shared" si="5"/>
        <v>7000</v>
      </c>
      <c r="BQ1" s="1">
        <f t="shared" si="5"/>
        <v>8000</v>
      </c>
      <c r="BR1" s="1">
        <f t="shared" si="5"/>
        <v>9000</v>
      </c>
      <c r="BS1" s="1">
        <f>(E1+F1+G1+H1+I1)/5</f>
        <v>4500</v>
      </c>
      <c r="BT1" s="1">
        <f>(F1+G1+H1+I1+J1)/5</f>
        <v>5500</v>
      </c>
      <c r="BU1" s="1">
        <f>(G1+H1+I1+J1+K1)/5</f>
        <v>6500</v>
      </c>
      <c r="BV1" s="1">
        <f>(H1+I1+J1+K1+L1)/5</f>
        <v>7500</v>
      </c>
      <c r="BW1" s="1">
        <f>(I1+J1+K1+L1+M1)/5</f>
        <v>8500</v>
      </c>
      <c r="BX1" s="1">
        <f>(E1+F1+G1+H1+I1+J1)/6</f>
        <v>5000</v>
      </c>
      <c r="BY1" s="1">
        <f>(F1+G1+H1+I1+J1+K1)/6</f>
        <v>6000</v>
      </c>
      <c r="BZ1" s="1">
        <f>(G1+H1+I1+J1+K1+L1)/6</f>
        <v>7000</v>
      </c>
      <c r="CA1" s="1">
        <f>(H1+I1+J1+K1+L1+M1)/6</f>
        <v>8000</v>
      </c>
      <c r="CB1" s="1">
        <f>(E1+F1+G1+H1+I1+J1+K1)/7</f>
        <v>5500</v>
      </c>
      <c r="CC1" s="1">
        <f>(F1+G1+H1+I1+J1+K1+L1)/7</f>
        <v>6500</v>
      </c>
      <c r="CD1" s="1">
        <f>(G1+H1+I1+J1+K1+L1+M1)/7</f>
        <v>7500</v>
      </c>
      <c r="CE1" s="1">
        <f>(E1+F1+G1+H1+I1+J1+K1+L1)/8</f>
        <v>6000</v>
      </c>
      <c r="CF1" s="1">
        <f>(F1+G1+H1+I1+J1+K1+L1+M1)/8</f>
        <v>7000</v>
      </c>
      <c r="CG1" s="1">
        <f>(E1+F1+G1+H1+I1+J1+K1+L1+M1)/9</f>
        <v>6500</v>
      </c>
    </row>
    <row r="2" spans="1:85">
      <c r="A2" s="2" t="s">
        <v>1</v>
      </c>
      <c r="B2" s="2" t="s">
        <v>46</v>
      </c>
      <c r="C2" s="2" t="s">
        <v>47</v>
      </c>
      <c r="D2" s="2" t="s">
        <v>48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148</v>
      </c>
      <c r="AY2" s="3" t="s">
        <v>149</v>
      </c>
      <c r="AZ2" s="3" t="s">
        <v>150</v>
      </c>
      <c r="BA2" s="3" t="s">
        <v>151</v>
      </c>
      <c r="BB2" s="3" t="s">
        <v>152</v>
      </c>
      <c r="BC2" s="3" t="s">
        <v>153</v>
      </c>
      <c r="BD2" s="3" t="s">
        <v>154</v>
      </c>
      <c r="BE2" s="3" t="s">
        <v>155</v>
      </c>
      <c r="BF2" s="4" t="s">
        <v>156</v>
      </c>
      <c r="BG2" s="4" t="s">
        <v>157</v>
      </c>
      <c r="BH2" s="4" t="s">
        <v>158</v>
      </c>
      <c r="BI2" s="4" t="s">
        <v>159</v>
      </c>
      <c r="BJ2" s="4" t="s">
        <v>160</v>
      </c>
      <c r="BK2" s="4" t="s">
        <v>161</v>
      </c>
      <c r="BL2" s="4" t="s">
        <v>162</v>
      </c>
      <c r="BM2" s="4" t="s">
        <v>163</v>
      </c>
      <c r="BN2" s="4" t="s">
        <v>164</v>
      </c>
      <c r="BO2" s="4" t="s">
        <v>165</v>
      </c>
      <c r="BP2" s="4" t="s">
        <v>166</v>
      </c>
      <c r="BQ2" s="4" t="s">
        <v>167</v>
      </c>
      <c r="BR2" s="4" t="s">
        <v>168</v>
      </c>
      <c r="BS2" s="4" t="s">
        <v>169</v>
      </c>
      <c r="BT2" s="4" t="s">
        <v>170</v>
      </c>
      <c r="BU2" s="4" t="s">
        <v>171</v>
      </c>
      <c r="BV2" s="4" t="s">
        <v>172</v>
      </c>
      <c r="BW2" s="4" t="s">
        <v>173</v>
      </c>
      <c r="BX2" s="4" t="s">
        <v>174</v>
      </c>
      <c r="BY2" s="4" t="s">
        <v>175</v>
      </c>
      <c r="BZ2" s="4" t="s">
        <v>176</v>
      </c>
      <c r="CA2" s="4" t="s">
        <v>177</v>
      </c>
      <c r="CB2" s="4" t="s">
        <v>178</v>
      </c>
      <c r="CC2" s="4" t="s">
        <v>179</v>
      </c>
      <c r="CD2" s="4" t="s">
        <v>180</v>
      </c>
      <c r="CE2" s="4" t="s">
        <v>181</v>
      </c>
      <c r="CF2" s="4" t="s">
        <v>182</v>
      </c>
      <c r="CG2" s="4" t="s">
        <v>183</v>
      </c>
    </row>
    <row r="3" spans="1:85">
      <c r="E3">
        <f>SUM('2000 250 200 D PP'!E3:E86)/COUNT('2000 250 200 D PP'!E3:E86)*100</f>
        <v>3.2444571277102416</v>
      </c>
      <c r="F3">
        <f>SUM('2000 250 200 D PP'!F3:F86)/COUNT('2000 250 200 D PP'!F3:F86)*100</f>
        <v>1.7842604267111744</v>
      </c>
      <c r="G3">
        <f>SUM('2000 250 200 D PP'!G3:G86)/COUNT('2000 250 200 D PP'!G3:G86)*100</f>
        <v>1.037782975639375</v>
      </c>
      <c r="H3">
        <f>SUM('2000 250 200 D PP'!H3:H86)/COUNT('2000 250 200 D PP'!H3:H86)*100</f>
        <v>0.64767383361044495</v>
      </c>
      <c r="I3">
        <f>SUM('2000 250 200 D PP'!I3:I86)/COUNT('2000 250 200 D PP'!I3:I86)*100</f>
        <v>0.43151988244366546</v>
      </c>
      <c r="J3">
        <f>SUM('2000 250 200 D PP'!J3:J86)/COUNT('2000 250 200 D PP'!J3:J86)*100</f>
        <v>0.30501044220072199</v>
      </c>
      <c r="K3">
        <f>SUM('2000 250 200 D PP'!K3:K86)/COUNT('2000 250 200 D PP'!K3:K86)*100</f>
        <v>0.22764593323283006</v>
      </c>
      <c r="L3">
        <f>SUM('2000 250 200 D PP'!L3:L86)/COUNT('2000 250 200 D PP'!L3:L86)*100</f>
        <v>0.17875896365046046</v>
      </c>
      <c r="M3">
        <f>SUM('2000 250 200 D PP'!M3:M86)/COUNT('2000 250 200 D PP'!M3:M86)*100</f>
        <v>0.14716256915919135</v>
      </c>
      <c r="N3">
        <f>SUM('2000 250 200 D PP'!N3:N86)/COUNT('2000 250 200 D PP'!N3:N86)*100</f>
        <v>10.916390822745596</v>
      </c>
      <c r="O3">
        <f>SUM('2000 250 200 D PP'!O3:O86)/COUNT('2000 250 200 D PP'!O3:O86)*100</f>
        <v>5.8072250941933969</v>
      </c>
      <c r="P3">
        <f>SUM('2000 250 200 D PP'!P3:P86)/COUNT('2000 250 200 D PP'!P3:P86)*100</f>
        <v>3.0296366087228592</v>
      </c>
      <c r="Q3">
        <f>SUM('2000 250 200 D PP'!Q3:Q86)/COUNT('2000 250 200 D PP'!Q3:Q86)*100</f>
        <v>1.6798975986933096</v>
      </c>
      <c r="R3">
        <f>SUM('2000 250 200 D PP'!R3:R86)/COUNT('2000 250 200 D PP'!R3:R86)*100</f>
        <v>1.008153998370984</v>
      </c>
      <c r="S3">
        <f>SUM('2000 250 200 D PP'!S3:S86)/COUNT('2000 250 200 D PP'!S3:S86)*100</f>
        <v>0.65052071870603145</v>
      </c>
      <c r="T3">
        <f>SUM('2000 250 200 D PP'!T3:T86)/COUNT('2000 250 200 D PP'!T3:T86)*100</f>
        <v>0.44632542645688239</v>
      </c>
      <c r="U3">
        <f>SUM('2000 250 200 D PP'!U3:U86)/COUNT('2000 250 200 D PP'!U3:U86)*100</f>
        <v>0.3225792195739885</v>
      </c>
      <c r="V3">
        <f>SUM('2000 250 200 D PP'!V3:V86)/COUNT('2000 250 200 D PP'!V3:V86)*100</f>
        <v>51.549932583410381</v>
      </c>
      <c r="W3">
        <f>SUM('2000 250 200 D PP'!W3:W86)/COUNT('2000 250 200 D PP'!W3:W86)*100</f>
        <v>37.378227757052272</v>
      </c>
      <c r="X3">
        <f>SUM('2000 250 200 D PP'!X3:X86)/COUNT('2000 250 200 D PP'!X3:X86)*100</f>
        <v>25.217543178349146</v>
      </c>
      <c r="Y3">
        <f>SUM('2000 250 200 D PP'!Y3:Y86)/COUNT('2000 250 200 D PP'!Y3:Y86)*100</f>
        <v>12.229173565790484</v>
      </c>
      <c r="Z3">
        <f>SUM('2000 250 200 D PP'!Z3:Z86)/COUNT('2000 250 200 D PP'!Z3:Z86)*100</f>
        <v>4.7991613266331914</v>
      </c>
      <c r="AA3">
        <f>SUM('2000 250 200 D PP'!AA3:AA86)/COUNT('2000 250 200 D PP'!AA3:AA86)*100</f>
        <v>2.1558099942939837</v>
      </c>
      <c r="AB3">
        <f>SUM('2000 250 200 D PP'!AB3:AB86)/COUNT('2000 250 200 D PP'!AB3:AB86)*100</f>
        <v>1.1647623577794595</v>
      </c>
      <c r="AC3">
        <f>SUM('2000 250 200 D PP'!AC3:AC86)/COUNT('2000 250 200 D PP'!AC3:AC86)*100</f>
        <v>19.06976010028259</v>
      </c>
      <c r="AD3">
        <f>SUM('2000 250 200 D PP'!AD3:AD86)/COUNT('2000 250 200 D PP'!AD3:AD86)*100</f>
        <v>8.361203667568839</v>
      </c>
      <c r="AE3">
        <f>SUM('2000 250 200 D PP'!AE3:AE86)/COUNT('2000 250 200 D PP'!AE3:AE86)*100</f>
        <v>5.1936750914176324</v>
      </c>
      <c r="AF3">
        <f>SUM('2000 250 200 D PP'!AF3:AF86)/COUNT('2000 250 200 D PP'!AF3:AF86)*100</f>
        <v>-14.674435861266483</v>
      </c>
      <c r="AG3">
        <f>SUM('2000 250 200 D PP'!AG3:AG86)/COUNT('2000 250 200 D PP'!AG3:AG86)*100</f>
        <v>-4.5950886568458396</v>
      </c>
      <c r="AH3">
        <f>SUM('2000 250 200 D PP'!AH3:AH86)/COUNT('2000 250 200 D PP'!AH3:AH86)*100</f>
        <v>-0.68105774757867832</v>
      </c>
      <c r="AI3">
        <f>SUM('2000 250 200 D PP'!AI3:AI86)/COUNT('2000 250 200 D PP'!AI3:AI86)*100</f>
        <v>31.157245614177892</v>
      </c>
      <c r="AJ3">
        <f>SUM('2000 250 200 D PP'!AJ3:AJ86)/COUNT('2000 250 200 D PP'!AJ3:AJ86)*100</f>
        <v>-1.2011100934790242</v>
      </c>
      <c r="AK3">
        <f>SUM('2000 250 200 D PP'!AK3:AK86)/COUNT('2000 250 200 D PP'!AK3:AK86)*100</f>
        <v>20.118960598852698</v>
      </c>
      <c r="AL3">
        <f>SUM('2000 250 200 D PP'!AL3:AL86)/COUNT('2000 250 200 D PP'!AL3:AL86)*100</f>
        <v>-6.5155212287730659</v>
      </c>
      <c r="AM3">
        <f>SUM('2000 250 200 D PP'!AM3:AM86)/COUNT('2000 250 200 D PP'!AM3:AM86)*100</f>
        <v>-19.103185605230458</v>
      </c>
      <c r="AN3">
        <f>SUM('2000 250 200 D PP'!AN3:AN86)/COUNT('2000 250 200 D PP'!AN3:AN86)*100</f>
        <v>21.8737909997485</v>
      </c>
      <c r="AO3">
        <f>SUM('2000 250 200 D PP'!AO3:AO86)/COUNT('2000 250 200 D PP'!AO3:AO86)*100</f>
        <v>28.018338537384167</v>
      </c>
      <c r="AP3">
        <f>SUM('2000 250 200 D PP'!AP3:AP86)/COUNT('2000 250 200 D PP'!AP3:AP86)*100</f>
        <v>2.8766136016012207</v>
      </c>
      <c r="AQ3">
        <f>SUM('2000 250 200 D PP'!AQ3:AQ86)/COUNT('2000 250 200 D PP'!AQ3:AQ86)*100</f>
        <v>14.28509158340294</v>
      </c>
      <c r="AR3">
        <f>SUM('2000 250 200 D PP'!AR3:AR86)/COUNT('2000 250 200 D PP'!AR3:AR86)*100</f>
        <v>20.083431311146313</v>
      </c>
      <c r="AS3">
        <f>SUM('2000 250 200 D PP'!AS3:AS86)/COUNT('2000 250 200 D PP'!AS3:AS86)*100</f>
        <v>26.476524794715505</v>
      </c>
      <c r="AT3">
        <f>SUM('2000 250 200 D PP'!AT3:AT86)/COUNT('2000 250 200 D PP'!AT3:AT86)*100</f>
        <v>261.39008301518396</v>
      </c>
      <c r="AU3">
        <f>SUM('2000 250 200 D PP'!AU3:AU86)/COUNT('2000 250 200 D PP'!AU3:AU86)*100</f>
        <v>23.330733720782916</v>
      </c>
      <c r="AV3">
        <f>SUM('2000 250 200 D PP'!AV3:AV86)/COUNT('2000 250 200 D PP'!AV3:AV86)*100</f>
        <v>19.491558700031785</v>
      </c>
      <c r="AW3">
        <f>SUM('2000 250 200 D PP'!AW3:AW86)/COUNT('2000 250 200 D PP'!AW3:AW86)*100</f>
        <v>27.090615269884168</v>
      </c>
      <c r="AX3">
        <f>SUM('2000 250 200 D PP'!AX3:AX86)/COUNT('2000 250 200 D PP'!AX3:AX86)</f>
        <v>7.1304492989505246E-3</v>
      </c>
      <c r="AY3">
        <f>SUM('2000 250 200 D PP'!AY3:AY86)/COUNT('2000 250 200 D PP'!AY3:AY86)</f>
        <v>3.6553936190399372E-3</v>
      </c>
      <c r="AZ3">
        <f>SUM('2000 250 200 D PP'!AZ3:AZ86)/COUNT('2000 250 200 D PP'!AZ3:AZ86)</f>
        <v>1.9146347249340845E-3</v>
      </c>
      <c r="BA3">
        <f>SUM('2000 250 200 D PP'!BA3:BA86)/COUNT('2000 250 200 D PP'!BA3:BA86)</f>
        <v>1.0629229638723973E-3</v>
      </c>
      <c r="BB3">
        <f>SUM('2000 250 200 D PP'!BB3:BB86)/COUNT('2000 250 200 D PP'!BB3:BB86)</f>
        <v>6.2315031770841236E-4</v>
      </c>
      <c r="BC3">
        <f>SUM('2000 250 200 D PP'!BC3:BC86)/COUNT('2000 250 200 D PP'!BC3:BC86)</f>
        <v>3.816415188636395E-4</v>
      </c>
      <c r="BD3">
        <f>SUM('2000 250 200 D PP'!BD3:BD86)/COUNT('2000 250 200 D PP'!BD3:BD86)</f>
        <v>2.4147638335941652E-4</v>
      </c>
      <c r="BE3">
        <f>SUM('2000 250 200 D PP'!BE3:BE86)/COUNT('2000 250 200 D PP'!BE3:BE86)</f>
        <v>1.562496051615396E-4</v>
      </c>
      <c r="BF3">
        <f>SUM('2000 250 200 D PP'!BF3:BF86)/COUNT('2000 250 200 D PP'!BF3:BF86)</f>
        <v>3.9891565706811532E-3</v>
      </c>
      <c r="BG3">
        <f>SUM('2000 250 200 D PP'!BG3:BG86)/COUNT('2000 250 200 D PP'!BG3:BG86)</f>
        <v>2.0271741081192883E-3</v>
      </c>
      <c r="BH3">
        <f>SUM('2000 250 200 D PP'!BH3:BH86)/COUNT('2000 250 200 D PP'!BH3:BH86)</f>
        <v>1.0297644468929682E-3</v>
      </c>
      <c r="BI3">
        <f>SUM('2000 250 200 D PP'!BI3:BI86)/COUNT('2000 250 200 D PP'!BI3:BI86)</f>
        <v>5.5116644503314376E-4</v>
      </c>
      <c r="BJ3">
        <f>SUM('2000 250 200 D PP'!BJ3:BJ86)/COUNT('2000 250 200 D PP'!BJ3:BJ86)</f>
        <v>3.110754295582083E-4</v>
      </c>
      <c r="BK3">
        <f>SUM('2000 250 200 D PP'!BK3:BK86)/COUNT('2000 250 200 D PP'!BK3:BK86)</f>
        <v>1.8360086078667367E-4</v>
      </c>
      <c r="BL3">
        <f>SUM('2000 250 200 D PP'!BL3:BL86)/COUNT('2000 250 200 D PP'!BL3:BL86)</f>
        <v>1.1229498881502478E-4</v>
      </c>
      <c r="BM3">
        <f>SUM('2000 250 200 D PP'!BM3:BM86)/COUNT('2000 250 200 D PP'!BM3:BM86)</f>
        <v>2.2464121426343116E-3</v>
      </c>
      <c r="BN3">
        <f>SUM('2000 250 200 D PP'!BN3:BN86)/COUNT('2000 250 200 D PP'!BN3:BN86)</f>
        <v>1.1243252153852047E-3</v>
      </c>
      <c r="BO3">
        <f>SUM('2000 250 200 D PP'!BO3:BO86)/COUNT('2000 250 200 D PP'!BO3:BO86)</f>
        <v>5.4696002149331026E-4</v>
      </c>
      <c r="BP3">
        <f>SUM('2000 250 200 D PP'!BP3:BP86)/COUNT('2000 250 200 D PP'!BP3:BP86)</f>
        <v>2.7905650800374868E-4</v>
      </c>
      <c r="BQ3">
        <f>SUM('2000 250 200 D PP'!BQ3:BQ86)/COUNT('2000 250 200 D PP'!BQ3:BQ86)</f>
        <v>1.5022647457030433E-4</v>
      </c>
      <c r="BR3">
        <f>SUM('2000 250 200 D PP'!BR3:BR86)/COUNT('2000 250 200 D PP'!BR3:BR86)</f>
        <v>8.4792337512296849E-5</v>
      </c>
      <c r="BS3">
        <f>SUM('2000 250 200 D PP'!BS3:BS86)/COUNT('2000 250 200 D PP'!BS3:BS86)</f>
        <v>1.3553273229535861E-3</v>
      </c>
      <c r="BT3">
        <f>SUM('2000 250 200 D PP'!BT3:BT86)/COUNT('2000 250 200 D PP'!BT3:BT86)</f>
        <v>6.685077090100779E-4</v>
      </c>
      <c r="BU3">
        <f>SUM('2000 250 200 D PP'!BU3:BU86)/COUNT('2000 250 200 D PP'!BU3:BU86)</f>
        <v>3.1002075881939603E-4</v>
      </c>
      <c r="BV3">
        <f>SUM('2000 250 200 D PP'!BV3:BV86)/COUNT('2000 250 200 D PP'!BV3:BV86)</f>
        <v>1.500317424431175E-4</v>
      </c>
      <c r="BW3">
        <f>SUM('2000 250 200 D PP'!BW3:BW86)/COUNT('2000 250 200 D PP'!BW3:BW86)</f>
        <v>7.6684833982187495E-5</v>
      </c>
      <c r="BX3">
        <f>SUM('2000 250 200 D PP'!BX3:BX86)/COUNT('2000 250 200 D PP'!BX3:BX86)</f>
        <v>8.6573313306109831E-4</v>
      </c>
      <c r="BY3">
        <f>SUM('2000 250 200 D PP'!BY3:BY86)/COUNT('2000 250 200 D PP'!BY3:BY86)</f>
        <v>4.2317990873721897E-4</v>
      </c>
      <c r="BZ3">
        <f>SUM('2000 250 200 D PP'!BZ3:BZ86)/COUNT('2000 250 200 D PP'!BZ3:BZ86)</f>
        <v>1.8720121806738456E-4</v>
      </c>
      <c r="CA3">
        <f>SUM('2000 250 200 D PP'!CA3:CA86)/COUNT('2000 250 200 D PP'!CA3:CA86)</f>
        <v>8.5909184617706397E-5</v>
      </c>
      <c r="CB3">
        <f>SUM('2000 250 200 D PP'!CB3:CB86)/COUNT('2000 250 200 D PP'!CB3:CB86)</f>
        <v>5.7588287640199264E-4</v>
      </c>
      <c r="CC3">
        <f>SUM('2000 250 200 D PP'!CC3:CC86)/COUNT('2000 250 200 D PP'!CC3:CC86)</f>
        <v>2.8122279496079475E-4</v>
      </c>
      <c r="CD3">
        <f>SUM('2000 250 200 D PP'!CD3:CD86)/COUNT('2000 250 200 D PP'!CD3:CD86)</f>
        <v>1.1901478654012244E-4</v>
      </c>
      <c r="CE3">
        <f>SUM('2000 250 200 D PP'!CE3:CE86)/COUNT('2000 250 200 D PP'!CE3:CE86)</f>
        <v>3.9390289054691042E-4</v>
      </c>
      <c r="CF3">
        <f>SUM('2000 250 200 D PP'!CF3:CF86)/COUNT('2000 250 200 D PP'!CF3:CF86)</f>
        <v>1.9398630887556905E-4</v>
      </c>
      <c r="CG3">
        <f>SUM('2000 250 200 D PP'!CG3:CG86)/COUNT('2000 250 200 D PP'!CG3:CG86)</f>
        <v>2.7448060466946881E-4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G86"/>
  <sheetViews>
    <sheetView workbookViewId="0">
      <selection activeCell="E1" sqref="E1:M1"/>
    </sheetView>
  </sheetViews>
  <sheetFormatPr defaultColWidth="8.85546875" defaultRowHeight="15"/>
  <cols>
    <col min="1" max="1" width="3.42578125" customWidth="1"/>
    <col min="2" max="2" width="5.140625" customWidth="1"/>
    <col min="3" max="3" width="9.85546875" customWidth="1"/>
    <col min="4" max="34" width="13.7109375" customWidth="1"/>
    <col min="35" max="39" width="14.42578125" customWidth="1"/>
    <col min="40" max="43" width="15.5703125" customWidth="1"/>
    <col min="44" max="46" width="16.5703125" customWidth="1"/>
    <col min="47" max="48" width="17.7109375" customWidth="1"/>
    <col min="49" max="49" width="18.85546875" customWidth="1"/>
    <col min="50" max="64" width="13" customWidth="1"/>
    <col min="65" max="65" width="13.7109375" customWidth="1"/>
    <col min="66" max="70" width="13" customWidth="1"/>
    <col min="71" max="75" width="14.28515625" customWidth="1"/>
    <col min="76" max="79" width="15.28515625" customWidth="1"/>
    <col min="80" max="82" width="16.42578125" customWidth="1"/>
    <col min="83" max="84" width="17.42578125" customWidth="1"/>
    <col min="85" max="85" width="18.7109375" customWidth="1"/>
  </cols>
  <sheetData>
    <row r="1" spans="1:85" s="1" customFormat="1">
      <c r="A1" s="1" t="s">
        <v>1</v>
      </c>
      <c r="B1" s="1" t="s">
        <v>46</v>
      </c>
      <c r="C1" s="1" t="s">
        <v>47</v>
      </c>
      <c r="D1" s="1" t="s">
        <v>48</v>
      </c>
      <c r="E1" s="1">
        <v>2500</v>
      </c>
      <c r="F1" s="1">
        <v>3500</v>
      </c>
      <c r="G1" s="1">
        <v>4500</v>
      </c>
      <c r="H1" s="1">
        <v>5500</v>
      </c>
      <c r="I1" s="1">
        <v>6500</v>
      </c>
      <c r="J1" s="1">
        <v>7500</v>
      </c>
      <c r="K1" s="1">
        <v>8500</v>
      </c>
      <c r="L1" s="1">
        <v>9500</v>
      </c>
      <c r="M1" s="1">
        <v>10500</v>
      </c>
      <c r="N1" s="1">
        <f t="shared" ref="N1:U1" si="0">(F1+E1)/2</f>
        <v>3000</v>
      </c>
      <c r="O1" s="1">
        <f t="shared" si="0"/>
        <v>4000</v>
      </c>
      <c r="P1" s="1">
        <f t="shared" si="0"/>
        <v>5000</v>
      </c>
      <c r="Q1" s="1">
        <f t="shared" si="0"/>
        <v>6000</v>
      </c>
      <c r="R1" s="1">
        <f t="shared" si="0"/>
        <v>7000</v>
      </c>
      <c r="S1" s="1">
        <f t="shared" si="0"/>
        <v>8000</v>
      </c>
      <c r="T1" s="1">
        <f t="shared" si="0"/>
        <v>9000</v>
      </c>
      <c r="U1" s="1">
        <f t="shared" si="0"/>
        <v>10000</v>
      </c>
      <c r="V1" s="1">
        <f t="shared" ref="V1:AB1" si="1">(E1+F1+G1)/3</f>
        <v>3500</v>
      </c>
      <c r="W1" s="1">
        <f t="shared" si="1"/>
        <v>4500</v>
      </c>
      <c r="X1" s="1">
        <f t="shared" si="1"/>
        <v>5500</v>
      </c>
      <c r="Y1" s="1">
        <f t="shared" si="1"/>
        <v>6500</v>
      </c>
      <c r="Z1" s="1">
        <f t="shared" si="1"/>
        <v>7500</v>
      </c>
      <c r="AA1" s="1">
        <f t="shared" si="1"/>
        <v>8500</v>
      </c>
      <c r="AB1" s="1">
        <f t="shared" si="1"/>
        <v>9500</v>
      </c>
      <c r="AC1" s="1">
        <f t="shared" ref="AC1:AH1" si="2">(E1+F1+G1+H1)/4</f>
        <v>4000</v>
      </c>
      <c r="AD1" s="1">
        <f t="shared" si="2"/>
        <v>5000</v>
      </c>
      <c r="AE1" s="1">
        <f t="shared" si="2"/>
        <v>6000</v>
      </c>
      <c r="AF1" s="1">
        <f t="shared" si="2"/>
        <v>7000</v>
      </c>
      <c r="AG1" s="1">
        <f t="shared" si="2"/>
        <v>8000</v>
      </c>
      <c r="AH1" s="1">
        <f t="shared" si="2"/>
        <v>9000</v>
      </c>
      <c r="AI1" s="1">
        <f>(E1+F1+G1+H1+I1)/5</f>
        <v>4500</v>
      </c>
      <c r="AJ1" s="1">
        <f>(F1+G1+H1+I1+J1)/5</f>
        <v>5500</v>
      </c>
      <c r="AK1" s="1">
        <f>(G1+H1+I1+J1+K1)/5</f>
        <v>6500</v>
      </c>
      <c r="AL1" s="1">
        <f>(H1+I1+J1+K1+L1)/5</f>
        <v>7500</v>
      </c>
      <c r="AM1" s="1">
        <f>(I1+J1+K1+L1+M1)/5</f>
        <v>8500</v>
      </c>
      <c r="AN1" s="1">
        <f>(E1+F1+G1+H1+I1+J1)/6</f>
        <v>5000</v>
      </c>
      <c r="AO1" s="1">
        <f>(F1+G1+H1+I1+J1+K1)/6</f>
        <v>6000</v>
      </c>
      <c r="AP1" s="1">
        <f>(G1+H1+I1+J1+K1+L1)/6</f>
        <v>7000</v>
      </c>
      <c r="AQ1" s="1">
        <f>(H1+I1+J1+K1+L1+M1)/6</f>
        <v>8000</v>
      </c>
      <c r="AR1" s="1">
        <f>(E1+F1+G1+H1+I1+J1+K1)/7</f>
        <v>5500</v>
      </c>
      <c r="AS1" s="1">
        <f>(F1+G1+H1+I1+J1+K1+L1)/7</f>
        <v>6500</v>
      </c>
      <c r="AT1" s="1">
        <f>(G1+H1+I1+J1+K1+L1+M1)/7</f>
        <v>7500</v>
      </c>
      <c r="AU1" s="1">
        <f>(E1+F1+G1+H1+I1+J1+K1+L1)/8</f>
        <v>6000</v>
      </c>
      <c r="AV1" s="1">
        <f>(F1+G1+H1+I1+J1+K1+L1+M1)/8</f>
        <v>7000</v>
      </c>
      <c r="AW1" s="1">
        <f>(E1+F1+G1+H1+I1+J1+K1+L1+M1)/9</f>
        <v>6500</v>
      </c>
      <c r="AX1" s="1">
        <f t="shared" ref="AX1:BE1" si="3">(E1+F1)/2</f>
        <v>3000</v>
      </c>
      <c r="AY1" s="1">
        <f t="shared" si="3"/>
        <v>4000</v>
      </c>
      <c r="AZ1" s="1">
        <f t="shared" si="3"/>
        <v>5000</v>
      </c>
      <c r="BA1" s="1">
        <f t="shared" si="3"/>
        <v>6000</v>
      </c>
      <c r="BB1" s="1">
        <f t="shared" si="3"/>
        <v>7000</v>
      </c>
      <c r="BC1" s="1">
        <f t="shared" si="3"/>
        <v>8000</v>
      </c>
      <c r="BD1" s="1">
        <f t="shared" si="3"/>
        <v>9000</v>
      </c>
      <c r="BE1" s="1">
        <f t="shared" si="3"/>
        <v>10000</v>
      </c>
      <c r="BF1" s="1">
        <f t="shared" ref="BF1:BL1" si="4">(E1+F1+G1)/3</f>
        <v>3500</v>
      </c>
      <c r="BG1" s="1">
        <f t="shared" si="4"/>
        <v>4500</v>
      </c>
      <c r="BH1" s="1">
        <f t="shared" si="4"/>
        <v>5500</v>
      </c>
      <c r="BI1" s="1">
        <f t="shared" si="4"/>
        <v>6500</v>
      </c>
      <c r="BJ1" s="1">
        <f t="shared" si="4"/>
        <v>7500</v>
      </c>
      <c r="BK1" s="1">
        <f t="shared" si="4"/>
        <v>8500</v>
      </c>
      <c r="BL1" s="1">
        <f t="shared" si="4"/>
        <v>9500</v>
      </c>
      <c r="BM1" s="1">
        <f t="shared" ref="BM1:BR1" si="5">(E1+F1+G1+H1)/4</f>
        <v>4000</v>
      </c>
      <c r="BN1" s="1">
        <f t="shared" si="5"/>
        <v>5000</v>
      </c>
      <c r="BO1" s="1">
        <f t="shared" si="5"/>
        <v>6000</v>
      </c>
      <c r="BP1" s="1">
        <f t="shared" si="5"/>
        <v>7000</v>
      </c>
      <c r="BQ1" s="1">
        <f t="shared" si="5"/>
        <v>8000</v>
      </c>
      <c r="BR1" s="1">
        <f t="shared" si="5"/>
        <v>9000</v>
      </c>
      <c r="BS1" s="1">
        <f>(E1+F1+G1+H1+I1)/5</f>
        <v>4500</v>
      </c>
      <c r="BT1" s="1">
        <f>(F1+G1+H1+I1+J1)/5</f>
        <v>5500</v>
      </c>
      <c r="BU1" s="1">
        <f>(G1+H1+I1+J1+K1)/5</f>
        <v>6500</v>
      </c>
      <c r="BV1" s="1">
        <f>(H1+I1+J1+K1+L1)/5</f>
        <v>7500</v>
      </c>
      <c r="BW1" s="1">
        <f>(I1+J1+K1+L1+M1)/5</f>
        <v>8500</v>
      </c>
      <c r="BX1" s="1">
        <f>(E1+F1+G1+H1+I1+J1)/6</f>
        <v>5000</v>
      </c>
      <c r="BY1" s="1">
        <f>(F1+G1+H1+I1+J1+K1)/6</f>
        <v>6000</v>
      </c>
      <c r="BZ1" s="1">
        <f>(G1+H1+I1+J1+K1+L1)/6</f>
        <v>7000</v>
      </c>
      <c r="CA1" s="1">
        <f>(H1+I1+J1+K1+L1+M1)/6</f>
        <v>8000</v>
      </c>
      <c r="CB1" s="1">
        <f>(E1+F1+G1+H1+I1+J1+K1)/7</f>
        <v>5500</v>
      </c>
      <c r="CC1" s="1">
        <f>(F1+G1+H1+I1+J1+K1+L1)/7</f>
        <v>6500</v>
      </c>
      <c r="CD1" s="1">
        <f>(G1+H1+I1+J1+K1+L1+M1)/7</f>
        <v>7500</v>
      </c>
      <c r="CE1" s="1">
        <f>(E1+F1+G1+H1+I1+J1+K1+L1)/8</f>
        <v>6000</v>
      </c>
      <c r="CF1" s="1">
        <f>(F1+G1+H1+I1+J1+K1+L1+M1)/8</f>
        <v>7000</v>
      </c>
      <c r="CG1" s="1">
        <f>(E1+F1+G1+H1+I1+J1+K1+L1+M1)/9</f>
        <v>6500</v>
      </c>
    </row>
    <row r="2" spans="1:85">
      <c r="A2" s="2" t="s">
        <v>1</v>
      </c>
      <c r="B2" s="2" t="s">
        <v>46</v>
      </c>
      <c r="C2" s="2" t="s">
        <v>47</v>
      </c>
      <c r="D2" s="2" t="s">
        <v>48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223</v>
      </c>
      <c r="AY2" s="3" t="s">
        <v>224</v>
      </c>
      <c r="AZ2" s="3" t="s">
        <v>225</v>
      </c>
      <c r="BA2" s="3" t="s">
        <v>226</v>
      </c>
      <c r="BB2" s="3" t="s">
        <v>227</v>
      </c>
      <c r="BC2" s="3" t="s">
        <v>228</v>
      </c>
      <c r="BD2" s="3" t="s">
        <v>229</v>
      </c>
      <c r="BE2" s="3" t="s">
        <v>230</v>
      </c>
      <c r="BF2" s="4" t="s">
        <v>231</v>
      </c>
      <c r="BG2" s="4" t="s">
        <v>232</v>
      </c>
      <c r="BH2" s="4" t="s">
        <v>233</v>
      </c>
      <c r="BI2" s="4" t="s">
        <v>234</v>
      </c>
      <c r="BJ2" s="4" t="s">
        <v>235</v>
      </c>
      <c r="BK2" s="4" t="s">
        <v>236</v>
      </c>
      <c r="BL2" s="4" t="s">
        <v>237</v>
      </c>
      <c r="BM2" s="4" t="s">
        <v>238</v>
      </c>
      <c r="BN2" s="4" t="s">
        <v>239</v>
      </c>
      <c r="BO2" s="4" t="s">
        <v>240</v>
      </c>
      <c r="BP2" s="4" t="s">
        <v>241</v>
      </c>
      <c r="BQ2" s="4" t="s">
        <v>242</v>
      </c>
      <c r="BR2" s="4" t="s">
        <v>243</v>
      </c>
      <c r="BS2" s="4" t="s">
        <v>244</v>
      </c>
      <c r="BT2" s="4" t="s">
        <v>245</v>
      </c>
      <c r="BU2" s="4" t="s">
        <v>246</v>
      </c>
      <c r="BV2" s="4" t="s">
        <v>247</v>
      </c>
      <c r="BW2" s="4" t="s">
        <v>248</v>
      </c>
      <c r="BX2" s="4" t="s">
        <v>249</v>
      </c>
      <c r="BY2" s="4" t="s">
        <v>250</v>
      </c>
      <c r="BZ2" s="4" t="s">
        <v>251</v>
      </c>
      <c r="CA2" s="4" t="s">
        <v>252</v>
      </c>
      <c r="CB2" s="4" t="s">
        <v>253</v>
      </c>
      <c r="CC2" s="4" t="s">
        <v>254</v>
      </c>
      <c r="CD2" s="4" t="s">
        <v>255</v>
      </c>
      <c r="CE2" s="4" t="s">
        <v>256</v>
      </c>
      <c r="CF2" s="4" t="s">
        <v>257</v>
      </c>
      <c r="CG2" s="4" t="s">
        <v>258</v>
      </c>
    </row>
    <row r="3" spans="1:85">
      <c r="A3">
        <f>'2000 250 200 1'!A4</f>
        <v>0</v>
      </c>
      <c r="B3">
        <f t="shared" ref="B3:B66" si="6">A3*10*-1</f>
        <v>0</v>
      </c>
      <c r="C3">
        <f>'2000 250 200 1'!B4</f>
        <v>1E-3</v>
      </c>
      <c r="D3">
        <f t="shared" ref="D3:D66" si="7">LOG10(C3)</f>
        <v>-3</v>
      </c>
      <c r="E3">
        <f>(2*('2000 250 200 15 PP'!E3-'2000 250 200 0 PP'!E3)/('2000 250 200 15 PP'!E3+'2000 250 200 0 PP'!E3))^2</f>
        <v>4.2642648445057102E-7</v>
      </c>
      <c r="F3">
        <f>(2*('2000 250 200 15 PP'!F3-'2000 250 200 0 PP'!F3)/('2000 250 200 15 PP'!F3+'2000 250 200 0 PP'!F3))^2</f>
        <v>6.3258791168439338E-7</v>
      </c>
      <c r="G3">
        <f>(2*('2000 250 200 15 PP'!G3-'2000 250 200 0 PP'!G3)/('2000 250 200 15 PP'!G3+'2000 250 200 0 PP'!G3))^2</f>
        <v>6.2351243062335169E-7</v>
      </c>
      <c r="H3">
        <f>(2*('2000 250 200 15 PP'!H3-'2000 250 200 0 PP'!H3)/('2000 250 200 15 PP'!H3+'2000 250 200 0 PP'!H3))^2</f>
        <v>5.3642064016027841E-7</v>
      </c>
      <c r="I3">
        <f>(2*('2000 250 200 15 PP'!I3-'2000 250 200 0 PP'!I3)/('2000 250 200 15 PP'!I3+'2000 250 200 0 PP'!I3))^2</f>
        <v>4.373782563602727E-7</v>
      </c>
      <c r="J3">
        <f>(2*('2000 250 200 15 PP'!J3-'2000 250 200 0 PP'!J3)/('2000 250 200 15 PP'!J3+'2000 250 200 0 PP'!J3))^2</f>
        <v>3.4879253941732698E-7</v>
      </c>
      <c r="K3">
        <f>(2*('2000 250 200 15 PP'!K3-'2000 250 200 0 PP'!K3)/('2000 250 200 15 PP'!K3+'2000 250 200 0 PP'!K3))^2</f>
        <v>2.7629465226556244E-7</v>
      </c>
      <c r="L3">
        <f>(2*('2000 250 200 15 PP'!L3-'2000 250 200 0 PP'!L3)/('2000 250 200 15 PP'!L3+'2000 250 200 0 PP'!L3))^2</f>
        <v>2.1891870379154312E-7</v>
      </c>
      <c r="M3">
        <f>(2*('2000 250 200 15 PP'!M3-'2000 250 200 0 PP'!M3)/('2000 250 200 15 PP'!M3+'2000 250 200 0 PP'!M3))^2</f>
        <v>1.7403877016242095E-7</v>
      </c>
      <c r="N3">
        <f>(2*('2000 250 200 15 PP'!N3-'2000 250 200 0 PP'!N3)/('2000 250 200 15 PP'!N3+'2000 250 200 0 PP'!N3))^2</f>
        <v>3.2203433438378129E-7</v>
      </c>
      <c r="O3">
        <f>(2*('2000 250 200 15 PP'!O3-'2000 250 200 0 PP'!O3)/('2000 250 200 15 PP'!O3+'2000 250 200 0 PP'!O3))^2</f>
        <v>6.4153033583582358E-7</v>
      </c>
      <c r="P3">
        <f>(2*('2000 250 200 15 PP'!P3-'2000 250 200 0 PP'!P3)/('2000 250 200 15 PP'!P3+'2000 250 200 0 PP'!P3))^2</f>
        <v>7.495498803767237E-7</v>
      </c>
      <c r="Q3">
        <f>(2*('2000 250 200 15 PP'!Q3-'2000 250 200 0 PP'!Q3)/('2000 250 200 15 PP'!Q3+'2000 250 200 0 PP'!Q3))^2</f>
        <v>7.2446978037707913E-7</v>
      </c>
      <c r="R3">
        <f>(2*('2000 250 200 15 PP'!R3-'2000 250 200 0 PP'!R3)/('2000 250 200 15 PP'!R3+'2000 250 200 0 PP'!R3))^2</f>
        <v>6.4518892723922777E-7</v>
      </c>
      <c r="S3">
        <f>(2*('2000 250 200 15 PP'!S3-'2000 250 200 0 PP'!S3)/('2000 250 200 15 PP'!S3+'2000 250 200 0 PP'!S3))^2</f>
        <v>5.5100026727309603E-7</v>
      </c>
      <c r="T3">
        <f>(2*('2000 250 200 15 PP'!T3-'2000 250 200 0 PP'!T3)/('2000 250 200 15 PP'!T3+'2000 250 200 0 PP'!T3))^2</f>
        <v>4.6171364289649602E-7</v>
      </c>
      <c r="U3">
        <f>(2*('2000 250 200 15 PP'!U3-'2000 250 200 0 PP'!U3)/('2000 250 200 15 PP'!U3+'2000 250 200 0 PP'!U3))^2</f>
        <v>3.8386477422320933E-7</v>
      </c>
      <c r="V3">
        <f>(2*('2000 250 200 15 PP'!V3-'2000 250 200 0 PP'!V3)/('2000 250 200 15 PP'!V3+'2000 250 200 0 PP'!V3))^2</f>
        <v>2.1680998038004635E-7</v>
      </c>
      <c r="W3">
        <f>(2*('2000 250 200 15 PP'!W3-'2000 250 200 0 PP'!W3)/('2000 250 200 15 PP'!W3+'2000 250 200 0 PP'!W3))^2</f>
        <v>5.6861611959842906E-7</v>
      </c>
      <c r="X3">
        <f>(2*('2000 250 200 15 PP'!X3-'2000 250 200 0 PP'!X3)/('2000 250 200 15 PP'!X3+'2000 250 200 0 PP'!X3))^2</f>
        <v>7.748667810157784E-7</v>
      </c>
      <c r="Y3">
        <f>(2*('2000 250 200 15 PP'!Y3-'2000 250 200 0 PP'!Y3)/('2000 250 200 15 PP'!Y3+'2000 250 200 0 PP'!Y3))^2</f>
        <v>8.3025067972187138E-7</v>
      </c>
      <c r="Z3">
        <f>(2*('2000 250 200 15 PP'!Z3-'2000 250 200 0 PP'!Z3)/('2000 250 200 15 PP'!Z3+'2000 250 200 0 PP'!Z3))^2</f>
        <v>8.0117667896474972E-7</v>
      </c>
      <c r="AA3">
        <f>(2*('2000 250 200 15 PP'!AA3-'2000 250 200 0 PP'!AA3)/('2000 250 200 15 PP'!AA3+'2000 250 200 0 PP'!AA3))^2</f>
        <v>7.2712048929462388E-7</v>
      </c>
      <c r="AB3">
        <f>(2*('2000 250 200 15 PP'!AB3-'2000 250 200 0 PP'!AB3)/('2000 250 200 15 PP'!AB3+'2000 250 200 0 PP'!AB3))^2</f>
        <v>6.3968845244032312E-7</v>
      </c>
      <c r="AC3">
        <f>(2*('2000 250 200 15 PP'!AC3-'2000 250 200 0 PP'!AC3)/('2000 250 200 15 PP'!AC3+'2000 250 200 0 PP'!AC3))^2</f>
        <v>1.3533449707124576E-7</v>
      </c>
      <c r="AD3">
        <f>(2*('2000 250 200 15 PP'!AD3-'2000 250 200 0 PP'!AD3)/('2000 250 200 15 PP'!AD3+'2000 250 200 0 PP'!AD3))^2</f>
        <v>4.6529208747213855E-7</v>
      </c>
      <c r="AE3">
        <f>(2*('2000 250 200 15 PP'!AE3-'2000 250 200 0 PP'!AE3)/('2000 250 200 15 PP'!AE3+'2000 250 200 0 PP'!AE3))^2</f>
        <v>7.3257936278482206E-7</v>
      </c>
      <c r="AF3">
        <f>(2*('2000 250 200 15 PP'!AF3-'2000 250 200 0 PP'!AF3)/('2000 250 200 15 PP'!AF3+'2000 250 200 0 PP'!AF3))^2</f>
        <v>8.5979375776185946E-7</v>
      </c>
      <c r="AG3">
        <f>(2*('2000 250 200 15 PP'!AG3-'2000 250 200 0 PP'!AG3)/('2000 250 200 15 PP'!AG3+'2000 250 200 0 PP'!AG3))^2</f>
        <v>8.9514936647799641E-7</v>
      </c>
      <c r="AH3">
        <f>(2*('2000 250 200 15 PP'!AH3-'2000 250 200 0 PP'!AH3)/('2000 250 200 15 PP'!AH3+'2000 250 200 0 PP'!AH3))^2</f>
        <v>8.5965980251024596E-7</v>
      </c>
      <c r="AI3">
        <f>(2*('2000 250 200 15 PP'!AI3-'2000 250 200 0 PP'!AI3)/('2000 250 200 15 PP'!AI3+'2000 250 200 0 PP'!AI3))^2</f>
        <v>7.9174344593514804E-8</v>
      </c>
      <c r="AJ3">
        <f>(2*('2000 250 200 15 PP'!AJ3-'2000 250 200 0 PP'!AJ3)/('2000 250 200 15 PP'!AJ3+'2000 250 200 0 PP'!AJ3))^2</f>
        <v>3.6092231305096746E-7</v>
      </c>
      <c r="AK3">
        <f>(2*('2000 250 200 15 PP'!AK3-'2000 250 200 0 PP'!AK3)/('2000 250 200 15 PP'!AK3+'2000 250 200 0 PP'!AK3))^2</f>
        <v>6.5525275061931991E-7</v>
      </c>
      <c r="AL3">
        <f>(2*('2000 250 200 15 PP'!AL3-'2000 250 200 0 PP'!AL3)/('2000 250 200 15 PP'!AL3+'2000 250 200 0 PP'!AL3))^2</f>
        <v>8.3106934557449242E-7</v>
      </c>
      <c r="AM3">
        <f>(2*('2000 250 200 15 PP'!AM3-'2000 250 200 0 PP'!AM3)/('2000 250 200 15 PP'!AM3+'2000 250 200 0 PP'!AM3))^2</f>
        <v>9.3140816816055814E-7</v>
      </c>
      <c r="AN3">
        <f>(2*('2000 250 200 15 PP'!AN3-'2000 250 200 0 PP'!AN3)/('2000 250 200 15 PP'!AN3+'2000 250 200 0 PP'!AN3))^2</f>
        <v>4.3130728941896432E-8</v>
      </c>
      <c r="AO3">
        <f>(2*('2000 250 200 15 PP'!AO3-'2000 250 200 0 PP'!AO3)/('2000 250 200 15 PP'!AO3+'2000 250 200 0 PP'!AO3))^2</f>
        <v>2.6848641118947581E-7</v>
      </c>
      <c r="AP3">
        <f>(2*('2000 250 200 15 PP'!AP3-'2000 250 200 0 PP'!AP3)/('2000 250 200 15 PP'!AP3+'2000 250 200 0 PP'!AP3))^2</f>
        <v>5.669839257736519E-7</v>
      </c>
      <c r="AQ3">
        <f>(2*('2000 250 200 15 PP'!AQ3-'2000 250 200 0 PP'!AQ3)/('2000 250 200 15 PP'!AQ3+'2000 250 200 0 PP'!AQ3))^2</f>
        <v>7.6374994677010648E-7</v>
      </c>
      <c r="AR3">
        <f>(2*('2000 250 200 15 PP'!AR3-'2000 250 200 0 PP'!AR3)/('2000 250 200 15 PP'!AR3+'2000 250 200 0 PP'!AR3))^2</f>
        <v>2.1370433566106286E-8</v>
      </c>
      <c r="AS3">
        <f>(2*('2000 250 200 15 PP'!AS3-'2000 250 200 0 PP'!AS3)/('2000 250 200 15 PP'!AS3+'2000 250 200 0 PP'!AS3))^2</f>
        <v>1.9169904541496685E-7</v>
      </c>
      <c r="AT3">
        <f>(2*('2000 250 200 15 PP'!AT3-'2000 250 200 0 PP'!AT3)/('2000 250 200 15 PP'!AT3+'2000 250 200 0 PP'!AT3))^2</f>
        <v>4.8292836491491146E-7</v>
      </c>
      <c r="AU3">
        <f>(2*('2000 250 200 15 PP'!AU3-'2000 250 200 0 PP'!AU3)/('2000 250 200 15 PP'!AU3+'2000 250 200 0 PP'!AU3))^2</f>
        <v>9.157150530301787E-9</v>
      </c>
      <c r="AV3">
        <f>(2*('2000 250 200 15 PP'!AV3-'2000 250 200 0 PP'!AV3)/('2000 250 200 15 PP'!AV3+'2000 250 200 0 PP'!AV3))^2</f>
        <v>1.3000020959928467E-7</v>
      </c>
      <c r="AW3">
        <f>(2*('2000 250 200 15 PP'!AW3-'2000 250 200 0 PP'!AW3)/('2000 250 200 15 PP'!AW3+'2000 250 200 0 PP'!AW3))^2</f>
        <v>3.0273053176573234E-9</v>
      </c>
      <c r="AX3">
        <f>('2000 250 200 15 PP'!AX3-'2000 250 200 0 PP'!AX3)^2</f>
        <v>3.1910935973067548E-9</v>
      </c>
      <c r="AY3">
        <f>('2000 250 200 15 PP'!AY3-'2000 250 200 0 PP'!AY3)^2</f>
        <v>6.4285935964414672E-12</v>
      </c>
      <c r="AZ3">
        <f>('2000 250 200 15 PP'!AZ3-'2000 250 200 0 PP'!AZ3)^2</f>
        <v>7.0097309011193048E-10</v>
      </c>
      <c r="BA3">
        <f>('2000 250 200 15 PP'!BA3-'2000 250 200 0 PP'!BA3)^2</f>
        <v>1.1320770603792266E-9</v>
      </c>
      <c r="BB3">
        <f>('2000 250 200 15 PP'!BB3-'2000 250 200 0 PP'!BB3)^2</f>
        <v>1.153984791645784E-9</v>
      </c>
      <c r="BC3">
        <f>('2000 250 200 15 PP'!BC3-'2000 250 200 0 PP'!BC3)^2</f>
        <v>9.9004895946770662E-10</v>
      </c>
      <c r="BD3">
        <f>('2000 250 200 15 PP'!BD3-'2000 250 200 0 PP'!BD3)^2</f>
        <v>7.9264503580214615E-10</v>
      </c>
      <c r="BE3">
        <f>('2000 250 200 15 PP'!BE3-'2000 250 200 0 PP'!BE3)^2</f>
        <v>6.1672527178516487E-10</v>
      </c>
      <c r="BF3">
        <f>('2000 250 200 15 PP'!BF3-'2000 250 200 0 PP'!BF3)^2</f>
        <v>4.3919424331980927E-9</v>
      </c>
      <c r="BG3">
        <f>('2000 250 200 15 PP'!BG3-'2000 250 200 0 PP'!BG3)^2</f>
        <v>2.4018361950689117E-11</v>
      </c>
      <c r="BH3">
        <f>('2000 250 200 15 PP'!BH3-'2000 250 200 0 PP'!BH3)^2</f>
        <v>2.1517102397361052E-10</v>
      </c>
      <c r="BI3">
        <f>('2000 250 200 15 PP'!BI3-'2000 250 200 0 PP'!BI3)^2</f>
        <v>3.4859635740443957E-10</v>
      </c>
      <c r="BJ3">
        <f>('2000 250 200 15 PP'!BJ3-'2000 250 200 0 PP'!BJ3)^2</f>
        <v>3.1528980608668812E-10</v>
      </c>
      <c r="BK3">
        <f>('2000 250 200 15 PP'!BK3-'2000 250 200 0 PP'!BK3)^2</f>
        <v>2.3403216492346537E-10</v>
      </c>
      <c r="BL3">
        <f>('2000 250 200 15 PP'!BL3-'2000 250 200 0 PP'!BL3)^2</f>
        <v>1.6197006038946017E-10</v>
      </c>
      <c r="BM3">
        <f>('2000 250 200 15 PP'!BM3-'2000 250 200 0 PP'!BM3)^2</f>
        <v>4.3239974442090553E-9</v>
      </c>
      <c r="BN3">
        <f>('2000 250 200 15 PP'!BN3-'2000 250 200 0 PP'!BN3)^2</f>
        <v>7.4996288205299845E-11</v>
      </c>
      <c r="BO3">
        <f>('2000 250 200 15 PP'!BO3-'2000 250 200 0 PP'!BO3)^2</f>
        <v>4.7836169989516383E-11</v>
      </c>
      <c r="BP3">
        <f>('2000 250 200 15 PP'!BP3-'2000 250 200 0 PP'!BP3)^2</f>
        <v>8.9140940484840725E-11</v>
      </c>
      <c r="BQ3">
        <f>('2000 250 200 15 PP'!BQ3-'2000 250 200 0 PP'!BQ3)^2</f>
        <v>7.5057717042822627E-11</v>
      </c>
      <c r="BR3">
        <f>('2000 250 200 15 PP'!BR3-'2000 250 200 0 PP'!BR3)^2</f>
        <v>4.9502400660836071E-11</v>
      </c>
      <c r="BS3">
        <f>('2000 250 200 15 PP'!BS3-'2000 250 200 0 PP'!BS3)^2</f>
        <v>3.8509421329297126E-9</v>
      </c>
      <c r="BT3">
        <f>('2000 250 200 15 PP'!BT3-'2000 250 200 0 PP'!BT3)^2</f>
        <v>9.8481491905033411E-11</v>
      </c>
      <c r="BU3">
        <f>('2000 250 200 15 PP'!BU3-'2000 250 200 0 PP'!BU3)^2</f>
        <v>8.401474449297959E-12</v>
      </c>
      <c r="BV3">
        <f>('2000 250 200 15 PP'!BV3-'2000 250 200 0 PP'!BV3)^2</f>
        <v>2.251798042090186E-11</v>
      </c>
      <c r="BW3">
        <f>('2000 250 200 15 PP'!BW3-'2000 250 200 0 PP'!BW3)^2</f>
        <v>1.859182583741359E-11</v>
      </c>
      <c r="BX3">
        <f>('2000 250 200 15 PP'!BX3-'2000 250 200 0 PP'!BX3)^2</f>
        <v>3.2970384391375266E-9</v>
      </c>
      <c r="BY3">
        <f>('2000 250 200 15 PP'!BY3-'2000 250 200 0 PP'!BY3)^2</f>
        <v>9.8993330166948295E-11</v>
      </c>
      <c r="BZ3">
        <f>('2000 250 200 15 PP'!BZ3-'2000 250 200 0 PP'!BZ3)^2</f>
        <v>8.6188819401927934E-13</v>
      </c>
      <c r="CA3">
        <f>('2000 250 200 15 PP'!CA3-'2000 250 200 0 PP'!CA3)^2</f>
        <v>5.6652031291156645E-12</v>
      </c>
      <c r="CB3">
        <f>('2000 250 200 15 PP'!CB3-'2000 250 200 0 PP'!CB3)^2</f>
        <v>2.7766242772382511E-9</v>
      </c>
      <c r="CC3">
        <f>('2000 250 200 15 PP'!CC3-'2000 250 200 0 PP'!CC3)^2</f>
        <v>8.9107514064748909E-11</v>
      </c>
      <c r="CD3">
        <f>('2000 250 200 15 PP'!CD3-'2000 250 200 0 PP'!CD3)^2</f>
        <v>8.0339064385408648E-17</v>
      </c>
      <c r="CE3">
        <f>('2000 250 200 15 PP'!CE3-'2000 250 200 0 PP'!CE3)^2</f>
        <v>2.3230422846939573E-9</v>
      </c>
      <c r="CF3">
        <f>('2000 250 200 15 PP'!CF3-'2000 250 200 0 PP'!CF3)^2</f>
        <v>7.6545461507388549E-11</v>
      </c>
      <c r="CG3">
        <f>('2000 250 200 15 PP'!CG3-'2000 250 200 0 PP'!CG3)^2</f>
        <v>1.9390457544317439E-9</v>
      </c>
    </row>
    <row r="4" spans="1:85">
      <c r="A4">
        <f>'2000 250 200 1'!A5</f>
        <v>1</v>
      </c>
      <c r="B4">
        <f t="shared" si="6"/>
        <v>-10</v>
      </c>
      <c r="C4">
        <f>'2000 250 200 1'!B5</f>
        <v>1.122E-3</v>
      </c>
      <c r="D4">
        <f t="shared" si="7"/>
        <v>-2.9500071430798576</v>
      </c>
      <c r="E4">
        <f>(2*('2000 250 200 15 PP'!E4-'2000 250 200 0 PP'!E4)/('2000 250 200 15 PP'!E4+'2000 250 200 0 PP'!E4))^2</f>
        <v>4.2693620888855645E-7</v>
      </c>
      <c r="F4">
        <f>(2*('2000 250 200 15 PP'!F4-'2000 250 200 0 PP'!F4)/('2000 250 200 15 PP'!F4+'2000 250 200 0 PP'!F4))^2</f>
        <v>6.3280280192438368E-7</v>
      </c>
      <c r="G4">
        <f>(2*('2000 250 200 15 PP'!G4-'2000 250 200 0 PP'!G4)/('2000 250 200 15 PP'!G4+'2000 250 200 0 PP'!G4))^2</f>
        <v>6.2354269638934094E-7</v>
      </c>
      <c r="H4">
        <f>(2*('2000 250 200 15 PP'!H4-'2000 250 200 0 PP'!H4)/('2000 250 200 15 PP'!H4+'2000 250 200 0 PP'!H4))^2</f>
        <v>5.3638390549089278E-7</v>
      </c>
      <c r="I4">
        <f>(2*('2000 250 200 15 PP'!I4-'2000 250 200 0 PP'!I4)/('2000 250 200 15 PP'!I4+'2000 250 200 0 PP'!I4))^2</f>
        <v>4.372282990609575E-7</v>
      </c>
      <c r="J4">
        <f>(2*('2000 250 200 15 PP'!J4-'2000 250 200 0 PP'!J4)/('2000 250 200 15 PP'!J4+'2000 250 200 0 PP'!J4))^2</f>
        <v>3.4892811769335532E-7</v>
      </c>
      <c r="K4">
        <f>(2*('2000 250 200 15 PP'!K4-'2000 250 200 0 PP'!K4)/('2000 250 200 15 PP'!K4+'2000 250 200 0 PP'!K4))^2</f>
        <v>2.7638469098510526E-7</v>
      </c>
      <c r="L4">
        <f>(2*('2000 250 200 15 PP'!L4-'2000 250 200 0 PP'!L4)/('2000 250 200 15 PP'!L4+'2000 250 200 0 PP'!L4))^2</f>
        <v>2.1886374093486418E-7</v>
      </c>
      <c r="M4">
        <f>(2*('2000 250 200 15 PP'!M4-'2000 250 200 0 PP'!M4)/('2000 250 200 15 PP'!M4+'2000 250 200 0 PP'!M4))^2</f>
        <v>1.7397651717736933E-7</v>
      </c>
      <c r="N4">
        <f>(2*('2000 250 200 15 PP'!N4-'2000 250 200 0 PP'!N4)/('2000 250 200 15 PP'!N4+'2000 250 200 0 PP'!N4))^2</f>
        <v>3.2265148039842007E-7</v>
      </c>
      <c r="O4">
        <f>(2*('2000 250 200 15 PP'!O4-'2000 250 200 0 PP'!O4)/('2000 250 200 15 PP'!O4+'2000 250 200 0 PP'!O4))^2</f>
        <v>6.4192844248091332E-7</v>
      </c>
      <c r="P4">
        <f>(2*('2000 250 200 15 PP'!P4-'2000 250 200 0 PP'!P4)/('2000 250 200 15 PP'!P4+'2000 250 200 0 PP'!P4))^2</f>
        <v>7.496851037569338E-7</v>
      </c>
      <c r="Q4">
        <f>(2*('2000 250 200 15 PP'!Q4-'2000 250 200 0 PP'!Q4)/('2000 250 200 15 PP'!Q4+'2000 250 200 0 PP'!Q4))^2</f>
        <v>7.2467844034249561E-7</v>
      </c>
      <c r="R4">
        <f>(2*('2000 250 200 15 PP'!R4-'2000 250 200 0 PP'!R4)/('2000 250 200 15 PP'!R4+'2000 250 200 0 PP'!R4))^2</f>
        <v>6.4427177445917965E-7</v>
      </c>
      <c r="S4">
        <f>(2*('2000 250 200 15 PP'!S4-'2000 250 200 0 PP'!S4)/('2000 250 200 15 PP'!S4+'2000 250 200 0 PP'!S4))^2</f>
        <v>5.5127154803751556E-7</v>
      </c>
      <c r="T4">
        <f>(2*('2000 250 200 15 PP'!T4-'2000 250 200 0 PP'!T4)/('2000 250 200 15 PP'!T4+'2000 250 200 0 PP'!T4))^2</f>
        <v>4.6235321487333175E-7</v>
      </c>
      <c r="U4">
        <f>(2*('2000 250 200 15 PP'!U4-'2000 250 200 0 PP'!U4)/('2000 250 200 15 PP'!U4+'2000 250 200 0 PP'!U4))^2</f>
        <v>3.8385112010564886E-7</v>
      </c>
      <c r="V4">
        <f>(2*('2000 250 200 15 PP'!V4-'2000 250 200 0 PP'!V4)/('2000 250 200 15 PP'!V4+'2000 250 200 0 PP'!V4))^2</f>
        <v>2.1743645325560634E-7</v>
      </c>
      <c r="W4">
        <f>(2*('2000 250 200 15 PP'!W4-'2000 250 200 0 PP'!W4)/('2000 250 200 15 PP'!W4+'2000 250 200 0 PP'!W4))^2</f>
        <v>5.6917704466764878E-7</v>
      </c>
      <c r="X4">
        <f>(2*('2000 250 200 15 PP'!X4-'2000 250 200 0 PP'!X4)/('2000 250 200 15 PP'!X4+'2000 250 200 0 PP'!X4))^2</f>
        <v>7.7492656129969549E-7</v>
      </c>
      <c r="Y4">
        <f>(2*('2000 250 200 15 PP'!Y4-'2000 250 200 0 PP'!Y4)/('2000 250 200 15 PP'!Y4+'2000 250 200 0 PP'!Y4))^2</f>
        <v>8.3205881905229788E-7</v>
      </c>
      <c r="Z4">
        <f>(2*('2000 250 200 15 PP'!Z4-'2000 250 200 0 PP'!Z4)/('2000 250 200 15 PP'!Z4+'2000 250 200 0 PP'!Z4))^2</f>
        <v>7.981229432641264E-7</v>
      </c>
      <c r="AA4">
        <f>(2*('2000 250 200 15 PP'!AA4-'2000 250 200 0 PP'!AA4)/('2000 250 200 15 PP'!AA4+'2000 250 200 0 PP'!AA4))^2</f>
        <v>7.2656855534872233E-7</v>
      </c>
      <c r="AB4">
        <f>(2*('2000 250 200 15 PP'!AB4-'2000 250 200 0 PP'!AB4)/('2000 250 200 15 PP'!AB4+'2000 250 200 0 PP'!AB4))^2</f>
        <v>6.4198928049245842E-7</v>
      </c>
      <c r="AC4">
        <f>(2*('2000 250 200 15 PP'!AC4-'2000 250 200 0 PP'!AC4)/('2000 250 200 15 PP'!AC4+'2000 250 200 0 PP'!AC4))^2</f>
        <v>1.359045547686244E-7</v>
      </c>
      <c r="AD4">
        <f>(2*('2000 250 200 15 PP'!AD4-'2000 250 200 0 PP'!AD4)/('2000 250 200 15 PP'!AD4+'2000 250 200 0 PP'!AD4))^2</f>
        <v>4.660628016096692E-7</v>
      </c>
      <c r="AE4">
        <f>(2*('2000 250 200 15 PP'!AE4-'2000 250 200 0 PP'!AE4)/('2000 250 200 15 PP'!AE4+'2000 250 200 0 PP'!AE4))^2</f>
        <v>7.3134652865697749E-7</v>
      </c>
      <c r="AF4">
        <f>(2*('2000 250 200 15 PP'!AF4-'2000 250 200 0 PP'!AF4)/('2000 250 200 15 PP'!AF4+'2000 250 200 0 PP'!AF4))^2</f>
        <v>8.6664404743700992E-7</v>
      </c>
      <c r="AG4">
        <f>(2*('2000 250 200 15 PP'!AG4-'2000 250 200 0 PP'!AG4)/('2000 250 200 15 PP'!AG4+'2000 250 200 0 PP'!AG4))^2</f>
        <v>8.8877572576923212E-7</v>
      </c>
      <c r="AH4">
        <f>(2*('2000 250 200 15 PP'!AH4-'2000 250 200 0 PP'!AH4)/('2000 250 200 15 PP'!AH4+'2000 250 200 0 PP'!AH4))^2</f>
        <v>8.5447071278173538E-7</v>
      </c>
      <c r="AI4">
        <f>(2*('2000 250 200 15 PP'!AI4-'2000 250 200 0 PP'!AI4)/('2000 250 200 15 PP'!AI4+'2000 250 200 0 PP'!AI4))^2</f>
        <v>7.964290427492191E-8</v>
      </c>
      <c r="AJ4">
        <f>(2*('2000 250 200 15 PP'!AJ4-'2000 250 200 0 PP'!AJ4)/('2000 250 200 15 PP'!AJ4+'2000 250 200 0 PP'!AJ4))^2</f>
        <v>3.6232539768655151E-7</v>
      </c>
      <c r="AK4">
        <f>(2*('2000 250 200 15 PP'!AK4-'2000 250 200 0 PP'!AK4)/('2000 250 200 15 PP'!AK4+'2000 250 200 0 PP'!AK4))^2</f>
        <v>6.4945671068746536E-7</v>
      </c>
      <c r="AL4">
        <f>(2*('2000 250 200 15 PP'!AL4-'2000 250 200 0 PP'!AL4)/('2000 250 200 15 PP'!AL4+'2000 250 200 0 PP'!AL4))^2</f>
        <v>8.4853673651669176E-7</v>
      </c>
      <c r="AM4">
        <f>(2*('2000 250 200 15 PP'!AM4-'2000 250 200 0 PP'!AM4)/('2000 250 200 15 PP'!AM4+'2000 250 200 0 PP'!AM4))^2</f>
        <v>9.2380593436578671E-7</v>
      </c>
      <c r="AN4">
        <f>(2*('2000 250 200 15 PP'!AN4-'2000 250 200 0 PP'!AN4)/('2000 250 200 15 PP'!AN4+'2000 250 200 0 PP'!AN4))^2</f>
        <v>4.344436508746438E-8</v>
      </c>
      <c r="AO4">
        <f>(2*('2000 250 200 15 PP'!AO4-'2000 250 200 0 PP'!AO4)/('2000 250 200 15 PP'!AO4+'2000 250 200 0 PP'!AO4))^2</f>
        <v>2.7165477720508837E-7</v>
      </c>
      <c r="AP4">
        <f>(2*('2000 250 200 15 PP'!AP4-'2000 250 200 0 PP'!AP4)/('2000 250 200 15 PP'!AP4+'2000 250 200 0 PP'!AP4))^2</f>
        <v>5.507756475437394E-7</v>
      </c>
      <c r="AQ4">
        <f>(2*('2000 250 200 15 PP'!AQ4-'2000 250 200 0 PP'!AQ4)/('2000 250 200 15 PP'!AQ4+'2000 250 200 0 PP'!AQ4))^2</f>
        <v>7.9738012327189004E-7</v>
      </c>
      <c r="AR4">
        <f>(2*('2000 250 200 15 PP'!AR4-'2000 250 200 0 PP'!AR4)/('2000 250 200 15 PP'!AR4+'2000 250 200 0 PP'!AR4))^2</f>
        <v>2.1457945654897666E-8</v>
      </c>
      <c r="AS4">
        <f>(2*('2000 250 200 15 PP'!AS4-'2000 250 200 0 PP'!AS4)/('2000 250 200 15 PP'!AS4+'2000 250 200 0 PP'!AS4))^2</f>
        <v>1.9858794161544625E-7</v>
      </c>
      <c r="AT4">
        <f>(2*('2000 250 200 15 PP'!AT4-'2000 250 200 0 PP'!AT4)/('2000 250 200 15 PP'!AT4+'2000 250 200 0 PP'!AT4))^2</f>
        <v>4.4857186006119466E-7</v>
      </c>
      <c r="AU4">
        <f>(2*('2000 250 200 15 PP'!AU4-'2000 250 200 0 PP'!AU4)/('2000 250 200 15 PP'!AU4+'2000 250 200 0 PP'!AU4))^2</f>
        <v>8.9669280199185294E-9</v>
      </c>
      <c r="AV4">
        <f>(2*('2000 250 200 15 PP'!AV4-'2000 250 200 0 PP'!AV4)/('2000 250 200 15 PP'!AV4+'2000 250 200 0 PP'!AV4))^2</f>
        <v>1.4308095218217306E-7</v>
      </c>
      <c r="AW4">
        <f>(2*('2000 250 200 15 PP'!AW4-'2000 250 200 0 PP'!AW4)/('2000 250 200 15 PP'!AW4+'2000 250 200 0 PP'!AW4))^2</f>
        <v>2.616358146579918E-9</v>
      </c>
      <c r="AX4">
        <f>('2000 250 200 15 PP'!AX4-'2000 250 200 0 PP'!AX4)^2</f>
        <v>3.1796652936666608E-9</v>
      </c>
      <c r="AY4">
        <f>('2000 250 200 15 PP'!AY4-'2000 250 200 0 PP'!AY4)^2</f>
        <v>6.6915067441248622E-12</v>
      </c>
      <c r="AZ4">
        <f>('2000 250 200 15 PP'!AZ4-'2000 250 200 0 PP'!AZ4)^2</f>
        <v>7.0205761404977418E-10</v>
      </c>
      <c r="BA4">
        <f>('2000 250 200 15 PP'!BA4-'2000 250 200 0 PP'!BA4)^2</f>
        <v>1.134892470112063E-9</v>
      </c>
      <c r="BB4">
        <f>('2000 250 200 15 PP'!BB4-'2000 250 200 0 PP'!BB4)^2</f>
        <v>1.1465547910249928E-9</v>
      </c>
      <c r="BC4">
        <f>('2000 250 200 15 PP'!BC4-'2000 250 200 0 PP'!BC4)^2</f>
        <v>9.9093720845656212E-10</v>
      </c>
      <c r="BD4">
        <f>('2000 250 200 15 PP'!BD4-'2000 250 200 0 PP'!BD4)^2</f>
        <v>7.9661340630867218E-10</v>
      </c>
      <c r="BE4">
        <f>('2000 250 200 15 PP'!BE4-'2000 250 200 0 PP'!BE4)^2</f>
        <v>6.1711166144035296E-10</v>
      </c>
      <c r="BF4">
        <f>('2000 250 200 15 PP'!BF4-'2000 250 200 0 PP'!BF4)^2</f>
        <v>4.3776467771334724E-9</v>
      </c>
      <c r="BG4">
        <f>('2000 250 200 15 PP'!BG4-'2000 250 200 0 PP'!BG4)^2</f>
        <v>2.3544370120230601E-11</v>
      </c>
      <c r="BH4">
        <f>('2000 250 200 15 PP'!BH4-'2000 250 200 0 PP'!BH4)^2</f>
        <v>2.1534251188373364E-10</v>
      </c>
      <c r="BI4">
        <f>('2000 250 200 15 PP'!BI4-'2000 250 200 0 PP'!BI4)^2</f>
        <v>3.5168524798692269E-10</v>
      </c>
      <c r="BJ4">
        <f>('2000 250 200 15 PP'!BJ4-'2000 250 200 0 PP'!BJ4)^2</f>
        <v>3.115292051988634E-10</v>
      </c>
      <c r="BK4">
        <f>('2000 250 200 15 PP'!BK4-'2000 250 200 0 PP'!BK4)^2</f>
        <v>2.3344814224562656E-10</v>
      </c>
      <c r="BL4">
        <f>('2000 250 200 15 PP'!BL4-'2000 250 200 0 PP'!BL4)^2</f>
        <v>1.6343290648596996E-10</v>
      </c>
      <c r="BM4">
        <f>('2000 250 200 15 PP'!BM4-'2000 250 200 0 PP'!BM4)^2</f>
        <v>4.3109662065168553E-9</v>
      </c>
      <c r="BN4">
        <f>('2000 250 200 15 PP'!BN4-'2000 250 200 0 PP'!BN4)^2</f>
        <v>7.4163286692296008E-11</v>
      </c>
      <c r="BO4">
        <f>('2000 250 200 15 PP'!BO4-'2000 250 200 0 PP'!BO4)^2</f>
        <v>4.7286647955119916E-11</v>
      </c>
      <c r="BP4">
        <f>('2000 250 200 15 PP'!BP4-'2000 250 200 0 PP'!BP4)^2</f>
        <v>9.1642568682526216E-11</v>
      </c>
      <c r="BQ4">
        <f>('2000 250 200 15 PP'!BQ4-'2000 250 200 0 PP'!BQ4)^2</f>
        <v>7.3645083314598963E-11</v>
      </c>
      <c r="BR4">
        <f>('2000 250 200 15 PP'!BR4-'2000 250 200 0 PP'!BR4)^2</f>
        <v>4.8807557296753619E-11</v>
      </c>
      <c r="BS4">
        <f>('2000 250 200 15 PP'!BS4-'2000 250 200 0 PP'!BS4)^2</f>
        <v>3.8403535446490383E-9</v>
      </c>
      <c r="BT4">
        <f>('2000 250 200 15 PP'!BT4-'2000 250 200 0 PP'!BT4)^2</f>
        <v>9.7141571816092213E-11</v>
      </c>
      <c r="BU4">
        <f>('2000 250 200 15 PP'!BU4-'2000 250 200 0 PP'!BU4)^2</f>
        <v>7.7633125078721036E-12</v>
      </c>
      <c r="BV4">
        <f>('2000 250 200 15 PP'!BV4-'2000 250 200 0 PP'!BV4)^2</f>
        <v>2.41640231476885E-11</v>
      </c>
      <c r="BW4">
        <f>('2000 250 200 15 PP'!BW4-'2000 250 200 0 PP'!BW4)^2</f>
        <v>1.8219686947502242E-11</v>
      </c>
      <c r="BX4">
        <f>('2000 250 200 15 PP'!BX4-'2000 250 200 0 PP'!BX4)^2</f>
        <v>3.2902621717548224E-9</v>
      </c>
      <c r="BY4">
        <f>('2000 250 200 15 PP'!BY4-'2000 250 200 0 PP'!BY4)^2</f>
        <v>9.6496617039272075E-11</v>
      </c>
      <c r="BZ4">
        <f>('2000 250 200 15 PP'!BZ4-'2000 250 200 0 PP'!BZ4)^2</f>
        <v>5.1973356611338511E-13</v>
      </c>
      <c r="CA4">
        <f>('2000 250 200 15 PP'!CA4-'2000 250 200 0 PP'!CA4)^2</f>
        <v>6.5941062713691048E-12</v>
      </c>
      <c r="CB4">
        <f>('2000 250 200 15 PP'!CB4-'2000 250 200 0 PP'!CB4)^2</f>
        <v>2.7760657493929381E-9</v>
      </c>
      <c r="CC4">
        <f>('2000 250 200 15 PP'!CC4-'2000 250 200 0 PP'!CC4)^2</f>
        <v>8.4682203062287925E-11</v>
      </c>
      <c r="CD4">
        <f>('2000 250 200 15 PP'!CD4-'2000 250 200 0 PP'!CD4)^2</f>
        <v>9.2985270232167756E-14</v>
      </c>
      <c r="CE4">
        <f>('2000 250 200 15 PP'!CE4-'2000 250 200 0 PP'!CE4)^2</f>
        <v>2.3326575278428263E-9</v>
      </c>
      <c r="CF4">
        <f>('2000 250 200 15 PP'!CF4-'2000 250 200 0 PP'!CF4)^2</f>
        <v>6.9570851838458127E-11</v>
      </c>
      <c r="CG4">
        <f>('2000 250 200 15 PP'!CG4-'2000 250 200 0 PP'!CG4)^2</f>
        <v>1.9641246234264199E-9</v>
      </c>
    </row>
    <row r="5" spans="1:85">
      <c r="A5">
        <f>'2000 250 200 1'!A6</f>
        <v>2</v>
      </c>
      <c r="B5">
        <f t="shared" si="6"/>
        <v>-20</v>
      </c>
      <c r="C5">
        <f>'2000 250 200 1'!B6</f>
        <v>1.2600000000000001E-3</v>
      </c>
      <c r="D5">
        <f t="shared" si="7"/>
        <v>-2.8996294548824371</v>
      </c>
      <c r="E5">
        <f>(2*('2000 250 200 15 PP'!E5-'2000 250 200 0 PP'!E5)/('2000 250 200 15 PP'!E5+'2000 250 200 0 PP'!E5))^2</f>
        <v>4.2733151529248878E-7</v>
      </c>
      <c r="F5">
        <f>(2*('2000 250 200 15 PP'!F5-'2000 250 200 0 PP'!F5)/('2000 250 200 15 PP'!F5+'2000 250 200 0 PP'!F5))^2</f>
        <v>6.329622126805995E-7</v>
      </c>
      <c r="G5">
        <f>(2*('2000 250 200 15 PP'!G5-'2000 250 200 0 PP'!G5)/('2000 250 200 15 PP'!G5+'2000 250 200 0 PP'!G5))^2</f>
        <v>6.2356957657968141E-7</v>
      </c>
      <c r="H5">
        <f>(2*('2000 250 200 15 PP'!H5-'2000 250 200 0 PP'!H5)/('2000 250 200 15 PP'!H5+'2000 250 200 0 PP'!H5))^2</f>
        <v>5.3635234113424475E-7</v>
      </c>
      <c r="I5">
        <f>(2*('2000 250 200 15 PP'!I5-'2000 250 200 0 PP'!I5)/('2000 250 200 15 PP'!I5+'2000 250 200 0 PP'!I5))^2</f>
        <v>4.3711415435108564E-7</v>
      </c>
      <c r="J5">
        <f>(2*('2000 250 200 15 PP'!J5-'2000 250 200 0 PP'!J5)/('2000 250 200 15 PP'!J5+'2000 250 200 0 PP'!J5))^2</f>
        <v>3.4903503615678167E-7</v>
      </c>
      <c r="K5">
        <f>(2*('2000 250 200 15 PP'!K5-'2000 250 200 0 PP'!K5)/('2000 250 200 15 PP'!K5+'2000 250 200 0 PP'!K5))^2</f>
        <v>2.7643659008919106E-7</v>
      </c>
      <c r="L5">
        <f>(2*('2000 250 200 15 PP'!L5-'2000 250 200 0 PP'!L5)/('2000 250 200 15 PP'!L5+'2000 250 200 0 PP'!L5))^2</f>
        <v>2.1882644701908822E-7</v>
      </c>
      <c r="M5">
        <f>(2*('2000 250 200 15 PP'!M5-'2000 250 200 0 PP'!M5)/('2000 250 200 15 PP'!M5+'2000 250 200 0 PP'!M5))^2</f>
        <v>1.7392974449746718E-7</v>
      </c>
      <c r="N5">
        <f>(2*('2000 250 200 15 PP'!N5-'2000 250 200 0 PP'!N5)/('2000 250 200 15 PP'!N5+'2000 250 200 0 PP'!N5))^2</f>
        <v>3.2313329676260504E-7</v>
      </c>
      <c r="O5">
        <f>(2*('2000 250 200 15 PP'!O5-'2000 250 200 0 PP'!O5)/('2000 250 200 15 PP'!O5+'2000 250 200 0 PP'!O5))^2</f>
        <v>6.4221940571106314E-7</v>
      </c>
      <c r="P5">
        <f>(2*('2000 250 200 15 PP'!P5-'2000 250 200 0 PP'!P5)/('2000 250 200 15 PP'!P5+'2000 250 200 0 PP'!P5))^2</f>
        <v>7.4980391025325671E-7</v>
      </c>
      <c r="Q5">
        <f>(2*('2000 250 200 15 PP'!Q5-'2000 250 200 0 PP'!Q5)/('2000 250 200 15 PP'!Q5+'2000 250 200 0 PP'!Q5))^2</f>
        <v>7.2482533475330761E-7</v>
      </c>
      <c r="R5">
        <f>(2*('2000 250 200 15 PP'!R5-'2000 250 200 0 PP'!R5)/('2000 250 200 15 PP'!R5+'2000 250 200 0 PP'!R5))^2</f>
        <v>6.4356357261712011E-7</v>
      </c>
      <c r="S5">
        <f>(2*('2000 250 200 15 PP'!S5-'2000 250 200 0 PP'!S5)/('2000 250 200 15 PP'!S5+'2000 250 200 0 PP'!S5))^2</f>
        <v>5.5155028999485685E-7</v>
      </c>
      <c r="T5">
        <f>(2*('2000 250 200 15 PP'!T5-'2000 250 200 0 PP'!T5)/('2000 250 200 15 PP'!T5+'2000 250 200 0 PP'!T5))^2</f>
        <v>4.627440710566606E-7</v>
      </c>
      <c r="U5">
        <f>(2*('2000 250 200 15 PP'!U5-'2000 250 200 0 PP'!U5)/('2000 250 200 15 PP'!U5+'2000 250 200 0 PP'!U5))^2</f>
        <v>3.8386050054384355E-7</v>
      </c>
      <c r="V5">
        <f>(2*('2000 250 200 15 PP'!V5-'2000 250 200 0 PP'!V5)/('2000 250 200 15 PP'!V5+'2000 250 200 0 PP'!V5))^2</f>
        <v>2.1793072623680098E-7</v>
      </c>
      <c r="W5">
        <f>(2*('2000 250 200 15 PP'!W5-'2000 250 200 0 PP'!W5)/('2000 250 200 15 PP'!W5+'2000 250 200 0 PP'!W5))^2</f>
        <v>5.6957464212160295E-7</v>
      </c>
      <c r="X5">
        <f>(2*('2000 250 200 15 PP'!X5-'2000 250 200 0 PP'!X5)/('2000 250 200 15 PP'!X5+'2000 250 200 0 PP'!X5))^2</f>
        <v>7.7501675459215003E-7</v>
      </c>
      <c r="Y5">
        <f>(2*('2000 250 200 15 PP'!Y5-'2000 250 200 0 PP'!Y5)/('2000 250 200 15 PP'!Y5+'2000 250 200 0 PP'!Y5))^2</f>
        <v>8.3342187054048777E-7</v>
      </c>
      <c r="Z5">
        <f>(2*('2000 250 200 15 PP'!Z5-'2000 250 200 0 PP'!Z5)/('2000 250 200 15 PP'!Z5+'2000 250 200 0 PP'!Z5))^2</f>
        <v>7.9563950383760059E-7</v>
      </c>
      <c r="AA5">
        <f>(2*('2000 250 200 15 PP'!AA5-'2000 250 200 0 PP'!AA5)/('2000 250 200 15 PP'!AA5+'2000 250 200 0 PP'!AA5))^2</f>
        <v>7.2659282469838636E-7</v>
      </c>
      <c r="AB5">
        <f>(2*('2000 250 200 15 PP'!AB5-'2000 250 200 0 PP'!AB5)/('2000 250 200 15 PP'!AB5+'2000 250 200 0 PP'!AB5))^2</f>
        <v>6.4335477821447236E-7</v>
      </c>
      <c r="AC5">
        <f>(2*('2000 250 200 15 PP'!AC5-'2000 250 200 0 PP'!AC5)/('2000 250 200 15 PP'!AC5+'2000 250 200 0 PP'!AC5))^2</f>
        <v>1.3636184132502202E-7</v>
      </c>
      <c r="AD5">
        <f>(2*('2000 250 200 15 PP'!AD5-'2000 250 200 0 PP'!AD5)/('2000 250 200 15 PP'!AD5+'2000 250 200 0 PP'!AD5))^2</f>
        <v>4.6658931591697336E-7</v>
      </c>
      <c r="AE5">
        <f>(2*('2000 250 200 15 PP'!AE5-'2000 250 200 0 PP'!AE5)/('2000 250 200 15 PP'!AE5+'2000 250 200 0 PP'!AE5))^2</f>
        <v>7.3049602771042053E-7</v>
      </c>
      <c r="AF5">
        <f>(2*('2000 250 200 15 PP'!AF5-'2000 250 200 0 PP'!AF5)/('2000 250 200 15 PP'!AF5+'2000 250 200 0 PP'!AF5))^2</f>
        <v>8.7201742459091027E-7</v>
      </c>
      <c r="AG5">
        <f>(2*('2000 250 200 15 PP'!AG5-'2000 250 200 0 PP'!AG5)/('2000 250 200 15 PP'!AG5+'2000 250 200 0 PP'!AG5))^2</f>
        <v>8.8296494768573062E-7</v>
      </c>
      <c r="AH5">
        <f>(2*('2000 250 200 15 PP'!AH5-'2000 250 200 0 PP'!AH5)/('2000 250 200 15 PP'!AH5+'2000 250 200 0 PP'!AH5))^2</f>
        <v>8.5232002390032824E-7</v>
      </c>
      <c r="AI5">
        <f>(2*('2000 250 200 15 PP'!AI5-'2000 250 200 0 PP'!AI5)/('2000 250 200 15 PP'!AI5+'2000 250 200 0 PP'!AI5))^2</f>
        <v>8.0029044623052206E-8</v>
      </c>
      <c r="AJ5">
        <f>(2*('2000 250 200 15 PP'!AJ5-'2000 250 200 0 PP'!AJ5)/('2000 250 200 15 PP'!AJ5+'2000 250 200 0 PP'!AJ5))^2</f>
        <v>3.6329130075818753E-7</v>
      </c>
      <c r="AK5">
        <f>(2*('2000 250 200 15 PP'!AK5-'2000 250 200 0 PP'!AK5)/('2000 250 200 15 PP'!AK5+'2000 250 200 0 PP'!AK5))^2</f>
        <v>6.4511579477780842E-7</v>
      </c>
      <c r="AL5">
        <f>(2*('2000 250 200 15 PP'!AL5-'2000 250 200 0 PP'!AL5)/('2000 250 200 15 PP'!AL5+'2000 250 200 0 PP'!AL5))^2</f>
        <v>8.6300694045195456E-7</v>
      </c>
      <c r="AM5">
        <f>(2*('2000 250 200 15 PP'!AM5-'2000 250 200 0 PP'!AM5)/('2000 250 200 15 PP'!AM5+'2000 250 200 0 PP'!AM5))^2</f>
        <v>9.1419129355337672E-7</v>
      </c>
      <c r="AN5">
        <f>(2*('2000 250 200 15 PP'!AN5-'2000 250 200 0 PP'!AN5)/('2000 250 200 15 PP'!AN5+'2000 250 200 0 PP'!AN5))^2</f>
        <v>4.3717425583559974E-8</v>
      </c>
      <c r="AO5">
        <f>(2*('2000 250 200 15 PP'!AO5-'2000 250 200 0 PP'!AO5)/('2000 250 200 15 PP'!AO5+'2000 250 200 0 PP'!AO5))^2</f>
        <v>2.7394471631476865E-7</v>
      </c>
      <c r="AP5">
        <f>(2*('2000 250 200 15 PP'!AP5-'2000 250 200 0 PP'!AP5)/('2000 250 200 15 PP'!AP5+'2000 250 200 0 PP'!AP5))^2</f>
        <v>5.3821292463701533E-7</v>
      </c>
      <c r="AQ5">
        <f>(2*('2000 250 200 15 PP'!AQ5-'2000 250 200 0 PP'!AQ5)/('2000 250 200 15 PP'!AQ5+'2000 250 200 0 PP'!AQ5))^2</f>
        <v>8.2778855522562875E-7</v>
      </c>
      <c r="AR5">
        <f>(2*('2000 250 200 15 PP'!AR5-'2000 250 200 0 PP'!AR5)/('2000 250 200 15 PP'!AR5+'2000 250 200 0 PP'!AR5))^2</f>
        <v>2.155943341805963E-8</v>
      </c>
      <c r="AS5">
        <f>(2*('2000 250 200 15 PP'!AS5-'2000 250 200 0 PP'!AS5)/('2000 250 200 15 PP'!AS5+'2000 250 200 0 PP'!AS5))^2</f>
        <v>2.0384420748312707E-7</v>
      </c>
      <c r="AT5">
        <f>(2*('2000 250 200 15 PP'!AT5-'2000 250 200 0 PP'!AT5)/('2000 250 200 15 PP'!AT5+'2000 250 200 0 PP'!AT5))^2</f>
        <v>4.2130432963485884E-7</v>
      </c>
      <c r="AU5">
        <f>(2*('2000 250 200 15 PP'!AU5-'2000 250 200 0 PP'!AU5)/('2000 250 200 15 PP'!AU5+'2000 250 200 0 PP'!AU5))^2</f>
        <v>8.8512181828130358E-9</v>
      </c>
      <c r="AV5">
        <f>(2*('2000 250 200 15 PP'!AV5-'2000 250 200 0 PP'!AV5)/('2000 250 200 15 PP'!AV5+'2000 250 200 0 PP'!AV5))^2</f>
        <v>1.537391348349167E-7</v>
      </c>
      <c r="AW5">
        <f>(2*('2000 250 200 15 PP'!AW5-'2000 250 200 0 PP'!AW5)/('2000 250 200 15 PP'!AW5+'2000 250 200 0 PP'!AW5))^2</f>
        <v>2.3342677109996614E-9</v>
      </c>
      <c r="AX5">
        <f>('2000 250 200 15 PP'!AX5-'2000 250 200 0 PP'!AX5)^2</f>
        <v>3.170620067862586E-9</v>
      </c>
      <c r="AY5">
        <f>('2000 250 200 15 PP'!AY5-'2000 250 200 0 PP'!AY5)^2</f>
        <v>6.8833963555685167E-12</v>
      </c>
      <c r="AZ5">
        <f>('2000 250 200 15 PP'!AZ5-'2000 250 200 0 PP'!AZ5)^2</f>
        <v>7.0300421694985879E-10</v>
      </c>
      <c r="BA5">
        <f>('2000 250 200 15 PP'!BA5-'2000 250 200 0 PP'!BA5)^2</f>
        <v>1.1369589365707164E-9</v>
      </c>
      <c r="BB5">
        <f>('2000 250 200 15 PP'!BB5-'2000 250 200 0 PP'!BB5)^2</f>
        <v>1.1408130344809788E-9</v>
      </c>
      <c r="BC5">
        <f>('2000 250 200 15 PP'!BC5-'2000 250 200 0 PP'!BC5)^2</f>
        <v>9.921930675164664E-10</v>
      </c>
      <c r="BD5">
        <f>('2000 250 200 15 PP'!BD5-'2000 250 200 0 PP'!BD5)^2</f>
        <v>7.990706634431073E-10</v>
      </c>
      <c r="BE5">
        <f>('2000 250 200 15 PP'!BE5-'2000 250 200 0 PP'!BE5)^2</f>
        <v>6.175058830975353E-10</v>
      </c>
      <c r="BF5">
        <f>('2000 250 200 15 PP'!BF5-'2000 250 200 0 PP'!BF5)^2</f>
        <v>4.3662310297339311E-9</v>
      </c>
      <c r="BG5">
        <f>('2000 250 200 15 PP'!BG5-'2000 250 200 0 PP'!BG5)^2</f>
        <v>2.3215992265713734E-11</v>
      </c>
      <c r="BH5">
        <f>('2000 250 200 15 PP'!BH5-'2000 250 200 0 PP'!BH5)^2</f>
        <v>2.1555144006843684E-10</v>
      </c>
      <c r="BI5">
        <f>('2000 250 200 15 PP'!BI5-'2000 250 200 0 PP'!BI5)^2</f>
        <v>3.5402759514866571E-10</v>
      </c>
      <c r="BJ5">
        <f>('2000 250 200 15 PP'!BJ5-'2000 250 200 0 PP'!BJ5)^2</f>
        <v>3.084950616851116E-10</v>
      </c>
      <c r="BK5">
        <f>('2000 250 200 15 PP'!BK5-'2000 250 200 0 PP'!BK5)^2</f>
        <v>2.3339052374734081E-10</v>
      </c>
      <c r="BL5">
        <f>('2000 250 200 15 PP'!BL5-'2000 250 200 0 PP'!BL5)^2</f>
        <v>1.6430315739136657E-10</v>
      </c>
      <c r="BM5">
        <f>('2000 250 200 15 PP'!BM5-'2000 250 200 0 PP'!BM5)^2</f>
        <v>4.3003430382637032E-9</v>
      </c>
      <c r="BN5">
        <f>('2000 250 200 15 PP'!BN5-'2000 250 200 0 PP'!BN5)^2</f>
        <v>7.3604028208389397E-11</v>
      </c>
      <c r="BO5">
        <f>('2000 250 200 15 PP'!BO5-'2000 250 200 0 PP'!BO5)^2</f>
        <v>4.6906978661640514E-11</v>
      </c>
      <c r="BP5">
        <f>('2000 250 200 15 PP'!BP5-'2000 250 200 0 PP'!BP5)^2</f>
        <v>9.362404182988019E-11</v>
      </c>
      <c r="BQ5">
        <f>('2000 250 200 15 PP'!BQ5-'2000 250 200 0 PP'!BQ5)^2</f>
        <v>7.2371598166383073E-11</v>
      </c>
      <c r="BR5">
        <f>('2000 250 200 15 PP'!BR5-'2000 250 200 0 PP'!BR5)^2</f>
        <v>4.8514890508630839E-11</v>
      </c>
      <c r="BS5">
        <f>('2000 250 200 15 PP'!BS5-'2000 250 200 0 PP'!BS5)^2</f>
        <v>3.8314139126262843E-9</v>
      </c>
      <c r="BT5">
        <f>('2000 250 200 15 PP'!BT5-'2000 250 200 0 PP'!BT5)^2</f>
        <v>9.6233763216197968E-11</v>
      </c>
      <c r="BU5">
        <f>('2000 250 200 15 PP'!BU5-'2000 250 200 0 PP'!BU5)^2</f>
        <v>7.2996820958362853E-12</v>
      </c>
      <c r="BV5">
        <f>('2000 250 200 15 PP'!BV5-'2000 250 200 0 PP'!BV5)^2</f>
        <v>2.5556605607928874E-11</v>
      </c>
      <c r="BW5">
        <f>('2000 250 200 15 PP'!BW5-'2000 250 200 0 PP'!BW5)^2</f>
        <v>1.7756136483736616E-11</v>
      </c>
      <c r="BX5">
        <f>('2000 250 200 15 PP'!BX5-'2000 250 200 0 PP'!BX5)^2</f>
        <v>3.2840274548877572E-9</v>
      </c>
      <c r="BY5">
        <f>('2000 250 200 15 PP'!BY5-'2000 250 200 0 PP'!BY5)^2</f>
        <v>9.4728613456673077E-11</v>
      </c>
      <c r="BZ5">
        <f>('2000 250 200 15 PP'!BZ5-'2000 250 200 0 PP'!BZ5)^2</f>
        <v>3.1136748689188147E-13</v>
      </c>
      <c r="CA5">
        <f>('2000 250 200 15 PP'!CA5-'2000 250 200 0 PP'!CA5)^2</f>
        <v>7.4740068919988457E-12</v>
      </c>
      <c r="CB5">
        <f>('2000 250 200 15 PP'!CB5-'2000 250 200 0 PP'!CB5)^2</f>
        <v>2.7743872272468586E-9</v>
      </c>
      <c r="CC5">
        <f>('2000 250 200 15 PP'!CC5-'2000 250 200 0 PP'!CC5)^2</f>
        <v>8.1440257652326992E-11</v>
      </c>
      <c r="CD5">
        <f>('2000 250 200 15 PP'!CD5-'2000 250 200 0 PP'!CD5)^2</f>
        <v>3.1669647846559893E-13</v>
      </c>
      <c r="CE5">
        <f>('2000 250 200 15 PP'!CE5-'2000 250 200 0 PP'!CE5)^2</f>
        <v>2.3387284628957207E-9</v>
      </c>
      <c r="CF5">
        <f>('2000 250 200 15 PP'!CF5-'2000 250 200 0 PP'!CF5)^2</f>
        <v>6.4360482332550961E-11</v>
      </c>
      <c r="CG5">
        <f>('2000 250 200 15 PP'!CG5-'2000 250 200 0 PP'!CG5)^2</f>
        <v>1.982488877540918E-9</v>
      </c>
    </row>
    <row r="6" spans="1:85">
      <c r="A6">
        <f>'2000 250 200 1'!A7</f>
        <v>3</v>
      </c>
      <c r="B6">
        <f t="shared" si="6"/>
        <v>-30</v>
      </c>
      <c r="C6">
        <f>'2000 250 200 1'!B7</f>
        <v>1.4139999999999999E-3</v>
      </c>
      <c r="D6">
        <f t="shared" si="7"/>
        <v>-2.8495505905391196</v>
      </c>
      <c r="E6">
        <f>(2*('2000 250 200 15 PP'!E6-'2000 250 200 0 PP'!E6)/('2000 250 200 15 PP'!E6+'2000 250 200 0 PP'!E6))^2</f>
        <v>4.2730651494542502E-7</v>
      </c>
      <c r="F6">
        <f>(2*('2000 250 200 15 PP'!F6-'2000 250 200 0 PP'!F6)/('2000 250 200 15 PP'!F6+'2000 250 200 0 PP'!F6))^2</f>
        <v>6.3295378733517908E-7</v>
      </c>
      <c r="G6">
        <f>(2*('2000 250 200 15 PP'!G6-'2000 250 200 0 PP'!G6)/('2000 250 200 15 PP'!G6+'2000 250 200 0 PP'!G6))^2</f>
        <v>6.2356838068401607E-7</v>
      </c>
      <c r="H6">
        <f>(2*('2000 250 200 15 PP'!H6-'2000 250 200 0 PP'!H6)/('2000 250 200 15 PP'!H6+'2000 250 200 0 PP'!H6))^2</f>
        <v>5.3635076020620526E-7</v>
      </c>
      <c r="I6">
        <f>(2*('2000 250 200 15 PP'!I6-'2000 250 200 0 PP'!I6)/('2000 250 200 15 PP'!I6+'2000 250 200 0 PP'!I6))^2</f>
        <v>4.3711941645967026E-7</v>
      </c>
      <c r="J6">
        <f>(2*('2000 250 200 15 PP'!J6-'2000 250 200 0 PP'!J6)/('2000 250 200 15 PP'!J6+'2000 250 200 0 PP'!J6))^2</f>
        <v>3.4902456099718564E-7</v>
      </c>
      <c r="K6">
        <f>(2*('2000 250 200 15 PP'!K6-'2000 250 200 0 PP'!K6)/('2000 250 200 15 PP'!K6+'2000 250 200 0 PP'!K6))^2</f>
        <v>2.7643547979477373E-7</v>
      </c>
      <c r="L6">
        <f>(2*('2000 250 200 15 PP'!L6-'2000 250 200 0 PP'!L6)/('2000 250 200 15 PP'!L6+'2000 250 200 0 PP'!L6))^2</f>
        <v>2.1882536253014873E-7</v>
      </c>
      <c r="M6">
        <f>(2*('2000 250 200 15 PP'!M6-'2000 250 200 0 PP'!M6)/('2000 250 200 15 PP'!M6+'2000 250 200 0 PP'!M6))^2</f>
        <v>1.7393223512289826E-7</v>
      </c>
      <c r="N6">
        <f>(2*('2000 250 200 15 PP'!N6-'2000 250 200 0 PP'!N6)/('2000 250 200 15 PP'!N6+'2000 250 200 0 PP'!N6))^2</f>
        <v>3.2310205101434694E-7</v>
      </c>
      <c r="O6">
        <f>(2*('2000 250 200 15 PP'!O6-'2000 250 200 0 PP'!O6)/('2000 250 200 15 PP'!O6+'2000 250 200 0 PP'!O6))^2</f>
        <v>6.4220380683432789E-7</v>
      </c>
      <c r="P6">
        <f>(2*('2000 250 200 15 PP'!P6-'2000 250 200 0 PP'!P6)/('2000 250 200 15 PP'!P6+'2000 250 200 0 PP'!P6))^2</f>
        <v>7.4980396278948169E-7</v>
      </c>
      <c r="Q6">
        <f>(2*('2000 250 200 15 PP'!Q6-'2000 250 200 0 PP'!Q6)/('2000 250 200 15 PP'!Q6+'2000 250 200 0 PP'!Q6))^2</f>
        <v>7.2480777091385575E-7</v>
      </c>
      <c r="R6">
        <f>(2*('2000 250 200 15 PP'!R6-'2000 250 200 0 PP'!R6)/('2000 250 200 15 PP'!R6+'2000 250 200 0 PP'!R6))^2</f>
        <v>6.4361068034454024E-7</v>
      </c>
      <c r="S6">
        <f>(2*('2000 250 200 15 PP'!S6-'2000 250 200 0 PP'!S6)/('2000 250 200 15 PP'!S6+'2000 250 200 0 PP'!S6))^2</f>
        <v>5.5151294962116504E-7</v>
      </c>
      <c r="T6">
        <f>(2*('2000 250 200 15 PP'!T6-'2000 250 200 0 PP'!T6)/('2000 250 200 15 PP'!T6+'2000 250 200 0 PP'!T6))^2</f>
        <v>4.6274337070780548E-7</v>
      </c>
      <c r="U6">
        <f>(2*('2000 250 200 15 PP'!U6-'2000 250 200 0 PP'!U6)/('2000 250 200 15 PP'!U6+'2000 250 200 0 PP'!U6))^2</f>
        <v>3.838411703804911E-7</v>
      </c>
      <c r="V6">
        <f>(2*('2000 250 200 15 PP'!V6-'2000 250 200 0 PP'!V6)/('2000 250 200 15 PP'!V6+'2000 250 200 0 PP'!V6))^2</f>
        <v>2.1789777656941977E-7</v>
      </c>
      <c r="W6">
        <f>(2*('2000 250 200 15 PP'!W6-'2000 250 200 0 PP'!W6)/('2000 250 200 15 PP'!W6+'2000 250 200 0 PP'!W6))^2</f>
        <v>5.6954957256665577E-7</v>
      </c>
      <c r="X6">
        <f>(2*('2000 250 200 15 PP'!X6-'2000 250 200 0 PP'!X6)/('2000 250 200 15 PP'!X6+'2000 250 200 0 PP'!X6))^2</f>
        <v>7.7503533613429734E-7</v>
      </c>
      <c r="Y6">
        <f>(2*('2000 250 200 15 PP'!Y6-'2000 250 200 0 PP'!Y6)/('2000 250 200 15 PP'!Y6+'2000 250 200 0 PP'!Y6))^2</f>
        <v>8.3331109444902989E-7</v>
      </c>
      <c r="Z6">
        <f>(2*('2000 250 200 15 PP'!Z6-'2000 250 200 0 PP'!Z6)/('2000 250 200 15 PP'!Z6+'2000 250 200 0 PP'!Z6))^2</f>
        <v>7.9583370530099352E-7</v>
      </c>
      <c r="AA6">
        <f>(2*('2000 250 200 15 PP'!AA6-'2000 250 200 0 PP'!AA6)/('2000 250 200 15 PP'!AA6+'2000 250 200 0 PP'!AA6))^2</f>
        <v>7.2648219007484281E-7</v>
      </c>
      <c r="AB6">
        <f>(2*('2000 250 200 15 PP'!AB6-'2000 250 200 0 PP'!AB6)/('2000 250 200 15 PP'!AB6+'2000 250 200 0 PP'!AB6))^2</f>
        <v>6.43409478638224E-7</v>
      </c>
      <c r="AC6">
        <f>(2*('2000 250 200 15 PP'!AC6-'2000 250 200 0 PP'!AC6)/('2000 250 200 15 PP'!AC6+'2000 250 200 0 PP'!AC6))^2</f>
        <v>1.3633087925348169E-7</v>
      </c>
      <c r="AD6">
        <f>(2*('2000 250 200 15 PP'!AD6-'2000 250 200 0 PP'!AD6)/('2000 250 200 15 PP'!AD6+'2000 250 200 0 PP'!AD6))^2</f>
        <v>4.6654743209018387E-7</v>
      </c>
      <c r="AE6">
        <f>(2*('2000 250 200 15 PP'!AE6-'2000 250 200 0 PP'!AE6)/('2000 250 200 15 PP'!AE6+'2000 250 200 0 PP'!AE6))^2</f>
        <v>7.3060815176220235E-7</v>
      </c>
      <c r="AF6">
        <f>(2*('2000 250 200 15 PP'!AF6-'2000 250 200 0 PP'!AF6)/('2000 250 200 15 PP'!AF6+'2000 250 200 0 PP'!AF6))^2</f>
        <v>8.7158859489974769E-7</v>
      </c>
      <c r="AG6">
        <f>(2*('2000 250 200 15 PP'!AG6-'2000 250 200 0 PP'!AG6)/('2000 250 200 15 PP'!AG6+'2000 250 200 0 PP'!AG6))^2</f>
        <v>8.8355299706502276E-7</v>
      </c>
      <c r="AH6">
        <f>(2*('2000 250 200 15 PP'!AH6-'2000 250 200 0 PP'!AH6)/('2000 250 200 15 PP'!AH6+'2000 250 200 0 PP'!AH6))^2</f>
        <v>8.5194567065883357E-7</v>
      </c>
      <c r="AI6">
        <f>(2*('2000 250 200 15 PP'!AI6-'2000 250 200 0 PP'!AI6)/('2000 250 200 15 PP'!AI6+'2000 250 200 0 PP'!AI6))^2</f>
        <v>8.0002925291483702E-8</v>
      </c>
      <c r="AJ6">
        <f>(2*('2000 250 200 15 PP'!AJ6-'2000 250 200 0 PP'!AJ6)/('2000 250 200 15 PP'!AJ6+'2000 250 200 0 PP'!AJ6))^2</f>
        <v>3.6320552344287551E-7</v>
      </c>
      <c r="AK6">
        <f>(2*('2000 250 200 15 PP'!AK6-'2000 250 200 0 PP'!AK6)/('2000 250 200 15 PP'!AK6+'2000 250 200 0 PP'!AK6))^2</f>
        <v>6.4552508808237454E-7</v>
      </c>
      <c r="AL6">
        <f>(2*('2000 250 200 15 PP'!AL6-'2000 250 200 0 PP'!AL6)/('2000 250 200 15 PP'!AL6+'2000 250 200 0 PP'!AL6))^2</f>
        <v>8.6174506770371523E-7</v>
      </c>
      <c r="AM6">
        <f>(2*('2000 250 200 15 PP'!AM6-'2000 250 200 0 PP'!AM6)/('2000 250 200 15 PP'!AM6+'2000 250 200 0 PP'!AM6))^2</f>
        <v>9.157695439750473E-7</v>
      </c>
      <c r="AN6">
        <f>(2*('2000 250 200 15 PP'!AN6-'2000 250 200 0 PP'!AN6)/('2000 250 200 15 PP'!AN6+'2000 250 200 0 PP'!AN6))^2</f>
        <v>4.3699344575400364E-8</v>
      </c>
      <c r="AO6">
        <f>(2*('2000 250 200 15 PP'!AO6-'2000 250 200 0 PP'!AO6)/('2000 250 200 15 PP'!AO6+'2000 250 200 0 PP'!AO6))^2</f>
        <v>2.737444735665276E-7</v>
      </c>
      <c r="AP6">
        <f>(2*('2000 250 200 15 PP'!AP6-'2000 250 200 0 PP'!AP6)/('2000 250 200 15 PP'!AP6+'2000 250 200 0 PP'!AP6))^2</f>
        <v>5.3934576007318062E-7</v>
      </c>
      <c r="AQ6">
        <f>(2*('2000 250 200 15 PP'!AQ6-'2000 250 200 0 PP'!AQ6)/('2000 250 200 15 PP'!AQ6+'2000 250 200 0 PP'!AQ6))^2</f>
        <v>8.2460812543232101E-7</v>
      </c>
      <c r="AR6">
        <f>(2*('2000 250 200 15 PP'!AR6-'2000 250 200 0 PP'!AR6)/('2000 250 200 15 PP'!AR6+'2000 250 200 0 PP'!AR6))^2</f>
        <v>2.1553815814304054E-8</v>
      </c>
      <c r="AS6">
        <f>(2*('2000 250 200 15 PP'!AS6-'2000 250 200 0 PP'!AS6)/('2000 250 200 15 PP'!AS6+'2000 250 200 0 PP'!AS6))^2</f>
        <v>2.0338386004254362E-7</v>
      </c>
      <c r="AT6">
        <f>(2*('2000 250 200 15 PP'!AT6-'2000 250 200 0 PP'!AT6)/('2000 250 200 15 PP'!AT6+'2000 250 200 0 PP'!AT6))^2</f>
        <v>4.2391049362727319E-7</v>
      </c>
      <c r="AU6">
        <f>(2*('2000 250 200 15 PP'!AU6-'2000 250 200 0 PP'!AU6)/('2000 250 200 15 PP'!AU6+'2000 250 200 0 PP'!AU6))^2</f>
        <v>8.8622070609835019E-9</v>
      </c>
      <c r="AV6">
        <f>(2*('2000 250 200 15 PP'!AV6-'2000 250 200 0 PP'!AV6)/('2000 250 200 15 PP'!AV6+'2000 250 200 0 PP'!AV6))^2</f>
        <v>1.5275146639864244E-7</v>
      </c>
      <c r="AW6">
        <f>(2*('2000 250 200 15 PP'!AW6-'2000 250 200 0 PP'!AW6)/('2000 250 200 15 PP'!AW6+'2000 250 200 0 PP'!AW6))^2</f>
        <v>2.3587491462668012E-9</v>
      </c>
      <c r="AX6">
        <f>('2000 250 200 15 PP'!AX6-'2000 250 200 0 PP'!AX6)^2</f>
        <v>3.1712392010641902E-9</v>
      </c>
      <c r="AY6">
        <f>('2000 250 200 15 PP'!AY6-'2000 250 200 0 PP'!AY6)^2</f>
        <v>6.8728575666706011E-12</v>
      </c>
      <c r="AZ6">
        <f>('2000 250 200 15 PP'!AZ6-'2000 250 200 0 PP'!AZ6)^2</f>
        <v>7.030128962595806E-10</v>
      </c>
      <c r="BA6">
        <f>('2000 250 200 15 PP'!BA6-'2000 250 200 0 PP'!BA6)^2</f>
        <v>1.1367961223398269E-9</v>
      </c>
      <c r="BB6">
        <f>('2000 250 200 15 PP'!BB6-'2000 250 200 0 PP'!BB6)^2</f>
        <v>1.1412292364506558E-9</v>
      </c>
      <c r="BC6">
        <f>('2000 250 200 15 PP'!BC6-'2000 250 200 0 PP'!BC6)^2</f>
        <v>9.9195609372857111E-10</v>
      </c>
      <c r="BD6">
        <f>('2000 250 200 15 PP'!BD6-'2000 250 200 0 PP'!BD6)^2</f>
        <v>7.9907362910234003E-10</v>
      </c>
      <c r="BE6">
        <f>('2000 250 200 15 PP'!BE6-'2000 250 200 0 PP'!BE6)^2</f>
        <v>6.174043978458666E-10</v>
      </c>
      <c r="BF6">
        <f>('2000 250 200 15 PP'!BF6-'2000 250 200 0 PP'!BF6)^2</f>
        <v>4.367024704546149E-9</v>
      </c>
      <c r="BG6">
        <f>('2000 250 200 15 PP'!BG6-'2000 250 200 0 PP'!BG6)^2</f>
        <v>2.3237089962042342E-11</v>
      </c>
      <c r="BH6">
        <f>('2000 250 200 15 PP'!BH6-'2000 250 200 0 PP'!BH6)^2</f>
        <v>2.1558082065241314E-10</v>
      </c>
      <c r="BI6">
        <f>('2000 250 200 15 PP'!BI6-'2000 250 200 0 PP'!BI6)^2</f>
        <v>3.5385324633967582E-10</v>
      </c>
      <c r="BJ6">
        <f>('2000 250 200 15 PP'!BJ6-'2000 250 200 0 PP'!BJ6)^2</f>
        <v>3.0874726135059842E-10</v>
      </c>
      <c r="BK6">
        <f>('2000 250 200 15 PP'!BK6-'2000 250 200 0 PP'!BK6)^2</f>
        <v>2.3328519193523061E-10</v>
      </c>
      <c r="BL6">
        <f>('2000 250 200 15 PP'!BL6-'2000 250 200 0 PP'!BL6)^2</f>
        <v>1.6433012812320386E-10</v>
      </c>
      <c r="BM6">
        <f>('2000 250 200 15 PP'!BM6-'2000 250 200 0 PP'!BM6)^2</f>
        <v>4.3010743649478788E-9</v>
      </c>
      <c r="BN6">
        <f>('2000 250 200 15 PP'!BN6-'2000 250 200 0 PP'!BN6)^2</f>
        <v>7.3651136552617145E-11</v>
      </c>
      <c r="BO6">
        <f>('2000 250 200 15 PP'!BO6-'2000 250 200 0 PP'!BO6)^2</f>
        <v>4.6954798256472558E-11</v>
      </c>
      <c r="BP6">
        <f>('2000 250 200 15 PP'!BP6-'2000 250 200 0 PP'!BP6)^2</f>
        <v>9.346741406070289E-11</v>
      </c>
      <c r="BQ6">
        <f>('2000 250 200 15 PP'!BQ6-'2000 250 200 0 PP'!BQ6)^2</f>
        <v>7.2513138901271715E-11</v>
      </c>
      <c r="BR6">
        <f>('2000 250 200 15 PP'!BR6-'2000 250 200 0 PP'!BR6)^2</f>
        <v>4.8462305770574607E-11</v>
      </c>
      <c r="BS6">
        <f>('2000 250 200 15 PP'!BS6-'2000 250 200 0 PP'!BS6)^2</f>
        <v>3.8319992275809294E-9</v>
      </c>
      <c r="BT6">
        <f>('2000 250 200 15 PP'!BT6-'2000 250 200 0 PP'!BT6)^2</f>
        <v>9.6320992527333587E-11</v>
      </c>
      <c r="BU6">
        <f>('2000 250 200 15 PP'!BU6-'2000 250 200 0 PP'!BU6)^2</f>
        <v>7.3421668048122744E-12</v>
      </c>
      <c r="BV6">
        <f>('2000 250 200 15 PP'!BV6-'2000 250 200 0 PP'!BV6)^2</f>
        <v>2.5431371770977098E-11</v>
      </c>
      <c r="BW6">
        <f>('2000 250 200 15 PP'!BW6-'2000 250 200 0 PP'!BW6)^2</f>
        <v>1.7840132059479083E-11</v>
      </c>
      <c r="BX6">
        <f>('2000 250 200 15 PP'!BX6-'2000 250 200 0 PP'!BX6)^2</f>
        <v>3.2843674874474481E-9</v>
      </c>
      <c r="BY6">
        <f>('2000 250 200 15 PP'!BY6-'2000 250 200 0 PP'!BY6)^2</f>
        <v>9.4894838188006659E-11</v>
      </c>
      <c r="BZ6">
        <f>('2000 250 200 15 PP'!BZ6-'2000 250 200 0 PP'!BZ6)^2</f>
        <v>3.2805551337053333E-13</v>
      </c>
      <c r="CA6">
        <f>('2000 250 200 15 PP'!CA6-'2000 250 200 0 PP'!CA6)^2</f>
        <v>7.3765463998901268E-12</v>
      </c>
      <c r="CB6">
        <f>('2000 250 200 15 PP'!CB6-'2000 250 200 0 PP'!CB6)^2</f>
        <v>2.7743187031778385E-9</v>
      </c>
      <c r="CC6">
        <f>('2000 250 200 15 PP'!CC6-'2000 250 200 0 PP'!CC6)^2</f>
        <v>8.1736909674152897E-11</v>
      </c>
      <c r="CD6">
        <f>('2000 250 200 15 PP'!CD6-'2000 250 200 0 PP'!CD6)^2</f>
        <v>2.891968077527569E-13</v>
      </c>
      <c r="CE6">
        <f>('2000 250 200 15 PP'!CE6-'2000 250 200 0 PP'!CE6)^2</f>
        <v>2.3379652958408818E-9</v>
      </c>
      <c r="CF6">
        <f>('2000 250 200 15 PP'!CF6-'2000 250 200 0 PP'!CF6)^2</f>
        <v>6.4842840129199825E-11</v>
      </c>
      <c r="CG6">
        <f>('2000 250 200 15 PP'!CG6-'2000 250 200 0 PP'!CG6)^2</f>
        <v>1.9805818964248183E-9</v>
      </c>
    </row>
    <row r="7" spans="1:85">
      <c r="A7">
        <f>'2000 250 200 1'!A8</f>
        <v>4</v>
      </c>
      <c r="B7">
        <f t="shared" si="6"/>
        <v>-40</v>
      </c>
      <c r="C7">
        <f>'2000 250 200 1'!B8</f>
        <v>1.5870000000000001E-3</v>
      </c>
      <c r="D7">
        <f t="shared" si="7"/>
        <v>-2.7994230732451517</v>
      </c>
      <c r="E7">
        <f>(2*('2000 250 200 15 PP'!E7-'2000 250 200 0 PP'!E7)/('2000 250 200 15 PP'!E7+'2000 250 200 0 PP'!E7))^2</f>
        <v>4.2683206945541807E-7</v>
      </c>
      <c r="F7">
        <f>(2*('2000 250 200 15 PP'!F7-'2000 250 200 0 PP'!F7)/('2000 250 200 15 PP'!F7+'2000 250 200 0 PP'!F7))^2</f>
        <v>6.3275847880916395E-7</v>
      </c>
      <c r="G7">
        <f>(2*('2000 250 200 15 PP'!G7-'2000 250 200 0 PP'!G7)/('2000 250 200 15 PP'!G7+'2000 250 200 0 PP'!G7))^2</f>
        <v>6.2353882417724287E-7</v>
      </c>
      <c r="H7">
        <f>(2*('2000 250 200 15 PP'!H7-'2000 250 200 0 PP'!H7)/('2000 250 200 15 PP'!H7+'2000 250 200 0 PP'!H7))^2</f>
        <v>5.3638284457109247E-7</v>
      </c>
      <c r="I7">
        <f>(2*('2000 250 200 15 PP'!I7-'2000 250 200 0 PP'!I7)/('2000 250 200 15 PP'!I7+'2000 250 200 0 PP'!I7))^2</f>
        <v>4.3725697900233663E-7</v>
      </c>
      <c r="J7">
        <f>(2*('2000 250 200 15 PP'!J7-'2000 250 200 0 PP'!J7)/('2000 250 200 15 PP'!J7+'2000 250 200 0 PP'!J7))^2</f>
        <v>3.4890206404568549E-7</v>
      </c>
      <c r="K7">
        <f>(2*('2000 250 200 15 PP'!K7-'2000 250 200 0 PP'!K7)/('2000 250 200 15 PP'!K7+'2000 250 200 0 PP'!K7))^2</f>
        <v>2.7636680283258169E-7</v>
      </c>
      <c r="L7">
        <f>(2*('2000 250 200 15 PP'!L7-'2000 250 200 0 PP'!L7)/('2000 250 200 15 PP'!L7+'2000 250 200 0 PP'!L7))^2</f>
        <v>2.1887923560044913E-7</v>
      </c>
      <c r="M7">
        <f>(2*('2000 250 200 15 PP'!M7-'2000 250 200 0 PP'!M7)/('2000 250 200 15 PP'!M7+'2000 250 200 0 PP'!M7))^2</f>
        <v>1.7398932707288216E-7</v>
      </c>
      <c r="N7">
        <f>(2*('2000 250 200 15 PP'!N7-'2000 250 200 0 PP'!N7)/('2000 250 200 15 PP'!N7+'2000 250 200 0 PP'!N7))^2</f>
        <v>3.2252540972956699E-7</v>
      </c>
      <c r="O7">
        <f>(2*('2000 250 200 15 PP'!O7-'2000 250 200 0 PP'!O7)/('2000 250 200 15 PP'!O7+'2000 250 200 0 PP'!O7))^2</f>
        <v>6.4184398024867672E-7</v>
      </c>
      <c r="P7">
        <f>(2*('2000 250 200 15 PP'!P7-'2000 250 200 0 PP'!P7)/('2000 250 200 15 PP'!P7+'2000 250 200 0 PP'!P7))^2</f>
        <v>7.4967848903680305E-7</v>
      </c>
      <c r="Q7">
        <f>(2*('2000 250 200 15 PP'!Q7-'2000 250 200 0 PP'!Q7)/('2000 250 200 15 PP'!Q7+'2000 250 200 0 PP'!Q7))^2</f>
        <v>7.2460996825279081E-7</v>
      </c>
      <c r="R7">
        <f>(2*('2000 250 200 15 PP'!R7-'2000 250 200 0 PP'!R7)/('2000 250 200 15 PP'!R7+'2000 250 200 0 PP'!R7))^2</f>
        <v>6.444458542172283E-7</v>
      </c>
      <c r="S7">
        <f>(2*('2000 250 200 15 PP'!S7-'2000 250 200 0 PP'!S7)/('2000 250 200 15 PP'!S7+'2000 250 200 0 PP'!S7))^2</f>
        <v>5.5122894386168405E-7</v>
      </c>
      <c r="T7">
        <f>(2*('2000 250 200 15 PP'!T7-'2000 250 200 0 PP'!T7)/('2000 250 200 15 PP'!T7+'2000 250 200 0 PP'!T7))^2</f>
        <v>4.622093742433872E-7</v>
      </c>
      <c r="U7">
        <f>(2*('2000 250 200 15 PP'!U7-'2000 250 200 0 PP'!U7)/('2000 250 200 15 PP'!U7+'2000 250 200 0 PP'!U7))^2</f>
        <v>3.8386948346865718E-7</v>
      </c>
      <c r="V7">
        <f>(2*('2000 250 200 15 PP'!V7-'2000 250 200 0 PP'!V7)/('2000 250 200 15 PP'!V7+'2000 250 200 0 PP'!V7))^2</f>
        <v>2.173091032845814E-7</v>
      </c>
      <c r="W7">
        <f>(2*('2000 250 200 15 PP'!W7-'2000 250 200 0 PP'!W7)/('2000 250 200 15 PP'!W7+'2000 250 200 0 PP'!W7))^2</f>
        <v>5.6904487076544568E-7</v>
      </c>
      <c r="X7">
        <f>(2*('2000 250 200 15 PP'!X7-'2000 250 200 0 PP'!X7)/('2000 250 200 15 PP'!X7+'2000 250 200 0 PP'!X7))^2</f>
        <v>7.7498461450817496E-7</v>
      </c>
      <c r="Y7">
        <f>(2*('2000 250 200 15 PP'!Y7-'2000 250 200 0 PP'!Y7)/('2000 250 200 15 PP'!Y7+'2000 250 200 0 PP'!Y7))^2</f>
        <v>8.3164267344744072E-7</v>
      </c>
      <c r="Z7">
        <f>(2*('2000 250 200 15 PP'!Z7-'2000 250 200 0 PP'!Z7)/('2000 250 200 15 PP'!Z7+'2000 250 200 0 PP'!Z7))^2</f>
        <v>7.9867360210696717E-7</v>
      </c>
      <c r="AA7">
        <f>(2*('2000 250 200 15 PP'!AA7-'2000 250 200 0 PP'!AA7)/('2000 250 200 15 PP'!AA7+'2000 250 200 0 PP'!AA7))^2</f>
        <v>7.2676658024777521E-7</v>
      </c>
      <c r="AB7">
        <f>(2*('2000 250 200 15 PP'!AB7-'2000 250 200 0 PP'!AB7)/('2000 250 200 15 PP'!AB7+'2000 250 200 0 PP'!AB7))^2</f>
        <v>6.4144987080124083E-7</v>
      </c>
      <c r="AC7">
        <f>(2*('2000 250 200 15 PP'!AC7-'2000 250 200 0 PP'!AC7)/('2000 250 200 15 PP'!AC7+'2000 250 200 0 PP'!AC7))^2</f>
        <v>1.3579106990654764E-7</v>
      </c>
      <c r="AD7">
        <f>(2*('2000 250 200 15 PP'!AD7-'2000 250 200 0 PP'!AD7)/('2000 250 200 15 PP'!AD7+'2000 250 200 0 PP'!AD7))^2</f>
        <v>4.658544560760828E-7</v>
      </c>
      <c r="AE7">
        <f>(2*('2000 250 200 15 PP'!AE7-'2000 250 200 0 PP'!AE7)/('2000 250 200 15 PP'!AE7+'2000 250 200 0 PP'!AE7))^2</f>
        <v>7.3175013156258994E-7</v>
      </c>
      <c r="AF7">
        <f>(2*('2000 250 200 15 PP'!AF7-'2000 250 200 0 PP'!AF7)/('2000 250 200 15 PP'!AF7+'2000 250 200 0 PP'!AF7))^2</f>
        <v>8.6522421859030231E-7</v>
      </c>
      <c r="AG7">
        <f>(2*('2000 250 200 15 PP'!AG7-'2000 250 200 0 PP'!AG7)/('2000 250 200 15 PP'!AG7+'2000 250 200 0 PP'!AG7))^2</f>
        <v>8.8976615626013439E-7</v>
      </c>
      <c r="AH7">
        <f>(2*('2000 250 200 15 PP'!AH7-'2000 250 200 0 PP'!AH7)/('2000 250 200 15 PP'!AH7+'2000 250 200 0 PP'!AH7))^2</f>
        <v>8.5587158673180384E-7</v>
      </c>
      <c r="AI7">
        <f>(2*('2000 250 200 15 PP'!AI7-'2000 250 200 0 PP'!AI7)/('2000 250 200 15 PP'!AI7+'2000 250 200 0 PP'!AI7))^2</f>
        <v>7.9554156203658043E-8</v>
      </c>
      <c r="AJ7">
        <f>(2*('2000 250 200 15 PP'!AJ7-'2000 250 200 0 PP'!AJ7)/('2000 250 200 15 PP'!AJ7+'2000 250 200 0 PP'!AJ7))^2</f>
        <v>3.6193717750512847E-7</v>
      </c>
      <c r="AK7">
        <f>(2*('2000 250 200 15 PP'!AK7-'2000 250 200 0 PP'!AK7)/('2000 250 200 15 PP'!AK7+'2000 250 200 0 PP'!AK7))^2</f>
        <v>6.5087352701187708E-7</v>
      </c>
      <c r="AL7">
        <f>(2*('2000 250 200 15 PP'!AL7-'2000 250 200 0 PP'!AL7)/('2000 250 200 15 PP'!AL7+'2000 250 200 0 PP'!AL7))^2</f>
        <v>8.4516348109492101E-7</v>
      </c>
      <c r="AM7">
        <f>(2*('2000 250 200 15 PP'!AM7-'2000 250 200 0 PP'!AM7)/('2000 250 200 15 PP'!AM7+'2000 250 200 0 PP'!AM7))^2</f>
        <v>9.2434603174253152E-7</v>
      </c>
      <c r="AN7">
        <f>(2*('2000 250 200 15 PP'!AN7-'2000 250 200 0 PP'!AN7)/('2000 250 200 15 PP'!AN7+'2000 250 200 0 PP'!AN7))^2</f>
        <v>4.3391639305663707E-8</v>
      </c>
      <c r="AO7">
        <f>(2*('2000 250 200 15 PP'!AO7-'2000 250 200 0 PP'!AO7)/('2000 250 200 15 PP'!AO7+'2000 250 200 0 PP'!AO7))^2</f>
        <v>2.7084809126507423E-7</v>
      </c>
      <c r="AP7">
        <f>(2*('2000 250 200 15 PP'!AP7-'2000 250 200 0 PP'!AP7)/('2000 250 200 15 PP'!AP7+'2000 250 200 0 PP'!AP7))^2</f>
        <v>5.543117413594747E-7</v>
      </c>
      <c r="AQ7">
        <f>(2*('2000 250 200 15 PP'!AQ7-'2000 250 200 0 PP'!AQ7)/('2000 250 200 15 PP'!AQ7+'2000 250 200 0 PP'!AQ7))^2</f>
        <v>7.9139539439605723E-7</v>
      </c>
      <c r="AR7">
        <f>(2*('2000 250 200 15 PP'!AR7-'2000 250 200 0 PP'!AR7)/('2000 250 200 15 PP'!AR7+'2000 250 200 0 PP'!AR7))^2</f>
        <v>2.1454519186147234E-8</v>
      </c>
      <c r="AS7">
        <f>(2*('2000 250 200 15 PP'!AS7-'2000 250 200 0 PP'!AS7)/('2000 250 200 15 PP'!AS7+'2000 250 200 0 PP'!AS7))^2</f>
        <v>1.9696609663436883E-7</v>
      </c>
      <c r="AT7">
        <f>(2*('2000 250 200 15 PP'!AT7-'2000 250 200 0 PP'!AT7)/('2000 250 200 15 PP'!AT7+'2000 250 200 0 PP'!AT7))^2</f>
        <v>4.5553905728738693E-7</v>
      </c>
      <c r="AU7">
        <f>(2*('2000 250 200 15 PP'!AU7-'2000 250 200 0 PP'!AU7)/('2000 250 200 15 PP'!AU7+'2000 250 200 0 PP'!AU7))^2</f>
        <v>9.0205773035431565E-9</v>
      </c>
      <c r="AV7">
        <f>(2*('2000 250 200 15 PP'!AV7-'2000 250 200 0 PP'!AV7)/('2000 250 200 15 PP'!AV7+'2000 250 200 0 PP'!AV7))^2</f>
        <v>1.4013434795834135E-7</v>
      </c>
      <c r="AW7">
        <f>(2*('2000 250 200 15 PP'!AW7-'2000 250 200 0 PP'!AW7)/('2000 250 200 15 PP'!AW7+'2000 250 200 0 PP'!AW7))^2</f>
        <v>2.7099500466236284E-9</v>
      </c>
      <c r="AX7">
        <f>('2000 250 200 15 PP'!AX7-'2000 250 200 0 PP'!AX7)^2</f>
        <v>3.1819886957860769E-9</v>
      </c>
      <c r="AY7">
        <f>('2000 250 200 15 PP'!AY7-'2000 250 200 0 PP'!AY7)^2</f>
        <v>6.6334294100298319E-12</v>
      </c>
      <c r="AZ7">
        <f>('2000 250 200 15 PP'!AZ7-'2000 250 200 0 PP'!AZ7)^2</f>
        <v>7.0201726516631297E-10</v>
      </c>
      <c r="BA7">
        <f>('2000 250 200 15 PP'!BA7-'2000 250 200 0 PP'!BA7)^2</f>
        <v>1.1341742877947951E-9</v>
      </c>
      <c r="BB7">
        <f>('2000 250 200 15 PP'!BB7-'2000 250 200 0 PP'!BB7)^2</f>
        <v>1.1479762678944601E-9</v>
      </c>
      <c r="BC7">
        <f>('2000 250 200 15 PP'!BC7-'2000 250 200 0 PP'!BC7)^2</f>
        <v>9.9078702444782233E-10</v>
      </c>
      <c r="BD7">
        <f>('2000 250 200 15 PP'!BD7-'2000 250 200 0 PP'!BD7)^2</f>
        <v>7.9569005948422024E-10</v>
      </c>
      <c r="BE7">
        <f>('2000 250 200 15 PP'!BE7-'2000 250 200 0 PP'!BE7)^2</f>
        <v>6.171394092099338E-10</v>
      </c>
      <c r="BF7">
        <f>('2000 250 200 15 PP'!BF7-'2000 250 200 0 PP'!BF7)^2</f>
        <v>4.3805303183715595E-9</v>
      </c>
      <c r="BG7">
        <f>('2000 250 200 15 PP'!BG7-'2000 250 200 0 PP'!BG7)^2</f>
        <v>2.3658494078300631E-11</v>
      </c>
      <c r="BH7">
        <f>('2000 250 200 15 PP'!BH7-'2000 250 200 0 PP'!BH7)^2</f>
        <v>2.1542892041546617E-10</v>
      </c>
      <c r="BI7">
        <f>('2000 250 200 15 PP'!BI7-'2000 250 200 0 PP'!BI7)^2</f>
        <v>3.5100477328123537E-10</v>
      </c>
      <c r="BJ7">
        <f>('2000 250 200 15 PP'!BJ7-'2000 250 200 0 PP'!BJ7)^2</f>
        <v>3.1223814562510898E-10</v>
      </c>
      <c r="BK7">
        <f>('2000 250 200 15 PP'!BK7-'2000 250 200 0 PP'!BK7)^2</f>
        <v>2.3360156318187877E-10</v>
      </c>
      <c r="BL7">
        <f>('2000 250 200 15 PP'!BL7-'2000 250 200 0 PP'!BL7)^2</f>
        <v>1.6306690351681246E-10</v>
      </c>
      <c r="BM7">
        <f>('2000 250 200 15 PP'!BM7-'2000 250 200 0 PP'!BM7)^2</f>
        <v>4.3134808095996938E-9</v>
      </c>
      <c r="BN7">
        <f>('2000 250 200 15 PP'!BN7-'2000 250 200 0 PP'!BN7)^2</f>
        <v>7.4396550996290433E-11</v>
      </c>
      <c r="BO7">
        <f>('2000 250 200 15 PP'!BO7-'2000 250 200 0 PP'!BO7)^2</f>
        <v>4.7459789852991302E-11</v>
      </c>
      <c r="BP7">
        <f>('2000 250 200 15 PP'!BP7-'2000 250 200 0 PP'!BP7)^2</f>
        <v>9.1125684559746376E-11</v>
      </c>
      <c r="BQ7">
        <f>('2000 250 200 15 PP'!BQ7-'2000 250 200 0 PP'!BQ7)^2</f>
        <v>7.3894231963210409E-11</v>
      </c>
      <c r="BR7">
        <f>('2000 250 200 15 PP'!BR7-'2000 250 200 0 PP'!BR7)^2</f>
        <v>4.8982782856108681E-11</v>
      </c>
      <c r="BS7">
        <f>('2000 250 200 15 PP'!BS7-'2000 250 200 0 PP'!BS7)^2</f>
        <v>3.8421942569065913E-9</v>
      </c>
      <c r="BT7">
        <f>('2000 250 200 15 PP'!BT7-'2000 250 200 0 PP'!BT7)^2</f>
        <v>9.7529586698022698E-11</v>
      </c>
      <c r="BU7">
        <f>('2000 250 200 15 PP'!BU7-'2000 250 200 0 PP'!BU7)^2</f>
        <v>7.9151830012687819E-12</v>
      </c>
      <c r="BV7">
        <f>('2000 250 200 15 PP'!BV7-'2000 250 200 0 PP'!BV7)^2</f>
        <v>2.3836110933556355E-11</v>
      </c>
      <c r="BW7">
        <f>('2000 250 200 15 PP'!BW7-'2000 250 200 0 PP'!BW7)^2</f>
        <v>1.8265031227520473E-11</v>
      </c>
      <c r="BX7">
        <f>('2000 250 200 15 PP'!BX7-'2000 250 200 0 PP'!BX7)^2</f>
        <v>3.2910771468494962E-9</v>
      </c>
      <c r="BY7">
        <f>('2000 250 200 15 PP'!BY7-'2000 250 200 0 PP'!BY7)^2</f>
        <v>9.7159502136256629E-11</v>
      </c>
      <c r="BZ7">
        <f>('2000 250 200 15 PP'!BZ7-'2000 250 200 0 PP'!BZ7)^2</f>
        <v>5.8729902298860672E-13</v>
      </c>
      <c r="CA7">
        <f>('2000 250 200 15 PP'!CA7-'2000 250 200 0 PP'!CA7)^2</f>
        <v>6.4171792042794802E-12</v>
      </c>
      <c r="CB7">
        <f>('2000 250 200 15 PP'!CB7-'2000 250 200 0 PP'!CB7)^2</f>
        <v>2.7753107162545712E-9</v>
      </c>
      <c r="CC7">
        <f>('2000 250 200 15 PP'!CC7-'2000 250 200 0 PP'!CC7)^2</f>
        <v>8.5750239141160107E-11</v>
      </c>
      <c r="CD7">
        <f>('2000 250 200 15 PP'!CD7-'2000 250 200 0 PP'!CD7)^2</f>
        <v>5.7766870521883577E-14</v>
      </c>
      <c r="CE7">
        <f>('2000 250 200 15 PP'!CE7-'2000 250 200 0 PP'!CE7)^2</f>
        <v>2.3295127427031604E-9</v>
      </c>
      <c r="CF7">
        <f>('2000 250 200 15 PP'!CF7-'2000 250 200 0 PP'!CF7)^2</f>
        <v>7.1126134695508357E-11</v>
      </c>
      <c r="CG7">
        <f>('2000 250 200 15 PP'!CG7-'2000 250 200 0 PP'!CG7)^2</f>
        <v>1.9575521611663514E-9</v>
      </c>
    </row>
    <row r="8" spans="1:85">
      <c r="A8">
        <f>'2000 250 200 1'!A9</f>
        <v>5</v>
      </c>
      <c r="B8">
        <f t="shared" si="6"/>
        <v>-50</v>
      </c>
      <c r="C8">
        <f>'2000 250 200 1'!B9</f>
        <v>1.7819999999999999E-3</v>
      </c>
      <c r="D8">
        <f t="shared" si="7"/>
        <v>-2.7490923002991439</v>
      </c>
      <c r="E8">
        <f>(2*('2000 250 200 15 PP'!E8-'2000 250 200 0 PP'!E8)/('2000 250 200 15 PP'!E8+'2000 250 200 0 PP'!E8))^2</f>
        <v>4.2621641332700096E-7</v>
      </c>
      <c r="F8">
        <f>(2*('2000 250 200 15 PP'!F8-'2000 250 200 0 PP'!F8)/('2000 250 200 15 PP'!F8+'2000 250 200 0 PP'!F8))^2</f>
        <v>6.3250672977798042E-7</v>
      </c>
      <c r="G8">
        <f>(2*('2000 250 200 15 PP'!G8-'2000 250 200 0 PP'!G8)/('2000 250 200 15 PP'!G8+'2000 250 200 0 PP'!G8))^2</f>
        <v>6.2349949803214154E-7</v>
      </c>
      <c r="H8">
        <f>(2*('2000 250 200 15 PP'!H8-'2000 250 200 0 PP'!H8)/('2000 250 200 15 PP'!H8+'2000 250 200 0 PP'!H8))^2</f>
        <v>5.364309494761422E-7</v>
      </c>
      <c r="I8">
        <f>(2*('2000 250 200 15 PP'!I8-'2000 250 200 0 PP'!I8)/('2000 250 200 15 PP'!I8+'2000 250 200 0 PP'!I8))^2</f>
        <v>4.374382783028187E-7</v>
      </c>
      <c r="J8">
        <f>(2*('2000 250 200 15 PP'!J8-'2000 250 200 0 PP'!J8)/('2000 250 200 15 PP'!J8+'2000 250 200 0 PP'!J8))^2</f>
        <v>3.4874362009508986E-7</v>
      </c>
      <c r="K8">
        <f>(2*('2000 250 200 15 PP'!K8-'2000 250 200 0 PP'!K8)/('2000 250 200 15 PP'!K8+'2000 250 200 0 PP'!K8))^2</f>
        <v>2.7626115776259009E-7</v>
      </c>
      <c r="L8">
        <f>(2*('2000 250 200 15 PP'!L8-'2000 250 200 0 PP'!L8)/('2000 250 200 15 PP'!L8+'2000 250 200 0 PP'!L8))^2</f>
        <v>2.1892444487784192E-7</v>
      </c>
      <c r="M8">
        <f>(2*('2000 250 200 15 PP'!M8-'2000 250 200 0 PP'!M8)/('2000 250 200 15 PP'!M8+'2000 250 200 0 PP'!M8))^2</f>
        <v>1.7406485550413585E-7</v>
      </c>
      <c r="N8">
        <f>(2*('2000 250 200 15 PP'!N8-'2000 250 200 0 PP'!N8)/('2000 250 200 15 PP'!N8+'2000 250 200 0 PP'!N8))^2</f>
        <v>3.2177670015504383E-7</v>
      </c>
      <c r="O8">
        <f>(2*('2000 250 200 15 PP'!O8-'2000 250 200 0 PP'!O8)/('2000 250 200 15 PP'!O8+'2000 250 200 0 PP'!O8))^2</f>
        <v>6.4138144801330917E-7</v>
      </c>
      <c r="P8">
        <f>(2*('2000 250 200 15 PP'!P8-'2000 250 200 0 PP'!P8)/('2000 250 200 15 PP'!P8+'2000 250 200 0 PP'!P8))^2</f>
        <v>7.49502545283233E-7</v>
      </c>
      <c r="Q8">
        <f>(2*('2000 250 200 15 PP'!Q8-'2000 250 200 0 PP'!Q8)/('2000 250 200 15 PP'!Q8+'2000 250 200 0 PP'!Q8))^2</f>
        <v>7.2436848529160023E-7</v>
      </c>
      <c r="R8">
        <f>(2*('2000 250 200 15 PP'!R8-'2000 250 200 0 PP'!R8)/('2000 250 200 15 PP'!R8+'2000 250 200 0 PP'!R8))^2</f>
        <v>6.455396521840421E-7</v>
      </c>
      <c r="S8">
        <f>(2*('2000 250 200 15 PP'!S8-'2000 250 200 0 PP'!S8)/('2000 250 200 15 PP'!S8+'2000 250 200 0 PP'!S8))^2</f>
        <v>5.5091487624806806E-7</v>
      </c>
      <c r="T8">
        <f>(2*('2000 250 200 15 PP'!T8-'2000 250 200 0 PP'!T8)/('2000 250 200 15 PP'!T8+'2000 250 200 0 PP'!T8))^2</f>
        <v>4.6153385754653757E-7</v>
      </c>
      <c r="U8">
        <f>(2*('2000 250 200 15 PP'!U8-'2000 250 200 0 PP'!U8)/('2000 250 200 15 PP'!U8+'2000 250 200 0 PP'!U8))^2</f>
        <v>3.8377121555203457E-7</v>
      </c>
      <c r="V8">
        <f>(2*('2000 250 200 15 PP'!V8-'2000 250 200 0 PP'!V8)/('2000 250 200 15 PP'!V8+'2000 250 200 0 PP'!V8))^2</f>
        <v>2.1654395334646903E-7</v>
      </c>
      <c r="W8">
        <f>(2*('2000 250 200 15 PP'!W8-'2000 250 200 0 PP'!W8)/('2000 250 200 15 PP'!W8+'2000 250 200 0 PP'!W8))^2</f>
        <v>5.6840522581422676E-7</v>
      </c>
      <c r="X8">
        <f>(2*('2000 250 200 15 PP'!X8-'2000 250 200 0 PP'!X8)/('2000 250 200 15 PP'!X8+'2000 250 200 0 PP'!X8))^2</f>
        <v>7.7487627876314896E-7</v>
      </c>
      <c r="Y8">
        <f>(2*('2000 250 200 15 PP'!Y8-'2000 250 200 0 PP'!Y8)/('2000 250 200 15 PP'!Y8+'2000 250 200 0 PP'!Y8))^2</f>
        <v>8.2950450909602538E-7</v>
      </c>
      <c r="Z8">
        <f>(2*('2000 250 200 15 PP'!Z8-'2000 250 200 0 PP'!Z8)/('2000 250 200 15 PP'!Z8+'2000 250 200 0 PP'!Z8))^2</f>
        <v>8.0229680424250001E-7</v>
      </c>
      <c r="AA8">
        <f>(2*('2000 250 200 15 PP'!AA8-'2000 250 200 0 PP'!AA8)/('2000 250 200 15 PP'!AA8+'2000 250 200 0 PP'!AA8))^2</f>
        <v>7.27266034484595E-7</v>
      </c>
      <c r="AB8">
        <f>(2*('2000 250 200 15 PP'!AB8-'2000 250 200 0 PP'!AB8)/('2000 250 200 15 PP'!AB8+'2000 250 200 0 PP'!AB8))^2</f>
        <v>6.393159505602131E-7</v>
      </c>
      <c r="AC8">
        <f>(2*('2000 250 200 15 PP'!AC8-'2000 250 200 0 PP'!AC8)/('2000 250 200 15 PP'!AC8+'2000 250 200 0 PP'!AC8))^2</f>
        <v>1.350872974846333E-7</v>
      </c>
      <c r="AD8">
        <f>(2*('2000 250 200 15 PP'!AD8-'2000 250 200 0 PP'!AD8)/('2000 250 200 15 PP'!AD8+'2000 250 200 0 PP'!AD8))^2</f>
        <v>4.6499448803679057E-7</v>
      </c>
      <c r="AE8">
        <f>(2*('2000 250 200 15 PP'!AE8-'2000 250 200 0 PP'!AE8)/('2000 250 200 15 PP'!AE8+'2000 250 200 0 PP'!AE8))^2</f>
        <v>7.3314282242337198E-7</v>
      </c>
      <c r="AF8">
        <f>(2*('2000 250 200 15 PP'!AF8-'2000 250 200 0 PP'!AF8)/('2000 250 200 15 PP'!AF8+'2000 250 200 0 PP'!AF8))^2</f>
        <v>8.5712114858924543E-7</v>
      </c>
      <c r="AG8">
        <f>(2*('2000 250 200 15 PP'!AG8-'2000 250 200 0 PP'!AG8)/('2000 250 200 15 PP'!AG8+'2000 250 200 0 PP'!AG8))^2</f>
        <v>8.975317758118589E-7</v>
      </c>
      <c r="AH8">
        <f>(2*('2000 250 200 15 PP'!AH8-'2000 250 200 0 PP'!AH8)/('2000 250 200 15 PP'!AH8+'2000 250 200 0 PP'!AH8))^2</f>
        <v>8.6065833983521116E-7</v>
      </c>
      <c r="AI8">
        <f>(2*('2000 250 200 15 PP'!AI8-'2000 250 200 0 PP'!AI8)/('2000 250 200 15 PP'!AI8+'2000 250 200 0 PP'!AI8))^2</f>
        <v>7.8965053438471475E-8</v>
      </c>
      <c r="AJ8">
        <f>(2*('2000 250 200 15 PP'!AJ8-'2000 250 200 0 PP'!AJ8)/('2000 250 200 15 PP'!AJ8+'2000 250 200 0 PP'!AJ8))^2</f>
        <v>3.6036995070230484E-7</v>
      </c>
      <c r="AK8">
        <f>(2*('2000 250 200 15 PP'!AK8-'2000 250 200 0 PP'!AK8)/('2000 250 200 15 PP'!AK8+'2000 250 200 0 PP'!AK8))^2</f>
        <v>6.5764044085237615E-7</v>
      </c>
      <c r="AL8">
        <f>(2*('2000 250 200 15 PP'!AL8-'2000 250 200 0 PP'!AL8)/('2000 250 200 15 PP'!AL8+'2000 250 200 0 PP'!AL8))^2</f>
        <v>8.2436437290455658E-7</v>
      </c>
      <c r="AM8">
        <f>(2*('2000 250 200 15 PP'!AM8-'2000 250 200 0 PP'!AM8)/('2000 250 200 15 PP'!AM8+'2000 250 200 0 PP'!AM8))^2</f>
        <v>9.3520263798750076E-7</v>
      </c>
      <c r="AN8">
        <f>(2*('2000 250 200 15 PP'!AN8-'2000 250 200 0 PP'!AN8)/('2000 250 200 15 PP'!AN8+'2000 250 200 0 PP'!AN8))^2</f>
        <v>4.2981018243226284E-8</v>
      </c>
      <c r="AO8">
        <f>(2*('2000 250 200 15 PP'!AO8-'2000 250 200 0 PP'!AO8)/('2000 250 200 15 PP'!AO8+'2000 250 200 0 PP'!AO8))^2</f>
        <v>2.6724847218662833E-7</v>
      </c>
      <c r="AP8">
        <f>(2*('2000 250 200 15 PP'!AP8-'2000 250 200 0 PP'!AP8)/('2000 250 200 15 PP'!AP8+'2000 250 200 0 PP'!AP8))^2</f>
        <v>5.7351826466396982E-7</v>
      </c>
      <c r="AQ8">
        <f>(2*('2000 250 200 15 PP'!AQ8-'2000 250 200 0 PP'!AQ8)/('2000 250 200 15 PP'!AQ8+'2000 250 200 0 PP'!AQ8))^2</f>
        <v>7.5030612732747197E-7</v>
      </c>
      <c r="AR8">
        <f>(2*('2000 250 200 15 PP'!AR8-'2000 250 200 0 PP'!AR8)/('2000 250 200 15 PP'!AR8+'2000 250 200 0 PP'!AR8))^2</f>
        <v>2.1308652593930593E-8</v>
      </c>
      <c r="AS8">
        <f>(2*('2000 250 200 15 PP'!AS8-'2000 250 200 0 PP'!AS8)/('2000 250 200 15 PP'!AS8+'2000 250 200 0 PP'!AS8))^2</f>
        <v>1.890406394302166E-7</v>
      </c>
      <c r="AT8">
        <f>(2*('2000 250 200 15 PP'!AT8-'2000 250 200 0 PP'!AT8)/('2000 250 200 15 PP'!AT8+'2000 250 200 0 PP'!AT8))^2</f>
        <v>4.9714706422175939E-7</v>
      </c>
      <c r="AU8">
        <f>(2*('2000 250 200 15 PP'!AU8-'2000 250 200 0 PP'!AU8)/('2000 250 200 15 PP'!AU8+'2000 250 200 0 PP'!AU8))^2</f>
        <v>9.206391284113972E-9</v>
      </c>
      <c r="AV8">
        <f>(2*('2000 250 200 15 PP'!AV8-'2000 250 200 0 PP'!AV8)/('2000 250 200 15 PP'!AV8+'2000 250 200 0 PP'!AV8))^2</f>
        <v>1.2500518179138629E-7</v>
      </c>
      <c r="AW8">
        <f>(2*('2000 250 200 15 PP'!AW8-'2000 250 200 0 PP'!AW8)/('2000 250 200 15 PP'!AW8+'2000 250 200 0 PP'!AW8))^2</f>
        <v>3.1773915204572974E-9</v>
      </c>
      <c r="AX8">
        <f>('2000 250 200 15 PP'!AX8-'2000 250 200 0 PP'!AX8)^2</f>
        <v>3.1960238108211746E-9</v>
      </c>
      <c r="AY8">
        <f>('2000 250 200 15 PP'!AY8-'2000 250 200 0 PP'!AY8)^2</f>
        <v>6.3327448166483801E-12</v>
      </c>
      <c r="AZ8">
        <f>('2000 250 200 15 PP'!AZ8-'2000 250 200 0 PP'!AZ8)^2</f>
        <v>7.0060246698111593E-10</v>
      </c>
      <c r="BA8">
        <f>('2000 250 200 15 PP'!BA8-'2000 250 200 0 PP'!BA8)^2</f>
        <v>1.1308517659441611E-9</v>
      </c>
      <c r="BB8">
        <f>('2000 250 200 15 PP'!BB8-'2000 250 200 0 PP'!BB8)^2</f>
        <v>1.1568162974527682E-9</v>
      </c>
      <c r="BC8">
        <f>('2000 250 200 15 PP'!BC8-'2000 250 200 0 PP'!BC8)^2</f>
        <v>9.8976195098726767E-10</v>
      </c>
      <c r="BD8">
        <f>('2000 250 200 15 PP'!BD8-'2000 250 200 0 PP'!BD8)^2</f>
        <v>7.9160267736216475E-10</v>
      </c>
      <c r="BE8">
        <f>('2000 250 200 15 PP'!BE8-'2000 250 200 0 PP'!BE8)^2</f>
        <v>6.1611231266507513E-10</v>
      </c>
      <c r="BF8">
        <f>('2000 250 200 15 PP'!BF8-'2000 250 200 0 PP'!BF8)^2</f>
        <v>4.3981868896880281E-9</v>
      </c>
      <c r="BG8">
        <f>('2000 250 200 15 PP'!BG8-'2000 250 200 0 PP'!BG8)^2</f>
        <v>2.4196661872794621E-11</v>
      </c>
      <c r="BH8">
        <f>('2000 250 200 15 PP'!BH8-'2000 250 200 0 PP'!BH8)^2</f>
        <v>2.1515217849893839E-10</v>
      </c>
      <c r="BI8">
        <f>('2000 250 200 15 PP'!BI8-'2000 250 200 0 PP'!BI8)^2</f>
        <v>3.4735146252097285E-10</v>
      </c>
      <c r="BJ8">
        <f>('2000 250 200 15 PP'!BJ8-'2000 250 200 0 PP'!BJ8)^2</f>
        <v>3.1670747482955536E-10</v>
      </c>
      <c r="BK8">
        <f>('2000 250 200 15 PP'!BK8-'2000 250 200 0 PP'!BK8)^2</f>
        <v>2.3415494330329692E-10</v>
      </c>
      <c r="BL8">
        <f>('2000 250 200 15 PP'!BL8-'2000 250 200 0 PP'!BL8)^2</f>
        <v>1.6171312791007081E-10</v>
      </c>
      <c r="BM8">
        <f>('2000 250 200 15 PP'!BM8-'2000 250 200 0 PP'!BM8)^2</f>
        <v>4.3297934852867615E-9</v>
      </c>
      <c r="BN8">
        <f>('2000 250 200 15 PP'!BN8-'2000 250 200 0 PP'!BN8)^2</f>
        <v>7.5323603723169937E-11</v>
      </c>
      <c r="BO8">
        <f>('2000 250 200 15 PP'!BO8-'2000 250 200 0 PP'!BO8)^2</f>
        <v>4.8079566874797541E-11</v>
      </c>
      <c r="BP8">
        <f>('2000 250 200 15 PP'!BP8-'2000 250 200 0 PP'!BP8)^2</f>
        <v>8.8173911066229747E-11</v>
      </c>
      <c r="BQ8">
        <f>('2000 250 200 15 PP'!BQ8-'2000 250 200 0 PP'!BQ8)^2</f>
        <v>7.5625849996832839E-11</v>
      </c>
      <c r="BR8">
        <f>('2000 250 200 15 PP'!BR8-'2000 250 200 0 PP'!BR8)^2</f>
        <v>4.962520799543841E-11</v>
      </c>
      <c r="BS8">
        <f>('2000 250 200 15 PP'!BS8-'2000 250 200 0 PP'!BS8)^2</f>
        <v>3.8557560274560013E-9</v>
      </c>
      <c r="BT8">
        <f>('2000 250 200 15 PP'!BT8-'2000 250 200 0 PP'!BT8)^2</f>
        <v>9.9029878262199181E-11</v>
      </c>
      <c r="BU8">
        <f>('2000 250 200 15 PP'!BU8-'2000 250 200 0 PP'!BU8)^2</f>
        <v>8.6679989467276889E-12</v>
      </c>
      <c r="BV8">
        <f>('2000 250 200 15 PP'!BV8-'2000 250 200 0 PP'!BV8)^2</f>
        <v>2.188937967831299E-11</v>
      </c>
      <c r="BW8">
        <f>('2000 250 200 15 PP'!BW8-'2000 250 200 0 PP'!BW8)^2</f>
        <v>1.8802414329239801E-11</v>
      </c>
      <c r="BX8">
        <f>('2000 250 200 15 PP'!BX8-'2000 250 200 0 PP'!BX8)^2</f>
        <v>3.3002742333592783E-9</v>
      </c>
      <c r="BY8">
        <f>('2000 250 200 15 PP'!BY8-'2000 250 200 0 PP'!BY8)^2</f>
        <v>1.0001868865599328E-10</v>
      </c>
      <c r="BZ8">
        <f>('2000 250 200 15 PP'!BZ8-'2000 250 200 0 PP'!BZ8)^2</f>
        <v>1.0221893406096734E-12</v>
      </c>
      <c r="CA8">
        <f>('2000 250 200 15 PP'!CA8-'2000 250 200 0 PP'!CA8)^2</f>
        <v>5.3003052793228004E-12</v>
      </c>
      <c r="CB8">
        <f>('2000 250 200 15 PP'!CB8-'2000 250 200 0 PP'!CB8)^2</f>
        <v>2.7773050540230809E-9</v>
      </c>
      <c r="CC8">
        <f>('2000 250 200 15 PP'!CC8-'2000 250 200 0 PP'!CC8)^2</f>
        <v>9.0921581337651284E-11</v>
      </c>
      <c r="CD8">
        <f>('2000 250 200 15 PP'!CD8-'2000 250 200 0 PP'!CD8)^2</f>
        <v>1.839227725067156E-14</v>
      </c>
      <c r="CE8">
        <f>('2000 250 200 15 PP'!CE8-'2000 250 200 0 PP'!CE8)^2</f>
        <v>2.3196093847422605E-9</v>
      </c>
      <c r="CF8">
        <f>('2000 250 200 15 PP'!CF8-'2000 250 200 0 PP'!CF8)^2</f>
        <v>7.944886651913205E-11</v>
      </c>
      <c r="CG8">
        <f>('2000 250 200 15 PP'!CG8-'2000 250 200 0 PP'!CG8)^2</f>
        <v>1.929402245987008E-9</v>
      </c>
    </row>
    <row r="9" spans="1:85">
      <c r="A9">
        <f>'2000 250 200 1'!A10</f>
        <v>6</v>
      </c>
      <c r="B9">
        <f t="shared" si="6"/>
        <v>-60</v>
      </c>
      <c r="C9">
        <f>'2000 250 200 1'!B10</f>
        <v>2E-3</v>
      </c>
      <c r="D9">
        <f t="shared" si="7"/>
        <v>-2.6989700043360187</v>
      </c>
      <c r="E9">
        <f>(2*('2000 250 200 15 PP'!E9-'2000 250 200 0 PP'!E9)/('2000 250 200 15 PP'!E9+'2000 250 200 0 PP'!E9))^2</f>
        <v>4.2589961719213403E-7</v>
      </c>
      <c r="F9">
        <f>(2*('2000 250 200 15 PP'!F9-'2000 250 200 0 PP'!F9)/('2000 250 200 15 PP'!F9+'2000 250 200 0 PP'!F9))^2</f>
        <v>6.3237571152864804E-7</v>
      </c>
      <c r="G9">
        <f>(2*('2000 250 200 15 PP'!G9-'2000 250 200 0 PP'!G9)/('2000 250 200 15 PP'!G9+'2000 250 200 0 PP'!G9))^2</f>
        <v>6.2347664268118074E-7</v>
      </c>
      <c r="H9">
        <f>(2*('2000 250 200 15 PP'!H9-'2000 250 200 0 PP'!H9)/('2000 250 200 15 PP'!H9+'2000 250 200 0 PP'!H9))^2</f>
        <v>5.3645280883560413E-7</v>
      </c>
      <c r="I9">
        <f>(2*('2000 250 200 15 PP'!I9-'2000 250 200 0 PP'!I9)/('2000 250 200 15 PP'!I9+'2000 250 200 0 PP'!I9))^2</f>
        <v>4.3753069393740856E-7</v>
      </c>
      <c r="J9">
        <f>(2*('2000 250 200 15 PP'!J9-'2000 250 200 0 PP'!J9)/('2000 250 200 15 PP'!J9+'2000 250 200 0 PP'!J9))^2</f>
        <v>3.4865486969618286E-7</v>
      </c>
      <c r="K9">
        <f>(2*('2000 250 200 15 PP'!K9-'2000 250 200 0 PP'!K9)/('2000 250 200 15 PP'!K9+'2000 250 200 0 PP'!K9))^2</f>
        <v>2.762164164341255E-7</v>
      </c>
      <c r="L9">
        <f>(2*('2000 250 200 15 PP'!L9-'2000 250 200 0 PP'!L9)/('2000 250 200 15 PP'!L9+'2000 250 200 0 PP'!L9))^2</f>
        <v>2.1896138246779245E-7</v>
      </c>
      <c r="M9">
        <f>(2*('2000 250 200 15 PP'!M9-'2000 250 200 0 PP'!M9)/('2000 250 200 15 PP'!M9+'2000 250 200 0 PP'!M9))^2</f>
        <v>1.7410300841756232E-7</v>
      </c>
      <c r="N9">
        <f>(2*('2000 250 200 15 PP'!N9-'2000 250 200 0 PP'!N9)/('2000 250 200 15 PP'!N9+'2000 250 200 0 PP'!N9))^2</f>
        <v>3.2139220999216973E-7</v>
      </c>
      <c r="O9">
        <f>(2*('2000 250 200 15 PP'!O9-'2000 250 200 0 PP'!O9)/('2000 250 200 15 PP'!O9+'2000 250 200 0 PP'!O9))^2</f>
        <v>6.4114312655739675E-7</v>
      </c>
      <c r="P9">
        <f>(2*('2000 250 200 15 PP'!P9-'2000 250 200 0 PP'!P9)/('2000 250 200 15 PP'!P9+'2000 250 200 0 PP'!P9))^2</f>
        <v>7.4940953563562892E-7</v>
      </c>
      <c r="Q9">
        <f>(2*('2000 250 200 15 PP'!Q9-'2000 250 200 0 PP'!Q9)/('2000 250 200 15 PP'!Q9+'2000 250 200 0 PP'!Q9))^2</f>
        <v>7.2423789106122026E-7</v>
      </c>
      <c r="R9">
        <f>(2*('2000 250 200 15 PP'!R9-'2000 250 200 0 PP'!R9)/('2000 250 200 15 PP'!R9+'2000 250 200 0 PP'!R9))^2</f>
        <v>6.4611968964317287E-7</v>
      </c>
      <c r="S9">
        <f>(2*('2000 250 200 15 PP'!S9-'2000 250 200 0 PP'!S9)/('2000 250 200 15 PP'!S9+'2000 250 200 0 PP'!S9))^2</f>
        <v>5.5068967882594364E-7</v>
      </c>
      <c r="T9">
        <f>(2*('2000 250 200 15 PP'!T9-'2000 250 200 0 PP'!T9)/('2000 250 200 15 PP'!T9+'2000 250 200 0 PP'!T9))^2</f>
        <v>4.6117889550708148E-7</v>
      </c>
      <c r="U9">
        <f>(2*('2000 250 200 15 PP'!U9-'2000 250 200 0 PP'!U9)/('2000 250 200 15 PP'!U9+'2000 250 200 0 PP'!U9))^2</f>
        <v>3.8379745901596713E-7</v>
      </c>
      <c r="V9">
        <f>(2*('2000 250 200 15 PP'!V9-'2000 250 200 0 PP'!V9)/('2000 250 200 15 PP'!V9+'2000 250 200 0 PP'!V9))^2</f>
        <v>2.1615139658305031E-7</v>
      </c>
      <c r="W9">
        <f>(2*('2000 250 200 15 PP'!W9-'2000 250 200 0 PP'!W9)/('2000 250 200 15 PP'!W9+'2000 250 200 0 PP'!W9))^2</f>
        <v>5.6807701050680421E-7</v>
      </c>
      <c r="X9">
        <f>(2*('2000 250 200 15 PP'!X9-'2000 250 200 0 PP'!X9)/('2000 250 200 15 PP'!X9+'2000 250 200 0 PP'!X9))^2</f>
        <v>7.748217801944453E-7</v>
      </c>
      <c r="Y9">
        <f>(2*('2000 250 200 15 PP'!Y9-'2000 250 200 0 PP'!Y9)/('2000 250 200 15 PP'!Y9+'2000 250 200 0 PP'!Y9))^2</f>
        <v>8.2836680194448138E-7</v>
      </c>
      <c r="Z9">
        <f>(2*('2000 250 200 15 PP'!Z9-'2000 250 200 0 PP'!Z9)/('2000 250 200 15 PP'!Z9+'2000 250 200 0 PP'!Z9))^2</f>
        <v>8.043300287826316E-7</v>
      </c>
      <c r="AA9">
        <f>(2*('2000 250 200 15 PP'!AA9-'2000 250 200 0 PP'!AA9)/('2000 250 200 15 PP'!AA9+'2000 250 200 0 PP'!AA9))^2</f>
        <v>7.2733478850940688E-7</v>
      </c>
      <c r="AB9">
        <f>(2*('2000 250 200 15 PP'!AB9-'2000 250 200 0 PP'!AB9)/('2000 250 200 15 PP'!AB9+'2000 250 200 0 PP'!AB9))^2</f>
        <v>6.3798998212979218E-7</v>
      </c>
      <c r="AC9">
        <f>(2*('2000 250 200 15 PP'!AC9-'2000 250 200 0 PP'!AC9)/('2000 250 200 15 PP'!AC9+'2000 250 200 0 PP'!AC9))^2</f>
        <v>1.3472654049356031E-7</v>
      </c>
      <c r="AD9">
        <f>(2*('2000 250 200 15 PP'!AD9-'2000 250 200 0 PP'!AD9)/('2000 250 200 15 PP'!AD9+'2000 250 200 0 PP'!AD9))^2</f>
        <v>4.6455176916645338E-7</v>
      </c>
      <c r="AE9">
        <f>(2*('2000 250 200 15 PP'!AE9-'2000 250 200 0 PP'!AE9)/('2000 250 200 15 PP'!AE9+'2000 250 200 0 PP'!AE9))^2</f>
        <v>7.3389168224616099E-7</v>
      </c>
      <c r="AF9">
        <f>(2*('2000 250 200 15 PP'!AF9-'2000 250 200 0 PP'!AF9)/('2000 250 200 15 PP'!AF9+'2000 250 200 0 PP'!AF9))^2</f>
        <v>8.5271778876759475E-7</v>
      </c>
      <c r="AG9">
        <f>(2*('2000 250 200 15 PP'!AG9-'2000 250 200 0 PP'!AG9)/('2000 250 200 15 PP'!AG9+'2000 250 200 0 PP'!AG9))^2</f>
        <v>9.0218584508512429E-7</v>
      </c>
      <c r="AH9">
        <f>(2*('2000 250 200 15 PP'!AH9-'2000 250 200 0 PP'!AH9)/('2000 250 200 15 PP'!AH9+'2000 250 200 0 PP'!AH9))^2</f>
        <v>8.6300668601541541E-7</v>
      </c>
      <c r="AI9">
        <f>(2*('2000 250 200 15 PP'!AI9-'2000 250 200 0 PP'!AI9)/('2000 250 200 15 PP'!AI9+'2000 250 200 0 PP'!AI9))^2</f>
        <v>7.866383783651874E-8</v>
      </c>
      <c r="AJ9">
        <f>(2*('2000 250 200 15 PP'!AJ9-'2000 250 200 0 PP'!AJ9)/('2000 250 200 15 PP'!AJ9+'2000 250 200 0 PP'!AJ9))^2</f>
        <v>3.5955074647492335E-7</v>
      </c>
      <c r="AK9">
        <f>(2*('2000 250 200 15 PP'!AK9-'2000 250 200 0 PP'!AK9)/('2000 250 200 15 PP'!AK9+'2000 250 200 0 PP'!AK9))^2</f>
        <v>6.6133073748788741E-7</v>
      </c>
      <c r="AL9">
        <f>(2*('2000 250 200 15 PP'!AL9-'2000 250 200 0 PP'!AL9)/('2000 250 200 15 PP'!AL9+'2000 250 200 0 PP'!AL9))^2</f>
        <v>8.1281422138864899E-7</v>
      </c>
      <c r="AM9">
        <f>(2*('2000 250 200 15 PP'!AM9-'2000 250 200 0 PP'!AM9)/('2000 250 200 15 PP'!AM9+'2000 250 200 0 PP'!AM9))^2</f>
        <v>9.4226263701675871E-7</v>
      </c>
      <c r="AN9">
        <f>(2*('2000 250 200 15 PP'!AN9-'2000 250 200 0 PP'!AN9)/('2000 250 200 15 PP'!AN9+'2000 250 200 0 PP'!AN9))^2</f>
        <v>4.2773218153362381E-8</v>
      </c>
      <c r="AO9">
        <f>(2*('2000 250 200 15 PP'!AO9-'2000 250 200 0 PP'!AO9)/('2000 250 200 15 PP'!AO9+'2000 250 200 0 PP'!AO9))^2</f>
        <v>2.6533478014384931E-7</v>
      </c>
      <c r="AP9">
        <f>(2*('2000 250 200 15 PP'!AP9-'2000 250 200 0 PP'!AP9)/('2000 250 200 15 PP'!AP9+'2000 250 200 0 PP'!AP9))^2</f>
        <v>5.842574233636558E-7</v>
      </c>
      <c r="AQ9">
        <f>(2*('2000 250 200 15 PP'!AQ9-'2000 250 200 0 PP'!AQ9)/('2000 250 200 15 PP'!AQ9+'2000 250 200 0 PP'!AQ9))^2</f>
        <v>7.2717485081616742E-7</v>
      </c>
      <c r="AR9">
        <f>(2*('2000 250 200 15 PP'!AR9-'2000 250 200 0 PP'!AR9)/('2000 250 200 15 PP'!AR9+'2000 250 200 0 PP'!AR9))^2</f>
        <v>2.1240884962995673E-8</v>
      </c>
      <c r="AS9">
        <f>(2*('2000 250 200 15 PP'!AS9-'2000 250 200 0 PP'!AS9)/('2000 250 200 15 PP'!AS9+'2000 250 200 0 PP'!AS9))^2</f>
        <v>1.8480092683159697E-7</v>
      </c>
      <c r="AT9">
        <f>(2*('2000 250 200 15 PP'!AT9-'2000 250 200 0 PP'!AT9)/('2000 250 200 15 PP'!AT9+'2000 250 200 0 PP'!AT9))^2</f>
        <v>5.2125129257294062E-7</v>
      </c>
      <c r="AU9">
        <f>(2*('2000 250 200 15 PP'!AU9-'2000 250 200 0 PP'!AU9)/('2000 250 200 15 PP'!AU9+'2000 250 200 0 PP'!AU9))^2</f>
        <v>9.3177526599618263E-9</v>
      </c>
      <c r="AV9">
        <f>(2*('2000 250 200 15 PP'!AV9-'2000 250 200 0 PP'!AV9)/('2000 250 200 15 PP'!AV9+'2000 250 200 0 PP'!AV9))^2</f>
        <v>1.1703891324822148E-7</v>
      </c>
      <c r="AW9">
        <f>(2*('2000 250 200 15 PP'!AW9-'2000 250 200 0 PP'!AW9)/('2000 250 200 15 PP'!AW9+'2000 250 200 0 PP'!AW9))^2</f>
        <v>3.4570564581449908E-9</v>
      </c>
      <c r="AX9">
        <f>('2000 250 200 15 PP'!AX9-'2000 250 200 0 PP'!AX9)^2</f>
        <v>3.2032209567908661E-9</v>
      </c>
      <c r="AY9">
        <f>('2000 250 200 15 PP'!AY9-'2000 250 200 0 PP'!AY9)^2</f>
        <v>6.1823212542569644E-12</v>
      </c>
      <c r="AZ9">
        <f>('2000 250 200 15 PP'!AZ9-'2000 250 200 0 PP'!AZ9)^2</f>
        <v>6.9988235272441757E-10</v>
      </c>
      <c r="BA9">
        <f>('2000 250 200 15 PP'!BA9-'2000 250 200 0 PP'!BA9)^2</f>
        <v>1.1291032193029244E-9</v>
      </c>
      <c r="BB9">
        <f>('2000 250 200 15 PP'!BB9-'2000 250 200 0 PP'!BB9)^2</f>
        <v>1.1615569815707315E-9</v>
      </c>
      <c r="BC9">
        <f>('2000 250 200 15 PP'!BC9-'2000 250 200 0 PP'!BC9)^2</f>
        <v>9.8876863912223009E-10</v>
      </c>
      <c r="BD9">
        <f>('2000 250 200 15 PP'!BD9-'2000 250 200 0 PP'!BD9)^2</f>
        <v>7.8935376773743522E-10</v>
      </c>
      <c r="BE9">
        <f>('2000 250 200 15 PP'!BE9-'2000 250 200 0 PP'!BE9)^2</f>
        <v>6.1596047002557305E-10</v>
      </c>
      <c r="BF9">
        <f>('2000 250 200 15 PP'!BF9-'2000 250 200 0 PP'!BF9)^2</f>
        <v>4.4072444749652542E-9</v>
      </c>
      <c r="BG9">
        <f>('2000 250 200 15 PP'!BG9-'2000 250 200 0 PP'!BG9)^2</f>
        <v>2.4472946512487634E-11</v>
      </c>
      <c r="BH9">
        <f>('2000 250 200 15 PP'!BH9-'2000 250 200 0 PP'!BH9)^2</f>
        <v>2.150201135527513E-10</v>
      </c>
      <c r="BI9">
        <f>('2000 250 200 15 PP'!BI9-'2000 250 200 0 PP'!BI9)^2</f>
        <v>3.4541813044617029E-10</v>
      </c>
      <c r="BJ9">
        <f>('2000 250 200 15 PP'!BJ9-'2000 250 200 0 PP'!BJ9)^2</f>
        <v>3.1921856297522903E-10</v>
      </c>
      <c r="BK9">
        <f>('2000 250 200 15 PP'!BK9-'2000 250 200 0 PP'!BK9)^2</f>
        <v>2.3427646904599433E-10</v>
      </c>
      <c r="BL9">
        <f>('2000 250 200 15 PP'!BL9-'2000 250 200 0 PP'!BL9)^2</f>
        <v>1.6086900691455993E-10</v>
      </c>
      <c r="BM9">
        <f>('2000 250 200 15 PP'!BM9-'2000 250 200 0 PP'!BM9)^2</f>
        <v>4.3381675770333214E-9</v>
      </c>
      <c r="BN9">
        <f>('2000 250 200 15 PP'!BN9-'2000 250 200 0 PP'!BN9)^2</f>
        <v>7.5800727704054674E-11</v>
      </c>
      <c r="BO9">
        <f>('2000 250 200 15 PP'!BO9-'2000 250 200 0 PP'!BO9)^2</f>
        <v>4.8417572455478771E-11</v>
      </c>
      <c r="BP9">
        <f>('2000 250 200 15 PP'!BP9-'2000 250 200 0 PP'!BP9)^2</f>
        <v>8.6584977494163098E-11</v>
      </c>
      <c r="BQ9">
        <f>('2000 250 200 15 PP'!BQ9-'2000 250 200 0 PP'!BQ9)^2</f>
        <v>7.6662009471296843E-11</v>
      </c>
      <c r="BR9">
        <f>('2000 250 200 15 PP'!BR9-'2000 250 200 0 PP'!BR9)^2</f>
        <v>4.9943150593985641E-11</v>
      </c>
      <c r="BS9">
        <f>('2000 250 200 15 PP'!BS9-'2000 250 200 0 PP'!BS9)^2</f>
        <v>3.8627164448641838E-9</v>
      </c>
      <c r="BT9">
        <f>('2000 250 200 15 PP'!BT9-'2000 250 200 0 PP'!BT9)^2</f>
        <v>9.9815980683396721E-11</v>
      </c>
      <c r="BU9">
        <f>('2000 250 200 15 PP'!BU9-'2000 250 200 0 PP'!BU9)^2</f>
        <v>9.0919877764534878E-12</v>
      </c>
      <c r="BV9">
        <f>('2000 250 200 15 PP'!BV9-'2000 250 200 0 PP'!BV9)^2</f>
        <v>2.0835430363592687E-11</v>
      </c>
      <c r="BW9">
        <f>('2000 250 200 15 PP'!BW9-'2000 250 200 0 PP'!BW9)^2</f>
        <v>1.9149667890835603E-11</v>
      </c>
      <c r="BX9">
        <f>('2000 250 200 15 PP'!BX9-'2000 250 200 0 PP'!BX9)^2</f>
        <v>3.304955219465257E-9</v>
      </c>
      <c r="BY9">
        <f>('2000 250 200 15 PP'!BY9-'2000 250 200 0 PP'!BY9)^2</f>
        <v>1.0155741559774492E-10</v>
      </c>
      <c r="BZ9">
        <f>('2000 250 200 15 PP'!BZ9-'2000 250 200 0 PP'!BZ9)^2</f>
        <v>1.3135272111460915E-12</v>
      </c>
      <c r="CA9">
        <f>('2000 250 200 15 PP'!CA9-'2000 250 200 0 PP'!CA9)^2</f>
        <v>4.7078206016813936E-12</v>
      </c>
      <c r="CB9">
        <f>('2000 250 200 15 PP'!CB9-'2000 250 200 0 PP'!CB9)^2</f>
        <v>2.7781581209819479E-9</v>
      </c>
      <c r="CC9">
        <f>('2000 250 200 15 PP'!CC9-'2000 250 200 0 PP'!CC9)^2</f>
        <v>9.3787101273174969E-11</v>
      </c>
      <c r="CD9">
        <f>('2000 250 200 15 PP'!CD9-'2000 250 200 0 PP'!CD9)^2</f>
        <v>1.1987783437278539E-13</v>
      </c>
      <c r="CE9">
        <f>('2000 250 200 15 PP'!CE9-'2000 250 200 0 PP'!CE9)^2</f>
        <v>2.3140348001179634E-9</v>
      </c>
      <c r="CF9">
        <f>('2000 250 200 15 PP'!CF9-'2000 250 200 0 PP'!CF9)^2</f>
        <v>8.4221609670645625E-11</v>
      </c>
      <c r="CG9">
        <f>('2000 250 200 15 PP'!CG9-'2000 250 200 0 PP'!CG9)^2</f>
        <v>1.9138741872455469E-9</v>
      </c>
    </row>
    <row r="10" spans="1:85">
      <c r="A10">
        <f>'2000 250 200 1'!A11</f>
        <v>7</v>
      </c>
      <c r="B10">
        <f t="shared" si="6"/>
        <v>-70</v>
      </c>
      <c r="C10">
        <f>'2000 250 200 1'!B11</f>
        <v>2.245E-3</v>
      </c>
      <c r="D10">
        <f t="shared" si="7"/>
        <v>-2.648783654660658</v>
      </c>
      <c r="E10">
        <f>(2*('2000 250 200 15 PP'!E10-'2000 250 200 0 PP'!E10)/('2000 250 200 15 PP'!E10+'2000 250 200 0 PP'!E10))^2</f>
        <v>4.2615183570688687E-7</v>
      </c>
      <c r="F10">
        <f>(2*('2000 250 200 15 PP'!F10-'2000 250 200 0 PP'!F10)/('2000 250 200 15 PP'!F10+'2000 250 200 0 PP'!F10))^2</f>
        <v>6.3247746219711512E-7</v>
      </c>
      <c r="G10">
        <f>(2*('2000 250 200 15 PP'!G10-'2000 250 200 0 PP'!G10)/('2000 250 200 15 PP'!G10+'2000 250 200 0 PP'!G10))^2</f>
        <v>6.2349477809897607E-7</v>
      </c>
      <c r="H10">
        <f>(2*('2000 250 200 15 PP'!H10-'2000 250 200 0 PP'!H10)/('2000 250 200 15 PP'!H10+'2000 250 200 0 PP'!H10))^2</f>
        <v>5.3643616161838101E-7</v>
      </c>
      <c r="I10">
        <f>(2*('2000 250 200 15 PP'!I10-'2000 250 200 0 PP'!I10)/('2000 250 200 15 PP'!I10+'2000 250 200 0 PP'!I10))^2</f>
        <v>4.3745478028057714E-7</v>
      </c>
      <c r="J10">
        <f>(2*('2000 250 200 15 PP'!J10-'2000 250 200 0 PP'!J10)/('2000 250 200 15 PP'!J10+'2000 250 200 0 PP'!J10))^2</f>
        <v>3.4872416563624169E-7</v>
      </c>
      <c r="K10">
        <f>(2*('2000 250 200 15 PP'!K10-'2000 250 200 0 PP'!K10)/('2000 250 200 15 PP'!K10+'2000 250 200 0 PP'!K10))^2</f>
        <v>2.7624764951779426E-7</v>
      </c>
      <c r="L10">
        <f>(2*('2000 250 200 15 PP'!L10-'2000 250 200 0 PP'!L10)/('2000 250 200 15 PP'!L10+'2000 250 200 0 PP'!L10))^2</f>
        <v>2.1894423851951429E-7</v>
      </c>
      <c r="M10">
        <f>(2*('2000 250 200 15 PP'!M10-'2000 250 200 0 PP'!M10)/('2000 250 200 15 PP'!M10+'2000 250 200 0 PP'!M10))^2</f>
        <v>1.7407317956260809E-7</v>
      </c>
      <c r="N10">
        <f>(2*('2000 250 200 15 PP'!N10-'2000 250 200 0 PP'!N10)/('2000 250 200 15 PP'!N10+'2000 250 200 0 PP'!N10))^2</f>
        <v>3.2169948861398853E-7</v>
      </c>
      <c r="O10">
        <f>(2*('2000 250 200 15 PP'!O10-'2000 250 200 0 PP'!O10)/('2000 250 200 15 PP'!O10+'2000 250 200 0 PP'!O10))^2</f>
        <v>6.4132782233225865E-7</v>
      </c>
      <c r="P10">
        <f>(2*('2000 250 200 15 PP'!P10-'2000 250 200 0 PP'!P10)/('2000 250 200 15 PP'!P10+'2000 250 200 0 PP'!P10))^2</f>
        <v>7.4948142967598444E-7</v>
      </c>
      <c r="Q10">
        <f>(2*('2000 250 200 15 PP'!Q10-'2000 250 200 0 PP'!Q10)/('2000 250 200 15 PP'!Q10+'2000 250 200 0 PP'!Q10))^2</f>
        <v>7.2435094644692406E-7</v>
      </c>
      <c r="R10">
        <f>(2*('2000 250 200 15 PP'!R10-'2000 250 200 0 PP'!R10)/('2000 250 200 15 PP'!R10+'2000 250 200 0 PP'!R10))^2</f>
        <v>6.4565386972348967E-7</v>
      </c>
      <c r="S10">
        <f>(2*('2000 250 200 15 PP'!S10-'2000 250 200 0 PP'!S10)/('2000 250 200 15 PP'!S10+'2000 250 200 0 PP'!S10))^2</f>
        <v>5.5087395408431573E-7</v>
      </c>
      <c r="T10">
        <f>(2*('2000 250 200 15 PP'!T10-'2000 250 200 0 PP'!T10)/('2000 250 200 15 PP'!T10+'2000 250 200 0 PP'!T10))^2</f>
        <v>4.6139279539443985E-7</v>
      </c>
      <c r="U10">
        <f>(2*('2000 250 200 15 PP'!U10-'2000 250 200 0 PP'!U10)/('2000 250 200 15 PP'!U10+'2000 250 200 0 PP'!U10))^2</f>
        <v>3.8384220743977076E-7</v>
      </c>
      <c r="V10">
        <f>(2*('2000 250 200 15 PP'!V10-'2000 250 200 0 PP'!V10)/('2000 250 200 15 PP'!V10+'2000 250 200 0 PP'!V10))^2</f>
        <v>2.1646664984740638E-7</v>
      </c>
      <c r="W10">
        <f>(2*('2000 250 200 15 PP'!W10-'2000 250 200 0 PP'!W10)/('2000 250 200 15 PP'!W10+'2000 250 200 0 PP'!W10))^2</f>
        <v>5.6833111703708631E-7</v>
      </c>
      <c r="X10">
        <f>(2*('2000 250 200 15 PP'!X10-'2000 250 200 0 PP'!X10)/('2000 250 200 15 PP'!X10+'2000 250 200 0 PP'!X10))^2</f>
        <v>7.7485089236886743E-7</v>
      </c>
      <c r="Y10">
        <f>(2*('2000 250 200 15 PP'!Y10-'2000 250 200 0 PP'!Y10)/('2000 250 200 15 PP'!Y10+'2000 250 200 0 PP'!Y10))^2</f>
        <v>8.293015911917061E-7</v>
      </c>
      <c r="Z10">
        <f>(2*('2000 250 200 15 PP'!Z10-'2000 250 200 0 PP'!Z10)/('2000 250 200 15 PP'!Z10+'2000 250 200 0 PP'!Z10))^2</f>
        <v>8.0269715393128584E-7</v>
      </c>
      <c r="AA10">
        <f>(2*('2000 250 200 15 PP'!AA10-'2000 250 200 0 PP'!AA10)/('2000 250 200 15 PP'!AA10+'2000 250 200 0 PP'!AA10))^2</f>
        <v>7.2743965864264759E-7</v>
      </c>
      <c r="AB10">
        <f>(2*('2000 250 200 15 PP'!AB10-'2000 250 200 0 PP'!AB10)/('2000 250 200 15 PP'!AB10+'2000 250 200 0 PP'!AB10))^2</f>
        <v>6.3862356383915146E-7</v>
      </c>
      <c r="AC10">
        <f>(2*('2000 250 200 15 PP'!AC10-'2000 250 200 0 PP'!AC10)/('2000 250 200 15 PP'!AC10+'2000 250 200 0 PP'!AC10))^2</f>
        <v>1.3501810125313606E-7</v>
      </c>
      <c r="AD10">
        <f>(2*('2000 250 200 15 PP'!AD10-'2000 250 200 0 PP'!AD10)/('2000 250 200 15 PP'!AD10+'2000 250 200 0 PP'!AD10))^2</f>
        <v>4.6489774022532839E-7</v>
      </c>
      <c r="AE10">
        <f>(2*('2000 250 200 15 PP'!AE10-'2000 250 200 0 PP'!AE10)/('2000 250 200 15 PP'!AE10+'2000 250 200 0 PP'!AE10))^2</f>
        <v>7.3325131548629203E-7</v>
      </c>
      <c r="AF10">
        <f>(2*('2000 250 200 15 PP'!AF10-'2000 250 200 0 PP'!AF10)/('2000 250 200 15 PP'!AF10+'2000 250 200 0 PP'!AF10))^2</f>
        <v>8.5629546537657774E-7</v>
      </c>
      <c r="AG10">
        <f>(2*('2000 250 200 15 PP'!AG10-'2000 250 200 0 PP'!AG10)/('2000 250 200 15 PP'!AG10+'2000 250 200 0 PP'!AG10))^2</f>
        <v>8.9824752922337156E-7</v>
      </c>
      <c r="AH10">
        <f>(2*('2000 250 200 15 PP'!AH10-'2000 250 200 0 PP'!AH10)/('2000 250 200 15 PP'!AH10+'2000 250 200 0 PP'!AH10))^2</f>
        <v>8.6224115319150067E-7</v>
      </c>
      <c r="AI10">
        <f>(2*('2000 250 200 15 PP'!AI10-'2000 250 200 0 PP'!AI10)/('2000 250 200 15 PP'!AI10+'2000 250 200 0 PP'!AI10))^2</f>
        <v>7.8909450578295532E-8</v>
      </c>
      <c r="AJ10">
        <f>(2*('2000 250 200 15 PP'!AJ10-'2000 250 200 0 PP'!AJ10)/('2000 250 200 15 PP'!AJ10+'2000 250 200 0 PP'!AJ10))^2</f>
        <v>3.6020176057435159E-7</v>
      </c>
      <c r="AK10">
        <f>(2*('2000 250 200 15 PP'!AK10-'2000 250 200 0 PP'!AK10)/('2000 250 200 15 PP'!AK10+'2000 250 200 0 PP'!AK10))^2</f>
        <v>6.5828669696272868E-7</v>
      </c>
      <c r="AL10">
        <f>(2*('2000 250 200 15 PP'!AL10-'2000 250 200 0 PP'!AL10)/('2000 250 200 15 PP'!AL10+'2000 250 200 0 PP'!AL10))^2</f>
        <v>8.223234371188321E-7</v>
      </c>
      <c r="AM10">
        <f>(2*('2000 250 200 15 PP'!AM10-'2000 250 200 0 PP'!AM10)/('2000 250 200 15 PP'!AM10+'2000 250 200 0 PP'!AM10))^2</f>
        <v>9.3502604620667316E-7</v>
      </c>
      <c r="AN10">
        <f>(2*('2000 250 200 15 PP'!AN10-'2000 250 200 0 PP'!AN10)/('2000 250 200 15 PP'!AN10+'2000 250 200 0 PP'!AN10))^2</f>
        <v>4.2945545790545402E-8</v>
      </c>
      <c r="AO10">
        <f>(2*('2000 250 200 15 PP'!AO10-'2000 250 200 0 PP'!AO10)/('2000 250 200 15 PP'!AO10+'2000 250 200 0 PP'!AO10))^2</f>
        <v>2.6687053887000093E-7</v>
      </c>
      <c r="AP10">
        <f>(2*('2000 250 200 15 PP'!AP10-'2000 250 200 0 PP'!AP10)/('2000 250 200 15 PP'!AP10+'2000 250 200 0 PP'!AP10))^2</f>
        <v>5.7539779162564263E-7</v>
      </c>
      <c r="AQ10">
        <f>(2*('2000 250 200 15 PP'!AQ10-'2000 250 200 0 PP'!AQ10)/('2000 250 200 15 PP'!AQ10+'2000 250 200 0 PP'!AQ10))^2</f>
        <v>7.4714113548252369E-7</v>
      </c>
      <c r="AR10">
        <f>(2*('2000 250 200 15 PP'!AR10-'2000 250 200 0 PP'!AR10)/('2000 250 200 15 PP'!AR10+'2000 250 200 0 PP'!AR10))^2</f>
        <v>2.1301912044794229E-8</v>
      </c>
      <c r="AS10">
        <f>(2*('2000 250 200 15 PP'!AS10-'2000 250 200 0 PP'!AS10)/('2000 250 200 15 PP'!AS10+'2000 250 200 0 PP'!AS10))^2</f>
        <v>1.8823221249598032E-7</v>
      </c>
      <c r="AT10">
        <f>(2*('2000 250 200 15 PP'!AT10-'2000 250 200 0 PP'!AT10)/('2000 250 200 15 PP'!AT10+'2000 250 200 0 PP'!AT10))^2</f>
        <v>5.0095055317921157E-7</v>
      </c>
      <c r="AU10">
        <f>(2*('2000 250 200 15 PP'!AU10-'2000 250 200 0 PP'!AU10)/('2000 250 200 15 PP'!AU10+'2000 250 200 0 PP'!AU10))^2</f>
        <v>9.2339841275316662E-9</v>
      </c>
      <c r="AV10">
        <f>(2*('2000 250 200 15 PP'!AV10-'2000 250 200 0 PP'!AV10)/('2000 250 200 15 PP'!AV10+'2000 250 200 0 PP'!AV10))^2</f>
        <v>1.2357613744192286E-7</v>
      </c>
      <c r="AW10">
        <f>(2*('2000 250 200 15 PP'!AW10-'2000 250 200 0 PP'!AW10)/('2000 250 200 15 PP'!AW10+'2000 250 200 0 PP'!AW10))^2</f>
        <v>3.2325077397878301E-9</v>
      </c>
      <c r="AX10">
        <f>('2000 250 200 15 PP'!AX10-'2000 250 200 0 PP'!AX10)^2</f>
        <v>3.1974163463108803E-9</v>
      </c>
      <c r="AY10">
        <f>('2000 250 200 15 PP'!AY10-'2000 250 200 0 PP'!AY10)^2</f>
        <v>6.2984434388827733E-12</v>
      </c>
      <c r="AZ10">
        <f>('2000 250 200 15 PP'!AZ10-'2000 250 200 0 PP'!AZ10)^2</f>
        <v>7.0044104598573564E-10</v>
      </c>
      <c r="BA10">
        <f>('2000 250 200 15 PP'!BA10-'2000 250 200 0 PP'!BA10)^2</f>
        <v>1.1305695357386709E-9</v>
      </c>
      <c r="BB10">
        <f>('2000 250 200 15 PP'!BB10-'2000 250 200 0 PP'!BB10)^2</f>
        <v>1.1577624171436115E-9</v>
      </c>
      <c r="BC10">
        <f>('2000 250 200 15 PP'!BC10-'2000 250 200 0 PP'!BC10)^2</f>
        <v>9.896497433546722E-10</v>
      </c>
      <c r="BD10">
        <f>('2000 250 200 15 PP'!BD10-'2000 250 200 0 PP'!BD10)^2</f>
        <v>7.9067001342167299E-10</v>
      </c>
      <c r="BE10">
        <f>('2000 250 200 15 PP'!BE10-'2000 250 200 0 PP'!BE10)^2</f>
        <v>6.1638484301829628E-10</v>
      </c>
      <c r="BF10">
        <f>('2000 250 200 15 PP'!BF10-'2000 250 200 0 PP'!BF10)^2</f>
        <v>4.3999147762292394E-9</v>
      </c>
      <c r="BG10">
        <f>('2000 250 200 15 PP'!BG10-'2000 250 200 0 PP'!BG10)^2</f>
        <v>2.4259222353899036E-11</v>
      </c>
      <c r="BH10">
        <f>('2000 250 200 15 PP'!BH10-'2000 250 200 0 PP'!BH10)^2</f>
        <v>2.1510600742434068E-10</v>
      </c>
      <c r="BI10">
        <f>('2000 250 200 15 PP'!BI10-'2000 250 200 0 PP'!BI10)^2</f>
        <v>3.4699689073193794E-10</v>
      </c>
      <c r="BJ10">
        <f>('2000 250 200 15 PP'!BJ10-'2000 250 200 0 PP'!BJ10)^2</f>
        <v>3.171900452126894E-10</v>
      </c>
      <c r="BK10">
        <f>('2000 250 200 15 PP'!BK10-'2000 250 200 0 PP'!BK10)^2</f>
        <v>2.3433794627683593E-10</v>
      </c>
      <c r="BL10">
        <f>('2000 250 200 15 PP'!BL10-'2000 250 200 0 PP'!BL10)^2</f>
        <v>1.6128075116151483E-10</v>
      </c>
      <c r="BM10">
        <f>('2000 250 200 15 PP'!BM10-'2000 250 200 0 PP'!BM10)^2</f>
        <v>4.3313546902644893E-9</v>
      </c>
      <c r="BN10">
        <f>('2000 250 200 15 PP'!BN10-'2000 250 200 0 PP'!BN10)^2</f>
        <v>7.542546591631115E-11</v>
      </c>
      <c r="BO10">
        <f>('2000 250 200 15 PP'!BO10-'2000 250 200 0 PP'!BO10)^2</f>
        <v>4.8132537558691147E-11</v>
      </c>
      <c r="BP10">
        <f>('2000 250 200 15 PP'!BP10-'2000 250 200 0 PP'!BP10)^2</f>
        <v>8.7874885692527782E-11</v>
      </c>
      <c r="BQ10">
        <f>('2000 250 200 15 PP'!BQ10-'2000 250 200 0 PP'!BQ10)^2</f>
        <v>7.5769046817907665E-11</v>
      </c>
      <c r="BR10">
        <f>('2000 250 200 15 PP'!BR10-'2000 250 200 0 PP'!BR10)^2</f>
        <v>4.9841469333958075E-11</v>
      </c>
      <c r="BS10">
        <f>('2000 250 200 15 PP'!BS10-'2000 250 200 0 PP'!BS10)^2</f>
        <v>3.8570206203682185E-9</v>
      </c>
      <c r="BT10">
        <f>('2000 250 200 15 PP'!BT10-'2000 250 200 0 PP'!BT10)^2</f>
        <v>9.9182991318236959E-11</v>
      </c>
      <c r="BU10">
        <f>('2000 250 200 15 PP'!BU10-'2000 250 200 0 PP'!BU10)^2</f>
        <v>8.7429322584494043E-12</v>
      </c>
      <c r="BV10">
        <f>('2000 250 200 15 PP'!BV10-'2000 250 200 0 PP'!BV10)^2</f>
        <v>2.1705016183744435E-11</v>
      </c>
      <c r="BW10">
        <f>('2000 250 200 15 PP'!BW10-'2000 250 200 0 PP'!BW10)^2</f>
        <v>1.8783277184244856E-11</v>
      </c>
      <c r="BX10">
        <f>('2000 250 200 15 PP'!BX10-'2000 250 200 0 PP'!BX10)^2</f>
        <v>3.301097921181151E-9</v>
      </c>
      <c r="BY10">
        <f>('2000 250 200 15 PP'!BY10-'2000 250 200 0 PP'!BY10)^2</f>
        <v>1.0030496865234207E-10</v>
      </c>
      <c r="BZ10">
        <f>('2000 250 200 15 PP'!BZ10-'2000 250 200 0 PP'!BZ10)^2</f>
        <v>1.070868688773607E-12</v>
      </c>
      <c r="CA10">
        <f>('2000 250 200 15 PP'!CA10-'2000 250 200 0 PP'!CA10)^2</f>
        <v>5.2209933300707236E-12</v>
      </c>
      <c r="CB10">
        <f>('2000 250 200 15 PP'!CB10-'2000 250 200 0 PP'!CB10)^2</f>
        <v>2.7774136103937735E-9</v>
      </c>
      <c r="CC10">
        <f>('2000 250 200 15 PP'!CC10-'2000 250 200 0 PP'!CC10)^2</f>
        <v>9.1438760050480033E-11</v>
      </c>
      <c r="CD10">
        <f>('2000 250 200 15 PP'!CD10-'2000 250 200 0 PP'!CD10)^2</f>
        <v>2.8620308437453377E-14</v>
      </c>
      <c r="CE10">
        <f>('2000 250 200 15 PP'!CE10-'2000 250 200 0 PP'!CE10)^2</f>
        <v>2.3185506771371889E-9</v>
      </c>
      <c r="CF10">
        <f>('2000 250 200 15 PP'!CF10-'2000 250 200 0 PP'!CF10)^2</f>
        <v>8.0259457997698085E-11</v>
      </c>
      <c r="CG10">
        <f>('2000 250 200 15 PP'!CG10-'2000 250 200 0 PP'!CG10)^2</f>
        <v>1.9266343388987057E-9</v>
      </c>
    </row>
    <row r="11" spans="1:85">
      <c r="A11">
        <f>'2000 250 200 1'!A12</f>
        <v>8</v>
      </c>
      <c r="B11">
        <f t="shared" si="6"/>
        <v>-80</v>
      </c>
      <c r="C11">
        <f>'2000 250 200 1'!B12</f>
        <v>2.5200000000000001E-3</v>
      </c>
      <c r="D11">
        <f t="shared" si="7"/>
        <v>-2.5985994592184558</v>
      </c>
      <c r="E11">
        <f>(2*('2000 250 200 15 PP'!E11-'2000 250 200 0 PP'!E11)/('2000 250 200 15 PP'!E11+'2000 250 200 0 PP'!E11))^2</f>
        <v>4.2684724213234243E-7</v>
      </c>
      <c r="F11">
        <f>(2*('2000 250 200 15 PP'!F11-'2000 250 200 0 PP'!F11)/('2000 250 200 15 PP'!F11+'2000 250 200 0 PP'!F11))^2</f>
        <v>6.3276574271092887E-7</v>
      </c>
      <c r="G11">
        <f>(2*('2000 250 200 15 PP'!G11-'2000 250 200 0 PP'!G11)/('2000 250 200 15 PP'!G11+'2000 250 200 0 PP'!G11))^2</f>
        <v>6.2353726354364153E-7</v>
      </c>
      <c r="H11">
        <f>(2*('2000 250 200 15 PP'!H11-'2000 250 200 0 PP'!H11)/('2000 250 200 15 PP'!H11+'2000 250 200 0 PP'!H11))^2</f>
        <v>5.3638948110750068E-7</v>
      </c>
      <c r="I11">
        <f>(2*('2000 250 200 15 PP'!I11-'2000 250 200 0 PP'!I11)/('2000 250 200 15 PP'!I11+'2000 250 200 0 PP'!I11))^2</f>
        <v>4.3725065096847651E-7</v>
      </c>
      <c r="J11">
        <f>(2*('2000 250 200 15 PP'!J11-'2000 250 200 0 PP'!J11)/('2000 250 200 15 PP'!J11+'2000 250 200 0 PP'!J11))^2</f>
        <v>3.4890498508712421E-7</v>
      </c>
      <c r="K11">
        <f>(2*('2000 250 200 15 PP'!K11-'2000 250 200 0 PP'!K11)/('2000 250 200 15 PP'!K11+'2000 250 200 0 PP'!K11))^2</f>
        <v>2.7636930234663001E-7</v>
      </c>
      <c r="L11">
        <f>(2*('2000 250 200 15 PP'!L11-'2000 250 200 0 PP'!L11)/('2000 250 200 15 PP'!L11+'2000 250 200 0 PP'!L11))^2</f>
        <v>2.1888169238525759E-7</v>
      </c>
      <c r="M11">
        <f>(2*('2000 250 200 15 PP'!M11-'2000 250 200 0 PP'!M11)/('2000 250 200 15 PP'!M11+'2000 250 200 0 PP'!M11))^2</f>
        <v>1.7398645126083803E-7</v>
      </c>
      <c r="N11">
        <f>(2*('2000 250 200 15 PP'!N11-'2000 250 200 0 PP'!N11)/('2000 250 200 15 PP'!N11+'2000 250 200 0 PP'!N11))^2</f>
        <v>3.2254353809130189E-7</v>
      </c>
      <c r="O11">
        <f>(2*('2000 250 200 15 PP'!O11-'2000 250 200 0 PP'!O11)/('2000 250 200 15 PP'!O11+'2000 250 200 0 PP'!O11))^2</f>
        <v>6.4185999554916395E-7</v>
      </c>
      <c r="P11">
        <f>(2*('2000 250 200 15 PP'!P11-'2000 250 200 0 PP'!P11)/('2000 250 200 15 PP'!P11+'2000 250 200 0 PP'!P11))^2</f>
        <v>7.4966264808757106E-7</v>
      </c>
      <c r="Q11">
        <f>(2*('2000 250 200 15 PP'!Q11-'2000 250 200 0 PP'!Q11)/('2000 250 200 15 PP'!Q11+'2000 250 200 0 PP'!Q11))^2</f>
        <v>7.2464718429251962E-7</v>
      </c>
      <c r="R11">
        <f>(2*('2000 250 200 15 PP'!R11-'2000 250 200 0 PP'!R11)/('2000 250 200 15 PP'!R11+'2000 250 200 0 PP'!R11))^2</f>
        <v>6.4441620740429269E-7</v>
      </c>
      <c r="S11">
        <f>(2*('2000 250 200 15 PP'!S11-'2000 250 200 0 PP'!S11)/('2000 250 200 15 PP'!S11+'2000 250 200 0 PP'!S11))^2</f>
        <v>5.5122634707056057E-7</v>
      </c>
      <c r="T11">
        <f>(2*('2000 250 200 15 PP'!T11-'2000 250 200 0 PP'!T11)/('2000 250 200 15 PP'!T11+'2000 250 200 0 PP'!T11))^2</f>
        <v>4.6221086981388922E-7</v>
      </c>
      <c r="U11">
        <f>(2*('2000 250 200 15 PP'!U11-'2000 250 200 0 PP'!U11)/('2000 250 200 15 PP'!U11+'2000 250 200 0 PP'!U11))^2</f>
        <v>3.8390095812457104E-7</v>
      </c>
      <c r="V11">
        <f>(2*('2000 250 200 15 PP'!V11-'2000 250 200 0 PP'!V11)/('2000 250 200 15 PP'!V11+'2000 250 200 0 PP'!V11))^2</f>
        <v>2.1732653979272897E-7</v>
      </c>
      <c r="W11">
        <f>(2*('2000 250 200 15 PP'!W11-'2000 250 200 0 PP'!W11)/('2000 250 200 15 PP'!W11+'2000 250 200 0 PP'!W11))^2</f>
        <v>5.6908019758836246E-7</v>
      </c>
      <c r="X11">
        <f>(2*('2000 250 200 15 PP'!X11-'2000 250 200 0 PP'!X11)/('2000 250 200 15 PP'!X11+'2000 250 200 0 PP'!X11))^2</f>
        <v>7.7491330326813004E-7</v>
      </c>
      <c r="Y11">
        <f>(2*('2000 250 200 15 PP'!Y11-'2000 250 200 0 PP'!Y11)/('2000 250 200 15 PP'!Y11+'2000 250 200 0 PP'!Y11))^2</f>
        <v>8.317773401157409E-7</v>
      </c>
      <c r="Z11">
        <f>(2*('2000 250 200 15 PP'!Z11-'2000 250 200 0 PP'!Z11)/('2000 250 200 15 PP'!Z11+'2000 250 200 0 PP'!Z11))^2</f>
        <v>7.9860643345861583E-7</v>
      </c>
      <c r="AA11">
        <f>(2*('2000 250 200 15 PP'!AA11-'2000 250 200 0 PP'!AA11)/('2000 250 200 15 PP'!AA11+'2000 250 200 0 PP'!AA11))^2</f>
        <v>7.2674140530654008E-7</v>
      </c>
      <c r="AB11">
        <f>(2*('2000 250 200 15 PP'!AB11-'2000 250 200 0 PP'!AB11)/('2000 250 200 15 PP'!AB11+'2000 250 200 0 PP'!AB11))^2</f>
        <v>6.4135788671816792E-7</v>
      </c>
      <c r="AC11">
        <f>(2*('2000 250 200 15 PP'!AC11-'2000 250 200 0 PP'!AC11)/('2000 250 200 15 PP'!AC11+'2000 250 200 0 PP'!AC11))^2</f>
        <v>1.358041795346378E-7</v>
      </c>
      <c r="AD11">
        <f>(2*('2000 250 200 15 PP'!AD11-'2000 250 200 0 PP'!AD11)/('2000 250 200 15 PP'!AD11+'2000 250 200 0 PP'!AD11))^2</f>
        <v>4.6593169627643312E-7</v>
      </c>
      <c r="AE11">
        <f>(2*('2000 250 200 15 PP'!AE11-'2000 250 200 0 PP'!AE11)/('2000 250 200 15 PP'!AE11+'2000 250 200 0 PP'!AE11))^2</f>
        <v>7.3153079635969965E-7</v>
      </c>
      <c r="AF11">
        <f>(2*('2000 250 200 15 PP'!AF11-'2000 250 200 0 PP'!AF11)/('2000 250 200 15 PP'!AF11+'2000 250 200 0 PP'!AF11))^2</f>
        <v>8.655674437750599E-7</v>
      </c>
      <c r="AG11">
        <f>(2*('2000 250 200 15 PP'!AG11-'2000 250 200 0 PP'!AG11)/('2000 250 200 15 PP'!AG11+'2000 250 200 0 PP'!AG11))^2</f>
        <v>8.8966677432435199E-7</v>
      </c>
      <c r="AH11">
        <f>(2*('2000 250 200 15 PP'!AH11-'2000 250 200 0 PP'!AH11)/('2000 250 200 15 PP'!AH11+'2000 250 200 0 PP'!AH11))^2</f>
        <v>8.559492060994996E-7</v>
      </c>
      <c r="AI11">
        <f>(2*('2000 250 200 15 PP'!AI11-'2000 250 200 0 PP'!AI11)/('2000 250 200 15 PP'!AI11+'2000 250 200 0 PP'!AI11))^2</f>
        <v>7.9559630276571822E-8</v>
      </c>
      <c r="AJ11">
        <f>(2*('2000 250 200 15 PP'!AJ11-'2000 250 200 0 PP'!AJ11)/('2000 250 200 15 PP'!AJ11+'2000 250 200 0 PP'!AJ11))^2</f>
        <v>3.620968526596626E-7</v>
      </c>
      <c r="AK11">
        <f>(2*('2000 250 200 15 PP'!AK11-'2000 250 200 0 PP'!AK11)/('2000 250 200 15 PP'!AK11+'2000 250 200 0 PP'!AK11))^2</f>
        <v>6.5034864135981419E-7</v>
      </c>
      <c r="AL11">
        <f>(2*('2000 250 200 15 PP'!AL11-'2000 250 200 0 PP'!AL11)/('2000 250 200 15 PP'!AL11+'2000 250 200 0 PP'!AL11))^2</f>
        <v>8.458698945855529E-7</v>
      </c>
      <c r="AM11">
        <f>(2*('2000 250 200 15 PP'!AM11-'2000 250 200 0 PP'!AM11)/('2000 250 200 15 PP'!AM11+'2000 250 200 0 PP'!AM11))^2</f>
        <v>9.2408186604252692E-7</v>
      </c>
      <c r="AN11">
        <f>(2*('2000 250 200 15 PP'!AN11-'2000 250 200 0 PP'!AN11)/('2000 250 200 15 PP'!AN11+'2000 250 200 0 PP'!AN11))^2</f>
        <v>4.3386542292877414E-8</v>
      </c>
      <c r="AO11">
        <f>(2*('2000 250 200 15 PP'!AO11-'2000 250 200 0 PP'!AO11)/('2000 250 200 15 PP'!AO11+'2000 250 200 0 PP'!AO11))^2</f>
        <v>2.7115377603980205E-7</v>
      </c>
      <c r="AP11">
        <f>(2*('2000 250 200 15 PP'!AP11-'2000 250 200 0 PP'!AP11)/('2000 250 200 15 PP'!AP11+'2000 250 200 0 PP'!AP11))^2</f>
        <v>5.5324225799443662E-7</v>
      </c>
      <c r="AQ11">
        <f>(2*('2000 250 200 15 PP'!AQ11-'2000 250 200 0 PP'!AQ11)/('2000 250 200 15 PP'!AQ11+'2000 250 200 0 PP'!AQ11))^2</f>
        <v>7.9278658688849711E-7</v>
      </c>
      <c r="AR11">
        <f>(2*('2000 250 200 15 PP'!AR11-'2000 250 200 0 PP'!AR11)/('2000 250 200 15 PP'!AR11+'2000 250 200 0 PP'!AR11))^2</f>
        <v>2.1436634176122635E-8</v>
      </c>
      <c r="AS11">
        <f>(2*('2000 250 200 15 PP'!AS11-'2000 250 200 0 PP'!AS11)/('2000 250 200 15 PP'!AS11+'2000 250 200 0 PP'!AS11))^2</f>
        <v>1.9751189950932703E-7</v>
      </c>
      <c r="AT11">
        <f>(2*('2000 250 200 15 PP'!AT11-'2000 250 200 0 PP'!AT11)/('2000 250 200 15 PP'!AT11+'2000 250 200 0 PP'!AT11))^2</f>
        <v>4.5354011044054766E-7</v>
      </c>
      <c r="AU11">
        <f>(2*('2000 250 200 15 PP'!AU11-'2000 250 200 0 PP'!AU11)/('2000 250 200 15 PP'!AU11+'2000 250 200 0 PP'!AU11))^2</f>
        <v>8.9899323514877064E-9</v>
      </c>
      <c r="AV11">
        <f>(2*('2000 250 200 15 PP'!AV11-'2000 250 200 0 PP'!AV11)/('2000 250 200 15 PP'!AV11+'2000 250 200 0 PP'!AV11))^2</f>
        <v>1.4105933083320714E-7</v>
      </c>
      <c r="AW11">
        <f>(2*('2000 250 200 15 PP'!AW11-'2000 250 200 0 PP'!AW11)/('2000 250 200 15 PP'!AW11+'2000 250 200 0 PP'!AW11))^2</f>
        <v>2.6728175739885806E-9</v>
      </c>
      <c r="AX11">
        <f>('2000 250 200 15 PP'!AX11-'2000 250 200 0 PP'!AX11)^2</f>
        <v>3.1816708101073895E-9</v>
      </c>
      <c r="AY11">
        <f>('2000 250 200 15 PP'!AY11-'2000 250 200 0 PP'!AY11)^2</f>
        <v>6.6461019922496477E-12</v>
      </c>
      <c r="AZ11">
        <f>('2000 250 200 15 PP'!AZ11-'2000 250 200 0 PP'!AZ11)^2</f>
        <v>7.0188019018404436E-10</v>
      </c>
      <c r="BA11">
        <f>('2000 250 200 15 PP'!BA11-'2000 250 200 0 PP'!BA11)^2</f>
        <v>1.1344742951657332E-9</v>
      </c>
      <c r="BB11">
        <f>('2000 250 200 15 PP'!BB11-'2000 250 200 0 PP'!BB11)^2</f>
        <v>1.1477411176463037E-9</v>
      </c>
      <c r="BC11">
        <f>('2000 250 200 15 PP'!BC11-'2000 250 200 0 PP'!BC11)^2</f>
        <v>9.907868646124895E-10</v>
      </c>
      <c r="BD11">
        <f>('2000 250 200 15 PP'!BD11-'2000 250 200 0 PP'!BD11)^2</f>
        <v>7.9568295503608401E-10</v>
      </c>
      <c r="BE11">
        <f>('2000 250 200 15 PP'!BE11-'2000 250 200 0 PP'!BE11)^2</f>
        <v>6.1728853311588712E-10</v>
      </c>
      <c r="BF11">
        <f>('2000 250 200 15 PP'!BF11-'2000 250 200 0 PP'!BF11)^2</f>
        <v>4.380161048627423E-9</v>
      </c>
      <c r="BG11">
        <f>('2000 250 200 15 PP'!BG11-'2000 250 200 0 PP'!BG11)^2</f>
        <v>2.3625692098001992E-11</v>
      </c>
      <c r="BH11">
        <f>('2000 250 200 15 PP'!BH11-'2000 250 200 0 PP'!BH11)^2</f>
        <v>2.1530800818393273E-10</v>
      </c>
      <c r="BI11">
        <f>('2000 250 200 15 PP'!BI11-'2000 250 200 0 PP'!BI11)^2</f>
        <v>3.5120835564443024E-10</v>
      </c>
      <c r="BJ11">
        <f>('2000 250 200 15 PP'!BJ11-'2000 250 200 0 PP'!BJ11)^2</f>
        <v>3.1213026233191071E-10</v>
      </c>
      <c r="BK11">
        <f>('2000 250 200 15 PP'!BK11-'2000 250 200 0 PP'!BK11)^2</f>
        <v>2.3360892806243826E-10</v>
      </c>
      <c r="BL11">
        <f>('2000 250 200 15 PP'!BL11-'2000 250 200 0 PP'!BL11)^2</f>
        <v>1.6302541988730856E-10</v>
      </c>
      <c r="BM11">
        <f>('2000 250 200 15 PP'!BM11-'2000 250 200 0 PP'!BM11)^2</f>
        <v>4.3132629141333582E-9</v>
      </c>
      <c r="BN11">
        <f>('2000 250 200 15 PP'!BN11-'2000 250 200 0 PP'!BN11)^2</f>
        <v>7.4304230266572682E-11</v>
      </c>
      <c r="BO11">
        <f>('2000 250 200 15 PP'!BO11-'2000 250 200 0 PP'!BO11)^2</f>
        <v>4.7368013214218902E-11</v>
      </c>
      <c r="BP11">
        <f>('2000 250 200 15 PP'!BP11-'2000 250 200 0 PP'!BP11)^2</f>
        <v>9.12485590096872E-11</v>
      </c>
      <c r="BQ11">
        <f>('2000 250 200 15 PP'!BQ11-'2000 250 200 0 PP'!BQ11)^2</f>
        <v>7.3845865378478848E-11</v>
      </c>
      <c r="BR11">
        <f>('2000 250 200 15 PP'!BR11-'2000 250 200 0 PP'!BR11)^2</f>
        <v>4.9002223897000837E-11</v>
      </c>
      <c r="BS11">
        <f>('2000 250 200 15 PP'!BS11-'2000 250 200 0 PP'!BS11)^2</f>
        <v>3.8422323165137322E-9</v>
      </c>
      <c r="BT11">
        <f>('2000 250 200 15 PP'!BT11-'2000 250 200 0 PP'!BT11)^2</f>
        <v>9.7359692909578119E-11</v>
      </c>
      <c r="BU11">
        <f>('2000 250 200 15 PP'!BU11-'2000 250 200 0 PP'!BU11)^2</f>
        <v>7.8598741442151779E-12</v>
      </c>
      <c r="BV11">
        <f>('2000 250 200 15 PP'!BV11-'2000 250 200 0 PP'!BV11)^2</f>
        <v>2.3909117223420561E-11</v>
      </c>
      <c r="BW11">
        <f>('2000 250 200 15 PP'!BW11-'2000 250 200 0 PP'!BW11)^2</f>
        <v>1.8235504556478134E-11</v>
      </c>
      <c r="BX11">
        <f>('2000 250 200 15 PP'!BX11-'2000 250 200 0 PP'!BX11)^2</f>
        <v>3.2915130808972929E-9</v>
      </c>
      <c r="BY11">
        <f>('2000 250 200 15 PP'!BY11-'2000 250 200 0 PP'!BY11)^2</f>
        <v>9.689116911590691E-11</v>
      </c>
      <c r="BZ11">
        <f>('2000 250 200 15 PP'!BZ11-'2000 250 200 0 PP'!BZ11)^2</f>
        <v>5.6652674927149748E-13</v>
      </c>
      <c r="CA11">
        <f>('2000 250 200 15 PP'!CA11-'2000 250 200 0 PP'!CA11)^2</f>
        <v>6.4632051155216079E-12</v>
      </c>
      <c r="CB11">
        <f>('2000 250 200 15 PP'!CB11-'2000 250 200 0 PP'!CB11)^2</f>
        <v>2.7763204062111928E-9</v>
      </c>
      <c r="CC11">
        <f>('2000 250 200 15 PP'!CC11-'2000 250 200 0 PP'!CC11)^2</f>
        <v>8.5365948156511838E-11</v>
      </c>
      <c r="CD11">
        <f>('2000 250 200 15 PP'!CD11-'2000 250 200 0 PP'!CD11)^2</f>
        <v>6.6986535463312978E-14</v>
      </c>
      <c r="CE11">
        <f>('2000 250 200 15 PP'!CE11-'2000 250 200 0 PP'!CE11)^2</f>
        <v>2.3313144044339888E-9</v>
      </c>
      <c r="CF11">
        <f>('2000 250 200 15 PP'!CF11-'2000 250 200 0 PP'!CF11)^2</f>
        <v>7.0610939137574348E-11</v>
      </c>
      <c r="CG11">
        <f>('2000 250 200 15 PP'!CG11-'2000 250 200 0 PP'!CG11)^2</f>
        <v>1.9604137288560342E-9</v>
      </c>
    </row>
    <row r="12" spans="1:85">
      <c r="A12">
        <f>'2000 250 200 1'!A13</f>
        <v>9</v>
      </c>
      <c r="B12">
        <f t="shared" si="6"/>
        <v>-90</v>
      </c>
      <c r="C12">
        <f>'2000 250 200 1'!B13</f>
        <v>2.8279999999999998E-3</v>
      </c>
      <c r="D12">
        <f t="shared" si="7"/>
        <v>-2.5485205948751384</v>
      </c>
      <c r="E12">
        <f>(2*('2000 250 200 15 PP'!E12-'2000 250 200 0 PP'!E12)/('2000 250 200 15 PP'!E12+'2000 250 200 0 PP'!E12))^2</f>
        <v>4.2752051849205576E-7</v>
      </c>
      <c r="F12">
        <f>(2*('2000 250 200 15 PP'!F12-'2000 250 200 0 PP'!F12)/('2000 250 200 15 PP'!F12+'2000 250 200 0 PP'!F12))^2</f>
        <v>6.3303574830274269E-7</v>
      </c>
      <c r="G12">
        <f>(2*('2000 250 200 15 PP'!G12-'2000 250 200 0 PP'!G12)/('2000 250 200 15 PP'!G12+'2000 250 200 0 PP'!G12))^2</f>
        <v>6.2358000977061423E-7</v>
      </c>
      <c r="H12">
        <f>(2*('2000 250 200 15 PP'!H12-'2000 250 200 0 PP'!H12)/('2000 250 200 15 PP'!H12+'2000 250 200 0 PP'!H12))^2</f>
        <v>5.3633914055496958E-7</v>
      </c>
      <c r="I12">
        <f>(2*('2000 250 200 15 PP'!I12-'2000 250 200 0 PP'!I12)/('2000 250 200 15 PP'!I12+'2000 250 200 0 PP'!I12))^2</f>
        <v>4.3705571478886803E-7</v>
      </c>
      <c r="J12">
        <f>(2*('2000 250 200 15 PP'!J12-'2000 250 200 0 PP'!J12)/('2000 250 200 15 PP'!J12+'2000 250 200 0 PP'!J12))^2</f>
        <v>3.4908046809413718E-7</v>
      </c>
      <c r="K12">
        <f>(2*('2000 250 200 15 PP'!K12-'2000 250 200 0 PP'!K12)/('2000 250 200 15 PP'!K12+'2000 250 200 0 PP'!K12))^2</f>
        <v>2.7647556349520092E-7</v>
      </c>
      <c r="L12">
        <f>(2*('2000 250 200 15 PP'!L12-'2000 250 200 0 PP'!L12)/('2000 250 200 15 PP'!L12+'2000 250 200 0 PP'!L12))^2</f>
        <v>2.1880956506175674E-7</v>
      </c>
      <c r="M12">
        <f>(2*('2000 250 200 15 PP'!M12-'2000 250 200 0 PP'!M12)/('2000 250 200 15 PP'!M12+'2000 250 200 0 PP'!M12))^2</f>
        <v>1.7390531949156283E-7</v>
      </c>
      <c r="N12">
        <f>(2*('2000 250 200 15 PP'!N12-'2000 250 200 0 PP'!N12)/('2000 250 200 15 PP'!N12+'2000 250 200 0 PP'!N12))^2</f>
        <v>3.233649432086944E-7</v>
      </c>
      <c r="O12">
        <f>(2*('2000 250 200 15 PP'!O12-'2000 250 200 0 PP'!O12)/('2000 250 200 15 PP'!O12+'2000 250 200 0 PP'!O12))^2</f>
        <v>6.4235558237377457E-7</v>
      </c>
      <c r="P12">
        <f>(2*('2000 250 200 15 PP'!P12-'2000 250 200 0 PP'!P12)/('2000 250 200 15 PP'!P12+'2000 250 200 0 PP'!P12))^2</f>
        <v>7.4985055105048623E-7</v>
      </c>
      <c r="Q12">
        <f>(2*('2000 250 200 15 PP'!Q12-'2000 250 200 0 PP'!Q12)/('2000 250 200 15 PP'!Q12+'2000 250 200 0 PP'!Q12))^2</f>
        <v>7.2491191084212401E-7</v>
      </c>
      <c r="R12">
        <f>(2*('2000 250 200 15 PP'!R12-'2000 250 200 0 PP'!R12)/('2000 250 200 15 PP'!R12+'2000 250 200 0 PP'!R12))^2</f>
        <v>6.4322749714440456E-7</v>
      </c>
      <c r="S12">
        <f>(2*('2000 250 200 15 PP'!S12-'2000 250 200 0 PP'!S12)/('2000 250 200 15 PP'!S12+'2000 250 200 0 PP'!S12))^2</f>
        <v>5.5160829244494731E-7</v>
      </c>
      <c r="T12">
        <f>(2*('2000 250 200 15 PP'!T12-'2000 250 200 0 PP'!T12)/('2000 250 200 15 PP'!T12+'2000 250 200 0 PP'!T12))^2</f>
        <v>4.6299385919184456E-7</v>
      </c>
      <c r="U12">
        <f>(2*('2000 250 200 15 PP'!U12-'2000 250 200 0 PP'!U12)/('2000 250 200 15 PP'!U12+'2000 250 200 0 PP'!U12))^2</f>
        <v>3.8388323822723349E-7</v>
      </c>
      <c r="V12">
        <f>(2*('2000 250 200 15 PP'!V12-'2000 250 200 0 PP'!V12)/('2000 250 200 15 PP'!V12+'2000 250 200 0 PP'!V12))^2</f>
        <v>2.1816944828209893E-7</v>
      </c>
      <c r="W12">
        <f>(2*('2000 250 200 15 PP'!W12-'2000 250 200 0 PP'!W12)/('2000 250 200 15 PP'!W12+'2000 250 200 0 PP'!W12))^2</f>
        <v>5.6976593188311444E-7</v>
      </c>
      <c r="X12">
        <f>(2*('2000 250 200 15 PP'!X12-'2000 250 200 0 PP'!X12)/('2000 250 200 15 PP'!X12+'2000 250 200 0 PP'!X12))^2</f>
        <v>7.7502179535060161E-7</v>
      </c>
      <c r="Y12">
        <f>(2*('2000 250 200 15 PP'!Y12-'2000 250 200 0 PP'!Y12)/('2000 250 200 15 PP'!Y12+'2000 250 200 0 PP'!Y12))^2</f>
        <v>8.3411195926713731E-7</v>
      </c>
      <c r="Z12">
        <f>(2*('2000 250 200 15 PP'!Z12-'2000 250 200 0 PP'!Z12)/('2000 250 200 15 PP'!Z12+'2000 250 200 0 PP'!Z12))^2</f>
        <v>7.9460396989386908E-7</v>
      </c>
      <c r="AA12">
        <f>(2*('2000 250 200 15 PP'!AA12-'2000 250 200 0 PP'!AA12)/('2000 250 200 15 PP'!AA12+'2000 250 200 0 PP'!AA12))^2</f>
        <v>7.2621799751161371E-7</v>
      </c>
      <c r="AB12">
        <f>(2*('2000 250 200 15 PP'!AB12-'2000 250 200 0 PP'!AB12)/('2000 250 200 15 PP'!AB12+'2000 250 200 0 PP'!AB12))^2</f>
        <v>6.4417243356586424E-7</v>
      </c>
      <c r="AC12">
        <f>(2*('2000 250 200 15 PP'!AC12-'2000 250 200 0 PP'!AC12)/('2000 250 200 15 PP'!AC12+'2000 250 200 0 PP'!AC12))^2</f>
        <v>1.3658324944345269E-7</v>
      </c>
      <c r="AD12">
        <f>(2*('2000 250 200 15 PP'!AD12-'2000 250 200 0 PP'!AD12)/('2000 250 200 15 PP'!AD12+'2000 250 200 0 PP'!AD12))^2</f>
        <v>4.6685645064518211E-7</v>
      </c>
      <c r="AE12">
        <f>(2*('2000 250 200 15 PP'!AE12-'2000 250 200 0 PP'!AE12)/('2000 250 200 15 PP'!AE12+'2000 250 200 0 PP'!AE12))^2</f>
        <v>7.2999846243310714E-7</v>
      </c>
      <c r="AF12">
        <f>(2*('2000 250 200 15 PP'!AF12-'2000 250 200 0 PP'!AF12)/('2000 250 200 15 PP'!AF12+'2000 250 200 0 PP'!AF12))^2</f>
        <v>8.7451163238969562E-7</v>
      </c>
      <c r="AG12">
        <f>(2*('2000 250 200 15 PP'!AG12-'2000 250 200 0 PP'!AG12)/('2000 250 200 15 PP'!AG12+'2000 250 200 0 PP'!AG12))^2</f>
        <v>8.8107106978552629E-7</v>
      </c>
      <c r="AH12">
        <f>(2*('2000 250 200 15 PP'!AH12-'2000 250 200 0 PP'!AH12)/('2000 250 200 15 PP'!AH12+'2000 250 200 0 PP'!AH12))^2</f>
        <v>8.5001608947710882E-7</v>
      </c>
      <c r="AI12">
        <f>(2*('2000 250 200 15 PP'!AI12-'2000 250 200 0 PP'!AI12)/('2000 250 200 15 PP'!AI12+'2000 250 200 0 PP'!AI12))^2</f>
        <v>8.0215737095184991E-8</v>
      </c>
      <c r="AJ12">
        <f>(2*('2000 250 200 15 PP'!AJ12-'2000 250 200 0 PP'!AJ12)/('2000 250 200 15 PP'!AJ12+'2000 250 200 0 PP'!AJ12))^2</f>
        <v>3.6379463546511573E-7</v>
      </c>
      <c r="AK12">
        <f>(2*('2000 250 200 15 PP'!AK12-'2000 250 200 0 PP'!AK12)/('2000 250 200 15 PP'!AK12+'2000 250 200 0 PP'!AK12))^2</f>
        <v>6.4295715180668636E-7</v>
      </c>
      <c r="AL12">
        <f>(2*('2000 250 200 15 PP'!AL12-'2000 250 200 0 PP'!AL12)/('2000 250 200 15 PP'!AL12+'2000 250 200 0 PP'!AL12))^2</f>
        <v>8.6910133430805629E-7</v>
      </c>
      <c r="AM12">
        <f>(2*('2000 250 200 15 PP'!AM12-'2000 250 200 0 PP'!AM12)/('2000 250 200 15 PP'!AM12+'2000 250 200 0 PP'!AM12))^2</f>
        <v>9.1273442317859361E-7</v>
      </c>
      <c r="AN12">
        <f>(2*('2000 250 200 15 PP'!AN12-'2000 250 200 0 PP'!AN12)/('2000 250 200 15 PP'!AN12+'2000 250 200 0 PP'!AN12))^2</f>
        <v>4.3848500237685754E-8</v>
      </c>
      <c r="AO12">
        <f>(2*('2000 250 200 15 PP'!AO12-'2000 250 200 0 PP'!AO12)/('2000 250 200 15 PP'!AO12+'2000 250 200 0 PP'!AO12))^2</f>
        <v>2.7510086352864107E-7</v>
      </c>
      <c r="AP12">
        <f>(2*('2000 250 200 15 PP'!AP12-'2000 250 200 0 PP'!AP12)/('2000 250 200 15 PP'!AP12+'2000 250 200 0 PP'!AP12))^2</f>
        <v>5.3250718765976022E-7</v>
      </c>
      <c r="AQ12">
        <f>(2*('2000 250 200 15 PP'!AQ12-'2000 250 200 0 PP'!AQ12)/('2000 250 200 15 PP'!AQ12+'2000 250 200 0 PP'!AQ12))^2</f>
        <v>8.3898266148740608E-7</v>
      </c>
      <c r="AR12">
        <f>(2*('2000 250 200 15 PP'!AR12-'2000 250 200 0 PP'!AR12)/('2000 250 200 15 PP'!AR12+'2000 250 200 0 PP'!AR12))^2</f>
        <v>2.1607487758728495E-8</v>
      </c>
      <c r="AS12">
        <f>(2*('2000 250 200 15 PP'!AS12-'2000 250 200 0 PP'!AS12)/('2000 250 200 15 PP'!AS12+'2000 250 200 0 PP'!AS12))^2</f>
        <v>2.063806017186667E-7</v>
      </c>
      <c r="AT12">
        <f>(2*('2000 250 200 15 PP'!AT12-'2000 250 200 0 PP'!AT12)/('2000 250 200 15 PP'!AT12+'2000 250 200 0 PP'!AT12))^2</f>
        <v>4.1003089289907251E-7</v>
      </c>
      <c r="AU12">
        <f>(2*('2000 250 200 15 PP'!AU12-'2000 250 200 0 PP'!AU12)/('2000 250 200 15 PP'!AU12+'2000 250 200 0 PP'!AU12))^2</f>
        <v>8.7980544428182215E-9</v>
      </c>
      <c r="AV12">
        <f>(2*('2000 250 200 15 PP'!AV12-'2000 250 200 0 PP'!AV12)/('2000 250 200 15 PP'!AV12+'2000 250 200 0 PP'!AV12))^2</f>
        <v>1.5869035711884121E-7</v>
      </c>
      <c r="AW12">
        <f>(2*('2000 250 200 15 PP'!AW12-'2000 250 200 0 PP'!AW12)/('2000 250 200 15 PP'!AW12+'2000 250 200 0 PP'!AW12))^2</f>
        <v>2.2125242273910895E-9</v>
      </c>
      <c r="AX12">
        <f>('2000 250 200 15 PP'!AX12-'2000 250 200 0 PP'!AX12)^2</f>
        <v>3.1662250175443504E-9</v>
      </c>
      <c r="AY12">
        <f>('2000 250 200 15 PP'!AY12-'2000 250 200 0 PP'!AY12)^2</f>
        <v>6.9757298205338258E-12</v>
      </c>
      <c r="AZ12">
        <f>('2000 250 200 15 PP'!AZ12-'2000 250 200 0 PP'!AZ12)^2</f>
        <v>7.0338649960047353E-10</v>
      </c>
      <c r="BA12">
        <f>('2000 250 200 15 PP'!BA12-'2000 250 200 0 PP'!BA12)^2</f>
        <v>1.1380844246089903E-9</v>
      </c>
      <c r="BB12">
        <f>('2000 250 200 15 PP'!BB12-'2000 250 200 0 PP'!BB12)^2</f>
        <v>1.1381348186443575E-9</v>
      </c>
      <c r="BC12">
        <f>('2000 250 200 15 PP'!BC12-'2000 250 200 0 PP'!BC12)^2</f>
        <v>9.9223357873600869E-10</v>
      </c>
      <c r="BD12">
        <f>('2000 250 200 15 PP'!BD12-'2000 250 200 0 PP'!BD12)^2</f>
        <v>8.0059009494708612E-10</v>
      </c>
      <c r="BE12">
        <f>('2000 250 200 15 PP'!BE12-'2000 250 200 0 PP'!BE12)^2</f>
        <v>6.1778029063917193E-10</v>
      </c>
      <c r="BF12">
        <f>('2000 250 200 15 PP'!BF12-'2000 250 200 0 PP'!BF12)^2</f>
        <v>4.3606754311261274E-9</v>
      </c>
      <c r="BG12">
        <f>('2000 250 200 15 PP'!BG12-'2000 250 200 0 PP'!BG12)^2</f>
        <v>2.3056707188372356E-11</v>
      </c>
      <c r="BH12">
        <f>('2000 250 200 15 PP'!BH12-'2000 250 200 0 PP'!BH12)^2</f>
        <v>2.1559188229639186E-10</v>
      </c>
      <c r="BI12">
        <f>('2000 250 200 15 PP'!BI12-'2000 250 200 0 PP'!BI12)^2</f>
        <v>3.552051800278599E-10</v>
      </c>
      <c r="BJ12">
        <f>('2000 250 200 15 PP'!BJ12-'2000 250 200 0 PP'!BJ12)^2</f>
        <v>3.0721415277923881E-10</v>
      </c>
      <c r="BK12">
        <f>('2000 250 200 15 PP'!BK12-'2000 250 200 0 PP'!BK12)^2</f>
        <v>2.3304255367690989E-10</v>
      </c>
      <c r="BL12">
        <f>('2000 250 200 15 PP'!BL12-'2000 250 200 0 PP'!BL12)^2</f>
        <v>1.6483228217384576E-10</v>
      </c>
      <c r="BM12">
        <f>('2000 250 200 15 PP'!BM12-'2000 250 200 0 PP'!BM12)^2</f>
        <v>4.2951890750647857E-9</v>
      </c>
      <c r="BN12">
        <f>('2000 250 200 15 PP'!BN12-'2000 250 200 0 PP'!BN12)^2</f>
        <v>7.3314887894409174E-11</v>
      </c>
      <c r="BO12">
        <f>('2000 250 200 15 PP'!BO12-'2000 250 200 0 PP'!BO12)^2</f>
        <v>4.6691131176170015E-11</v>
      </c>
      <c r="BP12">
        <f>('2000 250 200 15 PP'!BP12-'2000 250 200 0 PP'!BP12)^2</f>
        <v>9.454740343357634E-11</v>
      </c>
      <c r="BQ12">
        <f>('2000 250 200 15 PP'!BQ12-'2000 250 200 0 PP'!BQ12)^2</f>
        <v>7.1941011478776282E-11</v>
      </c>
      <c r="BR12">
        <f>('2000 250 200 15 PP'!BR12-'2000 250 200 0 PP'!BR12)^2</f>
        <v>4.8214005910724154E-11</v>
      </c>
      <c r="BS12">
        <f>('2000 250 200 15 PP'!BS12-'2000 250 200 0 PP'!BS12)^2</f>
        <v>3.8271295448805486E-9</v>
      </c>
      <c r="BT12">
        <f>('2000 250 200 15 PP'!BT12-'2000 250 200 0 PP'!BT12)^2</f>
        <v>9.5750194153345819E-11</v>
      </c>
      <c r="BU12">
        <f>('2000 250 200 15 PP'!BU12-'2000 250 200 0 PP'!BU12)^2</f>
        <v>7.0751658296744429E-12</v>
      </c>
      <c r="BV12">
        <f>('2000 250 200 15 PP'!BV12-'2000 250 200 0 PP'!BV12)^2</f>
        <v>2.6155929105510066E-11</v>
      </c>
      <c r="BW12">
        <f>('2000 250 200 15 PP'!BW12-'2000 250 200 0 PP'!BW12)^2</f>
        <v>1.7676421712264051E-11</v>
      </c>
      <c r="BX12">
        <f>('2000 250 200 15 PP'!BX12-'2000 250 200 0 PP'!BX12)^2</f>
        <v>3.2811539200183904E-9</v>
      </c>
      <c r="BY12">
        <f>('2000 250 200 15 PP'!BY12-'2000 250 200 0 PP'!BY12)^2</f>
        <v>9.3825445471385262E-11</v>
      </c>
      <c r="BZ12">
        <f>('2000 250 200 15 PP'!BZ12-'2000 250 200 0 PP'!BZ12)^2</f>
        <v>2.3369941097048147E-13</v>
      </c>
      <c r="CA12">
        <f>('2000 250 200 15 PP'!CA12-'2000 250 200 0 PP'!CA12)^2</f>
        <v>7.8132457961941562E-12</v>
      </c>
      <c r="CB12">
        <f>('2000 250 200 15 PP'!CB12-'2000 250 200 0 PP'!CB12)^2</f>
        <v>2.7738265845597713E-9</v>
      </c>
      <c r="CC12">
        <f>('2000 250 200 15 PP'!CC12-'2000 250 200 0 PP'!CC12)^2</f>
        <v>7.9888094455759088E-11</v>
      </c>
      <c r="CD12">
        <f>('2000 250 200 15 PP'!CD12-'2000 250 200 0 PP'!CD12)^2</f>
        <v>4.5124212981660745E-13</v>
      </c>
      <c r="CE12">
        <f>('2000 250 200 15 PP'!CE12-'2000 250 200 0 PP'!CE12)^2</f>
        <v>2.341902285512228E-9</v>
      </c>
      <c r="CF12">
        <f>('2000 250 200 15 PP'!CF12-'2000 250 200 0 PP'!CF12)^2</f>
        <v>6.2046002586780614E-11</v>
      </c>
      <c r="CG12">
        <f>('2000 250 200 15 PP'!CG12-'2000 250 200 0 PP'!CG12)^2</f>
        <v>1.9912618831419108E-9</v>
      </c>
    </row>
    <row r="13" spans="1:85">
      <c r="A13">
        <f>'2000 250 200 1'!A14</f>
        <v>10</v>
      </c>
      <c r="B13">
        <f t="shared" si="6"/>
        <v>-100</v>
      </c>
      <c r="C13">
        <f>'2000 250 200 1'!B14</f>
        <v>3.1749999999999999E-3</v>
      </c>
      <c r="D13">
        <f t="shared" si="7"/>
        <v>-2.4982562703720057</v>
      </c>
      <c r="E13">
        <f>(2*('2000 250 200 15 PP'!E13-'2000 250 200 0 PP'!E13)/('2000 250 200 15 PP'!E13+'2000 250 200 0 PP'!E13))^2</f>
        <v>4.2765889644813207E-7</v>
      </c>
      <c r="F13">
        <f>(2*('2000 250 200 15 PP'!F13-'2000 250 200 0 PP'!F13)/('2000 250 200 15 PP'!F13+'2000 250 200 0 PP'!F13))^2</f>
        <v>6.3309182548105597E-7</v>
      </c>
      <c r="G13">
        <f>(2*('2000 250 200 15 PP'!G13-'2000 250 200 0 PP'!G13)/('2000 250 200 15 PP'!G13+'2000 250 200 0 PP'!G13))^2</f>
        <v>6.2358946056992108E-7</v>
      </c>
      <c r="H13">
        <f>(2*('2000 250 200 15 PP'!H13-'2000 250 200 0 PP'!H13)/('2000 250 200 15 PP'!H13+'2000 250 200 0 PP'!H13))^2</f>
        <v>5.3632690017014871E-7</v>
      </c>
      <c r="I13">
        <f>(2*('2000 250 200 15 PP'!I13-'2000 250 200 0 PP'!I13)/('2000 250 200 15 PP'!I13+'2000 250 200 0 PP'!I13))^2</f>
        <v>4.3701163245693474E-7</v>
      </c>
      <c r="J13">
        <f>(2*('2000 250 200 15 PP'!J13-'2000 250 200 0 PP'!J13)/('2000 250 200 15 PP'!J13+'2000 250 200 0 PP'!J13))^2</f>
        <v>3.4911585472133589E-7</v>
      </c>
      <c r="K13">
        <f>(2*('2000 250 200 15 PP'!K13-'2000 250 200 0 PP'!K13)/('2000 250 200 15 PP'!K13+'2000 250 200 0 PP'!K13))^2</f>
        <v>2.7649059291419291E-7</v>
      </c>
      <c r="L13">
        <f>(2*('2000 250 200 15 PP'!L13-'2000 250 200 0 PP'!L13)/('2000 250 200 15 PP'!L13+'2000 250 200 0 PP'!L13))^2</f>
        <v>2.1880040422920742E-7</v>
      </c>
      <c r="M13">
        <f>(2*('2000 250 200 15 PP'!M13-'2000 250 200 0 PP'!M13)/('2000 250 200 15 PP'!M13+'2000 250 200 0 PP'!M13))^2</f>
        <v>1.7388894176017372E-7</v>
      </c>
      <c r="N13">
        <f>(2*('2000 250 200 15 PP'!N13-'2000 250 200 0 PP'!N13)/('2000 250 200 15 PP'!N13+'2000 250 200 0 PP'!N13))^2</f>
        <v>3.235335442346479E-7</v>
      </c>
      <c r="O13">
        <f>(2*('2000 250 200 15 PP'!O13-'2000 250 200 0 PP'!O13)/('2000 250 200 15 PP'!O13+'2000 250 200 0 PP'!O13))^2</f>
        <v>6.4245795185523342E-7</v>
      </c>
      <c r="P13">
        <f>(2*('2000 250 200 15 PP'!P13-'2000 250 200 0 PP'!P13)/('2000 250 200 15 PP'!P13+'2000 250 200 0 PP'!P13))^2</f>
        <v>7.4989399193689417E-7</v>
      </c>
      <c r="Q13">
        <f>(2*('2000 250 200 15 PP'!Q13-'2000 250 200 0 PP'!Q13)/('2000 250 200 15 PP'!Q13+'2000 250 200 0 PP'!Q13))^2</f>
        <v>7.2496880931758662E-7</v>
      </c>
      <c r="R13">
        <f>(2*('2000 250 200 15 PP'!R13-'2000 250 200 0 PP'!R13)/('2000 250 200 15 PP'!R13+'2000 250 200 0 PP'!R13))^2</f>
        <v>6.4297038142315294E-7</v>
      </c>
      <c r="S13">
        <f>(2*('2000 250 200 15 PP'!S13-'2000 250 200 0 PP'!S13)/('2000 250 200 15 PP'!S13+'2000 250 200 0 PP'!S13))^2</f>
        <v>5.5170705584881576E-7</v>
      </c>
      <c r="T13">
        <f>(2*('2000 250 200 15 PP'!T13-'2000 250 200 0 PP'!T13)/('2000 250 200 15 PP'!T13+'2000 250 200 0 PP'!T13))^2</f>
        <v>4.6310070075994124E-7</v>
      </c>
      <c r="U13">
        <f>(2*('2000 250 200 15 PP'!U13-'2000 250 200 0 PP'!U13)/('2000 250 200 15 PP'!U13+'2000 250 200 0 PP'!U13))^2</f>
        <v>3.8390766220023154E-7</v>
      </c>
      <c r="V13">
        <f>(2*('2000 250 200 15 PP'!V13-'2000 250 200 0 PP'!V13)/('2000 250 200 15 PP'!V13+'2000 250 200 0 PP'!V13))^2</f>
        <v>2.1834234246893645E-7</v>
      </c>
      <c r="W13">
        <f>(2*('2000 250 200 15 PP'!W13-'2000 250 200 0 PP'!W13)/('2000 250 200 15 PP'!W13+'2000 250 200 0 PP'!W13))^2</f>
        <v>5.6990473819847355E-7</v>
      </c>
      <c r="X13">
        <f>(2*('2000 250 200 15 PP'!X13-'2000 250 200 0 PP'!X13)/('2000 250 200 15 PP'!X13+'2000 250 200 0 PP'!X13))^2</f>
        <v>7.7505140573823465E-7</v>
      </c>
      <c r="Y13">
        <f>(2*('2000 250 200 15 PP'!Y13-'2000 250 200 0 PP'!Y13)/('2000 250 200 15 PP'!Y13+'2000 250 200 0 PP'!Y13))^2</f>
        <v>8.3461640540420923E-7</v>
      </c>
      <c r="Z13">
        <f>(2*('2000 250 200 15 PP'!Z13-'2000 250 200 0 PP'!Z13)/('2000 250 200 15 PP'!Z13+'2000 250 200 0 PP'!Z13))^2</f>
        <v>7.9370889547454406E-7</v>
      </c>
      <c r="AA13">
        <f>(2*('2000 250 200 15 PP'!AA13-'2000 250 200 0 PP'!AA13)/('2000 250 200 15 PP'!AA13+'2000 250 200 0 PP'!AA13))^2</f>
        <v>7.2629509722961394E-7</v>
      </c>
      <c r="AB13">
        <f>(2*('2000 250 200 15 PP'!AB13-'2000 250 200 0 PP'!AB13)/('2000 250 200 15 PP'!AB13+'2000 250 200 0 PP'!AB13))^2</f>
        <v>6.4448799703214131E-7</v>
      </c>
      <c r="AC13">
        <f>(2*('2000 250 200 15 PP'!AC13-'2000 250 200 0 PP'!AC13)/('2000 250 200 15 PP'!AC13+'2000 250 200 0 PP'!AC13))^2</f>
        <v>1.3674337811002118E-7</v>
      </c>
      <c r="AD13">
        <f>(2*('2000 250 200 15 PP'!AD13-'2000 250 200 0 PP'!AD13)/('2000 250 200 15 PP'!AD13+'2000 250 200 0 PP'!AD13))^2</f>
        <v>4.6704072615036107E-7</v>
      </c>
      <c r="AE13">
        <f>(2*('2000 250 200 15 PP'!AE13-'2000 250 200 0 PP'!AE13)/('2000 250 200 15 PP'!AE13+'2000 250 200 0 PP'!AE13))^2</f>
        <v>7.2967817763499181E-7</v>
      </c>
      <c r="AF13">
        <f>(2*('2000 250 200 15 PP'!AF13-'2000 250 200 0 PP'!AF13)/('2000 250 200 15 PP'!AF13+'2000 250 200 0 PP'!AF13))^2</f>
        <v>8.7648264336279419E-7</v>
      </c>
      <c r="AG13">
        <f>(2*('2000 250 200 15 PP'!AG13-'2000 250 200 0 PP'!AG13)/('2000 250 200 15 PP'!AG13+'2000 250 200 0 PP'!AG13))^2</f>
        <v>8.7889157971691843E-7</v>
      </c>
      <c r="AH13">
        <f>(2*('2000 250 200 15 PP'!AH13-'2000 250 200 0 PP'!AH13)/('2000 250 200 15 PP'!AH13+'2000 250 200 0 PP'!AH13))^2</f>
        <v>8.4970644307298541E-7</v>
      </c>
      <c r="AI13">
        <f>(2*('2000 250 200 15 PP'!AI13-'2000 250 200 0 PP'!AI13)/('2000 250 200 15 PP'!AI13+'2000 250 200 0 PP'!AI13))^2</f>
        <v>8.0351187957137456E-8</v>
      </c>
      <c r="AJ13">
        <f>(2*('2000 250 200 15 PP'!AJ13-'2000 250 200 0 PP'!AJ13)/('2000 250 200 15 PP'!AJ13+'2000 250 200 0 PP'!AJ13))^2</f>
        <v>3.6413947553651049E-7</v>
      </c>
      <c r="AK13">
        <f>(2*('2000 250 200 15 PP'!AK13-'2000 250 200 0 PP'!AK13)/('2000 250 200 15 PP'!AK13+'2000 250 200 0 PP'!AK13))^2</f>
        <v>6.4136295570282886E-7</v>
      </c>
      <c r="AL13">
        <f>(2*('2000 250 200 15 PP'!AL13-'2000 250 200 0 PP'!AL13)/('2000 250 200 15 PP'!AL13+'2000 250 200 0 PP'!AL13))^2</f>
        <v>8.7449140657784409E-7</v>
      </c>
      <c r="AM13">
        <f>(2*('2000 250 200 15 PP'!AM13-'2000 250 200 0 PP'!AM13)/('2000 250 200 15 PP'!AM13+'2000 250 200 0 PP'!AM13))^2</f>
        <v>9.086176443445617E-7</v>
      </c>
      <c r="AN13">
        <f>(2*('2000 250 200 15 PP'!AN13-'2000 250 200 0 PP'!AN13)/('2000 250 200 15 PP'!AN13+'2000 250 200 0 PP'!AN13))^2</f>
        <v>4.3944098265754203E-8</v>
      </c>
      <c r="AO13">
        <f>(2*('2000 250 200 15 PP'!AO13-'2000 250 200 0 PP'!AO13)/('2000 250 200 15 PP'!AO13+'2000 250 200 0 PP'!AO13))^2</f>
        <v>2.7593297618265334E-7</v>
      </c>
      <c r="AP13">
        <f>(2*('2000 250 200 15 PP'!AP13-'2000 250 200 0 PP'!AP13)/('2000 250 200 15 PP'!AP13+'2000 250 200 0 PP'!AP13))^2</f>
        <v>5.2793407608256253E-7</v>
      </c>
      <c r="AQ13">
        <f>(2*('2000 250 200 15 PP'!AQ13-'2000 250 200 0 PP'!AQ13)/('2000 250 200 15 PP'!AQ13+'2000 250 200 0 PP'!AQ13))^2</f>
        <v>8.508251091597718E-7</v>
      </c>
      <c r="AR13">
        <f>(2*('2000 250 200 15 PP'!AR13-'2000 250 200 0 PP'!AR13)/('2000 250 200 15 PP'!AR13+'2000 250 200 0 PP'!AR13))^2</f>
        <v>2.1641682001408729E-8</v>
      </c>
      <c r="AS13">
        <f>(2*('2000 250 200 15 PP'!AS13-'2000 250 200 0 PP'!AS13)/('2000 250 200 15 PP'!AS13+'2000 250 200 0 PP'!AS13))^2</f>
        <v>2.0832744273506565E-7</v>
      </c>
      <c r="AT13">
        <f>(2*('2000 250 200 15 PP'!AT13-'2000 250 200 0 PP'!AT13)/('2000 250 200 15 PP'!AT13+'2000 250 200 0 PP'!AT13))^2</f>
        <v>4.0018094416334873E-7</v>
      </c>
      <c r="AU13">
        <f>(2*('2000 250 200 15 PP'!AU13-'2000 250 200 0 PP'!AU13)/('2000 250 200 15 PP'!AU13+'2000 250 200 0 PP'!AU13))^2</f>
        <v>8.7542750191273921E-9</v>
      </c>
      <c r="AV13">
        <f>(2*('2000 250 200 15 PP'!AV13-'2000 250 200 0 PP'!AV13)/('2000 250 200 15 PP'!AV13+'2000 250 200 0 PP'!AV13))^2</f>
        <v>1.6278437357690568E-7</v>
      </c>
      <c r="AW13">
        <f>(2*('2000 250 200 15 PP'!AW13-'2000 250 200 0 PP'!AW13)/('2000 250 200 15 PP'!AW13+'2000 250 200 0 PP'!AW13))^2</f>
        <v>2.1145480600543023E-9</v>
      </c>
      <c r="AX13">
        <f>('2000 250 200 15 PP'!AX13-'2000 250 200 0 PP'!AX13)^2</f>
        <v>3.163073738988584E-9</v>
      </c>
      <c r="AY13">
        <f>('2000 250 200 15 PP'!AY13-'2000 250 200 0 PP'!AY13)^2</f>
        <v>7.0443275249642514E-12</v>
      </c>
      <c r="AZ13">
        <f>('2000 250 200 15 PP'!AZ13-'2000 250 200 0 PP'!AZ13)^2</f>
        <v>7.0373854761516286E-10</v>
      </c>
      <c r="BA13">
        <f>('2000 250 200 15 PP'!BA13-'2000 250 200 0 PP'!BA13)^2</f>
        <v>1.1388827404897647E-9</v>
      </c>
      <c r="BB13">
        <f>('2000 250 200 15 PP'!BB13-'2000 250 200 0 PP'!BB13)^2</f>
        <v>1.1360856639612272E-9</v>
      </c>
      <c r="BC13">
        <f>('2000 250 200 15 PP'!BC13-'2000 250 200 0 PP'!BC13)^2</f>
        <v>9.9271139475415891E-10</v>
      </c>
      <c r="BD13">
        <f>('2000 250 200 15 PP'!BD13-'2000 250 200 0 PP'!BD13)^2</f>
        <v>8.0125467857333964E-10</v>
      </c>
      <c r="BE13">
        <f>('2000 250 200 15 PP'!BE13-'2000 250 200 0 PP'!BE13)^2</f>
        <v>6.1802000967805815E-10</v>
      </c>
      <c r="BF13">
        <f>('2000 250 200 15 PP'!BF13-'2000 250 200 0 PP'!BF13)^2</f>
        <v>4.3567005449776135E-9</v>
      </c>
      <c r="BG13">
        <f>('2000 250 200 15 PP'!BG13-'2000 250 200 0 PP'!BG13)^2</f>
        <v>2.2943097416295857E-11</v>
      </c>
      <c r="BH13">
        <f>('2000 250 200 15 PP'!BH13-'2000 250 200 0 PP'!BH13)^2</f>
        <v>2.1566511735001825E-10</v>
      </c>
      <c r="BI13">
        <f>('2000 250 200 15 PP'!BI13-'2000 250 200 0 PP'!BI13)^2</f>
        <v>3.5607701055964139E-10</v>
      </c>
      <c r="BJ13">
        <f>('2000 250 200 15 PP'!BJ13-'2000 250 200 0 PP'!BJ13)^2</f>
        <v>3.0612782624717556E-10</v>
      </c>
      <c r="BK13">
        <f>('2000 250 200 15 PP'!BK13-'2000 250 200 0 PP'!BK13)^2</f>
        <v>2.3308710272830618E-10</v>
      </c>
      <c r="BL13">
        <f>('2000 250 200 15 PP'!BL13-'2000 250 200 0 PP'!BL13)^2</f>
        <v>1.650353795624327E-10</v>
      </c>
      <c r="BM13">
        <f>('2000 250 200 15 PP'!BM13-'2000 250 200 0 PP'!BM13)^2</f>
        <v>4.2914861002056409E-9</v>
      </c>
      <c r="BN13">
        <f>('2000 250 200 15 PP'!BN13-'2000 250 200 0 PP'!BN13)^2</f>
        <v>7.3119426350404855E-11</v>
      </c>
      <c r="BO13">
        <f>('2000 250 200 15 PP'!BO13-'2000 250 200 0 PP'!BO13)^2</f>
        <v>4.6550060794152124E-11</v>
      </c>
      <c r="BP13">
        <f>('2000 250 200 15 PP'!BP13-'2000 250 200 0 PP'!BP13)^2</f>
        <v>9.5281560808695596E-11</v>
      </c>
      <c r="BQ13">
        <f>('2000 250 200 15 PP'!BQ13-'2000 250 200 0 PP'!BQ13)^2</f>
        <v>7.1464143704727934E-11</v>
      </c>
      <c r="BR13">
        <f>('2000 250 200 15 PP'!BR13-'2000 250 200 0 PP'!BR13)^2</f>
        <v>4.8171049817508827E-11</v>
      </c>
      <c r="BS13">
        <f>('2000 250 200 15 PP'!BS13-'2000 250 200 0 PP'!BS13)^2</f>
        <v>3.8240115332218709E-9</v>
      </c>
      <c r="BT13">
        <f>('2000 250 200 15 PP'!BT13-'2000 250 200 0 PP'!BT13)^2</f>
        <v>9.5426530440131211E-11</v>
      </c>
      <c r="BU13">
        <f>('2000 250 200 15 PP'!BU13-'2000 250 200 0 PP'!BU13)^2</f>
        <v>6.910767128863093E-12</v>
      </c>
      <c r="BV13">
        <f>('2000 250 200 15 PP'!BV13-'2000 250 200 0 PP'!BV13)^2</f>
        <v>2.6686685043808709E-11</v>
      </c>
      <c r="BW13">
        <f>('2000 250 200 15 PP'!BW13-'2000 250 200 0 PP'!BW13)^2</f>
        <v>1.7477577597131307E-11</v>
      </c>
      <c r="BX13">
        <f>('2000 250 200 15 PP'!BX13-'2000 250 200 0 PP'!BX13)^2</f>
        <v>3.2789976048043725E-9</v>
      </c>
      <c r="BY13">
        <f>('2000 250 200 15 PP'!BY13-'2000 250 200 0 PP'!BY13)^2</f>
        <v>9.3190044206319062E-11</v>
      </c>
      <c r="BZ13">
        <f>('2000 250 200 15 PP'!BZ13-'2000 250 200 0 PP'!BZ13)^2</f>
        <v>1.7921868665740453E-13</v>
      </c>
      <c r="CA13">
        <f>('2000 250 200 15 PP'!CA13-'2000 250 200 0 PP'!CA13)^2</f>
        <v>8.1725626318458109E-12</v>
      </c>
      <c r="CB13">
        <f>('2000 250 200 15 PP'!CB13-'2000 250 200 0 PP'!CB13)^2</f>
        <v>2.7733152154990078E-9</v>
      </c>
      <c r="CC13">
        <f>('2000 250 200 15 PP'!CC13-'2000 250 200 0 PP'!CC13)^2</f>
        <v>7.8728416734702375E-11</v>
      </c>
      <c r="CD13">
        <f>('2000 250 200 15 PP'!CD13-'2000 250 200 0 PP'!CD13)^2</f>
        <v>5.9017415062152422E-13</v>
      </c>
      <c r="CE13">
        <f>('2000 250 200 15 PP'!CE13-'2000 250 200 0 PP'!CE13)^2</f>
        <v>2.3442237896569613E-9</v>
      </c>
      <c r="CF13">
        <f>('2000 250 200 15 PP'!CF13-'2000 250 200 0 PP'!CF13)^2</f>
        <v>6.0205291206980629E-11</v>
      </c>
      <c r="CG13">
        <f>('2000 250 200 15 PP'!CG13-'2000 250 200 0 PP'!CG13)^2</f>
        <v>1.9981567990154246E-9</v>
      </c>
    </row>
    <row r="14" spans="1:85">
      <c r="A14">
        <f>'2000 250 200 1'!A15</f>
        <v>11</v>
      </c>
      <c r="B14">
        <f t="shared" si="6"/>
        <v>-110</v>
      </c>
      <c r="C14">
        <f>'2000 250 200 1'!B15</f>
        <v>3.5639999999999999E-3</v>
      </c>
      <c r="D14">
        <f t="shared" si="7"/>
        <v>-2.4480623046351626</v>
      </c>
      <c r="E14">
        <f>(2*('2000 250 200 15 PP'!E14-'2000 250 200 0 PP'!E14)/('2000 250 200 15 PP'!E14+'2000 250 200 0 PP'!E14))^2</f>
        <v>4.2710664564207487E-7</v>
      </c>
      <c r="F14">
        <f>(2*('2000 250 200 15 PP'!F14-'2000 250 200 0 PP'!F14)/('2000 250 200 15 PP'!F14+'2000 250 200 0 PP'!F14))^2</f>
        <v>6.3286865493290389E-7</v>
      </c>
      <c r="G14">
        <f>(2*('2000 250 200 15 PP'!G14-'2000 250 200 0 PP'!G14)/('2000 250 200 15 PP'!G14+'2000 250 200 0 PP'!G14))^2</f>
        <v>6.2355437286615241E-7</v>
      </c>
      <c r="H14">
        <f>(2*('2000 250 200 15 PP'!H14-'2000 250 200 0 PP'!H14)/('2000 250 200 15 PP'!H14+'2000 250 200 0 PP'!H14))^2</f>
        <v>5.3636783736174582E-7</v>
      </c>
      <c r="I14">
        <f>(2*('2000 250 200 15 PP'!I14-'2000 250 200 0 PP'!I14)/('2000 250 200 15 PP'!I14+'2000 250 200 0 PP'!I14))^2</f>
        <v>4.3717579787611932E-7</v>
      </c>
      <c r="J14">
        <f>(2*('2000 250 200 15 PP'!J14-'2000 250 200 0 PP'!J14)/('2000 250 200 15 PP'!J14+'2000 250 200 0 PP'!J14))^2</f>
        <v>3.4897591647879776E-7</v>
      </c>
      <c r="K14">
        <f>(2*('2000 250 200 15 PP'!K14-'2000 250 200 0 PP'!K14)/('2000 250 200 15 PP'!K14+'2000 250 200 0 PP'!K14))^2</f>
        <v>2.7640668035581001E-7</v>
      </c>
      <c r="L14">
        <f>(2*('2000 250 200 15 PP'!L14-'2000 250 200 0 PP'!L14)/('2000 250 200 15 PP'!L14+'2000 250 200 0 PP'!L14))^2</f>
        <v>2.1885405596099514E-7</v>
      </c>
      <c r="M14">
        <f>(2*('2000 250 200 15 PP'!M14-'2000 250 200 0 PP'!M14)/('2000 250 200 15 PP'!M14+'2000 250 200 0 PP'!M14))^2</f>
        <v>1.739570054406759E-7</v>
      </c>
      <c r="N14">
        <f>(2*('2000 250 200 15 PP'!N14-'2000 250 200 0 PP'!N14)/('2000 250 200 15 PP'!N14+'2000 250 200 0 PP'!N14))^2</f>
        <v>3.2286042278080102E-7</v>
      </c>
      <c r="O14">
        <f>(2*('2000 250 200 15 PP'!O14-'2000 250 200 0 PP'!O14)/('2000 250 200 15 PP'!O14+'2000 250 200 0 PP'!O14))^2</f>
        <v>6.4204806958908594E-7</v>
      </c>
      <c r="P14">
        <f>(2*('2000 250 200 15 PP'!P14-'2000 250 200 0 PP'!P14)/('2000 250 200 15 PP'!P14+'2000 250 200 0 PP'!P14))^2</f>
        <v>7.497405585019702E-7</v>
      </c>
      <c r="Q14">
        <f>(2*('2000 250 200 15 PP'!Q14-'2000 250 200 0 PP'!Q14)/('2000 250 200 15 PP'!Q14+'2000 250 200 0 PP'!Q14))^2</f>
        <v>7.2474090768819254E-7</v>
      </c>
      <c r="R14">
        <f>(2*('2000 250 200 15 PP'!R14-'2000 250 200 0 PP'!R14)/('2000 250 200 15 PP'!R14+'2000 250 200 0 PP'!R14))^2</f>
        <v>6.4394962396454723E-7</v>
      </c>
      <c r="S14">
        <f>(2*('2000 250 200 15 PP'!S14-'2000 250 200 0 PP'!S14)/('2000 250 200 15 PP'!S14+'2000 250 200 0 PP'!S14))^2</f>
        <v>5.5140079124757824E-7</v>
      </c>
      <c r="T14">
        <f>(2*('2000 250 200 15 PP'!T14-'2000 250 200 0 PP'!T14)/('2000 250 200 15 PP'!T14+'2000 250 200 0 PP'!T14))^2</f>
        <v>4.6249519578535117E-7</v>
      </c>
      <c r="U14">
        <f>(2*('2000 250 200 15 PP'!U14-'2000 250 200 0 PP'!U14)/('2000 250 200 15 PP'!U14+'2000 250 200 0 PP'!U14))^2</f>
        <v>3.8388549062683051E-7</v>
      </c>
      <c r="V14">
        <f>(2*('2000 250 200 15 PP'!V14-'2000 250 200 0 PP'!V14)/('2000 250 200 15 PP'!V14+'2000 250 200 0 PP'!V14))^2</f>
        <v>2.1765242786953513E-7</v>
      </c>
      <c r="W14">
        <f>(2*('2000 250 200 15 PP'!W14-'2000 250 200 0 PP'!W14)/('2000 250 200 15 PP'!W14+'2000 250 200 0 PP'!W14))^2</f>
        <v>5.6933641295866516E-7</v>
      </c>
      <c r="X14">
        <f>(2*('2000 250 200 15 PP'!X14-'2000 250 200 0 PP'!X14)/('2000 250 200 15 PP'!X14+'2000 250 200 0 PP'!X14))^2</f>
        <v>7.7497501042576077E-7</v>
      </c>
      <c r="Y14">
        <f>(2*('2000 250 200 15 PP'!Y14-'2000 250 200 0 PP'!Y14)/('2000 250 200 15 PP'!Y14+'2000 250 200 0 PP'!Y14))^2</f>
        <v>8.3266787917085961E-7</v>
      </c>
      <c r="Z14">
        <f>(2*('2000 250 200 15 PP'!Z14-'2000 250 200 0 PP'!Z14)/('2000 250 200 15 PP'!Z14+'2000 250 200 0 PP'!Z14))^2</f>
        <v>7.9698746519231947E-7</v>
      </c>
      <c r="AA14">
        <f>(2*('2000 250 200 15 PP'!AA14-'2000 250 200 0 PP'!AA14)/('2000 250 200 15 PP'!AA14+'2000 250 200 0 PP'!AA14))^2</f>
        <v>7.266675467427926E-7</v>
      </c>
      <c r="AB14">
        <f>(2*('2000 250 200 15 PP'!AB14-'2000 250 200 0 PP'!AB14)/('2000 250 200 15 PP'!AB14+'2000 250 200 0 PP'!AB14))^2</f>
        <v>6.4240661598048579E-7</v>
      </c>
      <c r="AC14">
        <f>(2*('2000 250 200 15 PP'!AC14-'2000 250 200 0 PP'!AC14)/('2000 250 200 15 PP'!AC14+'2000 250 200 0 PP'!AC14))^2</f>
        <v>1.3610667264748815E-7</v>
      </c>
      <c r="AD14">
        <f>(2*('2000 250 200 15 PP'!AD14-'2000 250 200 0 PP'!AD14)/('2000 250 200 15 PP'!AD14+'2000 250 200 0 PP'!AD14))^2</f>
        <v>4.6626888404463406E-7</v>
      </c>
      <c r="AE14">
        <f>(2*('2000 250 200 15 PP'!AE14-'2000 250 200 0 PP'!AE14)/('2000 250 200 15 PP'!AE14+'2000 250 200 0 PP'!AE14))^2</f>
        <v>7.3098008865725548E-7</v>
      </c>
      <c r="AF14">
        <f>(2*('2000 250 200 15 PP'!AF14-'2000 250 200 0 PP'!AF14)/('2000 250 200 15 PP'!AF14+'2000 250 200 0 PP'!AF14))^2</f>
        <v>8.6906976938398819E-7</v>
      </c>
      <c r="AG14">
        <f>(2*('2000 250 200 15 PP'!AG14-'2000 250 200 0 PP'!AG14)/('2000 250 200 15 PP'!AG14+'2000 250 200 0 PP'!AG14))^2</f>
        <v>8.8599859829608901E-7</v>
      </c>
      <c r="AH14">
        <f>(2*('2000 250 200 15 PP'!AH14-'2000 250 200 0 PP'!AH14)/('2000 250 200 15 PP'!AH14+'2000 250 200 0 PP'!AH14))^2</f>
        <v>8.5405255401719832E-7</v>
      </c>
      <c r="AI14">
        <f>(2*('2000 250 200 15 PP'!AI14-'2000 250 200 0 PP'!AI14)/('2000 250 200 15 PP'!AI14+'2000 250 200 0 PP'!AI14))^2</f>
        <v>7.9816439410852864E-8</v>
      </c>
      <c r="AJ14">
        <f>(2*('2000 250 200 15 PP'!AJ14-'2000 250 200 0 PP'!AJ14)/('2000 250 200 15 PP'!AJ14+'2000 250 200 0 PP'!AJ14))^2</f>
        <v>3.6271578904357517E-7</v>
      </c>
      <c r="AK14">
        <f>(2*('2000 250 200 15 PP'!AK14-'2000 250 200 0 PP'!AK14)/('2000 250 200 15 PP'!AK14+'2000 250 200 0 PP'!AK14))^2</f>
        <v>6.4752041250137519E-7</v>
      </c>
      <c r="AL14">
        <f>(2*('2000 250 200 15 PP'!AL14-'2000 250 200 0 PP'!AL14)/('2000 250 200 15 PP'!AL14+'2000 250 200 0 PP'!AL14))^2</f>
        <v>8.5518029603496666E-7</v>
      </c>
      <c r="AM14">
        <f>(2*('2000 250 200 15 PP'!AM14-'2000 250 200 0 PP'!AM14)/('2000 250 200 15 PP'!AM14+'2000 250 200 0 PP'!AM14))^2</f>
        <v>9.185739271175046E-7</v>
      </c>
      <c r="AN14">
        <f>(2*('2000 250 200 15 PP'!AN14-'2000 250 200 0 PP'!AN14)/('2000 250 200 15 PP'!AN14+'2000 250 200 0 PP'!AN14))^2</f>
        <v>4.3570306883555794E-8</v>
      </c>
      <c r="AO14">
        <f>(2*('2000 250 200 15 PP'!AO14-'2000 250 200 0 PP'!AO14)/('2000 250 200 15 PP'!AO14+'2000 250 200 0 PP'!AO14))^2</f>
        <v>2.7262785130175926E-7</v>
      </c>
      <c r="AP14">
        <f>(2*('2000 250 200 15 PP'!AP14-'2000 250 200 0 PP'!AP14)/('2000 250 200 15 PP'!AP14+'2000 250 200 0 PP'!AP14))^2</f>
        <v>5.4506647886265523E-7</v>
      </c>
      <c r="AQ14">
        <f>(2*('2000 250 200 15 PP'!AQ14-'2000 250 200 0 PP'!AQ14)/('2000 250 200 15 PP'!AQ14+'2000 250 200 0 PP'!AQ14))^2</f>
        <v>8.1182860145503541E-7</v>
      </c>
      <c r="AR14">
        <f>(2*('2000 250 200 15 PP'!AR14-'2000 250 200 0 PP'!AR14)/('2000 250 200 15 PP'!AR14+'2000 250 200 0 PP'!AR14))^2</f>
        <v>2.1509053884613484E-8</v>
      </c>
      <c r="AS14">
        <f>(2*('2000 250 200 15 PP'!AS14-'2000 250 200 0 PP'!AS14)/('2000 250 200 15 PP'!AS14+'2000 250 200 0 PP'!AS14))^2</f>
        <v>2.0089007014203521E-7</v>
      </c>
      <c r="AT14">
        <f>(2*('2000 250 200 15 PP'!AT14-'2000 250 200 0 PP'!AT14)/('2000 250 200 15 PP'!AT14+'2000 250 200 0 PP'!AT14))^2</f>
        <v>4.3585670516991719E-7</v>
      </c>
      <c r="AU14">
        <f>(2*('2000 250 200 15 PP'!AU14-'2000 250 200 0 PP'!AU14)/('2000 250 200 15 PP'!AU14+'2000 250 200 0 PP'!AU14))^2</f>
        <v>8.920593051484878E-9</v>
      </c>
      <c r="AV14">
        <f>(2*('2000 250 200 15 PP'!AV14-'2000 250 200 0 PP'!AV14)/('2000 250 200 15 PP'!AV14+'2000 250 200 0 PP'!AV14))^2</f>
        <v>1.4782889367333325E-7</v>
      </c>
      <c r="AW14">
        <f>(2*('2000 250 200 15 PP'!AW14-'2000 250 200 0 PP'!AW14)/('2000 250 200 15 PP'!AW14+'2000 250 200 0 PP'!AW14))^2</f>
        <v>2.4908237881140026E-9</v>
      </c>
      <c r="AX14">
        <f>('2000 250 200 15 PP'!AX14-'2000 250 200 0 PP'!AX14)^2</f>
        <v>3.1756825363901363E-9</v>
      </c>
      <c r="AY14">
        <f>('2000 250 200 15 PP'!AY14-'2000 250 200 0 PP'!AY14)^2</f>
        <v>6.7696167460325265E-12</v>
      </c>
      <c r="AZ14">
        <f>('2000 250 200 15 PP'!AZ14-'2000 250 200 0 PP'!AZ14)^2</f>
        <v>7.025083702073608E-10</v>
      </c>
      <c r="BA14">
        <f>('2000 250 200 15 PP'!BA14-'2000 250 200 0 PP'!BA14)^2</f>
        <v>1.1358086293672099E-9</v>
      </c>
      <c r="BB14">
        <f>('2000 250 200 15 PP'!BB14-'2000 250 200 0 PP'!BB14)^2</f>
        <v>1.1439498679434919E-9</v>
      </c>
      <c r="BC14">
        <f>('2000 250 200 15 PP'!BC14-'2000 250 200 0 PP'!BC14)^2</f>
        <v>9.915340634206897E-10</v>
      </c>
      <c r="BD14">
        <f>('2000 250 200 15 PP'!BD14-'2000 250 200 0 PP'!BD14)^2</f>
        <v>7.9747409868821676E-10</v>
      </c>
      <c r="BE14">
        <f>('2000 250 200 15 PP'!BE14-'2000 250 200 0 PP'!BE14)^2</f>
        <v>6.1742870396754824E-10</v>
      </c>
      <c r="BF14">
        <f>('2000 250 200 15 PP'!BF14-'2000 250 200 0 PP'!BF14)^2</f>
        <v>4.3725905923182093E-9</v>
      </c>
      <c r="BG14">
        <f>('2000 250 200 15 PP'!BG14-'2000 250 200 0 PP'!BG14)^2</f>
        <v>2.3413228781772732E-11</v>
      </c>
      <c r="BH14">
        <f>('2000 250 200 15 PP'!BH14-'2000 250 200 0 PP'!BH14)^2</f>
        <v>2.1545226541727666E-10</v>
      </c>
      <c r="BI14">
        <f>('2000 250 200 15 PP'!BI14-'2000 250 200 0 PP'!BI14)^2</f>
        <v>3.5273593241700549E-10</v>
      </c>
      <c r="BJ14">
        <f>('2000 250 200 15 PP'!BJ14-'2000 250 200 0 PP'!BJ14)^2</f>
        <v>3.1014482677647285E-10</v>
      </c>
      <c r="BK14">
        <f>('2000 250 200 15 PP'!BK14-'2000 250 200 0 PP'!BK14)^2</f>
        <v>2.334948664764797E-10</v>
      </c>
      <c r="BL14">
        <f>('2000 250 200 15 PP'!BL14-'2000 250 200 0 PP'!BL14)^2</f>
        <v>1.6369460248262234E-10</v>
      </c>
      <c r="BM14">
        <f>('2000 250 200 15 PP'!BM14-'2000 250 200 0 PP'!BM14)^2</f>
        <v>4.3061935921109331E-9</v>
      </c>
      <c r="BN14">
        <f>('2000 250 200 15 PP'!BN14-'2000 250 200 0 PP'!BN14)^2</f>
        <v>7.3945068751277767E-11</v>
      </c>
      <c r="BO14">
        <f>('2000 250 200 15 PP'!BO14-'2000 250 200 0 PP'!BO14)^2</f>
        <v>4.7122763637472562E-11</v>
      </c>
      <c r="BP14">
        <f>('2000 250 200 15 PP'!BP14-'2000 250 200 0 PP'!BP14)^2</f>
        <v>9.2536057170099977E-11</v>
      </c>
      <c r="BQ14">
        <f>('2000 250 200 15 PP'!BQ14-'2000 250 200 0 PP'!BQ14)^2</f>
        <v>7.3037635443589652E-11</v>
      </c>
      <c r="BR14">
        <f>('2000 250 200 15 PP'!BR14-'2000 250 200 0 PP'!BR14)^2</f>
        <v>4.8746888685263051E-11</v>
      </c>
      <c r="BS14">
        <f>('2000 250 200 15 PP'!BS14-'2000 250 200 0 PP'!BS14)^2</f>
        <v>3.8362489681256948E-9</v>
      </c>
      <c r="BT14">
        <f>('2000 250 200 15 PP'!BT14-'2000 250 200 0 PP'!BT14)^2</f>
        <v>9.6775334282271968E-11</v>
      </c>
      <c r="BU14">
        <f>('2000 250 200 15 PP'!BU14-'2000 250 200 0 PP'!BU14)^2</f>
        <v>7.5548716092752233E-12</v>
      </c>
      <c r="BV14">
        <f>('2000 250 200 15 PP'!BV14-'2000 250 200 0 PP'!BV14)^2</f>
        <v>2.4799473098829989E-11</v>
      </c>
      <c r="BW14">
        <f>('2000 250 200 15 PP'!BW14-'2000 250 200 0 PP'!BW14)^2</f>
        <v>1.7968013663192486E-11</v>
      </c>
      <c r="BX14">
        <f>('2000 250 200 15 PP'!BX14-'2000 250 200 0 PP'!BX14)^2</f>
        <v>3.2872830033350412E-9</v>
      </c>
      <c r="BY14">
        <f>('2000 250 200 15 PP'!BY14-'2000 250 200 0 PP'!BY14)^2</f>
        <v>9.574423883473064E-11</v>
      </c>
      <c r="BZ14">
        <f>('2000 250 200 15 PP'!BZ14-'2000 250 200 0 PP'!BZ14)^2</f>
        <v>4.1875785972448007E-13</v>
      </c>
      <c r="CA14">
        <f>('2000 250 200 15 PP'!CA14-'2000 250 200 0 PP'!CA14)^2</f>
        <v>7.0067448221701756E-12</v>
      </c>
      <c r="CB14">
        <f>('2000 250 200 15 PP'!CB14-'2000 250 200 0 PP'!CB14)^2</f>
        <v>2.7750512655093559E-9</v>
      </c>
      <c r="CC14">
        <f>('2000 250 200 15 PP'!CC14-'2000 250 200 0 PP'!CC14)^2</f>
        <v>8.3252093507626121E-11</v>
      </c>
      <c r="CD14">
        <f>('2000 250 200 15 PP'!CD14-'2000 250 200 0 PP'!CD14)^2</f>
        <v>1.7990594313622118E-13</v>
      </c>
      <c r="CE14">
        <f>('2000 250 200 15 PP'!CE14-'2000 250 200 0 PP'!CE14)^2</f>
        <v>2.3350713334295986E-9</v>
      </c>
      <c r="CF14">
        <f>('2000 250 200 15 PP'!CF14-'2000 250 200 0 PP'!CF14)^2</f>
        <v>6.7204208503519208E-11</v>
      </c>
      <c r="CG14">
        <f>('2000 250 200 15 PP'!CG14-'2000 250 200 0 PP'!CG14)^2</f>
        <v>1.9720850226197212E-9</v>
      </c>
    </row>
    <row r="15" spans="1:85">
      <c r="A15">
        <f>'2000 250 200 1'!A16</f>
        <v>12</v>
      </c>
      <c r="B15">
        <f t="shared" si="6"/>
        <v>-120</v>
      </c>
      <c r="C15">
        <f>'2000 250 200 1'!B16</f>
        <v>4.0000000000000001E-3</v>
      </c>
      <c r="D15">
        <f t="shared" si="7"/>
        <v>-2.3979400086720375</v>
      </c>
      <c r="E15">
        <f>(2*('2000 250 200 15 PP'!E15-'2000 250 200 0 PP'!E15)/('2000 250 200 15 PP'!E15+'2000 250 200 0 PP'!E15))^2</f>
        <v>4.2619546559735628E-7</v>
      </c>
      <c r="F15">
        <f>(2*('2000 250 200 15 PP'!F15-'2000 250 200 0 PP'!F15)/('2000 250 200 15 PP'!F15+'2000 250 200 0 PP'!F15))^2</f>
        <v>6.3249660458322098E-7</v>
      </c>
      <c r="G15">
        <f>(2*('2000 250 200 15 PP'!G15-'2000 250 200 0 PP'!G15)/('2000 250 200 15 PP'!G15+'2000 250 200 0 PP'!G15))^2</f>
        <v>6.2349514118461093E-7</v>
      </c>
      <c r="H15">
        <f>(2*('2000 250 200 15 PP'!H15-'2000 250 200 0 PP'!H15)/('2000 250 200 15 PP'!H15+'2000 250 200 0 PP'!H15))^2</f>
        <v>5.3642926146185256E-7</v>
      </c>
      <c r="I15">
        <f>(2*('2000 250 200 15 PP'!I15-'2000 250 200 0 PP'!I15)/('2000 250 200 15 PP'!I15+'2000 250 200 0 PP'!I15))^2</f>
        <v>4.3744196785154633E-7</v>
      </c>
      <c r="J15">
        <f>(2*('2000 250 200 15 PP'!J15-'2000 250 200 0 PP'!J15)/('2000 250 200 15 PP'!J15+'2000 250 200 0 PP'!J15))^2</f>
        <v>3.4873071414677469E-7</v>
      </c>
      <c r="K15">
        <f>(2*('2000 250 200 15 PP'!K15-'2000 250 200 0 PP'!K15)/('2000 250 200 15 PP'!K15+'2000 250 200 0 PP'!K15))^2</f>
        <v>2.7626209028989176E-7</v>
      </c>
      <c r="L15">
        <f>(2*('2000 250 200 15 PP'!L15-'2000 250 200 0 PP'!L15)/('2000 250 200 15 PP'!L15+'2000 250 200 0 PP'!L15))^2</f>
        <v>2.189345345587632E-7</v>
      </c>
      <c r="M15">
        <f>(2*('2000 250 200 15 PP'!M15-'2000 250 200 0 PP'!M15)/('2000 250 200 15 PP'!M15+'2000 250 200 0 PP'!M15))^2</f>
        <v>1.7406677805969916E-7</v>
      </c>
      <c r="N15">
        <f>(2*('2000 250 200 15 PP'!N15-'2000 250 200 0 PP'!N15)/('2000 250 200 15 PP'!N15+'2000 250 200 0 PP'!N15))^2</f>
        <v>3.2175194932724431E-7</v>
      </c>
      <c r="O15">
        <f>(2*('2000 250 200 15 PP'!O15-'2000 250 200 0 PP'!O15)/('2000 250 200 15 PP'!O15+'2000 250 200 0 PP'!O15))^2</f>
        <v>6.4136559774858617E-7</v>
      </c>
      <c r="P15">
        <f>(2*('2000 250 200 15 PP'!P15-'2000 250 200 0 PP'!P15)/('2000 250 200 15 PP'!P15+'2000 250 200 0 PP'!P15))^2</f>
        <v>7.4949352900052359E-7</v>
      </c>
      <c r="Q15">
        <f>(2*('2000 250 200 15 PP'!Q15-'2000 250 200 0 PP'!Q15)/('2000 250 200 15 PP'!Q15+'2000 250 200 0 PP'!Q15))^2</f>
        <v>7.2435643562961425E-7</v>
      </c>
      <c r="R15">
        <f>(2*('2000 250 200 15 PP'!R15-'2000 250 200 0 PP'!R15)/('2000 250 200 15 PP'!R15+'2000 250 200 0 PP'!R15))^2</f>
        <v>6.4558888347881748E-7</v>
      </c>
      <c r="S15">
        <f>(2*('2000 250 200 15 PP'!S15-'2000 250 200 0 PP'!S15)/('2000 250 200 15 PP'!S15+'2000 250 200 0 PP'!S15))^2</f>
        <v>5.5085520886717934E-7</v>
      </c>
      <c r="T15">
        <f>(2*('2000 250 200 15 PP'!T15-'2000 250 200 0 PP'!T15)/('2000 250 200 15 PP'!T15+'2000 250 200 0 PP'!T15))^2</f>
        <v>4.6149892117510977E-7</v>
      </c>
      <c r="U15">
        <f>(2*('2000 250 200 15 PP'!U15-'2000 250 200 0 PP'!U15)/('2000 250 200 15 PP'!U15+'2000 250 200 0 PP'!U15))^2</f>
        <v>3.8381813338053348E-7</v>
      </c>
      <c r="V15">
        <f>(2*('2000 250 200 15 PP'!V15-'2000 250 200 0 PP'!V15)/('2000 250 200 15 PP'!V15+'2000 250 200 0 PP'!V15))^2</f>
        <v>2.1651885903481422E-7</v>
      </c>
      <c r="W15">
        <f>(2*('2000 250 200 15 PP'!W15-'2000 250 200 0 PP'!W15)/('2000 250 200 15 PP'!W15+'2000 250 200 0 PP'!W15))^2</f>
        <v>5.6838493686614828E-7</v>
      </c>
      <c r="X15">
        <f>(2*('2000 250 200 15 PP'!X15-'2000 250 200 0 PP'!X15)/('2000 250 200 15 PP'!X15+'2000 250 200 0 PP'!X15))^2</f>
        <v>7.7486999636082628E-7</v>
      </c>
      <c r="Y15">
        <f>(2*('2000 250 200 15 PP'!Y15-'2000 250 200 0 PP'!Y15)/('2000 250 200 15 PP'!Y15+'2000 250 200 0 PP'!Y15))^2</f>
        <v>8.2940653803536124E-7</v>
      </c>
      <c r="Z15">
        <f>(2*('2000 250 200 15 PP'!Z15-'2000 250 200 0 PP'!Z15)/('2000 250 200 15 PP'!Z15+'2000 250 200 0 PP'!Z15))^2</f>
        <v>8.0254712940690606E-7</v>
      </c>
      <c r="AA15">
        <f>(2*('2000 250 200 15 PP'!AA15-'2000 250 200 0 PP'!AA15)/('2000 250 200 15 PP'!AA15+'2000 250 200 0 PP'!AA15))^2</f>
        <v>7.2714890062409189E-7</v>
      </c>
      <c r="AB15">
        <f>(2*('2000 250 200 15 PP'!AB15-'2000 250 200 0 PP'!AB15)/('2000 250 200 15 PP'!AB15+'2000 250 200 0 PP'!AB15))^2</f>
        <v>6.3906488859960907E-7</v>
      </c>
      <c r="AC15">
        <f>(2*('2000 250 200 15 PP'!AC15-'2000 250 200 0 PP'!AC15)/('2000 250 200 15 PP'!AC15+'2000 250 200 0 PP'!AC15))^2</f>
        <v>1.3506430710934126E-7</v>
      </c>
      <c r="AD15">
        <f>(2*('2000 250 200 15 PP'!AD15-'2000 250 200 0 PP'!AD15)/('2000 250 200 15 PP'!AD15+'2000 250 200 0 PP'!AD15))^2</f>
        <v>4.649667416996724E-7</v>
      </c>
      <c r="AE15">
        <f>(2*('2000 250 200 15 PP'!AE15-'2000 250 200 0 PP'!AE15)/('2000 250 200 15 PP'!AE15+'2000 250 200 0 PP'!AE15))^2</f>
        <v>7.3320594459045925E-7</v>
      </c>
      <c r="AF15">
        <f>(2*('2000 250 200 15 PP'!AF15-'2000 250 200 0 PP'!AF15)/('2000 250 200 15 PP'!AF15+'2000 250 200 0 PP'!AF15))^2</f>
        <v>8.5666353582296753E-7</v>
      </c>
      <c r="AG15">
        <f>(2*('2000 250 200 15 PP'!AG15-'2000 250 200 0 PP'!AG15)/('2000 250 200 15 PP'!AG15+'2000 250 200 0 PP'!AG15))^2</f>
        <v>8.9828144212509084E-7</v>
      </c>
      <c r="AH15">
        <f>(2*('2000 250 200 15 PP'!AH15-'2000 250 200 0 PP'!AH15)/('2000 250 200 15 PP'!AH15+'2000 250 200 0 PP'!AH15))^2</f>
        <v>8.6075924335188845E-7</v>
      </c>
      <c r="AI15">
        <f>(2*('2000 250 200 15 PP'!AI15-'2000 250 200 0 PP'!AI15)/('2000 250 200 15 PP'!AI15+'2000 250 200 0 PP'!AI15))^2</f>
        <v>7.894634484366406E-8</v>
      </c>
      <c r="AJ15">
        <f>(2*('2000 250 200 15 PP'!AJ15-'2000 250 200 0 PP'!AJ15)/('2000 250 200 15 PP'!AJ15+'2000 250 200 0 PP'!AJ15))^2</f>
        <v>3.6030860736511811E-7</v>
      </c>
      <c r="AK15">
        <f>(2*('2000 250 200 15 PP'!AK15-'2000 250 200 0 PP'!AK15)/('2000 250 200 15 PP'!AK15+'2000 250 200 0 PP'!AK15))^2</f>
        <v>6.5800370858053118E-7</v>
      </c>
      <c r="AL15">
        <f>(2*('2000 250 200 15 PP'!AL15-'2000 250 200 0 PP'!AL15)/('2000 250 200 15 PP'!AL15+'2000 250 200 0 PP'!AL15))^2</f>
        <v>8.229536165123267E-7</v>
      </c>
      <c r="AM15">
        <f>(2*('2000 250 200 15 PP'!AM15-'2000 250 200 0 PP'!AM15)/('2000 250 200 15 PP'!AM15+'2000 250 200 0 PP'!AM15))^2</f>
        <v>9.3663665334313541E-7</v>
      </c>
      <c r="AN15">
        <f>(2*('2000 250 200 15 PP'!AN15-'2000 250 200 0 PP'!AN15)/('2000 250 200 15 PP'!AN15+'2000 250 200 0 PP'!AN15))^2</f>
        <v>4.2969935989673265E-8</v>
      </c>
      <c r="AO15">
        <f>(2*('2000 250 200 15 PP'!AO15-'2000 250 200 0 PP'!AO15)/('2000 250 200 15 PP'!AO15+'2000 250 200 0 PP'!AO15))^2</f>
        <v>2.6707497598963832E-7</v>
      </c>
      <c r="AP15">
        <f>(2*('2000 250 200 15 PP'!AP15-'2000 250 200 0 PP'!AP15)/('2000 250 200 15 PP'!AP15+'2000 250 200 0 PP'!AP15))^2</f>
        <v>5.7469609716091795E-7</v>
      </c>
      <c r="AQ15">
        <f>(2*('2000 250 200 15 PP'!AQ15-'2000 250 200 0 PP'!AQ15)/('2000 250 200 15 PP'!AQ15+'2000 250 200 0 PP'!AQ15))^2</f>
        <v>7.4713358203244323E-7</v>
      </c>
      <c r="AR15">
        <f>(2*('2000 250 200 15 PP'!AR15-'2000 250 200 0 PP'!AR15)/('2000 250 200 15 PP'!AR15+'2000 250 200 0 PP'!AR15))^2</f>
        <v>2.1310299942274566E-8</v>
      </c>
      <c r="AS15">
        <f>(2*('2000 250 200 15 PP'!AS15-'2000 250 200 0 PP'!AS15)/('2000 250 200 15 PP'!AS15+'2000 250 200 0 PP'!AS15))^2</f>
        <v>1.8860510063641019E-7</v>
      </c>
      <c r="AT15">
        <f>(2*('2000 250 200 15 PP'!AT15-'2000 250 200 0 PP'!AT15)/('2000 250 200 15 PP'!AT15+'2000 250 200 0 PP'!AT15))^2</f>
        <v>4.999952495237768E-7</v>
      </c>
      <c r="AU15">
        <f>(2*('2000 250 200 15 PP'!AU15-'2000 250 200 0 PP'!AU15)/('2000 250 200 15 PP'!AU15+'2000 250 200 0 PP'!AU15))^2</f>
        <v>9.2254936584634813E-9</v>
      </c>
      <c r="AV15">
        <f>(2*('2000 250 200 15 PP'!AV15-'2000 250 200 0 PP'!AV15)/('2000 250 200 15 PP'!AV15+'2000 250 200 0 PP'!AV15))^2</f>
        <v>1.2411391667690377E-7</v>
      </c>
      <c r="AW15">
        <f>(2*('2000 250 200 15 PP'!AW15-'2000 250 200 0 PP'!AW15)/('2000 250 200 15 PP'!AW15+'2000 250 200 0 PP'!AW15))^2</f>
        <v>3.2129941565467468E-9</v>
      </c>
      <c r="AX15">
        <f>('2000 250 200 15 PP'!AX15-'2000 250 200 0 PP'!AX15)^2</f>
        <v>3.1964571970010053E-9</v>
      </c>
      <c r="AY15">
        <f>('2000 250 200 15 PP'!AY15-'2000 250 200 0 PP'!AY15)^2</f>
        <v>6.3247085360322076E-12</v>
      </c>
      <c r="AZ15">
        <f>('2000 250 200 15 PP'!AZ15-'2000 250 200 0 PP'!AZ15)^2</f>
        <v>7.0056244761968301E-10</v>
      </c>
      <c r="BA15">
        <f>('2000 250 200 15 PP'!BA15-'2000 250 200 0 PP'!BA15)^2</f>
        <v>1.130727335781998E-9</v>
      </c>
      <c r="BB15">
        <f>('2000 250 200 15 PP'!BB15-'2000 250 200 0 PP'!BB15)^2</f>
        <v>1.157264653280388E-9</v>
      </c>
      <c r="BC15">
        <f>('2000 250 200 15 PP'!BC15-'2000 250 200 0 PP'!BC15)^2</f>
        <v>9.8940070037861911E-10</v>
      </c>
      <c r="BD15">
        <f>('2000 250 200 15 PP'!BD15-'2000 250 200 0 PP'!BD15)^2</f>
        <v>7.9133115158811972E-10</v>
      </c>
      <c r="BE15">
        <f>('2000 250 200 15 PP'!BE15-'2000 250 200 0 PP'!BE15)^2</f>
        <v>6.1631895101762838E-10</v>
      </c>
      <c r="BF15">
        <f>('2000 250 200 15 PP'!BF15-'2000 250 200 0 PP'!BF15)^2</f>
        <v>4.3987385684320677E-9</v>
      </c>
      <c r="BG15">
        <f>('2000 250 200 15 PP'!BG15-'2000 250 200 0 PP'!BG15)^2</f>
        <v>2.4211126589862954E-11</v>
      </c>
      <c r="BH15">
        <f>('2000 250 200 15 PP'!BH15-'2000 250 200 0 PP'!BH15)^2</f>
        <v>2.1514902109622923E-10</v>
      </c>
      <c r="BI15">
        <f>('2000 250 200 15 PP'!BI15-'2000 250 200 0 PP'!BI15)^2</f>
        <v>3.471877645553779E-10</v>
      </c>
      <c r="BJ15">
        <f>('2000 250 200 15 PP'!BJ15-'2000 250 200 0 PP'!BJ15)^2</f>
        <v>3.170104411821714E-10</v>
      </c>
      <c r="BK15">
        <f>('2000 250 200 15 PP'!BK15-'2000 250 200 0 PP'!BK15)^2</f>
        <v>2.3406737818864042E-10</v>
      </c>
      <c r="BL15">
        <f>('2000 250 200 15 PP'!BL15-'2000 250 200 0 PP'!BL15)^2</f>
        <v>1.615560288728563E-10</v>
      </c>
      <c r="BM15">
        <f>('2000 250 200 15 PP'!BM15-'2000 250 200 0 PP'!BM15)^2</f>
        <v>4.3303130354906749E-9</v>
      </c>
      <c r="BN15">
        <f>('2000 250 200 15 PP'!BN15-'2000 250 200 0 PP'!BN15)^2</f>
        <v>7.5349847751961318E-11</v>
      </c>
      <c r="BO15">
        <f>('2000 250 200 15 PP'!BO15-'2000 250 200 0 PP'!BO15)^2</f>
        <v>4.811228392247606E-11</v>
      </c>
      <c r="BP15">
        <f>('2000 250 200 15 PP'!BP15-'2000 250 200 0 PP'!BP15)^2</f>
        <v>8.8009203995335484E-11</v>
      </c>
      <c r="BQ15">
        <f>('2000 250 200 15 PP'!BQ15-'2000 250 200 0 PP'!BQ15)^2</f>
        <v>7.5783163732409708E-11</v>
      </c>
      <c r="BR15">
        <f>('2000 250 200 15 PP'!BR15-'2000 250 200 0 PP'!BR15)^2</f>
        <v>4.9642569012190787E-11</v>
      </c>
      <c r="BS15">
        <f>('2000 250 200 15 PP'!BS15-'2000 250 200 0 PP'!BS15)^2</f>
        <v>3.8561935660945702E-9</v>
      </c>
      <c r="BT15">
        <f>('2000 250 200 15 PP'!BT15-'2000 250 200 0 PP'!BT15)^2</f>
        <v>9.9082568224471697E-11</v>
      </c>
      <c r="BU15">
        <f>('2000 250 200 15 PP'!BU15-'2000 250 200 0 PP'!BU15)^2</f>
        <v>8.7104453070973777E-12</v>
      </c>
      <c r="BV15">
        <f>('2000 250 200 15 PP'!BV15-'2000 250 200 0 PP'!BV15)^2</f>
        <v>2.1761982598646385E-11</v>
      </c>
      <c r="BW15">
        <f>('2000 250 200 15 PP'!BW15-'2000 250 200 0 PP'!BW15)^2</f>
        <v>1.8866872516495183E-11</v>
      </c>
      <c r="BX15">
        <f>('2000 250 200 15 PP'!BX15-'2000 250 200 0 PP'!BX15)^2</f>
        <v>3.3005517279386847E-9</v>
      </c>
      <c r="BY15">
        <f>('2000 250 200 15 PP'!BY15-'2000 250 200 0 PP'!BY15)^2</f>
        <v>1.0014741763328223E-10</v>
      </c>
      <c r="BZ15">
        <f>('2000 250 200 15 PP'!BZ15-'2000 250 200 0 PP'!BZ15)^2</f>
        <v>1.0526302899036135E-12</v>
      </c>
      <c r="CA15">
        <f>('2000 250 200 15 PP'!CA15-'2000 250 200 0 PP'!CA15)^2</f>
        <v>5.2196580109151915E-12</v>
      </c>
      <c r="CB15">
        <f>('2000 250 200 15 PP'!CB15-'2000 250 200 0 PP'!CB15)^2</f>
        <v>2.7772623513700633E-9</v>
      </c>
      <c r="CC15">
        <f>('2000 250 200 15 PP'!CC15-'2000 250 200 0 PP'!CC15)^2</f>
        <v>9.1198159633042792E-11</v>
      </c>
      <c r="CD15">
        <f>('2000 250 200 15 PP'!CD15-'2000 250 200 0 PP'!CD15)^2</f>
        <v>2.5850370094671896E-14</v>
      </c>
      <c r="CE15">
        <f>('2000 250 200 15 PP'!CE15-'2000 250 200 0 PP'!CE15)^2</f>
        <v>2.3189431454207364E-9</v>
      </c>
      <c r="CF15">
        <f>('2000 250 200 15 PP'!CF15-'2000 250 200 0 PP'!CF15)^2</f>
        <v>7.9953672397394077E-11</v>
      </c>
      <c r="CG15">
        <f>('2000 250 200 15 PP'!CG15-'2000 250 200 0 PP'!CG15)^2</f>
        <v>1.927663313645246E-9</v>
      </c>
    </row>
    <row r="16" spans="1:85">
      <c r="A16">
        <f>'2000 250 200 1'!A17</f>
        <v>13</v>
      </c>
      <c r="B16">
        <f t="shared" si="6"/>
        <v>-130</v>
      </c>
      <c r="C16">
        <f>'2000 250 200 1'!B17</f>
        <v>4.4900000000000001E-3</v>
      </c>
      <c r="D16">
        <f t="shared" si="7"/>
        <v>-2.3477536589966768</v>
      </c>
      <c r="E16">
        <f>(2*('2000 250 200 15 PP'!E16-'2000 250 200 0 PP'!E16)/('2000 250 200 15 PP'!E16+'2000 250 200 0 PP'!E16))^2</f>
        <v>4.2556665700366317E-7</v>
      </c>
      <c r="F16">
        <f>(2*('2000 250 200 15 PP'!F16-'2000 250 200 0 PP'!F16)/('2000 250 200 15 PP'!F16+'2000 250 200 0 PP'!F16))^2</f>
        <v>6.3224568042909129E-7</v>
      </c>
      <c r="G16">
        <f>(2*('2000 250 200 15 PP'!G16-'2000 250 200 0 PP'!G16)/('2000 250 200 15 PP'!G16+'2000 250 200 0 PP'!G16))^2</f>
        <v>6.2345638992103232E-7</v>
      </c>
      <c r="H16">
        <f>(2*('2000 250 200 15 PP'!H16-'2000 250 200 0 PP'!H16)/('2000 250 200 15 PP'!H16+'2000 250 200 0 PP'!H16))^2</f>
        <v>5.3647604177100664E-7</v>
      </c>
      <c r="I16">
        <f>(2*('2000 250 200 15 PP'!I16-'2000 250 200 0 PP'!I16)/('2000 250 200 15 PP'!I16+'2000 250 200 0 PP'!I16))^2</f>
        <v>4.3762842287941737E-7</v>
      </c>
      <c r="J16">
        <f>(2*('2000 250 200 15 PP'!J16-'2000 250 200 0 PP'!J16)/('2000 250 200 15 PP'!J16+'2000 250 200 0 PP'!J16))^2</f>
        <v>3.485734041443312E-7</v>
      </c>
      <c r="K16">
        <f>(2*('2000 250 200 15 PP'!K16-'2000 250 200 0 PP'!K16)/('2000 250 200 15 PP'!K16+'2000 250 200 0 PP'!K16))^2</f>
        <v>2.7616302375624908E-7</v>
      </c>
      <c r="L16">
        <f>(2*('2000 250 200 15 PP'!L16-'2000 250 200 0 PP'!L16)/('2000 250 200 15 PP'!L16+'2000 250 200 0 PP'!L16))^2</f>
        <v>2.1898800459115421E-7</v>
      </c>
      <c r="M16">
        <f>(2*('2000 250 200 15 PP'!M16-'2000 250 200 0 PP'!M16)/('2000 250 200 15 PP'!M16+'2000 250 200 0 PP'!M16))^2</f>
        <v>1.7414258099421576E-7</v>
      </c>
      <c r="N16">
        <f>(2*('2000 250 200 15 PP'!N16-'2000 250 200 0 PP'!N16)/('2000 250 200 15 PP'!N16+'2000 250 200 0 PP'!N16))^2</f>
        <v>3.2098483441498729E-7</v>
      </c>
      <c r="O16">
        <f>(2*('2000 250 200 15 PP'!O16-'2000 250 200 0 PP'!O16)/('2000 250 200 15 PP'!O16+'2000 250 200 0 PP'!O16))^2</f>
        <v>6.4090421056929423E-7</v>
      </c>
      <c r="P16">
        <f>(2*('2000 250 200 15 PP'!P16-'2000 250 200 0 PP'!P16)/('2000 250 200 15 PP'!P16+'2000 250 200 0 PP'!P16))^2</f>
        <v>7.4932167916492774E-7</v>
      </c>
      <c r="Q16">
        <f>(2*('2000 250 200 15 PP'!Q16-'2000 250 200 0 PP'!Q16)/('2000 250 200 15 PP'!Q16+'2000 250 200 0 PP'!Q16))^2</f>
        <v>7.2409877299128464E-7</v>
      </c>
      <c r="R16">
        <f>(2*('2000 250 200 15 PP'!R16-'2000 250 200 0 PP'!R16)/('2000 250 200 15 PP'!R16+'2000 250 200 0 PP'!R16))^2</f>
        <v>6.4669883783982968E-7</v>
      </c>
      <c r="S16">
        <f>(2*('2000 250 200 15 PP'!S16-'2000 250 200 0 PP'!S16)/('2000 250 200 15 PP'!S16+'2000 250 200 0 PP'!S16))^2</f>
        <v>5.5052664407716623E-7</v>
      </c>
      <c r="T16">
        <f>(2*('2000 250 200 15 PP'!T16-'2000 250 200 0 PP'!T16)/('2000 250 200 15 PP'!T16+'2000 250 200 0 PP'!T16))^2</f>
        <v>4.6082337294889218E-7</v>
      </c>
      <c r="U16">
        <f>(2*('2000 250 200 15 PP'!U16-'2000 250 200 0 PP'!U16)/('2000 250 200 15 PP'!U16+'2000 250 200 0 PP'!U16))^2</f>
        <v>3.8376022925302121E-7</v>
      </c>
      <c r="V16">
        <f>(2*('2000 250 200 15 PP'!V16-'2000 250 200 0 PP'!V16)/('2000 250 200 15 PP'!V16+'2000 250 200 0 PP'!V16))^2</f>
        <v>2.1573208007958858E-7</v>
      </c>
      <c r="W16">
        <f>(2*('2000 250 200 15 PP'!W16-'2000 250 200 0 PP'!W16)/('2000 250 200 15 PP'!W16+'2000 250 200 0 PP'!W16))^2</f>
        <v>5.6774491492564159E-7</v>
      </c>
      <c r="X16">
        <f>(2*('2000 250 200 15 PP'!X16-'2000 250 200 0 PP'!X16)/('2000 250 200 15 PP'!X16+'2000 250 200 0 PP'!X16))^2</f>
        <v>7.7478695464601369E-7</v>
      </c>
      <c r="Y16">
        <f>(2*('2000 250 200 15 PP'!Y16-'2000 250 200 0 PP'!Y16)/('2000 250 200 15 PP'!Y16+'2000 250 200 0 PP'!Y16))^2</f>
        <v>8.272097527592327E-7</v>
      </c>
      <c r="Z16">
        <f>(2*('2000 250 200 15 PP'!Z16-'2000 250 200 0 PP'!Z16)/('2000 250 200 15 PP'!Z16+'2000 250 200 0 PP'!Z16))^2</f>
        <v>8.0624408104479791E-7</v>
      </c>
      <c r="AA16">
        <f>(2*('2000 250 200 15 PP'!AA16-'2000 250 200 0 PP'!AA16)/('2000 250 200 15 PP'!AA16+'2000 250 200 0 PP'!AA16))^2</f>
        <v>7.2760850379717898E-7</v>
      </c>
      <c r="AB16">
        <f>(2*('2000 250 200 15 PP'!AB16-'2000 250 200 0 PP'!AB16)/('2000 250 200 15 PP'!AB16+'2000 250 200 0 PP'!AB16))^2</f>
        <v>6.3683426483466095E-7</v>
      </c>
      <c r="AC16">
        <f>(2*('2000 250 200 15 PP'!AC16-'2000 250 200 0 PP'!AC16)/('2000 250 200 15 PP'!AC16+'2000 250 200 0 PP'!AC16))^2</f>
        <v>1.3433803802321267E-7</v>
      </c>
      <c r="AD16">
        <f>(2*('2000 250 200 15 PP'!AD16-'2000 250 200 0 PP'!AD16)/('2000 250 200 15 PP'!AD16+'2000 250 200 0 PP'!AD16))^2</f>
        <v>4.6409702914398507E-7</v>
      </c>
      <c r="AE16">
        <f>(2*('2000 250 200 15 PP'!AE16-'2000 250 200 0 PP'!AE16)/('2000 250 200 15 PP'!AE16+'2000 250 200 0 PP'!AE16))^2</f>
        <v>7.3468834078835864E-7</v>
      </c>
      <c r="AF16">
        <f>(2*('2000 250 200 15 PP'!AF16-'2000 250 200 0 PP'!AF16)/('2000 250 200 15 PP'!AF16+'2000 250 200 0 PP'!AF16))^2</f>
        <v>8.4841011279083448E-7</v>
      </c>
      <c r="AG16">
        <f>(2*('2000 250 200 15 PP'!AG16-'2000 250 200 0 PP'!AG16)/('2000 250 200 15 PP'!AG16+'2000 250 200 0 PP'!AG16))^2</f>
        <v>9.0628001387028435E-7</v>
      </c>
      <c r="AH16">
        <f>(2*('2000 250 200 15 PP'!AH16-'2000 250 200 0 PP'!AH16)/('2000 250 200 15 PP'!AH16+'2000 250 200 0 PP'!AH16))^2</f>
        <v>8.6562239661642701E-7</v>
      </c>
      <c r="AI16">
        <f>(2*('2000 250 200 15 PP'!AI16-'2000 250 200 0 PP'!AI16)/('2000 250 200 15 PP'!AI16+'2000 250 200 0 PP'!AI16))^2</f>
        <v>7.8336413200203381E-8</v>
      </c>
      <c r="AJ16">
        <f>(2*('2000 250 200 15 PP'!AJ16-'2000 250 200 0 PP'!AJ16)/('2000 250 200 15 PP'!AJ16+'2000 250 200 0 PP'!AJ16))^2</f>
        <v>3.5870707551310793E-7</v>
      </c>
      <c r="AK16">
        <f>(2*('2000 250 200 15 PP'!AK16-'2000 250 200 0 PP'!AK16)/('2000 250 200 15 PP'!AK16+'2000 250 200 0 PP'!AK16))^2</f>
        <v>6.6505304697328832E-7</v>
      </c>
      <c r="AL16">
        <f>(2*('2000 250 200 15 PP'!AL16-'2000 250 200 0 PP'!AL16)/('2000 250 200 15 PP'!AL16+'2000 250 200 0 PP'!AL16))^2</f>
        <v>8.0193482270138267E-7</v>
      </c>
      <c r="AM16">
        <f>(2*('2000 250 200 15 PP'!AM16-'2000 250 200 0 PP'!AM16)/('2000 250 200 15 PP'!AM16+'2000 250 200 0 PP'!AM16))^2</f>
        <v>9.4789126664450095E-7</v>
      </c>
      <c r="AN16">
        <f>(2*('2000 250 200 15 PP'!AN16-'2000 250 200 0 PP'!AN16)/('2000 250 200 15 PP'!AN16+'2000 250 200 0 PP'!AN16))^2</f>
        <v>4.2542407650871881E-8</v>
      </c>
      <c r="AO16">
        <f>(2*('2000 250 200 15 PP'!AO16-'2000 250 200 0 PP'!AO16)/('2000 250 200 15 PP'!AO16+'2000 250 200 0 PP'!AO16))^2</f>
        <v>2.634024310081281E-7</v>
      </c>
      <c r="AP16">
        <f>(2*('2000 250 200 15 PP'!AP16-'2000 250 200 0 PP'!AP16)/('2000 250 200 15 PP'!AP16+'2000 250 200 0 PP'!AP16))^2</f>
        <v>5.9484809807951246E-7</v>
      </c>
      <c r="AQ16">
        <f>(2*('2000 250 200 15 PP'!AQ16-'2000 250 200 0 PP'!AQ16)/('2000 250 200 15 PP'!AQ16+'2000 250 200 0 PP'!AQ16))^2</f>
        <v>7.061961318030469E-7</v>
      </c>
      <c r="AR16">
        <f>(2*('2000 250 200 15 PP'!AR16-'2000 250 200 0 PP'!AR16)/('2000 250 200 15 PP'!AR16+'2000 250 200 0 PP'!AR16))^2</f>
        <v>2.1153219656041693E-8</v>
      </c>
      <c r="AS16">
        <f>(2*('2000 250 200 15 PP'!AS16-'2000 250 200 0 PP'!AS16)/('2000 250 200 15 PP'!AS16+'2000 250 200 0 PP'!AS16))^2</f>
        <v>1.8063908753687561E-7</v>
      </c>
      <c r="AT16">
        <f>(2*('2000 250 200 15 PP'!AT16-'2000 250 200 0 PP'!AT16)/('2000 250 200 15 PP'!AT16+'2000 250 200 0 PP'!AT16))^2</f>
        <v>5.448372602721211E-7</v>
      </c>
      <c r="AU16">
        <f>(2*('2000 250 200 15 PP'!AU16-'2000 250 200 0 PP'!AU16)/('2000 250 200 15 PP'!AU16+'2000 250 200 0 PP'!AU16))^2</f>
        <v>9.4115237874234969E-9</v>
      </c>
      <c r="AV16">
        <f>(2*('2000 250 200 15 PP'!AV16-'2000 250 200 0 PP'!AV16)/('2000 250 200 15 PP'!AV16+'2000 250 200 0 PP'!AV16))^2</f>
        <v>1.0951648701556324E-7</v>
      </c>
      <c r="AW16">
        <f>(2*('2000 250 200 15 PP'!AW16-'2000 250 200 0 PP'!AW16)/('2000 250 200 15 PP'!AW16+'2000 250 200 0 PP'!AW16))^2</f>
        <v>3.729220684484521E-9</v>
      </c>
      <c r="AX16">
        <f>('2000 250 200 15 PP'!AX16-'2000 250 200 0 PP'!AX16)^2</f>
        <v>3.2110161229385558E-9</v>
      </c>
      <c r="AY16">
        <f>('2000 250 200 15 PP'!AY16-'2000 250 200 0 PP'!AY16)^2</f>
        <v>6.0314539232612413E-12</v>
      </c>
      <c r="AZ16">
        <f>('2000 250 200 15 PP'!AZ16-'2000 250 200 0 PP'!AZ16)^2</f>
        <v>6.9918081170940332E-10</v>
      </c>
      <c r="BA16">
        <f>('2000 250 200 15 PP'!BA16-'2000 250 200 0 PP'!BA16)^2</f>
        <v>1.1272570327837681E-9</v>
      </c>
      <c r="BB16">
        <f>('2000 250 200 15 PP'!BB16-'2000 250 200 0 PP'!BB16)^2</f>
        <v>1.1662363715204575E-9</v>
      </c>
      <c r="BC16">
        <f>('2000 250 200 15 PP'!BC16-'2000 250 200 0 PP'!BC16)^2</f>
        <v>9.8821564865266587E-10</v>
      </c>
      <c r="BD16">
        <f>('2000 250 200 15 PP'!BD16-'2000 250 200 0 PP'!BD16)^2</f>
        <v>7.871845112866722E-10</v>
      </c>
      <c r="BE16">
        <f>('2000 250 200 15 PP'!BE16-'2000 250 200 0 PP'!BE16)^2</f>
        <v>6.1549885671624732E-10</v>
      </c>
      <c r="BF16">
        <f>('2000 250 200 15 PP'!BF16-'2000 250 200 0 PP'!BF16)^2</f>
        <v>4.4171043230602306E-9</v>
      </c>
      <c r="BG16">
        <f>('2000 250 200 15 PP'!BG16-'2000 250 200 0 PP'!BG16)^2</f>
        <v>2.4756723182374764E-11</v>
      </c>
      <c r="BH16">
        <f>('2000 250 200 15 PP'!BH16-'2000 250 200 0 PP'!BH16)^2</f>
        <v>2.1491310367499683E-10</v>
      </c>
      <c r="BI16">
        <f>('2000 250 200 15 PP'!BI16-'2000 250 200 0 PP'!BI16)^2</f>
        <v>3.4345603740037235E-10</v>
      </c>
      <c r="BJ16">
        <f>('2000 250 200 15 PP'!BJ16-'2000 250 200 0 PP'!BJ16)^2</f>
        <v>3.2159704528972334E-10</v>
      </c>
      <c r="BK16">
        <f>('2000 250 200 15 PP'!BK16-'2000 250 200 0 PP'!BK16)^2</f>
        <v>2.3456694656016597E-10</v>
      </c>
      <c r="BL16">
        <f>('2000 250 200 15 PP'!BL16-'2000 250 200 0 PP'!BL16)^2</f>
        <v>1.6013247797564709E-10</v>
      </c>
      <c r="BM16">
        <f>('2000 250 200 15 PP'!BM16-'2000 250 200 0 PP'!BM16)^2</f>
        <v>4.3473433852196815E-9</v>
      </c>
      <c r="BN16">
        <f>('2000 250 200 15 PP'!BN16-'2000 250 200 0 PP'!BN16)^2</f>
        <v>7.6297753645188508E-11</v>
      </c>
      <c r="BO16">
        <f>('2000 250 200 15 PP'!BO16-'2000 250 200 0 PP'!BO16)^2</f>
        <v>4.8773275217385586E-11</v>
      </c>
      <c r="BP16">
        <f>('2000 250 200 15 PP'!BP16-'2000 250 200 0 PP'!BP16)^2</f>
        <v>8.5040251417695843E-11</v>
      </c>
      <c r="BQ16">
        <f>('2000 250 200 15 PP'!BQ16-'2000 250 200 0 PP'!BQ16)^2</f>
        <v>7.7589282585709996E-11</v>
      </c>
      <c r="BR16">
        <f>('2000 250 200 15 PP'!BR16-'2000 250 200 0 PP'!BR16)^2</f>
        <v>5.0293021650148562E-11</v>
      </c>
      <c r="BS16">
        <f>('2000 250 200 15 PP'!BS16-'2000 250 200 0 PP'!BS16)^2</f>
        <v>3.8704006594903172E-9</v>
      </c>
      <c r="BT16">
        <f>('2000 250 200 15 PP'!BT16-'2000 250 200 0 PP'!BT16)^2</f>
        <v>1.0063884312615147E-10</v>
      </c>
      <c r="BU16">
        <f>('2000 250 200 15 PP'!BU16-'2000 250 200 0 PP'!BU16)^2</f>
        <v>9.5272985974897068E-12</v>
      </c>
      <c r="BV16">
        <f>('2000 250 200 15 PP'!BV16-'2000 250 200 0 PP'!BV16)^2</f>
        <v>1.9857268697534281E-11</v>
      </c>
      <c r="BW16">
        <f>('2000 250 200 15 PP'!BW16-'2000 250 200 0 PP'!BW16)^2</f>
        <v>1.9435475936777253E-11</v>
      </c>
      <c r="BX16">
        <f>('2000 250 200 15 PP'!BX16-'2000 250 200 0 PP'!BX16)^2</f>
        <v>3.31023742172041E-9</v>
      </c>
      <c r="BY16">
        <f>('2000 250 200 15 PP'!BY16-'2000 250 200 0 PP'!BY16)^2</f>
        <v>1.0314282439522325E-10</v>
      </c>
      <c r="BZ16">
        <f>('2000 250 200 15 PP'!BZ16-'2000 250 200 0 PP'!BZ16)^2</f>
        <v>1.6332505653892892E-12</v>
      </c>
      <c r="CA16">
        <f>('2000 250 200 15 PP'!CA16-'2000 250 200 0 PP'!CA16)^2</f>
        <v>4.191100190447988E-12</v>
      </c>
      <c r="CB16">
        <f>('2000 250 200 15 PP'!CB16-'2000 250 200 0 PP'!CB16)^2</f>
        <v>2.7794899880211164E-9</v>
      </c>
      <c r="CC16">
        <f>('2000 250 200 15 PP'!CC16-'2000 250 200 0 PP'!CC16)^2</f>
        <v>9.6695684186725453E-11</v>
      </c>
      <c r="CD16">
        <f>('2000 250 200 15 PP'!CD16-'2000 250 200 0 PP'!CD16)^2</f>
        <v>2.9992300563480039E-13</v>
      </c>
      <c r="CE16">
        <f>('2000 250 200 15 PP'!CE16-'2000 250 200 0 PP'!CE16)^2</f>
        <v>2.3089171088431288E-9</v>
      </c>
      <c r="CF16">
        <f>('2000 250 200 15 PP'!CF16-'2000 250 200 0 PP'!CF16)^2</f>
        <v>8.903491174227913E-11</v>
      </c>
      <c r="CG16">
        <f>('2000 250 200 15 PP'!CG16-'2000 250 200 0 PP'!CG16)^2</f>
        <v>1.8990353368699961E-9</v>
      </c>
    </row>
    <row r="17" spans="1:85">
      <c r="A17">
        <f>'2000 250 200 1'!A18</f>
        <v>14</v>
      </c>
      <c r="B17">
        <f t="shared" si="6"/>
        <v>-140</v>
      </c>
      <c r="C17">
        <f>'2000 250 200 1'!B18</f>
        <v>5.0400000000000002E-3</v>
      </c>
      <c r="D17">
        <f t="shared" si="7"/>
        <v>-2.2975694635544746</v>
      </c>
      <c r="E17">
        <f>(2*('2000 250 200 15 PP'!E17-'2000 250 200 0 PP'!E17)/('2000 250 200 15 PP'!E17+'2000 250 200 0 PP'!E17))^2</f>
        <v>4.2572205947555784E-7</v>
      </c>
      <c r="F17">
        <f>(2*('2000 250 200 15 PP'!F17-'2000 250 200 0 PP'!F17)/('2000 250 200 15 PP'!F17+'2000 250 200 0 PP'!F17))^2</f>
        <v>6.3230180458758151E-7</v>
      </c>
      <c r="G17">
        <f>(2*('2000 250 200 15 PP'!G17-'2000 250 200 0 PP'!G17)/('2000 250 200 15 PP'!G17+'2000 250 200 0 PP'!G17))^2</f>
        <v>6.2346591092526581E-7</v>
      </c>
      <c r="H17">
        <f>(2*('2000 250 200 15 PP'!H17-'2000 250 200 0 PP'!H17)/('2000 250 200 15 PP'!H17+'2000 250 200 0 PP'!H17))^2</f>
        <v>5.3646365025339989E-7</v>
      </c>
      <c r="I17">
        <f>(2*('2000 250 200 15 PP'!I17-'2000 250 200 0 PP'!I17)/('2000 250 200 15 PP'!I17+'2000 250 200 0 PP'!I17))^2</f>
        <v>4.3758437833694984E-7</v>
      </c>
      <c r="J17">
        <f>(2*('2000 250 200 15 PP'!J17-'2000 250 200 0 PP'!J17)/('2000 250 200 15 PP'!J17+'2000 250 200 0 PP'!J17))^2</f>
        <v>3.4860888699790225E-7</v>
      </c>
      <c r="K17">
        <f>(2*('2000 250 200 15 PP'!K17-'2000 250 200 0 PP'!K17)/('2000 250 200 15 PP'!K17+'2000 250 200 0 PP'!K17))^2</f>
        <v>2.7618543307984492E-7</v>
      </c>
      <c r="L17">
        <f>(2*('2000 250 200 15 PP'!L17-'2000 250 200 0 PP'!L17)/('2000 250 200 15 PP'!L17+'2000 250 200 0 PP'!L17))^2</f>
        <v>2.1897874146841725E-7</v>
      </c>
      <c r="M17">
        <f>(2*('2000 250 200 15 PP'!M17-'2000 250 200 0 PP'!M17)/('2000 250 200 15 PP'!M17+'2000 250 200 0 PP'!M17))^2</f>
        <v>1.7412512566529934E-7</v>
      </c>
      <c r="N17">
        <f>(2*('2000 250 200 15 PP'!N17-'2000 250 200 0 PP'!N17)/('2000 250 200 15 PP'!N17+'2000 250 200 0 PP'!N17))^2</f>
        <v>3.2117688951840906E-7</v>
      </c>
      <c r="O17">
        <f>(2*('2000 250 200 15 PP'!O17-'2000 250 200 0 PP'!O17)/('2000 250 200 15 PP'!O17+'2000 250 200 0 PP'!O17))^2</f>
        <v>6.4100655748711282E-7</v>
      </c>
      <c r="P17">
        <f>(2*('2000 250 200 15 PP'!P17-'2000 250 200 0 PP'!P17)/('2000 250 200 15 PP'!P17+'2000 250 200 0 PP'!P17))^2</f>
        <v>7.4936558254230179E-7</v>
      </c>
      <c r="Q17">
        <f>(2*('2000 250 200 15 PP'!Q17-'2000 250 200 0 PP'!Q17)/('2000 250 200 15 PP'!Q17+'2000 250 200 0 PP'!Q17))^2</f>
        <v>7.2415491330377144E-7</v>
      </c>
      <c r="R17">
        <f>(2*('2000 250 200 15 PP'!R17-'2000 250 200 0 PP'!R17)/('2000 250 200 15 PP'!R17+'2000 250 200 0 PP'!R17))^2</f>
        <v>6.4644087222224821E-7</v>
      </c>
      <c r="S17">
        <f>(2*('2000 250 200 15 PP'!S17-'2000 250 200 0 PP'!S17)/('2000 250 200 15 PP'!S17+'2000 250 200 0 PP'!S17))^2</f>
        <v>5.5060171846590503E-7</v>
      </c>
      <c r="T17">
        <f>(2*('2000 250 200 15 PP'!T17-'2000 250 200 0 PP'!T17)/('2000 250 200 15 PP'!T17+'2000 250 200 0 PP'!T17))^2</f>
        <v>4.609653585215116E-7</v>
      </c>
      <c r="U17">
        <f>(2*('2000 250 200 15 PP'!U17-'2000 250 200 0 PP'!U17)/('2000 250 200 15 PP'!U17+'2000 250 200 0 PP'!U17))^2</f>
        <v>3.8378864050423597E-7</v>
      </c>
      <c r="V17">
        <f>(2*('2000 250 200 15 PP'!V17-'2000 250 200 0 PP'!V17)/('2000 250 200 15 PP'!V17+'2000 250 200 0 PP'!V17))^2</f>
        <v>2.1593233255738579E-7</v>
      </c>
      <c r="W17">
        <f>(2*('2000 250 200 15 PP'!W17-'2000 250 200 0 PP'!W17)/('2000 250 200 15 PP'!W17+'2000 250 200 0 PP'!W17))^2</f>
        <v>5.6788335500510927E-7</v>
      </c>
      <c r="X17">
        <f>(2*('2000 250 200 15 PP'!X17-'2000 250 200 0 PP'!X17)/('2000 250 200 15 PP'!X17+'2000 250 200 0 PP'!X17))^2</f>
        <v>7.748183152923724E-7</v>
      </c>
      <c r="Y17">
        <f>(2*('2000 250 200 15 PP'!Y17-'2000 250 200 0 PP'!Y17)/('2000 250 200 15 PP'!Y17+'2000 250 200 0 PP'!Y17))^2</f>
        <v>8.2771045627076737E-7</v>
      </c>
      <c r="Z17">
        <f>(2*('2000 250 200 15 PP'!Z17-'2000 250 200 0 PP'!Z17)/('2000 250 200 15 PP'!Z17+'2000 250 200 0 PP'!Z17))^2</f>
        <v>8.0538463131893458E-7</v>
      </c>
      <c r="AA17">
        <f>(2*('2000 250 200 15 PP'!AA17-'2000 250 200 0 PP'!AA17)/('2000 250 200 15 PP'!AA17+'2000 250 200 0 PP'!AA17))^2</f>
        <v>7.2753319335504862E-7</v>
      </c>
      <c r="AB17">
        <f>(2*('2000 250 200 15 PP'!AB17-'2000 250 200 0 PP'!AB17)/('2000 250 200 15 PP'!AB17+'2000 250 200 0 PP'!AB17))^2</f>
        <v>6.3726351463047555E-7</v>
      </c>
      <c r="AC17">
        <f>(2*('2000 250 200 15 PP'!AC17-'2000 250 200 0 PP'!AC17)/('2000 250 200 15 PP'!AC17+'2000 250 200 0 PP'!AC17))^2</f>
        <v>1.3452678098622242E-7</v>
      </c>
      <c r="AD17">
        <f>(2*('2000 250 200 15 PP'!AD17-'2000 250 200 0 PP'!AD17)/('2000 250 200 15 PP'!AD17+'2000 250 200 0 PP'!AD17))^2</f>
        <v>4.6428000253662082E-7</v>
      </c>
      <c r="AE17">
        <f>(2*('2000 250 200 15 PP'!AE17-'2000 250 200 0 PP'!AE17)/('2000 250 200 15 PP'!AE17+'2000 250 200 0 PP'!AE17))^2</f>
        <v>7.3437108732928422E-7</v>
      </c>
      <c r="AF17">
        <f>(2*('2000 250 200 15 PP'!AF17-'2000 250 200 0 PP'!AF17)/('2000 250 200 15 PP'!AF17+'2000 250 200 0 PP'!AF17))^2</f>
        <v>8.5030491695243262E-7</v>
      </c>
      <c r="AG17">
        <f>(2*('2000 250 200 15 PP'!AG17-'2000 250 200 0 PP'!AG17)/('2000 250 200 15 PP'!AG17+'2000 250 200 0 PP'!AG17))^2</f>
        <v>9.0437225017398957E-7</v>
      </c>
      <c r="AH17">
        <f>(2*('2000 250 200 15 PP'!AH17-'2000 250 200 0 PP'!AH17)/('2000 250 200 15 PP'!AH17+'2000 250 200 0 PP'!AH17))^2</f>
        <v>8.6472038993128341E-7</v>
      </c>
      <c r="AI17">
        <f>(2*('2000 250 200 15 PP'!AI17-'2000 250 200 0 PP'!AI17)/('2000 250 200 15 PP'!AI17+'2000 250 200 0 PP'!AI17))^2</f>
        <v>7.849945543130603E-8</v>
      </c>
      <c r="AJ17">
        <f>(2*('2000 250 200 15 PP'!AJ17-'2000 250 200 0 PP'!AJ17)/('2000 250 200 15 PP'!AJ17+'2000 250 200 0 PP'!AJ17))^2</f>
        <v>3.5904767216903744E-7</v>
      </c>
      <c r="AK17">
        <f>(2*('2000 250 200 15 PP'!AK17-'2000 250 200 0 PP'!AK17)/('2000 250 200 15 PP'!AK17+'2000 250 200 0 PP'!AK17))^2</f>
        <v>6.6346402911723629E-7</v>
      </c>
      <c r="AL17">
        <f>(2*('2000 250 200 15 PP'!AL17-'2000 250 200 0 PP'!AL17)/('2000 250 200 15 PP'!AL17+'2000 250 200 0 PP'!AL17))^2</f>
        <v>8.0679390852220648E-7</v>
      </c>
      <c r="AM17">
        <f>(2*('2000 250 200 15 PP'!AM17-'2000 250 200 0 PP'!AM17)/('2000 250 200 15 PP'!AM17+'2000 250 200 0 PP'!AM17))^2</f>
        <v>9.4493223755641615E-7</v>
      </c>
      <c r="AN17">
        <f>(2*('2000 250 200 15 PP'!AN17-'2000 250 200 0 PP'!AN17)/('2000 250 200 15 PP'!AN17+'2000 250 200 0 PP'!AN17))^2</f>
        <v>4.2663087735766601E-8</v>
      </c>
      <c r="AO17">
        <f>(2*('2000 250 200 15 PP'!AO17-'2000 250 200 0 PP'!AO17)/('2000 250 200 15 PP'!AO17+'2000 250 200 0 PP'!AO17))^2</f>
        <v>2.6420702825114339E-7</v>
      </c>
      <c r="AP17">
        <f>(2*('2000 250 200 15 PP'!AP17-'2000 250 200 0 PP'!AP17)/('2000 250 200 15 PP'!AP17+'2000 250 200 0 PP'!AP17))^2</f>
        <v>5.9021168437092389E-7</v>
      </c>
      <c r="AQ17">
        <f>(2*('2000 250 200 15 PP'!AQ17-'2000 250 200 0 PP'!AQ17)/('2000 250 200 15 PP'!AQ17+'2000 250 200 0 PP'!AQ17))^2</f>
        <v>7.1579819224498056E-7</v>
      </c>
      <c r="AR17">
        <f>(2*('2000 250 200 15 PP'!AR17-'2000 250 200 0 PP'!AR17)/('2000 250 200 15 PP'!AR17+'2000 250 200 0 PP'!AR17))^2</f>
        <v>2.1209843081963893E-8</v>
      </c>
      <c r="AS17">
        <f>(2*('2000 250 200 15 PP'!AS17-'2000 250 200 0 PP'!AS17)/('2000 250 200 15 PP'!AS17+'2000 250 200 0 PP'!AS17))^2</f>
        <v>1.824125040848464E-7</v>
      </c>
      <c r="AT17">
        <f>(2*('2000 250 200 15 PP'!AT17-'2000 250 200 0 PP'!AT17)/('2000 250 200 15 PP'!AT17+'2000 250 200 0 PP'!AT17))^2</f>
        <v>5.3428251706856236E-7</v>
      </c>
      <c r="AU17">
        <f>(2*('2000 250 200 15 PP'!AU17-'2000 250 200 0 PP'!AU17)/('2000 250 200 15 PP'!AU17+'2000 250 200 0 PP'!AU17))^2</f>
        <v>9.3857549941618537E-9</v>
      </c>
      <c r="AV17">
        <f>(2*('2000 250 200 15 PP'!AV17-'2000 250 200 0 PP'!AV17)/('2000 250 200 15 PP'!AV17+'2000 250 200 0 PP'!AV17))^2</f>
        <v>1.1275975174919324E-7</v>
      </c>
      <c r="AW17">
        <f>(2*('2000 250 200 15 PP'!AW17-'2000 250 200 0 PP'!AW17)/('2000 250 200 15 PP'!AW17+'2000 250 200 0 PP'!AW17))^2</f>
        <v>3.6199570389746915E-9</v>
      </c>
      <c r="AX17">
        <f>('2000 250 200 15 PP'!AX17-'2000 250 200 0 PP'!AX17)^2</f>
        <v>3.207247609743411E-9</v>
      </c>
      <c r="AY17">
        <f>('2000 250 200 15 PP'!AY17-'2000 250 200 0 PP'!AY17)^2</f>
        <v>6.0952660674882237E-12</v>
      </c>
      <c r="AZ17">
        <f>('2000 250 200 15 PP'!AZ17-'2000 250 200 0 PP'!AZ17)^2</f>
        <v>6.9953548320191055E-10</v>
      </c>
      <c r="BA17">
        <f>('2000 250 200 15 PP'!BA17-'2000 250 200 0 PP'!BA17)^2</f>
        <v>1.1280465782389696E-9</v>
      </c>
      <c r="BB17">
        <f>('2000 250 200 15 PP'!BB17-'2000 250 200 0 PP'!BB17)^2</f>
        <v>1.164160284365088E-9</v>
      </c>
      <c r="BC17">
        <f>('2000 250 200 15 PP'!BC17-'2000 250 200 0 PP'!BC17)^2</f>
        <v>9.8848161638053522E-10</v>
      </c>
      <c r="BD17">
        <f>('2000 250 200 15 PP'!BD17-'2000 250 200 0 PP'!BD17)^2</f>
        <v>7.8803879574216455E-10</v>
      </c>
      <c r="BE17">
        <f>('2000 250 200 15 PP'!BE17-'2000 250 200 0 PP'!BE17)^2</f>
        <v>6.1576657856168367E-10</v>
      </c>
      <c r="BF17">
        <f>('2000 250 200 15 PP'!BF17-'2000 250 200 0 PP'!BF17)^2</f>
        <v>4.4122911554748175E-9</v>
      </c>
      <c r="BG17">
        <f>('2000 250 200 15 PP'!BG17-'2000 250 200 0 PP'!BG17)^2</f>
        <v>2.463917066723076E-11</v>
      </c>
      <c r="BH17">
        <f>('2000 250 200 15 PP'!BH17-'2000 250 200 0 PP'!BH17)^2</f>
        <v>2.1498899271846061E-10</v>
      </c>
      <c r="BI17">
        <f>('2000 250 200 15 PP'!BI17-'2000 250 200 0 PP'!BI17)^2</f>
        <v>3.4431134134402482E-10</v>
      </c>
      <c r="BJ17">
        <f>('2000 250 200 15 PP'!BJ17-'2000 250 200 0 PP'!BJ17)^2</f>
        <v>3.2053542935237954E-10</v>
      </c>
      <c r="BK17">
        <f>('2000 250 200 15 PP'!BK17-'2000 250 200 0 PP'!BK17)^2</f>
        <v>2.3447227543844168E-10</v>
      </c>
      <c r="BL17">
        <f>('2000 250 200 15 PP'!BL17-'2000 250 200 0 PP'!BL17)^2</f>
        <v>1.6040229943481584E-10</v>
      </c>
      <c r="BM17">
        <f>('2000 250 200 15 PP'!BM17-'2000 250 200 0 PP'!BM17)^2</f>
        <v>4.3427739508405788E-9</v>
      </c>
      <c r="BN17">
        <f>('2000 250 200 15 PP'!BN17-'2000 250 200 0 PP'!BN17)^2</f>
        <v>7.6099448640664121E-11</v>
      </c>
      <c r="BO17">
        <f>('2000 250 200 15 PP'!BO17-'2000 250 200 0 PP'!BO17)^2</f>
        <v>4.8630664839515769E-11</v>
      </c>
      <c r="BP17">
        <f>('2000 250 200 15 PP'!BP17-'2000 250 200 0 PP'!BP17)^2</f>
        <v>8.5719436133127223E-11</v>
      </c>
      <c r="BQ17">
        <f>('2000 250 200 15 PP'!BQ17-'2000 250 200 0 PP'!BQ17)^2</f>
        <v>7.7162457043698709E-11</v>
      </c>
      <c r="BR17">
        <f>('2000 250 200 15 PP'!BR17-'2000 250 200 0 PP'!BR17)^2</f>
        <v>5.0170111311830637E-11</v>
      </c>
      <c r="BS17">
        <f>('2000 250 200 15 PP'!BS17-'2000 250 200 0 PP'!BS17)^2</f>
        <v>3.8664505388288665E-9</v>
      </c>
      <c r="BT17">
        <f>('2000 250 200 15 PP'!BT17-'2000 250 200 0 PP'!BT17)^2</f>
        <v>1.0030940563003978E-10</v>
      </c>
      <c r="BU17">
        <f>('2000 250 200 15 PP'!BU17-'2000 250 200 0 PP'!BU17)^2</f>
        <v>9.340032067691924E-12</v>
      </c>
      <c r="BV17">
        <f>('2000 250 200 15 PP'!BV17-'2000 250 200 0 PP'!BV17)^2</f>
        <v>2.0291084731055693E-11</v>
      </c>
      <c r="BW17">
        <f>('2000 250 200 15 PP'!BW17-'2000 250 200 0 PP'!BW17)^2</f>
        <v>1.9288955509844616E-11</v>
      </c>
      <c r="BX17">
        <f>('2000 250 200 15 PP'!BX17-'2000 250 200 0 PP'!BX17)^2</f>
        <v>3.3073053187483538E-9</v>
      </c>
      <c r="BY17">
        <f>('2000 250 200 15 PP'!BY17-'2000 250 200 0 PP'!BY17)^2</f>
        <v>1.0248581293002841E-10</v>
      </c>
      <c r="BZ17">
        <f>('2000 250 200 15 PP'!BZ17-'2000 250 200 0 PP'!BZ17)^2</f>
        <v>1.4893075681874001E-12</v>
      </c>
      <c r="CA17">
        <f>('2000 250 200 15 PP'!CA17-'2000 250 200 0 PP'!CA17)^2</f>
        <v>4.4238370272286299E-12</v>
      </c>
      <c r="CB17">
        <f>('2000 250 200 15 PP'!CB17-'2000 250 200 0 PP'!CB17)^2</f>
        <v>2.7782524567055177E-9</v>
      </c>
      <c r="CC17">
        <f>('2000 250 200 15 PP'!CC17-'2000 250 200 0 PP'!CC17)^2</f>
        <v>9.5454551439499039E-11</v>
      </c>
      <c r="CD17">
        <f>('2000 250 200 15 PP'!CD17-'2000 250 200 0 PP'!CD17)^2</f>
        <v>2.0983647084820761E-13</v>
      </c>
      <c r="CE17">
        <f>('2000 250 200 15 PP'!CE17-'2000 250 200 0 PP'!CE17)^2</f>
        <v>2.3104803543489349E-9</v>
      </c>
      <c r="CF17">
        <f>('2000 250 200 15 PP'!CF17-'2000 250 200 0 PP'!CF17)^2</f>
        <v>8.693175265169053E-11</v>
      </c>
      <c r="CG17">
        <f>('2000 250 200 15 PP'!CG17-'2000 250 200 0 PP'!CG17)^2</f>
        <v>1.9048700231516714E-9</v>
      </c>
    </row>
    <row r="18" spans="1:85">
      <c r="A18">
        <f>'2000 250 200 1'!A19</f>
        <v>15</v>
      </c>
      <c r="B18">
        <f t="shared" si="6"/>
        <v>-150</v>
      </c>
      <c r="C18">
        <f>'2000 250 200 1'!B19</f>
        <v>5.6569999999999997E-3</v>
      </c>
      <c r="D18">
        <f t="shared" si="7"/>
        <v>-2.2474138212595909</v>
      </c>
      <c r="E18">
        <f>(2*('2000 250 200 15 PP'!E18-'2000 250 200 0 PP'!E18)/('2000 250 200 15 PP'!E18+'2000 250 200 0 PP'!E18))^2</f>
        <v>4.266332148596158E-7</v>
      </c>
      <c r="F18">
        <f>(2*('2000 250 200 15 PP'!F18-'2000 250 200 0 PP'!F18)/('2000 250 200 15 PP'!F18+'2000 250 200 0 PP'!F18))^2</f>
        <v>6.3267427433496961E-7</v>
      </c>
      <c r="G18">
        <f>(2*('2000 250 200 15 PP'!G18-'2000 250 200 0 PP'!G18)/('2000 250 200 15 PP'!G18+'2000 250 200 0 PP'!G18))^2</f>
        <v>6.2352174469290931E-7</v>
      </c>
      <c r="H18">
        <f>(2*('2000 250 200 15 PP'!H18-'2000 250 200 0 PP'!H18)/('2000 250 200 15 PP'!H18+'2000 250 200 0 PP'!H18))^2</f>
        <v>5.3640140482635705E-7</v>
      </c>
      <c r="I18">
        <f>(2*('2000 250 200 15 PP'!I18-'2000 250 200 0 PP'!I18)/('2000 250 200 15 PP'!I18+'2000 250 200 0 PP'!I18))^2</f>
        <v>4.3731420153364106E-7</v>
      </c>
      <c r="J18">
        <f>(2*('2000 250 200 15 PP'!J18-'2000 250 200 0 PP'!J18)/('2000 250 200 15 PP'!J18+'2000 250 200 0 PP'!J18))^2</f>
        <v>3.4884883373104296E-7</v>
      </c>
      <c r="K18">
        <f>(2*('2000 250 200 15 PP'!K18-'2000 250 200 0 PP'!K18)/('2000 250 200 15 PP'!K18+'2000 250 200 0 PP'!K18))^2</f>
        <v>2.7632943555156568E-7</v>
      </c>
      <c r="L18">
        <f>(2*('2000 250 200 15 PP'!L18-'2000 250 200 0 PP'!L18)/('2000 250 200 15 PP'!L18+'2000 250 200 0 PP'!L18))^2</f>
        <v>2.1888853092586536E-7</v>
      </c>
      <c r="M18">
        <f>(2*('2000 250 200 15 PP'!M18-'2000 250 200 0 PP'!M18)/('2000 250 200 15 PP'!M18+'2000 250 200 0 PP'!M18))^2</f>
        <v>1.740133110702541E-7</v>
      </c>
      <c r="N18">
        <f>(2*('2000 250 200 15 PP'!N18-'2000 250 200 0 PP'!N18)/('2000 250 200 15 PP'!N18+'2000 250 200 0 PP'!N18))^2</f>
        <v>3.2228481014578107E-7</v>
      </c>
      <c r="O18">
        <f>(2*('2000 250 200 15 PP'!O18-'2000 250 200 0 PP'!O18)/('2000 250 200 15 PP'!O18+'2000 250 200 0 PP'!O18))^2</f>
        <v>6.4169316133404544E-7</v>
      </c>
      <c r="P18">
        <f>(2*('2000 250 200 15 PP'!P18-'2000 250 200 0 PP'!P18)/('2000 250 200 15 PP'!P18+'2000 250 200 0 PP'!P18))^2</f>
        <v>7.4960552497435377E-7</v>
      </c>
      <c r="Q18">
        <f>(2*('2000 250 200 15 PP'!Q18-'2000 250 200 0 PP'!Q18)/('2000 250 200 15 PP'!Q18+'2000 250 200 0 PP'!Q18))^2</f>
        <v>7.2454462250811462E-7</v>
      </c>
      <c r="R18">
        <f>(2*('2000 250 200 15 PP'!R18-'2000 250 200 0 PP'!R18)/('2000 250 200 15 PP'!R18+'2000 250 200 0 PP'!R18))^2</f>
        <v>6.4479996237132307E-7</v>
      </c>
      <c r="S18">
        <f>(2*('2000 250 200 15 PP'!S18-'2000 250 200 0 PP'!S18)/('2000 250 200 15 PP'!S18+'2000 250 200 0 PP'!S18))^2</f>
        <v>5.511286977403118E-7</v>
      </c>
      <c r="T18">
        <f>(2*('2000 250 200 15 PP'!T18-'2000 250 200 0 PP'!T18)/('2000 250 200 15 PP'!T18+'2000 250 200 0 PP'!T18))^2</f>
        <v>4.619962000579844E-7</v>
      </c>
      <c r="U18">
        <f>(2*('2000 250 200 15 PP'!U18-'2000 250 200 0 PP'!U18)/('2000 250 200 15 PP'!U18+'2000 250 200 0 PP'!U18))^2</f>
        <v>3.838122890697639E-7</v>
      </c>
      <c r="V18">
        <f>(2*('2000 250 200 15 PP'!V18-'2000 250 200 0 PP'!V18)/('2000 250 200 15 PP'!V18+'2000 250 200 0 PP'!V18))^2</f>
        <v>2.1706375787753083E-7</v>
      </c>
      <c r="W18">
        <f>(2*('2000 250 200 15 PP'!W18-'2000 250 200 0 PP'!W18)/('2000 250 200 15 PP'!W18+'2000 250 200 0 PP'!W18))^2</f>
        <v>5.6884602621139301E-7</v>
      </c>
      <c r="X18">
        <f>(2*('2000 250 200 15 PP'!X18-'2000 250 200 0 PP'!X18)/('2000 250 200 15 PP'!X18+'2000 250 200 0 PP'!X18))^2</f>
        <v>7.7490380471181146E-7</v>
      </c>
      <c r="Y18">
        <f>(2*('2000 250 200 15 PP'!Y18-'2000 250 200 0 PP'!Y18)/('2000 250 200 15 PP'!Y18+'2000 250 200 0 PP'!Y18))^2</f>
        <v>8.3098133727305264E-7</v>
      </c>
      <c r="Z18">
        <f>(2*('2000 250 200 15 PP'!Z18-'2000 250 200 0 PP'!Z18)/('2000 250 200 15 PP'!Z18+'2000 250 200 0 PP'!Z18))^2</f>
        <v>7.9984484743430534E-7</v>
      </c>
      <c r="AA18">
        <f>(2*('2000 250 200 15 PP'!AA18-'2000 250 200 0 PP'!AA18)/('2000 250 200 15 PP'!AA18+'2000 250 200 0 PP'!AA18))^2</f>
        <v>7.2691865634868683E-7</v>
      </c>
      <c r="AB18">
        <f>(2*('2000 250 200 15 PP'!AB18-'2000 250 200 0 PP'!AB18)/('2000 250 200 15 PP'!AB18+'2000 250 200 0 PP'!AB18))^2</f>
        <v>6.4084212935104053E-7</v>
      </c>
      <c r="AC18">
        <f>(2*('2000 250 200 15 PP'!AC18-'2000 250 200 0 PP'!AC18)/('2000 250 200 15 PP'!AC18+'2000 250 200 0 PP'!AC18))^2</f>
        <v>1.3556439537699667E-7</v>
      </c>
      <c r="AD18">
        <f>(2*('2000 250 200 15 PP'!AD18-'2000 250 200 0 PP'!AD18)/('2000 250 200 15 PP'!AD18+'2000 250 200 0 PP'!AD18))^2</f>
        <v>4.6560730968840091E-7</v>
      </c>
      <c r="AE18">
        <f>(2*('2000 250 200 15 PP'!AE18-'2000 250 200 0 PP'!AE18)/('2000 250 200 15 PP'!AE18+'2000 250 200 0 PP'!AE18))^2</f>
        <v>7.3209885378588428E-7</v>
      </c>
      <c r="AF18">
        <f>(2*('2000 250 200 15 PP'!AF18-'2000 250 200 0 PP'!AF18)/('2000 250 200 15 PP'!AF18+'2000 250 200 0 PP'!AF18))^2</f>
        <v>8.6266094876540769E-7</v>
      </c>
      <c r="AG18">
        <f>(2*('2000 250 200 15 PP'!AG18-'2000 250 200 0 PP'!AG18)/('2000 250 200 15 PP'!AG18+'2000 250 200 0 PP'!AG18))^2</f>
        <v>8.9229065192865631E-7</v>
      </c>
      <c r="AH18">
        <f>(2*('2000 250 200 15 PP'!AH18-'2000 250 200 0 PP'!AH18)/('2000 250 200 15 PP'!AH18+'2000 250 200 0 PP'!AH18))^2</f>
        <v>8.5725788382678276E-7</v>
      </c>
      <c r="AI18">
        <f>(2*('2000 250 200 15 PP'!AI18-'2000 250 200 0 PP'!AI18)/('2000 250 200 15 PP'!AI18+'2000 250 200 0 PP'!AI18))^2</f>
        <v>7.9361176404428555E-8</v>
      </c>
      <c r="AJ18">
        <f>(2*('2000 250 200 15 PP'!AJ18-'2000 250 200 0 PP'!AJ18)/('2000 250 200 15 PP'!AJ18+'2000 250 200 0 PP'!AJ18))^2</f>
        <v>3.615018069507509E-7</v>
      </c>
      <c r="AK18">
        <f>(2*('2000 250 200 15 PP'!AK18-'2000 250 200 0 PP'!AK18)/('2000 250 200 15 PP'!AK18+'2000 250 200 0 PP'!AK18))^2</f>
        <v>6.5286634509611095E-7</v>
      </c>
      <c r="AL18">
        <f>(2*('2000 250 200 15 PP'!AL18-'2000 250 200 0 PP'!AL18)/('2000 250 200 15 PP'!AL18+'2000 250 200 0 PP'!AL18))^2</f>
        <v>8.385070870694697E-7</v>
      </c>
      <c r="AM18">
        <f>(2*('2000 250 200 15 PP'!AM18-'2000 250 200 0 PP'!AM18)/('2000 250 200 15 PP'!AM18+'2000 250 200 0 PP'!AM18))^2</f>
        <v>9.2805406266437291E-7</v>
      </c>
      <c r="AN18">
        <f>(2*('2000 250 200 15 PP'!AN18-'2000 250 200 0 PP'!AN18)/('2000 250 200 15 PP'!AN18+'2000 250 200 0 PP'!AN18))^2</f>
        <v>4.325124565089371E-8</v>
      </c>
      <c r="AO18">
        <f>(2*('2000 250 200 15 PP'!AO18-'2000 250 200 0 PP'!AO18)/('2000 250 200 15 PP'!AO18+'2000 250 200 0 PP'!AO18))^2</f>
        <v>2.6981378812596246E-7</v>
      </c>
      <c r="AP18">
        <f>(2*('2000 250 200 15 PP'!AP18-'2000 250 200 0 PP'!AP18)/('2000 250 200 15 PP'!AP18+'2000 250 200 0 PP'!AP18))^2</f>
        <v>5.601666970828763E-7</v>
      </c>
      <c r="AQ18">
        <f>(2*('2000 250 200 15 PP'!AQ18-'2000 250 200 0 PP'!AQ18)/('2000 250 200 15 PP'!AQ18+'2000 250 200 0 PP'!AQ18))^2</f>
        <v>7.7802617411534194E-7</v>
      </c>
      <c r="AR18">
        <f>(2*('2000 250 200 15 PP'!AR18-'2000 250 200 0 PP'!AR18)/('2000 250 200 15 PP'!AR18+'2000 250 200 0 PP'!AR18))^2</f>
        <v>2.1394148060932957E-8</v>
      </c>
      <c r="AS18">
        <f>(2*('2000 250 200 15 PP'!AS18-'2000 250 200 0 PP'!AS18)/('2000 250 200 15 PP'!AS18+'2000 250 200 0 PP'!AS18))^2</f>
        <v>1.9459748011605087E-7</v>
      </c>
      <c r="AT18">
        <f>(2*('2000 250 200 15 PP'!AT18-'2000 250 200 0 PP'!AT18)/('2000 250 200 15 PP'!AT18+'2000 250 200 0 PP'!AT18))^2</f>
        <v>4.6834067636408688E-7</v>
      </c>
      <c r="AU18">
        <f>(2*('2000 250 200 15 PP'!AU18-'2000 250 200 0 PP'!AU18)/('2000 250 200 15 PP'!AU18+'2000 250 200 0 PP'!AU18))^2</f>
        <v>9.0629072285970218E-9</v>
      </c>
      <c r="AV18">
        <f>(2*('2000 250 200 15 PP'!AV18-'2000 250 200 0 PP'!AV18)/('2000 250 200 15 PP'!AV18+'2000 250 200 0 PP'!AV18))^2</f>
        <v>1.3544946933438811E-7</v>
      </c>
      <c r="AW18">
        <f>(2*('2000 250 200 15 PP'!AW18-'2000 250 200 0 PP'!AW18)/('2000 250 200 15 PP'!AW18+'2000 250 200 0 PP'!AW18))^2</f>
        <v>2.8392103522619042E-9</v>
      </c>
      <c r="AX18">
        <f>('2000 250 200 15 PP'!AX18-'2000 250 200 0 PP'!AX18)^2</f>
        <v>3.1864352950305476E-9</v>
      </c>
      <c r="AY18">
        <f>('2000 250 200 15 PP'!AY18-'2000 250 200 0 PP'!AY18)^2</f>
        <v>6.5377160887895886E-12</v>
      </c>
      <c r="AZ18">
        <f>('2000 250 200 15 PP'!AZ18-'2000 250 200 0 PP'!AZ18)^2</f>
        <v>7.0144138257148248E-10</v>
      </c>
      <c r="BA18">
        <f>('2000 250 200 15 PP'!BA18-'2000 250 200 0 PP'!BA18)^2</f>
        <v>1.1331988805737403E-9</v>
      </c>
      <c r="BB18">
        <f>('2000 250 200 15 PP'!BB18-'2000 250 200 0 PP'!BB18)^2</f>
        <v>1.150851688377714E-9</v>
      </c>
      <c r="BC18">
        <f>('2000 250 200 15 PP'!BC18-'2000 250 200 0 PP'!BC18)^2</f>
        <v>9.9049658260464959E-10</v>
      </c>
      <c r="BD18">
        <f>('2000 250 200 15 PP'!BD18-'2000 250 200 0 PP'!BD18)^2</f>
        <v>7.9443976853624374E-10</v>
      </c>
      <c r="BE18">
        <f>('2000 250 200 15 PP'!BE18-'2000 250 200 0 PP'!BE18)^2</f>
        <v>6.1668174158010655E-10</v>
      </c>
      <c r="BF18">
        <f>('2000 250 200 15 PP'!BF18-'2000 250 200 0 PP'!BF18)^2</f>
        <v>4.3861267880420589E-9</v>
      </c>
      <c r="BG18">
        <f>('2000 250 200 15 PP'!BG18-'2000 250 200 0 PP'!BG18)^2</f>
        <v>2.3820960405910761E-11</v>
      </c>
      <c r="BH18">
        <f>('2000 250 200 15 PP'!BH18-'2000 250 200 0 PP'!BH18)^2</f>
        <v>2.1525913456392683E-10</v>
      </c>
      <c r="BI18">
        <f>('2000 250 200 15 PP'!BI18-'2000 250 200 0 PP'!BI18)^2</f>
        <v>3.4986861940711861E-10</v>
      </c>
      <c r="BJ18">
        <f>('2000 250 200 15 PP'!BJ18-'2000 250 200 0 PP'!BJ18)^2</f>
        <v>3.1368051515922324E-10</v>
      </c>
      <c r="BK18">
        <f>('2000 250 200 15 PP'!BK18-'2000 250 200 0 PP'!BK18)^2</f>
        <v>2.3378124443143509E-10</v>
      </c>
      <c r="BL18">
        <f>('2000 250 200 15 PP'!BL18-'2000 250 200 0 PP'!BL18)^2</f>
        <v>1.6268691579951454E-10</v>
      </c>
      <c r="BM18">
        <f>('2000 250 200 15 PP'!BM18-'2000 250 200 0 PP'!BM18)^2</f>
        <v>4.3187070667340282E-9</v>
      </c>
      <c r="BN18">
        <f>('2000 250 200 15 PP'!BN18-'2000 250 200 0 PP'!BN18)^2</f>
        <v>7.4655426463400964E-11</v>
      </c>
      <c r="BO18">
        <f>('2000 250 200 15 PP'!BO18-'2000 250 200 0 PP'!BO18)^2</f>
        <v>4.76159972702988E-11</v>
      </c>
      <c r="BP18">
        <f>('2000 250 200 15 PP'!BP18-'2000 250 200 0 PP'!BP18)^2</f>
        <v>9.018797936381663E-11</v>
      </c>
      <c r="BQ18">
        <f>('2000 250 200 15 PP'!BQ18-'2000 250 200 0 PP'!BQ18)^2</f>
        <v>7.4453063109895497E-11</v>
      </c>
      <c r="BR18">
        <f>('2000 250 200 15 PP'!BR18-'2000 250 200 0 PP'!BR18)^2</f>
        <v>4.9170915701922231E-11</v>
      </c>
      <c r="BS18">
        <f>('2000 250 200 15 PP'!BS18-'2000 250 200 0 PP'!BS18)^2</f>
        <v>3.8466520900793901E-9</v>
      </c>
      <c r="BT18">
        <f>('2000 250 200 15 PP'!BT18-'2000 250 200 0 PP'!BT18)^2</f>
        <v>9.7937524315993132E-11</v>
      </c>
      <c r="BU18">
        <f>('2000 250 200 15 PP'!BU18-'2000 250 200 0 PP'!BU18)^2</f>
        <v>8.1342206133828554E-12</v>
      </c>
      <c r="BV18">
        <f>('2000 250 200 15 PP'!BV18-'2000 250 200 0 PP'!BV18)^2</f>
        <v>2.3207624391669185E-11</v>
      </c>
      <c r="BW18">
        <f>('2000 250 200 15 PP'!BW18-'2000 250 200 0 PP'!BW18)^2</f>
        <v>1.8445885841273299E-11</v>
      </c>
      <c r="BX18">
        <f>('2000 250 200 15 PP'!BX18-'2000 250 200 0 PP'!BX18)^2</f>
        <v>3.2943051405402799E-9</v>
      </c>
      <c r="BY18">
        <f>('2000 250 200 15 PP'!BY18-'2000 250 200 0 PP'!BY18)^2</f>
        <v>9.7967984581947073E-11</v>
      </c>
      <c r="BZ18">
        <f>('2000 250 200 15 PP'!BZ18-'2000 250 200 0 PP'!BZ18)^2</f>
        <v>7.080022820861532E-13</v>
      </c>
      <c r="CA18">
        <f>('2000 250 200 15 PP'!CA18-'2000 250 200 0 PP'!CA18)^2</f>
        <v>6.0462740856866135E-12</v>
      </c>
      <c r="CB18">
        <f>('2000 250 200 15 PP'!CB18-'2000 250 200 0 PP'!CB18)^2</f>
        <v>2.7764470140236559E-9</v>
      </c>
      <c r="CC18">
        <f>('2000 250 200 15 PP'!CC18-'2000 250 200 0 PP'!CC18)^2</f>
        <v>8.72619349472318E-11</v>
      </c>
      <c r="CD18">
        <f>('2000 250 200 15 PP'!CD18-'2000 250 200 0 PP'!CD18)^2</f>
        <v>1.5101507099668164E-14</v>
      </c>
      <c r="CE18">
        <f>('2000 250 200 15 PP'!CE18-'2000 250 200 0 PP'!CE18)^2</f>
        <v>2.3270857433831639E-9</v>
      </c>
      <c r="CF18">
        <f>('2000 250 200 15 PP'!CF18-'2000 250 200 0 PP'!CF18)^2</f>
        <v>7.3598263125824674E-11</v>
      </c>
      <c r="CG18">
        <f>('2000 250 200 15 PP'!CG18-'2000 250 200 0 PP'!CG18)^2</f>
        <v>1.9495281358872059E-9</v>
      </c>
    </row>
    <row r="19" spans="1:85">
      <c r="A19">
        <f>'2000 250 200 1'!A20</f>
        <v>16</v>
      </c>
      <c r="B19">
        <f t="shared" si="6"/>
        <v>-160</v>
      </c>
      <c r="C19">
        <f>'2000 250 200 1'!B20</f>
        <v>6.3499999999999997E-3</v>
      </c>
      <c r="D19">
        <f t="shared" si="7"/>
        <v>-2.1972262747080245</v>
      </c>
      <c r="E19">
        <f>(2*('2000 250 200 15 PP'!E19-'2000 250 200 0 PP'!E19)/('2000 250 200 15 PP'!E19+'2000 250 200 0 PP'!E19))^2</f>
        <v>4.2770332295142285E-7</v>
      </c>
      <c r="F19">
        <f>(2*('2000 250 200 15 PP'!F19-'2000 250 200 0 PP'!F19)/('2000 250 200 15 PP'!F19+'2000 250 200 0 PP'!F19))^2</f>
        <v>6.3311169175289093E-7</v>
      </c>
      <c r="G19">
        <f>(2*('2000 250 200 15 PP'!G19-'2000 250 200 0 PP'!G19)/('2000 250 200 15 PP'!G19+'2000 250 200 0 PP'!G19))^2</f>
        <v>6.2359035878686525E-7</v>
      </c>
      <c r="H19">
        <f>(2*('2000 250 200 15 PP'!H19-'2000 250 200 0 PP'!H19)/('2000 250 200 15 PP'!H19+'2000 250 200 0 PP'!H19))^2</f>
        <v>5.3632181826516706E-7</v>
      </c>
      <c r="I19">
        <f>(2*('2000 250 200 15 PP'!I19-'2000 250 200 0 PP'!I19)/('2000 250 200 15 PP'!I19+'2000 250 200 0 PP'!I19))^2</f>
        <v>4.3700388118923818E-7</v>
      </c>
      <c r="J19">
        <f>(2*('2000 250 200 15 PP'!J19-'2000 250 200 0 PP'!J19)/('2000 250 200 15 PP'!J19+'2000 250 200 0 PP'!J19))^2</f>
        <v>3.4912931848899288E-7</v>
      </c>
      <c r="K19">
        <f>(2*('2000 250 200 15 PP'!K19-'2000 250 200 0 PP'!K19)/('2000 250 200 15 PP'!K19+'2000 250 200 0 PP'!K19))^2</f>
        <v>2.7650418136102449E-7</v>
      </c>
      <c r="L19">
        <f>(2*('2000 250 200 15 PP'!L19-'2000 250 200 0 PP'!L19)/('2000 250 200 15 PP'!L19+'2000 250 200 0 PP'!L19))^2</f>
        <v>2.1879902413141341E-7</v>
      </c>
      <c r="M19">
        <f>(2*('2000 250 200 15 PP'!M19-'2000 250 200 0 PP'!M19)/('2000 250 200 15 PP'!M19+'2000 250 200 0 PP'!M19))^2</f>
        <v>1.7388386915366435E-7</v>
      </c>
      <c r="N19">
        <f>(2*('2000 250 200 15 PP'!N19-'2000 250 200 0 PP'!N19)/('2000 250 200 15 PP'!N19+'2000 250 200 0 PP'!N19))^2</f>
        <v>3.2358680646138325E-7</v>
      </c>
      <c r="O19">
        <f>(2*('2000 250 200 15 PP'!O19-'2000 250 200 0 PP'!O19)/('2000 250 200 15 PP'!O19+'2000 250 200 0 PP'!O19))^2</f>
        <v>6.4249665582587007E-7</v>
      </c>
      <c r="P19">
        <f>(2*('2000 250 200 15 PP'!P19-'2000 250 200 0 PP'!P19)/('2000 250 200 15 PP'!P19+'2000 250 200 0 PP'!P19))^2</f>
        <v>7.4990508876295746E-7</v>
      </c>
      <c r="Q19">
        <f>(2*('2000 250 200 15 PP'!Q19-'2000 250 200 0 PP'!Q19)/('2000 250 200 15 PP'!Q19+'2000 250 200 0 PP'!Q19))^2</f>
        <v>7.2496803509843765E-7</v>
      </c>
      <c r="R19">
        <f>(2*('2000 250 200 15 PP'!R19-'2000 250 200 0 PP'!R19)/('2000 250 200 15 PP'!R19+'2000 250 200 0 PP'!R19))^2</f>
        <v>6.4290467054931327E-7</v>
      </c>
      <c r="S19">
        <f>(2*('2000 250 200 15 PP'!S19-'2000 250 200 0 PP'!S19)/('2000 250 200 15 PP'!S19+'2000 250 200 0 PP'!S19))^2</f>
        <v>5.5172238181837446E-7</v>
      </c>
      <c r="T19">
        <f>(2*('2000 250 200 15 PP'!T19-'2000 250 200 0 PP'!T19)/('2000 250 200 15 PP'!T19+'2000 250 200 0 PP'!T19))^2</f>
        <v>4.6317098458040138E-7</v>
      </c>
      <c r="U19">
        <f>(2*('2000 250 200 15 PP'!U19-'2000 250 200 0 PP'!U19)/('2000 250 200 15 PP'!U19+'2000 250 200 0 PP'!U19))^2</f>
        <v>3.8391972899046149E-7</v>
      </c>
      <c r="V19">
        <f>(2*('2000 250 200 15 PP'!V19-'2000 250 200 0 PP'!V19)/('2000 250 200 15 PP'!V19+'2000 250 200 0 PP'!V19))^2</f>
        <v>2.1839527699689363E-7</v>
      </c>
      <c r="W19">
        <f>(2*('2000 250 200 15 PP'!W19-'2000 250 200 0 PP'!W19)/('2000 250 200 15 PP'!W19+'2000 250 200 0 PP'!W19))^2</f>
        <v>5.6996094124079561E-7</v>
      </c>
      <c r="X19">
        <f>(2*('2000 250 200 15 PP'!X19-'2000 250 200 0 PP'!X19)/('2000 250 200 15 PP'!X19+'2000 250 200 0 PP'!X19))^2</f>
        <v>7.7507524945759303E-7</v>
      </c>
      <c r="Y19">
        <f>(2*('2000 250 200 15 PP'!Y19-'2000 250 200 0 PP'!Y19)/('2000 250 200 15 PP'!Y19+'2000 250 200 0 PP'!Y19))^2</f>
        <v>8.347068172830605E-7</v>
      </c>
      <c r="Z19">
        <f>(2*('2000 250 200 15 PP'!Z19-'2000 250 200 0 PP'!Z19)/('2000 250 200 15 PP'!Z19+'2000 250 200 0 PP'!Z19))^2</f>
        <v>7.9349215280649609E-7</v>
      </c>
      <c r="AA19">
        <f>(2*('2000 250 200 15 PP'!AA19-'2000 250 200 0 PP'!AA19)/('2000 250 200 15 PP'!AA19+'2000 250 200 0 PP'!AA19))^2</f>
        <v>7.2619640895222398E-7</v>
      </c>
      <c r="AB19">
        <f>(2*('2000 250 200 15 PP'!AB19-'2000 250 200 0 PP'!AB19)/('2000 250 200 15 PP'!AB19+'2000 250 200 0 PP'!AB19))^2</f>
        <v>6.4471486456289889E-7</v>
      </c>
      <c r="AC19">
        <f>(2*('2000 250 200 15 PP'!AC19-'2000 250 200 0 PP'!AC19)/('2000 250 200 15 PP'!AC19+'2000 250 200 0 PP'!AC19))^2</f>
        <v>1.3678985381791949E-7</v>
      </c>
      <c r="AD19">
        <f>(2*('2000 250 200 15 PP'!AD19-'2000 250 200 0 PP'!AD19)/('2000 250 200 15 PP'!AD19+'2000 250 200 0 PP'!AD19))^2</f>
        <v>4.6711259222136172E-7</v>
      </c>
      <c r="AE19">
        <f>(2*('2000 250 200 15 PP'!AE19-'2000 250 200 0 PP'!AE19)/('2000 250 200 15 PP'!AE19+'2000 250 200 0 PP'!AE19))^2</f>
        <v>7.2965056064393816E-7</v>
      </c>
      <c r="AF19">
        <f>(2*('2000 250 200 15 PP'!AF19-'2000 250 200 0 PP'!AF19)/('2000 250 200 15 PP'!AF19+'2000 250 200 0 PP'!AF19))^2</f>
        <v>8.7689606826743641E-7</v>
      </c>
      <c r="AG19">
        <f>(2*('2000 250 200 15 PP'!AG19-'2000 250 200 0 PP'!AG19)/('2000 250 200 15 PP'!AG19+'2000 250 200 0 PP'!AG19))^2</f>
        <v>8.7850728935667775E-7</v>
      </c>
      <c r="AH19">
        <f>(2*('2000 250 200 15 PP'!AH19-'2000 250 200 0 PP'!AH19)/('2000 250 200 15 PP'!AH19+'2000 250 200 0 PP'!AH19))^2</f>
        <v>8.4908618595395859E-7</v>
      </c>
      <c r="AI19">
        <f>(2*('2000 250 200 15 PP'!AI19-'2000 250 200 0 PP'!AI19)/('2000 250 200 15 PP'!AI19+'2000 250 200 0 PP'!AI19))^2</f>
        <v>8.0387583526963007E-8</v>
      </c>
      <c r="AJ19">
        <f>(2*('2000 250 200 15 PP'!AJ19-'2000 250 200 0 PP'!AJ19)/('2000 250 200 15 PP'!AJ19+'2000 250 200 0 PP'!AJ19))^2</f>
        <v>3.642487703531997E-7</v>
      </c>
      <c r="AK19">
        <f>(2*('2000 250 200 15 PP'!AK19-'2000 250 200 0 PP'!AK19)/('2000 250 200 15 PP'!AK19+'2000 250 200 0 PP'!AK19))^2</f>
        <v>6.410839466728548E-7</v>
      </c>
      <c r="AL19">
        <f>(2*('2000 250 200 15 PP'!AL19-'2000 250 200 0 PP'!AL19)/('2000 250 200 15 PP'!AL19+'2000 250 200 0 PP'!AL19))^2</f>
        <v>8.7556343881084375E-7</v>
      </c>
      <c r="AM19">
        <f>(2*('2000 250 200 15 PP'!AM19-'2000 250 200 0 PP'!AM19)/('2000 250 200 15 PP'!AM19+'2000 250 200 0 PP'!AM19))^2</f>
        <v>9.0846863262590959E-7</v>
      </c>
      <c r="AN19">
        <f>(2*('2000 250 200 15 PP'!AN19-'2000 250 200 0 PP'!AN19)/('2000 250 200 15 PP'!AN19+'2000 250 200 0 PP'!AN19))^2</f>
        <v>4.3966934538684431E-8</v>
      </c>
      <c r="AO19">
        <f>(2*('2000 250 200 15 PP'!AO19-'2000 250 200 0 PP'!AO19)/('2000 250 200 15 PP'!AO19+'2000 250 200 0 PP'!AO19))^2</f>
        <v>2.7614980774460796E-7</v>
      </c>
      <c r="AP19">
        <f>(2*('2000 250 200 15 PP'!AP19-'2000 250 200 0 PP'!AP19)/('2000 250 200 15 PP'!AP19+'2000 250 200 0 PP'!AP19))^2</f>
        <v>5.2708204092084697E-7</v>
      </c>
      <c r="AQ19">
        <f>(2*('2000 250 200 15 PP'!AQ19-'2000 250 200 0 PP'!AQ19)/('2000 250 200 15 PP'!AQ19+'2000 250 200 0 PP'!AQ19))^2</f>
        <v>8.5271739661505795E-7</v>
      </c>
      <c r="AR19">
        <f>(2*('2000 250 200 15 PP'!AR19-'2000 250 200 0 PP'!AR19)/('2000 250 200 15 PP'!AR19+'2000 250 200 0 PP'!AR19))^2</f>
        <v>2.1646886177664478E-8</v>
      </c>
      <c r="AS19">
        <f>(2*('2000 250 200 15 PP'!AS19-'2000 250 200 0 PP'!AS19)/('2000 250 200 15 PP'!AS19+'2000 250 200 0 PP'!AS19))^2</f>
        <v>2.0877515723346364E-7</v>
      </c>
      <c r="AT19">
        <f>(2*('2000 250 200 15 PP'!AT19-'2000 250 200 0 PP'!AT19)/('2000 250 200 15 PP'!AT19+'2000 250 200 0 PP'!AT19))^2</f>
        <v>3.9850517838246123E-7</v>
      </c>
      <c r="AU19">
        <f>(2*('2000 250 200 15 PP'!AU19-'2000 250 200 0 PP'!AU19)/('2000 250 200 15 PP'!AU19+'2000 250 200 0 PP'!AU19))^2</f>
        <v>8.7404733488956381E-9</v>
      </c>
      <c r="AV19">
        <f>(2*('2000 250 200 15 PP'!AV19-'2000 250 200 0 PP'!AV19)/('2000 250 200 15 PP'!AV19+'2000 250 200 0 PP'!AV19))^2</f>
        <v>1.6362521324281644E-7</v>
      </c>
      <c r="AW19">
        <f>(2*('2000 250 200 15 PP'!AW19-'2000 250 200 0 PP'!AW19)/('2000 250 200 15 PP'!AW19+'2000 250 200 0 PP'!AW19))^2</f>
        <v>2.0910768263752291E-9</v>
      </c>
      <c r="AX19">
        <f>('2000 250 200 15 PP'!AX19-'2000 250 200 0 PP'!AX19)^2</f>
        <v>3.1621160359765041E-9</v>
      </c>
      <c r="AY19">
        <f>('2000 250 200 15 PP'!AY19-'2000 250 200 0 PP'!AY19)^2</f>
        <v>7.0723630101076576E-12</v>
      </c>
      <c r="AZ19">
        <f>('2000 250 200 15 PP'!AZ19-'2000 250 200 0 PP'!AZ19)^2</f>
        <v>7.0383869421207862E-10</v>
      </c>
      <c r="BA19">
        <f>('2000 250 200 15 PP'!BA19-'2000 250 200 0 PP'!BA19)^2</f>
        <v>1.1389575959131469E-9</v>
      </c>
      <c r="BB19">
        <f>('2000 250 200 15 PP'!BB19-'2000 250 200 0 PP'!BB19)^2</f>
        <v>1.1355267265134091E-9</v>
      </c>
      <c r="BC19">
        <f>('2000 250 200 15 PP'!BC19-'2000 250 200 0 PP'!BC19)^2</f>
        <v>9.9266647944330153E-10</v>
      </c>
      <c r="BD19">
        <f>('2000 250 200 15 PP'!BD19-'2000 250 200 0 PP'!BD19)^2</f>
        <v>8.0165221904624161E-10</v>
      </c>
      <c r="BE19">
        <f>('2000 250 200 15 PP'!BE19-'2000 250 200 0 PP'!BE19)^2</f>
        <v>6.1813144766034017E-10</v>
      </c>
      <c r="BF19">
        <f>('2000 250 200 15 PP'!BF19-'2000 250 200 0 PP'!BF19)^2</f>
        <v>4.3555256352027947E-9</v>
      </c>
      <c r="BG19">
        <f>('2000 250 200 15 PP'!BG19-'2000 250 200 0 PP'!BG19)^2</f>
        <v>2.2894787115734512E-11</v>
      </c>
      <c r="BH19">
        <f>('2000 250 200 15 PP'!BH19-'2000 250 200 0 PP'!BH19)^2</f>
        <v>2.1570890032076925E-10</v>
      </c>
      <c r="BI19">
        <f>('2000 250 200 15 PP'!BI19-'2000 250 200 0 PP'!BI19)^2</f>
        <v>3.562424129993285E-10</v>
      </c>
      <c r="BJ19">
        <f>('2000 250 200 15 PP'!BJ19-'2000 250 200 0 PP'!BJ19)^2</f>
        <v>3.0587054163740653E-10</v>
      </c>
      <c r="BK19">
        <f>('2000 250 200 15 PP'!BK19-'2000 250 200 0 PP'!BK19)^2</f>
        <v>2.3296821552219724E-10</v>
      </c>
      <c r="BL19">
        <f>('2000 250 200 15 PP'!BL19-'2000 250 200 0 PP'!BL19)^2</f>
        <v>1.6516617380434323E-10</v>
      </c>
      <c r="BM19">
        <f>('2000 250 200 15 PP'!BM19-'2000 250 200 0 PP'!BM19)^2</f>
        <v>4.2904546779369962E-9</v>
      </c>
      <c r="BN19">
        <f>('2000 250 200 15 PP'!BN19-'2000 250 200 0 PP'!BN19)^2</f>
        <v>7.3044055055026674E-11</v>
      </c>
      <c r="BO19">
        <f>('2000 250 200 15 PP'!BO19-'2000 250 200 0 PP'!BO19)^2</f>
        <v>4.6534463657512037E-11</v>
      </c>
      <c r="BP19">
        <f>('2000 250 200 15 PP'!BP19-'2000 250 200 0 PP'!BP19)^2</f>
        <v>9.5435508766987313E-11</v>
      </c>
      <c r="BQ19">
        <f>('2000 250 200 15 PP'!BQ19-'2000 250 200 0 PP'!BQ19)^2</f>
        <v>7.1393101362854329E-11</v>
      </c>
      <c r="BR19">
        <f>('2000 250 200 15 PP'!BR19-'2000 250 200 0 PP'!BR19)^2</f>
        <v>4.8082843015371165E-11</v>
      </c>
      <c r="BS19">
        <f>('2000 250 200 15 PP'!BS19-'2000 250 200 0 PP'!BS19)^2</f>
        <v>3.8232017097335214E-9</v>
      </c>
      <c r="BT19">
        <f>('2000 250 200 15 PP'!BT19-'2000 250 200 0 PP'!BT19)^2</f>
        <v>9.5331431572387336E-11</v>
      </c>
      <c r="BU19">
        <f>('2000 250 200 15 PP'!BU19-'2000 250 200 0 PP'!BU19)^2</f>
        <v>6.8811362777072658E-12</v>
      </c>
      <c r="BV19">
        <f>('2000 250 200 15 PP'!BV19-'2000 250 200 0 PP'!BV19)^2</f>
        <v>2.6788417162017808E-11</v>
      </c>
      <c r="BW19">
        <f>('2000 250 200 15 PP'!BW19-'2000 250 200 0 PP'!BW19)^2</f>
        <v>1.7479150756393208E-11</v>
      </c>
      <c r="BX19">
        <f>('2000 250 200 15 PP'!BX19-'2000 250 200 0 PP'!BX19)^2</f>
        <v>3.2784640674930381E-9</v>
      </c>
      <c r="BY19">
        <f>('2000 250 200 15 PP'!BY19-'2000 250 200 0 PP'!BY19)^2</f>
        <v>9.3040272745101288E-11</v>
      </c>
      <c r="BZ19">
        <f>('2000 250 200 15 PP'!BZ19-'2000 250 200 0 PP'!BZ19)^2</f>
        <v>1.6981081215512241E-13</v>
      </c>
      <c r="CA19">
        <f>('2000 250 200 15 PP'!CA19-'2000 250 200 0 PP'!CA19)^2</f>
        <v>8.225373951454667E-12</v>
      </c>
      <c r="CB19">
        <f>('2000 250 200 15 PP'!CB19-'2000 250 200 0 PP'!CB19)^2</f>
        <v>2.7731737610892435E-9</v>
      </c>
      <c r="CC19">
        <f>('2000 250 200 15 PP'!CC19-'2000 250 200 0 PP'!CC19)^2</f>
        <v>7.8483919539289451E-11</v>
      </c>
      <c r="CD19">
        <f>('2000 250 200 15 PP'!CD19-'2000 250 200 0 PP'!CD19)^2</f>
        <v>6.1592303896924897E-13</v>
      </c>
      <c r="CE19">
        <f>('2000 250 200 15 PP'!CE19-'2000 250 200 0 PP'!CE19)^2</f>
        <v>2.3446864858638426E-9</v>
      </c>
      <c r="CF19">
        <f>('2000 250 200 15 PP'!CF19-'2000 250 200 0 PP'!CF19)^2</f>
        <v>5.9851382887352989E-11</v>
      </c>
      <c r="CG19">
        <f>('2000 250 200 15 PP'!CG19-'2000 250 200 0 PP'!CG19)^2</f>
        <v>1.9995079113399534E-9</v>
      </c>
    </row>
    <row r="20" spans="1:85">
      <c r="A20">
        <f>'2000 250 200 1'!A21</f>
        <v>17</v>
      </c>
      <c r="B20">
        <f t="shared" si="6"/>
        <v>-170</v>
      </c>
      <c r="C20">
        <f>'2000 250 200 1'!B21</f>
        <v>7.1269999999999997E-3</v>
      </c>
      <c r="D20">
        <f t="shared" si="7"/>
        <v>-2.1470932412030463</v>
      </c>
      <c r="E20">
        <f>(2*('2000 250 200 15 PP'!E20-'2000 250 200 0 PP'!E20)/('2000 250 200 15 PP'!E20+'2000 250 200 0 PP'!E20))^2</f>
        <v>4.2814904734265025E-7</v>
      </c>
      <c r="F20">
        <f>(2*('2000 250 200 15 PP'!F20-'2000 250 200 0 PP'!F20)/('2000 250 200 15 PP'!F20+'2000 250 200 0 PP'!F20))^2</f>
        <v>6.3328798859313216E-7</v>
      </c>
      <c r="G20">
        <f>(2*('2000 250 200 15 PP'!G20-'2000 250 200 0 PP'!G20)/('2000 250 200 15 PP'!G20+'2000 250 200 0 PP'!G20))^2</f>
        <v>6.2361775707785311E-7</v>
      </c>
      <c r="H20">
        <f>(2*('2000 250 200 15 PP'!H20-'2000 250 200 0 PP'!H20)/('2000 250 200 15 PP'!H20+'2000 250 200 0 PP'!H20))^2</f>
        <v>5.3629036070854817E-7</v>
      </c>
      <c r="I20">
        <f>(2*('2000 250 200 15 PP'!I20-'2000 250 200 0 PP'!I20)/('2000 250 200 15 PP'!I20+'2000 250 200 0 PP'!I20))^2</f>
        <v>4.3687044503315212E-7</v>
      </c>
      <c r="J20">
        <f>(2*('2000 250 200 15 PP'!J20-'2000 250 200 0 PP'!J20)/('2000 250 200 15 PP'!J20+'2000 250 200 0 PP'!J20))^2</f>
        <v>3.4924543993968735E-7</v>
      </c>
      <c r="K20">
        <f>(2*('2000 250 200 15 PP'!K20-'2000 250 200 0 PP'!K20)/('2000 250 200 15 PP'!K20+'2000 250 200 0 PP'!K20))^2</f>
        <v>2.7657329358340991E-7</v>
      </c>
      <c r="L20">
        <f>(2*('2000 250 200 15 PP'!L20-'2000 250 200 0 PP'!L20)/('2000 250 200 15 PP'!L20+'2000 250 200 0 PP'!L20))^2</f>
        <v>2.187547443515997E-7</v>
      </c>
      <c r="M20">
        <f>(2*('2000 250 200 15 PP'!M20-'2000 250 200 0 PP'!M20)/('2000 250 200 15 PP'!M20+'2000 250 200 0 PP'!M20))^2</f>
        <v>1.7382885974617401E-7</v>
      </c>
      <c r="N20">
        <f>(2*('2000 250 200 15 PP'!N20-'2000 250 200 0 PP'!N20)/('2000 250 200 15 PP'!N20+'2000 250 200 0 PP'!N20))^2</f>
        <v>3.2413192713544897E-7</v>
      </c>
      <c r="O20">
        <f>(2*('2000 250 200 15 PP'!O20-'2000 250 200 0 PP'!O20)/('2000 250 200 15 PP'!O20+'2000 250 200 0 PP'!O20))^2</f>
        <v>6.4282080610618786E-7</v>
      </c>
      <c r="P20">
        <f>(2*('2000 250 200 15 PP'!P20-'2000 250 200 0 PP'!P20)/('2000 250 200 15 PP'!P20+'2000 250 200 0 PP'!P20))^2</f>
        <v>7.5002382781837428E-7</v>
      </c>
      <c r="Q20">
        <f>(2*('2000 250 200 15 PP'!Q20-'2000 250 200 0 PP'!Q20)/('2000 250 200 15 PP'!Q20+'2000 250 200 0 PP'!Q20))^2</f>
        <v>7.2515954616073738E-7</v>
      </c>
      <c r="R20">
        <f>(2*('2000 250 200 15 PP'!R20-'2000 250 200 0 PP'!R20)/('2000 250 200 15 PP'!R20+'2000 250 200 0 PP'!R20))^2</f>
        <v>6.4210308673573E-7</v>
      </c>
      <c r="S20">
        <f>(2*('2000 250 200 15 PP'!S20-'2000 250 200 0 PP'!S20)/('2000 250 200 15 PP'!S20+'2000 250 200 0 PP'!S20))^2</f>
        <v>5.5197709395678945E-7</v>
      </c>
      <c r="T20">
        <f>(2*('2000 250 200 15 PP'!T20-'2000 250 200 0 PP'!T20)/('2000 250 200 15 PP'!T20+'2000 250 200 0 PP'!T20))^2</f>
        <v>4.6367018330872471E-7</v>
      </c>
      <c r="U20">
        <f>(2*('2000 250 200 15 PP'!U20-'2000 250 200 0 PP'!U20)/('2000 250 200 15 PP'!U20+'2000 250 200 0 PP'!U20))^2</f>
        <v>3.8393388202606047E-7</v>
      </c>
      <c r="V20">
        <f>(2*('2000 250 200 15 PP'!V20-'2000 250 200 0 PP'!V20)/('2000 250 200 15 PP'!V20+'2000 250 200 0 PP'!V20))^2</f>
        <v>2.1895623667707536E-7</v>
      </c>
      <c r="W20">
        <f>(2*('2000 250 200 15 PP'!W20-'2000 250 200 0 PP'!W20)/('2000 250 200 15 PP'!W20+'2000 250 200 0 PP'!W20))^2</f>
        <v>5.7041197606127162E-7</v>
      </c>
      <c r="X20">
        <f>(2*('2000 250 200 15 PP'!X20-'2000 250 200 0 PP'!X20)/('2000 250 200 15 PP'!X20+'2000 250 200 0 PP'!X20))^2</f>
        <v>7.7511863087735241E-7</v>
      </c>
      <c r="Y20">
        <f>(2*('2000 250 200 15 PP'!Y20-'2000 250 200 0 PP'!Y20)/('2000 250 200 15 PP'!Y20+'2000 250 200 0 PP'!Y20))^2</f>
        <v>8.3631690983604118E-7</v>
      </c>
      <c r="Z20">
        <f>(2*('2000 250 200 15 PP'!Z20-'2000 250 200 0 PP'!Z20)/('2000 250 200 15 PP'!Z20+'2000 250 200 0 PP'!Z20))^2</f>
        <v>7.9080686774294979E-7</v>
      </c>
      <c r="AA20">
        <f>(2*('2000 250 200 15 PP'!AA20-'2000 250 200 0 PP'!AA20)/('2000 250 200 15 PP'!AA20+'2000 250 200 0 PP'!AA20))^2</f>
        <v>7.2589465129130446E-7</v>
      </c>
      <c r="AB20">
        <f>(2*('2000 250 200 15 PP'!AB20-'2000 250 200 0 PP'!AB20)/('2000 250 200 15 PP'!AB20+'2000 250 200 0 PP'!AB20))^2</f>
        <v>6.464403162929564E-7</v>
      </c>
      <c r="AC20">
        <f>(2*('2000 250 200 15 PP'!AC20-'2000 250 200 0 PP'!AC20)/('2000 250 200 15 PP'!AC20+'2000 250 200 0 PP'!AC20))^2</f>
        <v>1.3730977552642217E-7</v>
      </c>
      <c r="AD20">
        <f>(2*('2000 250 200 15 PP'!AD20-'2000 250 200 0 PP'!AD20)/('2000 250 200 15 PP'!AD20+'2000 250 200 0 PP'!AD20))^2</f>
        <v>4.6773210987114813E-7</v>
      </c>
      <c r="AE20">
        <f>(2*('2000 250 200 15 PP'!AE20-'2000 250 200 0 PP'!AE20)/('2000 250 200 15 PP'!AE20+'2000 250 200 0 PP'!AE20))^2</f>
        <v>7.2854358635823651E-7</v>
      </c>
      <c r="AF20">
        <f>(2*('2000 250 200 15 PP'!AF20-'2000 250 200 0 PP'!AF20)/('2000 250 200 15 PP'!AF20+'2000 250 200 0 PP'!AF20))^2</f>
        <v>8.8302329522256062E-7</v>
      </c>
      <c r="AG20">
        <f>(2*('2000 250 200 15 PP'!AG20-'2000 250 200 0 PP'!AG20)/('2000 250 200 15 PP'!AG20+'2000 250 200 0 PP'!AG20))^2</f>
        <v>8.7269563856409142E-7</v>
      </c>
      <c r="AH20">
        <f>(2*('2000 250 200 15 PP'!AH20-'2000 250 200 0 PP'!AH20)/('2000 250 200 15 PP'!AH20+'2000 250 200 0 PP'!AH20))^2</f>
        <v>8.4551480493712445E-7</v>
      </c>
      <c r="AI20">
        <f>(2*('2000 250 200 15 PP'!AI20-'2000 250 200 0 PP'!AI20)/('2000 250 200 15 PP'!AI20+'2000 250 200 0 PP'!AI20))^2</f>
        <v>8.082606367562637E-8</v>
      </c>
      <c r="AJ20">
        <f>(2*('2000 250 200 15 PP'!AJ20-'2000 250 200 0 PP'!AJ20)/('2000 250 200 15 PP'!AJ20+'2000 250 200 0 PP'!AJ20))^2</f>
        <v>3.6541155722557369E-7</v>
      </c>
      <c r="AK20">
        <f>(2*('2000 250 200 15 PP'!AK20-'2000 250 200 0 PP'!AK20)/('2000 250 200 15 PP'!AK20+'2000 250 200 0 PP'!AK20))^2</f>
        <v>6.3598503306493191E-7</v>
      </c>
      <c r="AL20">
        <f>(2*('2000 250 200 15 PP'!AL20-'2000 250 200 0 PP'!AL20)/('2000 250 200 15 PP'!AL20+'2000 250 200 0 PP'!AL20))^2</f>
        <v>8.9161687505065033E-7</v>
      </c>
      <c r="AM20">
        <f>(2*('2000 250 200 15 PP'!AM20-'2000 250 200 0 PP'!AM20)/('2000 250 200 15 PP'!AM20+'2000 250 200 0 PP'!AM20))^2</f>
        <v>9.0035233133037861E-7</v>
      </c>
      <c r="AN20">
        <f>(2*('2000 250 200 15 PP'!AN20-'2000 250 200 0 PP'!AN20)/('2000 250 200 15 PP'!AN20+'2000 250 200 0 PP'!AN20))^2</f>
        <v>4.4274440305347355E-8</v>
      </c>
      <c r="AO20">
        <f>(2*('2000 250 200 15 PP'!AO20-'2000 250 200 0 PP'!AO20)/('2000 250 200 15 PP'!AO20+'2000 250 200 0 PP'!AO20))^2</f>
        <v>2.7888318852079036E-7</v>
      </c>
      <c r="AP20">
        <f>(2*('2000 250 200 15 PP'!AP20-'2000 250 200 0 PP'!AP20)/('2000 250 200 15 PP'!AP20+'2000 250 200 0 PP'!AP20))^2</f>
        <v>5.1312752023396976E-7</v>
      </c>
      <c r="AQ20">
        <f>(2*('2000 250 200 15 PP'!AQ20-'2000 250 200 0 PP'!AQ20)/('2000 250 200 15 PP'!AQ20+'2000 250 200 0 PP'!AQ20))^2</f>
        <v>8.8548417196624595E-7</v>
      </c>
      <c r="AR20">
        <f>(2*('2000 250 200 15 PP'!AR20-'2000 250 200 0 PP'!AR20)/('2000 250 200 15 PP'!AR20+'2000 250 200 0 PP'!AR20))^2</f>
        <v>2.1755968412762943E-8</v>
      </c>
      <c r="AS20">
        <f>(2*('2000 250 200 15 PP'!AS20-'2000 250 200 0 PP'!AS20)/('2000 250 200 15 PP'!AS20+'2000 250 200 0 PP'!AS20))^2</f>
        <v>2.1501388834237364E-7</v>
      </c>
      <c r="AT20">
        <f>(2*('2000 250 200 15 PP'!AT20-'2000 250 200 0 PP'!AT20)/('2000 250 200 15 PP'!AT20+'2000 250 200 0 PP'!AT20))^2</f>
        <v>3.7025599846669601E-7</v>
      </c>
      <c r="AU20">
        <f>(2*('2000 250 200 15 PP'!AU20-'2000 250 200 0 PP'!AU20)/('2000 250 200 15 PP'!AU20+'2000 250 200 0 PP'!AU20))^2</f>
        <v>8.6048608209671511E-9</v>
      </c>
      <c r="AV20">
        <f>(2*('2000 250 200 15 PP'!AV20-'2000 250 200 0 PP'!AV20)/('2000 250 200 15 PP'!AV20+'2000 250 200 0 PP'!AV20))^2</f>
        <v>1.7653723811310241E-7</v>
      </c>
      <c r="AW20">
        <f>(2*('2000 250 200 15 PP'!AW20-'2000 250 200 0 PP'!AW20)/('2000 250 200 15 PP'!AW20+'2000 250 200 0 PP'!AW20))^2</f>
        <v>1.8060323648200635E-9</v>
      </c>
      <c r="AX20">
        <f>('2000 250 200 15 PP'!AX20-'2000 250 200 0 PP'!AX20)^2</f>
        <v>3.151860507824014E-9</v>
      </c>
      <c r="AY20">
        <f>('2000 250 200 15 PP'!AY20-'2000 250 200 0 PP'!AY20)^2</f>
        <v>7.2941121659284519E-12</v>
      </c>
      <c r="AZ20">
        <f>('2000 250 200 15 PP'!AZ20-'2000 250 200 0 PP'!AZ20)^2</f>
        <v>7.0479122827254848E-10</v>
      </c>
      <c r="BA20">
        <f>('2000 250 200 15 PP'!BA20-'2000 250 200 0 PP'!BA20)^2</f>
        <v>1.1415001954265977E-9</v>
      </c>
      <c r="BB20">
        <f>('2000 250 200 15 PP'!BB20-'2000 250 200 0 PP'!BB20)^2</f>
        <v>1.1290914489879186E-9</v>
      </c>
      <c r="BC20">
        <f>('2000 250 200 15 PP'!BC20-'2000 250 200 0 PP'!BC20)^2</f>
        <v>9.9365819788700115E-10</v>
      </c>
      <c r="BD20">
        <f>('2000 250 200 15 PP'!BD20-'2000 250 200 0 PP'!BD20)^2</f>
        <v>8.0477596699007196E-10</v>
      </c>
      <c r="BE20">
        <f>('2000 250 200 15 PP'!BE20-'2000 250 200 0 PP'!BE20)^2</f>
        <v>6.1858611210377649E-10</v>
      </c>
      <c r="BF20">
        <f>('2000 250 200 15 PP'!BF20-'2000 250 200 0 PP'!BF20)^2</f>
        <v>4.342568107175523E-9</v>
      </c>
      <c r="BG20">
        <f>('2000 250 200 15 PP'!BG20-'2000 250 200 0 PP'!BG20)^2</f>
        <v>2.2525270083555121E-11</v>
      </c>
      <c r="BH20">
        <f>('2000 250 200 15 PP'!BH20-'2000 250 200 0 PP'!BH20)^2</f>
        <v>2.1584928688395462E-10</v>
      </c>
      <c r="BI20">
        <f>('2000 250 200 15 PP'!BI20-'2000 250 200 0 PP'!BI20)^2</f>
        <v>3.590052345905304E-10</v>
      </c>
      <c r="BJ20">
        <f>('2000 250 200 15 PP'!BJ20-'2000 250 200 0 PP'!BJ20)^2</f>
        <v>3.0258821803932668E-10</v>
      </c>
      <c r="BK20">
        <f>('2000 250 200 15 PP'!BK20-'2000 250 200 0 PP'!BK20)^2</f>
        <v>2.326424047447537E-10</v>
      </c>
      <c r="BL20">
        <f>('2000 250 200 15 PP'!BL20-'2000 250 200 0 PP'!BL20)^2</f>
        <v>1.6628346803197855E-10</v>
      </c>
      <c r="BM20">
        <f>('2000 250 200 15 PP'!BM20-'2000 250 200 0 PP'!BM20)^2</f>
        <v>4.2784244920268176E-9</v>
      </c>
      <c r="BN20">
        <f>('2000 250 200 15 PP'!BN20-'2000 250 200 0 PP'!BN20)^2</f>
        <v>7.2383477624069861E-11</v>
      </c>
      <c r="BO20">
        <f>('2000 250 200 15 PP'!BO20-'2000 250 200 0 PP'!BO20)^2</f>
        <v>4.6050669341894404E-11</v>
      </c>
      <c r="BP20">
        <f>('2000 250 200 15 PP'!BP20-'2000 250 200 0 PP'!BP20)^2</f>
        <v>9.772639201179732E-11</v>
      </c>
      <c r="BQ20">
        <f>('2000 250 200 15 PP'!BQ20-'2000 250 200 0 PP'!BQ20)^2</f>
        <v>7.011014275016102E-11</v>
      </c>
      <c r="BR20">
        <f>('2000 250 200 15 PP'!BR20-'2000 250 200 0 PP'!BR20)^2</f>
        <v>4.7612842573624536E-11</v>
      </c>
      <c r="BS20">
        <f>('2000 250 200 15 PP'!BS20-'2000 250 200 0 PP'!BS20)^2</f>
        <v>3.8131664127138422E-9</v>
      </c>
      <c r="BT20">
        <f>('2000 250 200 15 PP'!BT20-'2000 250 200 0 PP'!BT20)^2</f>
        <v>9.4235503461272471E-11</v>
      </c>
      <c r="BU20">
        <f>('2000 250 200 15 PP'!BU20-'2000 250 200 0 PP'!BU20)^2</f>
        <v>6.3684836614990497E-12</v>
      </c>
      <c r="BV20">
        <f>('2000 250 200 15 PP'!BV20-'2000 250 200 0 PP'!BV20)^2</f>
        <v>2.8396564611295353E-11</v>
      </c>
      <c r="BW20">
        <f>('2000 250 200 15 PP'!BW20-'2000 250 200 0 PP'!BW20)^2</f>
        <v>1.7079596515408168E-11</v>
      </c>
      <c r="BX20">
        <f>('2000 250 200 15 PP'!BX20-'2000 250 200 0 PP'!BX20)^2</f>
        <v>3.2716638177770029E-9</v>
      </c>
      <c r="BY20">
        <f>('2000 250 200 15 PP'!BY20-'2000 250 200 0 PP'!BY20)^2</f>
        <v>9.0962063177509299E-11</v>
      </c>
      <c r="BZ20">
        <f>('2000 250 200 15 PP'!BZ20-'2000 250 200 0 PP'!BZ20)^2</f>
        <v>5.1506537190605681E-14</v>
      </c>
      <c r="CA20">
        <f>('2000 250 200 15 PP'!CA20-'2000 250 200 0 PP'!CA20)^2</f>
        <v>9.2556532390536753E-12</v>
      </c>
      <c r="CB20">
        <f>('2000 250 200 15 PP'!CB20-'2000 250 200 0 PP'!CB20)^2</f>
        <v>2.7717677136622522E-9</v>
      </c>
      <c r="CC20">
        <f>('2000 250 200 15 PP'!CC20-'2000 250 200 0 PP'!CC20)^2</f>
        <v>7.4849435404615366E-11</v>
      </c>
      <c r="CD20">
        <f>('2000 250 200 15 PP'!CD20-'2000 250 200 0 PP'!CD20)^2</f>
        <v>1.1425693805579205E-12</v>
      </c>
      <c r="CE20">
        <f>('2000 250 200 15 PP'!CE20-'2000 250 200 0 PP'!CE20)^2</f>
        <v>2.3522854335595493E-9</v>
      </c>
      <c r="CF20">
        <f>('2000 250 200 15 PP'!CF20-'2000 250 200 0 PP'!CF20)^2</f>
        <v>5.4379175890739038E-11</v>
      </c>
      <c r="CG20">
        <f>('2000 250 200 15 PP'!CG20-'2000 250 200 0 PP'!CG20)^2</f>
        <v>2.0211976226303878E-9</v>
      </c>
    </row>
    <row r="21" spans="1:85">
      <c r="A21">
        <f>'2000 250 200 1'!A22</f>
        <v>18</v>
      </c>
      <c r="B21">
        <f t="shared" si="6"/>
        <v>-180</v>
      </c>
      <c r="C21">
        <f>'2000 250 200 1'!B22</f>
        <v>8.0000000000000002E-3</v>
      </c>
      <c r="D21">
        <f t="shared" si="7"/>
        <v>-2.0969100130080562</v>
      </c>
      <c r="E21">
        <f>(2*('2000 250 200 15 PP'!E21-'2000 250 200 0 PP'!E21)/('2000 250 200 15 PP'!E21+'2000 250 200 0 PP'!E21))^2</f>
        <v>4.2756937383957235E-7</v>
      </c>
      <c r="F21">
        <f>(2*('2000 250 200 15 PP'!F21-'2000 250 200 0 PP'!F21)/('2000 250 200 15 PP'!F21+'2000 250 200 0 PP'!F21))^2</f>
        <v>6.3305427423428557E-7</v>
      </c>
      <c r="G21">
        <f>(2*('2000 250 200 15 PP'!G21-'2000 250 200 0 PP'!G21)/('2000 250 200 15 PP'!G21+'2000 250 200 0 PP'!G21))^2</f>
        <v>6.2358178668566973E-7</v>
      </c>
      <c r="H21">
        <f>(2*('2000 250 200 15 PP'!H21-'2000 250 200 0 PP'!H21)/('2000 250 200 15 PP'!H21+'2000 250 200 0 PP'!H21))^2</f>
        <v>5.3633329498893227E-7</v>
      </c>
      <c r="I21">
        <f>(2*('2000 250 200 15 PP'!I21-'2000 250 200 0 PP'!I21)/('2000 250 200 15 PP'!I21+'2000 250 200 0 PP'!I21))^2</f>
        <v>4.3703793733732249E-7</v>
      </c>
      <c r="J21">
        <f>(2*('2000 250 200 15 PP'!J21-'2000 250 200 0 PP'!J21)/('2000 250 200 15 PP'!J21+'2000 250 200 0 PP'!J21))^2</f>
        <v>3.4909203365631159E-7</v>
      </c>
      <c r="K21">
        <f>(2*('2000 250 200 15 PP'!K21-'2000 250 200 0 PP'!K21)/('2000 250 200 15 PP'!K21+'2000 250 200 0 PP'!K21))^2</f>
        <v>2.7648325535886631E-7</v>
      </c>
      <c r="L21">
        <f>(2*('2000 250 200 15 PP'!L21-'2000 250 200 0 PP'!L21)/('2000 250 200 15 PP'!L21+'2000 250 200 0 PP'!L21))^2</f>
        <v>2.1880974936904011E-7</v>
      </c>
      <c r="M21">
        <f>(2*('2000 250 200 15 PP'!M21-'2000 250 200 0 PP'!M21)/('2000 250 200 15 PP'!M21+'2000 250 200 0 PP'!M21))^2</f>
        <v>1.7389871285391959E-7</v>
      </c>
      <c r="N21">
        <f>(2*('2000 250 200 15 PP'!N21-'2000 250 200 0 PP'!N21)/('2000 250 200 15 PP'!N21+'2000 250 200 0 PP'!N21))^2</f>
        <v>3.2342502114271581E-7</v>
      </c>
      <c r="O21">
        <f>(2*('2000 250 200 15 PP'!O21-'2000 250 200 0 PP'!O21)/('2000 250 200 15 PP'!O21+'2000 250 200 0 PP'!O21))^2</f>
        <v>6.4239073653842713E-7</v>
      </c>
      <c r="P21">
        <f>(2*('2000 250 200 15 PP'!P21-'2000 250 200 0 PP'!P21)/('2000 250 200 15 PP'!P21+'2000 250 200 0 PP'!P21))^2</f>
        <v>7.498641921124192E-7</v>
      </c>
      <c r="Q21">
        <f>(2*('2000 250 200 15 PP'!Q21-'2000 250 200 0 PP'!Q21)/('2000 250 200 15 PP'!Q21+'2000 250 200 0 PP'!Q21))^2</f>
        <v>7.2493225796176033E-7</v>
      </c>
      <c r="R21">
        <f>(2*('2000 250 200 15 PP'!R21-'2000 250 200 0 PP'!R21)/('2000 250 200 15 PP'!R21+'2000 250 200 0 PP'!R21))^2</f>
        <v>6.4313127848976747E-7</v>
      </c>
      <c r="S21">
        <f>(2*('2000 250 200 15 PP'!S21-'2000 250 200 0 PP'!S21)/('2000 250 200 15 PP'!S21+'2000 250 200 0 PP'!S21))^2</f>
        <v>5.5163089956661655E-7</v>
      </c>
      <c r="T21">
        <f>(2*('2000 250 200 15 PP'!T21-'2000 250 200 0 PP'!T21)/('2000 250 200 15 PP'!T21+'2000 250 200 0 PP'!T21))^2</f>
        <v>4.6302957638598061E-7</v>
      </c>
      <c r="U21">
        <f>(2*('2000 250 200 15 PP'!U21-'2000 250 200 0 PP'!U21)/('2000 250 200 15 PP'!U21+'2000 250 200 0 PP'!U21))^2</f>
        <v>3.8391403589347823E-7</v>
      </c>
      <c r="V21">
        <f>(2*('2000 250 200 15 PP'!V21-'2000 250 200 0 PP'!V21)/('2000 250 200 15 PP'!V21+'2000 250 200 0 PP'!V21))^2</f>
        <v>2.1823139610874251E-7</v>
      </c>
      <c r="W21">
        <f>(2*('2000 250 200 15 PP'!W21-'2000 250 200 0 PP'!W21)/('2000 250 200 15 PP'!W21+'2000 250 200 0 PP'!W21))^2</f>
        <v>5.6981435500334653E-7</v>
      </c>
      <c r="X21">
        <f>(2*('2000 250 200 15 PP'!X21-'2000 250 200 0 PP'!X21)/('2000 250 200 15 PP'!X21+'2000 250 200 0 PP'!X21))^2</f>
        <v>7.750284715904089E-7</v>
      </c>
      <c r="Y21">
        <f>(2*('2000 250 200 15 PP'!Y21-'2000 250 200 0 PP'!Y21)/('2000 250 200 15 PP'!Y21+'2000 250 200 0 PP'!Y21))^2</f>
        <v>8.3429862528452227E-7</v>
      </c>
      <c r="Z21">
        <f>(2*('2000 250 200 15 PP'!Z21-'2000 250 200 0 PP'!Z21)/('2000 250 200 15 PP'!Z21+'2000 250 200 0 PP'!Z21))^2</f>
        <v>7.9429573793945764E-7</v>
      </c>
      <c r="AA21">
        <f>(2*('2000 250 200 15 PP'!AA21-'2000 250 200 0 PP'!AA21)/('2000 250 200 15 PP'!AA21+'2000 250 200 0 PP'!AA21))^2</f>
        <v>7.2620980104661181E-7</v>
      </c>
      <c r="AB21">
        <f>(2*('2000 250 200 15 PP'!AB21-'2000 250 200 0 PP'!AB21)/('2000 250 200 15 PP'!AB21+'2000 250 200 0 PP'!AB21))^2</f>
        <v>6.4421785052066032E-7</v>
      </c>
      <c r="AC21">
        <f>(2*('2000 250 200 15 PP'!AC21-'2000 250 200 0 PP'!AC21)/('2000 250 200 15 PP'!AC21+'2000 250 200 0 PP'!AC21))^2</f>
        <v>1.3664087217178053E-7</v>
      </c>
      <c r="AD21">
        <f>(2*('2000 250 200 15 PP'!AD21-'2000 250 200 0 PP'!AD21)/('2000 250 200 15 PP'!AD21+'2000 250 200 0 PP'!AD21))^2</f>
        <v>4.6692201452363619E-7</v>
      </c>
      <c r="AE21">
        <f>(2*('2000 250 200 15 PP'!AE21-'2000 250 200 0 PP'!AE21)/('2000 250 200 15 PP'!AE21+'2000 250 200 0 PP'!AE21))^2</f>
        <v>7.2987281470967179E-7</v>
      </c>
      <c r="AF21">
        <f>(2*('2000 250 200 15 PP'!AF21-'2000 250 200 0 PP'!AF21)/('2000 250 200 15 PP'!AF21+'2000 250 200 0 PP'!AF21))^2</f>
        <v>8.7521651086758998E-7</v>
      </c>
      <c r="AG21">
        <f>(2*('2000 250 200 15 PP'!AG21-'2000 250 200 0 PP'!AG21)/('2000 250 200 15 PP'!AG21+'2000 250 200 0 PP'!AG21))^2</f>
        <v>8.8036811500819603E-7</v>
      </c>
      <c r="AH21">
        <f>(2*('2000 250 200 15 PP'!AH21-'2000 250 200 0 PP'!AH21)/('2000 250 200 15 PP'!AH21+'2000 250 200 0 PP'!AH21))^2</f>
        <v>8.4992076937577554E-7</v>
      </c>
      <c r="AI21">
        <f>(2*('2000 250 200 15 PP'!AI21-'2000 250 200 0 PP'!AI21)/('2000 250 200 15 PP'!AI21+'2000 250 200 0 PP'!AI21))^2</f>
        <v>8.0264669375982548E-8</v>
      </c>
      <c r="AJ21">
        <f>(2*('2000 250 200 15 PP'!AJ21-'2000 250 200 0 PP'!AJ21)/('2000 250 200 15 PP'!AJ21+'2000 250 200 0 PP'!AJ21))^2</f>
        <v>3.6392023829353869E-7</v>
      </c>
      <c r="AK21">
        <f>(2*('2000 250 200 15 PP'!AK21-'2000 250 200 0 PP'!AK21)/('2000 250 200 15 PP'!AK21+'2000 250 200 0 PP'!AK21))^2</f>
        <v>6.4237030017801025E-7</v>
      </c>
      <c r="AL21">
        <f>(2*('2000 250 200 15 PP'!AL21-'2000 250 200 0 PP'!AL21)/('2000 250 200 15 PP'!AL21+'2000 250 200 0 PP'!AL21))^2</f>
        <v>8.7096437604688735E-7</v>
      </c>
      <c r="AM21">
        <f>(2*('2000 250 200 15 PP'!AM21-'2000 250 200 0 PP'!AM21)/('2000 250 200 15 PP'!AM21+'2000 250 200 0 PP'!AM21))^2</f>
        <v>9.114027986597536E-7</v>
      </c>
      <c r="AN21">
        <f>(2*('2000 250 200 15 PP'!AN21-'2000 250 200 0 PP'!AN21)/('2000 250 200 15 PP'!AN21+'2000 250 200 0 PP'!AN21))^2</f>
        <v>4.3883153359626243E-8</v>
      </c>
      <c r="AO21">
        <f>(2*('2000 250 200 15 PP'!AO21-'2000 250 200 0 PP'!AO21)/('2000 250 200 15 PP'!AO21+'2000 250 200 0 PP'!AO21))^2</f>
        <v>2.7540381122959807E-7</v>
      </c>
      <c r="AP21">
        <f>(2*('2000 250 200 15 PP'!AP21-'2000 250 200 0 PP'!AP21)/('2000 250 200 15 PP'!AP21+'2000 250 200 0 PP'!AP21))^2</f>
        <v>5.3087307051347604E-7</v>
      </c>
      <c r="AQ21">
        <f>(2*('2000 250 200 15 PP'!AQ21-'2000 250 200 0 PP'!AQ21)/('2000 250 200 15 PP'!AQ21+'2000 250 200 0 PP'!AQ21))^2</f>
        <v>8.430091559344733E-7</v>
      </c>
      <c r="AR21">
        <f>(2*('2000 250 200 15 PP'!AR21-'2000 250 200 0 PP'!AR21)/('2000 250 200 15 PP'!AR21+'2000 250 200 0 PP'!AR21))^2</f>
        <v>2.1620070272356622E-8</v>
      </c>
      <c r="AS21">
        <f>(2*('2000 250 200 15 PP'!AS21-'2000 250 200 0 PP'!AS21)/('2000 250 200 15 PP'!AS21+'2000 250 200 0 PP'!AS21))^2</f>
        <v>2.0707985769578254E-7</v>
      </c>
      <c r="AT21">
        <f>(2*('2000 250 200 15 PP'!AT21-'2000 250 200 0 PP'!AT21)/('2000 250 200 15 PP'!AT21+'2000 250 200 0 PP'!AT21))^2</f>
        <v>4.0655995451555333E-7</v>
      </c>
      <c r="AU21">
        <f>(2*('2000 250 200 15 PP'!AU21-'2000 250 200 0 PP'!AU21)/('2000 250 200 15 PP'!AU21+'2000 250 200 0 PP'!AU21))^2</f>
        <v>8.7827481069289536E-9</v>
      </c>
      <c r="AV21">
        <f>(2*('2000 250 200 15 PP'!AV21-'2000 250 200 0 PP'!AV21)/('2000 250 200 15 PP'!AV21+'2000 250 200 0 PP'!AV21))^2</f>
        <v>1.6014027516728612E-7</v>
      </c>
      <c r="AW21">
        <f>(2*('2000 250 200 15 PP'!AW21-'2000 250 200 0 PP'!AW21)/('2000 250 200 15 PP'!AW21+'2000 250 200 0 PP'!AW21))^2</f>
        <v>2.1777219668277773E-9</v>
      </c>
      <c r="AX21">
        <f>('2000 250 200 15 PP'!AX21-'2000 250 200 0 PP'!AX21)^2</f>
        <v>3.165076335678944E-9</v>
      </c>
      <c r="AY21">
        <f>('2000 250 200 15 PP'!AY21-'2000 250 200 0 PP'!AY21)^2</f>
        <v>7.0003509834368972E-12</v>
      </c>
      <c r="AZ21">
        <f>('2000 250 200 15 PP'!AZ21-'2000 250 200 0 PP'!AZ21)^2</f>
        <v>7.0351194680511227E-10</v>
      </c>
      <c r="BA21">
        <f>('2000 250 200 15 PP'!BA21-'2000 250 200 0 PP'!BA21)^2</f>
        <v>1.1383867118961803E-9</v>
      </c>
      <c r="BB21">
        <f>('2000 250 200 15 PP'!BB21-'2000 250 200 0 PP'!BB21)^2</f>
        <v>1.1373824202833975E-9</v>
      </c>
      <c r="BC21">
        <f>('2000 250 200 15 PP'!BC21-'2000 250 200 0 PP'!BC21)^2</f>
        <v>9.9230882547189237E-10</v>
      </c>
      <c r="BD21">
        <f>('2000 250 200 15 PP'!BD21-'2000 250 200 0 PP'!BD21)^2</f>
        <v>8.0078644534735668E-10</v>
      </c>
      <c r="BE21">
        <f>('2000 250 200 15 PP'!BE21-'2000 250 200 0 PP'!BE21)^2</f>
        <v>6.1797805922885365E-10</v>
      </c>
      <c r="BF21">
        <f>('2000 250 200 15 PP'!BF21-'2000 250 200 0 PP'!BF21)^2</f>
        <v>4.359225031552396E-9</v>
      </c>
      <c r="BG21">
        <f>('2000 250 200 15 PP'!BG21-'2000 250 200 0 PP'!BG21)^2</f>
        <v>2.3015760809528527E-11</v>
      </c>
      <c r="BH21">
        <f>('2000 250 200 15 PP'!BH21-'2000 250 200 0 PP'!BH21)^2</f>
        <v>2.1561529285569629E-10</v>
      </c>
      <c r="BI21">
        <f>('2000 250 200 15 PP'!BI21-'2000 250 200 0 PP'!BI21)^2</f>
        <v>3.5552956205398357E-10</v>
      </c>
      <c r="BJ21">
        <f>('2000 250 200 15 PP'!BJ21-'2000 250 200 0 PP'!BJ21)^2</f>
        <v>3.0683908064598332E-10</v>
      </c>
      <c r="BK21">
        <f>('2000 250 200 15 PP'!BK21-'2000 250 200 0 PP'!BK21)^2</f>
        <v>2.3302776643826178E-10</v>
      </c>
      <c r="BL21">
        <f>('2000 250 200 15 PP'!BL21-'2000 250 200 0 PP'!BL21)^2</f>
        <v>1.6486124489479504E-10</v>
      </c>
      <c r="BM21">
        <f>('2000 250 200 15 PP'!BM21-'2000 250 200 0 PP'!BM21)^2</f>
        <v>4.2938362611680378E-9</v>
      </c>
      <c r="BN21">
        <f>('2000 250 200 15 PP'!BN21-'2000 250 200 0 PP'!BN21)^2</f>
        <v>7.324345765116937E-11</v>
      </c>
      <c r="BO21">
        <f>('2000 250 200 15 PP'!BO21-'2000 250 200 0 PP'!BO21)^2</f>
        <v>4.6637035587129872E-11</v>
      </c>
      <c r="BP21">
        <f>('2000 250 200 15 PP'!BP21-'2000 250 200 0 PP'!BP21)^2</f>
        <v>9.4810109662990171E-11</v>
      </c>
      <c r="BQ21">
        <f>('2000 250 200 15 PP'!BQ21-'2000 250 200 0 PP'!BQ21)^2</f>
        <v>7.1785177334309678E-11</v>
      </c>
      <c r="BR21">
        <f>('2000 250 200 15 PP'!BR21-'2000 250 200 0 PP'!BR21)^2</f>
        <v>4.8201164275947458E-11</v>
      </c>
      <c r="BS21">
        <f>('2000 250 200 15 PP'!BS21-'2000 250 200 0 PP'!BS21)^2</f>
        <v>3.825990335848863E-9</v>
      </c>
      <c r="BT21">
        <f>('2000 250 200 15 PP'!BT21-'2000 250 200 0 PP'!BT21)^2</f>
        <v>9.5629987079052251E-11</v>
      </c>
      <c r="BU21">
        <f>('2000 250 200 15 PP'!BU21-'2000 250 200 0 PP'!BU21)^2</f>
        <v>7.0147135815027137E-12</v>
      </c>
      <c r="BV21">
        <f>('2000 250 200 15 PP'!BV21-'2000 250 200 0 PP'!BV21)^2</f>
        <v>2.6339568493868678E-11</v>
      </c>
      <c r="BW21">
        <f>('2000 250 200 15 PP'!BW21-'2000 250 200 0 PP'!BW21)^2</f>
        <v>1.7610832984537294E-11</v>
      </c>
      <c r="BX21">
        <f>('2000 250 200 15 PP'!BX21-'2000 250 200 0 PP'!BX21)^2</f>
        <v>3.280370350428621E-9</v>
      </c>
      <c r="BY21">
        <f>('2000 250 200 15 PP'!BY21-'2000 250 200 0 PP'!BY21)^2</f>
        <v>9.3591072907810568E-11</v>
      </c>
      <c r="BZ21">
        <f>('2000 250 200 15 PP'!BZ21-'2000 250 200 0 PP'!BZ21)^2</f>
        <v>2.1344489411526087E-13</v>
      </c>
      <c r="CA21">
        <f>('2000 250 200 15 PP'!CA21-'2000 250 200 0 PP'!CA21)^2</f>
        <v>7.9354735659526934E-12</v>
      </c>
      <c r="CB21">
        <f>('2000 250 200 15 PP'!CB21-'2000 250 200 0 PP'!CB21)^2</f>
        <v>2.7736483952136258E-9</v>
      </c>
      <c r="CC21">
        <f>('2000 250 200 15 PP'!CC21-'2000 250 200 0 PP'!CC21)^2</f>
        <v>7.9466948125637239E-11</v>
      </c>
      <c r="CD21">
        <f>('2000 250 200 15 PP'!CD21-'2000 250 200 0 PP'!CD21)^2</f>
        <v>4.9786763397651293E-13</v>
      </c>
      <c r="CE21">
        <f>('2000 250 200 15 PP'!CE21-'2000 250 200 0 PP'!CE21)^2</f>
        <v>2.3427491994452469E-9</v>
      </c>
      <c r="CF21">
        <f>('2000 250 200 15 PP'!CF21-'2000 250 200 0 PP'!CF21)^2</f>
        <v>6.1385645440032925E-11</v>
      </c>
      <c r="CG21">
        <f>('2000 250 200 15 PP'!CG21-'2000 250 200 0 PP'!CG21)^2</f>
        <v>1.9937376572524055E-9</v>
      </c>
    </row>
    <row r="22" spans="1:85">
      <c r="A22">
        <f>'2000 250 200 1'!A23</f>
        <v>19</v>
      </c>
      <c r="B22">
        <f t="shared" si="6"/>
        <v>-190</v>
      </c>
      <c r="C22">
        <f>'2000 250 200 1'!B23</f>
        <v>8.9800000000000001E-3</v>
      </c>
      <c r="D22">
        <f t="shared" si="7"/>
        <v>-2.0467236633326955</v>
      </c>
      <c r="E22">
        <f>(2*('2000 250 200 15 PP'!E22-'2000 250 200 0 PP'!E22)/('2000 250 200 15 PP'!E22+'2000 250 200 0 PP'!E22))^2</f>
        <v>4.2628002766146864E-7</v>
      </c>
      <c r="F22">
        <f>(2*('2000 250 200 15 PP'!F22-'2000 250 200 0 PP'!F22)/('2000 250 200 15 PP'!F22+'2000 250 200 0 PP'!F22))^2</f>
        <v>6.3253217647348964E-7</v>
      </c>
      <c r="G22">
        <f>(2*('2000 250 200 15 PP'!G22-'2000 250 200 0 PP'!G22)/('2000 250 200 15 PP'!G22+'2000 250 200 0 PP'!G22))^2</f>
        <v>6.2349759071203462E-7</v>
      </c>
      <c r="H22">
        <f>(2*('2000 250 200 15 PP'!H22-'2000 250 200 0 PP'!H22)/('2000 250 200 15 PP'!H22+'2000 250 200 0 PP'!H22))^2</f>
        <v>5.3642315447925366E-7</v>
      </c>
      <c r="I22">
        <f>(2*('2000 250 200 15 PP'!I22-'2000 250 200 0 PP'!I22)/('2000 250 200 15 PP'!I22+'2000 250 200 0 PP'!I22))^2</f>
        <v>4.3741385478267666E-7</v>
      </c>
      <c r="J22">
        <f>(2*('2000 250 200 15 PP'!J22-'2000 250 200 0 PP'!J22)/('2000 250 200 15 PP'!J22+'2000 250 200 0 PP'!J22))^2</f>
        <v>3.487517403600833E-7</v>
      </c>
      <c r="K22">
        <f>(2*('2000 250 200 15 PP'!K22-'2000 250 200 0 PP'!K22)/('2000 250 200 15 PP'!K22+'2000 250 200 0 PP'!K22))^2</f>
        <v>2.7627173861090417E-7</v>
      </c>
      <c r="L22">
        <f>(2*('2000 250 200 15 PP'!L22-'2000 250 200 0 PP'!L22)/('2000 250 200 15 PP'!L22+'2000 250 200 0 PP'!L22))^2</f>
        <v>2.1892747253826181E-7</v>
      </c>
      <c r="M22">
        <f>(2*('2000 250 200 15 PP'!M22-'2000 250 200 0 PP'!M22)/('2000 250 200 15 PP'!M22+'2000 250 200 0 PP'!M22))^2</f>
        <v>1.7405525825297488E-7</v>
      </c>
      <c r="N22">
        <f>(2*('2000 250 200 15 PP'!N22-'2000 250 200 0 PP'!N22)/('2000 250 200 15 PP'!N22+'2000 250 200 0 PP'!N22))^2</f>
        <v>3.2185444447010155E-7</v>
      </c>
      <c r="O22">
        <f>(2*('2000 250 200 15 PP'!O22-'2000 250 200 0 PP'!O22)/('2000 250 200 15 PP'!O22+'2000 250 200 0 PP'!O22))^2</f>
        <v>6.4143402626945906E-7</v>
      </c>
      <c r="P22">
        <f>(2*('2000 250 200 15 PP'!P22-'2000 250 200 0 PP'!P22)/('2000 250 200 15 PP'!P22+'2000 250 200 0 PP'!P22))^2</f>
        <v>7.4950820160667462E-7</v>
      </c>
      <c r="Q22">
        <f>(2*('2000 250 200 15 PP'!Q22-'2000 250 200 0 PP'!Q22)/('2000 250 200 15 PP'!Q22+'2000 250 200 0 PP'!Q22))^2</f>
        <v>7.2440051684865212E-7</v>
      </c>
      <c r="R22">
        <f>(2*('2000 250 200 15 PP'!R22-'2000 250 200 0 PP'!R22)/('2000 250 200 15 PP'!R22+'2000 250 200 0 PP'!R22))^2</f>
        <v>6.4543004018797007E-7</v>
      </c>
      <c r="S22">
        <f>(2*('2000 250 200 15 PP'!S22-'2000 250 200 0 PP'!S22)/('2000 250 200 15 PP'!S22+'2000 250 200 0 PP'!S22))^2</f>
        <v>5.5090587322280462E-7</v>
      </c>
      <c r="T22">
        <f>(2*('2000 250 200 15 PP'!T22-'2000 250 200 0 PP'!T22)/('2000 250 200 15 PP'!T22+'2000 250 200 0 PP'!T22))^2</f>
        <v>4.6157125224074557E-7</v>
      </c>
      <c r="U22">
        <f>(2*('2000 250 200 15 PP'!U22-'2000 250 200 0 PP'!U22)/('2000 250 200 15 PP'!U22+'2000 250 200 0 PP'!U22))^2</f>
        <v>3.8383690977349194E-7</v>
      </c>
      <c r="V22">
        <f>(2*('2000 250 200 15 PP'!V22-'2000 250 200 0 PP'!V22)/('2000 250 200 15 PP'!V22+'2000 250 200 0 PP'!V22))^2</f>
        <v>2.1662238389109156E-7</v>
      </c>
      <c r="W22">
        <f>(2*('2000 250 200 15 PP'!W22-'2000 250 200 0 PP'!W22)/('2000 250 200 15 PP'!W22+'2000 250 200 0 PP'!W22))^2</f>
        <v>5.6848618307411274E-7</v>
      </c>
      <c r="X22">
        <f>(2*('2000 250 200 15 PP'!X22-'2000 250 200 0 PP'!X22)/('2000 250 200 15 PP'!X22+'2000 250 200 0 PP'!X22))^2</f>
        <v>7.7485360024619364E-7</v>
      </c>
      <c r="Y22">
        <f>(2*('2000 250 200 15 PP'!Y22-'2000 250 200 0 PP'!Y22)/('2000 250 200 15 PP'!Y22+'2000 250 200 0 PP'!Y22))^2</f>
        <v>8.2974064357811102E-7</v>
      </c>
      <c r="Z22">
        <f>(2*('2000 250 200 15 PP'!Z22-'2000 250 200 0 PP'!Z22)/('2000 250 200 15 PP'!Z22+'2000 250 200 0 PP'!Z22))^2</f>
        <v>8.0202041479435051E-7</v>
      </c>
      <c r="AA22">
        <f>(2*('2000 250 200 15 PP'!AA22-'2000 250 200 0 PP'!AA22)/('2000 250 200 15 PP'!AA22+'2000 250 200 0 PP'!AA22))^2</f>
        <v>7.2713797109212911E-7</v>
      </c>
      <c r="AB22">
        <f>(2*('2000 250 200 15 PP'!AB22-'2000 250 200 0 PP'!AB22)/('2000 250 200 15 PP'!AB22+'2000 250 200 0 PP'!AB22))^2</f>
        <v>6.3925901675602354E-7</v>
      </c>
      <c r="AC22">
        <f>(2*('2000 250 200 15 PP'!AC22-'2000 250 200 0 PP'!AC22)/('2000 250 200 15 PP'!AC22+'2000 250 200 0 PP'!AC22))^2</f>
        <v>1.3515747362391088E-7</v>
      </c>
      <c r="AD22">
        <f>(2*('2000 250 200 15 PP'!AD22-'2000 250 200 0 PP'!AD22)/('2000 250 200 15 PP'!AD22+'2000 250 200 0 PP'!AD22))^2</f>
        <v>4.651139909314872E-7</v>
      </c>
      <c r="AE22">
        <f>(2*('2000 250 200 15 PP'!AE22-'2000 250 200 0 PP'!AE22)/('2000 250 200 15 PP'!AE22+'2000 250 200 0 PP'!AE22))^2</f>
        <v>7.329333490538649E-7</v>
      </c>
      <c r="AF22">
        <f>(2*('2000 250 200 15 PP'!AF22-'2000 250 200 0 PP'!AF22)/('2000 250 200 15 PP'!AF22+'2000 250 200 0 PP'!AF22))^2</f>
        <v>8.5788511305393892E-7</v>
      </c>
      <c r="AG22">
        <f>(2*('2000 250 200 15 PP'!AG22-'2000 250 200 0 PP'!AG22)/('2000 250 200 15 PP'!AG22+'2000 250 200 0 PP'!AG22))^2</f>
        <v>8.970888437254684E-7</v>
      </c>
      <c r="AH22">
        <f>(2*('2000 250 200 15 PP'!AH22-'2000 250 200 0 PP'!AH22)/('2000 250 200 15 PP'!AH22+'2000 250 200 0 PP'!AH22))^2</f>
        <v>8.6040793395244464E-7</v>
      </c>
      <c r="AI22">
        <f>(2*('2000 250 200 15 PP'!AI22-'2000 250 200 0 PP'!AI22)/('2000 250 200 15 PP'!AI22+'2000 250 200 0 PP'!AI22))^2</f>
        <v>7.9021704557933379E-8</v>
      </c>
      <c r="AJ22">
        <f>(2*('2000 250 200 15 PP'!AJ22-'2000 250 200 0 PP'!AJ22)/('2000 250 200 15 PP'!AJ22+'2000 250 200 0 PP'!AJ22))^2</f>
        <v>3.6057769738674008E-7</v>
      </c>
      <c r="AK22">
        <f>(2*('2000 250 200 15 PP'!AK22-'2000 250 200 0 PP'!AK22)/('2000 250 200 15 PP'!AK22+'2000 250 200 0 PP'!AK22))^2</f>
        <v>6.5688958865068249E-7</v>
      </c>
      <c r="AL22">
        <f>(2*('2000 250 200 15 PP'!AL22-'2000 250 200 0 PP'!AL22)/('2000 250 200 15 PP'!AL22+'2000 250 200 0 PP'!AL22))^2</f>
        <v>8.2609801607255877E-7</v>
      </c>
      <c r="AM22">
        <f>(2*('2000 250 200 15 PP'!AM22-'2000 250 200 0 PP'!AM22)/('2000 250 200 15 PP'!AM22+'2000 250 200 0 PP'!AM22))^2</f>
        <v>9.3458517669627117E-7</v>
      </c>
      <c r="AN22">
        <f>(2*('2000 250 200 15 PP'!AN22-'2000 250 200 0 PP'!AN22)/('2000 250 200 15 PP'!AN22+'2000 250 200 0 PP'!AN22))^2</f>
        <v>4.3019176244034599E-8</v>
      </c>
      <c r="AO22">
        <f>(2*('2000 250 200 15 PP'!AO22-'2000 250 200 0 PP'!AO22)/('2000 250 200 15 PP'!AO22+'2000 250 200 0 PP'!AO22))^2</f>
        <v>2.6766111408195782E-7</v>
      </c>
      <c r="AP22">
        <f>(2*('2000 250 200 15 PP'!AP22-'2000 250 200 0 PP'!AP22)/('2000 250 200 15 PP'!AP22+'2000 250 200 0 PP'!AP22))^2</f>
        <v>5.7163013183128183E-7</v>
      </c>
      <c r="AQ22">
        <f>(2*('2000 250 200 15 PP'!AQ22-'2000 250 200 0 PP'!AQ22)/('2000 250 200 15 PP'!AQ22+'2000 250 200 0 PP'!AQ22))^2</f>
        <v>7.5360759172620908E-7</v>
      </c>
      <c r="AR22">
        <f>(2*('2000 250 200 15 PP'!AR22-'2000 250 200 0 PP'!AR22)/('2000 250 200 15 PP'!AR22+'2000 250 200 0 PP'!AR22))^2</f>
        <v>2.1321949383131773E-8</v>
      </c>
      <c r="AS22">
        <f>(2*('2000 250 200 15 PP'!AS22-'2000 250 200 0 PP'!AS22)/('2000 250 200 15 PP'!AS22+'2000 250 200 0 PP'!AS22))^2</f>
        <v>1.8984891178507449E-7</v>
      </c>
      <c r="AT22">
        <f>(2*('2000 250 200 15 PP'!AT22-'2000 250 200 0 PP'!AT22)/('2000 250 200 15 PP'!AT22+'2000 250 200 0 PP'!AT22))^2</f>
        <v>4.9320576216564771E-7</v>
      </c>
      <c r="AU22">
        <f>(2*('2000 250 200 15 PP'!AU22-'2000 250 200 0 PP'!AU22)/('2000 250 200 15 PP'!AU22+'2000 250 200 0 PP'!AU22))^2</f>
        <v>9.1896038751249495E-9</v>
      </c>
      <c r="AV22">
        <f>(2*('2000 250 200 15 PP'!AV22-'2000 250 200 0 PP'!AV22)/('2000 250 200 15 PP'!AV22+'2000 250 200 0 PP'!AV22))^2</f>
        <v>1.2644659873818267E-7</v>
      </c>
      <c r="AW22">
        <f>(2*('2000 250 200 15 PP'!AW22-'2000 250 200 0 PP'!AW22)/('2000 250 200 15 PP'!AW22+'2000 250 200 0 PP'!AW22))^2</f>
        <v>3.1332583891874701E-9</v>
      </c>
      <c r="AX22">
        <f>('2000 250 200 15 PP'!AX22-'2000 250 200 0 PP'!AX22)^2</f>
        <v>3.1945527237297892E-9</v>
      </c>
      <c r="AY22">
        <f>('2000 250 200 15 PP'!AY22-'2000 250 200 0 PP'!AY22)^2</f>
        <v>6.3711458121400827E-12</v>
      </c>
      <c r="AZ22">
        <f>('2000 250 200 15 PP'!AZ22-'2000 250 200 0 PP'!AZ22)^2</f>
        <v>7.0070107710923498E-10</v>
      </c>
      <c r="BA22">
        <f>('2000 250 200 15 PP'!BA22-'2000 250 200 0 PP'!BA22)^2</f>
        <v>1.131273900658779E-9</v>
      </c>
      <c r="BB22">
        <f>('2000 250 200 15 PP'!BB22-'2000 250 200 0 PP'!BB22)^2</f>
        <v>1.1559900833938397E-9</v>
      </c>
      <c r="BC22">
        <f>('2000 250 200 15 PP'!BC22-'2000 250 200 0 PP'!BC22)^2</f>
        <v>9.896609256009444E-10</v>
      </c>
      <c r="BD22">
        <f>('2000 250 200 15 PP'!BD22-'2000 250 200 0 PP'!BD22)^2</f>
        <v>7.917897234418549E-10</v>
      </c>
      <c r="BE22">
        <f>('2000 250 200 15 PP'!BE22-'2000 250 200 0 PP'!BE22)^2</f>
        <v>6.1647232765090454E-10</v>
      </c>
      <c r="BF22">
        <f>('2000 250 200 15 PP'!BF22-'2000 250 200 0 PP'!BF22)^2</f>
        <v>4.3963756125440425E-9</v>
      </c>
      <c r="BG22">
        <f>('2000 250 200 15 PP'!BG22-'2000 250 200 0 PP'!BG22)^2</f>
        <v>2.4122172814024337E-11</v>
      </c>
      <c r="BH22">
        <f>('2000 250 200 15 PP'!BH22-'2000 250 200 0 PP'!BH22)^2</f>
        <v>2.1514272357177515E-10</v>
      </c>
      <c r="BI22">
        <f>('2000 250 200 15 PP'!BI22-'2000 250 200 0 PP'!BI22)^2</f>
        <v>3.4774369325453744E-10</v>
      </c>
      <c r="BJ22">
        <f>('2000 250 200 15 PP'!BJ22-'2000 250 200 0 PP'!BJ22)^2</f>
        <v>3.1634150643225155E-10</v>
      </c>
      <c r="BK22">
        <f>('2000 250 200 15 PP'!BK22-'2000 250 200 0 PP'!BK22)^2</f>
        <v>2.340726072198718E-10</v>
      </c>
      <c r="BL22">
        <f>('2000 250 200 15 PP'!BL22-'2000 250 200 0 PP'!BL22)^2</f>
        <v>1.6169640579013443E-10</v>
      </c>
      <c r="BM22">
        <f>('2000 250 200 15 PP'!BM22-'2000 250 200 0 PP'!BM22)^2</f>
        <v>4.3282100531076232E-9</v>
      </c>
      <c r="BN22">
        <f>('2000 250 200 15 PP'!BN22-'2000 250 200 0 PP'!BN22)^2</f>
        <v>7.5183788125463726E-11</v>
      </c>
      <c r="BO22">
        <f>('2000 250 200 15 PP'!BO22-'2000 250 200 0 PP'!BO22)^2</f>
        <v>4.7996754884758493E-11</v>
      </c>
      <c r="BP22">
        <f>('2000 250 200 15 PP'!BP22-'2000 250 200 0 PP'!BP22)^2</f>
        <v>8.845109438905993E-11</v>
      </c>
      <c r="BQ22">
        <f>('2000 250 200 15 PP'!BQ22-'2000 250 200 0 PP'!BQ22)^2</f>
        <v>7.5494896887006384E-11</v>
      </c>
      <c r="BR22">
        <f>('2000 250 200 15 PP'!BR22-'2000 250 200 0 PP'!BR22)^2</f>
        <v>4.9603101635880583E-11</v>
      </c>
      <c r="BS22">
        <f>('2000 250 200 15 PP'!BS22-'2000 250 200 0 PP'!BS22)^2</f>
        <v>3.8545636691816065E-9</v>
      </c>
      <c r="BT22">
        <f>('2000 250 200 15 PP'!BT22-'2000 250 200 0 PP'!BT22)^2</f>
        <v>9.8810557355382586E-11</v>
      </c>
      <c r="BU22">
        <f>('2000 250 200 15 PP'!BU22-'2000 250 200 0 PP'!BU22)^2</f>
        <v>8.5861082622413993E-12</v>
      </c>
      <c r="BV22">
        <f>('2000 250 200 15 PP'!BV22-'2000 250 200 0 PP'!BV22)^2</f>
        <v>2.2056828549914231E-11</v>
      </c>
      <c r="BW22">
        <f>('2000 250 200 15 PP'!BW22-'2000 250 200 0 PP'!BW22)^2</f>
        <v>1.8751141878377634E-11</v>
      </c>
      <c r="BX22">
        <f>('2000 250 200 15 PP'!BX22-'2000 250 200 0 PP'!BX22)^2</f>
        <v>3.2996531184263047E-9</v>
      </c>
      <c r="BY22">
        <f>('2000 250 200 15 PP'!BY22-'2000 250 200 0 PP'!BY22)^2</f>
        <v>9.9653842363951477E-11</v>
      </c>
      <c r="BZ22">
        <f>('2000 250 200 15 PP'!BZ22-'2000 250 200 0 PP'!BZ22)^2</f>
        <v>9.7487220852109962E-13</v>
      </c>
      <c r="CA22">
        <f>('2000 250 200 15 PP'!CA22-'2000 250 200 0 PP'!CA22)^2</f>
        <v>5.3944021382158212E-12</v>
      </c>
      <c r="CB22">
        <f>('2000 250 200 15 PP'!CB22-'2000 250 200 0 PP'!CB22)^2</f>
        <v>2.7775363511351863E-9</v>
      </c>
      <c r="CC22">
        <f>('2000 250 200 15 PP'!CC22-'2000 250 200 0 PP'!CC22)^2</f>
        <v>9.0334324419202793E-11</v>
      </c>
      <c r="CD22">
        <f>('2000 250 200 15 PP'!CD22-'2000 250 200 0 PP'!CD22)^2</f>
        <v>1.0144998094047086E-14</v>
      </c>
      <c r="CE22">
        <f>('2000 250 200 15 PP'!CE22-'2000 250 200 0 PP'!CE22)^2</f>
        <v>2.3211138139311182E-9</v>
      </c>
      <c r="CF22">
        <f>('2000 250 200 15 PP'!CF22-'2000 250 200 0 PP'!CF22)^2</f>
        <v>7.8566020025398461E-11</v>
      </c>
      <c r="CG22">
        <f>('2000 250 200 15 PP'!CG22-'2000 250 200 0 PP'!CG22)^2</f>
        <v>1.9327248319747321E-9</v>
      </c>
    </row>
    <row r="23" spans="1:85">
      <c r="A23">
        <f>'2000 250 200 1'!A24</f>
        <v>20</v>
      </c>
      <c r="B23">
        <f t="shared" si="6"/>
        <v>-200</v>
      </c>
      <c r="C23">
        <f>'2000 250 200 1'!B24</f>
        <v>1.008E-2</v>
      </c>
      <c r="D23">
        <f t="shared" si="7"/>
        <v>-1.9965394678904935</v>
      </c>
      <c r="E23">
        <f>(2*('2000 250 200 15 PP'!E23-'2000 250 200 0 PP'!E23)/('2000 250 200 15 PP'!E23+'2000 250 200 0 PP'!E23))^2</f>
        <v>4.2516551050304509E-7</v>
      </c>
      <c r="F23">
        <f>(2*('2000 250 200 15 PP'!F23-'2000 250 200 0 PP'!F23)/('2000 250 200 15 PP'!F23+'2000 250 200 0 PP'!F23))^2</f>
        <v>6.3207608959645755E-7</v>
      </c>
      <c r="G23">
        <f>(2*('2000 250 200 15 PP'!G23-'2000 250 200 0 PP'!G23)/('2000 250 200 15 PP'!G23+'2000 250 200 0 PP'!G23))^2</f>
        <v>6.2342694715648347E-7</v>
      </c>
      <c r="H23">
        <f>(2*('2000 250 200 15 PP'!H23-'2000 250 200 0 PP'!H23)/('2000 250 200 15 PP'!H23+'2000 250 200 0 PP'!H23))^2</f>
        <v>5.3650002393872993E-7</v>
      </c>
      <c r="I23">
        <f>(2*('2000 250 200 15 PP'!I23-'2000 250 200 0 PP'!I23)/('2000 250 200 15 PP'!I23+'2000 250 200 0 PP'!I23))^2</f>
        <v>4.3773738895461752E-7</v>
      </c>
      <c r="J23">
        <f>(2*('2000 250 200 15 PP'!J23-'2000 250 200 0 PP'!J23)/('2000 250 200 15 PP'!J23+'2000 250 200 0 PP'!J23))^2</f>
        <v>3.4847113870742847E-7</v>
      </c>
      <c r="K23">
        <f>(2*('2000 250 200 15 PP'!K23-'2000 250 200 0 PP'!K23)/('2000 250 200 15 PP'!K23+'2000 250 200 0 PP'!K23))^2</f>
        <v>2.7609726798883683E-7</v>
      </c>
      <c r="L23">
        <f>(2*('2000 250 200 15 PP'!L23-'2000 250 200 0 PP'!L23)/('2000 250 200 15 PP'!L23+'2000 250 200 0 PP'!L23))^2</f>
        <v>2.1903555031518923E-7</v>
      </c>
      <c r="M23">
        <f>(2*('2000 250 200 15 PP'!M23-'2000 250 200 0 PP'!M23)/('2000 250 200 15 PP'!M23+'2000 250 200 0 PP'!M23))^2</f>
        <v>1.7419016526637218E-7</v>
      </c>
      <c r="N23">
        <f>(2*('2000 250 200 15 PP'!N23-'2000 250 200 0 PP'!N23)/('2000 250 200 15 PP'!N23+'2000 250 200 0 PP'!N23))^2</f>
        <v>3.2049981492406737E-7</v>
      </c>
      <c r="O23">
        <f>(2*('2000 250 200 15 PP'!O23-'2000 250 200 0 PP'!O23)/('2000 250 200 15 PP'!O23+'2000 250 200 0 PP'!O23))^2</f>
        <v>6.4059563081799283E-7</v>
      </c>
      <c r="P23">
        <f>(2*('2000 250 200 15 PP'!P23-'2000 250 200 0 PP'!P23)/('2000 250 200 15 PP'!P23+'2000 250 200 0 PP'!P23))^2</f>
        <v>7.4920766997970524E-7</v>
      </c>
      <c r="Q23">
        <f>(2*('2000 250 200 15 PP'!Q23-'2000 250 200 0 PP'!Q23)/('2000 250 200 15 PP'!Q23+'2000 250 200 0 PP'!Q23))^2</f>
        <v>7.2394099120976433E-7</v>
      </c>
      <c r="R23">
        <f>(2*('2000 250 200 15 PP'!R23-'2000 250 200 0 PP'!R23)/('2000 250 200 15 PP'!R23+'2000 250 200 0 PP'!R23))^2</f>
        <v>6.4737770020873733E-7</v>
      </c>
      <c r="S23">
        <f>(2*('2000 250 200 15 PP'!S23-'2000 250 200 0 PP'!S23)/('2000 250 200 15 PP'!S23+'2000 250 200 0 PP'!S23))^2</f>
        <v>5.5031026829804826E-7</v>
      </c>
      <c r="T23">
        <f>(2*('2000 250 200 15 PP'!T23-'2000 250 200 0 PP'!T23)/('2000 250 200 15 PP'!T23+'2000 250 200 0 PP'!T23))^2</f>
        <v>4.6032773744025664E-7</v>
      </c>
      <c r="U23">
        <f>(2*('2000 250 200 15 PP'!U23-'2000 250 200 0 PP'!U23)/('2000 250 200 15 PP'!U23+'2000 250 200 0 PP'!U23))^2</f>
        <v>3.8380395532553126E-7</v>
      </c>
      <c r="V23">
        <f>(2*('2000 250 200 15 PP'!V23-'2000 250 200 0 PP'!V23)/('2000 250 200 15 PP'!V23+'2000 250 200 0 PP'!V23))^2</f>
        <v>2.1523922665109624E-7</v>
      </c>
      <c r="W23">
        <f>(2*('2000 250 200 15 PP'!W23-'2000 250 200 0 PP'!W23)/('2000 250 200 15 PP'!W23+'2000 250 200 0 PP'!W23))^2</f>
        <v>5.673156189791404E-7</v>
      </c>
      <c r="X23">
        <f>(2*('2000 250 200 15 PP'!X23-'2000 250 200 0 PP'!X23)/('2000 250 200 15 PP'!X23+'2000 250 200 0 PP'!X23))^2</f>
        <v>7.7471722523902516E-7</v>
      </c>
      <c r="Y23">
        <f>(2*('2000 250 200 15 PP'!Y23-'2000 250 200 0 PP'!Y23)/('2000 250 200 15 PP'!Y23+'2000 250 200 0 PP'!Y23))^2</f>
        <v>8.2587050015185462E-7</v>
      </c>
      <c r="Z23">
        <f>(2*('2000 250 200 15 PP'!Z23-'2000 250 200 0 PP'!Z23)/('2000 250 200 15 PP'!Z23+'2000 250 200 0 PP'!Z23))^2</f>
        <v>8.0854850400362281E-7</v>
      </c>
      <c r="AA23">
        <f>(2*('2000 250 200 15 PP'!AA23-'2000 250 200 0 PP'!AA23)/('2000 250 200 15 PP'!AA23+'2000 250 200 0 PP'!AA23))^2</f>
        <v>7.28008661664876E-7</v>
      </c>
      <c r="AB23">
        <f>(2*('2000 250 200 15 PP'!AB23-'2000 250 200 0 PP'!AB23)/('2000 250 200 15 PP'!AB23+'2000 250 200 0 PP'!AB23))^2</f>
        <v>6.3495881421861121E-7</v>
      </c>
      <c r="AC23">
        <f>(2*('2000 250 200 15 PP'!AC23-'2000 250 200 0 PP'!AC23)/('2000 250 200 15 PP'!AC23+'2000 250 200 0 PP'!AC23))^2</f>
        <v>1.3388855190682021E-7</v>
      </c>
      <c r="AD23">
        <f>(2*('2000 250 200 15 PP'!AD23-'2000 250 200 0 PP'!AD23)/('2000 250 200 15 PP'!AD23+'2000 250 200 0 PP'!AD23))^2</f>
        <v>4.6351505045008779E-7</v>
      </c>
      <c r="AE23">
        <f>(2*('2000 250 200 15 PP'!AE23-'2000 250 200 0 PP'!AE23)/('2000 250 200 15 PP'!AE23+'2000 250 200 0 PP'!AE23))^2</f>
        <v>7.3556462380192674E-7</v>
      </c>
      <c r="AF23">
        <f>(2*('2000 250 200 15 PP'!AF23-'2000 250 200 0 PP'!AF23)/('2000 250 200 15 PP'!AF23+'2000 250 200 0 PP'!AF23))^2</f>
        <v>8.4334718605108297E-7</v>
      </c>
      <c r="AG23">
        <f>(2*('2000 250 200 15 PP'!AG23-'2000 250 200 0 PP'!AG23)/('2000 250 200 15 PP'!AG23+'2000 250 200 0 PP'!AG23))^2</f>
        <v>9.1114860925843186E-7</v>
      </c>
      <c r="AH23">
        <f>(2*('2000 250 200 15 PP'!AH23-'2000 250 200 0 PP'!AH23)/('2000 250 200 15 PP'!AH23+'2000 250 200 0 PP'!AH23))^2</f>
        <v>8.6975431428691875E-7</v>
      </c>
      <c r="AI23">
        <f>(2*('2000 250 200 15 PP'!AI23-'2000 250 200 0 PP'!AI23)/('2000 250 200 15 PP'!AI23+'2000 250 200 0 PP'!AI23))^2</f>
        <v>7.7965702582929427E-8</v>
      </c>
      <c r="AJ23">
        <f>(2*('2000 250 200 15 PP'!AJ23-'2000 250 200 0 PP'!AJ23)/('2000 250 200 15 PP'!AJ23+'2000 250 200 0 PP'!AJ23))^2</f>
        <v>3.5766077532574525E-7</v>
      </c>
      <c r="AK23">
        <f>(2*('2000 250 200 15 PP'!AK23-'2000 250 200 0 PP'!AK23)/('2000 250 200 15 PP'!AK23+'2000 250 200 0 PP'!AK23))^2</f>
        <v>6.6936373219374009E-7</v>
      </c>
      <c r="AL23">
        <f>(2*('2000 250 200 15 PP'!AL23-'2000 250 200 0 PP'!AL23)/('2000 250 200 15 PP'!AL23+'2000 250 200 0 PP'!AL23))^2</f>
        <v>7.8919929070893944E-7</v>
      </c>
      <c r="AM23">
        <f>(2*('2000 250 200 15 PP'!AM23-'2000 250 200 0 PP'!AM23)/('2000 250 200 15 PP'!AM23+'2000 250 200 0 PP'!AM23))^2</f>
        <v>9.5354249519912437E-7</v>
      </c>
      <c r="AN23">
        <f>(2*('2000 250 200 15 PP'!AN23-'2000 250 200 0 PP'!AN23)/('2000 250 200 15 PP'!AN23+'2000 250 200 0 PP'!AN23))^2</f>
        <v>4.2291317127503972E-8</v>
      </c>
      <c r="AO23">
        <f>(2*('2000 250 200 15 PP'!AO23-'2000 250 200 0 PP'!AO23)/('2000 250 200 15 PP'!AO23+'2000 250 200 0 PP'!AO23))^2</f>
        <v>2.6106815296035512E-7</v>
      </c>
      <c r="AP23">
        <f>(2*('2000 250 200 15 PP'!AP23-'2000 250 200 0 PP'!AP23)/('2000 250 200 15 PP'!AP23+'2000 250 200 0 PP'!AP23))^2</f>
        <v>6.0732220351356694E-7</v>
      </c>
      <c r="AQ23">
        <f>(2*('2000 250 200 15 PP'!AQ23-'2000 250 200 0 PP'!AQ23)/('2000 250 200 15 PP'!AQ23+'2000 250 200 0 PP'!AQ23))^2</f>
        <v>6.8255918969291648E-7</v>
      </c>
      <c r="AR23">
        <f>(2*('2000 250 200 15 PP'!AR23-'2000 250 200 0 PP'!AR23)/('2000 250 200 15 PP'!AR23+'2000 250 200 0 PP'!AR23))^2</f>
        <v>2.1074594168364304E-8</v>
      </c>
      <c r="AS23">
        <f>(2*('2000 250 200 15 PP'!AS23-'2000 250 200 0 PP'!AS23)/('2000 250 200 15 PP'!AS23+'2000 250 200 0 PP'!AS23))^2</f>
        <v>1.7571882846329645E-7</v>
      </c>
      <c r="AT23">
        <f>(2*('2000 250 200 15 PP'!AT23-'2000 250 200 0 PP'!AT23)/('2000 250 200 15 PP'!AT23+'2000 250 200 0 PP'!AT23))^2</f>
        <v>5.7278292285342999E-7</v>
      </c>
      <c r="AU23">
        <f>(2*('2000 250 200 15 PP'!AU23-'2000 250 200 0 PP'!AU23)/('2000 250 200 15 PP'!AU23+'2000 250 200 0 PP'!AU23))^2</f>
        <v>9.5483836033926767E-9</v>
      </c>
      <c r="AV23">
        <f>(2*('2000 250 200 15 PP'!AV23-'2000 250 200 0 PP'!AV23)/('2000 250 200 15 PP'!AV23+'2000 250 200 0 PP'!AV23))^2</f>
        <v>1.0095184811186089E-7</v>
      </c>
      <c r="AW23">
        <f>(2*('2000 250 200 15 PP'!AW23-'2000 250 200 0 PP'!AW23)/('2000 250 200 15 PP'!AW23+'2000 250 200 0 PP'!AW23))^2</f>
        <v>4.085318720458317E-9</v>
      </c>
      <c r="AX23">
        <f>('2000 250 200 15 PP'!AX23-'2000 250 200 0 PP'!AX23)^2</f>
        <v>3.2200568065049086E-9</v>
      </c>
      <c r="AY23">
        <f>('2000 250 200 15 PP'!AY23-'2000 250 200 0 PP'!AY23)^2</f>
        <v>5.8415639775608711E-12</v>
      </c>
      <c r="AZ23">
        <f>('2000 250 200 15 PP'!AZ23-'2000 250 200 0 PP'!AZ23)^2</f>
        <v>6.9832292960116323E-10</v>
      </c>
      <c r="BA23">
        <f>('2000 250 200 15 PP'!BA23-'2000 250 200 0 PP'!BA23)^2</f>
        <v>1.1251621000032832E-9</v>
      </c>
      <c r="BB23">
        <f>('2000 250 200 15 PP'!BB23-'2000 250 200 0 PP'!BB23)^2</f>
        <v>1.1717842219272341E-9</v>
      </c>
      <c r="BC23">
        <f>('2000 250 200 15 PP'!BC23-'2000 250 200 0 PP'!BC23)^2</f>
        <v>9.8748128173703307E-10</v>
      </c>
      <c r="BD23">
        <f>('2000 250 200 15 PP'!BD23-'2000 250 200 0 PP'!BD23)^2</f>
        <v>7.8408606628415052E-10</v>
      </c>
      <c r="BE23">
        <f>('2000 250 200 15 PP'!BE23-'2000 250 200 0 PP'!BE23)^2</f>
        <v>6.1534881054516437E-10</v>
      </c>
      <c r="BF23">
        <f>('2000 250 200 15 PP'!BF23-'2000 250 200 0 PP'!BF23)^2</f>
        <v>4.4284473808877441E-9</v>
      </c>
      <c r="BG23">
        <f>('2000 250 200 15 PP'!BG23-'2000 250 200 0 PP'!BG23)^2</f>
        <v>2.5123143149533001E-11</v>
      </c>
      <c r="BH23">
        <f>('2000 250 200 15 PP'!BH23-'2000 250 200 0 PP'!BH23)^2</f>
        <v>2.1475776870551058E-10</v>
      </c>
      <c r="BI23">
        <f>('2000 250 200 15 PP'!BI23-'2000 250 200 0 PP'!BI23)^2</f>
        <v>3.4118129026781504E-10</v>
      </c>
      <c r="BJ23">
        <f>('2000 250 200 15 PP'!BJ23-'2000 250 200 0 PP'!BJ23)^2</f>
        <v>3.2444662769941393E-10</v>
      </c>
      <c r="BK23">
        <f>('2000 250 200 15 PP'!BK23-'2000 250 200 0 PP'!BK23)^2</f>
        <v>2.3501422594746043E-10</v>
      </c>
      <c r="BL23">
        <f>('2000 250 200 15 PP'!BL23-'2000 250 200 0 PP'!BL23)^2</f>
        <v>1.5895651187517916E-10</v>
      </c>
      <c r="BM23">
        <f>('2000 250 200 15 PP'!BM23-'2000 250 200 0 PP'!BM23)^2</f>
        <v>4.3577522925877186E-9</v>
      </c>
      <c r="BN23">
        <f>('2000 250 200 15 PP'!BN23-'2000 250 200 0 PP'!BN23)^2</f>
        <v>7.6927808455501907E-11</v>
      </c>
      <c r="BO23">
        <f>('2000 250 200 15 PP'!BO23-'2000 250 200 0 PP'!BO23)^2</f>
        <v>4.9175805443311824E-11</v>
      </c>
      <c r="BP23">
        <f>('2000 250 200 15 PP'!BP23-'2000 250 200 0 PP'!BP23)^2</f>
        <v>8.3238196856882956E-11</v>
      </c>
      <c r="BQ23">
        <f>('2000 250 200 15 PP'!BQ23-'2000 250 200 0 PP'!BQ23)^2</f>
        <v>7.8665612510862544E-11</v>
      </c>
      <c r="BR23">
        <f>('2000 250 200 15 PP'!BR23-'2000 250 200 0 PP'!BR23)^2</f>
        <v>5.0856791264712719E-11</v>
      </c>
      <c r="BS23">
        <f>('2000 250 200 15 PP'!BS23-'2000 250 200 0 PP'!BS23)^2</f>
        <v>3.8789552915757529E-9</v>
      </c>
      <c r="BT23">
        <f>('2000 250 200 15 PP'!BT23-'2000 250 200 0 PP'!BT23)^2</f>
        <v>1.0164598555668179E-10</v>
      </c>
      <c r="BU23">
        <f>('2000 250 200 15 PP'!BU23-'2000 250 200 0 PP'!BU23)^2</f>
        <v>1.0045879925607153E-11</v>
      </c>
      <c r="BV23">
        <f>('2000 250 200 15 PP'!BV23-'2000 250 200 0 PP'!BV23)^2</f>
        <v>1.8739843265176809E-11</v>
      </c>
      <c r="BW23">
        <f>('2000 250 200 15 PP'!BW23-'2000 250 200 0 PP'!BW23)^2</f>
        <v>1.9704794946740935E-11</v>
      </c>
      <c r="BX23">
        <f>('2000 250 200 15 PP'!BX23-'2000 250 200 0 PP'!BX23)^2</f>
        <v>3.3159116212623783E-9</v>
      </c>
      <c r="BY23">
        <f>('2000 250 200 15 PP'!BY23-'2000 250 200 0 PP'!BY23)^2</f>
        <v>1.0504674974467307E-10</v>
      </c>
      <c r="BZ23">
        <f>('2000 250 200 15 PP'!BZ23-'2000 250 200 0 PP'!BZ23)^2</f>
        <v>2.0507726172775489E-12</v>
      </c>
      <c r="CA23">
        <f>('2000 250 200 15 PP'!CA23-'2000 250 200 0 PP'!CA23)^2</f>
        <v>3.6411131948442247E-12</v>
      </c>
      <c r="CB23">
        <f>('2000 250 200 15 PP'!CB23-'2000 250 200 0 PP'!CB23)^2</f>
        <v>2.7804990366694701E-9</v>
      </c>
      <c r="CC23">
        <f>('2000 250 200 15 PP'!CC23-'2000 250 200 0 PP'!CC23)^2</f>
        <v>1.001853492713562E-10</v>
      </c>
      <c r="CD23">
        <f>('2000 250 200 15 PP'!CD23-'2000 250 200 0 PP'!CD23)^2</f>
        <v>6.0947733810025102E-13</v>
      </c>
      <c r="CE23">
        <f>('2000 250 200 15 PP'!CE23-'2000 250 200 0 PP'!CE23)^2</f>
        <v>2.3023649348856622E-9</v>
      </c>
      <c r="CF23">
        <f>('2000 250 200 15 PP'!CF23-'2000 250 200 0 PP'!CF23)^2</f>
        <v>9.4838766971255123E-11</v>
      </c>
      <c r="CG23">
        <f>('2000 250 200 15 PP'!CG23-'2000 250 200 0 PP'!CG23)^2</f>
        <v>1.8812183228724883E-9</v>
      </c>
    </row>
    <row r="24" spans="1:85">
      <c r="A24">
        <f>'2000 250 200 1'!A25</f>
        <v>21</v>
      </c>
      <c r="B24">
        <f t="shared" si="6"/>
        <v>-210</v>
      </c>
      <c r="C24">
        <f>'2000 250 200 1'!B25</f>
        <v>1.1310000000000001E-2</v>
      </c>
      <c r="D24">
        <f t="shared" si="7"/>
        <v>-1.9465373950745446</v>
      </c>
      <c r="E24">
        <f>(2*('2000 250 200 15 PP'!E24-'2000 250 200 0 PP'!E24)/('2000 250 200 15 PP'!E24+'2000 250 200 0 PP'!E24))^2</f>
        <v>4.2507744557844345E-7</v>
      </c>
      <c r="F24">
        <f>(2*('2000 250 200 15 PP'!F24-'2000 250 200 0 PP'!F24)/('2000 250 200 15 PP'!F24+'2000 250 200 0 PP'!F24))^2</f>
        <v>6.3203980175592482E-7</v>
      </c>
      <c r="G24">
        <f>(2*('2000 250 200 15 PP'!G24-'2000 250 200 0 PP'!G24)/('2000 250 200 15 PP'!G24+'2000 250 200 0 PP'!G24))^2</f>
        <v>6.2342019448778078E-7</v>
      </c>
      <c r="H24">
        <f>(2*('2000 250 200 15 PP'!H24-'2000 250 200 0 PP'!H24)/('2000 250 200 15 PP'!H24+'2000 250 200 0 PP'!H24))^2</f>
        <v>5.3650433141223633E-7</v>
      </c>
      <c r="I24">
        <f>(2*('2000 250 200 15 PP'!I24-'2000 250 200 0 PP'!I24)/('2000 250 200 15 PP'!I24+'2000 250 200 0 PP'!I24))^2</f>
        <v>4.3776483727048085E-7</v>
      </c>
      <c r="J24">
        <f>(2*('2000 250 200 15 PP'!J24-'2000 250 200 0 PP'!J24)/('2000 250 200 15 PP'!J24+'2000 250 200 0 PP'!J24))^2</f>
        <v>3.4844907733213233E-7</v>
      </c>
      <c r="K24">
        <f>(2*('2000 250 200 15 PP'!K24-'2000 250 200 0 PP'!K24)/('2000 250 200 15 PP'!K24+'2000 250 200 0 PP'!K24))^2</f>
        <v>2.7608100685055525E-7</v>
      </c>
      <c r="L24">
        <f>(2*('2000 250 200 15 PP'!L24-'2000 250 200 0 PP'!L24)/('2000 250 200 15 PP'!L24+'2000 250 200 0 PP'!L24))^2</f>
        <v>2.1903430175177179E-7</v>
      </c>
      <c r="M24">
        <f>(2*('2000 250 200 15 PP'!M24-'2000 250 200 0 PP'!M24)/('2000 250 200 15 PP'!M24+'2000 250 200 0 PP'!M24))^2</f>
        <v>1.7420144210579923E-7</v>
      </c>
      <c r="N24">
        <f>(2*('2000 250 200 15 PP'!N24-'2000 250 200 0 PP'!N24)/('2000 250 200 15 PP'!N24+'2000 250 200 0 PP'!N24))^2</f>
        <v>3.2039286954848359E-7</v>
      </c>
      <c r="O24">
        <f>(2*('2000 250 200 15 PP'!O24-'2000 250 200 0 PP'!O24)/('2000 250 200 15 PP'!O24+'2000 250 200 0 PP'!O24))^2</f>
        <v>6.4053006045619515E-7</v>
      </c>
      <c r="P24">
        <f>(2*('2000 250 200 15 PP'!P24-'2000 250 200 0 PP'!P24)/('2000 250 200 15 PP'!P24+'2000 250 200 0 PP'!P24))^2</f>
        <v>7.4918434174203941E-7</v>
      </c>
      <c r="Q24">
        <f>(2*('2000 250 200 15 PP'!Q24-'2000 250 200 0 PP'!Q24)/('2000 250 200 15 PP'!Q24+'2000 250 200 0 PP'!Q24))^2</f>
        <v>7.238938395893839E-7</v>
      </c>
      <c r="R24">
        <f>(2*('2000 250 200 15 PP'!R24-'2000 250 200 0 PP'!R24)/('2000 250 200 15 PP'!R24+'2000 250 200 0 PP'!R24))^2</f>
        <v>6.47537661054034E-7</v>
      </c>
      <c r="S24">
        <f>(2*('2000 250 200 15 PP'!S24-'2000 250 200 0 PP'!S24)/('2000 250 200 15 PP'!S24+'2000 250 200 0 PP'!S24))^2</f>
        <v>5.5027476812016772E-7</v>
      </c>
      <c r="T24">
        <f>(2*('2000 250 200 15 PP'!T24-'2000 250 200 0 PP'!T24)/('2000 250 200 15 PP'!T24+'2000 250 200 0 PP'!T24))^2</f>
        <v>4.6025601047502227E-7</v>
      </c>
      <c r="U24">
        <f>(2*('2000 250 200 15 PP'!U24-'2000 250 200 0 PP'!U24)/('2000 250 200 15 PP'!U24+'2000 250 200 0 PP'!U24))^2</f>
        <v>3.8374436709385869E-7</v>
      </c>
      <c r="V24">
        <f>(2*('2000 250 200 15 PP'!V24-'2000 250 200 0 PP'!V24)/('2000 250 200 15 PP'!V24+'2000 250 200 0 PP'!V24))^2</f>
        <v>2.1512987435364842E-7</v>
      </c>
      <c r="W24">
        <f>(2*('2000 250 200 15 PP'!W24-'2000 250 200 0 PP'!W24)/('2000 250 200 15 PP'!W24+'2000 250 200 0 PP'!W24))^2</f>
        <v>5.6722426483426824E-7</v>
      </c>
      <c r="X24">
        <f>(2*('2000 250 200 15 PP'!X24-'2000 250 200 0 PP'!X24)/('2000 250 200 15 PP'!X24+'2000 250 200 0 PP'!X24))^2</f>
        <v>7.74718890603227E-7</v>
      </c>
      <c r="Y24">
        <f>(2*('2000 250 200 15 PP'!Y24-'2000 250 200 0 PP'!Y24)/('2000 250 200 15 PP'!Y24+'2000 250 200 0 PP'!Y24))^2</f>
        <v>8.2552947275341521E-7</v>
      </c>
      <c r="Z24">
        <f>(2*('2000 250 200 15 PP'!Z24-'2000 250 200 0 PP'!Z24)/('2000 250 200 15 PP'!Z24+'2000 250 200 0 PP'!Z24))^2</f>
        <v>8.0905588632281069E-7</v>
      </c>
      <c r="AA24">
        <f>(2*('2000 250 200 15 PP'!AA24-'2000 250 200 0 PP'!AA24)/('2000 250 200 15 PP'!AA24+'2000 250 200 0 PP'!AA24))^2</f>
        <v>7.280617781790469E-7</v>
      </c>
      <c r="AB24">
        <f>(2*('2000 250 200 15 PP'!AB24-'2000 250 200 0 PP'!AB24)/('2000 250 200 15 PP'!AB24+'2000 250 200 0 PP'!AB24))^2</f>
        <v>6.3486700429803299E-7</v>
      </c>
      <c r="AC24">
        <f>(2*('2000 250 200 15 PP'!AC24-'2000 250 200 0 PP'!AC24)/('2000 250 200 15 PP'!AC24+'2000 250 200 0 PP'!AC24))^2</f>
        <v>1.3378788439282906E-7</v>
      </c>
      <c r="AD24">
        <f>(2*('2000 250 200 15 PP'!AD24-'2000 250 200 0 PP'!AD24)/('2000 250 200 15 PP'!AD24+'2000 250 200 0 PP'!AD24))^2</f>
        <v>4.6338688899842824E-7</v>
      </c>
      <c r="AE24">
        <f>(2*('2000 250 200 15 PP'!AE24-'2000 250 200 0 PP'!AE24)/('2000 250 200 15 PP'!AE24+'2000 250 200 0 PP'!AE24))^2</f>
        <v>7.3581929304475395E-7</v>
      </c>
      <c r="AF24">
        <f>(2*('2000 250 200 15 PP'!AF24-'2000 250 200 0 PP'!AF24)/('2000 250 200 15 PP'!AF24+'2000 250 200 0 PP'!AF24))^2</f>
        <v>8.4214186757173177E-7</v>
      </c>
      <c r="AG24">
        <f>(2*('2000 250 200 15 PP'!AG24-'2000 250 200 0 PP'!AG24)/('2000 250 200 15 PP'!AG24+'2000 250 200 0 PP'!AG24))^2</f>
        <v>9.122510322549212E-7</v>
      </c>
      <c r="AH24">
        <f>(2*('2000 250 200 15 PP'!AH24-'2000 250 200 0 PP'!AH24)/('2000 250 200 15 PP'!AH24+'2000 250 200 0 PP'!AH24))^2</f>
        <v>8.7004902895810513E-7</v>
      </c>
      <c r="AI24">
        <f>(2*('2000 250 200 15 PP'!AI24-'2000 250 200 0 PP'!AI24)/('2000 250 200 15 PP'!AI24+'2000 250 200 0 PP'!AI24))^2</f>
        <v>7.7881502950534036E-8</v>
      </c>
      <c r="AJ24">
        <f>(2*('2000 250 200 15 PP'!AJ24-'2000 250 200 0 PP'!AJ24)/('2000 250 200 15 PP'!AJ24+'2000 250 200 0 PP'!AJ24))^2</f>
        <v>3.5741879818727037E-7</v>
      </c>
      <c r="AK24">
        <f>(2*('2000 250 200 15 PP'!AK24-'2000 250 200 0 PP'!AK24)/('2000 250 200 15 PP'!AK24+'2000 250 200 0 PP'!AK24))^2</f>
        <v>6.7046010066223342E-7</v>
      </c>
      <c r="AL24">
        <f>(2*('2000 250 200 15 PP'!AL24-'2000 250 200 0 PP'!AL24)/('2000 250 200 15 PP'!AL24+'2000 250 200 0 PP'!AL24))^2</f>
        <v>7.8621253582414605E-7</v>
      </c>
      <c r="AM24">
        <f>(2*('2000 250 200 15 PP'!AM24-'2000 250 200 0 PP'!AM24)/('2000 250 200 15 PP'!AM24+'2000 250 200 0 PP'!AM24))^2</f>
        <v>9.5547819929634041E-7</v>
      </c>
      <c r="AN24">
        <f>(2*('2000 250 200 15 PP'!AN24-'2000 250 200 0 PP'!AN24)/('2000 250 200 15 PP'!AN24+'2000 250 200 0 PP'!AN24))^2</f>
        <v>4.2232887708226944E-8</v>
      </c>
      <c r="AO24">
        <f>(2*('2000 250 200 15 PP'!AO24-'2000 250 200 0 PP'!AO24)/('2000 250 200 15 PP'!AO24+'2000 250 200 0 PP'!AO24))^2</f>
        <v>2.6052038787421501E-7</v>
      </c>
      <c r="AP24">
        <f>(2*('2000 250 200 15 PP'!AP24-'2000 250 200 0 PP'!AP24)/('2000 250 200 15 PP'!AP24+'2000 250 200 0 PP'!AP24))^2</f>
        <v>6.1039787902229544E-7</v>
      </c>
      <c r="AQ24">
        <f>(2*('2000 250 200 15 PP'!AQ24-'2000 250 200 0 PP'!AQ24)/('2000 250 200 15 PP'!AQ24+'2000 250 200 0 PP'!AQ24))^2</f>
        <v>6.766212878655522E-7</v>
      </c>
      <c r="AR24">
        <f>(2*('2000 250 200 15 PP'!AR24-'2000 250 200 0 PP'!AR24)/('2000 250 200 15 PP'!AR24+'2000 250 200 0 PP'!AR24))^2</f>
        <v>2.1054341580872405E-8</v>
      </c>
      <c r="AS24">
        <f>(2*('2000 250 200 15 PP'!AS24-'2000 250 200 0 PP'!AS24)/('2000 250 200 15 PP'!AS24+'2000 250 200 0 PP'!AS24))^2</f>
        <v>1.7456560670430983E-7</v>
      </c>
      <c r="AT24">
        <f>(2*('2000 250 200 15 PP'!AT24-'2000 250 200 0 PP'!AT24)/('2000 250 200 15 PP'!AT24+'2000 250 200 0 PP'!AT24))^2</f>
        <v>5.7984384832501635E-7</v>
      </c>
      <c r="AU24">
        <f>(2*('2000 250 200 15 PP'!AU24-'2000 250 200 0 PP'!AU24)/('2000 250 200 15 PP'!AU24+'2000 250 200 0 PP'!AU24))^2</f>
        <v>9.5775408354792495E-9</v>
      </c>
      <c r="AV24">
        <f>(2*('2000 250 200 15 PP'!AV24-'2000 250 200 0 PP'!AV24)/('2000 250 200 15 PP'!AV24+'2000 250 200 0 PP'!AV24))^2</f>
        <v>9.8941262539847049E-8</v>
      </c>
      <c r="AW24">
        <f>(2*('2000 250 200 15 PP'!AW24-'2000 250 200 0 PP'!AW24)/('2000 250 200 15 PP'!AW24+'2000 250 200 0 PP'!AW24))^2</f>
        <v>4.1692769483569163E-9</v>
      </c>
      <c r="AX24">
        <f>('2000 250 200 15 PP'!AX24-'2000 250 200 0 PP'!AX24)^2</f>
        <v>3.2220722354778589E-9</v>
      </c>
      <c r="AY24">
        <f>('2000 250 200 15 PP'!AY24-'2000 250 200 0 PP'!AY24)^2</f>
        <v>5.8019358925456509E-12</v>
      </c>
      <c r="AZ24">
        <f>('2000 250 200 15 PP'!AZ24-'2000 250 200 0 PP'!AZ24)^2</f>
        <v>6.9814733153339962E-10</v>
      </c>
      <c r="BA24">
        <f>('2000 250 200 15 PP'!BA24-'2000 250 200 0 PP'!BA24)^2</f>
        <v>1.1245952077473206E-9</v>
      </c>
      <c r="BB24">
        <f>('2000 250 200 15 PP'!BB24-'2000 250 200 0 PP'!BB24)^2</f>
        <v>1.1730800924828056E-9</v>
      </c>
      <c r="BC24">
        <f>('2000 250 200 15 PP'!BC24-'2000 250 200 0 PP'!BC24)^2</f>
        <v>9.8738502656944215E-10</v>
      </c>
      <c r="BD24">
        <f>('2000 250 200 15 PP'!BD24-'2000 250 200 0 PP'!BD24)^2</f>
        <v>7.8370018757464483E-10</v>
      </c>
      <c r="BE24">
        <f>('2000 250 200 15 PP'!BE24-'2000 250 200 0 PP'!BE24)^2</f>
        <v>6.1498751959335199E-10</v>
      </c>
      <c r="BF24">
        <f>('2000 250 200 15 PP'!BF24-'2000 250 200 0 PP'!BF24)^2</f>
        <v>4.4309866606806462E-9</v>
      </c>
      <c r="BG24">
        <f>('2000 250 200 15 PP'!BG24-'2000 250 200 0 PP'!BG24)^2</f>
        <v>2.5201123817729541E-11</v>
      </c>
      <c r="BH24">
        <f>('2000 250 200 15 PP'!BH24-'2000 250 200 0 PP'!BH24)^2</f>
        <v>2.1474687104757771E-10</v>
      </c>
      <c r="BI24">
        <f>('2000 250 200 15 PP'!BI24-'2000 250 200 0 PP'!BI24)^2</f>
        <v>3.4061459303345639E-10</v>
      </c>
      <c r="BJ24">
        <f>('2000 250 200 15 PP'!BJ24-'2000 250 200 0 PP'!BJ24)^2</f>
        <v>3.2509187722283768E-10</v>
      </c>
      <c r="BK24">
        <f>('2000 250 200 15 PP'!BK24-'2000 250 200 0 PP'!BK24)^2</f>
        <v>2.3506459611772626E-10</v>
      </c>
      <c r="BL24">
        <f>('2000 250 200 15 PP'!BL24-'2000 250 200 0 PP'!BL24)^2</f>
        <v>1.5889361403868578E-10</v>
      </c>
      <c r="BM24">
        <f>('2000 250 200 15 PP'!BM24-'2000 250 200 0 PP'!BM24)^2</f>
        <v>4.3600962905395683E-9</v>
      </c>
      <c r="BN24">
        <f>('2000 250 200 15 PP'!BN24-'2000 250 200 0 PP'!BN24)^2</f>
        <v>7.7069629247649188E-11</v>
      </c>
      <c r="BO24">
        <f>('2000 250 200 15 PP'!BO24-'2000 250 200 0 PP'!BO24)^2</f>
        <v>4.9288041914653565E-11</v>
      </c>
      <c r="BP24">
        <f>('2000 250 200 15 PP'!BP24-'2000 250 200 0 PP'!BP24)^2</f>
        <v>8.2812092288460228E-11</v>
      </c>
      <c r="BQ24">
        <f>('2000 250 200 15 PP'!BQ24-'2000 250 200 0 PP'!BQ24)^2</f>
        <v>7.8929182999234243E-11</v>
      </c>
      <c r="BR24">
        <f>('2000 250 200 15 PP'!BR24-'2000 250 200 0 PP'!BR24)^2</f>
        <v>5.0893270471255424E-11</v>
      </c>
      <c r="BS24">
        <f>('2000 250 200 15 PP'!BS24-'2000 250 200 0 PP'!BS24)^2</f>
        <v>3.8808849315482689E-9</v>
      </c>
      <c r="BT24">
        <f>('2000 250 200 15 PP'!BT24-'2000 250 200 0 PP'!BT24)^2</f>
        <v>1.0188931920809725E-10</v>
      </c>
      <c r="BU24">
        <f>('2000 250 200 15 PP'!BU24-'2000 250 200 0 PP'!BU24)^2</f>
        <v>1.0177988320935341E-11</v>
      </c>
      <c r="BV24">
        <f>('2000 250 200 15 PP'!BV24-'2000 250 200 0 PP'!BV24)^2</f>
        <v>1.8478036626024716E-11</v>
      </c>
      <c r="BW24">
        <f>('2000 250 200 15 PP'!BW24-'2000 250 200 0 PP'!BW24)^2</f>
        <v>1.9810921678487555E-11</v>
      </c>
      <c r="BX24">
        <f>('2000 250 200 15 PP'!BX24-'2000 250 200 0 PP'!BX24)^2</f>
        <v>3.3171583840544419E-9</v>
      </c>
      <c r="BY24">
        <f>('2000 250 200 15 PP'!BY24-'2000 250 200 0 PP'!BY24)^2</f>
        <v>1.0551681448950487E-10</v>
      </c>
      <c r="BZ24">
        <f>('2000 250 200 15 PP'!BZ24-'2000 250 200 0 PP'!BZ24)^2</f>
        <v>2.1600014467027774E-12</v>
      </c>
      <c r="CA24">
        <f>('2000 250 200 15 PP'!CA24-'2000 250 200 0 PP'!CA24)^2</f>
        <v>3.5049680133123639E-12</v>
      </c>
      <c r="CB24">
        <f>('2000 250 200 15 PP'!CB24-'2000 250 200 0 PP'!CB24)^2</f>
        <v>2.7806161558674347E-9</v>
      </c>
      <c r="CC24">
        <f>('2000 250 200 15 PP'!CC24-'2000 250 200 0 PP'!CC24)^2</f>
        <v>1.0104886066347696E-10</v>
      </c>
      <c r="CD24">
        <f>('2000 250 200 15 PP'!CD24-'2000 250 200 0 PP'!CD24)^2</f>
        <v>7.0344783506441239E-13</v>
      </c>
      <c r="CE24">
        <f>('2000 250 200 15 PP'!CE24-'2000 250 200 0 PP'!CE24)^2</f>
        <v>2.300649365076318E-9</v>
      </c>
      <c r="CF24">
        <f>('2000 250 200 15 PP'!CF24-'2000 250 200 0 PP'!CF24)^2</f>
        <v>9.6296835050624237E-11</v>
      </c>
      <c r="CG24">
        <f>('2000 250 200 15 PP'!CG24-'2000 250 200 0 PP'!CG24)^2</f>
        <v>1.8767541669774956E-9</v>
      </c>
    </row>
    <row r="25" spans="1:85">
      <c r="A25">
        <f>'2000 250 200 1'!A26</f>
        <v>22</v>
      </c>
      <c r="B25">
        <f t="shared" si="6"/>
        <v>-220</v>
      </c>
      <c r="C25">
        <f>'2000 250 200 1'!B26</f>
        <v>1.2699999999999999E-2</v>
      </c>
      <c r="D25">
        <f t="shared" si="7"/>
        <v>-1.8961962790440432</v>
      </c>
      <c r="E25">
        <f>(2*('2000 250 200 15 PP'!E25-'2000 250 200 0 PP'!E25)/('2000 250 200 15 PP'!E25+'2000 250 200 0 PP'!E25))^2</f>
        <v>4.2619628168841184E-7</v>
      </c>
      <c r="F25">
        <f>(2*('2000 250 200 15 PP'!F25-'2000 250 200 0 PP'!F25)/('2000 250 200 15 PP'!F25+'2000 250 200 0 PP'!F25))^2</f>
        <v>6.3249744469592759E-7</v>
      </c>
      <c r="G25">
        <f>(2*('2000 250 200 15 PP'!G25-'2000 250 200 0 PP'!G25)/('2000 250 200 15 PP'!G25+'2000 250 200 0 PP'!G25))^2</f>
        <v>6.2349201883974359E-7</v>
      </c>
      <c r="H25">
        <f>(2*('2000 250 200 15 PP'!H25-'2000 250 200 0 PP'!H25)/('2000 250 200 15 PP'!H25+'2000 250 200 0 PP'!H25))^2</f>
        <v>5.3642172935313863E-7</v>
      </c>
      <c r="I25">
        <f>(2*('2000 250 200 15 PP'!I25-'2000 250 200 0 PP'!I25)/('2000 250 200 15 PP'!I25+'2000 250 200 0 PP'!I25))^2</f>
        <v>4.3743832487824875E-7</v>
      </c>
      <c r="J25">
        <f>(2*('2000 250 200 15 PP'!J25-'2000 250 200 0 PP'!J25)/('2000 250 200 15 PP'!J25+'2000 250 200 0 PP'!J25))^2</f>
        <v>3.487377913888522E-7</v>
      </c>
      <c r="K25">
        <f>(2*('2000 250 200 15 PP'!K25-'2000 250 200 0 PP'!K25)/('2000 250 200 15 PP'!K25+'2000 250 200 0 PP'!K25))^2</f>
        <v>2.7625360685022913E-7</v>
      </c>
      <c r="L25">
        <f>(2*('2000 250 200 15 PP'!L25-'2000 250 200 0 PP'!L25)/('2000 250 200 15 PP'!L25+'2000 250 200 0 PP'!L25))^2</f>
        <v>2.1893354817629744E-7</v>
      </c>
      <c r="M25">
        <f>(2*('2000 250 200 15 PP'!M25-'2000 250 200 0 PP'!M25)/('2000 250 200 15 PP'!M25+'2000 250 200 0 PP'!M25))^2</f>
        <v>1.7406595668266633E-7</v>
      </c>
      <c r="N25">
        <f>(2*('2000 250 200 15 PP'!N25-'2000 250 200 0 PP'!N25)/('2000 250 200 15 PP'!N25+'2000 250 200 0 PP'!N25))^2</f>
        <v>3.2175267883716486E-7</v>
      </c>
      <c r="O25">
        <f>(2*('2000 250 200 15 PP'!O25-'2000 250 200 0 PP'!O25)/('2000 250 200 15 PP'!O25+'2000 250 200 0 PP'!O25))^2</f>
        <v>6.4137037239493515E-7</v>
      </c>
      <c r="P25">
        <f>(2*('2000 250 200 15 PP'!P25-'2000 250 200 0 PP'!P25)/('2000 250 200 15 PP'!P25+'2000 250 200 0 PP'!P25))^2</f>
        <v>7.4949796325178934E-7</v>
      </c>
      <c r="Q25">
        <f>(2*('2000 250 200 15 PP'!Q25-'2000 250 200 0 PP'!Q25)/('2000 250 200 15 PP'!Q25+'2000 250 200 0 PP'!Q25))^2</f>
        <v>7.2433970185178767E-7</v>
      </c>
      <c r="R25">
        <f>(2*('2000 250 200 15 PP'!R25-'2000 250 200 0 PP'!R25)/('2000 250 200 15 PP'!R25+'2000 250 200 0 PP'!R25))^2</f>
        <v>6.4555570091139065E-7</v>
      </c>
      <c r="S25">
        <f>(2*('2000 250 200 15 PP'!S25-'2000 250 200 0 PP'!S25)/('2000 250 200 15 PP'!S25+'2000 250 200 0 PP'!S25))^2</f>
        <v>5.5091549941848572E-7</v>
      </c>
      <c r="T25">
        <f>(2*('2000 250 200 15 PP'!T25-'2000 250 200 0 PP'!T25)/('2000 250 200 15 PP'!T25+'2000 250 200 0 PP'!T25))^2</f>
        <v>4.6146290235120098E-7</v>
      </c>
      <c r="U25">
        <f>(2*('2000 250 200 15 PP'!U25-'2000 250 200 0 PP'!U25)/('2000 250 200 15 PP'!U25+'2000 250 200 0 PP'!U25))^2</f>
        <v>3.8381430034820077E-7</v>
      </c>
      <c r="V25">
        <f>(2*('2000 250 200 15 PP'!V25-'2000 250 200 0 PP'!V25)/('2000 250 200 15 PP'!V25+'2000 250 200 0 PP'!V25))^2</f>
        <v>2.1651846538943684E-7</v>
      </c>
      <c r="W25">
        <f>(2*('2000 250 200 15 PP'!W25-'2000 250 200 0 PP'!W25)/('2000 250 200 15 PP'!W25+'2000 250 200 0 PP'!W25))^2</f>
        <v>5.6839015082619306E-7</v>
      </c>
      <c r="X25">
        <f>(2*('2000 250 200 15 PP'!X25-'2000 250 200 0 PP'!X25)/('2000 250 200 15 PP'!X25+'2000 250 200 0 PP'!X25))^2</f>
        <v>7.7489656824211698E-7</v>
      </c>
      <c r="Y25">
        <f>(2*('2000 250 200 15 PP'!Y25-'2000 250 200 0 PP'!Y25)/('2000 250 200 15 PP'!Y25+'2000 250 200 0 PP'!Y25))^2</f>
        <v>8.2941228305959389E-7</v>
      </c>
      <c r="Z25">
        <f>(2*('2000 250 200 15 PP'!Z25-'2000 250 200 0 PP'!Z25)/('2000 250 200 15 PP'!Z25+'2000 250 200 0 PP'!Z25))^2</f>
        <v>8.0234028443632144E-7</v>
      </c>
      <c r="AA25">
        <f>(2*('2000 250 200 15 PP'!AA25-'2000 250 200 0 PP'!AA25)/('2000 250 200 15 PP'!AA25+'2000 250 200 0 PP'!AA25))^2</f>
        <v>7.2742497371735969E-7</v>
      </c>
      <c r="AB25">
        <f>(2*('2000 250 200 15 PP'!AB25-'2000 250 200 0 PP'!AB25)/('2000 250 200 15 PP'!AB25+'2000 250 200 0 PP'!AB25))^2</f>
        <v>6.3895350601960389E-7</v>
      </c>
      <c r="AC25">
        <f>(2*('2000 250 200 15 PP'!AC25-'2000 250 200 0 PP'!AC25)/('2000 250 200 15 PP'!AC25+'2000 250 200 0 PP'!AC25))^2</f>
        <v>1.3506283692536058E-7</v>
      </c>
      <c r="AD25">
        <f>(2*('2000 250 200 15 PP'!AD25-'2000 250 200 0 PP'!AD25)/('2000 250 200 15 PP'!AD25+'2000 250 200 0 PP'!AD25))^2</f>
        <v>4.6496420217944806E-7</v>
      </c>
      <c r="AE25">
        <f>(2*('2000 250 200 15 PP'!AE25-'2000 250 200 0 PP'!AE25)/('2000 250 200 15 PP'!AE25+'2000 250 200 0 PP'!AE25))^2</f>
        <v>7.3324634797386048E-7</v>
      </c>
      <c r="AF25">
        <f>(2*('2000 250 200 15 PP'!AF25-'2000 250 200 0 PP'!AF25)/('2000 250 200 15 PP'!AF25+'2000 250 200 0 PP'!AF25))^2</f>
        <v>8.5688896025410012E-7</v>
      </c>
      <c r="AG25">
        <f>(2*('2000 250 200 15 PP'!AG25-'2000 250 200 0 PP'!AG25)/('2000 250 200 15 PP'!AG25+'2000 250 200 0 PP'!AG25))^2</f>
        <v>8.9741999523692198E-7</v>
      </c>
      <c r="AH25">
        <f>(2*('2000 250 200 15 PP'!AH25-'2000 250 200 0 PP'!AH25)/('2000 250 200 15 PP'!AH25+'2000 250 200 0 PP'!AH25))^2</f>
        <v>8.6166703580445726E-7</v>
      </c>
      <c r="AI25">
        <f>(2*('2000 250 200 15 PP'!AI25-'2000 250 200 0 PP'!AI25)/('2000 250 200 15 PP'!AI25+'2000 250 200 0 PP'!AI25))^2</f>
        <v>7.894462311382195E-8</v>
      </c>
      <c r="AJ25">
        <f>(2*('2000 250 200 15 PP'!AJ25-'2000 250 200 0 PP'!AJ25)/('2000 250 200 15 PP'!AJ25+'2000 250 200 0 PP'!AJ25))^2</f>
        <v>3.6029708928709657E-7</v>
      </c>
      <c r="AK25">
        <f>(2*('2000 250 200 15 PP'!AK25-'2000 250 200 0 PP'!AK25)/('2000 250 200 15 PP'!AK25+'2000 250 200 0 PP'!AK25))^2</f>
        <v>6.5793453488964739E-7</v>
      </c>
      <c r="AL25">
        <f>(2*('2000 250 200 15 PP'!AL25-'2000 250 200 0 PP'!AL25)/('2000 250 200 15 PP'!AL25+'2000 250 200 0 PP'!AL25))^2</f>
        <v>8.2403660927827975E-7</v>
      </c>
      <c r="AM25">
        <f>(2*('2000 250 200 15 PP'!AM25-'2000 250 200 0 PP'!AM25)/('2000 250 200 15 PP'!AM25+'2000 250 200 0 PP'!AM25))^2</f>
        <v>9.3392250062293371E-7</v>
      </c>
      <c r="AN25">
        <f>(2*('2000 250 200 15 PP'!AN25-'2000 250 200 0 PP'!AN25)/('2000 250 200 15 PP'!AN25+'2000 250 200 0 PP'!AN25))^2</f>
        <v>4.2968230860008941E-8</v>
      </c>
      <c r="AO25">
        <f>(2*('2000 250 200 15 PP'!AO25-'2000 250 200 0 PP'!AO25)/('2000 250 200 15 PP'!AO25+'2000 250 200 0 PP'!AO25))^2</f>
        <v>2.6708718652328123E-7</v>
      </c>
      <c r="AP25">
        <f>(2*('2000 250 200 15 PP'!AP25-'2000 250 200 0 PP'!AP25)/('2000 250 200 15 PP'!AP25+'2000 250 200 0 PP'!AP25))^2</f>
        <v>5.7409611065825218E-7</v>
      </c>
      <c r="AQ25">
        <f>(2*('2000 250 200 15 PP'!AQ25-'2000 250 200 0 PP'!AQ25)/('2000 250 200 15 PP'!AQ25+'2000 250 200 0 PP'!AQ25))^2</f>
        <v>7.5058097474020428E-7</v>
      </c>
      <c r="AR25">
        <f>(2*('2000 250 200 15 PP'!AR25-'2000 250 200 0 PP'!AR25)/('2000 250 200 15 PP'!AR25+'2000 250 200 0 PP'!AR25))^2</f>
        <v>2.1306826919177487E-8</v>
      </c>
      <c r="AS25">
        <f>(2*('2000 250 200 15 PP'!AS25-'2000 250 200 0 PP'!AS25)/('2000 250 200 15 PP'!AS25+'2000 250 200 0 PP'!AS25))^2</f>
        <v>1.8874578863147999E-7</v>
      </c>
      <c r="AT25">
        <f>(2*('2000 250 200 15 PP'!AT25-'2000 250 200 0 PP'!AT25)/('2000 250 200 15 PP'!AT25+'2000 250 200 0 PP'!AT25))^2</f>
        <v>4.9783685713602671E-7</v>
      </c>
      <c r="AU25">
        <f>(2*('2000 250 200 15 PP'!AU25-'2000 250 200 0 PP'!AU25)/('2000 250 200 15 PP'!AU25+'2000 250 200 0 PP'!AU25))^2</f>
        <v>9.216202952822326E-9</v>
      </c>
      <c r="AV25">
        <f>(2*('2000 250 200 15 PP'!AV25-'2000 250 200 0 PP'!AV25)/('2000 250 200 15 PP'!AV25+'2000 250 200 0 PP'!AV25))^2</f>
        <v>1.2458984442296307E-7</v>
      </c>
      <c r="AW25">
        <f>(2*('2000 250 200 15 PP'!AW25-'2000 250 200 0 PP'!AW25)/('2000 250 200 15 PP'!AW25+'2000 250 200 0 PP'!AW25))^2</f>
        <v>3.1942100520018485E-9</v>
      </c>
      <c r="AX25">
        <f>('2000 250 200 15 PP'!AX25-'2000 250 200 0 PP'!AX25)^2</f>
        <v>3.1964537020095021E-9</v>
      </c>
      <c r="AY25">
        <f>('2000 250 200 15 PP'!AY25-'2000 250 200 0 PP'!AY25)^2</f>
        <v>6.3302903043046433E-12</v>
      </c>
      <c r="AZ25">
        <f>('2000 250 200 15 PP'!AZ25-'2000 250 200 0 PP'!AZ25)^2</f>
        <v>7.0064067398098284E-10</v>
      </c>
      <c r="BA25">
        <f>('2000 250 200 15 PP'!BA25-'2000 250 200 0 PP'!BA25)^2</f>
        <v>1.1306501497286753E-9</v>
      </c>
      <c r="BB25">
        <f>('2000 250 200 15 PP'!BB25-'2000 250 200 0 PP'!BB25)^2</f>
        <v>1.1569786020409669E-9</v>
      </c>
      <c r="BC25">
        <f>('2000 250 200 15 PP'!BC25-'2000 250 200 0 PP'!BC25)^2</f>
        <v>9.898305503711134E-10</v>
      </c>
      <c r="BD25">
        <f>('2000 250 200 15 PP'!BD25-'2000 250 200 0 PP'!BD25)^2</f>
        <v>7.911388343793393E-10</v>
      </c>
      <c r="BE25">
        <f>('2000 250 200 15 PP'!BE25-'2000 250 200 0 PP'!BE25)^2</f>
        <v>6.1631672246047403E-10</v>
      </c>
      <c r="BF25">
        <f>('2000 250 200 15 PP'!BF25-'2000 250 200 0 PP'!BF25)^2</f>
        <v>4.3987615626712046E-9</v>
      </c>
      <c r="BG25">
        <f>('2000 250 200 15 PP'!BG25-'2000 250 200 0 PP'!BG25)^2</f>
        <v>2.4203796129741882E-11</v>
      </c>
      <c r="BH25">
        <f>('2000 250 200 15 PP'!BH25-'2000 250 200 0 PP'!BH25)^2</f>
        <v>2.1520383257374654E-10</v>
      </c>
      <c r="BI25">
        <f>('2000 250 200 15 PP'!BI25-'2000 250 200 0 PP'!BI25)^2</f>
        <v>3.472107051278443E-10</v>
      </c>
      <c r="BJ25">
        <f>('2000 250 200 15 PP'!BJ25-'2000 250 200 0 PP'!BJ25)^2</f>
        <v>3.1676864130341085E-10</v>
      </c>
      <c r="BK25">
        <f>('2000 250 200 15 PP'!BK25-'2000 250 200 0 PP'!BK25)^2</f>
        <v>2.3429786931165238E-10</v>
      </c>
      <c r="BL25">
        <f>('2000 250 200 15 PP'!BL25-'2000 250 200 0 PP'!BL25)^2</f>
        <v>1.6148229459186356E-10</v>
      </c>
      <c r="BM25">
        <f>('2000 250 200 15 PP'!BM25-'2000 250 200 0 PP'!BM25)^2</f>
        <v>4.330352474009864E-9</v>
      </c>
      <c r="BN25">
        <f>('2000 250 200 15 PP'!BN25-'2000 250 200 0 PP'!BN25)^2</f>
        <v>7.5352055239754689E-11</v>
      </c>
      <c r="BO25">
        <f>('2000 250 200 15 PP'!BO25-'2000 250 200 0 PP'!BO25)^2</f>
        <v>4.8129421065603734E-11</v>
      </c>
      <c r="BP25">
        <f>('2000 250 200 15 PP'!BP25-'2000 250 200 0 PP'!BP25)^2</f>
        <v>8.8093088835368875E-11</v>
      </c>
      <c r="BQ25">
        <f>('2000 250 200 15 PP'!BQ25-'2000 250 200 0 PP'!BQ25)^2</f>
        <v>7.5602044444899034E-11</v>
      </c>
      <c r="BR25">
        <f>('2000 250 200 15 PP'!BR25-'2000 250 200 0 PP'!BR25)^2</f>
        <v>4.9758893281018941E-11</v>
      </c>
      <c r="BS25">
        <f>('2000 250 200 15 PP'!BS25-'2000 250 200 0 PP'!BS25)^2</f>
        <v>3.8562175343396295E-9</v>
      </c>
      <c r="BT25">
        <f>('2000 250 200 15 PP'!BT25-'2000 250 200 0 PP'!BT25)^2</f>
        <v>9.9098092897518284E-11</v>
      </c>
      <c r="BU25">
        <f>('2000 250 200 15 PP'!BU25-'2000 250 200 0 PP'!BU25)^2</f>
        <v>8.7022073481542539E-12</v>
      </c>
      <c r="BV25">
        <f>('2000 250 200 15 PP'!BV25-'2000 250 200 0 PP'!BV25)^2</f>
        <v>2.1859654668793797E-11</v>
      </c>
      <c r="BW25">
        <f>('2000 250 200 15 PP'!BW25-'2000 250 200 0 PP'!BW25)^2</f>
        <v>1.8739620304105244E-11</v>
      </c>
      <c r="BX25">
        <f>('2000 250 200 15 PP'!BX25-'2000 250 200 0 PP'!BX25)^2</f>
        <v>3.3005390273036148E-9</v>
      </c>
      <c r="BY25">
        <f>('2000 250 200 15 PP'!BY25-'2000 250 200 0 PP'!BY25)^2</f>
        <v>1.0014695505326172E-10</v>
      </c>
      <c r="BZ25">
        <f>('2000 250 200 15 PP'!BZ25-'2000 250 200 0 PP'!BZ25)^2</f>
        <v>1.0371466141813665E-12</v>
      </c>
      <c r="CA25">
        <f>('2000 250 200 15 PP'!CA25-'2000 250 200 0 PP'!CA25)^2</f>
        <v>5.3075128671817727E-12</v>
      </c>
      <c r="CB25">
        <f>('2000 250 200 15 PP'!CB25-'2000 250 200 0 PP'!CB25)^2</f>
        <v>2.7772540783762135E-9</v>
      </c>
      <c r="CC25">
        <f>('2000 250 200 15 PP'!CC25-'2000 250 200 0 PP'!CC25)^2</f>
        <v>9.1118193076136665E-11</v>
      </c>
      <c r="CD25">
        <f>('2000 250 200 15 PP'!CD25-'2000 250 200 0 PP'!CD25)^2</f>
        <v>2.0096609304936517E-14</v>
      </c>
      <c r="CE25">
        <f>('2000 250 200 15 PP'!CE25-'2000 250 200 0 PP'!CE25)^2</f>
        <v>2.3191233312732823E-9</v>
      </c>
      <c r="CF25">
        <f>('2000 250 200 15 PP'!CF25-'2000 250 200 0 PP'!CF25)^2</f>
        <v>7.969028299954116E-11</v>
      </c>
      <c r="CG25">
        <f>('2000 250 200 15 PP'!CG25-'2000 250 200 0 PP'!CG25)^2</f>
        <v>1.9284240846543503E-9</v>
      </c>
    </row>
    <row r="26" spans="1:85">
      <c r="A26">
        <f>'2000 250 200 1'!A27</f>
        <v>23</v>
      </c>
      <c r="B26">
        <f t="shared" si="6"/>
        <v>-230</v>
      </c>
      <c r="C26">
        <f>'2000 250 200 1'!B27</f>
        <v>1.4250000000000001E-2</v>
      </c>
      <c r="D26">
        <f t="shared" si="7"/>
        <v>-1.846185135655471</v>
      </c>
      <c r="E26">
        <f>(2*('2000 250 200 15 PP'!E26-'2000 250 200 0 PP'!E26)/('2000 250 200 15 PP'!E26+'2000 250 200 0 PP'!E26))^2</f>
        <v>4.2783170667465939E-7</v>
      </c>
      <c r="F26">
        <f>(2*('2000 250 200 15 PP'!F26-'2000 250 200 0 PP'!F26)/('2000 250 200 15 PP'!F26+'2000 250 200 0 PP'!F26))^2</f>
        <v>6.331599486156226E-7</v>
      </c>
      <c r="G26">
        <f>(2*('2000 250 200 15 PP'!G26-'2000 250 200 0 PP'!G26)/('2000 250 200 15 PP'!G26+'2000 250 200 0 PP'!G26))^2</f>
        <v>6.2359530889911189E-7</v>
      </c>
      <c r="H26">
        <f>(2*('2000 250 200 15 PP'!H26-'2000 250 200 0 PP'!H26)/('2000 250 200 15 PP'!H26+'2000 250 200 0 PP'!H26))^2</f>
        <v>5.3630399172119046E-7</v>
      </c>
      <c r="I26">
        <f>(2*('2000 250 200 15 PP'!I26-'2000 250 200 0 PP'!I26)/('2000 250 200 15 PP'!I26+'2000 250 200 0 PP'!I26))^2</f>
        <v>4.3696998911859535E-7</v>
      </c>
      <c r="J26">
        <f>(2*('2000 250 200 15 PP'!J26-'2000 250 200 0 PP'!J26)/('2000 250 200 15 PP'!J26+'2000 250 200 0 PP'!J26))^2</f>
        <v>3.491550491270618E-7</v>
      </c>
      <c r="K26">
        <f>(2*('2000 250 200 15 PP'!K26-'2000 250 200 0 PP'!K26)/('2000 250 200 15 PP'!K26+'2000 250 200 0 PP'!K26))^2</f>
        <v>2.7650993598037595E-7</v>
      </c>
      <c r="L26">
        <f>(2*('2000 250 200 15 PP'!L26-'2000 250 200 0 PP'!L26)/('2000 250 200 15 PP'!L26+'2000 250 200 0 PP'!L26))^2</f>
        <v>2.1877895034113869E-7</v>
      </c>
      <c r="M26">
        <f>(2*('2000 250 200 15 PP'!M26-'2000 250 200 0 PP'!M26)/('2000 250 200 15 PP'!M26+'2000 250 200 0 PP'!M26))^2</f>
        <v>1.7386907922196909E-7</v>
      </c>
      <c r="N26">
        <f>(2*('2000 250 200 15 PP'!N26-'2000 250 200 0 PP'!N26)/('2000 250 200 15 PP'!N26+'2000 250 200 0 PP'!N26))^2</f>
        <v>3.2374477967530838E-7</v>
      </c>
      <c r="O26">
        <f>(2*('2000 250 200 15 PP'!O26-'2000 250 200 0 PP'!O26)/('2000 250 200 15 PP'!O26+'2000 250 200 0 PP'!O26))^2</f>
        <v>6.4258791929118791E-7</v>
      </c>
      <c r="P26">
        <f>(2*('2000 250 200 15 PP'!P26-'2000 250 200 0 PP'!P26)/('2000 250 200 15 PP'!P26+'2000 250 200 0 PP'!P26))^2</f>
        <v>7.4994682611895481E-7</v>
      </c>
      <c r="Q26">
        <f>(2*('2000 250 200 15 PP'!Q26-'2000 250 200 0 PP'!Q26)/('2000 250 200 15 PP'!Q26+'2000 250 200 0 PP'!Q26))^2</f>
        <v>7.2498351304987739E-7</v>
      </c>
      <c r="R26">
        <f>(2*('2000 250 200 15 PP'!R26-'2000 250 200 0 PP'!R26)/('2000 250 200 15 PP'!R26+'2000 250 200 0 PP'!R26))^2</f>
        <v>6.4271003971070553E-7</v>
      </c>
      <c r="S26">
        <f>(2*('2000 250 200 15 PP'!S26-'2000 250 200 0 PP'!S26)/('2000 250 200 15 PP'!S26+'2000 250 200 0 PP'!S26))^2</f>
        <v>5.5181598572768634E-7</v>
      </c>
      <c r="T26">
        <f>(2*('2000 250 200 15 PP'!T26-'2000 250 200 0 PP'!T26)/('2000 250 200 15 PP'!T26+'2000 250 200 0 PP'!T26))^2</f>
        <v>4.6327675858610201E-7</v>
      </c>
      <c r="U26">
        <f>(2*('2000 250 200 15 PP'!U26-'2000 250 200 0 PP'!U26)/('2000 250 200 15 PP'!U26+'2000 250 200 0 PP'!U26))^2</f>
        <v>3.8387532376420609E-7</v>
      </c>
      <c r="V26">
        <f>(2*('2000 250 200 15 PP'!V26-'2000 250 200 0 PP'!V26)/('2000 250 200 15 PP'!V26+'2000 250 200 0 PP'!V26))^2</f>
        <v>2.1855839543856332E-7</v>
      </c>
      <c r="W26">
        <f>(2*('2000 250 200 15 PP'!W26-'2000 250 200 0 PP'!W26)/('2000 250 200 15 PP'!W26+'2000 250 200 0 PP'!W26))^2</f>
        <v>5.7008325481148052E-7</v>
      </c>
      <c r="X26">
        <f>(2*('2000 250 200 15 PP'!X26-'2000 250 200 0 PP'!X26)/('2000 250 200 15 PP'!X26+'2000 250 200 0 PP'!X26))^2</f>
        <v>7.7514464179294179E-7</v>
      </c>
      <c r="Y26">
        <f>(2*('2000 250 200 15 PP'!Y26-'2000 250 200 0 PP'!Y26)/('2000 250 200 15 PP'!Y26+'2000 250 200 0 PP'!Y26))^2</f>
        <v>8.3502021085519569E-7</v>
      </c>
      <c r="Z26">
        <f>(2*('2000 250 200 15 PP'!Z26-'2000 250 200 0 PP'!Z26)/('2000 250 200 15 PP'!Z26+'2000 250 200 0 PP'!Z26))^2</f>
        <v>7.927733299443479E-7</v>
      </c>
      <c r="AA26">
        <f>(2*('2000 250 200 15 PP'!AA26-'2000 250 200 0 PP'!AA26)/('2000 250 200 15 PP'!AA26+'2000 250 200 0 PP'!AA26))^2</f>
        <v>7.2626925095782113E-7</v>
      </c>
      <c r="AB26">
        <f>(2*('2000 250 200 15 PP'!AB26-'2000 250 200 0 PP'!AB26)/('2000 250 200 15 PP'!AB26+'2000 250 200 0 PP'!AB26))^2</f>
        <v>6.4521713735759475E-7</v>
      </c>
      <c r="AC26">
        <f>(2*('2000 250 200 15 PP'!AC26-'2000 250 200 0 PP'!AC26)/('2000 250 200 15 PP'!AC26+'2000 250 200 0 PP'!AC26))^2</f>
        <v>1.3694204396832884E-7</v>
      </c>
      <c r="AD26">
        <f>(2*('2000 250 200 15 PP'!AD26-'2000 250 200 0 PP'!AD26)/('2000 250 200 15 PP'!AD26+'2000 250 200 0 PP'!AD26))^2</f>
        <v>4.6725899310841362E-7</v>
      </c>
      <c r="AE26">
        <f>(2*('2000 250 200 15 PP'!AE26-'2000 250 200 0 PP'!AE26)/('2000 250 200 15 PP'!AE26+'2000 250 200 0 PP'!AE26))^2</f>
        <v>7.2953708915869039E-7</v>
      </c>
      <c r="AF26">
        <f>(2*('2000 250 200 15 PP'!AF26-'2000 250 200 0 PP'!AF26)/('2000 250 200 15 PP'!AF26+'2000 250 200 0 PP'!AF26))^2</f>
        <v>8.7829422959982315E-7</v>
      </c>
      <c r="AG26">
        <f>(2*('2000 250 200 15 PP'!AG26-'2000 250 200 0 PP'!AG26)/('2000 250 200 15 PP'!AG26+'2000 250 200 0 PP'!AG26))^2</f>
        <v>8.7672855140489575E-7</v>
      </c>
      <c r="AH26">
        <f>(2*('2000 250 200 15 PP'!AH26-'2000 250 200 0 PP'!AH26)/('2000 250 200 15 PP'!AH26+'2000 250 200 0 PP'!AH26))^2</f>
        <v>8.4846867224459196E-7</v>
      </c>
      <c r="AI26">
        <f>(2*('2000 250 200 15 PP'!AI26-'2000 250 200 0 PP'!AI26)/('2000 250 200 15 PP'!AI26+'2000 250 200 0 PP'!AI26))^2</f>
        <v>8.051859715350683E-8</v>
      </c>
      <c r="AJ26">
        <f>(2*('2000 250 200 15 PP'!AJ26-'2000 250 200 0 PP'!AJ26)/('2000 250 200 15 PP'!AJ26+'2000 250 200 0 PP'!AJ26))^2</f>
        <v>3.6448502986571375E-7</v>
      </c>
      <c r="AK26">
        <f>(2*('2000 250 200 15 PP'!AK26-'2000 250 200 0 PP'!AK26)/('2000 250 200 15 PP'!AK26+'2000 250 200 0 PP'!AK26))^2</f>
        <v>6.4012322223232576E-7</v>
      </c>
      <c r="AL26">
        <f>(2*('2000 250 200 15 PP'!AL26-'2000 250 200 0 PP'!AL26)/('2000 250 200 15 PP'!AL26+'2000 250 200 0 PP'!AL26))^2</f>
        <v>8.7959162794468423E-7</v>
      </c>
      <c r="AM26">
        <f>(2*('2000 250 200 15 PP'!AM26-'2000 250 200 0 PP'!AM26)/('2000 250 200 15 PP'!AM26+'2000 250 200 0 PP'!AM26))^2</f>
        <v>9.0547756079725035E-7</v>
      </c>
      <c r="AN26">
        <f>(2*('2000 250 200 15 PP'!AN26-'2000 250 200 0 PP'!AN26)/('2000 250 200 15 PP'!AN26+'2000 250 200 0 PP'!AN26))^2</f>
        <v>4.4065300051434058E-8</v>
      </c>
      <c r="AO26">
        <f>(2*('2000 250 200 15 PP'!AO26-'2000 250 200 0 PP'!AO26)/('2000 250 200 15 PP'!AO26+'2000 250 200 0 PP'!AO26))^2</f>
        <v>2.7670139157770792E-7</v>
      </c>
      <c r="AP26">
        <f>(2*('2000 250 200 15 PP'!AP26-'2000 250 200 0 PP'!AP26)/('2000 250 200 15 PP'!AP26+'2000 250 200 0 PP'!AP26))^2</f>
        <v>5.240091006144942E-7</v>
      </c>
      <c r="AQ26">
        <f>(2*('2000 250 200 15 PP'!AQ26-'2000 250 200 0 PP'!AQ26)/('2000 250 200 15 PP'!AQ26+'2000 250 200 0 PP'!AQ26))^2</f>
        <v>8.615447099161573E-7</v>
      </c>
      <c r="AR26">
        <f>(2*('2000 250 200 15 PP'!AR26-'2000 250 200 0 PP'!AR26)/('2000 250 200 15 PP'!AR26+'2000 250 200 0 PP'!AR26))^2</f>
        <v>2.1696478765596594E-8</v>
      </c>
      <c r="AS26">
        <f>(2*('2000 250 200 15 PP'!AS26-'2000 250 200 0 PP'!AS26)/('2000 250 200 15 PP'!AS26+'2000 250 200 0 PP'!AS26))^2</f>
        <v>2.1009723632788533E-7</v>
      </c>
      <c r="AT26">
        <f>(2*('2000 250 200 15 PP'!AT26-'2000 250 200 0 PP'!AT26)/('2000 250 200 15 PP'!AT26+'2000 250 200 0 PP'!AT26))^2</f>
        <v>3.9174432232771339E-7</v>
      </c>
      <c r="AU26">
        <f>(2*('2000 250 200 15 PP'!AU26-'2000 250 200 0 PP'!AU26)/('2000 250 200 15 PP'!AU26+'2000 250 200 0 PP'!AU26))^2</f>
        <v>8.7283620304504375E-9</v>
      </c>
      <c r="AV26">
        <f>(2*('2000 250 200 15 PP'!AV26-'2000 250 200 0 PP'!AV26)/('2000 250 200 15 PP'!AV26+'2000 250 200 0 PP'!AV26))^2</f>
        <v>1.6646931333374811E-7</v>
      </c>
      <c r="AW26">
        <f>(2*('2000 250 200 15 PP'!AW26-'2000 250 200 0 PP'!AW26)/('2000 250 200 15 PP'!AW26+'2000 250 200 0 PP'!AW26))^2</f>
        <v>2.034188616062495E-9</v>
      </c>
      <c r="AX26">
        <f>('2000 250 200 15 PP'!AX26-'2000 250 200 0 PP'!AX26)^2</f>
        <v>3.1590909481217636E-9</v>
      </c>
      <c r="AY26">
        <f>('2000 250 200 15 PP'!AY26-'2000 250 200 0 PP'!AY26)^2</f>
        <v>7.136544907702923E-12</v>
      </c>
      <c r="AZ26">
        <f>('2000 250 200 15 PP'!AZ26-'2000 250 200 0 PP'!AZ26)^2</f>
        <v>7.0421579636405687E-10</v>
      </c>
      <c r="BA26">
        <f>('2000 250 200 15 PP'!BA26-'2000 250 200 0 PP'!BA26)^2</f>
        <v>1.1393858814269068E-9</v>
      </c>
      <c r="BB26">
        <f>('2000 250 200 15 PP'!BB26-'2000 250 200 0 PP'!BB26)^2</f>
        <v>1.133992614275332E-9</v>
      </c>
      <c r="BC26">
        <f>('2000 250 200 15 PP'!BC26-'2000 250 200 0 PP'!BC26)^2</f>
        <v>9.93166352717295E-10</v>
      </c>
      <c r="BD26">
        <f>('2000 250 200 15 PP'!BD26-'2000 250 200 0 PP'!BD26)^2</f>
        <v>8.0239604432608448E-10</v>
      </c>
      <c r="BE26">
        <f>('2000 250 200 15 PP'!BE26-'2000 250 200 0 PP'!BE26)^2</f>
        <v>6.180398291442697E-10</v>
      </c>
      <c r="BF26">
        <f>('2000 250 200 15 PP'!BF26-'2000 250 200 0 PP'!BF26)^2</f>
        <v>4.3516979789426563E-9</v>
      </c>
      <c r="BG26">
        <f>('2000 250 200 15 PP'!BG26-'2000 250 200 0 PP'!BG26)^2</f>
        <v>2.2792283202926325E-11</v>
      </c>
      <c r="BH26">
        <f>('2000 250 200 15 PP'!BH26-'2000 250 200 0 PP'!BH26)^2</f>
        <v>2.1585183052343867E-10</v>
      </c>
      <c r="BI26">
        <f>('2000 250 200 15 PP'!BI26-'2000 250 200 0 PP'!BI26)^2</f>
        <v>3.5681033816348057E-10</v>
      </c>
      <c r="BJ26">
        <f>('2000 250 200 15 PP'!BJ26-'2000 250 200 0 PP'!BJ26)^2</f>
        <v>3.0502173289380364E-10</v>
      </c>
      <c r="BK26">
        <f>('2000 250 200 15 PP'!BK26-'2000 250 200 0 PP'!BK26)^2</f>
        <v>2.3299903663414924E-10</v>
      </c>
      <c r="BL26">
        <f>('2000 250 200 15 PP'!BL26-'2000 250 200 0 PP'!BL26)^2</f>
        <v>1.6548301432787144E-10</v>
      </c>
      <c r="BM26">
        <f>('2000 250 200 15 PP'!BM26-'2000 250 200 0 PP'!BM26)^2</f>
        <v>4.2868525984853545E-9</v>
      </c>
      <c r="BN26">
        <f>('2000 250 200 15 PP'!BN26-'2000 250 200 0 PP'!BN26)^2</f>
        <v>7.2891149238932559E-11</v>
      </c>
      <c r="BO26">
        <f>('2000 250 200 15 PP'!BO26-'2000 250 200 0 PP'!BO26)^2</f>
        <v>4.6482241619719151E-11</v>
      </c>
      <c r="BP26">
        <f>('2000 250 200 15 PP'!BP26-'2000 250 200 0 PP'!BP26)^2</f>
        <v>9.5961505534401205E-11</v>
      </c>
      <c r="BQ26">
        <f>('2000 250 200 15 PP'!BQ26-'2000 250 200 0 PP'!BQ26)^2</f>
        <v>7.1024234644488241E-11</v>
      </c>
      <c r="BR26">
        <f>('2000 250 200 15 PP'!BR26-'2000 250 200 0 PP'!BR26)^2</f>
        <v>4.7994642265750524E-11</v>
      </c>
      <c r="BS26">
        <f>('2000 250 200 15 PP'!BS26-'2000 250 200 0 PP'!BS26)^2</f>
        <v>3.820075922917923E-9</v>
      </c>
      <c r="BT26">
        <f>('2000 250 200 15 PP'!BT26-'2000 250 200 0 PP'!BT26)^2</f>
        <v>9.5120501676445469E-11</v>
      </c>
      <c r="BU26">
        <f>('2000 250 200 15 PP'!BU26-'2000 250 200 0 PP'!BU26)^2</f>
        <v>6.7823701114392337E-12</v>
      </c>
      <c r="BV26">
        <f>('2000 250 200 15 PP'!BV26-'2000 250 200 0 PP'!BV26)^2</f>
        <v>2.7183625479863851E-11</v>
      </c>
      <c r="BW26">
        <f>('2000 250 200 15 PP'!BW26-'2000 250 200 0 PP'!BW26)^2</f>
        <v>1.7346678075530891E-11</v>
      </c>
      <c r="BX26">
        <f>('2000 250 200 15 PP'!BX26-'2000 250 200 0 PP'!BX26)^2</f>
        <v>3.276027412824549E-9</v>
      </c>
      <c r="BY26">
        <f>('2000 250 200 15 PP'!BY26-'2000 250 200 0 PP'!BY26)^2</f>
        <v>9.2640117910404571E-11</v>
      </c>
      <c r="BZ26">
        <f>('2000 250 200 15 PP'!BZ26-'2000 250 200 0 PP'!BZ26)^2</f>
        <v>1.3805964828065983E-13</v>
      </c>
      <c r="CA26">
        <f>('2000 250 200 15 PP'!CA26-'2000 250 200 0 PP'!CA26)^2</f>
        <v>8.4908867990551135E-12</v>
      </c>
      <c r="CB26">
        <f>('2000 250 200 15 PP'!CB26-'2000 250 200 0 PP'!CB26)^2</f>
        <v>2.7718528768683592E-9</v>
      </c>
      <c r="CC26">
        <f>('2000 250 200 15 PP'!CC26-'2000 250 200 0 PP'!CC26)^2</f>
        <v>7.7730635756626343E-11</v>
      </c>
      <c r="CD26">
        <f>('2000 250 200 15 PP'!CD26-'2000 250 200 0 PP'!CD26)^2</f>
        <v>7.2570631728687849E-13</v>
      </c>
      <c r="CE26">
        <f>('2000 250 200 15 PP'!CE26-'2000 250 200 0 PP'!CE26)^2</f>
        <v>2.3452976288796957E-9</v>
      </c>
      <c r="CF26">
        <f>('2000 250 200 15 PP'!CF26-'2000 250 200 0 PP'!CF26)^2</f>
        <v>5.863025341779628E-11</v>
      </c>
      <c r="CG26">
        <f>('2000 250 200 15 PP'!CG26-'2000 250 200 0 PP'!CG26)^2</f>
        <v>2.0032831664196128E-9</v>
      </c>
    </row>
    <row r="27" spans="1:85">
      <c r="A27">
        <f>'2000 250 200 1'!A28</f>
        <v>24</v>
      </c>
      <c r="B27">
        <f t="shared" si="6"/>
        <v>-240</v>
      </c>
      <c r="C27">
        <f>'2000 250 200 1'!B28</f>
        <v>1.6E-2</v>
      </c>
      <c r="D27">
        <f t="shared" si="7"/>
        <v>-1.7958800173440752</v>
      </c>
      <c r="E27">
        <f>(2*('2000 250 200 15 PP'!E27-'2000 250 200 0 PP'!E27)/('2000 250 200 15 PP'!E27+'2000 250 200 0 PP'!E27))^2</f>
        <v>4.2882603944052599E-7</v>
      </c>
      <c r="F27">
        <f>(2*('2000 250 200 15 PP'!F27-'2000 250 200 0 PP'!F27)/('2000 250 200 15 PP'!F27+'2000 250 200 0 PP'!F27))^2</f>
        <v>6.3354208115525111E-7</v>
      </c>
      <c r="G27">
        <f>(2*('2000 250 200 15 PP'!G27-'2000 250 200 0 PP'!G27)/('2000 250 200 15 PP'!G27+'2000 250 200 0 PP'!G27))^2</f>
        <v>6.2365874268988727E-7</v>
      </c>
      <c r="H27">
        <f>(2*('2000 250 200 15 PP'!H27-'2000 250 200 0 PP'!H27)/('2000 250 200 15 PP'!H27+'2000 250 200 0 PP'!H27))^2</f>
        <v>5.3623566233304597E-7</v>
      </c>
      <c r="I27">
        <f>(2*('2000 250 200 15 PP'!I27-'2000 250 200 0 PP'!I27)/('2000 250 200 15 PP'!I27+'2000 250 200 0 PP'!I27))^2</f>
        <v>4.3668681304244112E-7</v>
      </c>
      <c r="J27">
        <f>(2*('2000 250 200 15 PP'!J27-'2000 250 200 0 PP'!J27)/('2000 250 200 15 PP'!J27+'2000 250 200 0 PP'!J27))^2</f>
        <v>3.4940702097952128E-7</v>
      </c>
      <c r="K27">
        <f>(2*('2000 250 200 15 PP'!K27-'2000 250 200 0 PP'!K27)/('2000 250 200 15 PP'!K27+'2000 250 200 0 PP'!K27))^2</f>
        <v>2.766615417921573E-7</v>
      </c>
      <c r="L27">
        <f>(2*('2000 250 200 15 PP'!L27-'2000 250 200 0 PP'!L27)/('2000 250 200 15 PP'!L27+'2000 250 200 0 PP'!L27))^2</f>
        <v>2.1868877992987385E-7</v>
      </c>
      <c r="M27">
        <f>(2*('2000 250 200 15 PP'!M27-'2000 250 200 0 PP'!M27)/('2000 250 200 15 PP'!M27+'2000 250 200 0 PP'!M27))^2</f>
        <v>1.7375190165040837E-7</v>
      </c>
      <c r="N27">
        <f>(2*('2000 250 200 15 PP'!N27-'2000 250 200 0 PP'!N27)/('2000 250 200 15 PP'!N27+'2000 250 200 0 PP'!N27))^2</f>
        <v>3.2496583743818064E-7</v>
      </c>
      <c r="O27">
        <f>(2*('2000 250 200 15 PP'!O27-'2000 250 200 0 PP'!O27)/('2000 250 200 15 PP'!O27+'2000 250 200 0 PP'!O27))^2</f>
        <v>6.4328658016792986E-7</v>
      </c>
      <c r="P27">
        <f>(2*('2000 250 200 15 PP'!P27-'2000 250 200 0 PP'!P27)/('2000 250 200 15 PP'!P27+'2000 250 200 0 PP'!P27))^2</f>
        <v>7.5021588035691061E-7</v>
      </c>
      <c r="Q27">
        <f>(2*('2000 250 200 15 PP'!Q27-'2000 250 200 0 PP'!Q27)/('2000 250 200 15 PP'!Q27+'2000 250 200 0 PP'!Q27))^2</f>
        <v>7.25382938591616E-7</v>
      </c>
      <c r="R27">
        <f>(2*('2000 250 200 15 PP'!R27-'2000 250 200 0 PP'!R27)/('2000 250 200 15 PP'!R27+'2000 250 200 0 PP'!R27))^2</f>
        <v>6.4099365593292499E-7</v>
      </c>
      <c r="S27">
        <f>(2*('2000 250 200 15 PP'!S27-'2000 250 200 0 PP'!S27)/('2000 250 200 15 PP'!S27+'2000 250 200 0 PP'!S27))^2</f>
        <v>5.5236838083903258E-7</v>
      </c>
      <c r="T27">
        <f>(2*('2000 250 200 15 PP'!T27-'2000 250 200 0 PP'!T27)/('2000 250 200 15 PP'!T27+'2000 250 200 0 PP'!T27))^2</f>
        <v>4.6434591252014228E-7</v>
      </c>
      <c r="U27">
        <f>(2*('2000 250 200 15 PP'!U27-'2000 250 200 0 PP'!U27)/('2000 250 200 15 PP'!U27+'2000 250 200 0 PP'!U27))^2</f>
        <v>3.8392318809566907E-7</v>
      </c>
      <c r="V27">
        <f>(2*('2000 250 200 15 PP'!V27-'2000 250 200 0 PP'!V27)/('2000 250 200 15 PP'!V27+'2000 250 200 0 PP'!V27))^2</f>
        <v>2.1982222749238705E-7</v>
      </c>
      <c r="W27">
        <f>(2*('2000 250 200 15 PP'!W27-'2000 250 200 0 PP'!W27)/('2000 250 200 15 PP'!W27+'2000 250 200 0 PP'!W27))^2</f>
        <v>5.7104769310989884E-7</v>
      </c>
      <c r="X27">
        <f>(2*('2000 250 200 15 PP'!X27-'2000 250 200 0 PP'!X27)/('2000 250 200 15 PP'!X27+'2000 250 200 0 PP'!X27))^2</f>
        <v>7.7527920550494945E-7</v>
      </c>
      <c r="Y27">
        <f>(2*('2000 250 200 15 PP'!Y27-'2000 250 200 0 PP'!Y27)/('2000 250 200 15 PP'!Y27+'2000 250 200 0 PP'!Y27))^2</f>
        <v>8.3844365083235126E-7</v>
      </c>
      <c r="Z27">
        <f>(2*('2000 250 200 15 PP'!Z27-'2000 250 200 0 PP'!Z27)/('2000 250 200 15 PP'!Z27+'2000 250 200 0 PP'!Z27))^2</f>
        <v>7.8700911460294724E-7</v>
      </c>
      <c r="AA27">
        <f>(2*('2000 250 200 15 PP'!AA27-'2000 250 200 0 PP'!AA27)/('2000 250 200 15 PP'!AA27+'2000 250 200 0 PP'!AA27))^2</f>
        <v>7.256554107400308E-7</v>
      </c>
      <c r="AB27">
        <f>(2*('2000 250 200 15 PP'!AB27-'2000 250 200 0 PP'!AB27)/('2000 250 200 15 PP'!AB27+'2000 250 200 0 PP'!AB27))^2</f>
        <v>6.4888156439591832E-7</v>
      </c>
      <c r="AC27">
        <f>(2*('2000 250 200 15 PP'!AC27-'2000 250 200 0 PP'!AC27)/('2000 250 200 15 PP'!AC27+'2000 250 200 0 PP'!AC27))^2</f>
        <v>1.3812215676459452E-7</v>
      </c>
      <c r="AD27">
        <f>(2*('2000 250 200 15 PP'!AD27-'2000 250 200 0 PP'!AD27)/('2000 250 200 15 PP'!AD27+'2000 250 200 0 PP'!AD27))^2</f>
        <v>4.6856875866688128E-7</v>
      </c>
      <c r="AE27">
        <f>(2*('2000 250 200 15 PP'!AE27-'2000 250 200 0 PP'!AE27)/('2000 250 200 15 PP'!AE27+'2000 250 200 0 PP'!AE27))^2</f>
        <v>7.2725639253488469E-7</v>
      </c>
      <c r="AF27">
        <f>(2*('2000 250 200 15 PP'!AF27-'2000 250 200 0 PP'!AF27)/('2000 250 200 15 PP'!AF27+'2000 250 200 0 PP'!AF27))^2</f>
        <v>8.9142097331910601E-7</v>
      </c>
      <c r="AG27">
        <f>(2*('2000 250 200 15 PP'!AG27-'2000 250 200 0 PP'!AG27)/('2000 250 200 15 PP'!AG27+'2000 250 200 0 PP'!AG27))^2</f>
        <v>8.6421100815719813E-7</v>
      </c>
      <c r="AH27">
        <f>(2*('2000 250 200 15 PP'!AH27-'2000 250 200 0 PP'!AH27)/('2000 250 200 15 PP'!AH27+'2000 250 200 0 PP'!AH27))^2</f>
        <v>8.4097631485576504E-7</v>
      </c>
      <c r="AI27">
        <f>(2*('2000 250 200 15 PP'!AI27-'2000 250 200 0 PP'!AI27)/('2000 250 200 15 PP'!AI27+'2000 250 200 0 PP'!AI27))^2</f>
        <v>8.152429558182273E-8</v>
      </c>
      <c r="AJ27">
        <f>(2*('2000 250 200 15 PP'!AJ27-'2000 250 200 0 PP'!AJ27)/('2000 250 200 15 PP'!AJ27+'2000 250 200 0 PP'!AJ27))^2</f>
        <v>3.6693503133946222E-7</v>
      </c>
      <c r="AK27">
        <f>(2*('2000 250 200 15 PP'!AK27-'2000 250 200 0 PP'!AK27)/('2000 250 200 15 PP'!AK27+'2000 250 200 0 PP'!AK27))^2</f>
        <v>6.2938131749055675E-7</v>
      </c>
      <c r="AL27">
        <f>(2*('2000 250 200 15 PP'!AL27-'2000 250 200 0 PP'!AL27)/('2000 250 200 15 PP'!AL27+'2000 250 200 0 PP'!AL27))^2</f>
        <v>9.1426615483557769E-7</v>
      </c>
      <c r="AM27">
        <f>(2*('2000 250 200 15 PP'!AM27-'2000 250 200 0 PP'!AM27)/('2000 250 200 15 PP'!AM27+'2000 250 200 0 PP'!AM27))^2</f>
        <v>8.877916868977408E-7</v>
      </c>
      <c r="AN27">
        <f>(2*('2000 250 200 15 PP'!AN27-'2000 250 200 0 PP'!AN27)/('2000 250 200 15 PP'!AN27+'2000 250 200 0 PP'!AN27))^2</f>
        <v>4.4786097082850095E-8</v>
      </c>
      <c r="AO27">
        <f>(2*('2000 250 200 15 PP'!AO27-'2000 250 200 0 PP'!AO27)/('2000 250 200 15 PP'!AO27+'2000 250 200 0 PP'!AO27))^2</f>
        <v>2.8250104464563336E-7</v>
      </c>
      <c r="AP27">
        <f>(2*('2000 250 200 15 PP'!AP27-'2000 250 200 0 PP'!AP27)/('2000 250 200 15 PP'!AP27+'2000 250 200 0 PP'!AP27))^2</f>
        <v>4.9462732268491984E-7</v>
      </c>
      <c r="AQ27">
        <f>(2*('2000 250 200 15 PP'!AQ27-'2000 250 200 0 PP'!AQ27)/('2000 250 200 15 PP'!AQ27+'2000 250 200 0 PP'!AQ27))^2</f>
        <v>9.3317890668735511E-7</v>
      </c>
      <c r="AR27">
        <f>(2*('2000 250 200 15 PP'!AR27-'2000 250 200 0 PP'!AR27)/('2000 250 200 15 PP'!AR27+'2000 250 200 0 PP'!AR27))^2</f>
        <v>2.1982747187834954E-8</v>
      </c>
      <c r="AS27">
        <f>(2*('2000 250 200 15 PP'!AS27-'2000 250 200 0 PP'!AS27)/('2000 250 200 15 PP'!AS27+'2000 250 200 0 PP'!AS27))^2</f>
        <v>2.234925011439102E-7</v>
      </c>
      <c r="AT27">
        <f>(2*('2000 250 200 15 PP'!AT27-'2000 250 200 0 PP'!AT27)/('2000 250 200 15 PP'!AT27+'2000 250 200 0 PP'!AT27))^2</f>
        <v>3.3323677026121768E-7</v>
      </c>
      <c r="AU27">
        <f>(2*('2000 250 200 15 PP'!AU27-'2000 250 200 0 PP'!AU27)/('2000 250 200 15 PP'!AU27+'2000 250 200 0 PP'!AU27))^2</f>
        <v>8.4788914534645686E-9</v>
      </c>
      <c r="AV27">
        <f>(2*('2000 250 200 15 PP'!AV27-'2000 250 200 0 PP'!AV27)/('2000 250 200 15 PP'!AV27+'2000 250 200 0 PP'!AV27))^2</f>
        <v>1.9477019924745509E-7</v>
      </c>
      <c r="AW27">
        <f>(2*('2000 250 200 15 PP'!AW27-'2000 250 200 0 PP'!AW27)/('2000 250 200 15 PP'!AW27+'2000 250 200 0 PP'!AW27))^2</f>
        <v>1.4781126467754709E-9</v>
      </c>
      <c r="AX27">
        <f>('2000 250 200 15 PP'!AX27-'2000 250 200 0 PP'!AX27)^2</f>
        <v>3.1359515114775518E-9</v>
      </c>
      <c r="AY27">
        <f>('2000 250 200 15 PP'!AY27-'2000 250 200 0 PP'!AY27)^2</f>
        <v>7.6173576904505117E-12</v>
      </c>
      <c r="AZ27">
        <f>('2000 250 200 15 PP'!AZ27-'2000 250 200 0 PP'!AZ27)^2</f>
        <v>7.0634863949586359E-10</v>
      </c>
      <c r="BA27">
        <f>('2000 250 200 15 PP'!BA27-'2000 250 200 0 PP'!BA27)^2</f>
        <v>1.1447504253783269E-9</v>
      </c>
      <c r="BB27">
        <f>('2000 250 200 15 PP'!BB27-'2000 250 200 0 PP'!BB27)^2</f>
        <v>1.1202154904347041E-9</v>
      </c>
      <c r="BC27">
        <f>('2000 250 200 15 PP'!BC27-'2000 250 200 0 PP'!BC27)^2</f>
        <v>9.9527367598349536E-10</v>
      </c>
      <c r="BD27">
        <f>('2000 250 200 15 PP'!BD27-'2000 250 200 0 PP'!BD27)^2</f>
        <v>8.0905319909152025E-10</v>
      </c>
      <c r="BE27">
        <f>('2000 250 200 15 PP'!BE27-'2000 250 200 0 PP'!BE27)^2</f>
        <v>6.1911582932483219E-10</v>
      </c>
      <c r="BF27">
        <f>('2000 250 200 15 PP'!BF27-'2000 250 200 0 PP'!BF27)^2</f>
        <v>4.3223304077561906E-9</v>
      </c>
      <c r="BG27">
        <f>('2000 250 200 15 PP'!BG27-'2000 250 200 0 PP'!BG27)^2</f>
        <v>2.2011899856447252E-11</v>
      </c>
      <c r="BH27">
        <f>('2000 250 200 15 PP'!BH27-'2000 250 200 0 PP'!BH27)^2</f>
        <v>2.1621583130666897E-10</v>
      </c>
      <c r="BI27">
        <f>('2000 250 200 15 PP'!BI27-'2000 250 200 0 PP'!BI27)^2</f>
        <v>3.6270982470995013E-10</v>
      </c>
      <c r="BJ27">
        <f>('2000 250 200 15 PP'!BJ27-'2000 250 200 0 PP'!BJ27)^2</f>
        <v>2.980119702483746E-10</v>
      </c>
      <c r="BK27">
        <f>('2000 250 200 15 PP'!BK27-'2000 250 200 0 PP'!BK27)^2</f>
        <v>2.3230001857447294E-10</v>
      </c>
      <c r="BL27">
        <f>('2000 250 200 15 PP'!BL27-'2000 250 200 0 PP'!BL27)^2</f>
        <v>1.6784266901240318E-10</v>
      </c>
      <c r="BM27">
        <f>('2000 250 200 15 PP'!BM27-'2000 250 200 0 PP'!BM27)^2</f>
        <v>4.2593628886097198E-9</v>
      </c>
      <c r="BN27">
        <f>('2000 250 200 15 PP'!BN27-'2000 250 200 0 PP'!BN27)^2</f>
        <v>7.1508282736537124E-11</v>
      </c>
      <c r="BO27">
        <f>('2000 250 200 15 PP'!BO27-'2000 250 200 0 PP'!BO27)^2</f>
        <v>4.5482745747064683E-11</v>
      </c>
      <c r="BP27">
        <f>('2000 250 200 15 PP'!BP27-'2000 250 200 0 PP'!BP27)^2</f>
        <v>1.0090264828865655E-10</v>
      </c>
      <c r="BQ27">
        <f>('2000 250 200 15 PP'!BQ27-'2000 250 200 0 PP'!BQ27)^2</f>
        <v>6.8292106860791253E-11</v>
      </c>
      <c r="BR27">
        <f>('2000 250 200 15 PP'!BR27-'2000 250 200 0 PP'!BR27)^2</f>
        <v>4.7003025998696216E-11</v>
      </c>
      <c r="BS27">
        <f>('2000 250 200 15 PP'!BS27-'2000 250 200 0 PP'!BS27)^2</f>
        <v>3.7968412374054496E-9</v>
      </c>
      <c r="BT27">
        <f>('2000 250 200 15 PP'!BT27-'2000 250 200 0 PP'!BT27)^2</f>
        <v>9.2837312096421212E-11</v>
      </c>
      <c r="BU27">
        <f>('2000 250 200 15 PP'!BU27-'2000 250 200 0 PP'!BU27)^2</f>
        <v>5.729103184387038E-12</v>
      </c>
      <c r="BV27">
        <f>('2000 250 200 15 PP'!BV27-'2000 250 200 0 PP'!BV27)^2</f>
        <v>3.0707384923530376E-11</v>
      </c>
      <c r="BW27">
        <f>('2000 250 200 15 PP'!BW27-'2000 250 200 0 PP'!BW27)^2</f>
        <v>1.6493112758477275E-11</v>
      </c>
      <c r="BX27">
        <f>('2000 250 200 15 PP'!BX27-'2000 250 200 0 PP'!BX27)^2</f>
        <v>3.2596966629274226E-9</v>
      </c>
      <c r="BY27">
        <f>('2000 250 200 15 PP'!BY27-'2000 250 200 0 PP'!BY27)^2</f>
        <v>8.8304279624174996E-11</v>
      </c>
      <c r="BZ27">
        <f>('2000 250 200 15 PP'!BZ27-'2000 250 200 0 PP'!BZ27)^2</f>
        <v>5.0293174879017703E-16</v>
      </c>
      <c r="CA27">
        <f>('2000 250 200 15 PP'!CA27-'2000 250 200 0 PP'!CA27)^2</f>
        <v>1.0808729190294051E-11</v>
      </c>
      <c r="CB27">
        <f>('2000 250 200 15 PP'!CB27-'2000 250 200 0 PP'!CB27)^2</f>
        <v>2.7670151081184037E-9</v>
      </c>
      <c r="CC27">
        <f>('2000 250 200 15 PP'!CC27-'2000 250 200 0 PP'!CC27)^2</f>
        <v>7.0179471523660615E-11</v>
      </c>
      <c r="CD27">
        <f>('2000 250 200 15 PP'!CD27-'2000 250 200 0 PP'!CD27)^2</f>
        <v>2.1267737630876343E-12</v>
      </c>
      <c r="CE27">
        <f>('2000 250 200 15 PP'!CE27-'2000 250 200 0 PP'!CE27)^2</f>
        <v>2.3596759643080646E-9</v>
      </c>
      <c r="CF27">
        <f>('2000 250 200 15 PP'!CF27-'2000 250 200 0 PP'!CF27)^2</f>
        <v>4.744091117350829E-11</v>
      </c>
      <c r="CG27">
        <f>('2000 250 200 15 PP'!CG27-'2000 250 200 0 PP'!CG27)^2</f>
        <v>2.047888826802394E-9</v>
      </c>
    </row>
    <row r="28" spans="1:85">
      <c r="A28">
        <f>'2000 250 200 1'!A29</f>
        <v>25</v>
      </c>
      <c r="B28">
        <f t="shared" si="6"/>
        <v>-250</v>
      </c>
      <c r="C28">
        <f>'2000 250 200 1'!B29</f>
        <v>1.796E-2</v>
      </c>
      <c r="D28">
        <f t="shared" si="7"/>
        <v>-1.7456936676687145</v>
      </c>
      <c r="E28">
        <f>(2*('2000 250 200 15 PP'!E28-'2000 250 200 0 PP'!E28)/('2000 250 200 15 PP'!E28+'2000 250 200 0 PP'!E28))^2</f>
        <v>4.283609061165105E-7</v>
      </c>
      <c r="F28">
        <f>(2*('2000 250 200 15 PP'!F28-'2000 250 200 0 PP'!F28)/('2000 250 200 15 PP'!F28+'2000 250 200 0 PP'!F28))^2</f>
        <v>6.3333593221590101E-7</v>
      </c>
      <c r="G28">
        <f>(2*('2000 250 200 15 PP'!G28-'2000 250 200 0 PP'!G28)/('2000 250 200 15 PP'!G28+'2000 250 200 0 PP'!G28))^2</f>
        <v>6.2362628943717426E-7</v>
      </c>
      <c r="H28">
        <f>(2*('2000 250 200 15 PP'!H28-'2000 250 200 0 PP'!H28)/('2000 250 200 15 PP'!H28+'2000 250 200 0 PP'!H28))^2</f>
        <v>5.3627375374157113E-7</v>
      </c>
      <c r="I28">
        <f>(2*('2000 250 200 15 PP'!I28-'2000 250 200 0 PP'!I28)/('2000 250 200 15 PP'!I28+'2000 250 200 0 PP'!I28))^2</f>
        <v>4.3682733717555494E-7</v>
      </c>
      <c r="J28">
        <f>(2*('2000 250 200 15 PP'!J28-'2000 250 200 0 PP'!J28)/('2000 250 200 15 PP'!J28+'2000 250 200 0 PP'!J28))^2</f>
        <v>3.4927044365516894E-7</v>
      </c>
      <c r="K28">
        <f>(2*('2000 250 200 15 PP'!K28-'2000 250 200 0 PP'!K28)/('2000 250 200 15 PP'!K28+'2000 250 200 0 PP'!K28))^2</f>
        <v>2.7658736446592194E-7</v>
      </c>
      <c r="L28">
        <f>(2*('2000 250 200 15 PP'!L28-'2000 250 200 0 PP'!L28)/('2000 250 200 15 PP'!L28+'2000 250 200 0 PP'!L28))^2</f>
        <v>2.1873544823845967E-7</v>
      </c>
      <c r="M28">
        <f>(2*('2000 250 200 15 PP'!M28-'2000 250 200 0 PP'!M28)/('2000 250 200 15 PP'!M28+'2000 250 200 0 PP'!M28))^2</f>
        <v>1.7380955888743777E-7</v>
      </c>
      <c r="N28">
        <f>(2*('2000 250 200 15 PP'!N28-'2000 250 200 0 PP'!N28)/('2000 250 200 15 PP'!N28+'2000 250 200 0 PP'!N28))^2</f>
        <v>3.2440638850195941E-7</v>
      </c>
      <c r="O28">
        <f>(2*('2000 250 200 15 PP'!O28-'2000 250 200 0 PP'!O28)/('2000 250 200 15 PP'!O28+'2000 250 200 0 PP'!O28))^2</f>
        <v>6.4290789433013794E-7</v>
      </c>
      <c r="P28">
        <f>(2*('2000 250 200 15 PP'!P28-'2000 250 200 0 PP'!P28)/('2000 250 200 15 PP'!P28+'2000 250 200 0 PP'!P28))^2</f>
        <v>7.5007241359297866E-7</v>
      </c>
      <c r="Q28">
        <f>(2*('2000 250 200 15 PP'!Q28-'2000 250 200 0 PP'!Q28)/('2000 250 200 15 PP'!Q28+'2000 250 200 0 PP'!Q28))^2</f>
        <v>7.2519954480047959E-7</v>
      </c>
      <c r="R28">
        <f>(2*('2000 250 200 15 PP'!R28-'2000 250 200 0 PP'!R28)/('2000 250 200 15 PP'!R28+'2000 250 200 0 PP'!R28))^2</f>
        <v>6.4187735526057578E-7</v>
      </c>
      <c r="S28">
        <f>(2*('2000 250 200 15 PP'!S28-'2000 250 200 0 PP'!S28)/('2000 250 200 15 PP'!S28+'2000 250 200 0 PP'!S28))^2</f>
        <v>5.5203829963461602E-7</v>
      </c>
      <c r="T28">
        <f>(2*('2000 250 200 15 PP'!T28-'2000 250 200 0 PP'!T28)/('2000 250 200 15 PP'!T28+'2000 250 200 0 PP'!T28))^2</f>
        <v>4.6381224574117661E-7</v>
      </c>
      <c r="U28">
        <f>(2*('2000 250 200 15 PP'!U28-'2000 250 200 0 PP'!U28)/('2000 250 200 15 PP'!U28+'2000 250 200 0 PP'!U28))^2</f>
        <v>3.8391530511232353E-7</v>
      </c>
      <c r="V28">
        <f>(2*('2000 250 200 15 PP'!V28-'2000 250 200 0 PP'!V28)/('2000 250 200 15 PP'!V28+'2000 250 200 0 PP'!V28))^2</f>
        <v>2.1925802538141176E-7</v>
      </c>
      <c r="W28">
        <f>(2*('2000 250 200 15 PP'!W28-'2000 250 200 0 PP'!W28)/('2000 250 200 15 PP'!W28+'2000 250 200 0 PP'!W28))^2</f>
        <v>5.7052302404600359E-7</v>
      </c>
      <c r="X28">
        <f>(2*('2000 250 200 15 PP'!X28-'2000 250 200 0 PP'!X28)/('2000 250 200 15 PP'!X28+'2000 250 200 0 PP'!X28))^2</f>
        <v>7.7517643911750209E-7</v>
      </c>
      <c r="Y28">
        <f>(2*('2000 250 200 15 PP'!Y28-'2000 250 200 0 PP'!Y28)/('2000 250 200 15 PP'!Y28+'2000 250 200 0 PP'!Y28))^2</f>
        <v>8.3673539385560707E-7</v>
      </c>
      <c r="Z28">
        <f>(2*('2000 250 200 15 PP'!Z28-'2000 250 200 0 PP'!Z28)/('2000 250 200 15 PP'!Z28+'2000 250 200 0 PP'!Z28))^2</f>
        <v>7.9006391565376653E-7</v>
      </c>
      <c r="AA28">
        <f>(2*('2000 250 200 15 PP'!AA28-'2000 250 200 0 PP'!AA28)/('2000 250 200 15 PP'!AA28+'2000 250 200 0 PP'!AA28))^2</f>
        <v>7.2578125616294667E-7</v>
      </c>
      <c r="AB28">
        <f>(2*('2000 250 200 15 PP'!AB28-'2000 250 200 0 PP'!AB28)/('2000 250 200 15 PP'!AB28+'2000 250 200 0 PP'!AB28))^2</f>
        <v>6.4700012301273538E-7</v>
      </c>
      <c r="AC28">
        <f>(2*('2000 250 200 15 PP'!AC28-'2000 250 200 0 PP'!AC28)/('2000 250 200 15 PP'!AC28+'2000 250 200 0 PP'!AC28))^2</f>
        <v>1.3761110402794069E-7</v>
      </c>
      <c r="AD28">
        <f>(2*('2000 250 200 15 PP'!AD28-'2000 250 200 0 PP'!AD28)/('2000 250 200 15 PP'!AD28+'2000 250 200 0 PP'!AD28))^2</f>
        <v>4.6786639481652786E-7</v>
      </c>
      <c r="AE28">
        <f>(2*('2000 250 200 15 PP'!AE28-'2000 250 200 0 PP'!AE28)/('2000 250 200 15 PP'!AE28+'2000 250 200 0 PP'!AE28))^2</f>
        <v>7.2833428991776544E-7</v>
      </c>
      <c r="AF28">
        <f>(2*('2000 250 200 15 PP'!AF28-'2000 250 200 0 PP'!AF28)/('2000 250 200 15 PP'!AF28+'2000 250 200 0 PP'!AF28))^2</f>
        <v>8.8466811608537662E-7</v>
      </c>
      <c r="AG28">
        <f>(2*('2000 250 200 15 PP'!AG28-'2000 250 200 0 PP'!AG28)/('2000 250 200 15 PP'!AG28+'2000 250 200 0 PP'!AG28))^2</f>
        <v>8.7111618676442242E-7</v>
      </c>
      <c r="AH28">
        <f>(2*('2000 250 200 15 PP'!AH28-'2000 250 200 0 PP'!AH28)/('2000 250 200 15 PP'!AH28+'2000 250 200 0 PP'!AH28))^2</f>
        <v>8.4432173709052133E-7</v>
      </c>
      <c r="AI28">
        <f>(2*('2000 250 200 15 PP'!AI28-'2000 250 200 0 PP'!AI28)/('2000 250 200 15 PP'!AI28+'2000 250 200 0 PP'!AI28))^2</f>
        <v>8.1104927662111795E-8</v>
      </c>
      <c r="AJ28">
        <f>(2*('2000 250 200 15 PP'!AJ28-'2000 250 200 0 PP'!AJ28)/('2000 250 200 15 PP'!AJ28+'2000 250 200 0 PP'!AJ28))^2</f>
        <v>3.6566059580401066E-7</v>
      </c>
      <c r="AK28">
        <f>(2*('2000 250 200 15 PP'!AK28-'2000 250 200 0 PP'!AK28)/('2000 250 200 15 PP'!AK28+'2000 250 200 0 PP'!AK28))^2</f>
        <v>6.3475017196275059E-7</v>
      </c>
      <c r="AL28">
        <f>(2*('2000 250 200 15 PP'!AL28-'2000 250 200 0 PP'!AL28)/('2000 250 200 15 PP'!AL28+'2000 250 200 0 PP'!AL28))^2</f>
        <v>8.959649835294497E-7</v>
      </c>
      <c r="AM28">
        <f>(2*('2000 250 200 15 PP'!AM28-'2000 250 200 0 PP'!AM28)/('2000 250 200 15 PP'!AM28+'2000 250 200 0 PP'!AM28))^2</f>
        <v>8.9836798581017956E-7</v>
      </c>
      <c r="AN28">
        <f>(2*('2000 250 200 15 PP'!AN28-'2000 250 200 0 PP'!AN28)/('2000 250 200 15 PP'!AN28+'2000 250 200 0 PP'!AN28))^2</f>
        <v>4.4507337365175261E-8</v>
      </c>
      <c r="AO28">
        <f>(2*('2000 250 200 15 PP'!AO28-'2000 250 200 0 PP'!AO28)/('2000 250 200 15 PP'!AO28+'2000 250 200 0 PP'!AO28))^2</f>
        <v>2.795195727703332E-7</v>
      </c>
      <c r="AP28">
        <f>(2*('2000 250 200 15 PP'!AP28-'2000 250 200 0 PP'!AP28)/('2000 250 200 15 PP'!AP28+'2000 250 200 0 PP'!AP28))^2</f>
        <v>5.095906032543918E-7</v>
      </c>
      <c r="AQ28">
        <f>(2*('2000 250 200 15 PP'!AQ28-'2000 250 200 0 PP'!AQ28)/('2000 250 200 15 PP'!AQ28+'2000 250 200 0 PP'!AQ28))^2</f>
        <v>8.9427212145728656E-7</v>
      </c>
      <c r="AR28">
        <f>(2*('2000 250 200 15 PP'!AR28-'2000 250 200 0 PP'!AR28)/('2000 250 200 15 PP'!AR28+'2000 250 200 0 PP'!AR28))^2</f>
        <v>2.191487708378242E-8</v>
      </c>
      <c r="AS28">
        <f>(2*('2000 250 200 15 PP'!AS28-'2000 250 200 0 PP'!AS28)/('2000 250 200 15 PP'!AS28+'2000 250 200 0 PP'!AS28))^2</f>
        <v>2.1655867851065546E-7</v>
      </c>
      <c r="AT28">
        <f>(2*('2000 250 200 15 PP'!AT28-'2000 250 200 0 PP'!AT28)/('2000 250 200 15 PP'!AT28+'2000 250 200 0 PP'!AT28))^2</f>
        <v>3.6315476326218135E-7</v>
      </c>
      <c r="AU28">
        <f>(2*('2000 250 200 15 PP'!AU28-'2000 250 200 0 PP'!AU28)/('2000 250 200 15 PP'!AU28+'2000 250 200 0 PP'!AU28))^2</f>
        <v>8.6672007420821952E-9</v>
      </c>
      <c r="AV28">
        <f>(2*('2000 250 200 15 PP'!AV28-'2000 250 200 0 PP'!AV28)/('2000 250 200 15 PP'!AV28+'2000 250 200 0 PP'!AV28))^2</f>
        <v>1.798531876876592E-7</v>
      </c>
      <c r="AW28">
        <f>(2*('2000 250 200 15 PP'!AW28-'2000 250 200 0 PP'!AW28)/('2000 250 200 15 PP'!AW28+'2000 250 200 0 PP'!AW28))^2</f>
        <v>1.7869745038082563E-9</v>
      </c>
      <c r="AX28">
        <f>('2000 250 200 15 PP'!AX28-'2000 250 200 0 PP'!AX28)^2</f>
        <v>3.1459934544407109E-9</v>
      </c>
      <c r="AY28">
        <f>('2000 250 200 15 PP'!AY28-'2000 250 200 0 PP'!AY28)^2</f>
        <v>7.3533589762780299E-12</v>
      </c>
      <c r="AZ28">
        <f>('2000 250 200 15 PP'!AZ28-'2000 250 200 0 PP'!AZ28)^2</f>
        <v>7.0520337646750314E-10</v>
      </c>
      <c r="BA28">
        <f>('2000 250 200 15 PP'!BA28-'2000 250 200 0 PP'!BA28)^2</f>
        <v>1.1421796830847355E-9</v>
      </c>
      <c r="BB28">
        <f>('2000 250 200 15 PP'!BB28-'2000 250 200 0 PP'!BB28)^2</f>
        <v>1.1273569919689378E-9</v>
      </c>
      <c r="BC28">
        <f>('2000 250 200 15 PP'!BC28-'2000 250 200 0 PP'!BC28)^2</f>
        <v>9.9389702570785643E-10</v>
      </c>
      <c r="BD28">
        <f>('2000 250 200 15 PP'!BD28-'2000 250 200 0 PP'!BD28)^2</f>
        <v>8.0571701170572387E-10</v>
      </c>
      <c r="BE28">
        <f>('2000 250 200 15 PP'!BE28-'2000 250 200 0 PP'!BE28)^2</f>
        <v>6.1864691396852298E-10</v>
      </c>
      <c r="BF28">
        <f>('2000 250 200 15 PP'!BF28-'2000 250 200 0 PP'!BF28)^2</f>
        <v>4.3348272913870058E-9</v>
      </c>
      <c r="BG28">
        <f>('2000 250 200 15 PP'!BG28-'2000 250 200 0 PP'!BG28)^2</f>
        <v>2.2436309111146673E-11</v>
      </c>
      <c r="BH28">
        <f>('2000 250 200 15 PP'!BH28-'2000 250 200 0 PP'!BH28)^2</f>
        <v>2.1597353853174056E-10</v>
      </c>
      <c r="BI28">
        <f>('2000 250 200 15 PP'!BI28-'2000 250 200 0 PP'!BI28)^2</f>
        <v>3.597524991292844E-10</v>
      </c>
      <c r="BJ28">
        <f>('2000 250 200 15 PP'!BJ28-'2000 250 200 0 PP'!BJ28)^2</f>
        <v>3.0170931161400372E-10</v>
      </c>
      <c r="BK28">
        <f>('2000 250 200 15 PP'!BK28-'2000 250 200 0 PP'!BK28)^2</f>
        <v>2.3251527678041738E-10</v>
      </c>
      <c r="BL28">
        <f>('2000 250 200 15 PP'!BL28-'2000 250 200 0 PP'!BL28)^2</f>
        <v>1.6664054551241717E-10</v>
      </c>
      <c r="BM28">
        <f>('2000 250 200 15 PP'!BM28-'2000 250 200 0 PP'!BM28)^2</f>
        <v>4.2707011658292364E-9</v>
      </c>
      <c r="BN28">
        <f>('2000 250 200 15 PP'!BN28-'2000 250 200 0 PP'!BN28)^2</f>
        <v>7.2244933177853666E-11</v>
      </c>
      <c r="BO28">
        <f>('2000 250 200 15 PP'!BO28-'2000 250 200 0 PP'!BO28)^2</f>
        <v>4.595815723606241E-11</v>
      </c>
      <c r="BP28">
        <f>('2000 250 200 15 PP'!BP28-'2000 250 200 0 PP'!BP28)^2</f>
        <v>9.8349253921797011E-11</v>
      </c>
      <c r="BQ28">
        <f>('2000 250 200 15 PP'!BQ28-'2000 250 200 0 PP'!BQ28)^2</f>
        <v>6.9779963075520286E-11</v>
      </c>
      <c r="BR28">
        <f>('2000 250 200 15 PP'!BR28-'2000 250 200 0 PP'!BR28)^2</f>
        <v>4.7452189451015497E-11</v>
      </c>
      <c r="BS28">
        <f>('2000 250 200 15 PP'!BS28-'2000 250 200 0 PP'!BS28)^2</f>
        <v>3.8060305514638575E-9</v>
      </c>
      <c r="BT28">
        <f>('2000 250 200 15 PP'!BT28-'2000 250 200 0 PP'!BT28)^2</f>
        <v>9.4010223567211511E-11</v>
      </c>
      <c r="BU28">
        <f>('2000 250 200 15 PP'!BU28-'2000 250 200 0 PP'!BU28)^2</f>
        <v>6.2465639119991553E-12</v>
      </c>
      <c r="BV28">
        <f>('2000 250 200 15 PP'!BV28-'2000 250 200 0 PP'!BV28)^2</f>
        <v>2.8834171992506574E-11</v>
      </c>
      <c r="BW28">
        <f>('2000 250 200 15 PP'!BW28-'2000 250 200 0 PP'!BW28)^2</f>
        <v>1.6991848330438138E-11</v>
      </c>
      <c r="BX28">
        <f>('2000 250 200 15 PP'!BX28-'2000 250 200 0 PP'!BX28)^2</f>
        <v>3.2655151542057624E-9</v>
      </c>
      <c r="BY28">
        <f>('2000 250 200 15 PP'!BY28-'2000 250 200 0 PP'!BY28)^2</f>
        <v>9.049713214499182E-11</v>
      </c>
      <c r="BZ28">
        <f>('2000 250 200 15 PP'!BZ28-'2000 250 200 0 PP'!BZ28)^2</f>
        <v>3.2281327787453461E-14</v>
      </c>
      <c r="CA28">
        <f>('2000 250 200 15 PP'!CA28-'2000 250 200 0 PP'!CA28)^2</f>
        <v>9.5331859275071293E-12</v>
      </c>
      <c r="CB28">
        <f>('2000 250 200 15 PP'!CB28-'2000 250 200 0 PP'!CB28)^2</f>
        <v>2.7671779002020137E-9</v>
      </c>
      <c r="CC28">
        <f>('2000 250 200 15 PP'!CC28-'2000 250 200 0 PP'!CC28)^2</f>
        <v>7.3989113188767378E-11</v>
      </c>
      <c r="CD28">
        <f>('2000 250 200 15 PP'!CD28-'2000 250 200 0 PP'!CD28)^2</f>
        <v>1.3042566098880447E-12</v>
      </c>
      <c r="CE28">
        <f>('2000 250 200 15 PP'!CE28-'2000 250 200 0 PP'!CE28)^2</f>
        <v>2.3501857404056086E-9</v>
      </c>
      <c r="CF28">
        <f>('2000 250 200 15 PP'!CF28-'2000 250 200 0 PP'!CF28)^2</f>
        <v>5.3063020569955509E-11</v>
      </c>
      <c r="CG28">
        <f>('2000 250 200 15 PP'!CG28-'2000 250 200 0 PP'!CG28)^2</f>
        <v>2.0228930281015513E-9</v>
      </c>
    </row>
    <row r="29" spans="1:85">
      <c r="A29">
        <f>'2000 250 200 1'!A30</f>
        <v>26</v>
      </c>
      <c r="B29">
        <f t="shared" si="6"/>
        <v>-260</v>
      </c>
      <c r="C29">
        <f>'2000 250 200 1'!B30</f>
        <v>2.0160000000000001E-2</v>
      </c>
      <c r="D29">
        <f t="shared" si="7"/>
        <v>-1.6955094722265123</v>
      </c>
      <c r="E29">
        <f>(2*('2000 250 200 15 PP'!E29-'2000 250 200 0 PP'!E29)/('2000 250 200 15 PP'!E29+'2000 250 200 0 PP'!E29))^2</f>
        <v>4.2660348805138956E-7</v>
      </c>
      <c r="F29">
        <f>(2*('2000 250 200 15 PP'!F29-'2000 250 200 0 PP'!F29)/('2000 250 200 15 PP'!F29+'2000 250 200 0 PP'!F29))^2</f>
        <v>6.3263602154319662E-7</v>
      </c>
      <c r="G29">
        <f>(2*('2000 250 200 15 PP'!G29-'2000 250 200 0 PP'!G29)/('2000 250 200 15 PP'!G29+'2000 250 200 0 PP'!G29))^2</f>
        <v>6.2351182311397829E-7</v>
      </c>
      <c r="H29">
        <f>(2*('2000 250 200 15 PP'!H29-'2000 250 200 0 PP'!H29)/('2000 250 200 15 PP'!H29+'2000 250 200 0 PP'!H29))^2</f>
        <v>5.3640583766208326E-7</v>
      </c>
      <c r="I29">
        <f>(2*('2000 250 200 15 PP'!I29-'2000 250 200 0 PP'!I29)/('2000 250 200 15 PP'!I29+'2000 250 200 0 PP'!I29))^2</f>
        <v>4.3732174857887533E-7</v>
      </c>
      <c r="J29">
        <f>(2*('2000 250 200 15 PP'!J29-'2000 250 200 0 PP'!J29)/('2000 250 200 15 PP'!J29+'2000 250 200 0 PP'!J29))^2</f>
        <v>3.4881687896198006E-7</v>
      </c>
      <c r="K29">
        <f>(2*('2000 250 200 15 PP'!K29-'2000 250 200 0 PP'!K29)/('2000 250 200 15 PP'!K29+'2000 250 200 0 PP'!K29))^2</f>
        <v>2.7633228107301959E-7</v>
      </c>
      <c r="L29">
        <f>(2*('2000 250 200 15 PP'!L29-'2000 250 200 0 PP'!L29)/('2000 250 200 15 PP'!L29+'2000 250 200 0 PP'!L29))^2</f>
        <v>2.1890960072692516E-7</v>
      </c>
      <c r="M29">
        <f>(2*('2000 250 200 15 PP'!M29-'2000 250 200 0 PP'!M29)/('2000 250 200 15 PP'!M29+'2000 250 200 0 PP'!M29))^2</f>
        <v>1.7401502733907129E-7</v>
      </c>
      <c r="N29">
        <f>(2*('2000 250 200 15 PP'!N29-'2000 250 200 0 PP'!N29)/('2000 250 200 15 PP'!N29+'2000 250 200 0 PP'!N29))^2</f>
        <v>3.2225991406665607E-7</v>
      </c>
      <c r="O29">
        <f>(2*('2000 250 200 15 PP'!O29-'2000 250 200 0 PP'!O29)/('2000 250 200 15 PP'!O29+'2000 250 200 0 PP'!O29))^2</f>
        <v>6.4162678994692387E-7</v>
      </c>
      <c r="P29">
        <f>(2*('2000 250 200 15 PP'!P29-'2000 250 200 0 PP'!P29)/('2000 250 200 15 PP'!P29+'2000 250 200 0 PP'!P29))^2</f>
        <v>7.4957179658543387E-7</v>
      </c>
      <c r="Q29">
        <f>(2*('2000 250 200 15 PP'!Q29-'2000 250 200 0 PP'!Q29)/('2000 250 200 15 PP'!Q29+'2000 250 200 0 PP'!Q29))^2</f>
        <v>7.2454515735481757E-7</v>
      </c>
      <c r="R29">
        <f>(2*('2000 250 200 15 PP'!R29-'2000 250 200 0 PP'!R29)/('2000 250 200 15 PP'!R29+'2000 250 200 0 PP'!R29))^2</f>
        <v>6.449160995976509E-7</v>
      </c>
      <c r="S29">
        <f>(2*('2000 250 200 15 PP'!S29-'2000 250 200 0 PP'!S29)/('2000 250 200 15 PP'!S29+'2000 250 200 0 PP'!S29))^2</f>
        <v>5.5097877144021781E-7</v>
      </c>
      <c r="T29">
        <f>(2*('2000 250 200 15 PP'!T29-'2000 250 200 0 PP'!T29)/('2000 250 200 15 PP'!T29+'2000 250 200 0 PP'!T29))^2</f>
        <v>4.6192728242925475E-7</v>
      </c>
      <c r="U29">
        <f>(2*('2000 250 200 15 PP'!U29-'2000 250 200 0 PP'!U29)/('2000 250 200 15 PP'!U29+'2000 250 200 0 PP'!U29))^2</f>
        <v>3.8392172207474718E-7</v>
      </c>
      <c r="V29">
        <f>(2*('2000 250 200 15 PP'!V29-'2000 250 200 0 PP'!V29)/('2000 250 200 15 PP'!V29+'2000 250 200 0 PP'!V29))^2</f>
        <v>2.1705130525439327E-7</v>
      </c>
      <c r="W29">
        <f>(2*('2000 250 200 15 PP'!W29-'2000 250 200 0 PP'!W29)/('2000 250 200 15 PP'!W29+'2000 250 200 0 PP'!W29))^2</f>
        <v>5.6875890201517084E-7</v>
      </c>
      <c r="X29">
        <f>(2*('2000 250 200 15 PP'!X29-'2000 250 200 0 PP'!X29)/('2000 250 200 15 PP'!X29+'2000 250 200 0 PP'!X29))^2</f>
        <v>7.7483391074002225E-7</v>
      </c>
      <c r="Y29">
        <f>(2*('2000 250 200 15 PP'!Y29-'2000 250 200 0 PP'!Y29)/('2000 250 200 15 PP'!Y29+'2000 250 200 0 PP'!Y29))^2</f>
        <v>8.3082012202390707E-7</v>
      </c>
      <c r="Z29">
        <f>(2*('2000 250 200 15 PP'!Z29-'2000 250 200 0 PP'!Z29)/('2000 250 200 15 PP'!Z29+'2000 250 200 0 PP'!Z29))^2</f>
        <v>8.0045247769613073E-7</v>
      </c>
      <c r="AA29">
        <f>(2*('2000 250 200 15 PP'!AA29-'2000 250 200 0 PP'!AA29)/('2000 250 200 15 PP'!AA29+'2000 250 200 0 PP'!AA29))^2</f>
        <v>7.2658215669783585E-7</v>
      </c>
      <c r="AB29">
        <f>(2*('2000 250 200 15 PP'!AB29-'2000 250 200 0 PP'!AB29)/('2000 250 200 15 PP'!AB29+'2000 250 200 0 PP'!AB29))^2</f>
        <v>6.4029866318978065E-7</v>
      </c>
      <c r="AC29">
        <f>(2*('2000 250 200 15 PP'!AC29-'2000 250 200 0 PP'!AC29)/('2000 250 200 15 PP'!AC29+'2000 250 200 0 PP'!AC29))^2</f>
        <v>1.3556607601364069E-7</v>
      </c>
      <c r="AD29">
        <f>(2*('2000 250 200 15 PP'!AD29-'2000 250 200 0 PP'!AD29)/('2000 250 200 15 PP'!AD29+'2000 250 200 0 PP'!AD29))^2</f>
        <v>4.6550990911014428E-7</v>
      </c>
      <c r="AE29">
        <f>(2*('2000 250 200 15 PP'!AE29-'2000 250 200 0 PP'!AE29)/('2000 250 200 15 PP'!AE29+'2000 250 200 0 PP'!AE29))^2</f>
        <v>7.3210060767182866E-7</v>
      </c>
      <c r="AF29">
        <f>(2*('2000 250 200 15 PP'!AF29-'2000 250 200 0 PP'!AF29)/('2000 250 200 15 PP'!AF29+'2000 250 200 0 PP'!AF29))^2</f>
        <v>8.6170199329082746E-7</v>
      </c>
      <c r="AG29">
        <f>(2*('2000 250 200 15 PP'!AG29-'2000 250 200 0 PP'!AG29)/('2000 250 200 15 PP'!AG29+'2000 250 200 0 PP'!AG29))^2</f>
        <v>8.9417909149630764E-7</v>
      </c>
      <c r="AH29">
        <f>(2*('2000 250 200 15 PP'!AH29-'2000 250 200 0 PP'!AH29)/('2000 250 200 15 PP'!AH29+'2000 250 200 0 PP'!AH29))^2</f>
        <v>8.5725686888401574E-7</v>
      </c>
      <c r="AI29">
        <f>(2*('2000 250 200 15 PP'!AI29-'2000 250 200 0 PP'!AI29)/('2000 250 200 15 PP'!AI29+'2000 250 200 0 PP'!AI29))^2</f>
        <v>7.9375310371858906E-8</v>
      </c>
      <c r="AJ29">
        <f>(2*('2000 250 200 15 PP'!AJ29-'2000 250 200 0 PP'!AJ29)/('2000 250 200 15 PP'!AJ29+'2000 250 200 0 PP'!AJ29))^2</f>
        <v>3.6136265109043515E-7</v>
      </c>
      <c r="AK29">
        <f>(2*('2000 250 200 15 PP'!AK29-'2000 250 200 0 PP'!AK29)/('2000 250 200 15 PP'!AK29+'2000 250 200 0 PP'!AK29))^2</f>
        <v>6.5342220160794395E-7</v>
      </c>
      <c r="AL29">
        <f>(2*('2000 250 200 15 PP'!AL29-'2000 250 200 0 PP'!AL29)/('2000 250 200 15 PP'!AL29+'2000 250 200 0 PP'!AL29))^2</f>
        <v>8.3527475939040574E-7</v>
      </c>
      <c r="AM29">
        <f>(2*('2000 250 200 15 PP'!AM29-'2000 250 200 0 PP'!AM29)/('2000 250 200 15 PP'!AM29+'2000 250 200 0 PP'!AM29))^2</f>
        <v>9.319315219756491E-7</v>
      </c>
      <c r="AN29">
        <f>(2*('2000 250 200 15 PP'!AN29-'2000 250 200 0 PP'!AN29)/('2000 250 200 15 PP'!AN29+'2000 250 200 0 PP'!AN29))^2</f>
        <v>4.3277855637365547E-8</v>
      </c>
      <c r="AO29">
        <f>(2*('2000 250 200 15 PP'!AO29-'2000 250 200 0 PP'!AO29)/('2000 250 200 15 PP'!AO29+'2000 250 200 0 PP'!AO29))^2</f>
        <v>2.6948333085395735E-7</v>
      </c>
      <c r="AP29">
        <f>(2*('2000 250 200 15 PP'!AP29-'2000 250 200 0 PP'!AP29)/('2000 250 200 15 PP'!AP29+'2000 250 200 0 PP'!AP29))^2</f>
        <v>5.6242919844135037E-7</v>
      </c>
      <c r="AQ29">
        <f>(2*('2000 250 200 15 PP'!AQ29-'2000 250 200 0 PP'!AQ29)/('2000 250 200 15 PP'!AQ29+'2000 250 200 0 PP'!AQ29))^2</f>
        <v>7.7028919974676294E-7</v>
      </c>
      <c r="AR29">
        <f>(2*('2000 250 200 15 PP'!AR29-'2000 250 200 0 PP'!AR29)/('2000 250 200 15 PP'!AR29+'2000 250 200 0 PP'!AR29))^2</f>
        <v>2.1438436624303797E-8</v>
      </c>
      <c r="AS29">
        <f>(2*('2000 250 200 15 PP'!AS29-'2000 250 200 0 PP'!AS29)/('2000 250 200 15 PP'!AS29+'2000 250 200 0 PP'!AS29))^2</f>
        <v>1.9374337350705271E-7</v>
      </c>
      <c r="AT29">
        <f>(2*('2000 250 200 15 PP'!AT29-'2000 250 200 0 PP'!AT29)/('2000 250 200 15 PP'!AT29+'2000 250 200 0 PP'!AT29))^2</f>
        <v>4.7424984639758559E-7</v>
      </c>
      <c r="AU29">
        <f>(2*('2000 250 200 15 PP'!AU29-'2000 250 200 0 PP'!AU29)/('2000 250 200 15 PP'!AU29+'2000 250 200 0 PP'!AU29))^2</f>
        <v>9.1318926692736607E-9</v>
      </c>
      <c r="AV29">
        <f>(2*('2000 250 200 15 PP'!AV29-'2000 250 200 0 PP'!AV29)/('2000 250 200 15 PP'!AV29+'2000 250 200 0 PP'!AV29))^2</f>
        <v>1.3356766149984919E-7</v>
      </c>
      <c r="AW29">
        <f>(2*('2000 250 200 15 PP'!AW29-'2000 250 200 0 PP'!AW29)/('2000 250 200 15 PP'!AW29+'2000 250 200 0 PP'!AW29))^2</f>
        <v>2.9281708668024889E-9</v>
      </c>
      <c r="AX29">
        <f>('2000 250 200 15 PP'!AX29-'2000 250 200 0 PP'!AX29)^2</f>
        <v>3.1863763587188666E-9</v>
      </c>
      <c r="AY29">
        <f>('2000 250 200 15 PP'!AY29-'2000 250 200 0 PP'!AY29)^2</f>
        <v>6.4975519373721265E-12</v>
      </c>
      <c r="AZ29">
        <f>('2000 250 200 15 PP'!AZ29-'2000 250 200 0 PP'!AZ29)^2</f>
        <v>7.0121150762670447E-10</v>
      </c>
      <c r="BA29">
        <f>('2000 250 200 15 PP'!BA29-'2000 250 200 0 PP'!BA29)^2</f>
        <v>1.133116356554125E-9</v>
      </c>
      <c r="BB29">
        <f>('2000 250 200 15 PP'!BB29-'2000 250 200 0 PP'!BB29)^2</f>
        <v>1.1519199519242823E-9</v>
      </c>
      <c r="BC29">
        <f>('2000 250 200 15 PP'!BC29-'2000 250 200 0 PP'!BC29)^2</f>
        <v>9.8958629475819012E-10</v>
      </c>
      <c r="BD29">
        <f>('2000 250 200 15 PP'!BD29-'2000 250 200 0 PP'!BD29)^2</f>
        <v>7.9389515507714942E-10</v>
      </c>
      <c r="BE29">
        <f>('2000 250 200 15 PP'!BE29-'2000 250 200 0 PP'!BE29)^2</f>
        <v>6.1718084154431286E-10</v>
      </c>
      <c r="BF29">
        <f>('2000 250 200 15 PP'!BF29-'2000 250 200 0 PP'!BF29)^2</f>
        <v>4.3858454815954282E-9</v>
      </c>
      <c r="BG29">
        <f>('2000 250 200 15 PP'!BG29-'2000 250 200 0 PP'!BG29)^2</f>
        <v>2.3890146885165878E-11</v>
      </c>
      <c r="BH29">
        <f>('2000 250 200 15 PP'!BH29-'2000 250 200 0 PP'!BH29)^2</f>
        <v>2.1514494007874227E-10</v>
      </c>
      <c r="BI29">
        <f>('2000 250 200 15 PP'!BI29-'2000 250 200 0 PP'!BI29)^2</f>
        <v>3.4958904605157431E-10</v>
      </c>
      <c r="BJ29">
        <f>('2000 250 200 15 PP'!BJ29-'2000 250 200 0 PP'!BJ29)^2</f>
        <v>3.1441257990522337E-10</v>
      </c>
      <c r="BK29">
        <f>('2000 250 200 15 PP'!BK29-'2000 250 200 0 PP'!BK29)^2</f>
        <v>2.3352685904493493E-10</v>
      </c>
      <c r="BL29">
        <f>('2000 250 200 15 PP'!BL29-'2000 250 200 0 PP'!BL29)^2</f>
        <v>1.6235029441626757E-10</v>
      </c>
      <c r="BM29">
        <f>('2000 250 200 15 PP'!BM29-'2000 250 200 0 PP'!BM29)^2</f>
        <v>4.3181678756600863E-9</v>
      </c>
      <c r="BN29">
        <f>('2000 250 200 15 PP'!BN29-'2000 250 200 0 PP'!BN29)^2</f>
        <v>7.4749065628190991E-11</v>
      </c>
      <c r="BO29">
        <f>('2000 250 200 15 PP'!BO29-'2000 250 200 0 PP'!BO29)^2</f>
        <v>4.7626506536378832E-11</v>
      </c>
      <c r="BP29">
        <f>('2000 250 200 15 PP'!BP29-'2000 250 200 0 PP'!BP29)^2</f>
        <v>8.9838676940131539E-11</v>
      </c>
      <c r="BQ29">
        <f>('2000 250 200 15 PP'!BQ29-'2000 250 200 0 PP'!BQ29)^2</f>
        <v>7.4846839517845019E-11</v>
      </c>
      <c r="BR29">
        <f>('2000 250 200 15 PP'!BR29-'2000 250 200 0 PP'!BR29)^2</f>
        <v>4.9181513365962545E-11</v>
      </c>
      <c r="BS29">
        <f>('2000 250 200 15 PP'!BS29-'2000 250 200 0 PP'!BS29)^2</f>
        <v>3.8459223541793253E-9</v>
      </c>
      <c r="BT29">
        <f>('2000 250 200 15 PP'!BT29-'2000 250 200 0 PP'!BT29)^2</f>
        <v>9.8049531644548563E-11</v>
      </c>
      <c r="BU29">
        <f>('2000 250 200 15 PP'!BU29-'2000 250 200 0 PP'!BU29)^2</f>
        <v>8.1982725517124523E-12</v>
      </c>
      <c r="BV29">
        <f>('2000 250 200 15 PP'!BV29-'2000 250 200 0 PP'!BV29)^2</f>
        <v>2.2910680517714952E-11</v>
      </c>
      <c r="BW29">
        <f>('2000 250 200 15 PP'!BW29-'2000 250 200 0 PP'!BW29)^2</f>
        <v>1.8619918522205451E-11</v>
      </c>
      <c r="BX29">
        <f>('2000 250 200 15 PP'!BX29-'2000 250 200 0 PP'!BX29)^2</f>
        <v>3.2933623294061051E-9</v>
      </c>
      <c r="BY29">
        <f>('2000 250 200 15 PP'!BY29-'2000 250 200 0 PP'!BY29)^2</f>
        <v>9.819782908558414E-11</v>
      </c>
      <c r="BZ29">
        <f>('2000 250 200 15 PP'!BZ29-'2000 250 200 0 PP'!BZ29)^2</f>
        <v>7.5770988463200138E-13</v>
      </c>
      <c r="CA29">
        <f>('2000 250 200 15 PP'!CA29-'2000 250 200 0 PP'!CA29)^2</f>
        <v>5.841497403351963E-12</v>
      </c>
      <c r="CB29">
        <f>('2000 250 200 15 PP'!CB29-'2000 250 200 0 PP'!CB29)^2</f>
        <v>2.7750504176250971E-9</v>
      </c>
      <c r="CC29">
        <f>('2000 250 200 15 PP'!CC29-'2000 250 200 0 PP'!CC29)^2</f>
        <v>8.7773657449646497E-11</v>
      </c>
      <c r="CD29">
        <f>('2000 250 200 15 PP'!CD29-'2000 250 200 0 PP'!CD29)^2</f>
        <v>4.7862149388840853E-15</v>
      </c>
      <c r="CE29">
        <f>('2000 250 200 15 PP'!CE29-'2000 250 200 0 PP'!CE29)^2</f>
        <v>2.3246230288427311E-9</v>
      </c>
      <c r="CF29">
        <f>('2000 250 200 15 PP'!CF29-'2000 250 200 0 PP'!CF29)^2</f>
        <v>7.4577489581071291E-11</v>
      </c>
      <c r="CG29">
        <f>('2000 250 200 15 PP'!CG29-'2000 250 200 0 PP'!CG29)^2</f>
        <v>1.9449860968343235E-9</v>
      </c>
    </row>
    <row r="30" spans="1:85">
      <c r="A30">
        <f>'2000 250 200 1'!A31</f>
        <v>27</v>
      </c>
      <c r="B30">
        <f t="shared" si="6"/>
        <v>-270</v>
      </c>
      <c r="C30">
        <f>'2000 250 200 1'!B31</f>
        <v>2.2630000000000001E-2</v>
      </c>
      <c r="D30">
        <f t="shared" si="7"/>
        <v>-1.6453154460452715</v>
      </c>
      <c r="E30">
        <f>(2*('2000 250 200 15 PP'!E30-'2000 250 200 0 PP'!E30)/('2000 250 200 15 PP'!E30+'2000 250 200 0 PP'!E30))^2</f>
        <v>4.2469676118153757E-7</v>
      </c>
      <c r="F30">
        <f>(2*('2000 250 200 15 PP'!F30-'2000 250 200 0 PP'!F30)/('2000 250 200 15 PP'!F30+'2000 250 200 0 PP'!F30))^2</f>
        <v>6.3190168289425207E-7</v>
      </c>
      <c r="G30">
        <f>(2*('2000 250 200 15 PP'!G30-'2000 250 200 0 PP'!G30)/('2000 250 200 15 PP'!G30+'2000 250 200 0 PP'!G30))^2</f>
        <v>6.2338628346839952E-7</v>
      </c>
      <c r="H30">
        <f>(2*('2000 250 200 15 PP'!H30-'2000 250 200 0 PP'!H30)/('2000 250 200 15 PP'!H30+'2000 250 200 0 PP'!H30))^2</f>
        <v>5.3654748540258254E-7</v>
      </c>
      <c r="I30">
        <f>(2*('2000 250 200 15 PP'!I30-'2000 250 200 0 PP'!I30)/('2000 250 200 15 PP'!I30+'2000 250 200 0 PP'!I30))^2</f>
        <v>4.378444634738576E-7</v>
      </c>
      <c r="J30">
        <f>(2*('2000 250 200 15 PP'!J30-'2000 250 200 0 PP'!J30)/('2000 250 200 15 PP'!J30+'2000 250 200 0 PP'!J30))^2</f>
        <v>3.4834162360025812E-7</v>
      </c>
      <c r="K30">
        <f>(2*('2000 250 200 15 PP'!K30-'2000 250 200 0 PP'!K30)/('2000 250 200 15 PP'!K30+'2000 250 200 0 PP'!K30))^2</f>
        <v>2.7604727999480824E-7</v>
      </c>
      <c r="L30">
        <f>(2*('2000 250 200 15 PP'!L30-'2000 250 200 0 PP'!L30)/('2000 250 200 15 PP'!L30+'2000 250 200 0 PP'!L30))^2</f>
        <v>2.1908362514261964E-7</v>
      </c>
      <c r="M30">
        <f>(2*('2000 250 200 15 PP'!M30-'2000 250 200 0 PP'!M30)/('2000 250 200 15 PP'!M30+'2000 250 200 0 PP'!M30))^2</f>
        <v>1.742310070846918E-7</v>
      </c>
      <c r="N30">
        <f>(2*('2000 250 200 15 PP'!N30-'2000 250 200 0 PP'!N30)/('2000 250 200 15 PP'!N30+'2000 250 200 0 PP'!N30))^2</f>
        <v>3.1992283829552513E-7</v>
      </c>
      <c r="O30">
        <f>(2*('2000 250 200 15 PP'!O30-'2000 250 200 0 PP'!O30)/('2000 250 200 15 PP'!O30+'2000 250 200 0 PP'!O30))^2</f>
        <v>6.4028862478249948E-7</v>
      </c>
      <c r="P30">
        <f>(2*('2000 250 200 15 PP'!P30-'2000 250 200 0 PP'!P30)/('2000 250 200 15 PP'!P30+'2000 250 200 0 PP'!P30))^2</f>
        <v>7.4902841242060627E-7</v>
      </c>
      <c r="Q30">
        <f>(2*('2000 250 200 15 PP'!Q30-'2000 250 200 0 PP'!Q30)/('2000 250 200 15 PP'!Q30+'2000 250 200 0 PP'!Q30))^2</f>
        <v>7.2385969197021755E-7</v>
      </c>
      <c r="R30">
        <f>(2*('2000 250 200 15 PP'!R30-'2000 250 200 0 PP'!R30)/('2000 250 200 15 PP'!R30+'2000 250 200 0 PP'!R30))^2</f>
        <v>6.4812435428873217E-7</v>
      </c>
      <c r="S30">
        <f>(2*('2000 250 200 15 PP'!S30-'2000 250 200 0 PP'!S30)/('2000 250 200 15 PP'!S30+'2000 250 200 0 PP'!S30))^2</f>
        <v>5.4992894573745398E-7</v>
      </c>
      <c r="T30">
        <f>(2*('2000 250 200 15 PP'!T30-'2000 250 200 0 PP'!T30)/('2000 250 200 15 PP'!T30+'2000 250 200 0 PP'!T30))^2</f>
        <v>4.5990507006893398E-7</v>
      </c>
      <c r="U30">
        <f>(2*('2000 250 200 15 PP'!U30-'2000 250 200 0 PP'!U30)/('2000 250 200 15 PP'!U30+'2000 250 200 0 PP'!U30))^2</f>
        <v>3.8387940095700351E-7</v>
      </c>
      <c r="V30">
        <f>(2*('2000 250 200 15 PP'!V30-'2000 250 200 0 PP'!V30)/('2000 250 200 15 PP'!V30+'2000 250 200 0 PP'!V30))^2</f>
        <v>2.1463773816552479E-7</v>
      </c>
      <c r="W30">
        <f>(2*('2000 250 200 15 PP'!W30-'2000 250 200 0 PP'!W30)/('2000 250 200 15 PP'!W30+'2000 250 200 0 PP'!W30))^2</f>
        <v>5.6693003357139733E-7</v>
      </c>
      <c r="X30">
        <f>(2*('2000 250 200 15 PP'!X30-'2000 250 200 0 PP'!X30)/('2000 250 200 15 PP'!X30+'2000 250 200 0 PP'!X30))^2</f>
        <v>7.7443695462824916E-7</v>
      </c>
      <c r="Y30">
        <f>(2*('2000 250 200 15 PP'!Y30-'2000 250 200 0 PP'!Y30)/('2000 250 200 15 PP'!Y30+'2000 250 200 0 PP'!Y30))^2</f>
        <v>8.2462044177369307E-7</v>
      </c>
      <c r="Z30">
        <f>(2*('2000 250 200 15 PP'!Z30-'2000 250 200 0 PP'!Z30)/('2000 250 200 15 PP'!Z30+'2000 250 200 0 PP'!Z30))^2</f>
        <v>8.1134545323883883E-7</v>
      </c>
      <c r="AA30">
        <f>(2*('2000 250 200 15 PP'!AA30-'2000 250 200 0 PP'!AA30)/('2000 250 200 15 PP'!AA30+'2000 250 200 0 PP'!AA30))^2</f>
        <v>7.2772699322070282E-7</v>
      </c>
      <c r="AB30">
        <f>(2*('2000 250 200 15 PP'!AB30-'2000 250 200 0 PP'!AB30)/('2000 250 200 15 PP'!AB30+'2000 250 200 0 PP'!AB30))^2</f>
        <v>6.3326385225728381E-7</v>
      </c>
      <c r="AC30">
        <f>(2*('2000 250 200 15 PP'!AC30-'2000 250 200 0 PP'!AC30)/('2000 250 200 15 PP'!AC30+'2000 250 200 0 PP'!AC30))^2</f>
        <v>1.3331719100996866E-7</v>
      </c>
      <c r="AD30">
        <f>(2*('2000 250 200 15 PP'!AD30-'2000 250 200 0 PP'!AD30)/('2000 250 200 15 PP'!AD30+'2000 250 200 0 PP'!AD30))^2</f>
        <v>4.630887141492644E-7</v>
      </c>
      <c r="AE30">
        <f>(2*('2000 250 200 15 PP'!AE30-'2000 250 200 0 PP'!AE30)/('2000 250 200 15 PP'!AE30+'2000 250 200 0 PP'!AE30))^2</f>
        <v>7.3600803673135658E-7</v>
      </c>
      <c r="AF30">
        <f>(2*('2000 250 200 15 PP'!AF30-'2000 250 200 0 PP'!AF30)/('2000 250 200 15 PP'!AF30+'2000 250 200 0 PP'!AF30))^2</f>
        <v>8.3798074356302226E-7</v>
      </c>
      <c r="AG30">
        <f>(2*('2000 250 200 15 PP'!AG30-'2000 250 200 0 PP'!AG30)/('2000 250 200 15 PP'!AG30+'2000 250 200 0 PP'!AG30))^2</f>
        <v>9.1809483168955855E-7</v>
      </c>
      <c r="AH30">
        <f>(2*('2000 250 200 15 PP'!AH30-'2000 250 200 0 PP'!AH30)/('2000 250 200 15 PP'!AH30+'2000 250 200 0 PP'!AH30))^2</f>
        <v>8.7180592407381072E-7</v>
      </c>
      <c r="AI30">
        <f>(2*('2000 250 200 15 PP'!AI30-'2000 250 200 0 PP'!AI30)/('2000 250 200 15 PP'!AI30+'2000 250 200 0 PP'!AI30))^2</f>
        <v>7.7458798837277987E-8</v>
      </c>
      <c r="AJ30">
        <f>(2*('2000 250 200 15 PP'!AJ30-'2000 250 200 0 PP'!AJ30)/('2000 250 200 15 PP'!AJ30+'2000 250 200 0 PP'!AJ30))^2</f>
        <v>3.569594395871461E-7</v>
      </c>
      <c r="AK30">
        <f>(2*('2000 250 200 15 PP'!AK30-'2000 250 200 0 PP'!AK30)/('2000 250 200 15 PP'!AK30+'2000 250 200 0 PP'!AK30))^2</f>
        <v>6.7318788968793208E-7</v>
      </c>
      <c r="AL30">
        <f>(2*('2000 250 200 15 PP'!AL30-'2000 250 200 0 PP'!AL30)/('2000 250 200 15 PP'!AL30+'2000 250 200 0 PP'!AL30))^2</f>
        <v>7.7443419422661911E-7</v>
      </c>
      <c r="AM30">
        <f>(2*('2000 250 200 15 PP'!AM30-'2000 250 200 0 PP'!AM30)/('2000 250 200 15 PP'!AM30+'2000 250 200 0 PP'!AM30))^2</f>
        <v>9.6563644151358156E-7</v>
      </c>
      <c r="AN30">
        <f>(2*('2000 250 200 15 PP'!AN30-'2000 250 200 0 PP'!AN30)/('2000 250 200 15 PP'!AN30+'2000 250 200 0 PP'!AN30))^2</f>
        <v>4.1889134071853635E-8</v>
      </c>
      <c r="AO30">
        <f>(2*('2000 250 200 15 PP'!AO30-'2000 250 200 0 PP'!AO30)/('2000 250 200 15 PP'!AO30+'2000 250 200 0 PP'!AO30))^2</f>
        <v>2.5927902514291499E-7</v>
      </c>
      <c r="AP30">
        <f>(2*('2000 250 200 15 PP'!AP30-'2000 250 200 0 PP'!AP30)/('2000 250 200 15 PP'!AP30+'2000 250 200 0 PP'!AP30))^2</f>
        <v>6.2023479901501803E-7</v>
      </c>
      <c r="AQ30">
        <f>(2*('2000 250 200 15 PP'!AQ30-'2000 250 200 0 PP'!AQ30)/('2000 250 200 15 PP'!AQ30+'2000 250 200 0 PP'!AQ30))^2</f>
        <v>6.5223653633871593E-7</v>
      </c>
      <c r="AR30">
        <f>(2*('2000 250 200 15 PP'!AR30-'2000 250 200 0 PP'!AR30)/('2000 250 200 15 PP'!AR30+'2000 250 200 0 PP'!AR30))^2</f>
        <v>2.0836929869729457E-8</v>
      </c>
      <c r="AS30">
        <f>(2*('2000 250 200 15 PP'!AS30-'2000 250 200 0 PP'!AS30)/('2000 250 200 15 PP'!AS30+'2000 250 200 0 PP'!AS30))^2</f>
        <v>1.7139770300083072E-7</v>
      </c>
      <c r="AT30">
        <f>(2*('2000 250 200 15 PP'!AT30-'2000 250 200 0 PP'!AT30)/('2000 250 200 15 PP'!AT30+'2000 250 200 0 PP'!AT30))^2</f>
        <v>6.0516039308358537E-7</v>
      </c>
      <c r="AU30">
        <f>(2*('2000 250 200 15 PP'!AU30-'2000 250 200 0 PP'!AU30)/('2000 250 200 15 PP'!AU30+'2000 250 200 0 PP'!AU30))^2</f>
        <v>9.5372056492976871E-9</v>
      </c>
      <c r="AV30">
        <f>(2*('2000 250 200 15 PP'!AV30-'2000 250 200 0 PP'!AV30)/('2000 250 200 15 PP'!AV30+'2000 250 200 0 PP'!AV30))^2</f>
        <v>9.2805955902656184E-8</v>
      </c>
      <c r="AW30">
        <f>(2*('2000 250 200 15 PP'!AW30-'2000 250 200 0 PP'!AW30)/('2000 250 200 15 PP'!AW30+'2000 250 200 0 PP'!AW30))^2</f>
        <v>4.3385368642353346E-9</v>
      </c>
      <c r="AX30">
        <f>('2000 250 200 15 PP'!AX30-'2000 250 200 0 PP'!AX30)^2</f>
        <v>3.2313228510157063E-9</v>
      </c>
      <c r="AY30">
        <f>('2000 250 200 15 PP'!AY30-'2000 250 200 0 PP'!AY30)^2</f>
        <v>5.6632726722172742E-12</v>
      </c>
      <c r="AZ30">
        <f>('2000 250 200 15 PP'!AZ30-'2000 250 200 0 PP'!AZ30)^2</f>
        <v>6.969007341509963E-10</v>
      </c>
      <c r="BA30">
        <f>('2000 250 200 15 PP'!BA30-'2000 250 200 0 PP'!BA30)^2</f>
        <v>1.1236230227729151E-9</v>
      </c>
      <c r="BB30">
        <f>('2000 250 200 15 PP'!BB30-'2000 250 200 0 PP'!BB30)^2</f>
        <v>1.1780587549588214E-9</v>
      </c>
      <c r="BC30">
        <f>('2000 250 200 15 PP'!BC30-'2000 250 200 0 PP'!BC30)^2</f>
        <v>9.8558863953985229E-10</v>
      </c>
      <c r="BD30">
        <f>('2000 250 200 15 PP'!BD30-'2000 250 200 0 PP'!BD30)^2</f>
        <v>7.8138726901150031E-10</v>
      </c>
      <c r="BE30">
        <f>('2000 250 200 15 PP'!BE30-'2000 250 200 0 PP'!BE30)^2</f>
        <v>6.1540856153618818E-10</v>
      </c>
      <c r="BF30">
        <f>('2000 250 200 15 PP'!BF30-'2000 250 200 0 PP'!BF30)^2</f>
        <v>4.4428697698739393E-9</v>
      </c>
      <c r="BG30">
        <f>('2000 250 200 15 PP'!BG30-'2000 250 200 0 PP'!BG30)^2</f>
        <v>2.5442117882803031E-11</v>
      </c>
      <c r="BH30">
        <f>('2000 250 200 15 PP'!BH30-'2000 250 200 0 PP'!BH30)^2</f>
        <v>2.1420628933484336E-10</v>
      </c>
      <c r="BI30">
        <f>('2000 250 200 15 PP'!BI30-'2000 250 200 0 PP'!BI30)^2</f>
        <v>3.3905423163228719E-10</v>
      </c>
      <c r="BJ30">
        <f>('2000 250 200 15 PP'!BJ30-'2000 250 200 0 PP'!BJ30)^2</f>
        <v>3.2793521706577066E-10</v>
      </c>
      <c r="BK30">
        <f>('2000 250 200 15 PP'!BK30-'2000 250 200 0 PP'!BK30)^2</f>
        <v>2.3486120778159038E-10</v>
      </c>
      <c r="BL30">
        <f>('2000 250 200 15 PP'!BL30-'2000 250 200 0 PP'!BL30)^2</f>
        <v>1.5788869706549642E-10</v>
      </c>
      <c r="BM30">
        <f>('2000 250 200 15 PP'!BM30-'2000 250 200 0 PP'!BM30)^2</f>
        <v>4.3716594331460172E-9</v>
      </c>
      <c r="BN30">
        <f>('2000 250 200 15 PP'!BN30-'2000 250 200 0 PP'!BN30)^2</f>
        <v>7.7366685707267308E-11</v>
      </c>
      <c r="BO30">
        <f>('2000 250 200 15 PP'!BO30-'2000 250 200 0 PP'!BO30)^2</f>
        <v>4.9382604591255292E-11</v>
      </c>
      <c r="BP30">
        <f>('2000 250 200 15 PP'!BP30-'2000 250 200 0 PP'!BP30)^2</f>
        <v>8.1341055570772803E-11</v>
      </c>
      <c r="BQ30">
        <f>('2000 250 200 15 PP'!BQ30-'2000 250 200 0 PP'!BQ30)^2</f>
        <v>8.0225044570685694E-11</v>
      </c>
      <c r="BR30">
        <f>('2000 250 200 15 PP'!BR30-'2000 250 200 0 PP'!BR30)^2</f>
        <v>5.1144211419428765E-11</v>
      </c>
      <c r="BS30">
        <f>('2000 250 200 15 PP'!BS30-'2000 250 200 0 PP'!BS30)^2</f>
        <v>3.8914379185029257E-9</v>
      </c>
      <c r="BT30">
        <f>('2000 250 200 15 PP'!BT30-'2000 250 200 0 PP'!BT30)^2</f>
        <v>1.0229932942116337E-10</v>
      </c>
      <c r="BU30">
        <f>('2000 250 200 15 PP'!BU30-'2000 250 200 0 PP'!BU30)^2</f>
        <v>1.0516005278886636E-11</v>
      </c>
      <c r="BV30">
        <f>('2000 250 200 15 PP'!BV30-'2000 250 200 0 PP'!BV30)^2</f>
        <v>1.7471940692805304E-11</v>
      </c>
      <c r="BW30">
        <f>('2000 250 200 15 PP'!BW30-'2000 250 200 0 PP'!BW30)^2</f>
        <v>2.0303589236771898E-11</v>
      </c>
      <c r="BX30">
        <f>('2000 250 200 15 PP'!BX30-'2000 250 200 0 PP'!BX30)^2</f>
        <v>3.3261074634240245E-9</v>
      </c>
      <c r="BY30">
        <f>('2000 250 200 15 PP'!BY30-'2000 250 200 0 PP'!BY30)^2</f>
        <v>1.0651130179386678E-10</v>
      </c>
      <c r="BZ30">
        <f>('2000 250 200 15 PP'!BZ30-'2000 250 200 0 PP'!BZ30)^2</f>
        <v>2.5276793667222033E-12</v>
      </c>
      <c r="CA30">
        <f>('2000 250 200 15 PP'!CA30-'2000 250 200 0 PP'!CA30)^2</f>
        <v>2.9779236983186956E-12</v>
      </c>
      <c r="CB30">
        <f>('2000 250 200 15 PP'!CB30-'2000 250 200 0 PP'!CB30)^2</f>
        <v>2.7866808160196421E-9</v>
      </c>
      <c r="CC30">
        <f>('2000 250 200 15 PP'!CC30-'2000 250 200 0 PP'!CC30)^2</f>
        <v>1.0334137287480422E-10</v>
      </c>
      <c r="CD30">
        <f>('2000 250 200 15 PP'!CD30-'2000 250 200 0 PP'!CD30)^2</f>
        <v>1.0892463200878361E-12</v>
      </c>
      <c r="CE30">
        <f>('2000 250 200 15 PP'!CE30-'2000 250 200 0 PP'!CE30)^2</f>
        <v>2.3013520778556855E-9</v>
      </c>
      <c r="CF30">
        <f>('2000 250 200 15 PP'!CF30-'2000 250 200 0 PP'!CF30)^2</f>
        <v>1.0077828683655703E-10</v>
      </c>
      <c r="CG30">
        <f>('2000 250 200 15 PP'!CG30-'2000 250 200 0 PP'!CG30)^2</f>
        <v>1.8685442303342958E-9</v>
      </c>
    </row>
    <row r="31" spans="1:85">
      <c r="A31">
        <f>'2000 250 200 1'!A32</f>
        <v>28</v>
      </c>
      <c r="B31">
        <f t="shared" si="6"/>
        <v>-280</v>
      </c>
      <c r="C31">
        <f>'2000 250 200 1'!B32</f>
        <v>2.5399999999999999E-2</v>
      </c>
      <c r="D31">
        <f t="shared" si="7"/>
        <v>-1.5951662833800619</v>
      </c>
      <c r="E31">
        <f>(2*('2000 250 200 15 PP'!E31-'2000 250 200 0 PP'!E31)/('2000 250 200 15 PP'!E31+'2000 250 200 0 PP'!E31))^2</f>
        <v>4.2401215857999664E-7</v>
      </c>
      <c r="F31">
        <f>(2*('2000 250 200 15 PP'!F31-'2000 250 200 0 PP'!F31)/('2000 250 200 15 PP'!F31+'2000 250 200 0 PP'!F31))^2</f>
        <v>6.3168608559458214E-7</v>
      </c>
      <c r="G31">
        <f>(2*('2000 250 200 15 PP'!G31-'2000 250 200 0 PP'!G31)/('2000 250 200 15 PP'!G31+'2000 250 200 0 PP'!G31))^2</f>
        <v>6.2334626667492796E-7</v>
      </c>
      <c r="H31">
        <f>(2*('2000 250 200 15 PP'!H31-'2000 250 200 0 PP'!H31)/('2000 250 200 15 PP'!H31+'2000 250 200 0 PP'!H31))^2</f>
        <v>5.3660050816112707E-7</v>
      </c>
      <c r="I31">
        <f>(2*('2000 250 200 15 PP'!I31-'2000 250 200 0 PP'!I31)/('2000 250 200 15 PP'!I31+'2000 250 200 0 PP'!I31))^2</f>
        <v>4.379948436008881E-7</v>
      </c>
      <c r="J31">
        <f>(2*('2000 250 200 15 PP'!J31-'2000 250 200 0 PP'!J31)/('2000 250 200 15 PP'!J31+'2000 250 200 0 PP'!J31))^2</f>
        <v>3.4819844497837036E-7</v>
      </c>
      <c r="K31">
        <f>(2*('2000 250 200 15 PP'!K31-'2000 250 200 0 PP'!K31)/('2000 250 200 15 PP'!K31+'2000 250 200 0 PP'!K31))^2</f>
        <v>2.7596630941905002E-7</v>
      </c>
      <c r="L31">
        <f>(2*('2000 250 200 15 PP'!L31-'2000 250 200 0 PP'!L31)/('2000 250 200 15 PP'!L31+'2000 250 200 0 PP'!L31))^2</f>
        <v>2.1913965010638603E-7</v>
      </c>
      <c r="M31">
        <f>(2*('2000 250 200 15 PP'!M31-'2000 250 200 0 PP'!M31)/('2000 250 200 15 PP'!M31+'2000 250 200 0 PP'!M31))^2</f>
        <v>1.7429499013761443E-7</v>
      </c>
      <c r="N31">
        <f>(2*('2000 250 200 15 PP'!N31-'2000 250 200 0 PP'!N31)/('2000 250 200 15 PP'!N31+'2000 250 200 0 PP'!N31))^2</f>
        <v>3.1906357212052145E-7</v>
      </c>
      <c r="O31">
        <f>(2*('2000 250 200 15 PP'!O31-'2000 250 200 0 PP'!O31)/('2000 250 200 15 PP'!O31+'2000 250 200 0 PP'!O31))^2</f>
        <v>6.3989899885516856E-7</v>
      </c>
      <c r="P31">
        <f>(2*('2000 250 200 15 PP'!P31-'2000 250 200 0 PP'!P31)/('2000 250 200 15 PP'!P31+'2000 250 200 0 PP'!P31))^2</f>
        <v>7.488433219910988E-7</v>
      </c>
      <c r="Q31">
        <f>(2*('2000 250 200 15 PP'!Q31-'2000 250 200 0 PP'!Q31)/('2000 250 200 15 PP'!Q31+'2000 250 200 0 PP'!Q31))^2</f>
        <v>7.2370012859113539E-7</v>
      </c>
      <c r="R31">
        <f>(2*('2000 250 200 15 PP'!R31-'2000 250 200 0 PP'!R31)/('2000 250 200 15 PP'!R31+'2000 250 200 0 PP'!R31))^2</f>
        <v>6.4906622961769132E-7</v>
      </c>
      <c r="S31">
        <f>(2*('2000 250 200 15 PP'!S31-'2000 250 200 0 PP'!S31)/('2000 250 200 15 PP'!S31+'2000 250 200 0 PP'!S31))^2</f>
        <v>5.4959823331541352E-7</v>
      </c>
      <c r="T31">
        <f>(2*('2000 250 200 15 PP'!T31-'2000 250 200 0 PP'!T31)/('2000 250 200 15 PP'!T31+'2000 250 200 0 PP'!T31))^2</f>
        <v>4.5930612686018089E-7</v>
      </c>
      <c r="U31">
        <f>(2*('2000 250 200 15 PP'!U31-'2000 250 200 0 PP'!U31)/('2000 250 200 15 PP'!U31+'2000 250 200 0 PP'!U31))^2</f>
        <v>3.8388919260562195E-7</v>
      </c>
      <c r="V31">
        <f>(2*('2000 250 200 15 PP'!V31-'2000 250 200 0 PP'!V31)/('2000 250 200 15 PP'!V31+'2000 250 200 0 PP'!V31))^2</f>
        <v>2.1372519732589637E-7</v>
      </c>
      <c r="W31">
        <f>(2*('2000 250 200 15 PP'!W31-'2000 250 200 0 PP'!W31)/('2000 250 200 15 PP'!W31+'2000 250 200 0 PP'!W31))^2</f>
        <v>5.6641462763519859E-7</v>
      </c>
      <c r="X31">
        <f>(2*('2000 250 200 15 PP'!X31-'2000 250 200 0 PP'!X31)/('2000 250 200 15 PP'!X31+'2000 250 200 0 PP'!X31))^2</f>
        <v>7.7422610794146778E-7</v>
      </c>
      <c r="Y31">
        <f>(2*('2000 250 200 15 PP'!Y31-'2000 250 200 0 PP'!Y31)/('2000 250 200 15 PP'!Y31+'2000 250 200 0 PP'!Y31))^2</f>
        <v>8.2290633596970745E-7</v>
      </c>
      <c r="Z31">
        <f>(2*('2000 250 200 15 PP'!Z31-'2000 250 200 0 PP'!Z31)/('2000 250 200 15 PP'!Z31+'2000 250 200 0 PP'!Z31))^2</f>
        <v>8.1459204305150494E-7</v>
      </c>
      <c r="AA31">
        <f>(2*('2000 250 200 15 PP'!AA31-'2000 250 200 0 PP'!AA31)/('2000 250 200 15 PP'!AA31+'2000 250 200 0 PP'!AA31))^2</f>
        <v>7.2800826080434562E-7</v>
      </c>
      <c r="AB31">
        <f>(2*('2000 250 200 15 PP'!AB31-'2000 250 200 0 PP'!AB31)/('2000 250 200 15 PP'!AB31+'2000 250 200 0 PP'!AB31))^2</f>
        <v>6.311308467602944E-7</v>
      </c>
      <c r="AC31">
        <f>(2*('2000 250 200 15 PP'!AC31-'2000 250 200 0 PP'!AC31)/('2000 250 200 15 PP'!AC31+'2000 250 200 0 PP'!AC31))^2</f>
        <v>1.324390372044856E-7</v>
      </c>
      <c r="AD31">
        <f>(2*('2000 250 200 15 PP'!AD31-'2000 250 200 0 PP'!AD31)/('2000 250 200 15 PP'!AD31+'2000 250 200 0 PP'!AD31))^2</f>
        <v>4.6245127336083654E-7</v>
      </c>
      <c r="AE31">
        <f>(2*('2000 250 200 15 PP'!AE31-'2000 250 200 0 PP'!AE31)/('2000 250 200 15 PP'!AE31+'2000 250 200 0 PP'!AE31))^2</f>
        <v>7.3691603314534272E-7</v>
      </c>
      <c r="AF31">
        <f>(2*('2000 250 200 15 PP'!AF31-'2000 250 200 0 PP'!AF31)/('2000 250 200 15 PP'!AF31+'2000 250 200 0 PP'!AF31))^2</f>
        <v>8.3124886751178673E-7</v>
      </c>
      <c r="AG31">
        <f>(2*('2000 250 200 15 PP'!AG31-'2000 250 200 0 PP'!AG31)/('2000 250 200 15 PP'!AG31+'2000 250 200 0 PP'!AG31))^2</f>
        <v>9.2532485386538572E-7</v>
      </c>
      <c r="AH31">
        <f>(2*('2000 250 200 15 PP'!AH31-'2000 250 200 0 PP'!AH31)/('2000 250 200 15 PP'!AH31+'2000 250 200 0 PP'!AH31))^2</f>
        <v>8.7608193794619518E-7</v>
      </c>
      <c r="AI31">
        <f>(2*('2000 250 200 15 PP'!AI31-'2000 250 200 0 PP'!AI31)/('2000 250 200 15 PP'!AI31+'2000 250 200 0 PP'!AI31))^2</f>
        <v>7.6677003394443831E-8</v>
      </c>
      <c r="AJ31">
        <f>(2*('2000 250 200 15 PP'!AJ31-'2000 250 200 0 PP'!AJ31)/('2000 250 200 15 PP'!AJ31+'2000 250 200 0 PP'!AJ31))^2</f>
        <v>3.5584613399252706E-7</v>
      </c>
      <c r="AK31">
        <f>(2*('2000 250 200 15 PP'!AK31-'2000 250 200 0 PP'!AK31)/('2000 250 200 15 PP'!AK31+'2000 250 200 0 PP'!AK31))^2</f>
        <v>6.7856362168806563E-7</v>
      </c>
      <c r="AL31">
        <f>(2*('2000 250 200 15 PP'!AL31-'2000 250 200 0 PP'!AL31)/('2000 250 200 15 PP'!AL31+'2000 250 200 0 PP'!AL31))^2</f>
        <v>7.5718767530634937E-7</v>
      </c>
      <c r="AM31">
        <f>(2*('2000 250 200 15 PP'!AM31-'2000 250 200 0 PP'!AM31)/('2000 250 200 15 PP'!AM31+'2000 250 200 0 PP'!AM31))^2</f>
        <v>9.7596320134395094E-7</v>
      </c>
      <c r="AN31">
        <f>(2*('2000 250 200 15 PP'!AN31-'2000 250 200 0 PP'!AN31)/('2000 250 200 15 PP'!AN31+'2000 250 200 0 PP'!AN31))^2</f>
        <v>4.1269287750490209E-8</v>
      </c>
      <c r="AO31">
        <f>(2*('2000 250 200 15 PP'!AO31-'2000 250 200 0 PP'!AO31)/('2000 250 200 15 PP'!AO31+'2000 250 200 0 PP'!AO31))^2</f>
        <v>2.5665022791183784E-7</v>
      </c>
      <c r="AP31">
        <f>(2*('2000 250 200 15 PP'!AP31-'2000 250 200 0 PP'!AP31)/('2000 250 200 15 PP'!AP31+'2000 250 200 0 PP'!AP31))^2</f>
        <v>6.3692674371252752E-7</v>
      </c>
      <c r="AQ31">
        <f>(2*('2000 250 200 15 PP'!AQ31-'2000 250 200 0 PP'!AQ31)/('2000 250 200 15 PP'!AQ31+'2000 250 200 0 PP'!AQ31))^2</f>
        <v>6.1950231746168875E-7</v>
      </c>
      <c r="AR31">
        <f>(2*('2000 250 200 15 PP'!AR31-'2000 250 200 0 PP'!AR31)/('2000 250 200 15 PP'!AR31+'2000 250 200 0 PP'!AR31))^2</f>
        <v>2.0459846498574415E-8</v>
      </c>
      <c r="AS31">
        <f>(2*('2000 250 200 15 PP'!AS31-'2000 250 200 0 PP'!AS31)/('2000 250 200 15 PP'!AS31+'2000 250 200 0 PP'!AS31))^2</f>
        <v>1.6560177417829475E-7</v>
      </c>
      <c r="AT31">
        <f>(2*('2000 250 200 15 PP'!AT31-'2000 250 200 0 PP'!AT31)/('2000 250 200 15 PP'!AT31+'2000 250 200 0 PP'!AT31))^2</f>
        <v>6.4537488918536095E-7</v>
      </c>
      <c r="AU31">
        <f>(2*('2000 250 200 15 PP'!AU31-'2000 250 200 0 PP'!AU31)/('2000 250 200 15 PP'!AU31+'2000 250 200 0 PP'!AU31))^2</f>
        <v>9.4744335437058663E-9</v>
      </c>
      <c r="AV31">
        <f>(2*('2000 250 200 15 PP'!AV31-'2000 250 200 0 PP'!AV31)/('2000 250 200 15 PP'!AV31+'2000 250 200 0 PP'!AV31))^2</f>
        <v>8.2846025657984125E-8</v>
      </c>
      <c r="AW31">
        <f>(2*('2000 250 200 15 PP'!AW31-'2000 250 200 0 PP'!AW31)/('2000 250 200 15 PP'!AW31+'2000 250 200 0 PP'!AW31))^2</f>
        <v>4.6340154395723448E-9</v>
      </c>
      <c r="AX31">
        <f>('2000 250 200 15 PP'!AX31-'2000 250 200 0 PP'!AX31)^2</f>
        <v>3.2489441638493897E-9</v>
      </c>
      <c r="AY31">
        <f>('2000 250 200 15 PP'!AY31-'2000 250 200 0 PP'!AY31)^2</f>
        <v>5.4332450259644773E-12</v>
      </c>
      <c r="AZ31">
        <f>('2000 250 200 15 PP'!AZ31-'2000 250 200 0 PP'!AZ31)^2</f>
        <v>6.9539889830124953E-10</v>
      </c>
      <c r="BA31">
        <f>('2000 250 200 15 PP'!BA31-'2000 250 200 0 PP'!BA31)^2</f>
        <v>1.1211655947912693E-9</v>
      </c>
      <c r="BB31">
        <f>('2000 250 200 15 PP'!BB31-'2000 250 200 0 PP'!BB31)^2</f>
        <v>1.1858138171364524E-9</v>
      </c>
      <c r="BC31">
        <f>('2000 250 200 15 PP'!BC31-'2000 250 200 0 PP'!BC31)^2</f>
        <v>9.842443290516682E-10</v>
      </c>
      <c r="BD31">
        <f>('2000 250 200 15 PP'!BD31-'2000 250 200 0 PP'!BD31)^2</f>
        <v>7.7766035716504745E-10</v>
      </c>
      <c r="BE31">
        <f>('2000 250 200 15 PP'!BE31-'2000 250 200 0 PP'!BE31)^2</f>
        <v>6.1500010393927218E-10</v>
      </c>
      <c r="BF31">
        <f>('2000 250 200 15 PP'!BF31-'2000 250 200 0 PP'!BF31)^2</f>
        <v>4.4656591859908665E-9</v>
      </c>
      <c r="BG31">
        <f>('2000 250 200 15 PP'!BG31-'2000 250 200 0 PP'!BG31)^2</f>
        <v>2.5884629863819678E-11</v>
      </c>
      <c r="BH31">
        <f>('2000 250 200 15 PP'!BH31-'2000 250 200 0 PP'!BH31)^2</f>
        <v>2.1375005266686305E-10</v>
      </c>
      <c r="BI31">
        <f>('2000 250 200 15 PP'!BI31-'2000 250 200 0 PP'!BI31)^2</f>
        <v>3.3615522734033191E-10</v>
      </c>
      <c r="BJ31">
        <f>('2000 250 200 15 PP'!BJ31-'2000 250 200 0 PP'!BJ31)^2</f>
        <v>3.3201267449133448E-10</v>
      </c>
      <c r="BK31">
        <f>('2000 250 200 15 PP'!BK31-'2000 250 200 0 PP'!BK31)^2</f>
        <v>2.3519562350562691E-10</v>
      </c>
      <c r="BL31">
        <f>('2000 250 200 15 PP'!BL31-'2000 250 200 0 PP'!BL31)^2</f>
        <v>1.5653615643335291E-10</v>
      </c>
      <c r="BM31">
        <f>('2000 250 200 15 PP'!BM31-'2000 250 200 0 PP'!BM31)^2</f>
        <v>4.3937558317037643E-9</v>
      </c>
      <c r="BN31">
        <f>('2000 250 200 15 PP'!BN31-'2000 250 200 0 PP'!BN31)^2</f>
        <v>7.8054937187602758E-11</v>
      </c>
      <c r="BO31">
        <f>('2000 250 200 15 PP'!BO31-'2000 250 200 0 PP'!BO31)^2</f>
        <v>4.9791807017975946E-11</v>
      </c>
      <c r="BP31">
        <f>('2000 250 200 15 PP'!BP31-'2000 250 200 0 PP'!BP31)^2</f>
        <v>7.8983803173750347E-11</v>
      </c>
      <c r="BQ31">
        <f>('2000 250 200 15 PP'!BQ31-'2000 250 200 0 PP'!BQ31)^2</f>
        <v>8.1880745367188062E-11</v>
      </c>
      <c r="BR31">
        <f>('2000 250 200 15 PP'!BR31-'2000 250 200 0 PP'!BR31)^2</f>
        <v>5.1722409341812172E-11</v>
      </c>
      <c r="BS31">
        <f>('2000 250 200 15 PP'!BS31-'2000 250 200 0 PP'!BS31)^2</f>
        <v>3.9111918234586761E-9</v>
      </c>
      <c r="BT31">
        <f>('2000 250 200 15 PP'!BT31-'2000 250 200 0 PP'!BT31)^2</f>
        <v>1.0338406424099432E-10</v>
      </c>
      <c r="BU31">
        <f>('2000 250 200 15 PP'!BU31-'2000 250 200 0 PP'!BU31)^2</f>
        <v>1.1188892291199964E-11</v>
      </c>
      <c r="BV31">
        <f>('2000 250 200 15 PP'!BV31-'2000 250 200 0 PP'!BV31)^2</f>
        <v>1.6028144076899821E-11</v>
      </c>
      <c r="BW31">
        <f>('2000 250 200 15 PP'!BW31-'2000 250 200 0 PP'!BW31)^2</f>
        <v>2.0832608739080805E-11</v>
      </c>
      <c r="BX31">
        <f>('2000 250 200 15 PP'!BX31-'2000 250 200 0 PP'!BX31)^2</f>
        <v>3.3421055028032026E-9</v>
      </c>
      <c r="BY31">
        <f>('2000 250 200 15 PP'!BY31-'2000 250 200 0 PP'!BY31)^2</f>
        <v>1.0873504888861347E-10</v>
      </c>
      <c r="BZ31">
        <f>('2000 250 200 15 PP'!BZ31-'2000 250 200 0 PP'!BZ31)^2</f>
        <v>3.2083928999814614E-12</v>
      </c>
      <c r="CA31">
        <f>('2000 250 200 15 PP'!CA31-'2000 250 200 0 PP'!CA31)^2</f>
        <v>2.3192111109982778E-12</v>
      </c>
      <c r="CB31">
        <f>('2000 250 200 15 PP'!CB31-'2000 250 200 0 PP'!CB31)^2</f>
        <v>2.7965693778016279E-9</v>
      </c>
      <c r="CC31">
        <f>('2000 250 200 15 PP'!CC31-'2000 250 200 0 PP'!CC31)^2</f>
        <v>1.0776844968097737E-10</v>
      </c>
      <c r="CD31">
        <f>('2000 250 200 15 PP'!CD31-'2000 250 200 0 PP'!CD31)^2</f>
        <v>1.8514899571536698E-12</v>
      </c>
      <c r="CE31">
        <f>('2000 250 200 15 PP'!CE31-'2000 250 200 0 PP'!CE31)^2</f>
        <v>2.3012228587075443E-9</v>
      </c>
      <c r="CF31">
        <f>('2000 250 200 15 PP'!CF31-'2000 250 200 0 PP'!CF31)^2</f>
        <v>1.0872633779731292E-10</v>
      </c>
      <c r="CG31">
        <f>('2000 250 200 15 PP'!CG31-'2000 250 200 0 PP'!CG31)^2</f>
        <v>1.853315170903514E-9</v>
      </c>
    </row>
    <row r="32" spans="1:85">
      <c r="A32">
        <f>'2000 250 200 1'!A33</f>
        <v>29</v>
      </c>
      <c r="B32">
        <f t="shared" si="6"/>
        <v>-290</v>
      </c>
      <c r="C32">
        <f>'2000 250 200 1'!B33</f>
        <v>2.8510000000000001E-2</v>
      </c>
      <c r="D32">
        <f t="shared" si="7"/>
        <v>-1.5450027826905399</v>
      </c>
      <c r="E32">
        <f>(2*('2000 250 200 15 PP'!E32-'2000 250 200 0 PP'!E32)/('2000 250 200 15 PP'!E32+'2000 250 200 0 PP'!E32))^2</f>
        <v>4.252011561279631E-7</v>
      </c>
      <c r="F32">
        <f>(2*('2000 250 200 15 PP'!F32-'2000 250 200 0 PP'!F32)/('2000 250 200 15 PP'!F32+'2000 250 200 0 PP'!F32))^2</f>
        <v>6.3222784628019285E-7</v>
      </c>
      <c r="G32">
        <f>(2*('2000 250 200 15 PP'!G32-'2000 250 200 0 PP'!G32)/('2000 250 200 15 PP'!G32+'2000 250 200 0 PP'!G32))^2</f>
        <v>6.2343421556250787E-7</v>
      </c>
      <c r="H32">
        <f>(2*('2000 250 200 15 PP'!H32-'2000 250 200 0 PP'!H32)/('2000 250 200 15 PP'!H32+'2000 250 200 0 PP'!H32))^2</f>
        <v>5.3651751153711827E-7</v>
      </c>
      <c r="I32">
        <f>(2*('2000 250 200 15 PP'!I32-'2000 250 200 0 PP'!I32)/('2000 250 200 15 PP'!I32+'2000 250 200 0 PP'!I32))^2</f>
        <v>4.376340719292694E-7</v>
      </c>
      <c r="J32">
        <f>(2*('2000 250 200 15 PP'!J32-'2000 250 200 0 PP'!J32)/('2000 250 200 15 PP'!J32+'2000 250 200 0 PP'!J32))^2</f>
        <v>3.4854793079897488E-7</v>
      </c>
      <c r="K32">
        <f>(2*('2000 250 200 15 PP'!K32-'2000 250 200 0 PP'!K32)/('2000 250 200 15 PP'!K32+'2000 250 200 0 PP'!K32))^2</f>
        <v>2.7617408846584215E-7</v>
      </c>
      <c r="L32">
        <f>(2*('2000 250 200 15 PP'!L32-'2000 250 200 0 PP'!L32)/('2000 250 200 15 PP'!L32+'2000 250 200 0 PP'!L32))^2</f>
        <v>2.1901533484423676E-7</v>
      </c>
      <c r="M32">
        <f>(2*('2000 250 200 15 PP'!M32-'2000 250 200 0 PP'!M32)/('2000 250 200 15 PP'!M32+'2000 250 200 0 PP'!M32))^2</f>
        <v>1.7414444470050334E-7</v>
      </c>
      <c r="N32">
        <f>(2*('2000 250 200 15 PP'!N32-'2000 250 200 0 PP'!N32)/('2000 250 200 15 PP'!N32+'2000 250 200 0 PP'!N32))^2</f>
        <v>3.2048320777147312E-7</v>
      </c>
      <c r="O32">
        <f>(2*('2000 250 200 15 PP'!O32-'2000 250 200 0 PP'!O32)/('2000 250 200 15 PP'!O32+'2000 250 200 0 PP'!O32))^2</f>
        <v>6.4089073510603681E-7</v>
      </c>
      <c r="P32">
        <f>(2*('2000 250 200 15 PP'!P32-'2000 250 200 0 PP'!P32)/('2000 250 200 15 PP'!P32+'2000 250 200 0 PP'!P32))^2</f>
        <v>7.4919927664182607E-7</v>
      </c>
      <c r="Q32">
        <f>(2*('2000 250 200 15 PP'!Q32-'2000 250 200 0 PP'!Q32)/('2000 250 200 15 PP'!Q32+'2000 250 200 0 PP'!Q32))^2</f>
        <v>7.2421805978170761E-7</v>
      </c>
      <c r="R32">
        <f>(2*('2000 250 200 15 PP'!R32-'2000 250 200 0 PP'!R32)/('2000 250 200 15 PP'!R32+'2000 250 200 0 PP'!R32))^2</f>
        <v>6.4679069444662587E-7</v>
      </c>
      <c r="S32">
        <f>(2*('2000 250 200 15 PP'!S32-'2000 250 200 0 PP'!S32)/('2000 250 200 15 PP'!S32+'2000 250 200 0 PP'!S32))^2</f>
        <v>5.5037894639842643E-7</v>
      </c>
      <c r="T32">
        <f>(2*('2000 250 200 15 PP'!T32-'2000 250 200 0 PP'!T32)/('2000 250 200 15 PP'!T32+'2000 250 200 0 PP'!T32))^2</f>
        <v>4.60769737997418E-7</v>
      </c>
      <c r="U32">
        <f>(2*('2000 250 200 15 PP'!U32-'2000 250 200 0 PP'!U32)/('2000 250 200 15 PP'!U32+'2000 250 200 0 PP'!U32))^2</f>
        <v>3.8390070135362418E-7</v>
      </c>
      <c r="V32">
        <f>(2*('2000 250 200 15 PP'!V32-'2000 250 200 0 PP'!V32)/('2000 250 200 15 PP'!V32+'2000 250 200 0 PP'!V32))^2</f>
        <v>2.151437737443885E-7</v>
      </c>
      <c r="W32">
        <f>(2*('2000 250 200 15 PP'!W32-'2000 250 200 0 PP'!W32)/('2000 250 200 15 PP'!W32+'2000 250 200 0 PP'!W32))^2</f>
        <v>5.6779913245483299E-7</v>
      </c>
      <c r="X32">
        <f>(2*('2000 250 200 15 PP'!X32-'2000 250 200 0 PP'!X32)/('2000 250 200 15 PP'!X32+'2000 250 200 0 PP'!X32))^2</f>
        <v>7.7441585037968321E-7</v>
      </c>
      <c r="Y32">
        <f>(2*('2000 250 200 15 PP'!Y32-'2000 250 200 0 PP'!Y32)/('2000 250 200 15 PP'!Y32+'2000 250 200 0 PP'!Y32))^2</f>
        <v>8.27368935716969E-7</v>
      </c>
      <c r="Z32">
        <f>(2*('2000 250 200 15 PP'!Z32-'2000 250 200 0 PP'!Z32)/('2000 250 200 15 PP'!Z32+'2000 250 200 0 PP'!Z32))^2</f>
        <v>8.067795033865469E-7</v>
      </c>
      <c r="AA32">
        <f>(2*('2000 250 200 15 PP'!AA32-'2000 250 200 0 PP'!AA32)/('2000 250 200 15 PP'!AA32+'2000 250 200 0 PP'!AA32))^2</f>
        <v>7.2724908199234585E-7</v>
      </c>
      <c r="AB32">
        <f>(2*('2000 250 200 15 PP'!AB32-'2000 250 200 0 PP'!AB32)/('2000 250 200 15 PP'!AB32+'2000 250 200 0 PP'!AB32))^2</f>
        <v>6.3627048371360305E-7</v>
      </c>
      <c r="AC32">
        <f>(2*('2000 250 200 15 PP'!AC32-'2000 250 200 0 PP'!AC32)/('2000 250 200 15 PP'!AC32+'2000 250 200 0 PP'!AC32))^2</f>
        <v>1.3370715752586633E-7</v>
      </c>
      <c r="AD32">
        <f>(2*('2000 250 200 15 PP'!AD32-'2000 250 200 0 PP'!AD32)/('2000 250 200 15 PP'!AD32+'2000 250 200 0 PP'!AD32))^2</f>
        <v>4.643336367723071E-7</v>
      </c>
      <c r="AE32">
        <f>(2*('2000 250 200 15 PP'!AE32-'2000 250 200 0 PP'!AE32)/('2000 250 200 15 PP'!AE32+'2000 250 200 0 PP'!AE32))^2</f>
        <v>7.3392671459473741E-7</v>
      </c>
      <c r="AF32">
        <f>(2*('2000 250 200 15 PP'!AF32-'2000 250 200 0 PP'!AF32)/('2000 250 200 15 PP'!AF32+'2000 250 200 0 PP'!AF32))^2</f>
        <v>8.4818351490355917E-7</v>
      </c>
      <c r="AG32">
        <f>(2*('2000 250 200 15 PP'!AG32-'2000 250 200 0 PP'!AG32)/('2000 250 200 15 PP'!AG32+'2000 250 200 0 PP'!AG32))^2</f>
        <v>9.080343159008387E-7</v>
      </c>
      <c r="AH32">
        <f>(2*('2000 250 200 15 PP'!AH32-'2000 250 200 0 PP'!AH32)/('2000 250 200 15 PP'!AH32+'2000 250 200 0 PP'!AH32))^2</f>
        <v>8.6559965608011443E-7</v>
      </c>
      <c r="AI32">
        <f>(2*('2000 250 200 15 PP'!AI32-'2000 250 200 0 PP'!AI32)/('2000 250 200 15 PP'!AI32+'2000 250 200 0 PP'!AI32))^2</f>
        <v>7.7696229516909168E-8</v>
      </c>
      <c r="AJ32">
        <f>(2*('2000 250 200 15 PP'!AJ32-'2000 250 200 0 PP'!AJ32)/('2000 250 200 15 PP'!AJ32+'2000 250 200 0 PP'!AJ32))^2</f>
        <v>3.5925160050973476E-7</v>
      </c>
      <c r="AK32">
        <f>(2*('2000 250 200 15 PP'!AK32-'2000 250 200 0 PP'!AK32)/('2000 250 200 15 PP'!AK32+'2000 250 200 0 PP'!AK32))^2</f>
        <v>6.6399337180300608E-7</v>
      </c>
      <c r="AL32">
        <f>(2*('2000 250 200 15 PP'!AL32-'2000 250 200 0 PP'!AL32)/('2000 250 200 15 PP'!AL32+'2000 250 200 0 PP'!AL32))^2</f>
        <v>8.0017803372368549E-7</v>
      </c>
      <c r="AM32">
        <f>(2*('2000 250 200 15 PP'!AM32-'2000 250 200 0 PP'!AM32)/('2000 250 200 15 PP'!AM32+'2000 250 200 0 PP'!AM32))^2</f>
        <v>9.5152381298087781E-7</v>
      </c>
      <c r="AN32">
        <f>(2*('2000 250 200 15 PP'!AN32-'2000 250 200 0 PP'!AN32)/('2000 250 200 15 PP'!AN32+'2000 250 200 0 PP'!AN32))^2</f>
        <v>4.1921101422521406E-8</v>
      </c>
      <c r="AO32">
        <f>(2*('2000 250 200 15 PP'!AO32-'2000 250 200 0 PP'!AO32)/('2000 250 200 15 PP'!AO32+'2000 250 200 0 PP'!AO32))^2</f>
        <v>2.6430130854955861E-7</v>
      </c>
      <c r="AP32">
        <f>(2*('2000 250 200 15 PP'!AP32-'2000 250 200 0 PP'!AP32)/('2000 250 200 15 PP'!AP32+'2000 250 200 0 PP'!AP32))^2</f>
        <v>5.941267757275114E-7</v>
      </c>
      <c r="AQ32">
        <f>(2*('2000 250 200 15 PP'!AQ32-'2000 250 200 0 PP'!AQ32)/('2000 250 200 15 PP'!AQ32+'2000 250 200 0 PP'!AQ32))^2</f>
        <v>7.0124879287231542E-7</v>
      </c>
      <c r="AR32">
        <f>(2*('2000 250 200 15 PP'!AR32-'2000 250 200 0 PP'!AR32)/('2000 250 200 15 PP'!AR32+'2000 250 200 0 PP'!AR32))^2</f>
        <v>2.0582089116024264E-8</v>
      </c>
      <c r="AS32">
        <f>(2*('2000 250 200 15 PP'!AS32-'2000 250 200 0 PP'!AS32)/('2000 250 200 15 PP'!AS32+'2000 250 200 0 PP'!AS32))^2</f>
        <v>1.817563832254399E-7</v>
      </c>
      <c r="AT32">
        <f>(2*('2000 250 200 15 PP'!AT32-'2000 250 200 0 PP'!AT32)/('2000 250 200 15 PP'!AT32+'2000 250 200 0 PP'!AT32))^2</f>
        <v>5.4588056572202872E-7</v>
      </c>
      <c r="AU32">
        <f>(2*('2000 250 200 15 PP'!AU32-'2000 250 200 0 PP'!AU32)/('2000 250 200 15 PP'!AU32+'2000 250 200 0 PP'!AU32))^2</f>
        <v>8.9259295918766735E-9</v>
      </c>
      <c r="AV32">
        <f>(2*('2000 250 200 15 PP'!AV32-'2000 250 200 0 PP'!AV32)/('2000 250 200 15 PP'!AV32+'2000 250 200 0 PP'!AV32))^2</f>
        <v>1.1050076930181449E-7</v>
      </c>
      <c r="AW32">
        <f>(2*('2000 250 200 15 PP'!AW32-'2000 250 200 0 PP'!AW32)/('2000 250 200 15 PP'!AW32+'2000 250 200 0 PP'!AW32))^2</f>
        <v>3.355209072313339E-9</v>
      </c>
      <c r="AX32">
        <f>('2000 250 200 15 PP'!AX32-'2000 250 200 0 PP'!AX32)^2</f>
        <v>3.2231478099270236E-9</v>
      </c>
      <c r="AY32">
        <f>('2000 250 200 15 PP'!AY32-'2000 250 200 0 PP'!AY32)^2</f>
        <v>6.0376168681320124E-12</v>
      </c>
      <c r="AZ32">
        <f>('2000 250 200 15 PP'!AZ32-'2000 250 200 0 PP'!AZ32)^2</f>
        <v>6.9814423904885479E-10</v>
      </c>
      <c r="BA32">
        <f>('2000 250 200 15 PP'!BA32-'2000 250 200 0 PP'!BA32)^2</f>
        <v>1.1280240942401878E-9</v>
      </c>
      <c r="BB32">
        <f>('2000 250 200 15 PP'!BB32-'2000 250 200 0 PP'!BB32)^2</f>
        <v>1.1670850206627715E-9</v>
      </c>
      <c r="BC32">
        <f>('2000 250 200 15 PP'!BC32-'2000 250 200 0 PP'!BC32)^2</f>
        <v>9.8723609101498985E-10</v>
      </c>
      <c r="BD32">
        <f>('2000 250 200 15 PP'!BD32-'2000 250 200 0 PP'!BD32)^2</f>
        <v>7.8667364407881645E-10</v>
      </c>
      <c r="BE32">
        <f>('2000 250 200 15 PP'!BE32-'2000 250 200 0 PP'!BE32)^2</f>
        <v>6.1615537216235478E-10</v>
      </c>
      <c r="BF32">
        <f>('2000 250 200 15 PP'!BF32-'2000 250 200 0 PP'!BF32)^2</f>
        <v>4.4336884846044352E-9</v>
      </c>
      <c r="BG32">
        <f>('2000 250 200 15 PP'!BG32-'2000 250 200 0 PP'!BG32)^2</f>
        <v>2.4687779678278759E-11</v>
      </c>
      <c r="BH32">
        <f>('2000 250 200 15 PP'!BH32-'2000 250 200 0 PP'!BH32)^2</f>
        <v>2.1422361354896663E-10</v>
      </c>
      <c r="BI32">
        <f>('2000 250 200 15 PP'!BI32-'2000 250 200 0 PP'!BI32)^2</f>
        <v>3.4367248025889874E-10</v>
      </c>
      <c r="BJ32">
        <f>('2000 250 200 15 PP'!BJ32-'2000 250 200 0 PP'!BJ32)^2</f>
        <v>3.2224421036560499E-10</v>
      </c>
      <c r="BK32">
        <f>('2000 250 200 15 PP'!BK32-'2000 250 200 0 PP'!BK32)^2</f>
        <v>2.342720445580157E-10</v>
      </c>
      <c r="BL32">
        <f>('2000 250 200 15 PP'!BL32-'2000 250 200 0 PP'!BL32)^2</f>
        <v>1.5977339424205015E-10</v>
      </c>
      <c r="BM32">
        <f>('2000 250 200 15 PP'!BM32-'2000 250 200 0 PP'!BM32)^2</f>
        <v>4.3650063114850497E-9</v>
      </c>
      <c r="BN32">
        <f>('2000 250 200 15 PP'!BN32-'2000 250 200 0 PP'!BN32)^2</f>
        <v>7.5995931975383338E-11</v>
      </c>
      <c r="BO32">
        <f>('2000 250 200 15 PP'!BO32-'2000 250 200 0 PP'!BO32)^2</f>
        <v>4.8433590463031996E-11</v>
      </c>
      <c r="BP32">
        <f>('2000 250 200 15 PP'!BP32-'2000 250 200 0 PP'!BP32)^2</f>
        <v>8.495067669084631E-11</v>
      </c>
      <c r="BQ32">
        <f>('2000 250 200 15 PP'!BQ32-'2000 250 200 0 PP'!BQ32)^2</f>
        <v>7.796234506003307E-11</v>
      </c>
      <c r="BR32">
        <f>('2000 250 200 15 PP'!BR32-'2000 250 200 0 PP'!BR32)^2</f>
        <v>5.029646074033973E-11</v>
      </c>
      <c r="BS32">
        <f>('2000 250 200 15 PP'!BS32-'2000 250 200 0 PP'!BS32)^2</f>
        <v>3.8882849439618227E-9</v>
      </c>
      <c r="BT32">
        <f>('2000 250 200 15 PP'!BT32-'2000 250 200 0 PP'!BT32)^2</f>
        <v>1.0006046951055059E-10</v>
      </c>
      <c r="BU32">
        <f>('2000 250 200 15 PP'!BU32-'2000 250 200 0 PP'!BU32)^2</f>
        <v>9.403724392018506E-12</v>
      </c>
      <c r="BV32">
        <f>('2000 250 200 15 PP'!BV32-'2000 250 200 0 PP'!BV32)^2</f>
        <v>1.970312212608229E-11</v>
      </c>
      <c r="BW32">
        <f>('2000 250 200 15 PP'!BW32-'2000 250 200 0 PP'!BW32)^2</f>
        <v>1.9603591557635503E-11</v>
      </c>
      <c r="BX32">
        <f>('2000 250 200 15 PP'!BX32-'2000 250 200 0 PP'!BX32)^2</f>
        <v>3.3283439262552512E-9</v>
      </c>
      <c r="BY32">
        <f>('2000 250 200 15 PP'!BY32-'2000 250 200 0 PP'!BY32)^2</f>
        <v>1.0236412590983207E-10</v>
      </c>
      <c r="BZ32">
        <f>('2000 250 200 15 PP'!BZ32-'2000 250 200 0 PP'!BZ32)^2</f>
        <v>1.6106018017648307E-12</v>
      </c>
      <c r="CA32">
        <f>('2000 250 200 15 PP'!CA32-'2000 250 200 0 PP'!CA32)^2</f>
        <v>4.075810188693031E-12</v>
      </c>
      <c r="CB32">
        <f>('2000 250 200 15 PP'!CB32-'2000 250 200 0 PP'!CB32)^2</f>
        <v>2.7979389594175903E-9</v>
      </c>
      <c r="CC32">
        <f>('2000 250 200 15 PP'!CC32-'2000 250 200 0 PP'!CC32)^2</f>
        <v>9.5868746242379146E-11</v>
      </c>
      <c r="CD32">
        <f>('2000 250 200 15 PP'!CD32-'2000 250 200 0 PP'!CD32)^2</f>
        <v>3.095727764934385E-13</v>
      </c>
      <c r="CE32">
        <f>('2000 250 200 15 PP'!CE32-'2000 250 200 0 PP'!CE32)^2</f>
        <v>2.327580458167234E-9</v>
      </c>
      <c r="CF32">
        <f>('2000 250 200 15 PP'!CF32-'2000 250 200 0 PP'!CF32)^2</f>
        <v>8.8350742125675359E-11</v>
      </c>
      <c r="CG32">
        <f>('2000 250 200 15 PP'!CG32-'2000 250 200 0 PP'!CG32)^2</f>
        <v>1.91740555009648E-9</v>
      </c>
    </row>
    <row r="33" spans="1:85">
      <c r="A33">
        <f>'2000 250 200 1'!A34</f>
        <v>30</v>
      </c>
      <c r="B33">
        <f t="shared" si="6"/>
        <v>-300</v>
      </c>
      <c r="C33">
        <f>'2000 250 200 1'!B34</f>
        <v>3.2000000000000001E-2</v>
      </c>
      <c r="D33">
        <f t="shared" si="7"/>
        <v>-1.494850021680094</v>
      </c>
      <c r="E33">
        <f>(2*('2000 250 200 15 PP'!E33-'2000 250 200 0 PP'!E33)/('2000 250 200 15 PP'!E33+'2000 250 200 0 PP'!E33))^2</f>
        <v>4.2763800660736286E-7</v>
      </c>
      <c r="F33">
        <f>(2*('2000 250 200 15 PP'!F33-'2000 250 200 0 PP'!F33)/('2000 250 200 15 PP'!F33+'2000 250 200 0 PP'!F33))^2</f>
        <v>6.3322971208437478E-7</v>
      </c>
      <c r="G33">
        <f>(2*('2000 250 200 15 PP'!G33-'2000 250 200 0 PP'!G33)/('2000 250 200 15 PP'!G33+'2000 250 200 0 PP'!G33))^2</f>
        <v>6.2362478111083559E-7</v>
      </c>
      <c r="H33">
        <f>(2*('2000 250 200 15 PP'!H33-'2000 250 200 0 PP'!H33)/('2000 250 200 15 PP'!H33+'2000 250 200 0 PP'!H33))^2</f>
        <v>5.3634849771946895E-7</v>
      </c>
      <c r="I33">
        <f>(2*('2000 250 200 15 PP'!I33-'2000 250 200 0 PP'!I33)/('2000 250 200 15 PP'!I33+'2000 250 200 0 PP'!I33))^2</f>
        <v>4.3698403651035071E-7</v>
      </c>
      <c r="J33">
        <f>(2*('2000 250 200 15 PP'!J33-'2000 250 200 0 PP'!J33)/('2000 250 200 15 PP'!J33+'2000 250 200 0 PP'!J33))^2</f>
        <v>3.4919427043747033E-7</v>
      </c>
      <c r="K33">
        <f>(2*('2000 250 200 15 PP'!K33-'2000 250 200 0 PP'!K33)/('2000 250 200 15 PP'!K33+'2000 250 200 0 PP'!K33))^2</f>
        <v>2.7652411362181137E-7</v>
      </c>
      <c r="L33">
        <f>(2*('2000 250 200 15 PP'!L33-'2000 250 200 0 PP'!L33)/('2000 250 200 15 PP'!L33+'2000 250 200 0 PP'!L33))^2</f>
        <v>2.1876830746725857E-7</v>
      </c>
      <c r="M33">
        <f>(2*('2000 250 200 15 PP'!M33-'2000 250 200 0 PP'!M33)/('2000 250 200 15 PP'!M33+'2000 250 200 0 PP'!M33))^2</f>
        <v>1.73875390766112E-7</v>
      </c>
      <c r="N33">
        <f>(2*('2000 250 200 15 PP'!N33-'2000 250 200 0 PP'!N33)/('2000 250 200 15 PP'!N33+'2000 250 200 0 PP'!N33))^2</f>
        <v>3.2344219299144375E-7</v>
      </c>
      <c r="O33">
        <f>(2*('2000 250 200 15 PP'!O33-'2000 250 200 0 PP'!O33)/('2000 250 200 15 PP'!O33+'2000 250 200 0 PP'!O33))^2</f>
        <v>6.4269782941791109E-7</v>
      </c>
      <c r="P33">
        <f>(2*('2000 250 200 15 PP'!P33-'2000 250 200 0 PP'!P33)/('2000 250 200 15 PP'!P33+'2000 250 200 0 PP'!P33))^2</f>
        <v>7.4995316352211804E-7</v>
      </c>
      <c r="Q33">
        <f>(2*('2000 250 200 15 PP'!Q33-'2000 250 200 0 PP'!Q33)/('2000 250 200 15 PP'!Q33+'2000 250 200 0 PP'!Q33))^2</f>
        <v>7.250931722106112E-7</v>
      </c>
      <c r="R33">
        <f>(2*('2000 250 200 15 PP'!R33-'2000 250 200 0 PP'!R33)/('2000 250 200 15 PP'!R33+'2000 250 200 0 PP'!R33))^2</f>
        <v>6.4265586144535677E-7</v>
      </c>
      <c r="S33">
        <f>(2*('2000 250 200 15 PP'!S33-'2000 250 200 0 PP'!S33)/('2000 250 200 15 PP'!S33+'2000 250 200 0 PP'!S33))^2</f>
        <v>5.5193376568876298E-7</v>
      </c>
      <c r="T33">
        <f>(2*('2000 250 200 15 PP'!T33-'2000 250 200 0 PP'!T33)/('2000 250 200 15 PP'!T33+'2000 250 200 0 PP'!T33))^2</f>
        <v>4.6338579659738811E-7</v>
      </c>
      <c r="U33">
        <f>(2*('2000 250 200 15 PP'!U33-'2000 250 200 0 PP'!U33)/('2000 250 200 15 PP'!U33+'2000 250 200 0 PP'!U33))^2</f>
        <v>3.8379216667480065E-7</v>
      </c>
      <c r="V33">
        <f>(2*('2000 250 200 15 PP'!V33-'2000 250 200 0 PP'!V33)/('2000 250 200 15 PP'!V33+'2000 250 200 0 PP'!V33))^2</f>
        <v>2.1817034660139629E-7</v>
      </c>
      <c r="W33">
        <f>(2*('2000 250 200 15 PP'!W33-'2000 250 200 0 PP'!W33)/('2000 250 200 15 PP'!W33+'2000 250 200 0 PP'!W33))^2</f>
        <v>5.7025646111523258E-7</v>
      </c>
      <c r="X33">
        <f>(2*('2000 250 200 15 PP'!X33-'2000 250 200 0 PP'!X33)/('2000 250 200 15 PP'!X33+'2000 250 200 0 PP'!X33))^2</f>
        <v>7.7504506762345235E-7</v>
      </c>
      <c r="Y33">
        <f>(2*('2000 250 200 15 PP'!Y33-'2000 250 200 0 PP'!Y33)/('2000 250 200 15 PP'!Y33+'2000 250 200 0 PP'!Y33))^2</f>
        <v>8.3536379411586175E-7</v>
      </c>
      <c r="Z33">
        <f>(2*('2000 250 200 15 PP'!Z33-'2000 250 200 0 PP'!Z33)/('2000 250 200 15 PP'!Z33+'2000 250 200 0 PP'!Z33))^2</f>
        <v>7.9241200393516974E-7</v>
      </c>
      <c r="AA33">
        <f>(2*('2000 250 200 15 PP'!AA33-'2000 250 200 0 PP'!AA33)/('2000 250 200 15 PP'!AA33+'2000 250 200 0 PP'!AA33))^2</f>
        <v>7.2640115468387269E-7</v>
      </c>
      <c r="AB33">
        <f>(2*('2000 250 200 15 PP'!AB33-'2000 250 200 0 PP'!AB33)/('2000 250 200 15 PP'!AB33+'2000 250 200 0 PP'!AB33))^2</f>
        <v>6.4581950648529075E-7</v>
      </c>
      <c r="AC33">
        <f>(2*('2000 250 200 15 PP'!AC33-'2000 250 200 0 PP'!AC33)/('2000 250 200 15 PP'!AC33+'2000 250 200 0 PP'!AC33))^2</f>
        <v>1.3649974080074166E-7</v>
      </c>
      <c r="AD33">
        <f>(2*('2000 250 200 15 PP'!AD33-'2000 250 200 0 PP'!AD33)/('2000 250 200 15 PP'!AD33+'2000 250 200 0 PP'!AD33))^2</f>
        <v>4.675470318698733E-7</v>
      </c>
      <c r="AE33">
        <f>(2*('2000 250 200 15 PP'!AE33-'2000 250 200 0 PP'!AE33)/('2000 250 200 15 PP'!AE33+'2000 250 200 0 PP'!AE33))^2</f>
        <v>7.2911142802854394E-7</v>
      </c>
      <c r="AF33">
        <f>(2*('2000 250 200 15 PP'!AF33-'2000 250 200 0 PP'!AF33)/('2000 250 200 15 PP'!AF33+'2000 250 200 0 PP'!AF33))^2</f>
        <v>8.7937855326916613E-7</v>
      </c>
      <c r="AG33">
        <f>(2*('2000 250 200 15 PP'!AG33-'2000 250 200 0 PP'!AG33)/('2000 250 200 15 PP'!AG33+'2000 250 200 0 PP'!AG33))^2</f>
        <v>8.7571979663284559E-7</v>
      </c>
      <c r="AH33">
        <f>(2*('2000 250 200 15 PP'!AH33-'2000 250 200 0 PP'!AH33)/('2000 250 200 15 PP'!AH33+'2000 250 200 0 PP'!AH33))^2</f>
        <v>8.4784007975684466E-7</v>
      </c>
      <c r="AI33">
        <f>(2*('2000 250 200 15 PP'!AI33-'2000 250 200 0 PP'!AI33)/('2000 250 200 15 PP'!AI33+'2000 250 200 0 PP'!AI33))^2</f>
        <v>8.0051904896442738E-8</v>
      </c>
      <c r="AJ33">
        <f>(2*('2000 250 200 15 PP'!AJ33-'2000 250 200 0 PP'!AJ33)/('2000 250 200 15 PP'!AJ33+'2000 250 200 0 PP'!AJ33))^2</f>
        <v>3.6499620370005758E-7</v>
      </c>
      <c r="AK33">
        <f>(2*('2000 250 200 15 PP'!AK33-'2000 250 200 0 PP'!AK33)/('2000 250 200 15 PP'!AK33+'2000 250 200 0 PP'!AK33))^2</f>
        <v>6.3886335698856547E-7</v>
      </c>
      <c r="AL33">
        <f>(2*('2000 250 200 15 PP'!AL33-'2000 250 200 0 PP'!AL33)/('2000 250 200 15 PP'!AL33+'2000 250 200 0 PP'!AL33))^2</f>
        <v>8.8241358450564347E-7</v>
      </c>
      <c r="AM33">
        <f>(2*('2000 250 200 15 PP'!AM33-'2000 250 200 0 PP'!AM33)/('2000 250 200 15 PP'!AM33+'2000 250 200 0 PP'!AM33))^2</f>
        <v>9.0407842598747539E-7</v>
      </c>
      <c r="AN33">
        <f>(2*('2000 250 200 15 PP'!AN33-'2000 250 200 0 PP'!AN33)/('2000 250 200 15 PP'!AN33+'2000 250 200 0 PP'!AN33))^2</f>
        <v>4.3599166979239993E-8</v>
      </c>
      <c r="AO33">
        <f>(2*('2000 250 200 15 PP'!AO33-'2000 250 200 0 PP'!AO33)/('2000 250 200 15 PP'!AO33+'2000 250 200 0 PP'!AO33))^2</f>
        <v>2.7764760661707361E-7</v>
      </c>
      <c r="AP33">
        <f>(2*('2000 250 200 15 PP'!AP33-'2000 250 200 0 PP'!AP33)/('2000 250 200 15 PP'!AP33+'2000 250 200 0 PP'!AP33))^2</f>
        <v>5.2103667141788117E-7</v>
      </c>
      <c r="AQ33">
        <f>(2*('2000 250 200 15 PP'!AQ33-'2000 250 200 0 PP'!AQ33)/('2000 250 200 15 PP'!AQ33+'2000 250 200 0 PP'!AQ33))^2</f>
        <v>8.6728027422049883E-7</v>
      </c>
      <c r="AR33">
        <f>(2*('2000 250 200 15 PP'!AR33-'2000 250 200 0 PP'!AR33)/('2000 250 200 15 PP'!AR33+'2000 250 200 0 PP'!AR33))^2</f>
        <v>2.1253120905128234E-8</v>
      </c>
      <c r="AS33">
        <f>(2*('2000 250 200 15 PP'!AS33-'2000 250 200 0 PP'!AS33)/('2000 250 200 15 PP'!AS33+'2000 250 200 0 PP'!AS33))^2</f>
        <v>2.1184746617726041E-7</v>
      </c>
      <c r="AT33">
        <f>(2*('2000 250 200 15 PP'!AT33-'2000 250 200 0 PP'!AT33)/('2000 250 200 15 PP'!AT33+'2000 250 200 0 PP'!AT33))^2</f>
        <v>3.8609235111469333E-7</v>
      </c>
      <c r="AU33">
        <f>(2*('2000 250 200 15 PP'!AU33-'2000 250 200 0 PP'!AU33)/('2000 250 200 15 PP'!AU33+'2000 250 200 0 PP'!AU33))^2</f>
        <v>8.3395164668539136E-9</v>
      </c>
      <c r="AV33">
        <f>(2*('2000 250 200 15 PP'!AV33-'2000 250 200 0 PP'!AV33)/('2000 250 200 15 PP'!AV33+'2000 250 200 0 PP'!AV33))^2</f>
        <v>1.6961633637817094E-7</v>
      </c>
      <c r="AW33">
        <f>(2*('2000 250 200 15 PP'!AW33-'2000 250 200 0 PP'!AW33)/('2000 250 200 15 PP'!AW33+'2000 250 200 0 PP'!AW33))^2</f>
        <v>1.7711142857765698E-9</v>
      </c>
      <c r="AX33">
        <f>('2000 250 200 15 PP'!AX33-'2000 250 200 0 PP'!AX33)^2</f>
        <v>3.1677125511716149E-9</v>
      </c>
      <c r="AY33">
        <f>('2000 250 200 15 PP'!AY33-'2000 250 200 0 PP'!AY33)^2</f>
        <v>7.1962658074344243E-12</v>
      </c>
      <c r="AZ33">
        <f>('2000 250 200 15 PP'!AZ33-'2000 250 200 0 PP'!AZ33)^2</f>
        <v>7.0392917891565704E-10</v>
      </c>
      <c r="BA33">
        <f>('2000 250 200 15 PP'!BA33-'2000 250 200 0 PP'!BA33)^2</f>
        <v>1.1400192386941416E-9</v>
      </c>
      <c r="BB33">
        <f>('2000 250 200 15 PP'!BB33-'2000 250 200 0 PP'!BB33)^2</f>
        <v>1.1332641081906321E-9</v>
      </c>
      <c r="BC33">
        <f>('2000 250 200 15 PP'!BC33-'2000 250 200 0 PP'!BC33)^2</f>
        <v>9.9376821595659197E-10</v>
      </c>
      <c r="BD33">
        <f>('2000 250 200 15 PP'!BD33-'2000 250 200 0 PP'!BD33)^2</f>
        <v>8.0308291977121359E-10</v>
      </c>
      <c r="BE33">
        <f>('2000 250 200 15 PP'!BE33-'2000 250 200 0 PP'!BE33)^2</f>
        <v>6.1757886172732832E-10</v>
      </c>
      <c r="BF33">
        <f>('2000 250 200 15 PP'!BF33-'2000 250 200 0 PP'!BF33)^2</f>
        <v>4.3637252946417981E-9</v>
      </c>
      <c r="BG33">
        <f>('2000 250 200 15 PP'!BG33-'2000 250 200 0 PP'!BG33)^2</f>
        <v>2.2665428027894296E-11</v>
      </c>
      <c r="BH33">
        <f>('2000 250 200 15 PP'!BH33-'2000 250 200 0 PP'!BH33)^2</f>
        <v>2.1559494774132497E-10</v>
      </c>
      <c r="BI33">
        <f>('2000 250 200 15 PP'!BI33-'2000 250 200 0 PP'!BI33)^2</f>
        <v>3.5730304755990409E-10</v>
      </c>
      <c r="BJ33">
        <f>('2000 250 200 15 PP'!BJ33-'2000 250 200 0 PP'!BJ33)^2</f>
        <v>3.0453329915086581E-10</v>
      </c>
      <c r="BK33">
        <f>('2000 250 200 15 PP'!BK33-'2000 250 200 0 PP'!BK33)^2</f>
        <v>2.3309122168343344E-10</v>
      </c>
      <c r="BL33">
        <f>('2000 250 200 15 PP'!BL33-'2000 250 200 0 PP'!BL33)^2</f>
        <v>1.6586477496688642E-10</v>
      </c>
      <c r="BM33">
        <f>('2000 250 200 15 PP'!BM33-'2000 250 200 0 PP'!BM33)^2</f>
        <v>4.2998964511891587E-9</v>
      </c>
      <c r="BN33">
        <f>('2000 250 200 15 PP'!BN33-'2000 250 200 0 PP'!BN33)^2</f>
        <v>7.2596285491453006E-11</v>
      </c>
      <c r="BO33">
        <f>('2000 250 200 15 PP'!BO33-'2000 250 200 0 PP'!BO33)^2</f>
        <v>4.6276093201432697E-11</v>
      </c>
      <c r="BP33">
        <f>('2000 250 200 15 PP'!BP33-'2000 250 200 0 PP'!BP33)^2</f>
        <v>9.634638739086455E-11</v>
      </c>
      <c r="BQ33">
        <f>('2000 250 200 15 PP'!BQ33-'2000 250 200 0 PP'!BQ33)^2</f>
        <v>7.0792795272840562E-11</v>
      </c>
      <c r="BR33">
        <f>('2000 250 200 15 PP'!BR33-'2000 250 200 0 PP'!BR33)^2</f>
        <v>4.7908748581591794E-11</v>
      </c>
      <c r="BS33">
        <f>('2000 250 200 15 PP'!BS33-'2000 250 200 0 PP'!BS33)^2</f>
        <v>3.8333999322106616E-9</v>
      </c>
      <c r="BT33">
        <f>('2000 250 200 15 PP'!BT33-'2000 250 200 0 PP'!BT33)^2</f>
        <v>9.4645270899215973E-11</v>
      </c>
      <c r="BU33">
        <f>('2000 250 200 15 PP'!BU33-'2000 250 200 0 PP'!BU33)^2</f>
        <v>6.6511600997394213E-12</v>
      </c>
      <c r="BV33">
        <f>('2000 250 200 15 PP'!BV33-'2000 250 200 0 PP'!BV33)^2</f>
        <v>2.7460442918096061E-11</v>
      </c>
      <c r="BW33">
        <f>('2000 250 200 15 PP'!BW33-'2000 250 200 0 PP'!BW33)^2</f>
        <v>1.7275505528425597E-11</v>
      </c>
      <c r="BX33">
        <f>('2000 250 200 15 PP'!BX33-'2000 250 200 0 PP'!BX33)^2</f>
        <v>3.2896223240826534E-9</v>
      </c>
      <c r="BY33">
        <f>('2000 250 200 15 PP'!BY33-'2000 250 200 0 PP'!BY33)^2</f>
        <v>9.1925124953414852E-11</v>
      </c>
      <c r="BZ33">
        <f>('2000 250 200 15 PP'!BZ33-'2000 250 200 0 PP'!BZ33)^2</f>
        <v>1.101169750158912E-13</v>
      </c>
      <c r="CA33">
        <f>('2000 250 200 15 PP'!CA33-'2000 250 200 0 PP'!CA33)^2</f>
        <v>8.6686056346145558E-12</v>
      </c>
      <c r="CB33">
        <f>('2000 250 200 15 PP'!CB33-'2000 250 200 0 PP'!CB33)^2</f>
        <v>2.7861028051382861E-9</v>
      </c>
      <c r="CC33">
        <f>('2000 250 200 15 PP'!CC33-'2000 250 200 0 PP'!CC33)^2</f>
        <v>7.6708987127106178E-11</v>
      </c>
      <c r="CD33">
        <f>('2000 250 200 15 PP'!CD33-'2000 250 200 0 PP'!CD33)^2</f>
        <v>8.2554097971344405E-13</v>
      </c>
      <c r="CE33">
        <f>('2000 250 200 15 PP'!CE33-'2000 250 200 0 PP'!CE33)^2</f>
        <v>2.3609361186274249E-9</v>
      </c>
      <c r="CF33">
        <f>('2000 250 200 15 PP'!CF33-'2000 250 200 0 PP'!CF33)^2</f>
        <v>5.7280585059678913E-11</v>
      </c>
      <c r="CG33">
        <f>('2000 250 200 15 PP'!CG33-'2000 250 200 0 PP'!CG33)^2</f>
        <v>2.0213505066279265E-9</v>
      </c>
    </row>
    <row r="34" spans="1:85">
      <c r="A34">
        <f>'2000 250 200 1'!A35</f>
        <v>31</v>
      </c>
      <c r="B34">
        <f t="shared" si="6"/>
        <v>-310</v>
      </c>
      <c r="C34">
        <f>'2000 250 200 1'!B35</f>
        <v>3.5920000000000001E-2</v>
      </c>
      <c r="D34">
        <f t="shared" si="7"/>
        <v>-1.4446636720047332</v>
      </c>
      <c r="E34">
        <f>(2*('2000 250 200 15 PP'!E34-'2000 250 200 0 PP'!E34)/('2000 250 200 15 PP'!E34+'2000 250 200 0 PP'!E34))^2</f>
        <v>4.2960488234694137E-7</v>
      </c>
      <c r="F34">
        <f>(2*('2000 250 200 15 PP'!F34-'2000 250 200 0 PP'!F34)/('2000 250 200 15 PP'!F34+'2000 250 200 0 PP'!F34))^2</f>
        <v>6.3401750818038421E-7</v>
      </c>
      <c r="G34">
        <f>(2*('2000 250 200 15 PP'!G34-'2000 250 200 0 PP'!G34)/('2000 250 200 15 PP'!G34+'2000 250 200 0 PP'!G34))^2</f>
        <v>6.2382473855506177E-7</v>
      </c>
      <c r="H34">
        <f>(2*('2000 250 200 15 PP'!H34-'2000 250 200 0 PP'!H34)/('2000 250 200 15 PP'!H34+'2000 250 200 0 PP'!H34))^2</f>
        <v>5.3621462468044957E-7</v>
      </c>
      <c r="I34">
        <f>(2*('2000 250 200 15 PP'!I34-'2000 250 200 0 PP'!I34)/('2000 250 200 15 PP'!I34+'2000 250 200 0 PP'!I34))^2</f>
        <v>4.3653882994576549E-7</v>
      </c>
      <c r="J34">
        <f>(2*('2000 250 200 15 PP'!J34-'2000 250 200 0 PP'!J34)/('2000 250 200 15 PP'!J34+'2000 250 200 0 PP'!J34))^2</f>
        <v>3.4970250707531251E-7</v>
      </c>
      <c r="K34">
        <f>(2*('2000 250 200 15 PP'!K34-'2000 250 200 0 PP'!K34)/('2000 250 200 15 PP'!K34+'2000 250 200 0 PP'!K34))^2</f>
        <v>2.7678108515439911E-7</v>
      </c>
      <c r="L34">
        <f>(2*('2000 250 200 15 PP'!L34-'2000 250 200 0 PP'!L34)/('2000 250 200 15 PP'!L34+'2000 250 200 0 PP'!L34))^2</f>
        <v>2.1859468634404531E-7</v>
      </c>
      <c r="M34">
        <f>(2*('2000 250 200 15 PP'!M34-'2000 250 200 0 PP'!M34)/('2000 250 200 15 PP'!M34+'2000 250 200 0 PP'!M34))^2</f>
        <v>1.7368871223930282E-7</v>
      </c>
      <c r="N34">
        <f>(2*('2000 250 200 15 PP'!N34-'2000 250 200 0 PP'!N34)/('2000 250 200 15 PP'!N34+'2000 250 200 0 PP'!N34))^2</f>
        <v>3.2584064599754802E-7</v>
      </c>
      <c r="O34">
        <f>(2*('2000 250 200 15 PP'!O34-'2000 250 200 0 PP'!O34)/('2000 250 200 15 PP'!O34+'2000 250 200 0 PP'!O34))^2</f>
        <v>6.4406978232168583E-7</v>
      </c>
      <c r="P34">
        <f>(2*('2000 250 200 15 PP'!P34-'2000 250 200 0 PP'!P34)/('2000 250 200 15 PP'!P34+'2000 250 200 0 PP'!P34))^2</f>
        <v>7.5067650266404669E-7</v>
      </c>
      <c r="Q34">
        <f>(2*('2000 250 200 15 PP'!Q34-'2000 250 200 0 PP'!Q34)/('2000 250 200 15 PP'!Q34+'2000 250 200 0 PP'!Q34))^2</f>
        <v>7.2563847250293491E-7</v>
      </c>
      <c r="R34">
        <f>(2*('2000 250 200 15 PP'!R34-'2000 250 200 0 PP'!R34)/('2000 250 200 15 PP'!R34+'2000 250 200 0 PP'!R34))^2</f>
        <v>6.3965452376584535E-7</v>
      </c>
      <c r="S34">
        <f>(2*('2000 250 200 15 PP'!S34-'2000 250 200 0 PP'!S34)/('2000 250 200 15 PP'!S34+'2000 250 200 0 PP'!S34))^2</f>
        <v>5.5321678774620391E-7</v>
      </c>
      <c r="T34">
        <f>(2*('2000 250 200 15 PP'!T34-'2000 250 200 0 PP'!T34)/('2000 250 200 15 PP'!T34+'2000 250 200 0 PP'!T34))^2</f>
        <v>4.6528111055287333E-7</v>
      </c>
      <c r="U34">
        <f>(2*('2000 250 200 15 PP'!U34-'2000 250 200 0 PP'!U34)/('2000 250 200 15 PP'!U34+'2000 250 200 0 PP'!U34))^2</f>
        <v>3.8370633312176038E-7</v>
      </c>
      <c r="V34">
        <f>(2*('2000 250 200 15 PP'!V34-'2000 250 200 0 PP'!V34)/('2000 250 200 15 PP'!V34+'2000 250 200 0 PP'!V34))^2</f>
        <v>2.2064939877233882E-7</v>
      </c>
      <c r="W34">
        <f>(2*('2000 250 200 15 PP'!W34-'2000 250 200 0 PP'!W34)/('2000 250 200 15 PP'!W34+'2000 250 200 0 PP'!W34))^2</f>
        <v>5.7202682542900397E-7</v>
      </c>
      <c r="X34">
        <f>(2*('2000 250 200 15 PP'!X34-'2000 250 200 0 PP'!X34)/('2000 250 200 15 PP'!X34+'2000 250 200 0 PP'!X34))^2</f>
        <v>7.7595093472616691E-7</v>
      </c>
      <c r="Y34">
        <f>(2*('2000 250 200 15 PP'!Y34-'2000 250 200 0 PP'!Y34)/('2000 250 200 15 PP'!Y34+'2000 250 200 0 PP'!Y34))^2</f>
        <v>8.4098538136892169E-7</v>
      </c>
      <c r="Z34">
        <f>(2*('2000 250 200 15 PP'!Z34-'2000 250 200 0 PP'!Z34)/('2000 250 200 15 PP'!Z34+'2000 250 200 0 PP'!Z34))^2</f>
        <v>7.8176847709933481E-7</v>
      </c>
      <c r="AA34">
        <f>(2*('2000 250 200 15 PP'!AA34-'2000 250 200 0 PP'!AA34)/('2000 250 200 15 PP'!AA34+'2000 250 200 0 PP'!AA34))^2</f>
        <v>7.2628665337644485E-7</v>
      </c>
      <c r="AB34">
        <f>(2*('2000 250 200 15 PP'!AB34-'2000 250 200 0 PP'!AB34)/('2000 250 200 15 PP'!AB34+'2000 250 200 0 PP'!AB34))^2</f>
        <v>6.5278308064611721E-7</v>
      </c>
      <c r="AC34">
        <f>(2*('2000 250 200 15 PP'!AC34-'2000 250 200 0 PP'!AC34)/('2000 250 200 15 PP'!AC34+'2000 250 200 0 PP'!AC34))^2</f>
        <v>1.388314066150266E-7</v>
      </c>
      <c r="AD34">
        <f>(2*('2000 250 200 15 PP'!AD34-'2000 250 200 0 PP'!AD34)/('2000 250 200 15 PP'!AD34+'2000 250 200 0 PP'!AD34))^2</f>
        <v>4.6966198520873278E-7</v>
      </c>
      <c r="AE34">
        <f>(2*('2000 250 200 15 PP'!AE34-'2000 250 200 0 PP'!AE34)/('2000 250 200 15 PP'!AE34+'2000 250 200 0 PP'!AE34))^2</f>
        <v>7.2655355007930559E-7</v>
      </c>
      <c r="AF34">
        <f>(2*('2000 250 200 15 PP'!AF34-'2000 250 200 0 PP'!AF34)/('2000 250 200 15 PP'!AF34+'2000 250 200 0 PP'!AF34))^2</f>
        <v>9.022678126741613E-7</v>
      </c>
      <c r="AG34">
        <f>(2*('2000 250 200 15 PP'!AG34-'2000 250 200 0 PP'!AG34)/('2000 250 200 15 PP'!AG34+'2000 250 200 0 PP'!AG34))^2</f>
        <v>8.51299513490068E-7</v>
      </c>
      <c r="AH34">
        <f>(2*('2000 250 200 15 PP'!AH34-'2000 250 200 0 PP'!AH34)/('2000 250 200 15 PP'!AH34+'2000 250 200 0 PP'!AH34))^2</f>
        <v>8.3637751800921701E-7</v>
      </c>
      <c r="AI34">
        <f>(2*('2000 250 200 15 PP'!AI34-'2000 250 200 0 PP'!AI34)/('2000 250 200 15 PP'!AI34+'2000 250 200 0 PP'!AI34))^2</f>
        <v>8.2089360041112435E-8</v>
      </c>
      <c r="AJ34">
        <f>(2*('2000 250 200 15 PP'!AJ34-'2000 250 200 0 PP'!AJ34)/('2000 250 200 15 PP'!AJ34+'2000 250 200 0 PP'!AJ34))^2</f>
        <v>3.685905518229855E-7</v>
      </c>
      <c r="AK34">
        <f>(2*('2000 250 200 15 PP'!AK34-'2000 250 200 0 PP'!AK34)/('2000 250 200 15 PP'!AK34+'2000 250 200 0 PP'!AK34))^2</f>
        <v>6.2240292998634033E-7</v>
      </c>
      <c r="AL34">
        <f>(2*('2000 250 200 15 PP'!AL34-'2000 250 200 0 PP'!AL34)/('2000 250 200 15 PP'!AL34+'2000 250 200 0 PP'!AL34))^2</f>
        <v>9.4558960167498337E-7</v>
      </c>
      <c r="AM34">
        <f>(2*('2000 250 200 15 PP'!AM34-'2000 250 200 0 PP'!AM34)/('2000 250 200 15 PP'!AM34+'2000 250 200 0 PP'!AM34))^2</f>
        <v>8.6637020705603621E-7</v>
      </c>
      <c r="AN34">
        <f>(2*('2000 250 200 15 PP'!AN34-'2000 250 200 0 PP'!AN34)/('2000 250 200 15 PP'!AN34+'2000 250 200 0 PP'!AN34))^2</f>
        <v>4.5164599625553832E-8</v>
      </c>
      <c r="AO34">
        <f>(2*('2000 250 200 15 PP'!AO34-'2000 250 200 0 PP'!AO34)/('2000 250 200 15 PP'!AO34+'2000 250 200 0 PP'!AO34))^2</f>
        <v>2.8639756713223628E-7</v>
      </c>
      <c r="AP34">
        <f>(2*('2000 250 200 15 PP'!AP34-'2000 250 200 0 PP'!AP34)/('2000 250 200 15 PP'!AP34+'2000 250 200 0 PP'!AP34))^2</f>
        <v>4.7261602451947872E-7</v>
      </c>
      <c r="AQ34">
        <f>(2*('2000 250 200 15 PP'!AQ34-'2000 250 200 0 PP'!AQ34)/('2000 250 200 15 PP'!AQ34+'2000 250 200 0 PP'!AQ34))^2</f>
        <v>1.0035869822826577E-6</v>
      </c>
      <c r="AR34">
        <f>(2*('2000 250 200 15 PP'!AR34-'2000 250 200 0 PP'!AR34)/('2000 250 200 15 PP'!AR34+'2000 250 200 0 PP'!AR34))^2</f>
        <v>2.2082560522130222E-8</v>
      </c>
      <c r="AS34">
        <f>(2*('2000 250 200 15 PP'!AS34-'2000 250 200 0 PP'!AS34)/('2000 250 200 15 PP'!AS34+'2000 250 200 0 PP'!AS34))^2</f>
        <v>2.3335385919406041E-7</v>
      </c>
      <c r="AT34">
        <f>(2*('2000 250 200 15 PP'!AT34-'2000 250 200 0 PP'!AT34)/('2000 250 200 15 PP'!AT34+'2000 250 200 0 PP'!AT34))^2</f>
        <v>2.8806942523611095E-7</v>
      </c>
      <c r="AU34">
        <f>(2*('2000 250 200 15 PP'!AU34-'2000 250 200 0 PP'!AU34)/('2000 250 200 15 PP'!AU34+'2000 250 200 0 PP'!AU34))^2</f>
        <v>8.2225864609278599E-9</v>
      </c>
      <c r="AV34">
        <f>(2*('2000 250 200 15 PP'!AV34-'2000 250 200 0 PP'!AV34)/('2000 250 200 15 PP'!AV34+'2000 250 200 0 PP'!AV34))^2</f>
        <v>2.180286327620461E-7</v>
      </c>
      <c r="AW34">
        <f>(2*('2000 250 200 15 PP'!AW34-'2000 250 200 0 PP'!AW34)/('2000 250 200 15 PP'!AW34+'2000 250 200 0 PP'!AW34))^2</f>
        <v>1.0814181546022094E-9</v>
      </c>
      <c r="AX34">
        <f>('2000 250 200 15 PP'!AX34-'2000 250 200 0 PP'!AX34)^2</f>
        <v>3.1229296338991659E-9</v>
      </c>
      <c r="AY34">
        <f>('2000 250 200 15 PP'!AY34-'2000 250 200 0 PP'!AY34)^2</f>
        <v>8.0977580567830326E-12</v>
      </c>
      <c r="AZ34">
        <f>('2000 250 200 15 PP'!AZ34-'2000 250 200 0 PP'!AZ34)^2</f>
        <v>7.0929359854463294E-10</v>
      </c>
      <c r="BA34">
        <f>('2000 250 200 15 PP'!BA34-'2000 250 200 0 PP'!BA34)^2</f>
        <v>1.1478821342205774E-9</v>
      </c>
      <c r="BB34">
        <f>('2000 250 200 15 PP'!BB34-'2000 250 200 0 PP'!BB34)^2</f>
        <v>1.1086174211962123E-9</v>
      </c>
      <c r="BC34">
        <f>('2000 250 200 15 PP'!BC34-'2000 250 200 0 PP'!BC34)^2</f>
        <v>9.9944492544037972E-10</v>
      </c>
      <c r="BD34">
        <f>('2000 250 200 15 PP'!BD34-'2000 250 200 0 PP'!BD34)^2</f>
        <v>8.1500642277129259E-10</v>
      </c>
      <c r="BE34">
        <f>('2000 250 200 15 PP'!BE34-'2000 250 200 0 PP'!BE34)^2</f>
        <v>6.185112198334136E-10</v>
      </c>
      <c r="BF34">
        <f>('2000 250 200 15 PP'!BF34-'2000 250 200 0 PP'!BF34)^2</f>
        <v>4.3066214032615494E-9</v>
      </c>
      <c r="BG34">
        <f>('2000 250 200 15 PP'!BG34-'2000 250 200 0 PP'!BG34)^2</f>
        <v>2.1314774119246585E-11</v>
      </c>
      <c r="BH34">
        <f>('2000 250 200 15 PP'!BH34-'2000 250 200 0 PP'!BH34)^2</f>
        <v>2.1735810266522368E-10</v>
      </c>
      <c r="BI34">
        <f>('2000 250 200 15 PP'!BI34-'2000 250 200 0 PP'!BI34)^2</f>
        <v>3.6697766361498388E-10</v>
      </c>
      <c r="BJ34">
        <f>('2000 250 200 15 PP'!BJ34-'2000 250 200 0 PP'!BJ34)^2</f>
        <v>2.9158736811466114E-10</v>
      </c>
      <c r="BK34">
        <f>('2000 250 200 15 PP'!BK34-'2000 250 200 0 PP'!BK34)^2</f>
        <v>2.3265328387082631E-10</v>
      </c>
      <c r="BL34">
        <f>('2000 250 200 15 PP'!BL34-'2000 250 200 0 PP'!BL34)^2</f>
        <v>1.7034492537568997E-10</v>
      </c>
      <c r="BM34">
        <f>('2000 250 200 15 PP'!BM34-'2000 250 200 0 PP'!BM34)^2</f>
        <v>4.245511859857601E-9</v>
      </c>
      <c r="BN34">
        <f>('2000 250 200 15 PP'!BN34-'2000 250 200 0 PP'!BN34)^2</f>
        <v>7.0485017292510884E-11</v>
      </c>
      <c r="BO34">
        <f>('2000 250 200 15 PP'!BO34-'2000 250 200 0 PP'!BO34)^2</f>
        <v>4.5129063175614269E-11</v>
      </c>
      <c r="BP34">
        <f>('2000 250 200 15 PP'!BP34-'2000 250 200 0 PP'!BP34)^2</f>
        <v>1.0501694175706528E-10</v>
      </c>
      <c r="BQ34">
        <f>('2000 250 200 15 PP'!BQ34-'2000 250 200 0 PP'!BQ34)^2</f>
        <v>6.5509949772501678E-11</v>
      </c>
      <c r="BR34">
        <f>('2000 250 200 15 PP'!BR34-'2000 250 200 0 PP'!BR34)^2</f>
        <v>4.6378977931809929E-11</v>
      </c>
      <c r="BS34">
        <f>('2000 250 200 15 PP'!BS34-'2000 250 200 0 PP'!BS34)^2</f>
        <v>3.7856760953669036E-9</v>
      </c>
      <c r="BT34">
        <f>('2000 250 200 15 PP'!BT34-'2000 250 200 0 PP'!BT34)^2</f>
        <v>9.1421930633039082E-11</v>
      </c>
      <c r="BU34">
        <f>('2000 250 200 15 PP'!BU34-'2000 250 200 0 PP'!BU34)^2</f>
        <v>5.0790855236903976E-12</v>
      </c>
      <c r="BV34">
        <f>('2000 250 200 15 PP'!BV34-'2000 250 200 0 PP'!BV34)^2</f>
        <v>3.3996545605533233E-11</v>
      </c>
      <c r="BW34">
        <f>('2000 250 200 15 PP'!BW34-'2000 250 200 0 PP'!BW34)^2</f>
        <v>1.5486136433545013E-11</v>
      </c>
      <c r="BX34">
        <f>('2000 250 200 15 PP'!BX34-'2000 250 200 0 PP'!BX34)^2</f>
        <v>3.2524643008666531E-9</v>
      </c>
      <c r="BY34">
        <f>('2000 250 200 15 PP'!BY34-'2000 250 200 0 PP'!BY34)^2</f>
        <v>8.5548717712106949E-11</v>
      </c>
      <c r="BZ34">
        <f>('2000 250 200 15 PP'!BZ34-'2000 250 200 0 PP'!BZ34)^2</f>
        <v>1.064470466456544E-13</v>
      </c>
      <c r="CA34">
        <f>('2000 250 200 15 PP'!CA34-'2000 250 200 0 PP'!CA34)^2</f>
        <v>1.3244477598284028E-11</v>
      </c>
      <c r="CB34">
        <f>('2000 250 200 15 PP'!CB34-'2000 250 200 0 PP'!CB34)^2</f>
        <v>2.7668646160990667E-9</v>
      </c>
      <c r="CC34">
        <f>('2000 250 200 15 PP'!CC34-'2000 250 200 0 PP'!CC34)^2</f>
        <v>6.5052152712328807E-11</v>
      </c>
      <c r="CD34">
        <f>('2000 250 200 15 PP'!CD34-'2000 250 200 0 PP'!CD34)^2</f>
        <v>3.8597669954186421E-12</v>
      </c>
      <c r="CE34">
        <f>('2000 250 200 15 PP'!CE34-'2000 250 200 0 PP'!CE34)^2</f>
        <v>2.3729168858451E-9</v>
      </c>
      <c r="CF34">
        <f>('2000 250 200 15 PP'!CF34-'2000 250 200 0 PP'!CF34)^2</f>
        <v>3.9677705069189056E-11</v>
      </c>
      <c r="CG34">
        <f>('2000 250 200 15 PP'!CG34-'2000 250 200 0 PP'!CG34)^2</f>
        <v>2.0844359392410204E-9</v>
      </c>
    </row>
    <row r="35" spans="1:85">
      <c r="A35">
        <f>'2000 250 200 1'!A36</f>
        <v>32</v>
      </c>
      <c r="B35">
        <f t="shared" si="6"/>
        <v>-320</v>
      </c>
      <c r="C35">
        <f>'2000 250 200 1'!B36</f>
        <v>4.0320000000000002E-2</v>
      </c>
      <c r="D35">
        <f t="shared" si="7"/>
        <v>-1.394479476562531</v>
      </c>
      <c r="E35">
        <f>(2*('2000 250 200 15 PP'!E35-'2000 250 200 0 PP'!E35)/('2000 250 200 15 PP'!E35+'2000 250 200 0 PP'!E35))^2</f>
        <v>4.2903407361482138E-7</v>
      </c>
      <c r="F35">
        <f>(2*('2000 250 200 15 PP'!F35-'2000 250 200 0 PP'!F35)/('2000 250 200 15 PP'!F35+'2000 250 200 0 PP'!F35))^2</f>
        <v>6.3401771873609449E-7</v>
      </c>
      <c r="G35">
        <f>(2*('2000 250 200 15 PP'!G35-'2000 250 200 0 PP'!G35)/('2000 250 200 15 PP'!G35+'2000 250 200 0 PP'!G35))^2</f>
        <v>6.2394263745434376E-7</v>
      </c>
      <c r="H35">
        <f>(2*('2000 250 200 15 PP'!H35-'2000 250 200 0 PP'!H35)/('2000 250 200 15 PP'!H35+'2000 250 200 0 PP'!H35))^2</f>
        <v>5.3624257567225618E-7</v>
      </c>
      <c r="I35">
        <f>(2*('2000 250 200 15 PP'!I35-'2000 250 200 0 PP'!I35)/('2000 250 200 15 PP'!I35+'2000 250 200 0 PP'!I35))^2</f>
        <v>4.3669499334255948E-7</v>
      </c>
      <c r="J35">
        <f>(2*('2000 250 200 15 PP'!J35-'2000 250 200 0 PP'!J35)/('2000 250 200 15 PP'!J35+'2000 250 200 0 PP'!J35))^2</f>
        <v>3.496990981606889E-7</v>
      </c>
      <c r="K35">
        <f>(2*('2000 250 200 15 PP'!K35-'2000 250 200 0 PP'!K35)/('2000 250 200 15 PP'!K35+'2000 250 200 0 PP'!K35))^2</f>
        <v>2.7672689205055624E-7</v>
      </c>
      <c r="L35">
        <f>(2*('2000 250 200 15 PP'!L35-'2000 250 200 0 PP'!L35)/('2000 250 200 15 PP'!L35+'2000 250 200 0 PP'!L35))^2</f>
        <v>2.1860986134234115E-7</v>
      </c>
      <c r="M35">
        <f>(2*('2000 250 200 15 PP'!M35-'2000 250 200 0 PP'!M35)/('2000 250 200 15 PP'!M35+'2000 250 200 0 PP'!M35))^2</f>
        <v>1.7374729917104322E-7</v>
      </c>
      <c r="N35">
        <f>(2*('2000 250 200 15 PP'!N35-'2000 250 200 0 PP'!N35)/('2000 250 200 15 PP'!N35+'2000 250 200 0 PP'!N35))^2</f>
        <v>3.2503883820879825E-7</v>
      </c>
      <c r="O35">
        <f>(2*('2000 250 200 15 PP'!O35-'2000 250 200 0 PP'!O35)/('2000 250 200 15 PP'!O35+'2000 250 200 0 PP'!O35))^2</f>
        <v>6.4395330123030498E-7</v>
      </c>
      <c r="P35">
        <f>(2*('2000 250 200 15 PP'!P35-'2000 250 200 0 PP'!P35)/('2000 250 200 15 PP'!P35+'2000 250 200 0 PP'!P35))^2</f>
        <v>7.5093621642183338E-7</v>
      </c>
      <c r="Q35">
        <f>(2*('2000 250 200 15 PP'!Q35-'2000 250 200 0 PP'!Q35)/('2000 250 200 15 PP'!Q35+'2000 250 200 0 PP'!Q35))^2</f>
        <v>7.2539188383450847E-7</v>
      </c>
      <c r="R35">
        <f>(2*('2000 250 200 15 PP'!R35-'2000 250 200 0 PP'!R35)/('2000 250 200 15 PP'!R35+'2000 250 200 0 PP'!R35))^2</f>
        <v>6.4023441479803869E-7</v>
      </c>
      <c r="S35">
        <f>(2*('2000 250 200 15 PP'!S35-'2000 250 200 0 PP'!S35)/('2000 250 200 15 PP'!S35+'2000 250 200 0 PP'!S35))^2</f>
        <v>5.5338250662314957E-7</v>
      </c>
      <c r="T35">
        <f>(2*('2000 250 200 15 PP'!T35-'2000 250 200 0 PP'!T35)/('2000 250 200 15 PP'!T35+'2000 250 200 0 PP'!T35))^2</f>
        <v>4.6496585591543585E-7</v>
      </c>
      <c r="U35">
        <f>(2*('2000 250 200 15 PP'!U35-'2000 250 200 0 PP'!U35)/('2000 250 200 15 PP'!U35+'2000 250 200 0 PP'!U35))^2</f>
        <v>3.8352769040059082E-7</v>
      </c>
      <c r="V35">
        <f>(2*('2000 250 200 15 PP'!V35-'2000 250 200 0 PP'!V35)/('2000 250 200 15 PP'!V35+'2000 250 200 0 PP'!V35))^2</f>
        <v>2.1972525756570673E-7</v>
      </c>
      <c r="W35">
        <f>(2*('2000 250 200 15 PP'!W35-'2000 250 200 0 PP'!W35)/('2000 250 200 15 PP'!W35+'2000 250 200 0 PP'!W35))^2</f>
        <v>5.716712838685302E-7</v>
      </c>
      <c r="X35">
        <f>(2*('2000 250 200 15 PP'!X35-'2000 250 200 0 PP'!X35)/('2000 250 200 15 PP'!X35+'2000 250 200 0 PP'!X35))^2</f>
        <v>7.7673081243183452E-7</v>
      </c>
      <c r="Y35">
        <f>(2*('2000 250 200 15 PP'!Y35-'2000 250 200 0 PP'!Y35)/('2000 250 200 15 PP'!Y35+'2000 250 200 0 PP'!Y35))^2</f>
        <v>8.3955722128333963E-7</v>
      </c>
      <c r="Z35">
        <f>(2*('2000 250 200 15 PP'!Z35-'2000 250 200 0 PP'!Z35)/('2000 250 200 15 PP'!Z35+'2000 250 200 0 PP'!Z35))^2</f>
        <v>7.8308198332203191E-7</v>
      </c>
      <c r="AA35">
        <f>(2*('2000 250 200 15 PP'!AA35-'2000 250 200 0 PP'!AA35)/('2000 250 200 15 PP'!AA35+'2000 250 200 0 PP'!AA35))^2</f>
        <v>7.2750389354023704E-7</v>
      </c>
      <c r="AB35">
        <f>(2*('2000 250 200 15 PP'!AB35-'2000 250 200 0 PP'!AB35)/('2000 250 200 15 PP'!AB35+'2000 250 200 0 PP'!AB35))^2</f>
        <v>6.521273526288528E-7</v>
      </c>
      <c r="AC35">
        <f>(2*('2000 250 200 15 PP'!AC35-'2000 250 200 0 PP'!AC35)/('2000 250 200 15 PP'!AC35+'2000 250 200 0 PP'!AC35))^2</f>
        <v>1.3790445549449736E-7</v>
      </c>
      <c r="AD35">
        <f>(2*('2000 250 200 15 PP'!AD35-'2000 250 200 0 PP'!AD35)/('2000 250 200 15 PP'!AD35+'2000 250 200 0 PP'!AD35))^2</f>
        <v>4.688067063404535E-7</v>
      </c>
      <c r="AE35">
        <f>(2*('2000 250 200 15 PP'!AE35-'2000 250 200 0 PP'!AE35)/('2000 250 200 15 PP'!AE35+'2000 250 200 0 PP'!AE35))^2</f>
        <v>7.2895015444508982E-7</v>
      </c>
      <c r="AF35">
        <f>(2*('2000 250 200 15 PP'!AF35-'2000 250 200 0 PP'!AF35)/('2000 250 200 15 PP'!AF35+'2000 250 200 0 PP'!AF35))^2</f>
        <v>8.9790772076741732E-7</v>
      </c>
      <c r="AG35">
        <f>(2*('2000 250 200 15 PP'!AG35-'2000 250 200 0 PP'!AG35)/('2000 250 200 15 PP'!AG35+'2000 250 200 0 PP'!AG35))^2</f>
        <v>8.527367448673072E-7</v>
      </c>
      <c r="AH35">
        <f>(2*('2000 250 200 15 PP'!AH35-'2000 250 200 0 PP'!AH35)/('2000 250 200 15 PP'!AH35+'2000 250 200 0 PP'!AH35))^2</f>
        <v>8.4057187860777473E-7</v>
      </c>
      <c r="AI35">
        <f>(2*('2000 250 200 15 PP'!AI35-'2000 250 200 0 PP'!AI35)/('2000 250 200 15 PP'!AI35+'2000 250 200 0 PP'!AI35))^2</f>
        <v>8.1275618375411855E-8</v>
      </c>
      <c r="AJ35">
        <f>(2*('2000 250 200 15 PP'!AJ35-'2000 250 200 0 PP'!AJ35)/('2000 250 200 15 PP'!AJ35+'2000 250 200 0 PP'!AJ35))^2</f>
        <v>3.6667683837686377E-7</v>
      </c>
      <c r="AK35">
        <f>(2*('2000 250 200 15 PP'!AK35-'2000 250 200 0 PP'!AK35)/('2000 250 200 15 PP'!AK35+'2000 250 200 0 PP'!AK35))^2</f>
        <v>6.2843481324829221E-7</v>
      </c>
      <c r="AL35">
        <f>(2*('2000 250 200 15 PP'!AL35-'2000 250 200 0 PP'!AL35)/('2000 250 200 15 PP'!AL35+'2000 250 200 0 PP'!AL35))^2</f>
        <v>9.3618934651415432E-7</v>
      </c>
      <c r="AM35">
        <f>(2*('2000 250 200 15 PP'!AM35-'2000 250 200 0 PP'!AM35)/('2000 250 200 15 PP'!AM35+'2000 250 200 0 PP'!AM35))^2</f>
        <v>8.650035380467631E-7</v>
      </c>
      <c r="AN35">
        <f>(2*('2000 250 200 15 PP'!AN35-'2000 250 200 0 PP'!AN35)/('2000 250 200 15 PP'!AN35+'2000 250 200 0 PP'!AN35))^2</f>
        <v>4.4574324591203484E-8</v>
      </c>
      <c r="AO35">
        <f>(2*('2000 250 200 15 PP'!AO35-'2000 250 200 0 PP'!AO35)/('2000 250 200 15 PP'!AO35+'2000 250 200 0 PP'!AO35))^2</f>
        <v>2.8243320786679445E-7</v>
      </c>
      <c r="AP35">
        <f>(2*('2000 250 200 15 PP'!AP35-'2000 250 200 0 PP'!AP35)/('2000 250 200 15 PP'!AP35+'2000 250 200 0 PP'!AP35))^2</f>
        <v>4.8451121087062418E-7</v>
      </c>
      <c r="AQ35">
        <f>(2*('2000 250 200 15 PP'!AQ35-'2000 250 200 0 PP'!AQ35)/('2000 250 200 15 PP'!AQ35+'2000 250 200 0 PP'!AQ35))^2</f>
        <v>9.8811952967105711E-7</v>
      </c>
      <c r="AR35">
        <f>(2*('2000 250 200 15 PP'!AR35-'2000 250 200 0 PP'!AR35)/('2000 250 200 15 PP'!AR35+'2000 250 200 0 PP'!AR35))^2</f>
        <v>2.1804913958527055E-8</v>
      </c>
      <c r="AS35">
        <f>(2*('2000 250 200 15 PP'!AS35-'2000 250 200 0 PP'!AS35)/('2000 250 200 15 PP'!AS35+'2000 250 200 0 PP'!AS35))^2</f>
        <v>2.2575293653464564E-7</v>
      </c>
      <c r="AT35">
        <f>(2*('2000 250 200 15 PP'!AT35-'2000 250 200 0 PP'!AT35)/('2000 250 200 15 PP'!AT35+'2000 250 200 0 PP'!AT35))^2</f>
        <v>3.0596545784293047E-7</v>
      </c>
      <c r="AU35">
        <f>(2*('2000 250 200 15 PP'!AU35-'2000 250 200 0 PP'!AU35)/('2000 250 200 15 PP'!AU35+'2000 250 200 0 PP'!AU35))^2</f>
        <v>8.2718328292110901E-9</v>
      </c>
      <c r="AV35">
        <f>(2*('2000 250 200 15 PP'!AV35-'2000 250 200 0 PP'!AV35)/('2000 250 200 15 PP'!AV35+'2000 250 200 0 PP'!AV35))^2</f>
        <v>2.0401480722586603E-7</v>
      </c>
      <c r="AW35">
        <f>(2*('2000 250 200 15 PP'!AW35-'2000 250 200 0 PP'!AW35)/('2000 250 200 15 PP'!AW35+'2000 250 200 0 PP'!AW35))^2</f>
        <v>1.2629424211124986E-9</v>
      </c>
      <c r="AX35">
        <f>('2000 250 200 15 PP'!AX35-'2000 250 200 0 PP'!AX35)^2</f>
        <v>3.1423985076228723E-9</v>
      </c>
      <c r="AY35">
        <f>('2000 250 200 15 PP'!AY35-'2000 250 200 0 PP'!AY35)^2</f>
        <v>7.9111739493330945E-12</v>
      </c>
      <c r="AZ35">
        <f>('2000 250 200 15 PP'!AZ35-'2000 250 200 0 PP'!AZ35)^2</f>
        <v>7.1066613741663208E-10</v>
      </c>
      <c r="BA35">
        <f>('2000 250 200 15 PP'!BA35-'2000 250 200 0 PP'!BA35)^2</f>
        <v>1.1447082936304915E-9</v>
      </c>
      <c r="BB35">
        <f>('2000 250 200 15 PP'!BB35-'2000 250 200 0 PP'!BB35)^2</f>
        <v>1.112492363914196E-9</v>
      </c>
      <c r="BC35">
        <f>('2000 250 200 15 PP'!BC35-'2000 250 200 0 PP'!BC35)^2</f>
        <v>1.0009354007442711E-9</v>
      </c>
      <c r="BD35">
        <f>('2000 250 200 15 PP'!BD35-'2000 250 200 0 PP'!BD35)^2</f>
        <v>8.1312244686515137E-10</v>
      </c>
      <c r="BE35">
        <f>('2000 250 200 15 PP'!BE35-'2000 250 200 0 PP'!BE35)^2</f>
        <v>6.1719553001727664E-10</v>
      </c>
      <c r="BF35">
        <f>('2000 250 200 15 PP'!BF35-'2000 250 200 0 PP'!BF35)^2</f>
        <v>4.3323179276906361E-9</v>
      </c>
      <c r="BG35">
        <f>('2000 250 200 15 PP'!BG35-'2000 250 200 0 PP'!BG35)^2</f>
        <v>2.1709428967293112E-11</v>
      </c>
      <c r="BH35">
        <f>('2000 250 200 15 PP'!BH35-'2000 250 200 0 PP'!BH35)^2</f>
        <v>2.1859001774593237E-10</v>
      </c>
      <c r="BI35">
        <f>('2000 250 200 15 PP'!BI35-'2000 250 200 0 PP'!BI35)^2</f>
        <v>3.6439899386572664E-10</v>
      </c>
      <c r="BJ35">
        <f>('2000 250 200 15 PP'!BJ35-'2000 250 200 0 PP'!BJ35)^2</f>
        <v>2.9306190829493576E-10</v>
      </c>
      <c r="BK35">
        <f>('2000 250 200 15 PP'!BK35-'2000 250 200 0 PP'!BK35)^2</f>
        <v>2.337441816167968E-10</v>
      </c>
      <c r="BL35">
        <f>('2000 250 200 15 PP'!BL35-'2000 250 200 0 PP'!BL35)^2</f>
        <v>1.6992147634719186E-10</v>
      </c>
      <c r="BM35">
        <f>('2000 250 200 15 PP'!BM35-'2000 250 200 0 PP'!BM35)^2</f>
        <v>4.2701288117690257E-9</v>
      </c>
      <c r="BN35">
        <f>('2000 250 200 15 PP'!BN35-'2000 250 200 0 PP'!BN35)^2</f>
        <v>7.1535136601357775E-11</v>
      </c>
      <c r="BO35">
        <f>('2000 250 200 15 PP'!BO35-'2000 250 200 0 PP'!BO35)^2</f>
        <v>4.613759602540756E-11</v>
      </c>
      <c r="BP35">
        <f>('2000 250 200 15 PP'!BP35-'2000 250 200 0 PP'!BP35)^2</f>
        <v>1.0331738549506519E-10</v>
      </c>
      <c r="BQ35">
        <f>('2000 250 200 15 PP'!BQ35-'2000 250 200 0 PP'!BQ35)^2</f>
        <v>6.5795602167396621E-11</v>
      </c>
      <c r="BR35">
        <f>('2000 250 200 15 PP'!BR35-'2000 250 200 0 PP'!BR35)^2</f>
        <v>4.6923500840092568E-11</v>
      </c>
      <c r="BS35">
        <f>('2000 250 200 15 PP'!BS35-'2000 250 200 0 PP'!BS35)^2</f>
        <v>3.806412164210643E-9</v>
      </c>
      <c r="BT35">
        <f>('2000 250 200 15 PP'!BT35-'2000 250 200 0 PP'!BT35)^2</f>
        <v>9.33072387302837E-11</v>
      </c>
      <c r="BU35">
        <f>('2000 250 200 15 PP'!BU35-'2000 250 200 0 PP'!BU35)^2</f>
        <v>5.6228826538590115E-12</v>
      </c>
      <c r="BV35">
        <f>('2000 250 200 15 PP'!BV35-'2000 250 200 0 PP'!BV35)^2</f>
        <v>3.2987638827038461E-11</v>
      </c>
      <c r="BW35">
        <f>('2000 250 200 15 PP'!BW35-'2000 250 200 0 PP'!BW35)^2</f>
        <v>1.5416294386298206E-11</v>
      </c>
      <c r="BX35">
        <f>('2000 250 200 15 PP'!BX35-'2000 250 200 0 PP'!BX35)^2</f>
        <v>3.2671692442789738E-9</v>
      </c>
      <c r="BY35">
        <f>('2000 250 200 15 PP'!BY35-'2000 250 200 0 PP'!BY35)^2</f>
        <v>8.8488509866059079E-11</v>
      </c>
      <c r="BZ35">
        <f>('2000 250 200 15 PP'!BZ35-'2000 250 200 0 PP'!BZ35)^2</f>
        <v>2.6451409517068967E-14</v>
      </c>
      <c r="CA35">
        <f>('2000 250 200 15 PP'!CA35-'2000 250 200 0 PP'!CA35)^2</f>
        <v>1.2692927258160987E-11</v>
      </c>
      <c r="CB35">
        <f>('2000 250 200 15 PP'!CB35-'2000 250 200 0 PP'!CB35)^2</f>
        <v>2.7732939854004914E-9</v>
      </c>
      <c r="CC35">
        <f>('2000 250 200 15 PP'!CC35-'2000 250 200 0 PP'!CC35)^2</f>
        <v>6.9035671250206797E-11</v>
      </c>
      <c r="CD35">
        <f>('2000 250 200 15 PP'!CD35-'2000 250 200 0 PP'!CD35)^2</f>
        <v>3.0985800762473176E-12</v>
      </c>
      <c r="CE35">
        <f>('2000 250 200 15 PP'!CE35-'2000 250 200 0 PP'!CE35)^2</f>
        <v>2.3683905214164353E-9</v>
      </c>
      <c r="CF35">
        <f>('2000 250 200 15 PP'!CF35-'2000 250 200 0 PP'!CF35)^2</f>
        <v>4.4243180884580279E-11</v>
      </c>
      <c r="CG35">
        <f>('2000 250 200 15 PP'!CG35-'2000 250 200 0 PP'!CG35)^2</f>
        <v>2.0657507245726459E-9</v>
      </c>
    </row>
    <row r="36" spans="1:85">
      <c r="A36">
        <f>'2000 250 200 1'!A37</f>
        <v>33</v>
      </c>
      <c r="B36">
        <f t="shared" si="6"/>
        <v>-330</v>
      </c>
      <c r="C36">
        <f>'2000 250 200 1'!B37</f>
        <v>4.5249999999999999E-2</v>
      </c>
      <c r="D36">
        <f t="shared" si="7"/>
        <v>-1.344381416458778</v>
      </c>
      <c r="E36">
        <f>(2*('2000 250 200 15 PP'!E36-'2000 250 200 0 PP'!E36)/('2000 250 200 15 PP'!E36+'2000 250 200 0 PP'!E36))^2</f>
        <v>4.2399536811689332E-7</v>
      </c>
      <c r="F36">
        <f>(2*('2000 250 200 15 PP'!F36-'2000 250 200 0 PP'!F36)/('2000 250 200 15 PP'!F36+'2000 250 200 0 PP'!F36))^2</f>
        <v>6.3318191586127948E-7</v>
      </c>
      <c r="G36">
        <f>(2*('2000 250 200 15 PP'!G36-'2000 250 200 0 PP'!G36)/('2000 250 200 15 PP'!G36+'2000 250 200 0 PP'!G36))^2</f>
        <v>6.2392264576813061E-7</v>
      </c>
      <c r="H36">
        <f>(2*('2000 250 200 15 PP'!H36-'2000 250 200 0 PP'!H36)/('2000 250 200 15 PP'!H36+'2000 250 200 0 PP'!H36))^2</f>
        <v>5.3644407055552333E-7</v>
      </c>
      <c r="I36">
        <f>(2*('2000 250 200 15 PP'!I36-'2000 250 200 0 PP'!I36)/('2000 250 200 15 PP'!I36+'2000 250 200 0 PP'!I36))^2</f>
        <v>4.3742332251456043E-7</v>
      </c>
      <c r="J36">
        <f>(2*('2000 250 200 15 PP'!J36-'2000 250 200 0 PP'!J36)/('2000 250 200 15 PP'!J36+'2000 250 200 0 PP'!J36))^2</f>
        <v>3.4912759813383573E-7</v>
      </c>
      <c r="K36">
        <f>(2*('2000 250 200 15 PP'!K36-'2000 250 200 0 PP'!K36)/('2000 250 200 15 PP'!K36+'2000 250 200 0 PP'!K36))^2</f>
        <v>2.7637973695363219E-7</v>
      </c>
      <c r="L36">
        <f>(2*('2000 250 200 15 PP'!L36-'2000 250 200 0 PP'!L36)/('2000 250 200 15 PP'!L36+'2000 250 200 0 PP'!L36))^2</f>
        <v>2.1882216344994648E-7</v>
      </c>
      <c r="M36">
        <f>(2*('2000 250 200 15 PP'!M36-'2000 250 200 0 PP'!M36)/('2000 250 200 15 PP'!M36+'2000 250 200 0 PP'!M36))^2</f>
        <v>1.7403184265956845E-7</v>
      </c>
      <c r="N36">
        <f>(2*('2000 250 200 15 PP'!N36-'2000 250 200 0 PP'!N36)/('2000 250 200 15 PP'!N36+'2000 250 200 0 PP'!N36))^2</f>
        <v>3.1837969695031372E-7</v>
      </c>
      <c r="O36">
        <f>(2*('2000 250 200 15 PP'!O36-'2000 250 200 0 PP'!O36)/('2000 250 200 15 PP'!O36+'2000 250 200 0 PP'!O36))^2</f>
        <v>6.4230770023087551E-7</v>
      </c>
      <c r="P36">
        <f>(2*('2000 250 200 15 PP'!P36-'2000 250 200 0 PP'!P36)/('2000 250 200 15 PP'!P36+'2000 250 200 0 PP'!P36))^2</f>
        <v>7.5057165277179973E-7</v>
      </c>
      <c r="Q36">
        <f>(2*('2000 250 200 15 PP'!Q36-'2000 250 200 0 PP'!Q36)/('2000 250 200 15 PP'!Q36+'2000 250 200 0 PP'!Q36))^2</f>
        <v>7.2445405105199923E-7</v>
      </c>
      <c r="R36">
        <f>(2*('2000 250 200 15 PP'!R36-'2000 250 200 0 PP'!R36)/('2000 250 200 15 PP'!R36+'2000 250 200 0 PP'!R36))^2</f>
        <v>6.4444713207553946E-7</v>
      </c>
      <c r="S36">
        <f>(2*('2000 250 200 15 PP'!S36-'2000 250 200 0 PP'!S36)/('2000 250 200 15 PP'!S36+'2000 250 200 0 PP'!S36))^2</f>
        <v>5.5213472627201505E-7</v>
      </c>
      <c r="T36">
        <f>(2*('2000 250 200 15 PP'!T36-'2000 250 200 0 PP'!T36)/('2000 250 200 15 PP'!T36+'2000 250 200 0 PP'!T36))^2</f>
        <v>4.6249627033152185E-7</v>
      </c>
      <c r="U36">
        <f>(2*('2000 250 200 15 PP'!U36-'2000 250 200 0 PP'!U36)/('2000 250 200 15 PP'!U36+'2000 250 200 0 PP'!U36))^2</f>
        <v>3.8338623914311194E-7</v>
      </c>
      <c r="V36">
        <f>(2*('2000 250 200 15 PP'!V36-'2000 250 200 0 PP'!V36)/('2000 250 200 15 PP'!V36+'2000 250 200 0 PP'!V36))^2</f>
        <v>2.1229218885571914E-7</v>
      </c>
      <c r="W36">
        <f>(2*('2000 250 200 15 PP'!W36-'2000 250 200 0 PP'!W36)/('2000 250 200 15 PP'!W36+'2000 250 200 0 PP'!W36))^2</f>
        <v>5.6922555027379559E-7</v>
      </c>
      <c r="X36">
        <f>(2*('2000 250 200 15 PP'!X36-'2000 250 200 0 PP'!X36)/('2000 250 200 15 PP'!X36+'2000 250 200 0 PP'!X36))^2</f>
        <v>7.7695642721125547E-7</v>
      </c>
      <c r="Y36">
        <f>(2*('2000 250 200 15 PP'!Y36-'2000 250 200 0 PP'!Y36)/('2000 250 200 15 PP'!Y36+'2000 250 200 0 PP'!Y36))^2</f>
        <v>8.3127258708502407E-7</v>
      </c>
      <c r="Z36">
        <f>(2*('2000 250 200 15 PP'!Z36-'2000 250 200 0 PP'!Z36)/('2000 250 200 15 PP'!Z36+'2000 250 200 0 PP'!Z36))^2</f>
        <v>7.9704834241721897E-7</v>
      </c>
      <c r="AA36">
        <f>(2*('2000 250 200 15 PP'!AA36-'2000 250 200 0 PP'!AA36)/('2000 250 200 15 PP'!AA36+'2000 250 200 0 PP'!AA36))^2</f>
        <v>7.2900119552133112E-7</v>
      </c>
      <c r="AB36">
        <f>(2*('2000 250 200 15 PP'!AB36-'2000 250 200 0 PP'!AB36)/('2000 250 200 15 PP'!AB36+'2000 250 200 0 PP'!AB36))^2</f>
        <v>6.4371892843581266E-7</v>
      </c>
      <c r="AC36">
        <f>(2*('2000 250 200 15 PP'!AC36-'2000 250 200 0 PP'!AC36)/('2000 250 200 15 PP'!AC36+'2000 250 200 0 PP'!AC36))^2</f>
        <v>1.3045331930310849E-7</v>
      </c>
      <c r="AD36">
        <f>(2*('2000 250 200 15 PP'!AD36-'2000 250 200 0 PP'!AD36)/('2000 250 200 15 PP'!AD36+'2000 250 200 0 PP'!AD36))^2</f>
        <v>4.6522515714610037E-7</v>
      </c>
      <c r="AE36">
        <f>(2*('2000 250 200 15 PP'!AE36-'2000 250 200 0 PP'!AE36)/('2000 250 200 15 PP'!AE36+'2000 250 200 0 PP'!AE36))^2</f>
        <v>7.3545077965163404E-7</v>
      </c>
      <c r="AF36">
        <f>(2*('2000 250 200 15 PP'!AF36-'2000 250 200 0 PP'!AF36)/('2000 250 200 15 PP'!AF36+'2000 250 200 0 PP'!AF36))^2</f>
        <v>8.6616151381739866E-7</v>
      </c>
      <c r="AG36">
        <f>(2*('2000 250 200 15 PP'!AG36-'2000 250 200 0 PP'!AG36)/('2000 250 200 15 PP'!AG36+'2000 250 200 0 PP'!AG36))^2</f>
        <v>8.8303762570931202E-7</v>
      </c>
      <c r="AH36">
        <f>(2*('2000 250 200 15 PP'!AH36-'2000 250 200 0 PP'!AH36)/('2000 250 200 15 PP'!AH36+'2000 250 200 0 PP'!AH36))^2</f>
        <v>8.5802116205462821E-7</v>
      </c>
      <c r="AI36">
        <f>(2*('2000 250 200 15 PP'!AI36-'2000 250 200 0 PP'!AI36)/('2000 250 200 15 PP'!AI36+'2000 250 200 0 PP'!AI36))^2</f>
        <v>7.4434237665321434E-8</v>
      </c>
      <c r="AJ36">
        <f>(2*('2000 250 200 15 PP'!AJ36-'2000 250 200 0 PP'!AJ36)/('2000 250 200 15 PP'!AJ36+'2000 250 200 0 PP'!AJ36))^2</f>
        <v>3.5988817552282836E-7</v>
      </c>
      <c r="AK36">
        <f>(2*('2000 250 200 15 PP'!AK36-'2000 250 200 0 PP'!AK36)/('2000 250 200 15 PP'!AK36+'2000 250 200 0 PP'!AK36))^2</f>
        <v>6.5610935802347141E-7</v>
      </c>
      <c r="AL36">
        <f>(2*('2000 250 200 15 PP'!AL36-'2000 250 200 0 PP'!AL36)/('2000 250 200 15 PP'!AL36+'2000 250 200 0 PP'!AL36))^2</f>
        <v>8.5231290477315356E-7</v>
      </c>
      <c r="AM36">
        <f>(2*('2000 250 200 15 PP'!AM36-'2000 250 200 0 PP'!AM36)/('2000 250 200 15 PP'!AM36+'2000 250 200 0 PP'!AM36))^2</f>
        <v>9.0844318459646007E-7</v>
      </c>
      <c r="AN36">
        <f>(2*('2000 250 200 15 PP'!AN36-'2000 250 200 0 PP'!AN36)/('2000 250 200 15 PP'!AN36+'2000 250 200 0 PP'!AN36))^2</f>
        <v>3.8936512997804841E-8</v>
      </c>
      <c r="AO36">
        <f>(2*('2000 250 200 15 PP'!AO36-'2000 250 200 0 PP'!AO36)/('2000 250 200 15 PP'!AO36+'2000 250 200 0 PP'!AO36))^2</f>
        <v>2.6702539518267541E-7</v>
      </c>
      <c r="AP36">
        <f>(2*('2000 250 200 15 PP'!AP36-'2000 250 200 0 PP'!AP36)/('2000 250 200 15 PP'!AP36+'2000 250 200 0 PP'!AP36))^2</f>
        <v>5.5860636313953898E-7</v>
      </c>
      <c r="AQ36">
        <f>(2*('2000 250 200 15 PP'!AQ36-'2000 250 200 0 PP'!AQ36)/('2000 250 200 15 PP'!AQ36+'2000 250 200 0 PP'!AQ36))^2</f>
        <v>8.1378178429619634E-7</v>
      </c>
      <c r="AR36">
        <f>(2*('2000 250 200 15 PP'!AR36-'2000 250 200 0 PP'!AR36)/('2000 250 200 15 PP'!AR36+'2000 250 200 0 PP'!AR36))^2</f>
        <v>1.7964183554153118E-8</v>
      </c>
      <c r="AS36">
        <f>(2*('2000 250 200 15 PP'!AS36-'2000 250 200 0 PP'!AS36)/('2000 250 200 15 PP'!AS36+'2000 250 200 0 PP'!AS36))^2</f>
        <v>1.9171336366497686E-7</v>
      </c>
      <c r="AT36">
        <f>(2*('2000 250 200 15 PP'!AT36-'2000 250 200 0 PP'!AT36)/('2000 250 200 15 PP'!AT36+'2000 250 200 0 PP'!AT36))^2</f>
        <v>4.5315983305814986E-7</v>
      </c>
      <c r="AU36">
        <f>(2*('2000 250 200 15 PP'!AU36-'2000 250 200 0 PP'!AU36)/('2000 250 200 15 PP'!AU36+'2000 250 200 0 PP'!AU36))^2</f>
        <v>6.6263008600403555E-9</v>
      </c>
      <c r="AV36">
        <f>(2*('2000 250 200 15 PP'!AV36-'2000 250 200 0 PP'!AV36)/('2000 250 200 15 PP'!AV36+'2000 250 200 0 PP'!AV36))^2</f>
        <v>1.3476809015945844E-7</v>
      </c>
      <c r="AW36">
        <f>(2*('2000 250 200 15 PP'!AW36-'2000 250 200 0 PP'!AW36)/('2000 250 200 15 PP'!AW36+'2000 250 200 0 PP'!AW36))^2</f>
        <v>1.4065652241179417E-9</v>
      </c>
      <c r="AX36">
        <f>('2000 250 200 15 PP'!AX36-'2000 250 200 0 PP'!AX36)^2</f>
        <v>3.2926473417773418E-9</v>
      </c>
      <c r="AY36">
        <f>('2000 250 200 15 PP'!AY36-'2000 250 200 0 PP'!AY36)^2</f>
        <v>6.6865123980036381E-12</v>
      </c>
      <c r="AZ36">
        <f>('2000 250 200 15 PP'!AZ36-'2000 250 200 0 PP'!AZ36)^2</f>
        <v>7.0696976947104364E-10</v>
      </c>
      <c r="BA36">
        <f>('2000 250 200 15 PP'!BA36-'2000 250 200 0 PP'!BA36)^2</f>
        <v>1.13150938698228E-9</v>
      </c>
      <c r="BB36">
        <f>('2000 250 200 15 PP'!BB36-'2000 250 200 0 PP'!BB36)^2</f>
        <v>1.145864997916703E-9</v>
      </c>
      <c r="BC36">
        <f>('2000 250 200 15 PP'!BC36-'2000 250 200 0 PP'!BC36)^2</f>
        <v>9.9624204098872139E-10</v>
      </c>
      <c r="BD36">
        <f>('2000 250 200 15 PP'!BD36-'2000 250 200 0 PP'!BD36)^2</f>
        <v>7.9770886282878111E-10</v>
      </c>
      <c r="BE36">
        <f>('2000 250 200 15 PP'!BE36-'2000 250 200 0 PP'!BE36)^2</f>
        <v>6.1441983606497294E-10</v>
      </c>
      <c r="BF36">
        <f>('2000 250 200 15 PP'!BF36-'2000 250 200 0 PP'!BF36)^2</f>
        <v>4.5316463607266733E-9</v>
      </c>
      <c r="BG36">
        <f>('2000 250 200 15 PP'!BG36-'2000 250 200 0 PP'!BG36)^2</f>
        <v>2.3818832511746614E-11</v>
      </c>
      <c r="BH36">
        <f>('2000 250 200 15 PP'!BH36-'2000 250 200 0 PP'!BH36)^2</f>
        <v>2.1854683487890244E-10</v>
      </c>
      <c r="BI36">
        <f>('2000 250 200 15 PP'!BI36-'2000 250 200 0 PP'!BI36)^2</f>
        <v>3.5002721104205371E-10</v>
      </c>
      <c r="BJ36">
        <f>('2000 250 200 15 PP'!BJ36-'2000 250 200 0 PP'!BJ36)^2</f>
        <v>3.0992656079065915E-10</v>
      </c>
      <c r="BK36">
        <f>('2000 250 200 15 PP'!BK36-'2000 250 200 0 PP'!BK36)^2</f>
        <v>2.354584474383799E-10</v>
      </c>
      <c r="BL36">
        <f>('2000 250 200 15 PP'!BL36-'2000 250 200 0 PP'!BL36)^2</f>
        <v>1.6451319710171089E-10</v>
      </c>
      <c r="BM36">
        <f>('2000 250 200 15 PP'!BM36-'2000 250 200 0 PP'!BM36)^2</f>
        <v>4.4684134918817461E-9</v>
      </c>
      <c r="BN36">
        <f>('2000 250 200 15 PP'!BN36-'2000 250 200 0 PP'!BN36)^2</f>
        <v>7.5484208428005111E-11</v>
      </c>
      <c r="BO36">
        <f>('2000 250 200 15 PP'!BO36-'2000 250 200 0 PP'!BO36)^2</f>
        <v>4.8992009559951295E-11</v>
      </c>
      <c r="BP36">
        <f>('2000 250 200 15 PP'!BP36-'2000 250 200 0 PP'!BP36)^2</f>
        <v>9.1388267178350876E-11</v>
      </c>
      <c r="BQ36">
        <f>('2000 250 200 15 PP'!BQ36-'2000 250 200 0 PP'!BQ36)^2</f>
        <v>7.233968416516927E-11</v>
      </c>
      <c r="BR36">
        <f>('2000 250 200 15 PP'!BR36-'2000 250 200 0 PP'!BR36)^2</f>
        <v>4.9247991311108511E-11</v>
      </c>
      <c r="BS36">
        <f>('2000 250 200 15 PP'!BS36-'2000 250 200 0 PP'!BS36)^2</f>
        <v>3.9875786925852386E-9</v>
      </c>
      <c r="BT36">
        <f>('2000 250 200 15 PP'!BT36-'2000 250 200 0 PP'!BT36)^2</f>
        <v>9.98156014358582E-11</v>
      </c>
      <c r="BU36">
        <f>('2000 250 200 15 PP'!BU36-'2000 250 200 0 PP'!BU36)^2</f>
        <v>8.4657068182649081E-12</v>
      </c>
      <c r="BV36">
        <f>('2000 250 200 15 PP'!BV36-'2000 250 200 0 PP'!BV36)^2</f>
        <v>2.4500892539637614E-11</v>
      </c>
      <c r="BW36">
        <f>('2000 250 200 15 PP'!BW36-'2000 250 200 0 PP'!BW36)^2</f>
        <v>1.7468622249749616E-11</v>
      </c>
      <c r="BX36">
        <f>('2000 250 200 15 PP'!BX36-'2000 250 200 0 PP'!BX36)^2</f>
        <v>3.4211157609979516E-9</v>
      </c>
      <c r="BY36">
        <f>('2000 250 200 15 PP'!BY36-'2000 250 200 0 PP'!BY36)^2</f>
        <v>1.0036046166053783E-10</v>
      </c>
      <c r="BZ36">
        <f>('2000 250 200 15 PP'!BZ36-'2000 250 200 0 PP'!BZ36)^2</f>
        <v>6.7016133613798806E-13</v>
      </c>
      <c r="CA36">
        <f>('2000 250 200 15 PP'!CA36-'2000 250 200 0 PP'!CA36)^2</f>
        <v>7.0540529973551186E-12</v>
      </c>
      <c r="CB36">
        <f>('2000 250 200 15 PP'!CB36-'2000 250 200 0 PP'!CB36)^2</f>
        <v>2.8878339088207376E-9</v>
      </c>
      <c r="CC36">
        <f>('2000 250 200 15 PP'!CC36-'2000 250 200 0 PP'!CC36)^2</f>
        <v>8.920335061929788E-11</v>
      </c>
      <c r="CD36">
        <f>('2000 250 200 15 PP'!CD36-'2000 250 200 0 PP'!CD36)^2</f>
        <v>6.9693718058795889E-14</v>
      </c>
      <c r="CE36">
        <f>('2000 250 200 15 PP'!CE36-'2000 250 200 0 PP'!CE36)^2</f>
        <v>2.4249735746843699E-9</v>
      </c>
      <c r="CF36">
        <f>('2000 250 200 15 PP'!CF36-'2000 250 200 0 PP'!CF36)^2</f>
        <v>7.3977883336405397E-11</v>
      </c>
      <c r="CG36">
        <f>('2000 250 200 15 PP'!CG36-'2000 250 200 0 PP'!CG36)^2</f>
        <v>2.0386310272965734E-9</v>
      </c>
    </row>
    <row r="37" spans="1:85">
      <c r="A37">
        <f>'2000 250 200 1'!A38</f>
        <v>34</v>
      </c>
      <c r="B37">
        <f t="shared" si="6"/>
        <v>-340</v>
      </c>
      <c r="C37">
        <f>'2000 250 200 1'!B38</f>
        <v>5.0799999999999998E-2</v>
      </c>
      <c r="D37">
        <f t="shared" si="7"/>
        <v>-1.2941362877160807</v>
      </c>
      <c r="E37">
        <f>(2*('2000 250 200 15 PP'!E37-'2000 250 200 0 PP'!E37)/('2000 250 200 15 PP'!E37+'2000 250 200 0 PP'!E37))^2</f>
        <v>4.1218621845745865E-7</v>
      </c>
      <c r="F37">
        <f>(2*('2000 250 200 15 PP'!F37-'2000 250 200 0 PP'!F37)/('2000 250 200 15 PP'!F37+'2000 250 200 0 PP'!F37))^2</f>
        <v>6.3201601353003299E-7</v>
      </c>
      <c r="G37">
        <f>(2*('2000 250 200 15 PP'!G37-'2000 250 200 0 PP'!G37)/('2000 250 200 15 PP'!G37+'2000 250 200 0 PP'!G37))^2</f>
        <v>6.2373615323402516E-7</v>
      </c>
      <c r="H37">
        <f>(2*('2000 250 200 15 PP'!H37-'2000 250 200 0 PP'!H37)/('2000 250 200 15 PP'!H37+'2000 250 200 0 PP'!H37))^2</f>
        <v>5.3668916397995725E-7</v>
      </c>
      <c r="I37">
        <f>(2*('2000 250 200 15 PP'!I37-'2000 250 200 0 PP'!I37)/('2000 250 200 15 PP'!I37+'2000 250 200 0 PP'!I37))^2</f>
        <v>4.3819365860442865E-7</v>
      </c>
      <c r="J37">
        <f>(2*('2000 250 200 15 PP'!J37-'2000 250 200 0 PP'!J37)/('2000 250 200 15 PP'!J37+'2000 250 200 0 PP'!J37))^2</f>
        <v>3.4829056544057729E-7</v>
      </c>
      <c r="K37">
        <f>(2*('2000 250 200 15 PP'!K37-'2000 250 200 0 PP'!K37)/('2000 250 200 15 PP'!K37+'2000 250 200 0 PP'!K37))^2</f>
        <v>2.7592717256655484E-7</v>
      </c>
      <c r="L37">
        <f>(2*('2000 250 200 15 PP'!L37-'2000 250 200 0 PP'!L37)/('2000 250 200 15 PP'!L37+'2000 250 200 0 PP'!L37))^2</f>
        <v>2.1909654437450578E-7</v>
      </c>
      <c r="M37">
        <f>(2*('2000 250 200 15 PP'!M37-'2000 250 200 0 PP'!M37)/('2000 250 200 15 PP'!M37+'2000 250 200 0 PP'!M37))^2</f>
        <v>1.7430355210629325E-7</v>
      </c>
      <c r="N37">
        <f>(2*('2000 250 200 15 PP'!N37-'2000 250 200 0 PP'!N37)/('2000 250 200 15 PP'!N37+'2000 250 200 0 PP'!N37))^2</f>
        <v>3.0255903067106233E-7</v>
      </c>
      <c r="O37">
        <f>(2*('2000 250 200 15 PP'!O37-'2000 250 200 0 PP'!O37)/('2000 250 200 15 PP'!O37+'2000 250 200 0 PP'!O37))^2</f>
        <v>6.4017101318638083E-7</v>
      </c>
      <c r="P37">
        <f>(2*('2000 250 200 15 PP'!P37-'2000 250 200 0 PP'!P37)/('2000 250 200 15 PP'!P37+'2000 250 200 0 PP'!P37))^2</f>
        <v>7.4971565570977256E-7</v>
      </c>
      <c r="Q37">
        <f>(2*('2000 250 200 15 PP'!Q37-'2000 250 200 0 PP'!Q37)/('2000 250 200 15 PP'!Q37+'2000 250 200 0 PP'!Q37))^2</f>
        <v>7.2356537631261934E-7</v>
      </c>
      <c r="R37">
        <f>(2*('2000 250 200 15 PP'!R37-'2000 250 200 0 PP'!R37)/('2000 250 200 15 PP'!R37+'2000 250 200 0 PP'!R37))^2</f>
        <v>6.4955605351341137E-7</v>
      </c>
      <c r="S37">
        <f>(2*('2000 250 200 15 PP'!S37-'2000 250 200 0 PP'!S37)/('2000 250 200 15 PP'!S37+'2000 250 200 0 PP'!S37))^2</f>
        <v>5.5012392117371808E-7</v>
      </c>
      <c r="T37">
        <f>(2*('2000 250 200 15 PP'!T37-'2000 250 200 0 PP'!T37)/('2000 250 200 15 PP'!T37+'2000 250 200 0 PP'!T37))^2</f>
        <v>4.5929568319679058E-7</v>
      </c>
      <c r="U37">
        <f>(2*('2000 250 200 15 PP'!U37-'2000 250 200 0 PP'!U37)/('2000 250 200 15 PP'!U37+'2000 250 200 0 PP'!U37))^2</f>
        <v>3.8363030279555318E-7</v>
      </c>
      <c r="V37">
        <f>(2*('2000 250 200 15 PP'!V37-'2000 250 200 0 PP'!V37)/('2000 250 200 15 PP'!V37+'2000 250 200 0 PP'!V37))^2</f>
        <v>1.9440808029855413E-7</v>
      </c>
      <c r="W37">
        <f>(2*('2000 250 200 15 PP'!W37-'2000 250 200 0 PP'!W37)/('2000 250 200 15 PP'!W37+'2000 250 200 0 PP'!W37))^2</f>
        <v>5.6629196891409441E-7</v>
      </c>
      <c r="X37">
        <f>(2*('2000 250 200 15 PP'!X37-'2000 250 200 0 PP'!X37)/('2000 250 200 15 PP'!X37+'2000 250 200 0 PP'!X37))^2</f>
        <v>7.7613603636053273E-7</v>
      </c>
      <c r="Y37">
        <f>(2*('2000 250 200 15 PP'!Y37-'2000 250 200 0 PP'!Y37)/('2000 250 200 15 PP'!Y37+'2000 250 200 0 PP'!Y37))^2</f>
        <v>8.2190231487962428E-7</v>
      </c>
      <c r="Z37">
        <f>(2*('2000 250 200 15 PP'!Z37-'2000 250 200 0 PP'!Z37)/('2000 250 200 15 PP'!Z37+'2000 250 200 0 PP'!Z37))^2</f>
        <v>8.1501662827513133E-7</v>
      </c>
      <c r="AA37">
        <f>(2*('2000 250 200 15 PP'!AA37-'2000 250 200 0 PP'!AA37)/('2000 250 200 15 PP'!AA37+'2000 250 200 0 PP'!AA37))^2</f>
        <v>7.2971017693584461E-7</v>
      </c>
      <c r="AB37">
        <f>(2*('2000 250 200 15 PP'!AB37-'2000 250 200 0 PP'!AB37)/('2000 250 200 15 PP'!AB37+'2000 250 200 0 PP'!AB37))^2</f>
        <v>6.3176804909422994E-7</v>
      </c>
      <c r="AC37">
        <f>(2*('2000 250 200 15 PP'!AC37-'2000 250 200 0 PP'!AC37)/('2000 250 200 15 PP'!AC37+'2000 250 200 0 PP'!AC37))^2</f>
        <v>1.12399507964033E-7</v>
      </c>
      <c r="AD37">
        <f>(2*('2000 250 200 15 PP'!AD37-'2000 250 200 0 PP'!AD37)/('2000 250 200 15 PP'!AD37+'2000 250 200 0 PP'!AD37))^2</f>
        <v>4.6141429579706088E-7</v>
      </c>
      <c r="AE37">
        <f>(2*('2000 250 200 15 PP'!AE37-'2000 250 200 0 PP'!AE37)/('2000 250 200 15 PP'!AE37+'2000 250 200 0 PP'!AE37))^2</f>
        <v>7.4099529273667445E-7</v>
      </c>
      <c r="AF37">
        <f>(2*('2000 250 200 15 PP'!AF37-'2000 250 200 0 PP'!AF37)/('2000 250 200 15 PP'!AF37+'2000 250 200 0 PP'!AF37))^2</f>
        <v>8.2880613423009039E-7</v>
      </c>
      <c r="AG37">
        <f>(2*('2000 250 200 15 PP'!AG37-'2000 250 200 0 PP'!AG37)/('2000 250 200 15 PP'!AG37+'2000 250 200 0 PP'!AG37))^2</f>
        <v>9.2402451751508165E-7</v>
      </c>
      <c r="AH37">
        <f>(2*('2000 250 200 15 PP'!AH37-'2000 250 200 0 PP'!AH37)/('2000 250 200 15 PP'!AH37+'2000 250 200 0 PP'!AH37))^2</f>
        <v>8.7952948366317822E-7</v>
      </c>
      <c r="AI37">
        <f>(2*('2000 250 200 15 PP'!AI37-'2000 250 200 0 PP'!AI37)/('2000 250 200 15 PP'!AI37+'2000 250 200 0 PP'!AI37))^2</f>
        <v>5.784665436810609E-8</v>
      </c>
      <c r="AJ37">
        <f>(2*('2000 250 200 15 PP'!AJ37-'2000 250 200 0 PP'!AJ37)/('2000 250 200 15 PP'!AJ37+'2000 250 200 0 PP'!AJ37))^2</f>
        <v>3.5316495783508439E-7</v>
      </c>
      <c r="AK37">
        <f>(2*('2000 250 200 15 PP'!AK37-'2000 250 200 0 PP'!AK37)/('2000 250 200 15 PP'!AK37+'2000 250 200 0 PP'!AK37))^2</f>
        <v>6.864706219000289E-7</v>
      </c>
      <c r="AL37">
        <f>(2*('2000 250 200 15 PP'!AL37-'2000 250 200 0 PP'!AL37)/('2000 250 200 15 PP'!AL37+'2000 250 200 0 PP'!AL37))^2</f>
        <v>7.538941594709665E-7</v>
      </c>
      <c r="AM37">
        <f>(2*('2000 250 200 15 PP'!AM37-'2000 250 200 0 PP'!AM37)/('2000 250 200 15 PP'!AM37+'2000 250 200 0 PP'!AM37))^2</f>
        <v>9.6966802297160402E-7</v>
      </c>
      <c r="AN37">
        <f>(2*('2000 250 200 15 PP'!AN37-'2000 250 200 0 PP'!AN37)/('2000 250 200 15 PP'!AN37+'2000 250 200 0 PP'!AN37))^2</f>
        <v>2.522690263251285E-8</v>
      </c>
      <c r="AO37">
        <f>(2*('2000 250 200 15 PP'!AO37-'2000 250 200 0 PP'!AO37)/('2000 250 200 15 PP'!AO37+'2000 250 200 0 PP'!AO37))^2</f>
        <v>2.5154745164507675E-7</v>
      </c>
      <c r="AP37">
        <f>(2*('2000 250 200 15 PP'!AP37-'2000 250 200 0 PP'!AP37)/('2000 250 200 15 PP'!AP37+'2000 250 200 0 PP'!AP37))^2</f>
        <v>6.5052941397914926E-7</v>
      </c>
      <c r="AQ37">
        <f>(2*('2000 250 200 15 PP'!AQ37-'2000 250 200 0 PP'!AQ37)/('2000 250 200 15 PP'!AQ37+'2000 250 200 0 PP'!AQ37))^2</f>
        <v>6.179562814984041E-7</v>
      </c>
      <c r="AR37">
        <f>(2*('2000 250 200 15 PP'!AR37-'2000 250 200 0 PP'!AR37)/('2000 250 200 15 PP'!AR37+'2000 250 200 0 PP'!AR37))^2</f>
        <v>8.2632118246916066E-9</v>
      </c>
      <c r="AS37">
        <f>(2*('2000 250 200 15 PP'!AS37-'2000 250 200 0 PP'!AS37)/('2000 250 200 15 PP'!AS37+'2000 250 200 0 PP'!AS37))^2</f>
        <v>1.5778401308378358E-7</v>
      </c>
      <c r="AT37">
        <f>(2*('2000 250 200 15 PP'!AT37-'2000 250 200 0 PP'!AT37)/('2000 250 200 15 PP'!AT37+'2000 250 200 0 PP'!AT37))^2</f>
        <v>6.6646199241290154E-7</v>
      </c>
      <c r="AU37">
        <f>(2*('2000 250 200 15 PP'!AU37-'2000 250 200 0 PP'!AU37)/('2000 250 200 15 PP'!AU37+'2000 250 200 0 PP'!AU37))^2</f>
        <v>1.4305982471843019E-9</v>
      </c>
      <c r="AV37">
        <f>(2*('2000 250 200 15 PP'!AV37-'2000 250 200 0 PP'!AV37)/('2000 250 200 15 PP'!AV37+'2000 250 200 0 PP'!AV37))^2</f>
        <v>7.3569453989310571E-8</v>
      </c>
      <c r="AW37">
        <f>(2*('2000 250 200 15 PP'!AW37-'2000 250 200 0 PP'!AW37)/('2000 250 200 15 PP'!AW37+'2000 250 200 0 PP'!AW37))^2</f>
        <v>3.7798558106862425E-12</v>
      </c>
      <c r="AX37">
        <f>('2000 250 200 15 PP'!AX37-'2000 250 200 0 PP'!AX37)^2</f>
        <v>3.6867224822802757E-9</v>
      </c>
      <c r="AY37">
        <f>('2000 250 200 15 PP'!AY37-'2000 250 200 0 PP'!AY37)^2</f>
        <v>5.3526769642949997E-12</v>
      </c>
      <c r="AZ37">
        <f>('2000 250 200 15 PP'!AZ37-'2000 250 200 0 PP'!AZ37)^2</f>
        <v>6.9997366033313146E-10</v>
      </c>
      <c r="BA37">
        <f>('2000 250 200 15 PP'!BA37-'2000 250 200 0 PP'!BA37)^2</f>
        <v>1.1183404956028498E-9</v>
      </c>
      <c r="BB37">
        <f>('2000 250 200 15 PP'!BB37-'2000 250 200 0 PP'!BB37)^2</f>
        <v>1.1882100944740644E-9</v>
      </c>
      <c r="BC37">
        <f>('2000 250 200 15 PP'!BC37-'2000 250 200 0 PP'!BC37)^2</f>
        <v>9.877572525363544E-10</v>
      </c>
      <c r="BD37">
        <f>('2000 250 200 15 PP'!BD37-'2000 250 200 0 PP'!BD37)^2</f>
        <v>7.7790212163275331E-10</v>
      </c>
      <c r="BE37">
        <f>('2000 250 200 15 PP'!BE37-'2000 250 200 0 PP'!BE37)^2</f>
        <v>6.1363496849594875E-10</v>
      </c>
      <c r="BF37">
        <f>('2000 250 200 15 PP'!BF37-'2000 250 200 0 PP'!BF37)^2</f>
        <v>5.0620497886858983E-9</v>
      </c>
      <c r="BG37">
        <f>('2000 250 200 15 PP'!BG37-'2000 250 200 0 PP'!BG37)^2</f>
        <v>2.6337382037479822E-11</v>
      </c>
      <c r="BH37">
        <f>('2000 250 200 15 PP'!BH37-'2000 250 200 0 PP'!BH37)^2</f>
        <v>2.1666953142676102E-10</v>
      </c>
      <c r="BI37">
        <f>('2000 250 200 15 PP'!BI37-'2000 250 200 0 PP'!BI37)^2</f>
        <v>3.3415063177749362E-10</v>
      </c>
      <c r="BJ37">
        <f>('2000 250 200 15 PP'!BJ37-'2000 250 200 0 PP'!BJ37)^2</f>
        <v>3.3228319918523351E-10</v>
      </c>
      <c r="BK37">
        <f>('2000 250 200 15 PP'!BK37-'2000 250 200 0 PP'!BK37)^2</f>
        <v>2.3664816848960426E-10</v>
      </c>
      <c r="BL37">
        <f>('2000 250 200 15 PP'!BL37-'2000 250 200 0 PP'!BL37)^2</f>
        <v>1.5694614168276705E-10</v>
      </c>
      <c r="BM37">
        <f>('2000 250 200 15 PP'!BM37-'2000 250 200 0 PP'!BM37)^2</f>
        <v>5.0097162530974634E-9</v>
      </c>
      <c r="BN37">
        <f>('2000 250 200 15 PP'!BN37-'2000 250 200 0 PP'!BN37)^2</f>
        <v>7.9619458129574744E-11</v>
      </c>
      <c r="BO37">
        <f>('2000 250 200 15 PP'!BO37-'2000 250 200 0 PP'!BO37)^2</f>
        <v>5.1518689410987155E-11</v>
      </c>
      <c r="BP37">
        <f>('2000 250 200 15 PP'!BP37-'2000 250 200 0 PP'!BP37)^2</f>
        <v>7.8061791204956996E-11</v>
      </c>
      <c r="BQ37">
        <f>('2000 250 200 15 PP'!BQ37-'2000 250 200 0 PP'!BQ37)^2</f>
        <v>8.1527360597430903E-11</v>
      </c>
      <c r="BR37">
        <f>('2000 250 200 15 PP'!BR37-'2000 250 200 0 PP'!BR37)^2</f>
        <v>5.2170225120006342E-11</v>
      </c>
      <c r="BS37">
        <f>('2000 250 200 15 PP'!BS37-'2000 250 200 0 PP'!BS37)^2</f>
        <v>4.4996720645324924E-9</v>
      </c>
      <c r="BT37">
        <f>('2000 250 200 15 PP'!BT37-'2000 250 200 0 PP'!BT37)^2</f>
        <v>1.0635770000618016E-10</v>
      </c>
      <c r="BU37">
        <f>('2000 250 200 15 PP'!BU37-'2000 250 200 0 PP'!BU37)^2</f>
        <v>1.2173433832260188E-11</v>
      </c>
      <c r="BV37">
        <f>('2000 250 200 15 PP'!BV37-'2000 250 200 0 PP'!BV37)^2</f>
        <v>1.5742093448336644E-11</v>
      </c>
      <c r="BW37">
        <f>('2000 250 200 15 PP'!BW37-'2000 250 200 0 PP'!BW37)^2</f>
        <v>2.0496877910860585E-11</v>
      </c>
      <c r="BX37">
        <f>('2000 250 200 15 PP'!BX37-'2000 250 200 0 PP'!BX37)^2</f>
        <v>3.8853230302956075E-9</v>
      </c>
      <c r="BY37">
        <f>('2000 250 200 15 PP'!BY37-'2000 250 200 0 PP'!BY37)^2</f>
        <v>1.132912572450898E-10</v>
      </c>
      <c r="BZ37">
        <f>('2000 250 200 15 PP'!BZ37-'2000 250 200 0 PP'!BZ37)^2</f>
        <v>3.8031209884616361E-12</v>
      </c>
      <c r="CA37">
        <f>('2000 250 200 15 PP'!CA37-'2000 250 200 0 PP'!CA37)^2</f>
        <v>2.2868874449351367E-12</v>
      </c>
      <c r="CB37">
        <f>('2000 250 200 15 PP'!CB37-'2000 250 200 0 PP'!CB37)^2</f>
        <v>3.2873710514391767E-9</v>
      </c>
      <c r="CC37">
        <f>('2000 250 200 15 PP'!CC37-'2000 250 200 0 PP'!CC37)^2</f>
        <v>1.1402800216674122E-10</v>
      </c>
      <c r="CD37">
        <f>('2000 250 200 15 PP'!CD37-'2000 250 200 0 PP'!CD37)^2</f>
        <v>2.312772710572901E-12</v>
      </c>
      <c r="CE37">
        <f>('2000 250 200 15 PP'!CE37-'2000 250 200 0 PP'!CE37)^2</f>
        <v>2.7362829943278477E-9</v>
      </c>
      <c r="CF37">
        <f>('2000 250 200 15 PP'!CF37-'2000 250 200 0 PP'!CF37)^2</f>
        <v>1.1680480581863284E-10</v>
      </c>
      <c r="CG37">
        <f>('2000 250 200 15 PP'!CG37-'2000 250 200 0 PP'!CG37)^2</f>
        <v>2.2306825332145317E-9</v>
      </c>
    </row>
    <row r="38" spans="1:85">
      <c r="A38">
        <f>'2000 250 200 1'!A39</f>
        <v>35</v>
      </c>
      <c r="B38">
        <f t="shared" si="6"/>
        <v>-350</v>
      </c>
      <c r="C38">
        <f>'2000 250 200 1'!B39</f>
        <v>5.7020000000000001E-2</v>
      </c>
      <c r="D38">
        <f t="shared" si="7"/>
        <v>-1.2439727870265589</v>
      </c>
      <c r="E38">
        <f>(2*('2000 250 200 15 PP'!E38-'2000 250 200 0 PP'!E38)/('2000 250 200 15 PP'!E38+'2000 250 200 0 PP'!E38))^2</f>
        <v>3.8934843798038089E-7</v>
      </c>
      <c r="F38">
        <f>(2*('2000 250 200 15 PP'!F38-'2000 250 200 0 PP'!F38)/('2000 250 200 15 PP'!F38+'2000 250 200 0 PP'!F38))^2</f>
        <v>6.3113866313223195E-7</v>
      </c>
      <c r="G38">
        <f>(2*('2000 250 200 15 PP'!G38-'2000 250 200 0 PP'!G38)/('2000 250 200 15 PP'!G38+'2000 250 200 0 PP'!G38))^2</f>
        <v>6.2328532642494113E-7</v>
      </c>
      <c r="H38">
        <f>(2*('2000 250 200 15 PP'!H38-'2000 250 200 0 PP'!H38)/('2000 250 200 15 PP'!H38+'2000 250 200 0 PP'!H38))^2</f>
        <v>5.3665991004324647E-7</v>
      </c>
      <c r="I38">
        <f>(2*('2000 250 200 15 PP'!I38-'2000 250 200 0 PP'!I38)/('2000 250 200 15 PP'!I38+'2000 250 200 0 PP'!I38))^2</f>
        <v>4.3821910825086798E-7</v>
      </c>
      <c r="J38">
        <f>(2*('2000 250 200 15 PP'!J38-'2000 250 200 0 PP'!J38)/('2000 250 200 15 PP'!J38+'2000 250 200 0 PP'!J38))^2</f>
        <v>3.476118202034542E-7</v>
      </c>
      <c r="K38">
        <f>(2*('2000 250 200 15 PP'!K38-'2000 250 200 0 PP'!K38)/('2000 250 200 15 PP'!K38+'2000 250 200 0 PP'!K38))^2</f>
        <v>2.7559756948890676E-7</v>
      </c>
      <c r="L38">
        <f>(2*('2000 250 200 15 PP'!L38-'2000 250 200 0 PP'!L38)/('2000 250 200 15 PP'!L38+'2000 250 200 0 PP'!L38))^2</f>
        <v>2.1908939114908092E-7</v>
      </c>
      <c r="M38">
        <f>(2*('2000 250 200 15 PP'!M38-'2000 250 200 0 PP'!M38)/('2000 250 200 15 PP'!M38+'2000 250 200 0 PP'!M38))^2</f>
        <v>1.7420356796928747E-7</v>
      </c>
      <c r="N38">
        <f>(2*('2000 250 200 15 PP'!N38-'2000 250 200 0 PP'!N38)/('2000 250 200 15 PP'!N38+'2000 250 200 0 PP'!N38))^2</f>
        <v>2.7193014692100865E-7</v>
      </c>
      <c r="O38">
        <f>(2*('2000 250 200 15 PP'!O38-'2000 250 200 0 PP'!O38)/('2000 250 200 15 PP'!O38+'2000 250 200 0 PP'!O38))^2</f>
        <v>6.3887202022890046E-7</v>
      </c>
      <c r="P38">
        <f>(2*('2000 250 200 15 PP'!P38-'2000 250 200 0 PP'!P38)/('2000 250 200 15 PP'!P38+'2000 250 200 0 PP'!P38))^2</f>
        <v>7.4861989063297212E-7</v>
      </c>
      <c r="Q38">
        <f>(2*('2000 250 200 15 PP'!Q38-'2000 250 200 0 PP'!Q38)/('2000 250 200 15 PP'!Q38+'2000 250 200 0 PP'!Q38))^2</f>
        <v>7.2343066318146176E-7</v>
      </c>
      <c r="R38">
        <f>(2*('2000 250 200 15 PP'!R38-'2000 250 200 0 PP'!R38)/('2000 250 200 15 PP'!R38+'2000 250 200 0 PP'!R38))^2</f>
        <v>6.5152102952047811E-7</v>
      </c>
      <c r="S38">
        <f>(2*('2000 250 200 15 PP'!S38-'2000 250 200 0 PP'!S38)/('2000 250 200 15 PP'!S38+'2000 250 200 0 PP'!S38))^2</f>
        <v>5.4837372205380786E-7</v>
      </c>
      <c r="T38">
        <f>(2*('2000 250 200 15 PP'!T38-'2000 250 200 0 PP'!T38)/('2000 250 200 15 PP'!T38+'2000 250 200 0 PP'!T38))^2</f>
        <v>4.5777071002418161E-7</v>
      </c>
      <c r="U38">
        <f>(2*('2000 250 200 15 PP'!U38-'2000 250 200 0 PP'!U38)/('2000 250 200 15 PP'!U38+'2000 250 200 0 PP'!U38))^2</f>
        <v>3.8403947325645716E-7</v>
      </c>
      <c r="V38">
        <f>(2*('2000 250 200 15 PP'!V38-'2000 250 200 0 PP'!V38)/('2000 250 200 15 PP'!V38+'2000 250 200 0 PP'!V38))^2</f>
        <v>1.6013405933447798E-7</v>
      </c>
      <c r="W38">
        <f>(2*('2000 250 200 15 PP'!W38-'2000 250 200 0 PP'!W38)/('2000 250 200 15 PP'!W38+'2000 250 200 0 PP'!W38))^2</f>
        <v>5.6486510838125148E-7</v>
      </c>
      <c r="X38">
        <f>(2*('2000 250 200 15 PP'!X38-'2000 250 200 0 PP'!X38)/('2000 250 200 15 PP'!X38+'2000 250 200 0 PP'!X38))^2</f>
        <v>7.7405560305380546E-7</v>
      </c>
      <c r="Y38">
        <f>(2*('2000 250 200 15 PP'!Y38-'2000 250 200 0 PP'!Y38)/('2000 250 200 15 PP'!Y38+'2000 250 200 0 PP'!Y38))^2</f>
        <v>8.1882024509589351E-7</v>
      </c>
      <c r="Z38">
        <f>(2*('2000 250 200 15 PP'!Z38-'2000 250 200 0 PP'!Z38)/('2000 250 200 15 PP'!Z38+'2000 250 200 0 PP'!Z38))^2</f>
        <v>8.2377691089145204E-7</v>
      </c>
      <c r="AA38">
        <f>(2*('2000 250 200 15 PP'!AA38-'2000 250 200 0 PP'!AA38)/('2000 250 200 15 PP'!AA38+'2000 250 200 0 PP'!AA38))^2</f>
        <v>7.2753972952391977E-7</v>
      </c>
      <c r="AB38">
        <f>(2*('2000 250 200 15 PP'!AB38-'2000 250 200 0 PP'!AB38)/('2000 250 200 15 PP'!AB38+'2000 250 200 0 PP'!AB38))^2</f>
        <v>6.2535264979052245E-7</v>
      </c>
      <c r="AC38">
        <f>(2*('2000 250 200 15 PP'!AC38-'2000 250 200 0 PP'!AC38)/('2000 250 200 15 PP'!AC38+'2000 250 200 0 PP'!AC38))^2</f>
        <v>7.8942297148120213E-8</v>
      </c>
      <c r="AD38">
        <f>(2*('2000 250 200 15 PP'!AD38-'2000 250 200 0 PP'!AD38)/('2000 250 200 15 PP'!AD38+'2000 250 200 0 PP'!AD38))^2</f>
        <v>4.602910426308987E-7</v>
      </c>
      <c r="AE38">
        <f>(2*('2000 250 200 15 PP'!AE38-'2000 250 200 0 PP'!AE38)/('2000 250 200 15 PP'!AE38+'2000 250 200 0 PP'!AE38))^2</f>
        <v>7.3966353434281028E-7</v>
      </c>
      <c r="AF38">
        <f>(2*('2000 250 200 15 PP'!AF38-'2000 250 200 0 PP'!AF38)/('2000 250 200 15 PP'!AF38+'2000 250 200 0 PP'!AF38))^2</f>
        <v>8.1388604380671422E-7</v>
      </c>
      <c r="AG38">
        <f>(2*('2000 250 200 15 PP'!AG38-'2000 250 200 0 PP'!AG38)/('2000 250 200 15 PP'!AG38+'2000 250 200 0 PP'!AG38))^2</f>
        <v>9.4763022970645513E-7</v>
      </c>
      <c r="AH38">
        <f>(2*('2000 250 200 15 PP'!AH38-'2000 250 200 0 PP'!AH38)/('2000 250 200 15 PP'!AH38+'2000 250 200 0 PP'!AH38))^2</f>
        <v>8.8448850917955668E-7</v>
      </c>
      <c r="AI38">
        <f>(2*('2000 250 200 15 PP'!AI38-'2000 250 200 0 PP'!AI38)/('2000 250 200 15 PP'!AI38+'2000 250 200 0 PP'!AI38))^2</f>
        <v>2.9393524521899796E-8</v>
      </c>
      <c r="AJ38">
        <f>(2*('2000 250 200 15 PP'!AJ38-'2000 250 200 0 PP'!AJ38)/('2000 250 200 15 PP'!AJ38+'2000 250 200 0 PP'!AJ38))^2</f>
        <v>3.5213618052027129E-7</v>
      </c>
      <c r="AK38">
        <f>(2*('2000 250 200 15 PP'!AK38-'2000 250 200 0 PP'!AK38)/('2000 250 200 15 PP'!AK38+'2000 250 200 0 PP'!AK38))^2</f>
        <v>6.9324391794694403E-7</v>
      </c>
      <c r="AL38">
        <f>(2*('2000 250 200 15 PP'!AL38-'2000 250 200 0 PP'!AL38)/('2000 250 200 15 PP'!AL38+'2000 250 200 0 PP'!AL38))^2</f>
        <v>7.1085387426246916E-7</v>
      </c>
      <c r="AM38">
        <f>(2*('2000 250 200 15 PP'!AM38-'2000 250 200 0 PP'!AM38)/('2000 250 200 15 PP'!AM38+'2000 250 200 0 PP'!AM38))^2</f>
        <v>1.0130215998763193E-6</v>
      </c>
      <c r="AN38">
        <f>(2*('2000 250 200 15 PP'!AN38-'2000 250 200 0 PP'!AN38)/('2000 250 200 15 PP'!AN38+'2000 250 200 0 PP'!AN38))^2</f>
        <v>5.4711133431980926E-9</v>
      </c>
      <c r="AO38">
        <f>(2*('2000 250 200 15 PP'!AO38-'2000 250 200 0 PP'!AO38)/('2000 250 200 15 PP'!AO38+'2000 250 200 0 PP'!AO38))^2</f>
        <v>2.4870903200196781E-7</v>
      </c>
      <c r="AP38">
        <f>(2*('2000 250 200 15 PP'!AP38-'2000 250 200 0 PP'!AP38)/('2000 250 200 15 PP'!AP38+'2000 250 200 0 PP'!AP38))^2</f>
        <v>6.8359542925289973E-7</v>
      </c>
      <c r="AQ38">
        <f>(2*('2000 250 200 15 PP'!AQ38-'2000 250 200 0 PP'!AQ38)/('2000 250 200 15 PP'!AQ38+'2000 250 200 0 PP'!AQ38))^2</f>
        <v>5.2974529575065221E-7</v>
      </c>
      <c r="AR38">
        <f>(2*('2000 250 200 15 PP'!AR38-'2000 250 200 0 PP'!AR38)/('2000 250 200 15 PP'!AR38+'2000 250 200 0 PP'!AR38))^2</f>
        <v>1.0532541304644064E-10</v>
      </c>
      <c r="AS38">
        <f>(2*('2000 250 200 15 PP'!AS38-'2000 250 200 0 PP'!AS38)/('2000 250 200 15 PP'!AS38+'2000 250 200 0 PP'!AS38))^2</f>
        <v>1.4936257698701256E-7</v>
      </c>
      <c r="AT38">
        <f>(2*('2000 250 200 15 PP'!AT38-'2000 250 200 0 PP'!AT38)/('2000 250 200 15 PP'!AT38+'2000 250 200 0 PP'!AT38))^2</f>
        <v>7.6442217900724777E-7</v>
      </c>
      <c r="AU38">
        <f>(2*('2000 250 200 15 PP'!AU38-'2000 250 200 0 PP'!AU38)/('2000 250 200 15 PP'!AU38+'2000 250 200 0 PP'!AU38))^2</f>
        <v>6.248883606468786E-9</v>
      </c>
      <c r="AV38">
        <f>(2*('2000 250 200 15 PP'!AV38-'2000 250 200 0 PP'!AV38)/('2000 250 200 15 PP'!AV38+'2000 250 200 0 PP'!AV38))^2</f>
        <v>5.7522362133271529E-8</v>
      </c>
      <c r="AW38">
        <f>(2*('2000 250 200 15 PP'!AW38-'2000 250 200 0 PP'!AW38)/('2000 250 200 15 PP'!AW38+'2000 250 200 0 PP'!AW38))^2</f>
        <v>1.6409610050150572E-8</v>
      </c>
      <c r="AX38">
        <f>('2000 250 200 15 PP'!AX38-'2000 250 200 0 PP'!AX38)^2</f>
        <v>4.5786054564908986E-9</v>
      </c>
      <c r="AY38">
        <f>('2000 250 200 15 PP'!AY38-'2000 250 200 0 PP'!AY38)^2</f>
        <v>4.8207137771605611E-12</v>
      </c>
      <c r="AZ38">
        <f>('2000 250 200 15 PP'!AZ38-'2000 250 200 0 PP'!AZ38)^2</f>
        <v>6.9350074505603305E-10</v>
      </c>
      <c r="BA38">
        <f>('2000 250 200 15 PP'!BA38-'2000 250 200 0 PP'!BA38)^2</f>
        <v>1.117110036485344E-9</v>
      </c>
      <c r="BB38">
        <f>('2000 250 200 15 PP'!BB38-'2000 250 200 0 PP'!BB38)^2</f>
        <v>1.2079771036866221E-9</v>
      </c>
      <c r="BC38">
        <f>('2000 250 200 15 PP'!BC38-'2000 250 200 0 PP'!BC38)^2</f>
        <v>9.7981384997893495E-10</v>
      </c>
      <c r="BD38">
        <f>('2000 250 200 15 PP'!BD38-'2000 250 200 0 PP'!BD38)^2</f>
        <v>7.6959932794495375E-10</v>
      </c>
      <c r="BE38">
        <f>('2000 250 200 15 PP'!BE38-'2000 250 200 0 PP'!BE38)^2</f>
        <v>6.1635910327349588E-10</v>
      </c>
      <c r="BF38">
        <f>('2000 250 200 15 PP'!BF38-'2000 250 200 0 PP'!BF38)^2</f>
        <v>6.2742973328770049E-9</v>
      </c>
      <c r="BG38">
        <f>('2000 250 200 15 PP'!BG38-'2000 250 200 0 PP'!BG38)^2</f>
        <v>2.727681542729546E-11</v>
      </c>
      <c r="BH38">
        <f>('2000 250 200 15 PP'!BH38-'2000 250 200 0 PP'!BH38)^2</f>
        <v>2.1325124719179867E-10</v>
      </c>
      <c r="BI38">
        <f>('2000 250 200 15 PP'!BI38-'2000 250 200 0 PP'!BI38)^2</f>
        <v>3.294213591059867E-10</v>
      </c>
      <c r="BJ38">
        <f>('2000 250 200 15 PP'!BJ38-'2000 250 200 0 PP'!BJ38)^2</f>
        <v>3.4384650815586294E-10</v>
      </c>
      <c r="BK38">
        <f>('2000 250 200 15 PP'!BK38-'2000 250 200 0 PP'!BK38)^2</f>
        <v>2.3524346201851086E-10</v>
      </c>
      <c r="BL38">
        <f>('2000 250 200 15 PP'!BL38-'2000 250 200 0 PP'!BL38)^2</f>
        <v>1.5307771229392798E-10</v>
      </c>
      <c r="BM38">
        <f>('2000 250 200 15 PP'!BM38-'2000 250 200 0 PP'!BM38)^2</f>
        <v>6.2700247689161951E-9</v>
      </c>
      <c r="BN38">
        <f>('2000 250 200 15 PP'!BN38-'2000 250 200 0 PP'!BN38)^2</f>
        <v>8.0387697119020823E-11</v>
      </c>
      <c r="BO38">
        <f>('2000 250 200 15 PP'!BO38-'2000 250 200 0 PP'!BO38)^2</f>
        <v>5.1044860017185291E-11</v>
      </c>
      <c r="BP38">
        <f>('2000 250 200 15 PP'!BP38-'2000 250 200 0 PP'!BP38)^2</f>
        <v>7.3042980368398575E-11</v>
      </c>
      <c r="BQ38">
        <f>('2000 250 200 15 PP'!BQ38-'2000 250 200 0 PP'!BQ38)^2</f>
        <v>8.7054382050863603E-11</v>
      </c>
      <c r="BR38">
        <f>('2000 250 200 15 PP'!BR38-'2000 250 200 0 PP'!BR38)^2</f>
        <v>5.2908171150850303E-11</v>
      </c>
      <c r="BS38">
        <f>('2000 250 200 15 PP'!BS38-'2000 250 200 0 PP'!BS38)^2</f>
        <v>5.7204333576124829E-9</v>
      </c>
      <c r="BT38">
        <f>('2000 250 200 15 PP'!BT38-'2000 250 200 0 PP'!BT38)^2</f>
        <v>1.0692684266854168E-10</v>
      </c>
      <c r="BU38">
        <f>('2000 250 200 15 PP'!BU38-'2000 250 200 0 PP'!BU38)^2</f>
        <v>1.3120389476709668E-11</v>
      </c>
      <c r="BV38">
        <f>('2000 250 200 15 PP'!BV38-'2000 250 200 0 PP'!BV38)^2</f>
        <v>1.2394475810649305E-11</v>
      </c>
      <c r="BW38">
        <f>('2000 250 200 15 PP'!BW38-'2000 250 200 0 PP'!BW38)^2</f>
        <v>2.2744478345184186E-11</v>
      </c>
      <c r="BX38">
        <f>('2000 250 200 15 PP'!BX38-'2000 250 200 0 PP'!BX38)^2</f>
        <v>5.0356601128858258E-9</v>
      </c>
      <c r="BY38">
        <f>('2000 250 200 15 PP'!BY38-'2000 250 200 0 PP'!BY38)^2</f>
        <v>1.1544999688279557E-10</v>
      </c>
      <c r="BZ38">
        <f>('2000 250 200 15 PP'!BZ38-'2000 250 200 0 PP'!BZ38)^2</f>
        <v>5.4781387330021549E-12</v>
      </c>
      <c r="CA38">
        <f>('2000 250 200 15 PP'!CA38-'2000 250 200 0 PP'!CA38)^2</f>
        <v>8.824168320487816E-13</v>
      </c>
      <c r="CB38">
        <f>('2000 250 200 15 PP'!CB38-'2000 250 200 0 PP'!CB38)^2</f>
        <v>4.3528013049620477E-9</v>
      </c>
      <c r="CC38">
        <f>('2000 250 200 15 PP'!CC38-'2000 250 200 0 PP'!CC38)^2</f>
        <v>1.2084495577247401E-10</v>
      </c>
      <c r="CD38">
        <f>('2000 250 200 15 PP'!CD38-'2000 250 200 0 PP'!CD38)^2</f>
        <v>5.0379350514489537E-12</v>
      </c>
      <c r="CE38">
        <f>('2000 250 200 15 PP'!CE38-'2000 250 200 0 PP'!CE38)^2</f>
        <v>3.7021894453038664E-9</v>
      </c>
      <c r="CF38">
        <f>('2000 250 200 15 PP'!CF38-'2000 250 200 0 PP'!CF38)^2</f>
        <v>1.3272735914575393E-10</v>
      </c>
      <c r="CG38">
        <f>('2000 250 200 15 PP'!CG38-'2000 250 200 0 PP'!CG38)^2</f>
        <v>3.07677210846771E-9</v>
      </c>
    </row>
    <row r="39" spans="1:85">
      <c r="A39">
        <f>'2000 250 200 1'!A40</f>
        <v>36</v>
      </c>
      <c r="B39">
        <f t="shared" si="6"/>
        <v>-360</v>
      </c>
      <c r="C39">
        <f>'2000 250 200 1'!B40</f>
        <v>6.4000000000000001E-2</v>
      </c>
      <c r="D39">
        <f t="shared" si="7"/>
        <v>-1.1938200260161129</v>
      </c>
      <c r="E39">
        <f>(2*('2000 250 200 15 PP'!E39-'2000 250 200 0 PP'!E39)/('2000 250 200 15 PP'!E39+'2000 250 200 0 PP'!E39))^2</f>
        <v>3.4791461584461711E-7</v>
      </c>
      <c r="F39">
        <f>(2*('2000 250 200 15 PP'!F39-'2000 250 200 0 PP'!F39)/('2000 250 200 15 PP'!F39+'2000 250 200 0 PP'!F39))^2</f>
        <v>6.3053226478477283E-7</v>
      </c>
      <c r="G39">
        <f>(2*('2000 250 200 15 PP'!G39-'2000 250 200 0 PP'!G39)/('2000 250 200 15 PP'!G39+'2000 250 200 0 PP'!G39))^2</f>
        <v>6.2223180302582096E-7</v>
      </c>
      <c r="H39">
        <f>(2*('2000 250 200 15 PP'!H39-'2000 250 200 0 PP'!H39)/('2000 250 200 15 PP'!H39+'2000 250 200 0 PP'!H39))^2</f>
        <v>5.3584884692135021E-7</v>
      </c>
      <c r="I39">
        <f>(2*('2000 250 200 15 PP'!I39-'2000 250 200 0 PP'!I39)/('2000 250 200 15 PP'!I39+'2000 250 200 0 PP'!I39))^2</f>
        <v>4.3685440570330526E-7</v>
      </c>
      <c r="J39">
        <f>(2*('2000 250 200 15 PP'!J39-'2000 250 200 0 PP'!J39)/('2000 250 200 15 PP'!J39+'2000 250 200 0 PP'!J39))^2</f>
        <v>3.4715870951233251E-7</v>
      </c>
      <c r="K39">
        <f>(2*('2000 250 200 15 PP'!K39-'2000 250 200 0 PP'!K39)/('2000 250 200 15 PP'!K39+'2000 250 200 0 PP'!K39))^2</f>
        <v>2.7529215562001013E-7</v>
      </c>
      <c r="L39">
        <f>(2*('2000 250 200 15 PP'!L39-'2000 250 200 0 PP'!L39)/('2000 250 200 15 PP'!L39+'2000 250 200 0 PP'!L39))^2</f>
        <v>2.1844981334168217E-7</v>
      </c>
      <c r="M39">
        <f>(2*('2000 250 200 15 PP'!M39-'2000 250 200 0 PP'!M39)/('2000 250 200 15 PP'!M39+'2000 250 200 0 PP'!M39))^2</f>
        <v>1.7341254291780586E-7</v>
      </c>
      <c r="N39">
        <f>(2*('2000 250 200 15 PP'!N39-'2000 250 200 0 PP'!N39)/('2000 250 200 15 PP'!N39+'2000 250 200 0 PP'!N39))^2</f>
        <v>2.1806484755846342E-7</v>
      </c>
      <c r="O39">
        <f>(2*('2000 250 200 15 PP'!O39-'2000 250 200 0 PP'!O39)/('2000 250 200 15 PP'!O39+'2000 250 200 0 PP'!O39))^2</f>
        <v>6.3871033880872126E-7</v>
      </c>
      <c r="P39">
        <f>(2*('2000 250 200 15 PP'!P39-'2000 250 200 0 PP'!P39)/('2000 250 200 15 PP'!P39+'2000 250 200 0 PP'!P39))^2</f>
        <v>7.4721870637016516E-7</v>
      </c>
      <c r="Q39">
        <f>(2*('2000 250 200 15 PP'!Q39-'2000 250 200 0 PP'!Q39)/('2000 250 200 15 PP'!Q39+'2000 250 200 0 PP'!Q39))^2</f>
        <v>7.2386398379422835E-7</v>
      </c>
      <c r="R39">
        <f>(2*('2000 250 200 15 PP'!R39-'2000 250 200 0 PP'!R39)/('2000 250 200 15 PP'!R39+'2000 250 200 0 PP'!R39))^2</f>
        <v>6.4777907612166514E-7</v>
      </c>
      <c r="S39">
        <f>(2*('2000 250 200 15 PP'!S39-'2000 250 200 0 PP'!S39)/('2000 250 200 15 PP'!S39+'2000 250 200 0 PP'!S39))^2</f>
        <v>5.4749147697527421E-7</v>
      </c>
      <c r="T39">
        <f>(2*('2000 250 200 15 PP'!T39-'2000 250 200 0 PP'!T39)/('2000 250 200 15 PP'!T39+'2000 250 200 0 PP'!T39))^2</f>
        <v>4.5880200622206316E-7</v>
      </c>
      <c r="U39">
        <f>(2*('2000 250 200 15 PP'!U39-'2000 250 200 0 PP'!U39)/('2000 250 200 15 PP'!U39+'2000 250 200 0 PP'!U39))^2</f>
        <v>3.8418144662802098E-7</v>
      </c>
      <c r="V39">
        <f>(2*('2000 250 200 15 PP'!V39-'2000 250 200 0 PP'!V39)/('2000 250 200 15 PP'!V39+'2000 250 200 0 PP'!V39))^2</f>
        <v>1.0357846157146227E-7</v>
      </c>
      <c r="W39">
        <f>(2*('2000 250 200 15 PP'!W39-'2000 250 200 0 PP'!W39)/('2000 250 200 15 PP'!W39+'2000 250 200 0 PP'!W39))^2</f>
        <v>5.6547041306886924E-7</v>
      </c>
      <c r="X39">
        <f>(2*('2000 250 200 15 PP'!X39-'2000 250 200 0 PP'!X39)/('2000 250 200 15 PP'!X39+'2000 250 200 0 PP'!X39))^2</f>
        <v>7.707764061093247E-7</v>
      </c>
      <c r="Y39">
        <f>(2*('2000 250 200 15 PP'!Y39-'2000 250 200 0 PP'!Y39)/('2000 250 200 15 PP'!Y39+'2000 250 200 0 PP'!Y39))^2</f>
        <v>8.2514395344577844E-7</v>
      </c>
      <c r="Z39">
        <f>(2*('2000 250 200 15 PP'!Z39-'2000 250 200 0 PP'!Z39)/('2000 250 200 15 PP'!Z39+'2000 250 200 0 PP'!Z39))^2</f>
        <v>8.1487827924987473E-7</v>
      </c>
      <c r="AA39">
        <f>(2*('2000 250 200 15 PP'!AA39-'2000 250 200 0 PP'!AA39)/('2000 250 200 15 PP'!AA39+'2000 250 200 0 PP'!AA39))^2</f>
        <v>7.2246659881345702E-7</v>
      </c>
      <c r="AB39">
        <f>(2*('2000 250 200 15 PP'!AB39-'2000 250 200 0 PP'!AB39)/('2000 250 200 15 PP'!AB39+'2000 250 200 0 PP'!AB39))^2</f>
        <v>6.2862420269058355E-7</v>
      </c>
      <c r="AC39">
        <f>(2*('2000 250 200 15 PP'!AC39-'2000 250 200 0 PP'!AC39)/('2000 250 200 15 PP'!AC39+'2000 250 200 0 PP'!AC39))^2</f>
        <v>3.0914950758142358E-8</v>
      </c>
      <c r="AD39">
        <f>(2*('2000 250 200 15 PP'!AD39-'2000 250 200 0 PP'!AD39)/('2000 250 200 15 PP'!AD39+'2000 250 200 0 PP'!AD39))^2</f>
        <v>4.6257451614519978E-7</v>
      </c>
      <c r="AE39">
        <f>(2*('2000 250 200 15 PP'!AE39-'2000 250 200 0 PP'!AE39)/('2000 250 200 15 PP'!AE39+'2000 250 200 0 PP'!AE39))^2</f>
        <v>7.2923008471468713E-7</v>
      </c>
      <c r="AF39">
        <f>(2*('2000 250 200 15 PP'!AF39-'2000 250 200 0 PP'!AF39)/('2000 250 200 15 PP'!AF39+'2000 250 200 0 PP'!AF39))^2</f>
        <v>8.3545943357160282E-7</v>
      </c>
      <c r="AG39">
        <f>(2*('2000 250 200 15 PP'!AG39-'2000 250 200 0 PP'!AG39)/('2000 250 200 15 PP'!AG39+'2000 250 200 0 PP'!AG39))^2</f>
        <v>9.3358222325801369E-7</v>
      </c>
      <c r="AH39">
        <f>(2*('2000 250 200 15 PP'!AH39-'2000 250 200 0 PP'!AH39)/('2000 250 200 15 PP'!AH39+'2000 250 200 0 PP'!AH39))^2</f>
        <v>8.6563349543472809E-7</v>
      </c>
      <c r="AI39">
        <f>(2*('2000 250 200 15 PP'!AI39-'2000 250 200 0 PP'!AI39)/('2000 250 200 15 PP'!AI39+'2000 250 200 0 PP'!AI39))^2</f>
        <v>1.3514681948456731E-9</v>
      </c>
      <c r="AJ39">
        <f>(2*('2000 250 200 15 PP'!AJ39-'2000 250 200 0 PP'!AJ39)/('2000 250 200 15 PP'!AJ39+'2000 250 200 0 PP'!AJ39))^2</f>
        <v>3.5845390555512386E-7</v>
      </c>
      <c r="AK39">
        <f>(2*('2000 250 200 15 PP'!AK39-'2000 250 200 0 PP'!AK39)/('2000 250 200 15 PP'!AK39+'2000 250 200 0 PP'!AK39))^2</f>
        <v>6.639381731622122E-7</v>
      </c>
      <c r="AL39">
        <f>(2*('2000 250 200 15 PP'!AL39-'2000 250 200 0 PP'!AL39)/('2000 250 200 15 PP'!AL39+'2000 250 200 0 PP'!AL39))^2</f>
        <v>7.5833395136886731E-7</v>
      </c>
      <c r="AM39">
        <f>(2*('2000 250 200 15 PP'!AM39-'2000 250 200 0 PP'!AM39)/('2000 250 200 15 PP'!AM39+'2000 250 200 0 PP'!AM39))^2</f>
        <v>1.0041866915922725E-6</v>
      </c>
      <c r="AN39">
        <f>(2*('2000 250 200 15 PP'!AN39-'2000 250 200 0 PP'!AN39)/('2000 250 200 15 PP'!AN39+'2000 250 200 0 PP'!AN39))^2</f>
        <v>8.680217565104134E-9</v>
      </c>
      <c r="AO39">
        <f>(2*('2000 250 200 15 PP'!AO39-'2000 250 200 0 PP'!AO39)/('2000 250 200 15 PP'!AO39+'2000 250 200 0 PP'!AO39))^2</f>
        <v>2.6329708674275303E-7</v>
      </c>
      <c r="AP39">
        <f>(2*('2000 250 200 15 PP'!AP39-'2000 250 200 0 PP'!AP39)/('2000 250 200 15 PP'!AP39+'2000 250 200 0 PP'!AP39))^2</f>
        <v>6.144025221502136E-7</v>
      </c>
      <c r="AQ39">
        <f>(2*('2000 250 200 15 PP'!AQ39-'2000 250 200 0 PP'!AQ39)/('2000 250 200 15 PP'!AQ39+'2000 250 200 0 PP'!AQ39))^2</f>
        <v>6.0556260267442038E-7</v>
      </c>
      <c r="AR39">
        <f>(2*('2000 250 200 15 PP'!AR39-'2000 250 200 0 PP'!AR39)/('2000 250 200 15 PP'!AR39+'2000 250 200 0 PP'!AR39))^2</f>
        <v>4.558930671401184E-8</v>
      </c>
      <c r="AS39">
        <f>(2*('2000 250 200 15 PP'!AS39-'2000 250 200 0 PP'!AS39)/('2000 250 200 15 PP'!AS39+'2000 250 200 0 PP'!AS39))^2</f>
        <v>1.7681055621969275E-7</v>
      </c>
      <c r="AT39">
        <f>(2*('2000 250 200 15 PP'!AT39-'2000 250 200 0 PP'!AT39)/('2000 250 200 15 PP'!AT39+'2000 250 200 0 PP'!AT39))^2</f>
        <v>6.1866953199794946E-7</v>
      </c>
      <c r="AU39">
        <f>(2*('2000 250 200 15 PP'!AU39-'2000 250 200 0 PP'!AU39)/('2000 250 200 15 PP'!AU39+'2000 250 200 0 PP'!AU39))^2</f>
        <v>1.0468752697964477E-7</v>
      </c>
      <c r="AV39">
        <f>(2*('2000 250 200 15 PP'!AV39-'2000 250 200 0 PP'!AV39)/('2000 250 200 15 PP'!AV39+'2000 250 200 0 PP'!AV39))^2</f>
        <v>9.6352124185857837E-8</v>
      </c>
      <c r="AW39">
        <f>(2*('2000 250 200 15 PP'!AW39-'2000 250 200 0 PP'!AW39)/('2000 250 200 15 PP'!AW39+'2000 250 200 0 PP'!AW39))^2</f>
        <v>1.7738604557538125E-7</v>
      </c>
      <c r="AX39">
        <f>('2000 250 200 15 PP'!AX39-'2000 250 200 0 PP'!AX39)^2</f>
        <v>6.5732148891861953E-9</v>
      </c>
      <c r="AY39">
        <f>('2000 250 200 15 PP'!AY39-'2000 250 200 0 PP'!AY39)^2</f>
        <v>5.3927452644596342E-12</v>
      </c>
      <c r="AZ39">
        <f>('2000 250 200 15 PP'!AZ39-'2000 250 200 0 PP'!AZ39)^2</f>
        <v>6.9075080564932767E-10</v>
      </c>
      <c r="BA39">
        <f>('2000 250 200 15 PP'!BA39-'2000 250 200 0 PP'!BA39)^2</f>
        <v>1.1323000947591503E-9</v>
      </c>
      <c r="BB39">
        <f>('2000 250 200 15 PP'!BB39-'2000 250 200 0 PP'!BB39)^2</f>
        <v>1.1864847935779156E-9</v>
      </c>
      <c r="BC39">
        <f>('2000 250 200 15 PP'!BC39-'2000 250 200 0 PP'!BC39)^2</f>
        <v>9.7698709919588373E-10</v>
      </c>
      <c r="BD39">
        <f>('2000 250 200 15 PP'!BD39-'2000 250 200 0 PP'!BD39)^2</f>
        <v>7.8026202384292485E-10</v>
      </c>
      <c r="BE39">
        <f>('2000 250 200 15 PP'!BE39-'2000 250 200 0 PP'!BE39)^2</f>
        <v>6.2282134585934286E-10</v>
      </c>
      <c r="BF39">
        <f>('2000 250 200 15 PP'!BF39-'2000 250 200 0 PP'!BF39)^2</f>
        <v>8.9949273508929279E-9</v>
      </c>
      <c r="BG39">
        <f>('2000 250 200 15 PP'!BG39-'2000 250 200 0 PP'!BG39)^2</f>
        <v>2.5749488643833377E-11</v>
      </c>
      <c r="BH39">
        <f>('2000 250 200 15 PP'!BH39-'2000 250 200 0 PP'!BH39)^2</f>
        <v>2.0941003666154519E-10</v>
      </c>
      <c r="BI39">
        <f>('2000 250 200 15 PP'!BI39-'2000 250 200 0 PP'!BI39)^2</f>
        <v>3.4171201354202694E-10</v>
      </c>
      <c r="BJ39">
        <f>('2000 250 200 15 PP'!BJ39-'2000 250 200 0 PP'!BJ39)^2</f>
        <v>3.3406232064408287E-10</v>
      </c>
      <c r="BK39">
        <f>('2000 250 200 15 PP'!BK39-'2000 250 200 0 PP'!BK39)^2</f>
        <v>2.3137404231126832E-10</v>
      </c>
      <c r="BL39">
        <f>('2000 250 200 15 PP'!BL39-'2000 250 200 0 PP'!BL39)^2</f>
        <v>1.5567768630077936E-10</v>
      </c>
      <c r="BM39">
        <f>('2000 250 200 15 PP'!BM39-'2000 250 200 0 PP'!BM39)^2</f>
        <v>9.132581446178847E-9</v>
      </c>
      <c r="BN39">
        <f>('2000 250 200 15 PP'!BN39-'2000 250 200 0 PP'!BN39)^2</f>
        <v>7.6579707489784679E-11</v>
      </c>
      <c r="BO39">
        <f>('2000 250 200 15 PP'!BO39-'2000 250 200 0 PP'!BO39)^2</f>
        <v>4.6812339937291785E-11</v>
      </c>
      <c r="BP39">
        <f>('2000 250 200 15 PP'!BP39-'2000 250 200 0 PP'!BP39)^2</f>
        <v>8.0815535015611715E-11</v>
      </c>
      <c r="BQ39">
        <f>('2000 250 200 15 PP'!BQ39-'2000 250 200 0 PP'!BQ39)^2</f>
        <v>8.4072464323449088E-11</v>
      </c>
      <c r="BR39">
        <f>('2000 250 200 15 PP'!BR39-'2000 250 200 0 PP'!BR39)^2</f>
        <v>5.0500411655902254E-11</v>
      </c>
      <c r="BS39">
        <f>('2000 250 200 15 PP'!BS39-'2000 250 200 0 PP'!BS39)^2</f>
        <v>8.5377337650209915E-9</v>
      </c>
      <c r="BT39">
        <f>('2000 250 200 15 PP'!BT39-'2000 250 200 0 PP'!BT39)^2</f>
        <v>9.9573522888155381E-11</v>
      </c>
      <c r="BU39">
        <f>('2000 250 200 15 PP'!BU39-'2000 250 200 0 PP'!BU39)^2</f>
        <v>9.5209129203258069E-12</v>
      </c>
      <c r="BV39">
        <f>('2000 250 200 15 PP'!BV39-'2000 250 200 0 PP'!BV39)^2</f>
        <v>1.6202731539087382E-11</v>
      </c>
      <c r="BW39">
        <f>('2000 250 200 15 PP'!BW39-'2000 250 200 0 PP'!BW39)^2</f>
        <v>2.2347376327034786E-11</v>
      </c>
      <c r="BX39">
        <f>('2000 250 200 15 PP'!BX39-'2000 250 200 0 PP'!BX39)^2</f>
        <v>7.7517883662782908E-9</v>
      </c>
      <c r="BY39">
        <f>('2000 250 200 15 PP'!BY39-'2000 250 200 0 PP'!BY39)^2</f>
        <v>1.0217400688412116E-10</v>
      </c>
      <c r="BZ39">
        <f>('2000 250 200 15 PP'!BZ39-'2000 250 200 0 PP'!BZ39)^2</f>
        <v>2.3436942164069955E-12</v>
      </c>
      <c r="CA39">
        <f>('2000 250 200 15 PP'!CA39-'2000 250 200 0 PP'!CA39)^2</f>
        <v>2.0770630510876643E-12</v>
      </c>
      <c r="CB39">
        <f>('2000 250 200 15 PP'!CB39-'2000 250 200 0 PP'!CB39)^2</f>
        <v>6.9616255189685893E-9</v>
      </c>
      <c r="CC39">
        <f>('2000 250 200 15 PP'!CC39-'2000 250 200 0 PP'!CC39)^2</f>
        <v>9.8573266640820646E-11</v>
      </c>
      <c r="CD39">
        <f>('2000 250 200 15 PP'!CD39-'2000 250 200 0 PP'!CD39)^2</f>
        <v>1.3434446350150531E-12</v>
      </c>
      <c r="CE39">
        <f>('2000 250 200 15 PP'!CE39-'2000 250 200 0 PP'!CE39)^2</f>
        <v>6.2172517349235021E-9</v>
      </c>
      <c r="CF39">
        <f>('2000 250 200 15 PP'!CF39-'2000 250 200 0 PP'!CF39)^2</f>
        <v>9.7446246790187662E-11</v>
      </c>
      <c r="CG39">
        <f>('2000 250 200 15 PP'!CG39-'2000 250 200 0 PP'!CG39)^2</f>
        <v>5.5159095101909757E-9</v>
      </c>
    </row>
    <row r="40" spans="1:85">
      <c r="A40">
        <f>'2000 250 200 1'!A41</f>
        <v>37</v>
      </c>
      <c r="B40">
        <f t="shared" si="6"/>
        <v>-370</v>
      </c>
      <c r="C40">
        <f>'2000 250 200 1'!B41</f>
        <v>7.1840000000000001E-2</v>
      </c>
      <c r="D40">
        <f t="shared" si="7"/>
        <v>-1.143633676340752</v>
      </c>
      <c r="E40">
        <f>(2*('2000 250 200 15 PP'!E40-'2000 250 200 0 PP'!E40)/('2000 250 200 15 PP'!E40+'2000 250 200 0 PP'!E40))^2</f>
        <v>2.7865651281500047E-7</v>
      </c>
      <c r="F40">
        <f>(2*('2000 250 200 15 PP'!F40-'2000 250 200 0 PP'!F40)/('2000 250 200 15 PP'!F40+'2000 250 200 0 PP'!F40))^2</f>
        <v>6.2903586709129757E-7</v>
      </c>
      <c r="G40">
        <f>(2*('2000 250 200 15 PP'!G40-'2000 250 200 0 PP'!G40)/('2000 250 200 15 PP'!G40+'2000 250 200 0 PP'!G40))^2</f>
        <v>6.198572850523399E-7</v>
      </c>
      <c r="H40">
        <f>(2*('2000 250 200 15 PP'!H40-'2000 250 200 0 PP'!H40)/('2000 250 200 15 PP'!H40+'2000 250 200 0 PP'!H40))^2</f>
        <v>5.3355239922943177E-7</v>
      </c>
      <c r="I40">
        <f>(2*('2000 250 200 15 PP'!I40-'2000 250 200 0 PP'!I40)/('2000 250 200 15 PP'!I40+'2000 250 200 0 PP'!I40))^2</f>
        <v>4.3383851397534142E-7</v>
      </c>
      <c r="J40">
        <f>(2*('2000 250 200 15 PP'!J40-'2000 250 200 0 PP'!J40)/('2000 250 200 15 PP'!J40+'2000 250 200 0 PP'!J40))^2</f>
        <v>3.4633030704454356E-7</v>
      </c>
      <c r="K40">
        <f>(2*('2000 250 200 15 PP'!K40-'2000 250 200 0 PP'!K40)/('2000 250 200 15 PP'!K40+'2000 250 200 0 PP'!K40))^2</f>
        <v>2.744119760392352E-7</v>
      </c>
      <c r="L40">
        <f>(2*('2000 250 200 15 PP'!L40-'2000 250 200 0 PP'!L40)/('2000 250 200 15 PP'!L40+'2000 250 200 0 PP'!L40))^2</f>
        <v>2.168217351475039E-7</v>
      </c>
      <c r="M40">
        <f>(2*('2000 250 200 15 PP'!M40-'2000 250 200 0 PP'!M40)/('2000 250 200 15 PP'!M40+'2000 250 200 0 PP'!M40))^2</f>
        <v>1.7174123986547179E-7</v>
      </c>
      <c r="N40">
        <f>(2*('2000 250 200 15 PP'!N40-'2000 250 200 0 PP'!N40)/('2000 250 200 15 PP'!N40+'2000 250 200 0 PP'!N40))^2</f>
        <v>1.3554813112133227E-7</v>
      </c>
      <c r="O40">
        <f>(2*('2000 250 200 15 PP'!O40-'2000 250 200 0 PP'!O40)/('2000 250 200 15 PP'!O40+'2000 250 200 0 PP'!O40))^2</f>
        <v>6.3808784452327549E-7</v>
      </c>
      <c r="P40">
        <f>(2*('2000 250 200 15 PP'!P40-'2000 250 200 0 PP'!P40)/('2000 250 200 15 PP'!P40+'2000 250 200 0 PP'!P40))^2</f>
        <v>7.4478426513189864E-7</v>
      </c>
      <c r="Q40">
        <f>(2*('2000 250 200 15 PP'!Q40-'2000 250 200 0 PP'!Q40)/('2000 250 200 15 PP'!Q40+'2000 250 200 0 PP'!Q40))^2</f>
        <v>7.2325066889034482E-7</v>
      </c>
      <c r="R40">
        <f>(2*('2000 250 200 15 PP'!R40-'2000 250 200 0 PP'!R40)/('2000 250 200 15 PP'!R40+'2000 250 200 0 PP'!R40))^2</f>
        <v>6.3903973796055853E-7</v>
      </c>
      <c r="S40">
        <f>(2*('2000 250 200 15 PP'!S40-'2000 250 200 0 PP'!S40)/('2000 250 200 15 PP'!S40+'2000 250 200 0 PP'!S40))^2</f>
        <v>5.4693410701704544E-7</v>
      </c>
      <c r="T40">
        <f>(2*('2000 250 200 15 PP'!T40-'2000 250 200 0 PP'!T40)/('2000 250 200 15 PP'!T40+'2000 250 200 0 PP'!T40))^2</f>
        <v>4.6094842027829574E-7</v>
      </c>
      <c r="U40">
        <f>(2*('2000 250 200 15 PP'!U40-'2000 250 200 0 PP'!U40)/('2000 250 200 15 PP'!U40+'2000 250 200 0 PP'!U40))^2</f>
        <v>3.8301881057459271E-7</v>
      </c>
      <c r="V40">
        <f>(2*('2000 250 200 15 PP'!V40-'2000 250 200 0 PP'!V40)/('2000 250 200 15 PP'!V40+'2000 250 200 0 PP'!V40))^2</f>
        <v>3.2346547340108368E-8</v>
      </c>
      <c r="W40">
        <f>(2*('2000 250 200 15 PP'!W40-'2000 250 200 0 PP'!W40)/('2000 250 200 15 PP'!W40+'2000 250 200 0 PP'!W40))^2</f>
        <v>5.6597571619569898E-7</v>
      </c>
      <c r="X40">
        <f>(2*('2000 250 200 15 PP'!X40-'2000 250 200 0 PP'!X40)/('2000 250 200 15 PP'!X40+'2000 250 200 0 PP'!X40))^2</f>
        <v>7.6648318698914293E-7</v>
      </c>
      <c r="Y40">
        <f>(2*('2000 250 200 15 PP'!Y40-'2000 250 200 0 PP'!Y40)/('2000 250 200 15 PP'!Y40+'2000 250 200 0 PP'!Y40))^2</f>
        <v>8.3612177023717993E-7</v>
      </c>
      <c r="Z40">
        <f>(2*('2000 250 200 15 PP'!Z40-'2000 250 200 0 PP'!Z40)/('2000 250 200 15 PP'!Z40+'2000 250 200 0 PP'!Z40))^2</f>
        <v>7.9142859162803047E-7</v>
      </c>
      <c r="AA40">
        <f>(2*('2000 250 200 15 PP'!AA40-'2000 250 200 0 PP'!AA40)/('2000 250 200 15 PP'!AA40+'2000 250 200 0 PP'!AA40))^2</f>
        <v>7.1599050520062184E-7</v>
      </c>
      <c r="AB40">
        <f>(2*('2000 250 200 15 PP'!AB40-'2000 250 200 0 PP'!AB40)/('2000 250 200 15 PP'!AB40+'2000 250 200 0 PP'!AB40))^2</f>
        <v>6.3921547467388562E-7</v>
      </c>
      <c r="AC40">
        <f>(2*('2000 250 200 15 PP'!AC40-'2000 250 200 0 PP'!AC40)/('2000 250 200 15 PP'!AC40+'2000 250 200 0 PP'!AC40))^2</f>
        <v>2.1586792040529295E-10</v>
      </c>
      <c r="AD40">
        <f>(2*('2000 250 200 15 PP'!AD40-'2000 250 200 0 PP'!AD40)/('2000 250 200 15 PP'!AD40+'2000 250 200 0 PP'!AD40))^2</f>
        <v>4.6516773134196526E-7</v>
      </c>
      <c r="AE40">
        <f>(2*('2000 250 200 15 PP'!AE40-'2000 250 200 0 PP'!AE40)/('2000 250 200 15 PP'!AE40+'2000 250 200 0 PP'!AE40))^2</f>
        <v>7.1371972695412473E-7</v>
      </c>
      <c r="AF40">
        <f>(2*('2000 250 200 15 PP'!AF40-'2000 250 200 0 PP'!AF40)/('2000 250 200 15 PP'!AF40+'2000 250 200 0 PP'!AF40))^2</f>
        <v>8.8198708424858568E-7</v>
      </c>
      <c r="AG40">
        <f>(2*('2000 250 200 15 PP'!AG40-'2000 250 200 0 PP'!AG40)/('2000 250 200 15 PP'!AG40+'2000 250 200 0 PP'!AG40))^2</f>
        <v>8.8733245501484929E-7</v>
      </c>
      <c r="AH40">
        <f>(2*('2000 250 200 15 PP'!AH40-'2000 250 200 0 PP'!AH40)/('2000 250 200 15 PP'!AH40+'2000 250 200 0 PP'!AH40))^2</f>
        <v>8.3144997759253895E-7</v>
      </c>
      <c r="AI40">
        <f>(2*('2000 250 200 15 PP'!AI40-'2000 250 200 0 PP'!AI40)/('2000 250 200 15 PP'!AI40+'2000 250 200 0 PP'!AI40))^2</f>
        <v>4.2880197086807898E-8</v>
      </c>
      <c r="AJ40">
        <f>(2*('2000 250 200 15 PP'!AJ40-'2000 250 200 0 PP'!AJ40)/('2000 250 200 15 PP'!AJ40+'2000 250 200 0 PP'!AJ40))^2</f>
        <v>3.6694276915228727E-7</v>
      </c>
      <c r="AK40">
        <f>(2*('2000 250 200 15 PP'!AK40-'2000 250 200 0 PP'!AK40)/('2000 250 200 15 PP'!AK40+'2000 250 200 0 PP'!AK40))^2</f>
        <v>6.1370436695141473E-7</v>
      </c>
      <c r="AL40">
        <f>(2*('2000 250 200 15 PP'!AL40-'2000 250 200 0 PP'!AL40)/('2000 250 200 15 PP'!AL40+'2000 250 200 0 PP'!AL40))^2</f>
        <v>8.7757217888618562E-7</v>
      </c>
      <c r="AM40">
        <f>(2*('2000 250 200 15 PP'!AM40-'2000 250 200 0 PP'!AM40)/('2000 250 200 15 PP'!AM40+'2000 250 200 0 PP'!AM40))^2</f>
        <v>9.4511963039155158E-7</v>
      </c>
      <c r="AN40">
        <f>(2*('2000 250 200 15 PP'!AN40-'2000 250 200 0 PP'!AN40)/('2000 250 200 15 PP'!AN40+'2000 250 200 0 PP'!AN40))^2</f>
        <v>1.5626177202675321E-7</v>
      </c>
      <c r="AO40">
        <f>(2*('2000 250 200 15 PP'!AO40-'2000 250 200 0 PP'!AO40)/('2000 250 200 15 PP'!AO40+'2000 250 200 0 PP'!AO40))^2</f>
        <v>2.8663579774994797E-7</v>
      </c>
      <c r="AP40">
        <f>(2*('2000 250 200 15 PP'!AP40-'2000 250 200 0 PP'!AP40)/('2000 250 200 15 PP'!AP40+'2000 250 200 0 PP'!AP40))^2</f>
        <v>4.8792571739693449E-7</v>
      </c>
      <c r="AQ40">
        <f>(2*('2000 250 200 15 PP'!AQ40-'2000 250 200 0 PP'!AQ40)/('2000 250 200 15 PP'!AQ40+'2000 250 200 0 PP'!AQ40))^2</f>
        <v>8.3139786787170997E-7</v>
      </c>
      <c r="AR40">
        <f>(2*('2000 250 200 15 PP'!AR40-'2000 250 200 0 PP'!AR40)/('2000 250 200 15 PP'!AR40+'2000 250 200 0 PP'!AR40))^2</f>
        <v>3.3680921667244312E-7</v>
      </c>
      <c r="AS40">
        <f>(2*('2000 250 200 15 PP'!AS40-'2000 250 200 0 PP'!AS40)/('2000 250 200 15 PP'!AS40+'2000 250 200 0 PP'!AS40))^2</f>
        <v>2.2995049778033961E-7</v>
      </c>
      <c r="AT40">
        <f>(2*('2000 250 200 15 PP'!AT40-'2000 250 200 0 PP'!AT40)/('2000 250 200 15 PP'!AT40+'2000 250 200 0 PP'!AT40))^2</f>
        <v>3.5536196575569655E-7</v>
      </c>
      <c r="AU40">
        <f>(2*('2000 250 200 15 PP'!AU40-'2000 250 200 0 PP'!AU40)/('2000 250 200 15 PP'!AU40+'2000 250 200 0 PP'!AU40))^2</f>
        <v>5.8467896227778214E-7</v>
      </c>
      <c r="AV40">
        <f>(2*('2000 250 200 15 PP'!AV40-'2000 250 200 0 PP'!AV40)/('2000 250 200 15 PP'!AV40+'2000 250 200 0 PP'!AV40))^2</f>
        <v>1.9753145845699184E-7</v>
      </c>
      <c r="AW40">
        <f>(2*('2000 250 200 15 PP'!AW40-'2000 250 200 0 PP'!AW40)/('2000 250 200 15 PP'!AW40+'2000 250 200 0 PP'!AW40))^2</f>
        <v>9.0473589669713827E-7</v>
      </c>
      <c r="AX40">
        <f>('2000 250 200 15 PP'!AX40-'2000 250 200 0 PP'!AX40)^2</f>
        <v>1.1093333279086236E-8</v>
      </c>
      <c r="AY40">
        <f>('2000 250 200 15 PP'!AY40-'2000 250 200 0 PP'!AY40)^2</f>
        <v>6.6151428360139725E-12</v>
      </c>
      <c r="AZ40">
        <f>('2000 250 200 15 PP'!AZ40-'2000 250 200 0 PP'!AZ40)^2</f>
        <v>6.9232789733616439E-10</v>
      </c>
      <c r="BA40">
        <f>('2000 250 200 15 PP'!BA40-'2000 250 200 0 PP'!BA40)^2</f>
        <v>1.1552280791818175E-9</v>
      </c>
      <c r="BB40">
        <f>('2000 250 200 15 PP'!BB40-'2000 250 200 0 PP'!BB40)^2</f>
        <v>1.1347495682669468E-9</v>
      </c>
      <c r="BC40">
        <f>('2000 250 200 15 PP'!BC40-'2000 250 200 0 PP'!BC40)^2</f>
        <v>9.8111746850867165E-10</v>
      </c>
      <c r="BD40">
        <f>('2000 250 200 15 PP'!BD40-'2000 250 200 0 PP'!BD40)^2</f>
        <v>8.0512303085398433E-10</v>
      </c>
      <c r="BE40">
        <f>('2000 250 200 15 PP'!BE40-'2000 250 200 0 PP'!BE40)^2</f>
        <v>6.2935859650752202E-10</v>
      </c>
      <c r="BF40">
        <f>('2000 250 200 15 PP'!BF40-'2000 250 200 0 PP'!BF40)^2</f>
        <v>1.5155647469725413E-8</v>
      </c>
      <c r="BG40">
        <f>('2000 250 200 15 PP'!BG40-'2000 250 200 0 PP'!BG40)^2</f>
        <v>2.3226779636203937E-11</v>
      </c>
      <c r="BH40">
        <f>('2000 250 200 15 PP'!BH40-'2000 250 200 0 PP'!BH40)^2</f>
        <v>2.0681541380435609E-10</v>
      </c>
      <c r="BI40">
        <f>('2000 250 200 15 PP'!BI40-'2000 250 200 0 PP'!BI40)^2</f>
        <v>3.6491928096048807E-10</v>
      </c>
      <c r="BJ40">
        <f>('2000 250 200 15 PP'!BJ40-'2000 250 200 0 PP'!BJ40)^2</f>
        <v>3.0813002677528615E-10</v>
      </c>
      <c r="BK40">
        <f>('2000 250 200 15 PP'!BK40-'2000 250 200 0 PP'!BK40)^2</f>
        <v>2.2712131580245497E-10</v>
      </c>
      <c r="BL40">
        <f>('2000 250 200 15 PP'!BL40-'2000 250 200 0 PP'!BL40)^2</f>
        <v>1.6378466045298696E-10</v>
      </c>
      <c r="BM40">
        <f>('2000 250 200 15 PP'!BM40-'2000 250 200 0 PP'!BM40)^2</f>
        <v>1.5668060295504226E-8</v>
      </c>
      <c r="BN40">
        <f>('2000 250 200 15 PP'!BN40-'2000 250 200 0 PP'!BN40)^2</f>
        <v>7.1254035066657971E-11</v>
      </c>
      <c r="BO40">
        <f>('2000 250 200 15 PP'!BO40-'2000 250 200 0 PP'!BO40)^2</f>
        <v>4.1213279347095549E-11</v>
      </c>
      <c r="BP40">
        <f>('2000 250 200 15 PP'!BP40-'2000 250 200 0 PP'!BP40)^2</f>
        <v>9.8695200576814355E-11</v>
      </c>
      <c r="BQ40">
        <f>('2000 250 200 15 PP'!BQ40-'2000 250 200 0 PP'!BQ40)^2</f>
        <v>7.4211138594962327E-11</v>
      </c>
      <c r="BR40">
        <f>('2000 250 200 15 PP'!BR40-'2000 250 200 0 PP'!BR40)^2</f>
        <v>4.6272226041718161E-11</v>
      </c>
      <c r="BS40">
        <f>('2000 250 200 15 PP'!BS40-'2000 250 200 0 PP'!BS40)^2</f>
        <v>1.5047236841222604E-8</v>
      </c>
      <c r="BT40">
        <f>('2000 250 200 15 PP'!BT40-'2000 250 200 0 PP'!BT40)^2</f>
        <v>8.9552935659631132E-11</v>
      </c>
      <c r="BU40">
        <f>('2000 250 200 15 PP'!BU40-'2000 250 200 0 PP'!BU40)^2</f>
        <v>4.6236497905543441E-12</v>
      </c>
      <c r="BV40">
        <f>('2000 250 200 15 PP'!BV40-'2000 250 200 0 PP'!BV40)^2</f>
        <v>2.7331208415595451E-11</v>
      </c>
      <c r="BW40">
        <f>('2000 250 200 15 PP'!BW40-'2000 250 200 0 PP'!BW40)^2</f>
        <v>1.9477148671143341E-11</v>
      </c>
      <c r="BX40">
        <f>('2000 250 200 15 PP'!BX40-'2000 250 200 0 PP'!BX40)^2</f>
        <v>1.4118648224746798E-8</v>
      </c>
      <c r="BY40">
        <f>('2000 250 200 15 PP'!BY40-'2000 250 200 0 PP'!BY40)^2</f>
        <v>8.2960461955539648E-11</v>
      </c>
      <c r="BZ40">
        <f>('2000 250 200 15 PP'!BZ40-'2000 250 200 0 PP'!BZ40)^2</f>
        <v>5.0397902493552732E-15</v>
      </c>
      <c r="CA40">
        <f>('2000 250 200 15 PP'!CA40-'2000 250 200 0 PP'!CA40)^2</f>
        <v>7.6798131960290597E-12</v>
      </c>
      <c r="CB40">
        <f>('2000 250 200 15 PP'!CB40-'2000 250 200 0 PP'!CB40)^2</f>
        <v>1.3186389864366546E-8</v>
      </c>
      <c r="CC40">
        <f>('2000 250 200 15 PP'!CC40-'2000 250 200 0 PP'!CC40)^2</f>
        <v>6.5191329277774663E-11</v>
      </c>
      <c r="CD40">
        <f>('2000 250 200 15 PP'!CD40-'2000 250 200 0 PP'!CD40)^2</f>
        <v>1.4234405841120588E-12</v>
      </c>
      <c r="CE40">
        <f>('2000 250 200 15 PP'!CE40-'2000 250 200 0 PP'!CE40)^2</f>
        <v>1.2364773739593899E-8</v>
      </c>
      <c r="CF40">
        <f>('2000 250 200 15 PP'!CF40-'2000 250 200 0 PP'!CF40)^2</f>
        <v>4.5439409988230773E-11</v>
      </c>
      <c r="CG40">
        <f>('2000 250 200 15 PP'!CG40-'2000 250 200 0 PP'!CG40)^2</f>
        <v>1.1691453986960688E-8</v>
      </c>
    </row>
    <row r="41" spans="1:85">
      <c r="A41">
        <f>'2000 250 200 1'!A42</f>
        <v>38</v>
      </c>
      <c r="B41">
        <f t="shared" si="6"/>
        <v>-380</v>
      </c>
      <c r="C41">
        <f>'2000 250 200 1'!B42</f>
        <v>8.0629999999999993E-2</v>
      </c>
      <c r="D41">
        <f t="shared" si="7"/>
        <v>-1.0935033402006471</v>
      </c>
      <c r="E41">
        <f>(2*('2000 250 200 15 PP'!E41-'2000 250 200 0 PP'!E41)/('2000 250 200 15 PP'!E41+'2000 250 200 0 PP'!E41))^2</f>
        <v>1.7855570196446377E-7</v>
      </c>
      <c r="F41">
        <f>(2*('2000 250 200 15 PP'!F41-'2000 250 200 0 PP'!F41)/('2000 250 200 15 PP'!F41+'2000 250 200 0 PP'!F41))^2</f>
        <v>6.2432646085643687E-7</v>
      </c>
      <c r="G41">
        <f>(2*('2000 250 200 15 PP'!G41-'2000 250 200 0 PP'!G41)/('2000 250 200 15 PP'!G41+'2000 250 200 0 PP'!G41))^2</f>
        <v>6.1493834517334805E-7</v>
      </c>
      <c r="H41">
        <f>(2*('2000 250 200 15 PP'!H41-'2000 250 200 0 PP'!H41)/('2000 250 200 15 PP'!H41+'2000 250 200 0 PP'!H41))^2</f>
        <v>5.2881711619356626E-7</v>
      </c>
      <c r="I41">
        <f>(2*('2000 250 200 15 PP'!I41-'2000 250 200 0 PP'!I41)/('2000 250 200 15 PP'!I41+'2000 250 200 0 PP'!I41))^2</f>
        <v>4.2910549326270194E-7</v>
      </c>
      <c r="J41">
        <f>(2*('2000 250 200 15 PP'!J41-'2000 250 200 0 PP'!J41)/('2000 250 200 15 PP'!J41+'2000 250 200 0 PP'!J41))^2</f>
        <v>3.4384124259498992E-7</v>
      </c>
      <c r="K41">
        <f>(2*('2000 250 200 15 PP'!K41-'2000 250 200 0 PP'!K41)/('2000 250 200 15 PP'!K41+'2000 250 200 0 PP'!K41))^2</f>
        <v>2.718243523819808E-7</v>
      </c>
      <c r="L41">
        <f>(2*('2000 250 200 15 PP'!L41-'2000 250 200 0 PP'!L41)/('2000 250 200 15 PP'!L41+'2000 250 200 0 PP'!L41))^2</f>
        <v>2.1378534842339193E-7</v>
      </c>
      <c r="M41">
        <f>(2*('2000 250 200 15 PP'!M41-'2000 250 200 0 PP'!M41)/('2000 250 200 15 PP'!M41+'2000 250 200 0 PP'!M41))^2</f>
        <v>1.6904266783504997E-7</v>
      </c>
      <c r="N41">
        <f>(2*('2000 250 200 15 PP'!N41-'2000 250 200 0 PP'!N41)/('2000 250 200 15 PP'!N41+'2000 250 200 0 PP'!N41))^2</f>
        <v>4.0379817115305132E-8</v>
      </c>
      <c r="O41">
        <f>(2*('2000 250 200 15 PP'!O41-'2000 250 200 0 PP'!O41)/('2000 250 200 15 PP'!O41+'2000 250 200 0 PP'!O41))^2</f>
        <v>6.3359033872718282E-7</v>
      </c>
      <c r="P41">
        <f>(2*('2000 250 200 15 PP'!P41-'2000 250 200 0 PP'!P41)/('2000 250 200 15 PP'!P41+'2000 250 200 0 PP'!P41))^2</f>
        <v>7.3969170857841972E-7</v>
      </c>
      <c r="Q41">
        <f>(2*('2000 250 200 15 PP'!Q41-'2000 250 200 0 PP'!Q41)/('2000 250 200 15 PP'!Q41+'2000 250 200 0 PP'!Q41))^2</f>
        <v>7.1877167655417021E-7</v>
      </c>
      <c r="R41">
        <f>(2*('2000 250 200 15 PP'!R41-'2000 250 200 0 PP'!R41)/('2000 250 200 15 PP'!R41+'2000 250 200 0 PP'!R41))^2</f>
        <v>6.2858697340735654E-7</v>
      </c>
      <c r="S41">
        <f>(2*('2000 250 200 15 PP'!S41-'2000 250 200 0 PP'!S41)/('2000 250 200 15 PP'!S41+'2000 250 200 0 PP'!S41))^2</f>
        <v>5.4505496486063892E-7</v>
      </c>
      <c r="T41">
        <f>(2*('2000 250 200 15 PP'!T41-'2000 250 200 0 PP'!T41)/('2000 250 200 15 PP'!T41+'2000 250 200 0 PP'!T41))^2</f>
        <v>4.6048456196455282E-7</v>
      </c>
      <c r="U41">
        <f>(2*('2000 250 200 15 PP'!U41-'2000 250 200 0 PP'!U41)/('2000 250 200 15 PP'!U41+'2000 250 200 0 PP'!U41))^2</f>
        <v>3.7898133433781695E-7</v>
      </c>
      <c r="V41">
        <f>(2*('2000 250 200 15 PP'!V41-'2000 250 200 0 PP'!V41)/('2000 250 200 15 PP'!V41+'2000 250 200 0 PP'!V41))^2</f>
        <v>3.5595270690705401E-9</v>
      </c>
      <c r="W41">
        <f>(2*('2000 250 200 15 PP'!W41-'2000 250 200 0 PP'!W41)/('2000 250 200 15 PP'!W41+'2000 250 200 0 PP'!W41))^2</f>
        <v>5.6186134949021243E-7</v>
      </c>
      <c r="X41">
        <f>(2*('2000 250 200 15 PP'!X41-'2000 250 200 0 PP'!X41)/('2000 250 200 15 PP'!X41+'2000 250 200 0 PP'!X41))^2</f>
        <v>7.6077084493781603E-7</v>
      </c>
      <c r="Y41">
        <f>(2*('2000 250 200 15 PP'!Y41-'2000 250 200 0 PP'!Y41)/('2000 250 200 15 PP'!Y41+'2000 250 200 0 PP'!Y41))^2</f>
        <v>8.4032802597035167E-7</v>
      </c>
      <c r="Z41">
        <f>(2*('2000 250 200 15 PP'!Z41-'2000 250 200 0 PP'!Z41)/('2000 250 200 15 PP'!Z41+'2000 250 200 0 PP'!Z41))^2</f>
        <v>7.6577966226578354E-7</v>
      </c>
      <c r="AA41">
        <f>(2*('2000 250 200 15 PP'!AA41-'2000 250 200 0 PP'!AA41)/('2000 250 200 15 PP'!AA41+'2000 250 200 0 PP'!AA41))^2</f>
        <v>7.110924156739429E-7</v>
      </c>
      <c r="AB41">
        <f>(2*('2000 250 200 15 PP'!AB41-'2000 250 200 0 PP'!AB41)/('2000 250 200 15 PP'!AB41+'2000 250 200 0 PP'!AB41))^2</f>
        <v>6.4811945461309477E-7</v>
      </c>
      <c r="AC41">
        <f>(2*('2000 250 200 15 PP'!AC41-'2000 250 200 0 PP'!AC41)/('2000 250 200 15 PP'!AC41+'2000 250 200 0 PP'!AC41))^2</f>
        <v>1.1234403275472061E-7</v>
      </c>
      <c r="AD41">
        <f>(2*('2000 250 200 15 PP'!AD41-'2000 250 200 0 PP'!AD41)/('2000 250 200 15 PP'!AD41+'2000 250 200 0 PP'!AD41))^2</f>
        <v>4.6181090471894926E-7</v>
      </c>
      <c r="AE41">
        <f>(2*('2000 250 200 15 PP'!AE41-'2000 250 200 0 PP'!AE41)/('2000 250 200 15 PP'!AE41+'2000 250 200 0 PP'!AE41))^2</f>
        <v>7.0082824574043438E-7</v>
      </c>
      <c r="AF41">
        <f>(2*('2000 250 200 15 PP'!AF41-'2000 250 200 0 PP'!AF41)/('2000 250 200 15 PP'!AF41+'2000 250 200 0 PP'!AF41))^2</f>
        <v>9.1826299677246396E-7</v>
      </c>
      <c r="AG41">
        <f>(2*('2000 250 200 15 PP'!AG41-'2000 250 200 0 PP'!AG41)/('2000 250 200 15 PP'!AG41+'2000 250 200 0 PP'!AG41))^2</f>
        <v>8.3436817945929365E-7</v>
      </c>
      <c r="AH41">
        <f>(2*('2000 250 200 15 PP'!AH41-'2000 250 200 0 PP'!AH41)/('2000 250 200 15 PP'!AH41+'2000 250 200 0 PP'!AH41))^2</f>
        <v>8.0469695380571961E-7</v>
      </c>
      <c r="AI41">
        <f>(2*('2000 250 200 15 PP'!AI41-'2000 250 200 0 PP'!AI41)/('2000 250 200 15 PP'!AI41+'2000 250 200 0 PP'!AI41))^2</f>
        <v>3.7943397197716347E-7</v>
      </c>
      <c r="AJ41">
        <f>(2*('2000 250 200 15 PP'!AJ41-'2000 250 200 0 PP'!AJ41)/('2000 250 200 15 PP'!AJ41+'2000 250 200 0 PP'!AJ41))^2</f>
        <v>3.6686934805528935E-7</v>
      </c>
      <c r="AK41">
        <f>(2*('2000 250 200 15 PP'!AK41-'2000 250 200 0 PP'!AK41)/('2000 250 200 15 PP'!AK41+'2000 250 200 0 PP'!AK41))^2</f>
        <v>5.7497365548559313E-7</v>
      </c>
      <c r="AL41">
        <f>(2*('2000 250 200 15 PP'!AL41-'2000 250 200 0 PP'!AL41)/('2000 250 200 15 PP'!AL41+'2000 250 200 0 PP'!AL41))^2</f>
        <v>9.9080889476879143E-7</v>
      </c>
      <c r="AM41">
        <f>(2*('2000 250 200 15 PP'!AM41-'2000 250 200 0 PP'!AM41)/('2000 250 200 15 PP'!AM41+'2000 250 200 0 PP'!AM41))^2</f>
        <v>8.6463024725059139E-7</v>
      </c>
      <c r="AN41">
        <f>(2*('2000 250 200 15 PP'!AN41-'2000 250 200 0 PP'!AN41)/('2000 250 200 15 PP'!AN41+'2000 250 200 0 PP'!AN41))^2</f>
        <v>8.0926358052273362E-7</v>
      </c>
      <c r="AO41">
        <f>(2*('2000 250 200 15 PP'!AO41-'2000 250 200 0 PP'!AO41)/('2000 250 200 15 PP'!AO41+'2000 250 200 0 PP'!AO41))^2</f>
        <v>2.9726815209208157E-7</v>
      </c>
      <c r="AP41">
        <f>(2*('2000 250 200 15 PP'!AP41-'2000 250 200 0 PP'!AP41)/('2000 250 200 15 PP'!AP41+'2000 250 200 0 PP'!AP41))^2</f>
        <v>3.9319254925677118E-7</v>
      </c>
      <c r="AQ41">
        <f>(2*('2000 250 200 15 PP'!AQ41-'2000 250 200 0 PP'!AQ41)/('2000 250 200 15 PP'!AQ41+'2000 250 200 0 PP'!AQ41))^2</f>
        <v>1.0850750425516248E-6</v>
      </c>
      <c r="AR41">
        <f>(2*('2000 250 200 15 PP'!AR41-'2000 250 200 0 PP'!AR41)/('2000 250 200 15 PP'!AR41+'2000 250 200 0 PP'!AR41))^2</f>
        <v>1.4106041318623947E-6</v>
      </c>
      <c r="AS41">
        <f>(2*('2000 250 200 15 PP'!AS41-'2000 250 200 0 PP'!AS41)/('2000 250 200 15 PP'!AS41+'2000 250 200 0 PP'!AS41))^2</f>
        <v>2.6748649180338391E-7</v>
      </c>
      <c r="AT41">
        <f>(2*('2000 250 200 15 PP'!AT41-'2000 250 200 0 PP'!AT41)/('2000 250 200 15 PP'!AT41+'2000 250 200 0 PP'!AT41))^2</f>
        <v>1.8318658615451053E-7</v>
      </c>
      <c r="AU41">
        <f>(2*('2000 250 200 15 PP'!AU41-'2000 250 200 0 PP'!AU41)/('2000 250 200 15 PP'!AU41+'2000 250 200 0 PP'!AU41))^2</f>
        <v>2.2054244391842266E-6</v>
      </c>
      <c r="AV41">
        <f>(2*('2000 250 200 15 PP'!AV41-'2000 250 200 0 PP'!AV41)/('2000 250 200 15 PP'!AV41+'2000 250 200 0 PP'!AV41))^2</f>
        <v>2.9599171844085167E-7</v>
      </c>
      <c r="AW41">
        <f>(2*('2000 250 200 15 PP'!AW41-'2000 250 200 0 PP'!AW41)/('2000 250 200 15 PP'!AW41+'2000 250 200 0 PP'!AW41))^2</f>
        <v>3.2370883641678455E-6</v>
      </c>
      <c r="AX41">
        <f>('2000 250 200 15 PP'!AX41-'2000 250 200 0 PP'!AX41)^2</f>
        <v>2.1321009404862792E-8</v>
      </c>
      <c r="AY41">
        <f>('2000 250 200 15 PP'!AY41-'2000 250 200 0 PP'!AY41)^2</f>
        <v>6.975213261927337E-12</v>
      </c>
      <c r="AZ41">
        <f>('2000 250 200 15 PP'!AZ41-'2000 250 200 0 PP'!AZ41)^2</f>
        <v>6.9525199441460381E-10</v>
      </c>
      <c r="BA41">
        <f>('2000 250 200 15 PP'!BA41-'2000 250 200 0 PP'!BA41)^2</f>
        <v>1.1666874582276083E-9</v>
      </c>
      <c r="BB41">
        <f>('2000 250 200 15 PP'!BB41-'2000 250 200 0 PP'!BB41)^2</f>
        <v>1.0872674810028507E-9</v>
      </c>
      <c r="BC41">
        <f>('2000 250 200 15 PP'!BC41-'2000 250 200 0 PP'!BC41)^2</f>
        <v>9.9199457873613331E-10</v>
      </c>
      <c r="BD41">
        <f>('2000 250 200 15 PP'!BD41-'2000 250 200 0 PP'!BD41)^2</f>
        <v>8.2730829979155916E-10</v>
      </c>
      <c r="BE41">
        <f>('2000 250 200 15 PP'!BE41-'2000 250 200 0 PP'!BE41)^2</f>
        <v>6.2928384566399472E-10</v>
      </c>
      <c r="BF41">
        <f>('2000 250 200 15 PP'!BF41-'2000 250 200 0 PP'!BF41)^2</f>
        <v>2.9057464590875003E-8</v>
      </c>
      <c r="BG41">
        <f>('2000 250 200 15 PP'!BG41-'2000 250 200 0 PP'!BG41)^2</f>
        <v>2.2695874953077592E-11</v>
      </c>
      <c r="BH41">
        <f>('2000 250 200 15 PP'!BH41-'2000 250 200 0 PP'!BH41)^2</f>
        <v>2.066480375697778E-10</v>
      </c>
      <c r="BI41">
        <f>('2000 250 200 15 PP'!BI41-'2000 250 200 0 PP'!BI41)^2</f>
        <v>3.8178009373148256E-10</v>
      </c>
      <c r="BJ41">
        <f>('2000 250 200 15 PP'!BJ41-'2000 250 200 0 PP'!BJ41)^2</f>
        <v>2.8315474180375994E-10</v>
      </c>
      <c r="BK41">
        <f>('2000 250 200 15 PP'!BK41-'2000 250 200 0 PP'!BK41)^2</f>
        <v>2.2647160049717123E-10</v>
      </c>
      <c r="BL41">
        <f>('2000 250 200 15 PP'!BL41-'2000 250 200 0 PP'!BL41)^2</f>
        <v>1.7251280305240642E-10</v>
      </c>
      <c r="BM41">
        <f>('2000 250 200 15 PP'!BM41-'2000 250 200 0 PP'!BM41)^2</f>
        <v>3.0502537165217052E-8</v>
      </c>
      <c r="BN41">
        <f>('2000 250 200 15 PP'!BN41-'2000 250 200 0 PP'!BN41)^2</f>
        <v>7.0129290770167911E-11</v>
      </c>
      <c r="BO41">
        <f>('2000 250 200 15 PP'!BO41-'2000 250 200 0 PP'!BO41)^2</f>
        <v>3.8012324720416415E-11</v>
      </c>
      <c r="BP41">
        <f>('2000 250 200 15 PP'!BP41-'2000 250 200 0 PP'!BP41)^2</f>
        <v>1.1490405525418297E-10</v>
      </c>
      <c r="BQ41">
        <f>('2000 250 200 15 PP'!BQ41-'2000 250 200 0 PP'!BQ41)^2</f>
        <v>6.3837574704307577E-11</v>
      </c>
      <c r="BR41">
        <f>('2000 250 200 15 PP'!BR41-'2000 250 200 0 PP'!BR41)^2</f>
        <v>4.3417925387055795E-11</v>
      </c>
      <c r="BS41">
        <f>('2000 250 200 15 PP'!BS41-'2000 250 200 0 PP'!BS41)^2</f>
        <v>2.995819049223313E-8</v>
      </c>
      <c r="BT41">
        <f>('2000 250 200 15 PP'!BT41-'2000 250 200 0 PP'!BT41)^2</f>
        <v>8.5978798188437328E-11</v>
      </c>
      <c r="BU41">
        <f>('2000 250 200 15 PP'!BU41-'2000 250 200 0 PP'!BU41)^2</f>
        <v>2.1355925792755189E-12</v>
      </c>
      <c r="BV41">
        <f>('2000 250 200 15 PP'!BV41-'2000 250 200 0 PP'!BV41)^2</f>
        <v>4.0005873008677107E-11</v>
      </c>
      <c r="BW41">
        <f>('2000 250 200 15 PP'!BW41-'2000 250 200 0 PP'!BW41)^2</f>
        <v>1.5826299939786853E-11</v>
      </c>
      <c r="BX41">
        <f>('2000 250 200 15 PP'!BX41-'2000 250 200 0 PP'!BX41)^2</f>
        <v>2.8836829181279358E-8</v>
      </c>
      <c r="BY41">
        <f>('2000 250 200 15 PP'!BY41-'2000 250 200 0 PP'!BY41)^2</f>
        <v>7.3216948342763124E-11</v>
      </c>
      <c r="BZ41">
        <f>('2000 250 200 15 PP'!BZ41-'2000 250 200 0 PP'!BZ41)^2</f>
        <v>1.8955097875022264E-12</v>
      </c>
      <c r="CA41">
        <f>('2000 250 200 15 PP'!CA41-'2000 250 200 0 PP'!CA41)^2</f>
        <v>1.6624038937187932E-11</v>
      </c>
      <c r="CB41">
        <f>('2000 250 200 15 PP'!CB41-'2000 250 200 0 PP'!CB41)^2</f>
        <v>2.7679387088291819E-8</v>
      </c>
      <c r="CC41">
        <f>('2000 250 200 15 PP'!CC41-'2000 250 200 0 PP'!CC41)^2</f>
        <v>4.652329204735192E-11</v>
      </c>
      <c r="CD41">
        <f>('2000 250 200 15 PP'!CD41-'2000 250 200 0 PP'!CD41)^2</f>
        <v>1.0534817755287557E-11</v>
      </c>
      <c r="CE41">
        <f>('2000 250 200 15 PP'!CE41-'2000 250 200 0 PP'!CE41)^2</f>
        <v>2.673444164060737E-8</v>
      </c>
      <c r="CF41">
        <f>('2000 250 200 15 PP'!CF41-'2000 250 200 0 PP'!CF41)^2</f>
        <v>1.9077956988549982E-11</v>
      </c>
      <c r="CG41">
        <f>('2000 250 200 15 PP'!CG41-'2000 250 200 0 PP'!CG41)^2</f>
        <v>2.613721514979649E-8</v>
      </c>
    </row>
    <row r="42" spans="1:85">
      <c r="A42">
        <f>'2000 250 200 1'!A43</f>
        <v>39</v>
      </c>
      <c r="B42">
        <f t="shared" si="6"/>
        <v>-390</v>
      </c>
      <c r="C42">
        <f>'2000 250 200 1'!B43</f>
        <v>9.0509999999999993E-2</v>
      </c>
      <c r="D42">
        <f t="shared" si="7"/>
        <v>-1.0433034351053492</v>
      </c>
      <c r="E42">
        <f>(2*('2000 250 200 15 PP'!E42-'2000 250 200 0 PP'!E42)/('2000 250 200 15 PP'!E42+'2000 250 200 0 PP'!E42))^2</f>
        <v>6.6161533889420812E-8</v>
      </c>
      <c r="F42">
        <f>(2*('2000 250 200 15 PP'!F42-'2000 250 200 0 PP'!F42)/('2000 250 200 15 PP'!F42+'2000 250 200 0 PP'!F42))^2</f>
        <v>6.1346566821492181E-7</v>
      </c>
      <c r="G42">
        <f>(2*('2000 250 200 15 PP'!G42-'2000 250 200 0 PP'!G42)/('2000 250 200 15 PP'!G42+'2000 250 200 0 PP'!G42))^2</f>
        <v>6.0573984644176971E-7</v>
      </c>
      <c r="H42">
        <f>(2*('2000 250 200 15 PP'!H42-'2000 250 200 0 PP'!H42)/('2000 250 200 15 PP'!H42+'2000 250 200 0 PP'!H42))^2</f>
        <v>5.2037008241141409E-7</v>
      </c>
      <c r="I42">
        <f>(2*('2000 250 200 15 PP'!I42-'2000 250 200 0 PP'!I42)/('2000 250 200 15 PP'!I42+'2000 250 200 0 PP'!I42))^2</f>
        <v>4.2224071998079656E-7</v>
      </c>
      <c r="J42">
        <f>(2*('2000 250 200 15 PP'!J42-'2000 250 200 0 PP'!J42)/('2000 250 200 15 PP'!J42+'2000 250 200 0 PP'!J42))^2</f>
        <v>3.380584554376362E-7</v>
      </c>
      <c r="K42">
        <f>(2*('2000 250 200 15 PP'!K42-'2000 250 200 0 PP'!K42)/('2000 250 200 15 PP'!K42+'2000 250 200 0 PP'!K42))^2</f>
        <v>2.6626769776265939E-7</v>
      </c>
      <c r="L42">
        <f>(2*('2000 250 200 15 PP'!L42-'2000 250 200 0 PP'!L42)/('2000 250 200 15 PP'!L42+'2000 250 200 0 PP'!L42))^2</f>
        <v>2.0882372787063386E-7</v>
      </c>
      <c r="M42">
        <f>(2*('2000 250 200 15 PP'!M42-'2000 250 200 0 PP'!M42)/('2000 250 200 15 PP'!M42+'2000 250 200 0 PP'!M42))^2</f>
        <v>1.6497308906429211E-7</v>
      </c>
      <c r="N42">
        <f>(2*('2000 250 200 15 PP'!N42-'2000 250 200 0 PP'!N42)/('2000 250 200 15 PP'!N42+'2000 250 200 0 PP'!N42))^2</f>
        <v>3.659624086487361E-9</v>
      </c>
      <c r="O42">
        <f>(2*('2000 250 200 15 PP'!O42-'2000 250 200 0 PP'!O42)/('2000 250 200 15 PP'!O42+'2000 250 200 0 PP'!O42))^2</f>
        <v>6.2108345321012969E-7</v>
      </c>
      <c r="P42">
        <f>(2*('2000 250 200 15 PP'!P42-'2000 250 200 0 PP'!P42)/('2000 250 200 15 PP'!P42+'2000 250 200 0 PP'!P42))^2</f>
        <v>7.2951020570602952E-7</v>
      </c>
      <c r="Q42">
        <f>(2*('2000 250 200 15 PP'!Q42-'2000 250 200 0 PP'!Q42)/('2000 250 200 15 PP'!Q42+'2000 250 200 0 PP'!Q42))^2</f>
        <v>7.0735340116433068E-7</v>
      </c>
      <c r="R42">
        <f>(2*('2000 250 200 15 PP'!R42-'2000 250 200 0 PP'!R42)/('2000 250 200 15 PP'!R42+'2000 250 200 0 PP'!R42))^2</f>
        <v>6.193288536759775E-7</v>
      </c>
      <c r="S42">
        <f>(2*('2000 250 200 15 PP'!S42-'2000 250 200 0 PP'!S42)/('2000 250 200 15 PP'!S42+'2000 250 200 0 PP'!S42))^2</f>
        <v>5.3918187946843641E-7</v>
      </c>
      <c r="T42">
        <f>(2*('2000 250 200 15 PP'!T42-'2000 250 200 0 PP'!T42)/('2000 250 200 15 PP'!T42+'2000 250 200 0 PP'!T42))^2</f>
        <v>4.5340914423971763E-7</v>
      </c>
      <c r="U42">
        <f>(2*('2000 250 200 15 PP'!U42-'2000 250 200 0 PP'!U42)/('2000 250 200 15 PP'!U42+'2000 250 200 0 PP'!U42))^2</f>
        <v>3.708563322386778E-7</v>
      </c>
      <c r="V42">
        <f>(2*('2000 250 200 15 PP'!V42-'2000 250 200 0 PP'!V42)/('2000 250 200 15 PP'!V42+'2000 250 200 0 PP'!V42))^2</f>
        <v>1.875003021418671E-7</v>
      </c>
      <c r="W42">
        <f>(2*('2000 250 200 15 PP'!W42-'2000 250 200 0 PP'!W42)/('2000 250 200 15 PP'!W42+'2000 250 200 0 PP'!W42))^2</f>
        <v>5.4795230932434087E-7</v>
      </c>
      <c r="X42">
        <f>(2*('2000 250 200 15 PP'!X42-'2000 250 200 0 PP'!X42)/('2000 250 200 15 PP'!X42+'2000 250 200 0 PP'!X42))^2</f>
        <v>7.5186645628909714E-7</v>
      </c>
      <c r="Y42">
        <f>(2*('2000 250 200 15 PP'!Y42-'2000 250 200 0 PP'!Y42)/('2000 250 200 15 PP'!Y42+'2000 250 200 0 PP'!Y42))^2</f>
        <v>8.2595289567350684E-7</v>
      </c>
      <c r="Z42">
        <f>(2*('2000 250 200 15 PP'!Z42-'2000 250 200 0 PP'!Z42)/('2000 250 200 15 PP'!Z42+'2000 250 200 0 PP'!Z42))^2</f>
        <v>7.5068228691966536E-7</v>
      </c>
      <c r="AA42">
        <f>(2*('2000 250 200 15 PP'!AA42-'2000 250 200 0 PP'!AA42)/('2000 250 200 15 PP'!AA42+'2000 250 200 0 PP'!AA42))^2</f>
        <v>7.0808747863100084E-7</v>
      </c>
      <c r="AB42">
        <f>(2*('2000 250 200 15 PP'!AB42-'2000 250 200 0 PP'!AB42)/('2000 250 200 15 PP'!AB42+'2000 250 200 0 PP'!AB42))^2</f>
        <v>6.4425306971002508E-7</v>
      </c>
      <c r="AC42">
        <f>(2*('2000 250 200 15 PP'!AC42-'2000 250 200 0 PP'!AC42)/('2000 250 200 15 PP'!AC42+'2000 250 200 0 PP'!AC42))^2</f>
        <v>6.9487882625819424E-7</v>
      </c>
      <c r="AD42">
        <f>(2*('2000 250 200 15 PP'!AD42-'2000 250 200 0 PP'!AD42)/('2000 250 200 15 PP'!AD42+'2000 250 200 0 PP'!AD42))^2</f>
        <v>4.4593689864852723E-7</v>
      </c>
      <c r="AE42">
        <f>(2*('2000 250 200 15 PP'!AE42-'2000 250 200 0 PP'!AE42)/('2000 250 200 15 PP'!AE42+'2000 250 200 0 PP'!AE42))^2</f>
        <v>6.958830915411838E-7</v>
      </c>
      <c r="AF42">
        <f>(2*('2000 250 200 15 PP'!AF42-'2000 250 200 0 PP'!AF42)/('2000 250 200 15 PP'!AF42+'2000 250 200 0 PP'!AF42))^2</f>
        <v>9.0476257008950922E-7</v>
      </c>
      <c r="AG42">
        <f>(2*('2000 250 200 15 PP'!AG42-'2000 250 200 0 PP'!AG42)/('2000 250 200 15 PP'!AG42+'2000 250 200 0 PP'!AG42))^2</f>
        <v>8.0367086440239667E-7</v>
      </c>
      <c r="AH42">
        <f>(2*('2000 250 200 15 PP'!AH42-'2000 250 200 0 PP'!AH42)/('2000 250 200 15 PP'!AH42+'2000 250 200 0 PP'!AH42))^2</f>
        <v>8.0308162842291047E-7</v>
      </c>
      <c r="AI42">
        <f>(2*('2000 250 200 15 PP'!AI42-'2000 250 200 0 PP'!AI42)/('2000 250 200 15 PP'!AI42+'2000 250 200 0 PP'!AI42))^2</f>
        <v>1.5636544444270207E-6</v>
      </c>
      <c r="AJ42">
        <f>(2*('2000 250 200 15 PP'!AJ42-'2000 250 200 0 PP'!AJ42)/('2000 250 200 15 PP'!AJ42+'2000 250 200 0 PP'!AJ42))^2</f>
        <v>3.4778968066881766E-7</v>
      </c>
      <c r="AK42">
        <f>(2*('2000 250 200 15 PP'!AK42-'2000 250 200 0 PP'!AK42)/('2000 250 200 15 PP'!AK42+'2000 250 200 0 PP'!AK42))^2</f>
        <v>5.7450337601360306E-7</v>
      </c>
      <c r="AL42">
        <f>(2*('2000 250 200 15 PP'!AL42-'2000 250 200 0 PP'!AL42)/('2000 250 200 15 PP'!AL42+'2000 250 200 0 PP'!AL42))^2</f>
        <v>9.930706875592564E-7</v>
      </c>
      <c r="AM42">
        <f>(2*('2000 250 200 15 PP'!AM42-'2000 250 200 0 PP'!AM42)/('2000 250 200 15 PP'!AM42+'2000 250 200 0 PP'!AM42))^2</f>
        <v>8.0426146651766922E-7</v>
      </c>
      <c r="AN42">
        <f>(2*('2000 250 200 15 PP'!AN42-'2000 250 200 0 PP'!AN42)/('2000 250 200 15 PP'!AN42+'2000 250 200 0 PP'!AN42))^2</f>
        <v>2.8201784978935989E-6</v>
      </c>
      <c r="AO42">
        <f>(2*('2000 250 200 15 PP'!AO42-'2000 250 200 0 PP'!AO42)/('2000 250 200 15 PP'!AO42+'2000 250 200 0 PP'!AO42))^2</f>
        <v>2.7355216810350673E-7</v>
      </c>
      <c r="AP42">
        <f>(2*('2000 250 200 15 PP'!AP42-'2000 250 200 0 PP'!AP42)/('2000 250 200 15 PP'!AP42+'2000 250 200 0 PP'!AP42))^2</f>
        <v>3.9173329842806835E-7</v>
      </c>
      <c r="AQ42">
        <f>(2*('2000 250 200 15 PP'!AQ42-'2000 250 200 0 PP'!AQ42)/('2000 250 200 15 PP'!AQ42+'2000 250 200 0 PP'!AQ42))^2</f>
        <v>1.1384087586097343E-6</v>
      </c>
      <c r="AR42">
        <f>(2*('2000 250 200 15 PP'!AR42-'2000 250 200 0 PP'!AR42)/('2000 250 200 15 PP'!AR42+'2000 250 200 0 PP'!AR42))^2</f>
        <v>4.4964484420009673E-6</v>
      </c>
      <c r="AS42">
        <f>(2*('2000 250 200 15 PP'!AS42-'2000 250 200 0 PP'!AS42)/('2000 250 200 15 PP'!AS42+'2000 250 200 0 PP'!AS42))^2</f>
        <v>2.3791387420430884E-7</v>
      </c>
      <c r="AT42">
        <f>(2*('2000 250 200 15 PP'!AT42-'2000 250 200 0 PP'!AT42)/('2000 250 200 15 PP'!AT42+'2000 250 200 0 PP'!AT42))^2</f>
        <v>1.7143389967730237E-7</v>
      </c>
      <c r="AU42">
        <f>(2*('2000 250 200 15 PP'!AU42-'2000 250 200 0 PP'!AU42)/('2000 250 200 15 PP'!AU42+'2000 250 200 0 PP'!AU42))^2</f>
        <v>6.6449623067163995E-6</v>
      </c>
      <c r="AV42">
        <f>(2*('2000 250 200 15 PP'!AV42-'2000 250 200 0 PP'!AV42)/('2000 250 200 15 PP'!AV42+'2000 250 200 0 PP'!AV42))^2</f>
        <v>2.6007699551981114E-7</v>
      </c>
      <c r="AW42">
        <f>(2*('2000 250 200 15 PP'!AW42-'2000 250 200 0 PP'!AW42)/('2000 250 200 15 PP'!AW42+'2000 250 200 0 PP'!AW42))^2</f>
        <v>9.354880993845244E-6</v>
      </c>
      <c r="AX42">
        <f>('2000 250 200 15 PP'!AX42-'2000 250 200 0 PP'!AX42)^2</f>
        <v>4.3706996385554999E-8</v>
      </c>
      <c r="AY42">
        <f>('2000 250 200 15 PP'!AY42-'2000 250 200 0 PP'!AY42)^2</f>
        <v>4.8022290538070726E-12</v>
      </c>
      <c r="AZ42">
        <f>('2000 250 200 15 PP'!AZ42-'2000 250 200 0 PP'!AZ42)^2</f>
        <v>6.9393712528621907E-10</v>
      </c>
      <c r="BA42">
        <f>('2000 250 200 15 PP'!BA42-'2000 250 200 0 PP'!BA42)^2</f>
        <v>1.1483497760230897E-9</v>
      </c>
      <c r="BB42">
        <f>('2000 250 200 15 PP'!BB42-'2000 250 200 0 PP'!BB42)^2</f>
        <v>1.0775250007128086E-9</v>
      </c>
      <c r="BC42">
        <f>('2000 250 200 15 PP'!BC42-'2000 250 200 0 PP'!BC42)^2</f>
        <v>1.0043930233968909E-9</v>
      </c>
      <c r="BD42">
        <f>('2000 250 200 15 PP'!BD42-'2000 250 200 0 PP'!BD42)^2</f>
        <v>8.2845111344248795E-10</v>
      </c>
      <c r="BE42">
        <f>('2000 250 200 15 PP'!BE42-'2000 250 200 0 PP'!BE42)^2</f>
        <v>6.1906494586857142E-10</v>
      </c>
      <c r="BF42">
        <f>('2000 250 200 15 PP'!BF42-'2000 250 200 0 PP'!BF42)^2</f>
        <v>5.9385931468857328E-8</v>
      </c>
      <c r="BG42">
        <f>('2000 250 200 15 PP'!BG42-'2000 250 200 0 PP'!BG42)^2</f>
        <v>2.7420716948292114E-11</v>
      </c>
      <c r="BH42">
        <f>('2000 250 200 15 PP'!BH42-'2000 250 200 0 PP'!BH42)^2</f>
        <v>2.0853575452178892E-10</v>
      </c>
      <c r="BI42">
        <f>('2000 250 200 15 PP'!BI42-'2000 250 200 0 PP'!BI42)^2</f>
        <v>3.7398656970607733E-10</v>
      </c>
      <c r="BJ42">
        <f>('2000 250 200 15 PP'!BJ42-'2000 250 200 0 PP'!BJ42)^2</f>
        <v>2.757881679852991E-10</v>
      </c>
      <c r="BK42">
        <f>('2000 250 200 15 PP'!BK42-'2000 250 200 0 PP'!BK42)^2</f>
        <v>2.3144103589201546E-10</v>
      </c>
      <c r="BL42">
        <f>('2000 250 200 15 PP'!BL42-'2000 250 200 0 PP'!BL42)^2</f>
        <v>1.754835279585745E-10</v>
      </c>
      <c r="BM42">
        <f>('2000 250 200 15 PP'!BM42-'2000 250 200 0 PP'!BM42)^2</f>
        <v>6.2991148186126986E-8</v>
      </c>
      <c r="BN42">
        <f>('2000 250 200 15 PP'!BN42-'2000 250 200 0 PP'!BN42)^2</f>
        <v>7.8961906248455839E-11</v>
      </c>
      <c r="BO42">
        <f>('2000 250 200 15 PP'!BO42-'2000 250 200 0 PP'!BO42)^2</f>
        <v>3.984662034239841E-11</v>
      </c>
      <c r="BP42">
        <f>('2000 250 200 15 PP'!BP42-'2000 250 200 0 PP'!BP42)^2</f>
        <v>1.1358482861354309E-10</v>
      </c>
      <c r="BQ42">
        <f>('2000 250 200 15 PP'!BQ42-'2000 250 200 0 PP'!BQ42)^2</f>
        <v>5.9315266168645289E-11</v>
      </c>
      <c r="BR42">
        <f>('2000 250 200 15 PP'!BR42-'2000 250 200 0 PP'!BR42)^2</f>
        <v>4.4373723526571657E-11</v>
      </c>
      <c r="BS42">
        <f>('2000 250 200 15 PP'!BS42-'2000 250 200 0 PP'!BS42)^2</f>
        <v>6.2822460376608655E-8</v>
      </c>
      <c r="BT42">
        <f>('2000 250 200 15 PP'!BT42-'2000 250 200 0 PP'!BT42)^2</f>
        <v>9.7153508533413639E-11</v>
      </c>
      <c r="BU42">
        <f>('2000 250 200 15 PP'!BU42-'2000 250 200 0 PP'!BU42)^2</f>
        <v>2.6468122708834757E-12</v>
      </c>
      <c r="BV42">
        <f>('2000 250 200 15 PP'!BV42-'2000 250 200 0 PP'!BV42)^2</f>
        <v>4.1460881297653469E-11</v>
      </c>
      <c r="BW42">
        <f>('2000 250 200 15 PP'!BW42-'2000 250 200 0 PP'!BW42)^2</f>
        <v>1.346774957721935E-11</v>
      </c>
      <c r="BX42">
        <f>('2000 250 200 15 PP'!BX42-'2000 250 200 0 PP'!BX42)^2</f>
        <v>6.1452590206740807E-8</v>
      </c>
      <c r="BY42">
        <f>('2000 250 200 15 PP'!BY42-'2000 250 200 0 PP'!BY42)^2</f>
        <v>8.5004145420051452E-11</v>
      </c>
      <c r="BZ42">
        <f>('2000 250 200 15 PP'!BZ42-'2000 250 200 0 PP'!BZ42)^2</f>
        <v>1.6643425328279197E-12</v>
      </c>
      <c r="CA42">
        <f>('2000 250 200 15 PP'!CA42-'2000 250 200 0 PP'!CA42)^2</f>
        <v>1.9153539502087669E-11</v>
      </c>
      <c r="CB42">
        <f>('2000 250 200 15 PP'!CB42-'2000 250 200 0 PP'!CB42)^2</f>
        <v>5.9848458159554711E-8</v>
      </c>
      <c r="CC42">
        <f>('2000 250 200 15 PP'!CC42-'2000 250 200 0 PP'!CC42)^2</f>
        <v>5.656229335390376E-11</v>
      </c>
      <c r="CD42">
        <f>('2000 250 200 15 PP'!CD42-'2000 250 200 0 PP'!CD42)^2</f>
        <v>1.1195516892967709E-11</v>
      </c>
      <c r="CE42">
        <f>('2000 250 200 15 PP'!CE42-'2000 250 200 0 PP'!CE42)^2</f>
        <v>5.8462689774581179E-8</v>
      </c>
      <c r="CF42">
        <f>('2000 250 200 15 PP'!CF42-'2000 250 200 0 PP'!CF42)^2</f>
        <v>2.5028445807670695E-11</v>
      </c>
      <c r="CG42">
        <f>('2000 250 200 15 PP'!CG42-'2000 250 200 0 PP'!CG42)^2</f>
        <v>5.7557796469344992E-8</v>
      </c>
    </row>
    <row r="43" spans="1:85">
      <c r="A43">
        <f>'2000 250 200 1'!A44</f>
        <v>40</v>
      </c>
      <c r="B43">
        <f t="shared" si="6"/>
        <v>-400</v>
      </c>
      <c r="C43">
        <f>'2000 250 200 1'!B44</f>
        <v>0.1016</v>
      </c>
      <c r="D43">
        <f t="shared" si="7"/>
        <v>-0.99310629205209955</v>
      </c>
      <c r="E43">
        <f>(2*('2000 250 200 15 PP'!E43-'2000 250 200 0 PP'!E43)/('2000 250 200 15 PP'!E43+'2000 250 200 0 PP'!E43))^2</f>
        <v>3.0438307883817748E-10</v>
      </c>
      <c r="F43">
        <f>(2*('2000 250 200 15 PP'!F43-'2000 250 200 0 PP'!F43)/('2000 250 200 15 PP'!F43+'2000 250 200 0 PP'!F43))^2</f>
        <v>5.9355862226213145E-7</v>
      </c>
      <c r="G43">
        <f>(2*('2000 250 200 15 PP'!G43-'2000 250 200 0 PP'!G43)/('2000 250 200 15 PP'!G43+'2000 250 200 0 PP'!G43))^2</f>
        <v>5.900845862995808E-7</v>
      </c>
      <c r="H43">
        <f>(2*('2000 250 200 15 PP'!H43-'2000 250 200 0 PP'!H43)/('2000 250 200 15 PP'!H43+'2000 250 200 0 PP'!H43))^2</f>
        <v>5.0661887408390879E-7</v>
      </c>
      <c r="I43">
        <f>(2*('2000 250 200 15 PP'!I43-'2000 250 200 0 PP'!I43)/('2000 250 200 15 PP'!I43+'2000 250 200 0 PP'!I43))^2</f>
        <v>4.1184998548872893E-7</v>
      </c>
      <c r="J43">
        <f>(2*('2000 250 200 15 PP'!J43-'2000 250 200 0 PP'!J43)/('2000 250 200 15 PP'!J43+'2000 250 200 0 PP'!J43))^2</f>
        <v>3.2744866096720796E-7</v>
      </c>
      <c r="K43">
        <f>(2*('2000 250 200 15 PP'!K43-'2000 250 200 0 PP'!K43)/('2000 250 200 15 PP'!K43+'2000 250 200 0 PP'!K43))^2</f>
        <v>2.5665496189249279E-7</v>
      </c>
      <c r="L43">
        <f>(2*('2000 250 200 15 PP'!L43-'2000 250 200 0 PP'!L43)/('2000 250 200 15 PP'!L43+'2000 250 200 0 PP'!L43))^2</f>
        <v>2.0115224665656204E-7</v>
      </c>
      <c r="M43">
        <f>(2*('2000 250 200 15 PP'!M43-'2000 250 200 0 PP'!M43)/('2000 250 200 15 PP'!M43+'2000 250 200 0 PP'!M43))^2</f>
        <v>1.5875295477910875E-7</v>
      </c>
      <c r="N43">
        <f>(2*('2000 250 200 15 PP'!N43-'2000 250 200 0 PP'!N43)/('2000 250 200 15 PP'!N43+'2000 250 200 0 PP'!N43))^2</f>
        <v>1.9232458327796722E-7</v>
      </c>
      <c r="O43">
        <f>(2*('2000 250 200 15 PP'!O43-'2000 250 200 0 PP'!O43)/('2000 250 200 15 PP'!O43+'2000 250 200 0 PP'!O43))^2</f>
        <v>5.9697461607493075E-7</v>
      </c>
      <c r="P43">
        <f>(2*('2000 250 200 15 PP'!P43-'2000 250 200 0 PP'!P43)/('2000 250 200 15 PP'!P43+'2000 250 200 0 PP'!P43))^2</f>
        <v>7.1117905938939112E-7</v>
      </c>
      <c r="Q43">
        <f>(2*('2000 250 200 15 PP'!Q43-'2000 250 200 0 PP'!Q43)/('2000 250 200 15 PP'!Q43+'2000 250 200 0 PP'!Q43))^2</f>
        <v>6.8705022332805619E-7</v>
      </c>
      <c r="R43">
        <f>(2*('2000 250 200 15 PP'!R43-'2000 250 200 0 PP'!R43)/('2000 250 200 15 PP'!R43+'2000 250 200 0 PP'!R43))^2</f>
        <v>6.1037906854042184E-7</v>
      </c>
      <c r="S43">
        <f>(2*('2000 250 200 15 PP'!S43-'2000 250 200 0 PP'!S43)/('2000 250 200 15 PP'!S43+'2000 250 200 0 PP'!S43))^2</f>
        <v>5.2648557521904943E-7</v>
      </c>
      <c r="T43">
        <f>(2*('2000 250 200 15 PP'!T43-'2000 250 200 0 PP'!T43)/('2000 250 200 15 PP'!T43+'2000 250 200 0 PP'!T43))^2</f>
        <v>4.3758469706438421E-7</v>
      </c>
      <c r="U43">
        <f>(2*('2000 250 200 15 PP'!U43-'2000 250 200 0 PP'!U43)/('2000 250 200 15 PP'!U43+'2000 250 200 0 PP'!U43))^2</f>
        <v>3.579640800720286E-7</v>
      </c>
      <c r="V43">
        <f>(2*('2000 250 200 15 PP'!V43-'2000 250 200 0 PP'!V43)/('2000 250 200 15 PP'!V43+'2000 250 200 0 PP'!V43))^2</f>
        <v>9.4486857468388686E-7</v>
      </c>
      <c r="W43">
        <f>(2*('2000 250 200 15 PP'!W43-'2000 250 200 0 PP'!W43)/('2000 250 200 15 PP'!W43+'2000 250 200 0 PP'!W43))^2</f>
        <v>5.204021839130057E-7</v>
      </c>
      <c r="X43">
        <f>(2*('2000 250 200 15 PP'!X43-'2000 250 200 0 PP'!X43)/('2000 250 200 15 PP'!X43+'2000 250 200 0 PP'!X43))^2</f>
        <v>7.3557918652736926E-7</v>
      </c>
      <c r="Y43">
        <f>(2*('2000 250 200 15 PP'!Y43-'2000 250 200 0 PP'!Y43)/('2000 250 200 15 PP'!Y43+'2000 250 200 0 PP'!Y43))^2</f>
        <v>7.8959221850698561E-7</v>
      </c>
      <c r="Z43">
        <f>(2*('2000 250 200 15 PP'!Z43-'2000 250 200 0 PP'!Z43)/('2000 250 200 15 PP'!Z43+'2000 250 200 0 PP'!Z43))^2</f>
        <v>7.4863963338650633E-7</v>
      </c>
      <c r="AA43">
        <f>(2*('2000 250 200 15 PP'!AA43-'2000 250 200 0 PP'!AA43)/('2000 250 200 15 PP'!AA43+'2000 250 200 0 PP'!AA43))^2</f>
        <v>7.0284993507071979E-7</v>
      </c>
      <c r="AB43">
        <f>(2*('2000 250 200 15 PP'!AB43-'2000 250 200 0 PP'!AB43)/('2000 250 200 15 PP'!AB43+'2000 250 200 0 PP'!AB43))^2</f>
        <v>6.2166352514081833E-7</v>
      </c>
      <c r="AC43">
        <f>(2*('2000 250 200 15 PP'!AC43-'2000 250 200 0 PP'!AC43)/('2000 250 200 15 PP'!AC43+'2000 250 200 0 PP'!AC43))^2</f>
        <v>2.4106902622933661E-6</v>
      </c>
      <c r="AD43">
        <f>(2*('2000 250 200 15 PP'!AD43-'2000 250 200 0 PP'!AD43)/('2000 250 200 15 PP'!AD43+'2000 250 200 0 PP'!AD43))^2</f>
        <v>4.141050988393016E-7</v>
      </c>
      <c r="AE43">
        <f>(2*('2000 250 200 15 PP'!AE43-'2000 250 200 0 PP'!AE43)/('2000 250 200 15 PP'!AE43+'2000 250 200 0 PP'!AE43))^2</f>
        <v>6.9430426963888359E-7</v>
      </c>
      <c r="AF43">
        <f>(2*('2000 250 200 15 PP'!AF43-'2000 250 200 0 PP'!AF43)/('2000 250 200 15 PP'!AF43+'2000 250 200 0 PP'!AF43))^2</f>
        <v>8.3161603127322269E-7</v>
      </c>
      <c r="AG43">
        <f>(2*('2000 250 200 15 PP'!AG43-'2000 250 200 0 PP'!AG43)/('2000 250 200 15 PP'!AG43+'2000 250 200 0 PP'!AG43))^2</f>
        <v>8.0575708833267585E-7</v>
      </c>
      <c r="AH43">
        <f>(2*('2000 250 200 15 PP'!AH43-'2000 250 200 0 PP'!AH43)/('2000 250 200 15 PP'!AH43+'2000 250 200 0 PP'!AH43))^2</f>
        <v>8.2564327653906431E-7</v>
      </c>
      <c r="AI43">
        <f>(2*('2000 250 200 15 PP'!AI43-'2000 250 200 0 PP'!AI43)/('2000 250 200 15 PP'!AI43+'2000 250 200 0 PP'!AI43))^2</f>
        <v>4.6892518219260524E-6</v>
      </c>
      <c r="AJ43">
        <f>(2*('2000 250 200 15 PP'!AJ43-'2000 250 200 0 PP'!AJ43)/('2000 250 200 15 PP'!AJ43+'2000 250 200 0 PP'!AJ43))^2</f>
        <v>3.0742272805428891E-7</v>
      </c>
      <c r="AK43">
        <f>(2*('2000 250 200 15 PP'!AK43-'2000 250 200 0 PP'!AK43)/('2000 250 200 15 PP'!AK43+'2000 250 200 0 PP'!AK43))^2</f>
        <v>6.1144361569759634E-7</v>
      </c>
      <c r="AL43">
        <f>(2*('2000 250 200 15 PP'!AL43-'2000 250 200 0 PP'!AL43)/('2000 250 200 15 PP'!AL43+'2000 250 200 0 PP'!AL43))^2</f>
        <v>8.5335969234027247E-7</v>
      </c>
      <c r="AM43">
        <f>(2*('2000 250 200 15 PP'!AM43-'2000 250 200 0 PP'!AM43)/('2000 250 200 15 PP'!AM43+'2000 250 200 0 PP'!AM43))^2</f>
        <v>7.8607346441813227E-7</v>
      </c>
      <c r="AN43">
        <f>(2*('2000 250 200 15 PP'!AN43-'2000 250 200 0 PP'!AN43)/('2000 250 200 15 PP'!AN43+'2000 250 200 0 PP'!AN43))^2</f>
        <v>7.8574397411378762E-6</v>
      </c>
      <c r="AO43">
        <f>(2*('2000 250 200 15 PP'!AO43-'2000 250 200 0 PP'!AO43)/('2000 250 200 15 PP'!AO43+'2000 250 200 0 PP'!AO43))^2</f>
        <v>2.1546015242102998E-7</v>
      </c>
      <c r="AP43">
        <f>(2*('2000 250 200 15 PP'!AP43-'2000 250 200 0 PP'!AP43)/('2000 250 200 15 PP'!AP43+'2000 250 200 0 PP'!AP43))^2</f>
        <v>4.9473529523945021E-7</v>
      </c>
      <c r="AQ43">
        <f>(2*('2000 250 200 15 PP'!AQ43-'2000 250 200 0 PP'!AQ43)/('2000 250 200 15 PP'!AQ43+'2000 250 200 0 PP'!AQ43))^2</f>
        <v>9.0256589684744355E-7</v>
      </c>
      <c r="AR43">
        <f>(2*('2000 250 200 15 PP'!AR43-'2000 250 200 0 PP'!AR43)/('2000 250 200 15 PP'!AR43+'2000 250 200 0 PP'!AR43))^2</f>
        <v>1.1985823254556229E-5</v>
      </c>
      <c r="AS43">
        <f>(2*('2000 250 200 15 PP'!AS43-'2000 250 200 0 PP'!AS43)/('2000 250 200 15 PP'!AS43+'2000 250 200 0 PP'!AS43))^2</f>
        <v>1.4603402476570029E-7</v>
      </c>
      <c r="AT43">
        <f>(2*('2000 250 200 15 PP'!AT43-'2000 250 200 0 PP'!AT43)/('2000 250 200 15 PP'!AT43+'2000 250 200 0 PP'!AT43))^2</f>
        <v>3.4199610085015549E-7</v>
      </c>
      <c r="AU43">
        <f>(2*('2000 250 200 15 PP'!AU43-'2000 250 200 0 PP'!AU43)/('2000 250 200 15 PP'!AU43+'2000 250 200 0 PP'!AU43))^2</f>
        <v>1.7151011469931422E-5</v>
      </c>
      <c r="AV43">
        <f>(2*('2000 250 200 15 PP'!AV43-'2000 250 200 0 PP'!AV43)/('2000 250 200 15 PP'!AV43+'2000 250 200 0 PP'!AV43))^2</f>
        <v>1.0307717794772041E-7</v>
      </c>
      <c r="AW43">
        <f>(2*('2000 250 200 15 PP'!AW43-'2000 250 200 0 PP'!AW43)/('2000 250 200 15 PP'!AW43+'2000 250 200 0 PP'!AW43))^2</f>
        <v>2.3449906572416111E-5</v>
      </c>
      <c r="AX43">
        <f>('2000 250 200 15 PP'!AX43-'2000 250 200 0 PP'!AX43)^2</f>
        <v>8.9692631293104217E-8</v>
      </c>
      <c r="AY43">
        <f>('2000 250 200 15 PP'!AY43-'2000 250 200 0 PP'!AY43)^2</f>
        <v>1.0003720067681092E-12</v>
      </c>
      <c r="AZ43">
        <f>('2000 250 200 15 PP'!AZ43-'2000 250 200 0 PP'!AZ43)^2</f>
        <v>6.8117950400926302E-10</v>
      </c>
      <c r="BA43">
        <f>('2000 250 200 15 PP'!BA43-'2000 250 200 0 PP'!BA43)^2</f>
        <v>1.0991917137536215E-9</v>
      </c>
      <c r="BB43">
        <f>('2000 250 200 15 PP'!BB43-'2000 250 200 0 PP'!BB43)^2</f>
        <v>1.1141551576524242E-9</v>
      </c>
      <c r="BC43">
        <f>('2000 250 200 15 PP'!BC43-'2000 250 200 0 PP'!BC43)^2</f>
        <v>1.0106668190658069E-9</v>
      </c>
      <c r="BD43">
        <f>('2000 250 200 15 PP'!BD43-'2000 250 200 0 PP'!BD43)^2</f>
        <v>8.0262734078843226E-10</v>
      </c>
      <c r="BE43">
        <f>('2000 250 200 15 PP'!BE43-'2000 250 200 0 PP'!BE43)^2</f>
        <v>6.0112458563945202E-10</v>
      </c>
      <c r="BF43">
        <f>('2000 250 200 15 PP'!BF43-'2000 250 200 0 PP'!BF43)^2</f>
        <v>1.2149155336845537E-7</v>
      </c>
      <c r="BG43">
        <f>('2000 250 200 15 PP'!BG43-'2000 250 200 0 PP'!BG43)^2</f>
        <v>4.138930978529189E-11</v>
      </c>
      <c r="BH43">
        <f>('2000 250 200 15 PP'!BH43-'2000 250 200 0 PP'!BH43)^2</f>
        <v>2.0878596157902387E-10</v>
      </c>
      <c r="BI43">
        <f>('2000 250 200 15 PP'!BI43-'2000 250 200 0 PP'!BI43)^2</f>
        <v>3.3940610976847319E-10</v>
      </c>
      <c r="BJ43">
        <f>('2000 250 200 15 PP'!BJ43-'2000 250 200 0 PP'!BJ43)^2</f>
        <v>2.913519092007505E-10</v>
      </c>
      <c r="BK43">
        <f>('2000 250 200 15 PP'!BK43-'2000 250 200 0 PP'!BK43)^2</f>
        <v>2.4033470228681187E-10</v>
      </c>
      <c r="BL43">
        <f>('2000 250 200 15 PP'!BL43-'2000 250 200 0 PP'!BL43)^2</f>
        <v>1.6965136807602203E-10</v>
      </c>
      <c r="BM43">
        <f>('2000 250 200 15 PP'!BM43-'2000 250 200 0 PP'!BM43)^2</f>
        <v>1.2967281711812695E-7</v>
      </c>
      <c r="BN43">
        <f>('2000 250 200 15 PP'!BN43-'2000 250 200 0 PP'!BN43)^2</f>
        <v>1.0239116875842701E-10</v>
      </c>
      <c r="BO43">
        <f>('2000 250 200 15 PP'!BO43-'2000 250 200 0 PP'!BO43)^2</f>
        <v>4.6030054546834699E-11</v>
      </c>
      <c r="BP43">
        <f>('2000 250 200 15 PP'!BP43-'2000 250 200 0 PP'!BP43)^2</f>
        <v>9.1776499722342508E-11</v>
      </c>
      <c r="BQ43">
        <f>('2000 250 200 15 PP'!BQ43-'2000 250 200 0 PP'!BQ43)^2</f>
        <v>6.3000390647258962E-11</v>
      </c>
      <c r="BR43">
        <f>('2000 250 200 15 PP'!BR43-'2000 250 200 0 PP'!BR43)^2</f>
        <v>4.9431107752377503E-11</v>
      </c>
      <c r="BS43">
        <f>('2000 250 200 15 PP'!BS43-'2000 250 200 0 PP'!BS43)^2</f>
        <v>1.305624602798882E-7</v>
      </c>
      <c r="BT43">
        <f>('2000 250 200 15 PP'!BT43-'2000 250 200 0 PP'!BT43)^2</f>
        <v>1.2816386325609722E-10</v>
      </c>
      <c r="BU43">
        <f>('2000 250 200 15 PP'!BU43-'2000 250 200 0 PP'!BU43)^2</f>
        <v>7.1288748940684838E-12</v>
      </c>
      <c r="BV43">
        <f>('2000 250 200 15 PP'!BV43-'2000 250 200 0 PP'!BV43)^2</f>
        <v>2.8091540831408857E-11</v>
      </c>
      <c r="BW43">
        <f>('2000 250 200 15 PP'!BW43-'2000 250 200 0 PP'!BW43)^2</f>
        <v>1.3324842887630168E-11</v>
      </c>
      <c r="BX43">
        <f>('2000 250 200 15 PP'!BX43-'2000 250 200 0 PP'!BX43)^2</f>
        <v>1.2892950091282405E-7</v>
      </c>
      <c r="BY43">
        <f>('2000 250 200 15 PP'!BY43-'2000 250 200 0 PP'!BY43)^2</f>
        <v>1.2583092284983484E-10</v>
      </c>
      <c r="BZ43">
        <f>('2000 250 200 15 PP'!BZ43-'2000 250 200 0 PP'!BZ43)^2</f>
        <v>1.3632966557696962E-13</v>
      </c>
      <c r="CA43">
        <f>('2000 250 200 15 PP'!CA43-'2000 250 200 0 PP'!CA43)^2</f>
        <v>1.0973121727981833E-11</v>
      </c>
      <c r="CB43">
        <f>('2000 250 200 15 PP'!CB43-'2000 250 200 0 PP'!CB43)^2</f>
        <v>1.2646324866043517E-7</v>
      </c>
      <c r="CC43">
        <f>('2000 250 200 15 PP'!CC43-'2000 250 200 0 PP'!CC43)^2</f>
        <v>1.0803341034985535E-10</v>
      </c>
      <c r="CD43">
        <f>('2000 250 200 15 PP'!CD43-'2000 250 200 0 PP'!CD43)^2</f>
        <v>1.2197041494539856E-12</v>
      </c>
      <c r="CE43">
        <f>('2000 250 200 15 PP'!CE43-'2000 250 200 0 PP'!CE43)^2</f>
        <v>1.2387016157442496E-7</v>
      </c>
      <c r="CF43">
        <f>('2000 250 200 15 PP'!CF43-'2000 250 200 0 PP'!CF43)^2</f>
        <v>8.2471876593581199E-11</v>
      </c>
      <c r="CG43">
        <f>('2000 250 200 15 PP'!CG43-'2000 250 200 0 PP'!CG43)^2</f>
        <v>1.2150252983840574E-7</v>
      </c>
    </row>
    <row r="44" spans="1:85">
      <c r="A44">
        <f>'2000 250 200 1'!A45</f>
        <v>41</v>
      </c>
      <c r="B44">
        <f t="shared" si="6"/>
        <v>-410</v>
      </c>
      <c r="C44">
        <f>'2000 250 200 1'!B45</f>
        <v>0.114</v>
      </c>
      <c r="D44">
        <f t="shared" si="7"/>
        <v>-0.94309514866352739</v>
      </c>
      <c r="E44">
        <f>(2*('2000 250 200 15 PP'!E44-'2000 250 200 0 PP'!E44)/('2000 250 200 15 PP'!E44+'2000 250 200 0 PP'!E44))^2</f>
        <v>9.4004064382746653E-8</v>
      </c>
      <c r="F44">
        <f>(2*('2000 250 200 15 PP'!F44-'2000 250 200 0 PP'!F44)/('2000 250 200 15 PP'!F44+'2000 250 200 0 PP'!F44))^2</f>
        <v>5.618193468955088E-7</v>
      </c>
      <c r="G44">
        <f>(2*('2000 250 200 15 PP'!G44-'2000 250 200 0 PP'!G44)/('2000 250 200 15 PP'!G44+'2000 250 200 0 PP'!G44))^2</f>
        <v>5.6554572094729673E-7</v>
      </c>
      <c r="H44">
        <f>(2*('2000 250 200 15 PP'!H44-'2000 250 200 0 PP'!H44)/('2000 250 200 15 PP'!H44+'2000 250 200 0 PP'!H44))^2</f>
        <v>4.8570672022216699E-7</v>
      </c>
      <c r="I44">
        <f>(2*('2000 250 200 15 PP'!I44-'2000 250 200 0 PP'!I44)/('2000 250 200 15 PP'!I44+'2000 250 200 0 PP'!I44))^2</f>
        <v>3.9551010685438163E-7</v>
      </c>
      <c r="J44">
        <f>(2*('2000 250 200 15 PP'!J44-'2000 250 200 0 PP'!J44)/('2000 250 200 15 PP'!J44+'2000 250 200 0 PP'!J44))^2</f>
        <v>3.1092778766593821E-7</v>
      </c>
      <c r="K44">
        <f>(2*('2000 250 200 15 PP'!K44-'2000 250 200 0 PP'!K44)/('2000 250 200 15 PP'!K44+'2000 250 200 0 PP'!K44))^2</f>
        <v>2.4233450468665536E-7</v>
      </c>
      <c r="L44">
        <f>(2*('2000 250 200 15 PP'!L44-'2000 250 200 0 PP'!L44)/('2000 250 200 15 PP'!L44+'2000 250 200 0 PP'!L44))^2</f>
        <v>1.8977593066856806E-7</v>
      </c>
      <c r="M44">
        <f>(2*('2000 250 200 15 PP'!M44-'2000 250 200 0 PP'!M44)/('2000 250 200 15 PP'!M44+'2000 250 200 0 PP'!M44))^2</f>
        <v>1.4918034885847947E-7</v>
      </c>
      <c r="N44">
        <f>(2*('2000 250 200 15 PP'!N44-'2000 250 200 0 PP'!N44)/('2000 250 200 15 PP'!N44+'2000 250 200 0 PP'!N44))^2</f>
        <v>8.9969473184202591E-7</v>
      </c>
      <c r="O44">
        <f>(2*('2000 250 200 15 PP'!O44-'2000 250 200 0 PP'!O44)/('2000 250 200 15 PP'!O44+'2000 250 200 0 PP'!O44))^2</f>
        <v>5.5817515031149644E-7</v>
      </c>
      <c r="P44">
        <f>(2*('2000 250 200 15 PP'!P44-'2000 250 200 0 PP'!P44)/('2000 250 200 15 PP'!P44+'2000 250 200 0 PP'!P44))^2</f>
        <v>6.8141290203418758E-7</v>
      </c>
      <c r="Q44">
        <f>(2*('2000 250 200 15 PP'!Q44-'2000 250 200 0 PP'!Q44)/('2000 250 200 15 PP'!Q44+'2000 250 200 0 PP'!Q44))^2</f>
        <v>6.5732167932386169E-7</v>
      </c>
      <c r="R44">
        <f>(2*('2000 250 200 15 PP'!R44-'2000 250 200 0 PP'!R44)/('2000 250 200 15 PP'!R44+'2000 250 200 0 PP'!R44))^2</f>
        <v>5.9595524403579122E-7</v>
      </c>
      <c r="S44">
        <f>(2*('2000 250 200 15 PP'!S44-'2000 250 200 0 PP'!S44)/('2000 250 200 15 PP'!S44+'2000 250 200 0 PP'!S44))^2</f>
        <v>5.0457313627426606E-7</v>
      </c>
      <c r="T44">
        <f>(2*('2000 250 200 15 PP'!T44-'2000 250 200 0 PP'!T44)/('2000 250 200 15 PP'!T44+'2000 250 200 0 PP'!T44))^2</f>
        <v>4.1379713585214357E-7</v>
      </c>
      <c r="U44">
        <f>(2*('2000 250 200 15 PP'!U44-'2000 250 200 0 PP'!U44)/('2000 250 200 15 PP'!U44+'2000 250 200 0 PP'!U44))^2</f>
        <v>3.4041497317571598E-7</v>
      </c>
      <c r="V44">
        <f>(2*('2000 250 200 15 PP'!V44-'2000 250 200 0 PP'!V44)/('2000 250 200 15 PP'!V44+'2000 250 200 0 PP'!V44))^2</f>
        <v>2.8864029901265332E-6</v>
      </c>
      <c r="W44">
        <f>(2*('2000 250 200 15 PP'!W44-'2000 250 200 0 PP'!W44)/('2000 250 200 15 PP'!W44+'2000 250 200 0 PP'!W44))^2</f>
        <v>4.7642197379667492E-7</v>
      </c>
      <c r="X44">
        <f>(2*('2000 250 200 15 PP'!X44-'2000 250 200 0 PP'!X44)/('2000 250 200 15 PP'!X44+'2000 250 200 0 PP'!X44))^2</f>
        <v>7.0580516473009462E-7</v>
      </c>
      <c r="Y44">
        <f>(2*('2000 250 200 15 PP'!Y44-'2000 250 200 0 PP'!Y44)/('2000 250 200 15 PP'!Y44+'2000 250 200 0 PP'!Y44))^2</f>
        <v>7.3854103431784995E-7</v>
      </c>
      <c r="Z44">
        <f>(2*('2000 250 200 15 PP'!Z44-'2000 250 200 0 PP'!Z44)/('2000 250 200 15 PP'!Z44+'2000 250 200 0 PP'!Z44))^2</f>
        <v>7.4820691822405281E-7</v>
      </c>
      <c r="AA44">
        <f>(2*('2000 250 200 15 PP'!AA44-'2000 250 200 0 PP'!AA44)/('2000 250 200 15 PP'!AA44+'2000 250 200 0 PP'!AA44))^2</f>
        <v>6.8618036411356776E-7</v>
      </c>
      <c r="AB44">
        <f>(2*('2000 250 200 15 PP'!AB44-'2000 250 200 0 PP'!AB44)/('2000 250 200 15 PP'!AB44+'2000 250 200 0 PP'!AB44))^2</f>
        <v>5.8286562520369034E-7</v>
      </c>
      <c r="AC44">
        <f>(2*('2000 250 200 15 PP'!AC44-'2000 250 200 0 PP'!AC44)/('2000 250 200 15 PP'!AC44+'2000 250 200 0 PP'!AC44))^2</f>
        <v>6.3650994869728193E-6</v>
      </c>
      <c r="AD44">
        <f>(2*('2000 250 200 15 PP'!AD44-'2000 250 200 0 PP'!AD44)/('2000 250 200 15 PP'!AD44+'2000 250 200 0 PP'!AD44))^2</f>
        <v>3.654140473844708E-7</v>
      </c>
      <c r="AE44">
        <f>(2*('2000 250 200 15 PP'!AE44-'2000 250 200 0 PP'!AE44)/('2000 250 200 15 PP'!AE44+'2000 250 200 0 PP'!AE44))^2</f>
        <v>6.8047977509650288E-7</v>
      </c>
      <c r="AF44">
        <f>(2*('2000 250 200 15 PP'!AF44-'2000 250 200 0 PP'!AF44)/('2000 250 200 15 PP'!AF44+'2000 250 200 0 PP'!AF44))^2</f>
        <v>7.2893942978184212E-7</v>
      </c>
      <c r="AG44">
        <f>(2*('2000 250 200 15 PP'!AG44-'2000 250 200 0 PP'!AG44)/('2000 250 200 15 PP'!AG44+'2000 250 200 0 PP'!AG44))^2</f>
        <v>8.2656274224783772E-7</v>
      </c>
      <c r="AH44">
        <f>(2*('2000 250 200 15 PP'!AH44-'2000 250 200 0 PP'!AH44)/('2000 250 200 15 PP'!AH44+'2000 250 200 0 PP'!AH44))^2</f>
        <v>8.4603638915293519E-7</v>
      </c>
      <c r="AI44">
        <f>(2*('2000 250 200 15 PP'!AI44-'2000 250 200 0 PP'!AI44)/('2000 250 200 15 PP'!AI44+'2000 250 200 0 PP'!AI44))^2</f>
        <v>1.1572590520029364E-5</v>
      </c>
      <c r="AJ44">
        <f>(2*('2000 250 200 15 PP'!AJ44-'2000 250 200 0 PP'!AJ44)/('2000 250 200 15 PP'!AJ44+'2000 250 200 0 PP'!AJ44))^2</f>
        <v>2.5094925914957926E-7</v>
      </c>
      <c r="AK44">
        <f>(2*('2000 250 200 15 PP'!AK44-'2000 250 200 0 PP'!AK44)/('2000 250 200 15 PP'!AK44+'2000 250 200 0 PP'!AK44))^2</f>
        <v>6.497589237279061E-7</v>
      </c>
      <c r="AL44">
        <f>(2*('2000 250 200 15 PP'!AL44-'2000 250 200 0 PP'!AL44)/('2000 250 200 15 PP'!AL44+'2000 250 200 0 PP'!AL44))^2</f>
        <v>6.5264637546583254E-7</v>
      </c>
      <c r="AM44">
        <f>(2*('2000 250 200 15 PP'!AM44-'2000 250 200 0 PP'!AM44)/('2000 250 200 15 PP'!AM44+'2000 250 200 0 PP'!AM44))^2</f>
        <v>8.0727489789140443E-7</v>
      </c>
      <c r="AN44">
        <f>(2*('2000 250 200 15 PP'!AN44-'2000 250 200 0 PP'!AN44)/('2000 250 200 15 PP'!AN44+'2000 250 200 0 PP'!AN44))^2</f>
        <v>1.8701817958876405E-5</v>
      </c>
      <c r="AO44">
        <f>(2*('2000 250 200 15 PP'!AO44-'2000 250 200 0 PP'!AO44)/('2000 250 200 15 PP'!AO44+'2000 250 200 0 PP'!AO44))^2</f>
        <v>1.4421095177292492E-7</v>
      </c>
      <c r="AP44">
        <f>(2*('2000 250 200 15 PP'!AP44-'2000 250 200 0 PP'!AP44)/('2000 250 200 15 PP'!AP44+'2000 250 200 0 PP'!AP44))^2</f>
        <v>6.4816050775060565E-7</v>
      </c>
      <c r="AQ44">
        <f>(2*('2000 250 200 15 PP'!AQ44-'2000 250 200 0 PP'!AQ44)/('2000 250 200 15 PP'!AQ44+'2000 250 200 0 PP'!AQ44))^2</f>
        <v>5.532535262628512E-7</v>
      </c>
      <c r="AR44">
        <f>(2*('2000 250 200 15 PP'!AR44-'2000 250 200 0 PP'!AR44)/('2000 250 200 15 PP'!AR44+'2000 250 200 0 PP'!AR44))^2</f>
        <v>2.7907056737821326E-5</v>
      </c>
      <c r="AS44">
        <f>(2*('2000 250 200 15 PP'!AS44-'2000 250 200 0 PP'!AS44)/('2000 250 200 15 PP'!AS44+'2000 250 200 0 PP'!AS44))^2</f>
        <v>5.4650521186736685E-8</v>
      </c>
      <c r="AT44">
        <f>(2*('2000 250 200 15 PP'!AT44-'2000 250 200 0 PP'!AT44)/('2000 250 200 15 PP'!AT44+'2000 250 200 0 PP'!AT44))^2</f>
        <v>6.9650822595631852E-7</v>
      </c>
      <c r="AU44">
        <f>(2*('2000 250 200 15 PP'!AU44-'2000 250 200 0 PP'!AU44)/('2000 250 200 15 PP'!AU44+'2000 250 200 0 PP'!AU44))^2</f>
        <v>3.9296730099958678E-5</v>
      </c>
      <c r="AV44">
        <f>(2*('2000 250 200 15 PP'!AV44-'2000 250 200 0 PP'!AV44)/('2000 250 200 15 PP'!AV44+'2000 250 200 0 PP'!AV44))^2</f>
        <v>2.7652161120663227E-9</v>
      </c>
      <c r="AW44">
        <f>(2*('2000 250 200 15 PP'!AW44-'2000 250 200 0 PP'!AW44)/('2000 250 200 15 PP'!AW44+'2000 250 200 0 PP'!AW44))^2</f>
        <v>5.2924826321139914E-5</v>
      </c>
      <c r="AX44">
        <f>('2000 250 200 15 PP'!AX44-'2000 250 200 0 PP'!AX44)^2</f>
        <v>1.7681819702410046E-7</v>
      </c>
      <c r="AY44">
        <f>('2000 250 200 15 PP'!AY44-'2000 250 200 0 PP'!AY44)^2</f>
        <v>1.2087332189408413E-12</v>
      </c>
      <c r="AZ44">
        <f>('2000 250 200 15 PP'!AZ44-'2000 250 200 0 PP'!AZ44)^2</f>
        <v>6.5028031696084726E-10</v>
      </c>
      <c r="BA44">
        <f>('2000 250 200 15 PP'!BA44-'2000 250 200 0 PP'!BA44)^2</f>
        <v>1.0377874414159415E-9</v>
      </c>
      <c r="BB44">
        <f>('2000 250 200 15 PP'!BB44-'2000 250 200 0 PP'!BB44)^2</f>
        <v>1.1714114760646731E-9</v>
      </c>
      <c r="BC44">
        <f>('2000 250 200 15 PP'!BC44-'2000 250 200 0 PP'!BC44)^2</f>
        <v>1.0019008084617269E-9</v>
      </c>
      <c r="BD44">
        <f>('2000 250 200 15 PP'!BD44-'2000 250 200 0 PP'!BD44)^2</f>
        <v>7.6256410590015323E-10</v>
      </c>
      <c r="BE44">
        <f>('2000 250 200 15 PP'!BE44-'2000 250 200 0 PP'!BE44)^2</f>
        <v>5.8519900508096353E-10</v>
      </c>
      <c r="BF44">
        <f>('2000 250 200 15 PP'!BF44-'2000 250 200 0 PP'!BF44)^2</f>
        <v>2.3879746961084382E-7</v>
      </c>
      <c r="BG44">
        <f>('2000 250 200 15 PP'!BG44-'2000 250 200 0 PP'!BG44)^2</f>
        <v>7.2115720513425167E-11</v>
      </c>
      <c r="BH44">
        <f>('2000 250 200 15 PP'!BH44-'2000 250 200 0 PP'!BH44)^2</f>
        <v>2.0093246508662674E-10</v>
      </c>
      <c r="BI44">
        <f>('2000 250 200 15 PP'!BI44-'2000 250 200 0 PP'!BI44)^2</f>
        <v>2.9570041655430888E-10</v>
      </c>
      <c r="BJ44">
        <f>('2000 250 200 15 PP'!BJ44-'2000 250 200 0 PP'!BJ44)^2</f>
        <v>3.2040070573631378E-10</v>
      </c>
      <c r="BK44">
        <f>('2000 250 200 15 PP'!BK44-'2000 250 200 0 PP'!BK44)^2</f>
        <v>2.4649350061295601E-10</v>
      </c>
      <c r="BL44">
        <f>('2000 250 200 15 PP'!BL44-'2000 250 200 0 PP'!BL44)^2</f>
        <v>1.5767992787191064E-10</v>
      </c>
      <c r="BM44">
        <f>('2000 250 200 15 PP'!BM44-'2000 250 200 0 PP'!BM44)^2</f>
        <v>2.5574022824619279E-7</v>
      </c>
      <c r="BN44">
        <f>('2000 250 200 15 PP'!BN44-'2000 250 200 0 PP'!BN44)^2</f>
        <v>1.4634302861508589E-10</v>
      </c>
      <c r="BO44">
        <f>('2000 250 200 15 PP'!BO44-'2000 250 200 0 PP'!BO44)^2</f>
        <v>5.1165055750070472E-11</v>
      </c>
      <c r="BP44">
        <f>('2000 250 200 15 PP'!BP44-'2000 250 200 0 PP'!BP44)^2</f>
        <v>6.4218341022557969E-11</v>
      </c>
      <c r="BQ44">
        <f>('2000 250 200 15 PP'!BQ44-'2000 250 200 0 PP'!BQ44)^2</f>
        <v>7.298828486224201E-11</v>
      </c>
      <c r="BR44">
        <f>('2000 250 200 15 PP'!BR44-'2000 250 200 0 PP'!BR44)^2</f>
        <v>5.567512630345292E-11</v>
      </c>
      <c r="BS44">
        <f>('2000 250 200 15 PP'!BS44-'2000 250 200 0 PP'!BS44)^2</f>
        <v>2.5896624487569948E-7</v>
      </c>
      <c r="BT44">
        <f>('2000 250 200 15 PP'!BT44-'2000 250 200 0 PP'!BT44)^2</f>
        <v>1.8163101231548057E-10</v>
      </c>
      <c r="BU44">
        <f>('2000 250 200 15 PP'!BU44-'2000 250 200 0 PP'!BU44)^2</f>
        <v>1.5100707195242137E-11</v>
      </c>
      <c r="BV44">
        <f>('2000 250 200 15 PP'!BV44-'2000 250 200 0 PP'!BV44)^2</f>
        <v>1.2140068179366668E-11</v>
      </c>
      <c r="BW44">
        <f>('2000 250 200 15 PP'!BW44-'2000 250 200 0 PP'!BW44)^2</f>
        <v>1.5421706352692416E-11</v>
      </c>
      <c r="BX44">
        <f>('2000 250 200 15 PP'!BX44-'2000 250 200 0 PP'!BX44)^2</f>
        <v>2.5721808862169976E-7</v>
      </c>
      <c r="BY44">
        <f>('2000 250 200 15 PP'!BY44-'2000 250 200 0 PP'!BY44)^2</f>
        <v>1.9592703695207776E-10</v>
      </c>
      <c r="BZ44">
        <f>('2000 250 200 15 PP'!BZ44-'2000 250 200 0 PP'!BZ44)^2</f>
        <v>6.700069329185692E-12</v>
      </c>
      <c r="CA44">
        <f>('2000 250 200 15 PP'!CA44-'2000 250 200 0 PP'!CA44)^2</f>
        <v>2.0251224934570793E-12</v>
      </c>
      <c r="CB44">
        <f>('2000 250 200 15 PP'!CB44-'2000 250 200 0 PP'!CB44)^2</f>
        <v>2.534118822961091E-7</v>
      </c>
      <c r="CC44">
        <f>('2000 250 200 15 PP'!CC44-'2000 250 200 0 PP'!CC44)^2</f>
        <v>2.0594345251706571E-10</v>
      </c>
      <c r="CD44">
        <f>('2000 250 200 15 PP'!CD44-'2000 250 200 0 PP'!CD44)^2</f>
        <v>4.7330657346532479E-12</v>
      </c>
      <c r="CE44">
        <f>('2000 250 200 15 PP'!CE44-'2000 250 200 0 PP'!CE44)^2</f>
        <v>2.4858648395323688E-7</v>
      </c>
      <c r="CF44">
        <f>('2000 250 200 15 PP'!CF44-'2000 250 200 0 PP'!CF44)^2</f>
        <v>2.1937358875196362E-10</v>
      </c>
      <c r="CG44">
        <f>('2000 250 200 15 PP'!CG44-'2000 250 200 0 PP'!CG44)^2</f>
        <v>2.4310926178315372E-7</v>
      </c>
    </row>
    <row r="45" spans="1:85">
      <c r="A45">
        <f>'2000 250 200 1'!A46</f>
        <v>42</v>
      </c>
      <c r="B45">
        <f t="shared" si="6"/>
        <v>-420</v>
      </c>
      <c r="C45">
        <f>'2000 250 200 1'!B46</f>
        <v>0.128</v>
      </c>
      <c r="D45">
        <f t="shared" si="7"/>
        <v>-0.89279003035213167</v>
      </c>
      <c r="E45">
        <f>(2*('2000 250 200 15 PP'!E45-'2000 250 200 0 PP'!E45)/('2000 250 200 15 PP'!E45+'2000 250 200 0 PP'!E45))^2</f>
        <v>5.1878123055275634E-7</v>
      </c>
      <c r="F45">
        <f>(2*('2000 250 200 15 PP'!F45-'2000 250 200 0 PP'!F45)/('2000 250 200 15 PP'!F45+'2000 250 200 0 PP'!F45))^2</f>
        <v>5.1496886967068237E-7</v>
      </c>
      <c r="G45">
        <f>(2*('2000 250 200 15 PP'!G45-'2000 250 200 0 PP'!G45)/('2000 250 200 15 PP'!G45+'2000 250 200 0 PP'!G45))^2</f>
        <v>5.2979632853797912E-7</v>
      </c>
      <c r="H45">
        <f>(2*('2000 250 200 15 PP'!H45-'2000 250 200 0 PP'!H45)/('2000 250 200 15 PP'!H45+'2000 250 200 0 PP'!H45))^2</f>
        <v>4.5572794219545573E-7</v>
      </c>
      <c r="I45">
        <f>(2*('2000 250 200 15 PP'!I45-'2000 250 200 0 PP'!I45)/('2000 250 200 15 PP'!I45+'2000 250 200 0 PP'!I45))^2</f>
        <v>3.7042015831488592E-7</v>
      </c>
      <c r="J45">
        <f>(2*('2000 250 200 15 PP'!J45-'2000 250 200 0 PP'!J45)/('2000 250 200 15 PP'!J45+'2000 250 200 0 PP'!J45))^2</f>
        <v>2.8785987118563108E-7</v>
      </c>
      <c r="K45">
        <f>(2*('2000 250 200 15 PP'!K45-'2000 250 200 0 PP'!K45)/('2000 250 200 15 PP'!K45+'2000 250 200 0 PP'!K45))^2</f>
        <v>2.2294214004890746E-7</v>
      </c>
      <c r="L45">
        <f>(2*('2000 250 200 15 PP'!L45-'2000 250 200 0 PP'!L45)/('2000 250 200 15 PP'!L45+'2000 250 200 0 PP'!L45))^2</f>
        <v>1.7364972445694574E-7</v>
      </c>
      <c r="M45">
        <f>(2*('2000 250 200 15 PP'!M45-'2000 250 200 0 PP'!M45)/('2000 250 200 15 PP'!M45+'2000 250 200 0 PP'!M45))^2</f>
        <v>1.3501486658298751E-7</v>
      </c>
      <c r="N45">
        <f>(2*('2000 250 200 15 PP'!N45-'2000 250 200 0 PP'!N45)/('2000 250 200 15 PP'!N45+'2000 250 200 0 PP'!N45))^2</f>
        <v>2.5551190174422479E-6</v>
      </c>
      <c r="O45">
        <f>(2*('2000 250 200 15 PP'!O45-'2000 250 200 0 PP'!O45)/('2000 250 200 15 PP'!O45+'2000 250 200 0 PP'!O45))^2</f>
        <v>5.0061260978409006E-7</v>
      </c>
      <c r="P45">
        <f>(2*('2000 250 200 15 PP'!P45-'2000 250 200 0 PP'!P45)/('2000 250 200 15 PP'!P45+'2000 250 200 0 PP'!P45))^2</f>
        <v>6.3725844169964152E-7</v>
      </c>
      <c r="Q45">
        <f>(2*('2000 250 200 15 PP'!Q45-'2000 250 200 0 PP'!Q45)/('2000 250 200 15 PP'!Q45+'2000 250 200 0 PP'!Q45))^2</f>
        <v>6.1828157351933744E-7</v>
      </c>
      <c r="R45">
        <f>(2*('2000 250 200 15 PP'!R45-'2000 250 200 0 PP'!R45)/('2000 250 200 15 PP'!R45+'2000 250 200 0 PP'!R45))^2</f>
        <v>5.6757076526203823E-7</v>
      </c>
      <c r="S45">
        <f>(2*('2000 250 200 15 PP'!S45-'2000 250 200 0 PP'!S45)/('2000 250 200 15 PP'!S45+'2000 250 200 0 PP'!S45))^2</f>
        <v>4.7197360441637573E-7</v>
      </c>
      <c r="T45">
        <f>(2*('2000 250 200 15 PP'!T45-'2000 250 200 0 PP'!T45)/('2000 250 200 15 PP'!T45+'2000 250 200 0 PP'!T45))^2</f>
        <v>3.8442933087070409E-7</v>
      </c>
      <c r="U45">
        <f>(2*('2000 250 200 15 PP'!U45-'2000 250 200 0 PP'!U45)/('2000 250 200 15 PP'!U45+'2000 250 200 0 PP'!U45))^2</f>
        <v>3.182969075323467E-7</v>
      </c>
      <c r="V45">
        <f>(2*('2000 250 200 15 PP'!V45-'2000 250 200 0 PP'!V45)/('2000 250 200 15 PP'!V45+'2000 250 200 0 PP'!V45))^2</f>
        <v>6.89368027070967E-6</v>
      </c>
      <c r="W45">
        <f>(2*('2000 250 200 15 PP'!W45-'2000 250 200 0 PP'!W45)/('2000 250 200 15 PP'!W45+'2000 250 200 0 PP'!W45))^2</f>
        <v>4.1166527327315308E-7</v>
      </c>
      <c r="X45">
        <f>(2*('2000 250 200 15 PP'!X45-'2000 250 200 0 PP'!X45)/('2000 250 200 15 PP'!X45+'2000 250 200 0 PP'!X45))^2</f>
        <v>6.5642993636644629E-7</v>
      </c>
      <c r="Y45">
        <f>(2*('2000 250 200 15 PP'!Y45-'2000 250 200 0 PP'!Y45)/('2000 250 200 15 PP'!Y45+'2000 250 200 0 PP'!Y45))^2</f>
        <v>6.8498115015780428E-7</v>
      </c>
      <c r="Z45">
        <f>(2*('2000 250 200 15 PP'!Z45-'2000 250 200 0 PP'!Z45)/('2000 250 200 15 PP'!Z45+'2000 250 200 0 PP'!Z45))^2</f>
        <v>7.2852580011413492E-7</v>
      </c>
      <c r="AA45">
        <f>(2*('2000 250 200 15 PP'!AA45-'2000 250 200 0 PP'!AA45)/('2000 250 200 15 PP'!AA45+'2000 250 200 0 PP'!AA45))^2</f>
        <v>6.4789312994832817E-7</v>
      </c>
      <c r="AB45">
        <f>(2*('2000 250 200 15 PP'!AB45-'2000 250 200 0 PP'!AB45)/('2000 250 200 15 PP'!AB45+'2000 250 200 0 PP'!AB45))^2</f>
        <v>5.3618917230103101E-7</v>
      </c>
      <c r="AC45">
        <f>(2*('2000 250 200 15 PP'!AC45-'2000 250 200 0 PP'!AC45)/('2000 250 200 15 PP'!AC45+'2000 250 200 0 PP'!AC45))^2</f>
        <v>1.4148725530856426E-5</v>
      </c>
      <c r="AD45">
        <f>(2*('2000 250 200 15 PP'!AD45-'2000 250 200 0 PP'!AD45)/('2000 250 200 15 PP'!AD45+'2000 250 200 0 PP'!AD45))^2</f>
        <v>2.9709967113997389E-7</v>
      </c>
      <c r="AE45">
        <f>(2*('2000 250 200 15 PP'!AE45-'2000 250 200 0 PP'!AE45)/('2000 250 200 15 PP'!AE45+'2000 250 200 0 PP'!AE45))^2</f>
        <v>6.3429925397496864E-7</v>
      </c>
      <c r="AF45">
        <f>(2*('2000 250 200 15 PP'!AF45-'2000 250 200 0 PP'!AF45)/('2000 250 200 15 PP'!AF45+'2000 250 200 0 PP'!AF45))^2</f>
        <v>6.4276653454419999E-7</v>
      </c>
      <c r="AG45">
        <f>(2*('2000 250 200 15 PP'!AG45-'2000 250 200 0 PP'!AG45)/('2000 250 200 15 PP'!AG45+'2000 250 200 0 PP'!AG45))^2</f>
        <v>8.3206926568607471E-7</v>
      </c>
      <c r="AH45">
        <f>(2*('2000 250 200 15 PP'!AH45-'2000 250 200 0 PP'!AH45)/('2000 250 200 15 PP'!AH45+'2000 250 200 0 PP'!AH45))^2</f>
        <v>8.2325560582316136E-7</v>
      </c>
      <c r="AI45">
        <f>(2*('2000 250 200 15 PP'!AI45-'2000 250 200 0 PP'!AI45)/('2000 250 200 15 PP'!AI45+'2000 250 200 0 PP'!AI45))^2</f>
        <v>2.4837736211544682E-5</v>
      </c>
      <c r="AJ45">
        <f>(2*('2000 250 200 15 PP'!AJ45-'2000 250 200 0 PP'!AJ45)/('2000 250 200 15 PP'!AJ45+'2000 250 200 0 PP'!AJ45))^2</f>
        <v>1.821978807900439E-7</v>
      </c>
      <c r="AK45">
        <f>(2*('2000 250 200 15 PP'!AK45-'2000 250 200 0 PP'!AK45)/('2000 250 200 15 PP'!AK45+'2000 250 200 0 PP'!AK45))^2</f>
        <v>6.2880055817323796E-7</v>
      </c>
      <c r="AL45">
        <f>(2*('2000 250 200 15 PP'!AL45-'2000 250 200 0 PP'!AL45)/('2000 250 200 15 PP'!AL45+'2000 250 200 0 PP'!AL45))^2</f>
        <v>5.0424948203651613E-7</v>
      </c>
      <c r="AM45">
        <f>(2*('2000 250 200 15 PP'!AM45-'2000 250 200 0 PP'!AM45)/('2000 250 200 15 PP'!AM45+'2000 250 200 0 PP'!AM45))^2</f>
        <v>8.4095129981850871E-7</v>
      </c>
      <c r="AN45">
        <f>(2*('2000 250 200 15 PP'!AN45-'2000 250 200 0 PP'!AN45)/('2000 250 200 15 PP'!AN45+'2000 250 200 0 PP'!AN45))^2</f>
        <v>3.9412936811850894E-5</v>
      </c>
      <c r="AO45">
        <f>(2*('2000 250 200 15 PP'!AO45-'2000 250 200 0 PP'!AO45)/('2000 250 200 15 PP'!AO45+'2000 250 200 0 PP'!AO45))^2</f>
        <v>7.9097853791308669E-8</v>
      </c>
      <c r="AP45">
        <f>(2*('2000 250 200 15 PP'!AP45-'2000 250 200 0 PP'!AP45)/('2000 250 200 15 PP'!AP45+'2000 250 200 0 PP'!AP45))^2</f>
        <v>7.0385267821132373E-7</v>
      </c>
      <c r="AQ45">
        <f>(2*('2000 250 200 15 PP'!AQ45-'2000 250 200 0 PP'!AQ45)/('2000 250 200 15 PP'!AQ45+'2000 250 200 0 PP'!AQ45))^2</f>
        <v>3.1781971394582302E-7</v>
      </c>
      <c r="AR45">
        <f>(2*('2000 250 200 15 PP'!AR45-'2000 250 200 0 PP'!AR45)/('2000 250 200 15 PP'!AR45+'2000 250 200 0 PP'!AR45))^2</f>
        <v>5.8252099063570495E-5</v>
      </c>
      <c r="AS45">
        <f>(2*('2000 250 200 15 PP'!AS45-'2000 250 200 0 PP'!AS45)/('2000 250 200 15 PP'!AS45+'2000 250 200 0 PP'!AS45))^2</f>
        <v>8.0272542247259518E-9</v>
      </c>
      <c r="AT45">
        <f>(2*('2000 250 200 15 PP'!AT45-'2000 250 200 0 PP'!AT45)/('2000 250 200 15 PP'!AT45+'2000 250 200 0 PP'!AT45))^2</f>
        <v>9.4384489220497093E-7</v>
      </c>
      <c r="AU45">
        <f>(2*('2000 250 200 15 PP'!AU45-'2000 250 200 0 PP'!AU45)/('2000 250 200 15 PP'!AU45+'2000 250 200 0 PP'!AU45))^2</f>
        <v>8.1620508628930878E-5</v>
      </c>
      <c r="AV45">
        <f>(2*('2000 250 200 15 PP'!AV45-'2000 250 200 0 PP'!AV45)/('2000 250 200 15 PP'!AV45+'2000 250 200 0 PP'!AV45))^2</f>
        <v>3.1223439516994234E-8</v>
      </c>
      <c r="AW45">
        <f>(2*('2000 250 200 15 PP'!AW45-'2000 250 200 0 PP'!AW45)/('2000 250 200 15 PP'!AW45+'2000 250 200 0 PP'!AW45))^2</f>
        <v>1.096195956690241E-4</v>
      </c>
      <c r="AX45">
        <f>('2000 250 200 15 PP'!AX45-'2000 250 200 0 PP'!AX45)^2</f>
        <v>3.2863139118105183E-7</v>
      </c>
      <c r="AY45">
        <f>('2000 250 200 15 PP'!AY45-'2000 250 200 0 PP'!AY45)^2</f>
        <v>2.0658049458069098E-11</v>
      </c>
      <c r="AZ45">
        <f>('2000 250 200 15 PP'!AZ45-'2000 250 200 0 PP'!AZ45)^2</f>
        <v>5.970599735526859E-10</v>
      </c>
      <c r="BA45">
        <f>('2000 250 200 15 PP'!BA45-'2000 250 200 0 PP'!BA45)^2</f>
        <v>9.9032767335677771E-10</v>
      </c>
      <c r="BB45">
        <f>('2000 250 200 15 PP'!BB45-'2000 250 200 0 PP'!BB45)^2</f>
        <v>1.1981908843831552E-9</v>
      </c>
      <c r="BC45">
        <f>('2000 250 200 15 PP'!BC45-'2000 250 200 0 PP'!BC45)^2</f>
        <v>9.7221669392778992E-10</v>
      </c>
      <c r="BD45">
        <f>('2000 250 200 15 PP'!BD45-'2000 250 200 0 PP'!BD45)^2</f>
        <v>7.3093497181962042E-10</v>
      </c>
      <c r="BE45">
        <f>('2000 250 200 15 PP'!BE45-'2000 250 200 0 PP'!BE45)^2</f>
        <v>5.8225217178805396E-10</v>
      </c>
      <c r="BF45">
        <f>('2000 250 200 15 PP'!BF45-'2000 250 200 0 PP'!BF45)^2</f>
        <v>4.4246427150370105E-7</v>
      </c>
      <c r="BG45">
        <f>('2000 250 200 15 PP'!BG45-'2000 250 200 0 PP'!BG45)^2</f>
        <v>1.402752208545314E-10</v>
      </c>
      <c r="BH45">
        <f>('2000 250 200 15 PP'!BH45-'2000 250 200 0 PP'!BH45)^2</f>
        <v>1.786927916951304E-10</v>
      </c>
      <c r="BI45">
        <f>('2000 250 200 15 PP'!BI45-'2000 250 200 0 PP'!BI45)^2</f>
        <v>2.6671975981588604E-10</v>
      </c>
      <c r="BJ45">
        <f>('2000 250 200 15 PP'!BJ45-'2000 250 200 0 PP'!BJ45)^2</f>
        <v>3.4049906299922431E-10</v>
      </c>
      <c r="BK45">
        <f>('2000 250 200 15 PP'!BK45-'2000 250 200 0 PP'!BK45)^2</f>
        <v>2.4144684217242037E-10</v>
      </c>
      <c r="BL45">
        <f>('2000 250 200 15 PP'!BL45-'2000 250 200 0 PP'!BL45)^2</f>
        <v>1.4599459790046263E-10</v>
      </c>
      <c r="BM45">
        <f>('2000 250 200 15 PP'!BM45-'2000 250 200 0 PP'!BM45)^2</f>
        <v>4.7444737583314115E-7</v>
      </c>
      <c r="BN45">
        <f>('2000 250 200 15 PP'!BN45-'2000 250 200 0 PP'!BN45)^2</f>
        <v>2.2848950840820966E-10</v>
      </c>
      <c r="BO45">
        <f>('2000 250 200 15 PP'!BO45-'2000 250 200 0 PP'!BO45)^2</f>
        <v>4.6493686494982747E-11</v>
      </c>
      <c r="BP45">
        <f>('2000 250 200 15 PP'!BP45-'2000 250 200 0 PP'!BP45)^2</f>
        <v>4.7720927037025434E-11</v>
      </c>
      <c r="BQ45">
        <f>('2000 250 200 15 PP'!BQ45-'2000 250 200 0 PP'!BQ45)^2</f>
        <v>8.2867276266145916E-11</v>
      </c>
      <c r="BR45">
        <f>('2000 250 200 15 PP'!BR45-'2000 250 200 0 PP'!BR45)^2</f>
        <v>5.7593786741260444E-11</v>
      </c>
      <c r="BS45">
        <f>('2000 250 200 15 PP'!BS45-'2000 250 200 0 PP'!BS45)^2</f>
        <v>4.8188020176970176E-7</v>
      </c>
      <c r="BT45">
        <f>('2000 250 200 15 PP'!BT45-'2000 250 200 0 PP'!BT45)^2</f>
        <v>2.6616321311297891E-10</v>
      </c>
      <c r="BU45">
        <f>('2000 250 200 15 PP'!BU45-'2000 250 200 0 PP'!BU45)^2</f>
        <v>1.7385158487819237E-11</v>
      </c>
      <c r="BV45">
        <f>('2000 250 200 15 PP'!BV45-'2000 250 200 0 PP'!BV45)^2</f>
        <v>4.4701537463071297E-12</v>
      </c>
      <c r="BW45">
        <f>('2000 250 200 15 PP'!BW45-'2000 250 200 0 PP'!BW45)^2</f>
        <v>1.8913543524937537E-11</v>
      </c>
      <c r="BX45">
        <f>('2000 250 200 15 PP'!BX45-'2000 250 200 0 PP'!BX45)^2</f>
        <v>4.8034996625972282E-7</v>
      </c>
      <c r="BY45">
        <f>('2000 250 200 15 PP'!BY45-'2000 250 200 0 PP'!BY45)^2</f>
        <v>2.8794872367575749E-10</v>
      </c>
      <c r="BZ45">
        <f>('2000 250 200 15 PP'!BZ45-'2000 250 200 0 PP'!BZ45)^2</f>
        <v>1.3321841455370253E-11</v>
      </c>
      <c r="CA45">
        <f>('2000 250 200 15 PP'!CA45-'2000 250 200 0 PP'!CA45)^2</f>
        <v>1.9502011354362591E-14</v>
      </c>
      <c r="CB45">
        <f>('2000 250 200 15 PP'!CB45-'2000 250 200 0 PP'!CB45)^2</f>
        <v>4.7490256126215698E-7</v>
      </c>
      <c r="CC45">
        <f>('2000 250 200 15 PP'!CC45-'2000 250 200 0 PP'!CC45)^2</f>
        <v>3.196980689279419E-10</v>
      </c>
      <c r="CD45">
        <f>('2000 250 200 15 PP'!CD45-'2000 250 200 0 PP'!CD45)^2</f>
        <v>1.7118400982617636E-11</v>
      </c>
      <c r="CE45">
        <f>('2000 250 200 15 PP'!CE45-'2000 250 200 0 PP'!CE45)^2</f>
        <v>4.671846161318501E-7</v>
      </c>
      <c r="CF45">
        <f>('2000 250 200 15 PP'!CF45-'2000 250 200 0 PP'!CF45)^2</f>
        <v>3.7638444080268498E-10</v>
      </c>
      <c r="CG45">
        <f>('2000 250 200 15 PP'!CG45-'2000 250 200 0 PP'!CG45)^2</f>
        <v>4.5761084710782871E-7</v>
      </c>
    </row>
    <row r="46" spans="1:85">
      <c r="A46">
        <f>'2000 250 200 1'!A47</f>
        <v>43</v>
      </c>
      <c r="B46">
        <f t="shared" si="6"/>
        <v>-430</v>
      </c>
      <c r="C46">
        <f>'2000 250 200 1'!B47</f>
        <v>0.14369999999999999</v>
      </c>
      <c r="D46">
        <f t="shared" si="7"/>
        <v>-0.8425432318657744</v>
      </c>
      <c r="E46">
        <f>(2*('2000 250 200 15 PP'!E46-'2000 250 200 0 PP'!E46)/('2000 250 200 15 PP'!E46+'2000 250 200 0 PP'!E46))^2</f>
        <v>1.5044051256760011E-6</v>
      </c>
      <c r="F46">
        <f>(2*('2000 250 200 15 PP'!F46-'2000 250 200 0 PP'!F46)/('2000 250 200 15 PP'!F46+'2000 250 200 0 PP'!F46))^2</f>
        <v>4.4840117570650297E-7</v>
      </c>
      <c r="G46">
        <f>(2*('2000 250 200 15 PP'!G46-'2000 250 200 0 PP'!G46)/('2000 250 200 15 PP'!G46+'2000 250 200 0 PP'!G46))^2</f>
        <v>4.8109044766186986E-7</v>
      </c>
      <c r="H46">
        <f>(2*('2000 250 200 15 PP'!H46-'2000 250 200 0 PP'!H46)/('2000 250 200 15 PP'!H46+'2000 250 200 0 PP'!H46))^2</f>
        <v>4.1507942249121098E-7</v>
      </c>
      <c r="I46">
        <f>(2*('2000 250 200 15 PP'!I46-'2000 250 200 0 PP'!I46)/('2000 250 200 15 PP'!I46+'2000 250 200 0 PP'!I46))^2</f>
        <v>3.346552297466676E-7</v>
      </c>
      <c r="J46">
        <f>(2*('2000 250 200 15 PP'!J46-'2000 250 200 0 PP'!J46)/('2000 250 200 15 PP'!J46+'2000 250 200 0 PP'!J46))^2</f>
        <v>2.5788697176979552E-7</v>
      </c>
      <c r="K46">
        <f>(2*('2000 250 200 15 PP'!K46-'2000 250 200 0 PP'!K46)/('2000 250 200 15 PP'!K46+'2000 250 200 0 PP'!K46))^2</f>
        <v>1.9811170753829618E-7</v>
      </c>
      <c r="L46">
        <f>(2*('2000 250 200 15 PP'!L46-'2000 250 200 0 PP'!L46)/('2000 250 200 15 PP'!L46+'2000 250 200 0 PP'!L46))^2</f>
        <v>1.520088098322596E-7</v>
      </c>
      <c r="M46">
        <f>(2*('2000 250 200 15 PP'!M46-'2000 250 200 0 PP'!M46)/('2000 250 200 15 PP'!M46+'2000 250 200 0 PP'!M46))^2</f>
        <v>1.1562618291396006E-7</v>
      </c>
      <c r="N46">
        <f>(2*('2000 250 200 15 PP'!N46-'2000 250 200 0 PP'!N46)/('2000 250 200 15 PP'!N46+'2000 250 200 0 PP'!N46))^2</f>
        <v>5.7218596041897233E-6</v>
      </c>
      <c r="O46">
        <f>(2*('2000 250 200 15 PP'!O46-'2000 250 200 0 PP'!O46)/('2000 250 200 15 PP'!O46+'2000 250 200 0 PP'!O46))^2</f>
        <v>4.1738582612641507E-7</v>
      </c>
      <c r="P46">
        <f>(2*('2000 250 200 15 PP'!P46-'2000 250 200 0 PP'!P46)/('2000 250 200 15 PP'!P46+'2000 250 200 0 PP'!P46))^2</f>
        <v>5.7677272795231087E-7</v>
      </c>
      <c r="Q46">
        <f>(2*('2000 250 200 15 PP'!Q46-'2000 250 200 0 PP'!Q46)/('2000 250 200 15 PP'!Q46+'2000 250 200 0 PP'!Q46))^2</f>
        <v>5.6913186874456013E-7</v>
      </c>
      <c r="R46">
        <f>(2*('2000 250 200 15 PP'!R46-'2000 250 200 0 PP'!R46)/('2000 250 200 15 PP'!R46+'2000 250 200 0 PP'!R46))^2</f>
        <v>5.190143854642719E-7</v>
      </c>
      <c r="S46">
        <f>(2*('2000 250 200 15 PP'!S46-'2000 250 200 0 PP'!S46)/('2000 250 200 15 PP'!S46+'2000 250 200 0 PP'!S46))^2</f>
        <v>4.2841010801389698E-7</v>
      </c>
      <c r="T46">
        <f>(2*('2000 250 200 15 PP'!T46-'2000 250 200 0 PP'!T46)/('2000 250 200 15 PP'!T46+'2000 250 200 0 PP'!T46))^2</f>
        <v>3.5087299342567511E-7</v>
      </c>
      <c r="U46">
        <f>(2*('2000 250 200 15 PP'!U46-'2000 250 200 0 PP'!U46)/('2000 250 200 15 PP'!U46+'2000 250 200 0 PP'!U46))^2</f>
        <v>2.9062589803202796E-7</v>
      </c>
      <c r="V46">
        <f>(2*('2000 250 200 15 PP'!V46-'2000 250 200 0 PP'!V46)/('2000 250 200 15 PP'!V46+'2000 250 200 0 PP'!V46))^2</f>
        <v>1.4112575217113416E-5</v>
      </c>
      <c r="W46">
        <f>(2*('2000 250 200 15 PP'!W46-'2000 250 200 0 PP'!W46)/('2000 250 200 15 PP'!W46+'2000 250 200 0 PP'!W46))^2</f>
        <v>3.176059012581659E-7</v>
      </c>
      <c r="X46">
        <f>(2*('2000 250 200 15 PP'!X46-'2000 250 200 0 PP'!X46)/('2000 250 200 15 PP'!X46+'2000 250 200 0 PP'!X46))^2</f>
        <v>5.844333507984622E-7</v>
      </c>
      <c r="Y46">
        <f>(2*('2000 250 200 15 PP'!Y46-'2000 250 200 0 PP'!Y46)/('2000 250 200 15 PP'!Y46+'2000 250 200 0 PP'!Y46))^2</f>
        <v>6.3532149440132455E-7</v>
      </c>
      <c r="Z46">
        <f>(2*('2000 250 200 15 PP'!Z46-'2000 250 200 0 PP'!Z46)/('2000 250 200 15 PP'!Z46+'2000 250 200 0 PP'!Z46))^2</f>
        <v>6.7225941838922537E-7</v>
      </c>
      <c r="AA46">
        <f>(2*('2000 250 200 15 PP'!AA46-'2000 250 200 0 PP'!AA46)/('2000 250 200 15 PP'!AA46+'2000 250 200 0 PP'!AA46))^2</f>
        <v>5.8374975353078131E-7</v>
      </c>
      <c r="AB46">
        <f>(2*('2000 250 200 15 PP'!AB46-'2000 250 200 0 PP'!AB46)/('2000 250 200 15 PP'!AB46+'2000 250 200 0 PP'!AB46))^2</f>
        <v>4.891281675209186E-7</v>
      </c>
      <c r="AC46">
        <f>(2*('2000 250 200 15 PP'!AC46-'2000 250 200 0 PP'!AC46)/('2000 250 200 15 PP'!AC46+'2000 250 200 0 PP'!AC46))^2</f>
        <v>2.782362302716507E-5</v>
      </c>
      <c r="AD46">
        <f>(2*('2000 250 200 15 PP'!AD46-'2000 250 200 0 PP'!AD46)/('2000 250 200 15 PP'!AD46+'2000 250 200 0 PP'!AD46))^2</f>
        <v>2.0102419504102771E-7</v>
      </c>
      <c r="AE46">
        <f>(2*('2000 250 200 15 PP'!AE46-'2000 250 200 0 PP'!AE46)/('2000 250 200 15 PP'!AE46+'2000 250 200 0 PP'!AE46))^2</f>
        <v>5.4569663402498174E-7</v>
      </c>
      <c r="AF46">
        <f>(2*('2000 250 200 15 PP'!AF46-'2000 250 200 0 PP'!AF46)/('2000 250 200 15 PP'!AF46+'2000 250 200 0 PP'!AF46))^2</f>
        <v>5.9939549645764015E-7</v>
      </c>
      <c r="AG46">
        <f>(2*('2000 250 200 15 PP'!AG46-'2000 250 200 0 PP'!AG46)/('2000 250 200 15 PP'!AG46+'2000 250 200 0 PP'!AG46))^2</f>
        <v>7.8737608557372383E-7</v>
      </c>
      <c r="AH46">
        <f>(2*('2000 250 200 15 PP'!AH46-'2000 250 200 0 PP'!AH46)/('2000 250 200 15 PP'!AH46+'2000 250 200 0 PP'!AH46))^2</f>
        <v>7.3134613643879944E-7</v>
      </c>
      <c r="AI46">
        <f>(2*('2000 250 200 15 PP'!AI46-'2000 250 200 0 PP'!AI46)/('2000 250 200 15 PP'!AI46+'2000 250 200 0 PP'!AI46))^2</f>
        <v>4.789427074658919E-5</v>
      </c>
      <c r="AJ46">
        <f>(2*('2000 250 200 15 PP'!AJ46-'2000 250 200 0 PP'!AJ46)/('2000 250 200 15 PP'!AJ46+'2000 250 200 0 PP'!AJ46))^2</f>
        <v>9.7088779074126827E-8</v>
      </c>
      <c r="AK46">
        <f>(2*('2000 250 200 15 PP'!AK46-'2000 250 200 0 PP'!AK46)/('2000 250 200 15 PP'!AK46+'2000 250 200 0 PP'!AK46))^2</f>
        <v>5.1196807172235726E-7</v>
      </c>
      <c r="AL46">
        <f>(2*('2000 250 200 15 PP'!AL46-'2000 250 200 0 PP'!AL46)/('2000 250 200 15 PP'!AL46+'2000 250 200 0 PP'!AL46))^2</f>
        <v>4.627999825687997E-7</v>
      </c>
      <c r="AM46">
        <f>(2*('2000 250 200 15 PP'!AM46-'2000 250 200 0 PP'!AM46)/('2000 250 200 15 PP'!AM46+'2000 250 200 0 PP'!AM46))^2</f>
        <v>8.4565018301631717E-7</v>
      </c>
      <c r="AN46">
        <f>(2*('2000 250 200 15 PP'!AN46-'2000 250 200 0 PP'!AN46)/('2000 250 200 15 PP'!AN46+'2000 250 200 0 PP'!AN46))^2</f>
        <v>7.5305009618479161E-5</v>
      </c>
      <c r="AO46">
        <f>(2*('2000 250 200 15 PP'!AO46-'2000 250 200 0 PP'!AO46)/('2000 250 200 15 PP'!AO46+'2000 250 200 0 PP'!AO46))^2</f>
        <v>2.2704846545849456E-8</v>
      </c>
      <c r="AP46">
        <f>(2*('2000 250 200 15 PP'!AP46-'2000 250 200 0 PP'!AP46)/('2000 250 200 15 PP'!AP46+'2000 250 200 0 PP'!AP46))^2</f>
        <v>5.403458447190738E-7</v>
      </c>
      <c r="AQ46">
        <f>(2*('2000 250 200 15 PP'!AQ46-'2000 250 200 0 PP'!AQ46)/('2000 250 200 15 PP'!AQ46+'2000 250 200 0 PP'!AQ46))^2</f>
        <v>2.6105693038992242E-7</v>
      </c>
      <c r="AR46">
        <f>(2*('2000 250 200 15 PP'!AR46-'2000 250 200 0 PP'!AR46)/('2000 250 200 15 PP'!AR46+'2000 250 200 0 PP'!AR46))^2</f>
        <v>1.1097611385627131E-4</v>
      </c>
      <c r="AS46">
        <f>(2*('2000 250 200 15 PP'!AS46-'2000 250 200 0 PP'!AS46)/('2000 250 200 15 PP'!AS46+'2000 250 200 0 PP'!AS46))^2</f>
        <v>2.5534029347974196E-9</v>
      </c>
      <c r="AT46">
        <f>(2*('2000 250 200 15 PP'!AT46-'2000 250 200 0 PP'!AT46)/('2000 250 200 15 PP'!AT46+'2000 250 200 0 PP'!AT46))^2</f>
        <v>7.1082540664989215E-7</v>
      </c>
      <c r="AU46">
        <f>(2*('2000 250 200 15 PP'!AU46-'2000 250 200 0 PP'!AU46)/('2000 250 200 15 PP'!AU46+'2000 250 200 0 PP'!AU46))^2</f>
        <v>1.5572062218549009E-4</v>
      </c>
      <c r="AV46">
        <f>(2*('2000 250 200 15 PP'!AV46-'2000 250 200 0 PP'!AV46)/('2000 250 200 15 PP'!AV46+'2000 250 200 0 PP'!AV46))^2</f>
        <v>1.0303622401715638E-7</v>
      </c>
      <c r="AW46">
        <f>(2*('2000 250 200 15 PP'!AW46-'2000 250 200 0 PP'!AW46)/('2000 250 200 15 PP'!AW46+'2000 250 200 0 PP'!AW46))^2</f>
        <v>2.1016243307445015E-4</v>
      </c>
      <c r="AX46">
        <f>('2000 250 200 15 PP'!AX46-'2000 250 200 0 PP'!AX46)^2</f>
        <v>5.7353079521980018E-7</v>
      </c>
      <c r="AY46">
        <f>('2000 250 200 15 PP'!AY46-'2000 250 200 0 PP'!AY46)^2</f>
        <v>1.1293021179163319E-10</v>
      </c>
      <c r="AZ46">
        <f>('2000 250 200 15 PP'!AZ46-'2000 250 200 0 PP'!AZ46)^2</f>
        <v>5.2155897016470507E-10</v>
      </c>
      <c r="BA46">
        <f>('2000 250 200 15 PP'!BA46-'2000 250 200 0 PP'!BA46)^2</f>
        <v>9.7017982396468627E-10</v>
      </c>
      <c r="BB46">
        <f>('2000 250 200 15 PP'!BB46-'2000 250 200 0 PP'!BB46)^2</f>
        <v>1.1512605644301064E-9</v>
      </c>
      <c r="BC46">
        <f>('2000 250 200 15 PP'!BC46-'2000 250 200 0 PP'!BC46)^2</f>
        <v>9.2362096015092861E-10</v>
      </c>
      <c r="BD46">
        <f>('2000 250 200 15 PP'!BD46-'2000 250 200 0 PP'!BD46)^2</f>
        <v>7.2463152284789895E-10</v>
      </c>
      <c r="BE46">
        <f>('2000 250 200 15 PP'!BE46-'2000 250 200 0 PP'!BE46)^2</f>
        <v>5.9593596532075141E-10</v>
      </c>
      <c r="BF46">
        <f>('2000 250 200 15 PP'!BF46-'2000 250 200 0 PP'!BF46)^2</f>
        <v>7.6932082768002859E-7</v>
      </c>
      <c r="BG46">
        <f>('2000 250 200 15 PP'!BG46-'2000 250 200 0 PP'!BG46)^2</f>
        <v>3.1813277435730891E-10</v>
      </c>
      <c r="BH46">
        <f>('2000 250 200 15 PP'!BH46-'2000 250 200 0 PP'!BH46)^2</f>
        <v>1.4121032019964157E-10</v>
      </c>
      <c r="BI46">
        <f>('2000 250 200 15 PP'!BI46-'2000 250 200 0 PP'!BI46)^2</f>
        <v>2.6531643956709873E-10</v>
      </c>
      <c r="BJ46">
        <f>('2000 250 200 15 PP'!BJ46-'2000 250 200 0 PP'!BJ46)^2</f>
        <v>3.2967974119888412E-10</v>
      </c>
      <c r="BK46">
        <f>('2000 250 200 15 PP'!BK46-'2000 250 200 0 PP'!BK46)^2</f>
        <v>2.216422255946221E-10</v>
      </c>
      <c r="BL46">
        <f>('2000 250 200 15 PP'!BL46-'2000 250 200 0 PP'!BL46)^2</f>
        <v>1.4035862002609804E-10</v>
      </c>
      <c r="BM46">
        <f>('2000 250 200 15 PP'!BM46-'2000 250 200 0 PP'!BM46)^2</f>
        <v>8.2416686182846561E-7</v>
      </c>
      <c r="BN46">
        <f>('2000 250 200 15 PP'!BN46-'2000 250 200 0 PP'!BN46)^2</f>
        <v>4.1723680433503352E-10</v>
      </c>
      <c r="BO46">
        <f>('2000 250 200 15 PP'!BO46-'2000 250 200 0 PP'!BO46)^2</f>
        <v>2.9082029290963808E-11</v>
      </c>
      <c r="BP46">
        <f>('2000 250 200 15 PP'!BP46-'2000 250 200 0 PP'!BP46)^2</f>
        <v>4.8739099471105016E-11</v>
      </c>
      <c r="BQ46">
        <f>('2000 250 200 15 PP'!BQ46-'2000 250 200 0 PP'!BQ46)^2</f>
        <v>8.4456187599599872E-11</v>
      </c>
      <c r="BR46">
        <f>('2000 250 200 15 PP'!BR46-'2000 250 200 0 PP'!BR46)^2</f>
        <v>5.1265044741395944E-11</v>
      </c>
      <c r="BS46">
        <f>('2000 250 200 15 PP'!BS46-'2000 250 200 0 PP'!BS46)^2</f>
        <v>8.3743056706083258E-7</v>
      </c>
      <c r="BT46">
        <f>('2000 250 200 15 PP'!BT46-'2000 250 200 0 PP'!BT46)^2</f>
        <v>4.3534832468981454E-10</v>
      </c>
      <c r="BU46">
        <f>('2000 250 200 15 PP'!BU46-'2000 250 200 0 PP'!BU46)^2</f>
        <v>7.5296160881168349E-12</v>
      </c>
      <c r="BV46">
        <f>('2000 250 200 15 PP'!BV46-'2000 250 200 0 PP'!BV46)^2</f>
        <v>4.4381967338402399E-12</v>
      </c>
      <c r="BW46">
        <f>('2000 250 200 15 PP'!BW46-'2000 250 200 0 PP'!BW46)^2</f>
        <v>2.1959804126273186E-11</v>
      </c>
      <c r="BX46">
        <f>('2000 250 200 15 PP'!BX46-'2000 250 200 0 PP'!BX46)^2</f>
        <v>8.3585579647520165E-7</v>
      </c>
      <c r="BY46">
        <f>('2000 250 200 15 PP'!BY46-'2000 250 200 0 PP'!BY46)^2</f>
        <v>4.2996234815851341E-10</v>
      </c>
      <c r="BZ46">
        <f>('2000 250 200 15 PP'!BZ46-'2000 250 200 0 PP'!BZ46)^2</f>
        <v>5.1553792701787735E-12</v>
      </c>
      <c r="CA46">
        <f>('2000 250 200 15 PP'!CA46-'2000 250 200 0 PP'!CA46)^2</f>
        <v>1.3563814114398983E-13</v>
      </c>
      <c r="CB46">
        <f>('2000 250 200 15 PP'!CB46-'2000 250 200 0 PP'!CB46)^2</f>
        <v>8.2812674716823461E-7</v>
      </c>
      <c r="CC46">
        <f>('2000 250 200 15 PP'!CC46-'2000 250 200 0 PP'!CC46)^2</f>
        <v>4.3595015066722288E-10</v>
      </c>
      <c r="CD46">
        <f>('2000 250 200 15 PP'!CD46-'2000 250 200 0 PP'!CD46)^2</f>
        <v>8.593842925907597E-12</v>
      </c>
      <c r="CE46">
        <f>('2000 250 200 15 PP'!CE46-'2000 250 200 0 PP'!CE46)^2</f>
        <v>8.1718598765398353E-7</v>
      </c>
      <c r="CF46">
        <f>('2000 250 200 15 PP'!CF46-'2000 250 200 0 PP'!CF46)^2</f>
        <v>4.7201294937787293E-10</v>
      </c>
      <c r="CG46">
        <f>('2000 250 200 15 PP'!CG46-'2000 250 200 0 PP'!CG46)^2</f>
        <v>8.0385102609658489E-7</v>
      </c>
    </row>
    <row r="47" spans="1:85">
      <c r="A47">
        <f>'2000 250 200 1'!A48</f>
        <v>44</v>
      </c>
      <c r="B47">
        <f t="shared" si="6"/>
        <v>-440</v>
      </c>
      <c r="C47">
        <f>'2000 250 200 1'!B48</f>
        <v>0.1613</v>
      </c>
      <c r="D47">
        <f t="shared" si="7"/>
        <v>-0.79236563261103843</v>
      </c>
      <c r="E47">
        <f>(2*('2000 250 200 15 PP'!E47-'2000 250 200 0 PP'!E47)/('2000 250 200 15 PP'!E47+'2000 250 200 0 PP'!E47))^2</f>
        <v>3.3440549406415778E-6</v>
      </c>
      <c r="F47">
        <f>(2*('2000 250 200 15 PP'!F47-'2000 250 200 0 PP'!F47)/('2000 250 200 15 PP'!F47+'2000 250 200 0 PP'!F47))^2</f>
        <v>3.5696850241089215E-7</v>
      </c>
      <c r="G47">
        <f>(2*('2000 250 200 15 PP'!G47-'2000 250 200 0 PP'!G47)/('2000 250 200 15 PP'!G47+'2000 250 200 0 PP'!G47))^2</f>
        <v>4.1885344217607847E-7</v>
      </c>
      <c r="H47">
        <f>(2*('2000 250 200 15 PP'!H47-'2000 250 200 0 PP'!H47)/('2000 250 200 15 PP'!H47+'2000 250 200 0 PP'!H47))^2</f>
        <v>3.6295996768987811E-7</v>
      </c>
      <c r="I47">
        <f>(2*('2000 250 200 15 PP'!I47-'2000 250 200 0 PP'!I47)/('2000 250 200 15 PP'!I47+'2000 250 200 0 PP'!I47))^2</f>
        <v>2.8827261789510492E-7</v>
      </c>
      <c r="J47">
        <f>(2*('2000 250 200 15 PP'!J47-'2000 250 200 0 PP'!J47)/('2000 250 200 15 PP'!J47+'2000 250 200 0 PP'!J47))^2</f>
        <v>2.2091795738516269E-7</v>
      </c>
      <c r="K47">
        <f>(2*('2000 250 200 15 PP'!K47-'2000 250 200 0 PP'!K47)/('2000 250 200 15 PP'!K47+'2000 250 200 0 PP'!K47))^2</f>
        <v>1.6743498652386734E-7</v>
      </c>
      <c r="L47">
        <f>(2*('2000 250 200 15 PP'!L47-'2000 250 200 0 PP'!L47)/('2000 250 200 15 PP'!L47+'2000 250 200 0 PP'!L47))^2</f>
        <v>1.2484546642158939E-7</v>
      </c>
      <c r="M47">
        <f>(2*('2000 250 200 15 PP'!M47-'2000 250 200 0 PP'!M47)/('2000 250 200 15 PP'!M47+'2000 250 200 0 PP'!M47))^2</f>
        <v>9.1573483281560952E-8</v>
      </c>
      <c r="N47">
        <f>(2*('2000 250 200 15 PP'!N47-'2000 250 200 0 PP'!N47)/('2000 250 200 15 PP'!N47+'2000 250 200 0 PP'!N47))^2</f>
        <v>1.1102379666295471E-5</v>
      </c>
      <c r="O47">
        <f>(2*('2000 250 200 15 PP'!O47-'2000 250 200 0 PP'!O47)/('2000 250 200 15 PP'!O47+'2000 250 200 0 PP'!O47))^2</f>
        <v>3.0088110752697231E-7</v>
      </c>
      <c r="P47">
        <f>(2*('2000 250 200 15 PP'!P47-'2000 250 200 0 PP'!P47)/('2000 250 200 15 PP'!P47+'2000 250 200 0 PP'!P47))^2</f>
        <v>4.9974495905539954E-7</v>
      </c>
      <c r="Q47">
        <f>(2*('2000 250 200 15 PP'!Q47-'2000 250 200 0 PP'!Q47)/('2000 250 200 15 PP'!Q47+'2000 250 200 0 PP'!Q47))^2</f>
        <v>5.0736043753694579E-7</v>
      </c>
      <c r="R47">
        <f>(2*('2000 250 200 15 PP'!R47-'2000 250 200 0 PP'!R47)/('2000 250 200 15 PP'!R47+'2000 250 200 0 PP'!R47))^2</f>
        <v>4.5065426932446725E-7</v>
      </c>
      <c r="S47">
        <f>(2*('2000 250 200 15 PP'!S47-'2000 250 200 0 PP'!S47)/('2000 250 200 15 PP'!S47+'2000 250 200 0 PP'!S47))^2</f>
        <v>3.7494540575876816E-7</v>
      </c>
      <c r="T47">
        <f>(2*('2000 250 200 15 PP'!T47-'2000 250 200 0 PP'!T47)/('2000 250 200 15 PP'!T47+'2000 250 200 0 PP'!T47))^2</f>
        <v>3.1156384142542804E-7</v>
      </c>
      <c r="U47">
        <f>(2*('2000 250 200 15 PP'!U47-'2000 250 200 0 PP'!U47)/('2000 250 200 15 PP'!U47+'2000 250 200 0 PP'!U47))^2</f>
        <v>2.5524237489573637E-7</v>
      </c>
      <c r="V47">
        <f>(2*('2000 250 200 15 PP'!V47-'2000 250 200 0 PP'!V47)/('2000 250 200 15 PP'!V47+'2000 250 200 0 PP'!V47))^2</f>
        <v>2.594877692702256E-5</v>
      </c>
      <c r="W47">
        <f>(2*('2000 250 200 15 PP'!W47-'2000 250 200 0 PP'!W47)/('2000 250 200 15 PP'!W47+'2000 250 200 0 PP'!W47))^2</f>
        <v>1.876072514971755E-7</v>
      </c>
      <c r="X47">
        <f>(2*('2000 250 200 15 PP'!X47-'2000 250 200 0 PP'!X47)/('2000 250 200 15 PP'!X47+'2000 250 200 0 PP'!X47))^2</f>
        <v>4.9221124574485859E-7</v>
      </c>
      <c r="Y47">
        <f>(2*('2000 250 200 15 PP'!Y47-'2000 250 200 0 PP'!Y47)/('2000 250 200 15 PP'!Y47+'2000 250 200 0 PP'!Y47))^2</f>
        <v>5.8335974670542183E-7</v>
      </c>
      <c r="Z47">
        <f>(2*('2000 250 200 15 PP'!Z47-'2000 250 200 0 PP'!Z47)/('2000 250 200 15 PP'!Z47+'2000 250 200 0 PP'!Z47))^2</f>
        <v>5.7819762280667572E-7</v>
      </c>
      <c r="AA47">
        <f>(2*('2000 250 200 15 PP'!AA47-'2000 250 200 0 PP'!AA47)/('2000 250 200 15 PP'!AA47+'2000 250 200 0 PP'!AA47))^2</f>
        <v>5.0085124622987448E-7</v>
      </c>
      <c r="AB47">
        <f>(2*('2000 250 200 15 PP'!AB47-'2000 250 200 0 PP'!AB47)/('2000 250 200 15 PP'!AB47+'2000 250 200 0 PP'!AB47))^2</f>
        <v>4.4178344479781798E-7</v>
      </c>
      <c r="AC47">
        <f>(2*('2000 250 200 15 PP'!AC47-'2000 250 200 0 PP'!AC47)/('2000 250 200 15 PP'!AC47+'2000 250 200 0 PP'!AC47))^2</f>
        <v>4.988892607074531E-5</v>
      </c>
      <c r="AD47">
        <f>(2*('2000 250 200 15 PP'!AD47-'2000 250 200 0 PP'!AD47)/('2000 250 200 15 PP'!AD47+'2000 250 200 0 PP'!AD47))^2</f>
        <v>7.7815833478985978E-8</v>
      </c>
      <c r="AE47">
        <f>(2*('2000 250 200 15 PP'!AE47-'2000 250 200 0 PP'!AE47)/('2000 250 200 15 PP'!AE47+'2000 250 200 0 PP'!AE47))^2</f>
        <v>4.2555925327667696E-7</v>
      </c>
      <c r="AF47">
        <f>(2*('2000 250 200 15 PP'!AF47-'2000 250 200 0 PP'!AF47)/('2000 250 200 15 PP'!AF47+'2000 250 200 0 PP'!AF47))^2</f>
        <v>5.8855353948472878E-7</v>
      </c>
      <c r="AG47">
        <f>(2*('2000 250 200 15 PP'!AG47-'2000 250 200 0 PP'!AG47)/('2000 250 200 15 PP'!AG47+'2000 250 200 0 PP'!AG47))^2</f>
        <v>6.7897957003810577E-7</v>
      </c>
      <c r="AH47">
        <f>(2*('2000 250 200 15 PP'!AH47-'2000 250 200 0 PP'!AH47)/('2000 250 200 15 PP'!AH47+'2000 250 200 0 PP'!AH47))^2</f>
        <v>5.9044038300798355E-7</v>
      </c>
      <c r="AI47">
        <f>(2*('2000 250 200 15 PP'!AI47-'2000 250 200 0 PP'!AI47)/('2000 250 200 15 PP'!AI47+'2000 250 200 0 PP'!AI47))^2</f>
        <v>8.4838024675744483E-5</v>
      </c>
      <c r="AJ47">
        <f>(2*('2000 250 200 15 PP'!AJ47-'2000 250 200 0 PP'!AJ47)/('2000 250 200 15 PP'!AJ47+'2000 250 200 0 PP'!AJ47))^2</f>
        <v>1.0556104855785283E-8</v>
      </c>
      <c r="AK47">
        <f>(2*('2000 250 200 15 PP'!AK47-'2000 250 200 0 PP'!AK47)/('2000 250 200 15 PP'!AK47+'2000 250 200 0 PP'!AK47))^2</f>
        <v>3.3323094160612444E-7</v>
      </c>
      <c r="AL47">
        <f>(2*('2000 250 200 15 PP'!AL47-'2000 250 200 0 PP'!AL47)/('2000 250 200 15 PP'!AL47+'2000 250 200 0 PP'!AL47))^2</f>
        <v>5.1833970001386169E-7</v>
      </c>
      <c r="AM47">
        <f>(2*('2000 250 200 15 PP'!AM47-'2000 250 200 0 PP'!AM47)/('2000 250 200 15 PP'!AM47+'2000 250 200 0 PP'!AM47))^2</f>
        <v>7.7407435481302634E-7</v>
      </c>
      <c r="AN47">
        <f>(2*('2000 250 200 15 PP'!AN47-'2000 250 200 0 PP'!AN47)/('2000 250 200 15 PP'!AN47+'2000 250 200 0 PP'!AN47))^2</f>
        <v>1.3272159607650473E-4</v>
      </c>
      <c r="AO47">
        <f>(2*('2000 250 200 15 PP'!AO47-'2000 250 200 0 PP'!AO47)/('2000 250 200 15 PP'!AO47+'2000 250 200 0 PP'!AO47))^2</f>
        <v>7.5182900269146023E-9</v>
      </c>
      <c r="AP47">
        <f>(2*('2000 250 200 15 PP'!AP47-'2000 250 200 0 PP'!AP47)/('2000 250 200 15 PP'!AP47+'2000 250 200 0 PP'!AP47))^2</f>
        <v>2.479747132284394E-7</v>
      </c>
      <c r="AQ47">
        <f>(2*('2000 250 200 15 PP'!AQ47-'2000 250 200 0 PP'!AQ47)/('2000 250 200 15 PP'!AQ47+'2000 250 200 0 PP'!AQ47))^2</f>
        <v>3.6812937782822264E-7</v>
      </c>
      <c r="AR47">
        <f>(2*('2000 250 200 15 PP'!AR47-'2000 250 200 0 PP'!AR47)/('2000 250 200 15 PP'!AR47+'2000 250 200 0 PP'!AR47))^2</f>
        <v>1.9553848311272727E-4</v>
      </c>
      <c r="AS47">
        <f>(2*('2000 250 200 15 PP'!AS47-'2000 250 200 0 PP'!AS47)/('2000 250 200 15 PP'!AS47+'2000 250 200 0 PP'!AS47))^2</f>
        <v>8.3270884293582792E-8</v>
      </c>
      <c r="AT47">
        <f>(2*('2000 250 200 15 PP'!AT47-'2000 250 200 0 PP'!AT47)/('2000 250 200 15 PP'!AT47+'2000 250 200 0 PP'!AT47))^2</f>
        <v>1.9850179135863205E-7</v>
      </c>
      <c r="AU47">
        <f>(2*('2000 250 200 15 PP'!AU47-'2000 250 200 0 PP'!AU47)/('2000 250 200 15 PP'!AU47+'2000 250 200 0 PP'!AU47))^2</f>
        <v>2.7538130292020465E-4</v>
      </c>
      <c r="AV47">
        <f>(2*('2000 250 200 15 PP'!AV47-'2000 250 200 0 PP'!AV47)/('2000 250 200 15 PP'!AV47+'2000 250 200 0 PP'!AV47))^2</f>
        <v>2.6163849992313834E-7</v>
      </c>
      <c r="AW47">
        <f>(2*('2000 250 200 15 PP'!AW47-'2000 250 200 0 PP'!AW47)/('2000 250 200 15 PP'!AW47+'2000 250 200 0 PP'!AW47))^2</f>
        <v>3.7440952083064654E-4</v>
      </c>
      <c r="AX47">
        <f>('2000 250 200 15 PP'!AX47-'2000 250 200 0 PP'!AX47)^2</f>
        <v>9.4314314944964453E-7</v>
      </c>
      <c r="AY47">
        <f>('2000 250 200 15 PP'!AY47-'2000 250 200 0 PP'!AY47)^2</f>
        <v>4.8573582112297286E-10</v>
      </c>
      <c r="AZ47">
        <f>('2000 250 200 15 PP'!AZ47-'2000 250 200 0 PP'!AZ47)^2</f>
        <v>4.2866929512501619E-10</v>
      </c>
      <c r="BA47">
        <f>('2000 250 200 15 PP'!BA47-'2000 250 200 0 PP'!BA47)^2</f>
        <v>9.6375205250973085E-10</v>
      </c>
      <c r="BB47">
        <f>('2000 250 200 15 PP'!BB47-'2000 250 200 0 PP'!BB47)^2</f>
        <v>1.0315366575921398E-9</v>
      </c>
      <c r="BC47">
        <f>('2000 250 200 15 PP'!BC47-'2000 250 200 0 PP'!BC47)^2</f>
        <v>8.6861709198137964E-10</v>
      </c>
      <c r="BD47">
        <f>('2000 250 200 15 PP'!BD47-'2000 250 200 0 PP'!BD47)^2</f>
        <v>7.415197484403535E-10</v>
      </c>
      <c r="BE47">
        <f>('2000 250 200 15 PP'!BE47-'2000 250 200 0 PP'!BE47)^2</f>
        <v>6.1715222906017899E-10</v>
      </c>
      <c r="BF47">
        <f>('2000 250 200 15 PP'!BF47-'2000 250 200 0 PP'!BF47)^2</f>
        <v>1.2587141613281212E-6</v>
      </c>
      <c r="BG47">
        <f>('2000 250 200 15 PP'!BG47-'2000 250 200 0 PP'!BG47)^2</f>
        <v>8.5975843314082254E-10</v>
      </c>
      <c r="BH47">
        <f>('2000 250 200 15 PP'!BH47-'2000 250 200 0 PP'!BH47)^2</f>
        <v>9.581620847264664E-11</v>
      </c>
      <c r="BI47">
        <f>('2000 250 200 15 PP'!BI47-'2000 250 200 0 PP'!BI47)^2</f>
        <v>2.8539665482122942E-10</v>
      </c>
      <c r="BJ47">
        <f>('2000 250 200 15 PP'!BJ47-'2000 250 200 0 PP'!BJ47)^2</f>
        <v>2.8507704874791635E-10</v>
      </c>
      <c r="BK47">
        <f>('2000 250 200 15 PP'!BK47-'2000 250 200 0 PP'!BK47)^2</f>
        <v>1.9400632631970243E-10</v>
      </c>
      <c r="BL47">
        <f>('2000 250 200 15 PP'!BL47-'2000 250 200 0 PP'!BL47)^2</f>
        <v>1.4191752445856218E-10</v>
      </c>
      <c r="BM47">
        <f>('2000 250 200 15 PP'!BM47-'2000 250 200 0 PP'!BM47)^2</f>
        <v>1.3435610489469046E-6</v>
      </c>
      <c r="BN47">
        <f>('2000 250 200 15 PP'!BN47-'2000 250 200 0 PP'!BN47)^2</f>
        <v>9.5331504540849438E-10</v>
      </c>
      <c r="BO47">
        <f>('2000 250 200 15 PP'!BO47-'2000 250 200 0 PP'!BO47)^2</f>
        <v>9.1075036133297084E-12</v>
      </c>
      <c r="BP47">
        <f>('2000 250 200 15 PP'!BP47-'2000 250 200 0 PP'!BP47)^2</f>
        <v>6.6430772745635264E-11</v>
      </c>
      <c r="BQ47">
        <f>('2000 250 200 15 PP'!BQ47-'2000 250 200 0 PP'!BQ47)^2</f>
        <v>7.3738595367518187E-11</v>
      </c>
      <c r="BR47">
        <f>('2000 250 200 15 PP'!BR47-'2000 250 200 0 PP'!BR47)^2</f>
        <v>3.9578930360068448E-11</v>
      </c>
      <c r="BS47">
        <f>('2000 250 200 15 PP'!BS47-'2000 250 200 0 PP'!BS47)^2</f>
        <v>1.3614622374382666E-6</v>
      </c>
      <c r="BT47">
        <f>('2000 250 200 15 PP'!BT47-'2000 250 200 0 PP'!BT47)^2</f>
        <v>8.9934333132353216E-10</v>
      </c>
      <c r="BU47">
        <f>('2000 250 200 15 PP'!BU47-'2000 250 200 0 PP'!BU47)^2</f>
        <v>4.5502583484380132E-14</v>
      </c>
      <c r="BV47">
        <f>('2000 250 200 15 PP'!BV47-'2000 250 200 0 PP'!BV47)^2</f>
        <v>1.2355574590254043E-11</v>
      </c>
      <c r="BW47">
        <f>('2000 250 200 15 PP'!BW47-'2000 250 200 0 PP'!BW47)^2</f>
        <v>2.1787355663750905E-11</v>
      </c>
      <c r="BX47">
        <f>('2000 250 200 15 PP'!BX47-'2000 250 200 0 PP'!BX47)^2</f>
        <v>1.3562927926780318E-6</v>
      </c>
      <c r="BY47">
        <f>('2000 250 200 15 PP'!BY47-'2000 250 200 0 PP'!BY47)^2</f>
        <v>7.9497918434649802E-10</v>
      </c>
      <c r="BZ47">
        <f>('2000 250 200 15 PP'!BZ47-'2000 250 200 0 PP'!BZ47)^2</f>
        <v>2.0001922097368155E-12</v>
      </c>
      <c r="CA47">
        <f>('2000 250 200 15 PP'!CA47-'2000 250 200 0 PP'!CA47)^2</f>
        <v>9.157060463330228E-13</v>
      </c>
      <c r="CB47">
        <f>('2000 250 200 15 PP'!CB47-'2000 250 200 0 PP'!CB47)^2</f>
        <v>1.3425421686019651E-6</v>
      </c>
      <c r="CC47">
        <f>('2000 250 200 15 PP'!CC47-'2000 250 200 0 PP'!CC47)^2</f>
        <v>6.902792197129627E-10</v>
      </c>
      <c r="CD47">
        <f>('2000 250 200 15 PP'!CD47-'2000 250 200 0 PP'!CD47)^2</f>
        <v>2.0922416198439988E-12</v>
      </c>
      <c r="CE47">
        <f>('2000 250 200 15 PP'!CE47-'2000 250 200 0 PP'!CE47)^2</f>
        <v>1.3255962388763233E-6</v>
      </c>
      <c r="CF47">
        <f>('2000 250 200 15 PP'!CF47-'2000 250 200 0 PP'!CF47)^2</f>
        <v>6.0857175383392521E-10</v>
      </c>
      <c r="CG47">
        <f>('2000 250 200 15 PP'!CG47-'2000 250 200 0 PP'!CG47)^2</f>
        <v>1.3074465867624622E-6</v>
      </c>
    </row>
    <row r="48" spans="1:85">
      <c r="A48">
        <f>'2000 250 200 1'!A49</f>
        <v>45</v>
      </c>
      <c r="B48">
        <f t="shared" si="6"/>
        <v>-450</v>
      </c>
      <c r="C48">
        <f>'2000 250 200 1'!B49</f>
        <v>0.18099999999999999</v>
      </c>
      <c r="D48">
        <f t="shared" si="7"/>
        <v>-0.74232142513081545</v>
      </c>
      <c r="E48">
        <f>(2*('2000 250 200 15 PP'!E48-'2000 250 200 0 PP'!E48)/('2000 250 200 15 PP'!E48+'2000 250 200 0 PP'!E48))^2</f>
        <v>6.4091378887727325E-6</v>
      </c>
      <c r="F48">
        <f>(2*('2000 250 200 15 PP'!F48-'2000 250 200 0 PP'!F48)/('2000 250 200 15 PP'!F48+'2000 250 200 0 PP'!F48))^2</f>
        <v>2.3930521108100021E-7</v>
      </c>
      <c r="G48">
        <f>(2*('2000 250 200 15 PP'!G48-'2000 250 200 0 PP'!G48)/('2000 250 200 15 PP'!G48+'2000 250 200 0 PP'!G48))^2</f>
        <v>3.4416213670095084E-7</v>
      </c>
      <c r="H48">
        <f>(2*('2000 250 200 15 PP'!H48-'2000 250 200 0 PP'!H48)/('2000 250 200 15 PP'!H48+'2000 250 200 0 PP'!H48))^2</f>
        <v>2.9996800457220513E-7</v>
      </c>
      <c r="I48">
        <f>(2*('2000 250 200 15 PP'!I48-'2000 250 200 0 PP'!I48)/('2000 250 200 15 PP'!I48+'2000 250 200 0 PP'!I48))^2</f>
        <v>2.3352470864544855E-7</v>
      </c>
      <c r="J48">
        <f>(2*('2000 250 200 15 PP'!J48-'2000 250 200 0 PP'!J48)/('2000 250 200 15 PP'!J48+'2000 250 200 0 PP'!J48))^2</f>
        <v>1.7744035102529252E-7</v>
      </c>
      <c r="K48">
        <f>(2*('2000 250 200 15 PP'!K48-'2000 250 200 0 PP'!K48)/('2000 250 200 15 PP'!K48+'2000 250 200 0 PP'!K48))^2</f>
        <v>1.3107662789891125E-7</v>
      </c>
      <c r="L48">
        <f>(2*('2000 250 200 15 PP'!L48-'2000 250 200 0 PP'!L48)/('2000 250 200 15 PP'!L48+'2000 250 200 0 PP'!L48))^2</f>
        <v>9.3295597561713232E-8</v>
      </c>
      <c r="M48">
        <f>(2*('2000 250 200 15 PP'!M48-'2000 250 200 0 PP'!M48)/('2000 250 200 15 PP'!M48+'2000 250 200 0 PP'!M48))^2</f>
        <v>6.4749668391157348E-8</v>
      </c>
      <c r="N48">
        <f>(2*('2000 250 200 15 PP'!N48-'2000 250 200 0 PP'!N48)/('2000 250 200 15 PP'!N48+'2000 250 200 0 PP'!N48))^2</f>
        <v>1.9557667205270229E-5</v>
      </c>
      <c r="O48">
        <f>(2*('2000 250 200 15 PP'!O48-'2000 250 200 0 PP'!O48)/('2000 250 200 15 PP'!O48+'2000 250 200 0 PP'!O48))^2</f>
        <v>1.5452830270677274E-7</v>
      </c>
      <c r="P48">
        <f>(2*('2000 250 200 15 PP'!P48-'2000 250 200 0 PP'!P48)/('2000 250 200 15 PP'!P48+'2000 250 200 0 PP'!P48))^2</f>
        <v>4.079805675097949E-7</v>
      </c>
      <c r="Q48">
        <f>(2*('2000 250 200 15 PP'!Q48-'2000 250 200 0 PP'!Q48)/('2000 250 200 15 PP'!Q48+'2000 250 200 0 PP'!Q48))^2</f>
        <v>4.3000109696580133E-7</v>
      </c>
      <c r="R48">
        <f>(2*('2000 250 200 15 PP'!R48-'2000 250 200 0 PP'!R48)/('2000 250 200 15 PP'!R48+'2000 250 200 0 PP'!R48))^2</f>
        <v>3.6952220515086763E-7</v>
      </c>
      <c r="S48">
        <f>(2*('2000 250 200 15 PP'!S48-'2000 250 200 0 PP'!S48)/('2000 250 200 15 PP'!S48+'2000 250 200 0 PP'!S48))^2</f>
        <v>3.1332808690963795E-7</v>
      </c>
      <c r="T48">
        <f>(2*('2000 250 200 15 PP'!T48-'2000 250 200 0 PP'!T48)/('2000 250 200 15 PP'!T48+'2000 250 200 0 PP'!T48))^2</f>
        <v>2.6324752744330492E-7</v>
      </c>
      <c r="U48">
        <f>(2*('2000 250 200 15 PP'!U48-'2000 250 200 0 PP'!U48)/('2000 250 200 15 PP'!U48+'2000 250 200 0 PP'!U48))^2</f>
        <v>2.0989357293980478E-7</v>
      </c>
      <c r="V48">
        <f>(2*('2000 250 200 15 PP'!V48-'2000 250 200 0 PP'!V48)/('2000 250 200 15 PP'!V48+'2000 250 200 0 PP'!V48))^2</f>
        <v>4.4072863000682873E-5</v>
      </c>
      <c r="W48">
        <f>(2*('2000 250 200 15 PP'!W48-'2000 250 200 0 PP'!W48)/('2000 250 200 15 PP'!W48+'2000 250 200 0 PP'!W48))^2</f>
        <v>4.5728157235016707E-8</v>
      </c>
      <c r="X48">
        <f>(2*('2000 250 200 15 PP'!X48-'2000 250 200 0 PP'!X48)/('2000 250 200 15 PP'!X48+'2000 250 200 0 PP'!X48))^2</f>
        <v>3.8658625039148796E-7</v>
      </c>
      <c r="Y48">
        <f>(2*('2000 250 200 15 PP'!Y48-'2000 250 200 0 PP'!Y48)/('2000 250 200 15 PP'!Y48+'2000 250 200 0 PP'!Y48))^2</f>
        <v>5.1253520606702432E-7</v>
      </c>
      <c r="Z48">
        <f>(2*('2000 250 200 15 PP'!Z48-'2000 250 200 0 PP'!Z48)/('2000 250 200 15 PP'!Z48+'2000 250 200 0 PP'!Z48))^2</f>
        <v>4.6323196135829416E-7</v>
      </c>
      <c r="AA48">
        <f>(2*('2000 250 200 15 PP'!AA48-'2000 250 200 0 PP'!AA48)/('2000 250 200 15 PP'!AA48+'2000 250 200 0 PP'!AA48))^2</f>
        <v>4.1217797647859944E-7</v>
      </c>
      <c r="AB48">
        <f>(2*('2000 250 200 15 PP'!AB48-'2000 250 200 0 PP'!AB48)/('2000 250 200 15 PP'!AB48+'2000 250 200 0 PP'!AB48))^2</f>
        <v>3.8883034308123067E-7</v>
      </c>
      <c r="AC48">
        <f>(2*('2000 250 200 15 PP'!AC48-'2000 250 200 0 PP'!AC48)/('2000 250 200 15 PP'!AC48+'2000 250 200 0 PP'!AC48))^2</f>
        <v>8.3229652964281737E-5</v>
      </c>
      <c r="AD48">
        <f>(2*('2000 250 200 15 PP'!AD48-'2000 250 200 0 PP'!AD48)/('2000 250 200 15 PP'!AD48+'2000 250 200 0 PP'!AD48))^2</f>
        <v>4.3842326993363303E-10</v>
      </c>
      <c r="AE48">
        <f>(2*('2000 250 200 15 PP'!AE48-'2000 250 200 0 PP'!AE48)/('2000 250 200 15 PP'!AE48+'2000 250 200 0 PP'!AE48))^2</f>
        <v>2.993936213205865E-7</v>
      </c>
      <c r="AF48">
        <f>(2*('2000 250 200 15 PP'!AF48-'2000 250 200 0 PP'!AF48)/('2000 250 200 15 PP'!AF48+'2000 250 200 0 PP'!AF48))^2</f>
        <v>5.6446630691507533E-7</v>
      </c>
      <c r="AG48">
        <f>(2*('2000 250 200 15 PP'!AG48-'2000 250 200 0 PP'!AG48)/('2000 250 200 15 PP'!AG48+'2000 250 200 0 PP'!AG48))^2</f>
        <v>5.2888654333202201E-7</v>
      </c>
      <c r="AH48">
        <f>(2*('2000 250 200 15 PP'!AH48-'2000 250 200 0 PP'!AH48)/('2000 250 200 15 PP'!AH48+'2000 250 200 0 PP'!AH48))^2</f>
        <v>4.4626920310232683E-7</v>
      </c>
      <c r="AI48">
        <f>(2*('2000 250 200 15 PP'!AI48-'2000 250 200 0 PP'!AI48)/('2000 250 200 15 PP'!AI48+'2000 250 200 0 PP'!AI48))^2</f>
        <v>1.4026498183149344E-4</v>
      </c>
      <c r="AJ48">
        <f>(2*('2000 250 200 15 PP'!AJ48-'2000 250 200 0 PP'!AJ48)/('2000 250 200 15 PP'!AJ48+'2000 250 200 0 PP'!AJ48))^2</f>
        <v>8.3918202763248143E-8</v>
      </c>
      <c r="AK48">
        <f>(2*('2000 250 200 15 PP'!AK48-'2000 250 200 0 PP'!AK48)/('2000 250 200 15 PP'!AK48+'2000 250 200 0 PP'!AK48))^2</f>
        <v>1.7102114044768318E-7</v>
      </c>
      <c r="AL48">
        <f>(2*('2000 250 200 15 PP'!AL48-'2000 250 200 0 PP'!AL48)/('2000 250 200 15 PP'!AL48+'2000 250 200 0 PP'!AL48))^2</f>
        <v>5.9493601904884851E-7</v>
      </c>
      <c r="AM48">
        <f>(2*('2000 250 200 15 PP'!AM48-'2000 250 200 0 PP'!AM48)/('2000 250 200 15 PP'!AM48+'2000 250 200 0 PP'!AM48))^2</f>
        <v>6.189547417425444E-7</v>
      </c>
      <c r="AN48">
        <f>(2*('2000 250 200 15 PP'!AN48-'2000 250 200 0 PP'!AN48)/('2000 250 200 15 PP'!AN48+'2000 250 200 0 PP'!AN48))^2</f>
        <v>2.1857017799136214E-4</v>
      </c>
      <c r="AO48">
        <f>(2*('2000 250 200 15 PP'!AO48-'2000 250 200 0 PP'!AO48)/('2000 250 200 15 PP'!AO48+'2000 250 200 0 PP'!AO48))^2</f>
        <v>3.2633001857533664E-7</v>
      </c>
      <c r="AP48">
        <f>(2*('2000 250 200 15 PP'!AP48-'2000 250 200 0 PP'!AP48)/('2000 250 200 15 PP'!AP48+'2000 250 200 0 PP'!AP48))^2</f>
        <v>4.6047329930790957E-8</v>
      </c>
      <c r="AQ48">
        <f>(2*('2000 250 200 15 PP'!AQ48-'2000 250 200 0 PP'!AQ48)/('2000 250 200 15 PP'!AQ48+'2000 250 200 0 PP'!AQ48))^2</f>
        <v>5.7819779190920491E-7</v>
      </c>
      <c r="AR48">
        <f>(2*('2000 250 200 15 PP'!AR48-'2000 250 200 0 PP'!AR48)/('2000 250 200 15 PP'!AR48+'2000 250 200 0 PP'!AR48))^2</f>
        <v>3.2188828158162043E-4</v>
      </c>
      <c r="AS48">
        <f>(2*('2000 250 200 15 PP'!AS48-'2000 250 200 0 PP'!AS48)/('2000 250 200 15 PP'!AS48+'2000 250 200 0 PP'!AS48))^2</f>
        <v>7.1149268450895851E-7</v>
      </c>
      <c r="AT48">
        <f>(2*('2000 250 200 15 PP'!AT48-'2000 250 200 0 PP'!AT48)/('2000 250 200 15 PP'!AT48+'2000 250 200 0 PP'!AT48))^2</f>
        <v>2.3734386813771018E-9</v>
      </c>
      <c r="AU48">
        <f>(2*('2000 250 200 15 PP'!AU48-'2000 250 200 0 PP'!AU48)/('2000 250 200 15 PP'!AU48+'2000 250 200 0 PP'!AU48))^2</f>
        <v>4.5451137662802635E-4</v>
      </c>
      <c r="AV48">
        <f>(2*('2000 250 200 15 PP'!AV48-'2000 250 200 0 PP'!AV48)/('2000 250 200 15 PP'!AV48+'2000 250 200 0 PP'!AV48))^2</f>
        <v>1.1791522799181203E-6</v>
      </c>
      <c r="AW48">
        <f>(2*('2000 250 200 15 PP'!AW48-'2000 250 200 0 PP'!AW48)/('2000 250 200 15 PP'!AW48+'2000 250 200 0 PP'!AW48))^2</f>
        <v>6.2146047654485122E-4</v>
      </c>
      <c r="AX48">
        <f>('2000 250 200 15 PP'!AX48-'2000 250 200 0 PP'!AX48)^2</f>
        <v>1.4702580450381191E-6</v>
      </c>
      <c r="AY48">
        <f>('2000 250 200 15 PP'!AY48-'2000 250 200 0 PP'!AY48)^2</f>
        <v>1.8674744181666843E-9</v>
      </c>
      <c r="AZ48">
        <f>('2000 250 200 15 PP'!AZ48-'2000 250 200 0 PP'!AZ48)^2</f>
        <v>3.2531440004582296E-10</v>
      </c>
      <c r="BA48">
        <f>('2000 250 200 15 PP'!BA48-'2000 250 200 0 PP'!BA48)^2</f>
        <v>9.3172156437209754E-10</v>
      </c>
      <c r="BB48">
        <f>('2000 250 200 15 PP'!BB48-'2000 250 200 0 PP'!BB48)^2</f>
        <v>8.8645658563738479E-10</v>
      </c>
      <c r="BC48">
        <f>('2000 250 200 15 PP'!BC48-'2000 250 200 0 PP'!BC48)^2</f>
        <v>8.2246211749352488E-10</v>
      </c>
      <c r="BD48">
        <f>('2000 250 200 15 PP'!BD48-'2000 250 200 0 PP'!BD48)^2</f>
        <v>7.6154277355243134E-10</v>
      </c>
      <c r="BE48">
        <f>('2000 250 200 15 PP'!BE48-'2000 250 200 0 PP'!BE48)^2</f>
        <v>6.2350787154563616E-10</v>
      </c>
      <c r="BF48">
        <f>('2000 250 200 15 PP'!BF48-'2000 250 200 0 PP'!BF48)^2</f>
        <v>1.9482716483939742E-6</v>
      </c>
      <c r="BG48">
        <f>('2000 250 200 15 PP'!BG48-'2000 250 200 0 PP'!BG48)^2</f>
        <v>2.5999756775820325E-9</v>
      </c>
      <c r="BH48">
        <f>('2000 250 200 15 PP'!BH48-'2000 250 200 0 PP'!BH48)^2</f>
        <v>5.3393154553463395E-11</v>
      </c>
      <c r="BI48">
        <f>('2000 250 200 15 PP'!BI48-'2000 250 200 0 PP'!BI48)^2</f>
        <v>2.9966372579896122E-10</v>
      </c>
      <c r="BJ48">
        <f>('2000 250 200 15 PP'!BJ48-'2000 250 200 0 PP'!BJ48)^2</f>
        <v>2.271629871508782E-10</v>
      </c>
      <c r="BK48">
        <f>('2000 250 200 15 PP'!BK48-'2000 250 200 0 PP'!BK48)^2</f>
        <v>1.7046862266340593E-10</v>
      </c>
      <c r="BL48">
        <f>('2000 250 200 15 PP'!BL48-'2000 250 200 0 PP'!BL48)^2</f>
        <v>1.4803588701043855E-10</v>
      </c>
      <c r="BM48">
        <f>('2000 250 200 15 PP'!BM48-'2000 250 200 0 PP'!BM48)^2</f>
        <v>2.0648888597087204E-6</v>
      </c>
      <c r="BN48">
        <f>('2000 250 200 15 PP'!BN48-'2000 250 200 0 PP'!BN48)^2</f>
        <v>2.62256068415108E-9</v>
      </c>
      <c r="BO48">
        <f>('2000 250 200 15 PP'!BO48-'2000 250 200 0 PP'!BO48)^2</f>
        <v>1.1325896068789113E-13</v>
      </c>
      <c r="BP48">
        <f>('2000 250 200 15 PP'!BP48-'2000 250 200 0 PP'!BP48)^2</f>
        <v>8.897904146988276E-11</v>
      </c>
      <c r="BQ48">
        <f>('2000 250 200 15 PP'!BQ48-'2000 250 200 0 PP'!BQ48)^2</f>
        <v>5.5569359403762108E-11</v>
      </c>
      <c r="BR48">
        <f>('2000 250 200 15 PP'!BR48-'2000 250 200 0 PP'!BR48)^2</f>
        <v>2.8939033823870446E-11</v>
      </c>
      <c r="BS48">
        <f>('2000 250 200 15 PP'!BS48-'2000 250 200 0 PP'!BS48)^2</f>
        <v>2.0783533278389578E-6</v>
      </c>
      <c r="BT48">
        <f>('2000 250 200 15 PP'!BT48-'2000 250 200 0 PP'!BT48)^2</f>
        <v>2.3676284822888781E-9</v>
      </c>
      <c r="BU48">
        <f>('2000 250 200 15 PP'!BU48-'2000 250 200 0 PP'!BU48)^2</f>
        <v>1.2560970908674142E-11</v>
      </c>
      <c r="BV48">
        <f>('2000 250 200 15 PP'!BV48-'2000 250 200 0 PP'!BV48)^2</f>
        <v>2.8499586233230762E-11</v>
      </c>
      <c r="BW48">
        <f>('2000 250 200 15 PP'!BW48-'2000 250 200 0 PP'!BW48)^2</f>
        <v>1.7560266792347023E-11</v>
      </c>
      <c r="BX48">
        <f>('2000 250 200 15 PP'!BX48-'2000 250 200 0 PP'!BX48)^2</f>
        <v>2.0573551798265844E-6</v>
      </c>
      <c r="BY48">
        <f>('2000 250 200 15 PP'!BY48-'2000 250 200 0 PP'!BY48)^2</f>
        <v>2.0102219561965373E-9</v>
      </c>
      <c r="BZ48">
        <f>('2000 250 200 15 PP'!BZ48-'2000 250 200 0 PP'!BZ48)^2</f>
        <v>3.262495455045551E-11</v>
      </c>
      <c r="CA48">
        <f>('2000 250 200 15 PP'!CA48-'2000 250 200 0 PP'!CA48)^2</f>
        <v>8.7432853081154384E-12</v>
      </c>
      <c r="CB48">
        <f>('2000 250 200 15 PP'!CB48-'2000 250 200 0 PP'!CB48)^2</f>
        <v>2.0247939415154467E-6</v>
      </c>
      <c r="CC48">
        <f>('2000 250 200 15 PP'!CC48-'2000 250 200 0 PP'!CC48)^2</f>
        <v>1.6304711256378303E-9</v>
      </c>
      <c r="CD48">
        <f>('2000 250 200 15 PP'!CD48-'2000 250 200 0 PP'!CD48)^2</f>
        <v>4.667665093703675E-11</v>
      </c>
      <c r="CE48">
        <f>('2000 250 200 15 PP'!CE48-'2000 250 200 0 PP'!CE48)^2</f>
        <v>1.9897692653773818E-6</v>
      </c>
      <c r="CF48">
        <f>('2000 250 200 15 PP'!CF48-'2000 250 200 0 PP'!CF48)^2</f>
        <v>1.2717966390125246E-9</v>
      </c>
      <c r="CG48">
        <f>('2000 250 200 15 PP'!CG48-'2000 250 200 0 PP'!CG48)^2</f>
        <v>1.9562928734673022E-6</v>
      </c>
    </row>
    <row r="49" spans="1:85">
      <c r="A49">
        <f>'2000 250 200 1'!A50</f>
        <v>46</v>
      </c>
      <c r="B49">
        <f t="shared" si="6"/>
        <v>-460</v>
      </c>
      <c r="C49">
        <f>'2000 250 200 1'!B50</f>
        <v>0.20319999999999999</v>
      </c>
      <c r="D49">
        <f t="shared" si="7"/>
        <v>-0.69207629638811841</v>
      </c>
      <c r="E49">
        <f>(2*('2000 250 200 15 PP'!E49-'2000 250 200 0 PP'!E49)/('2000 250 200 15 PP'!E49+'2000 250 200 0 PP'!E49))^2</f>
        <v>1.1171074159747889E-5</v>
      </c>
      <c r="F49">
        <f>(2*('2000 250 200 15 PP'!F49-'2000 250 200 0 PP'!F49)/('2000 250 200 15 PP'!F49+'2000 250 200 0 PP'!F49))^2</f>
        <v>1.083118659801899E-7</v>
      </c>
      <c r="G49">
        <f>(2*('2000 250 200 15 PP'!G49-'2000 250 200 0 PP'!G49)/('2000 250 200 15 PP'!G49+'2000 250 200 0 PP'!G49))^2</f>
        <v>2.600916052533529E-7</v>
      </c>
      <c r="H49">
        <f>(2*('2000 250 200 15 PP'!H49-'2000 250 200 0 PP'!H49)/('2000 250 200 15 PP'!H49+'2000 250 200 0 PP'!H49))^2</f>
        <v>2.2864186139420251E-7</v>
      </c>
      <c r="I49">
        <f>(2*('2000 250 200 15 PP'!I49-'2000 250 200 0 PP'!I49)/('2000 250 200 15 PP'!I49+'2000 250 200 0 PP'!I49))^2</f>
        <v>1.7411566206155562E-7</v>
      </c>
      <c r="J49">
        <f>(2*('2000 250 200 15 PP'!J49-'2000 250 200 0 PP'!J49)/('2000 250 200 15 PP'!J49+'2000 250 200 0 PP'!J49))^2</f>
        <v>1.2922464170764742E-7</v>
      </c>
      <c r="K49">
        <f>(2*('2000 250 200 15 PP'!K49-'2000 250 200 0 PP'!K49)/('2000 250 200 15 PP'!K49+'2000 250 200 0 PP'!K49))^2</f>
        <v>9.0751579440603271E-8</v>
      </c>
      <c r="L49">
        <f>(2*('2000 250 200 15 PP'!L49-'2000 250 200 0 PP'!L49)/('2000 250 200 15 PP'!L49+'2000 250 200 0 PP'!L49))^2</f>
        <v>5.9984101110910758E-8</v>
      </c>
      <c r="M49">
        <f>(2*('2000 250 200 15 PP'!M49-'2000 250 200 0 PP'!M49)/('2000 250 200 15 PP'!M49+'2000 250 200 0 PP'!M49))^2</f>
        <v>3.8100147740072076E-8</v>
      </c>
      <c r="N49">
        <f>(2*('2000 250 200 15 PP'!N49-'2000 250 200 0 PP'!N49)/('2000 250 200 15 PP'!N49+'2000 250 200 0 PP'!N49))^2</f>
        <v>3.2136334410411219E-5</v>
      </c>
      <c r="O49">
        <f>(2*('2000 250 200 15 PP'!O49-'2000 250 200 0 PP'!O49)/('2000 250 200 15 PP'!O49+'2000 250 200 0 PP'!O49))^2</f>
        <v>2.2633205121366081E-8</v>
      </c>
      <c r="P49">
        <f>(2*('2000 250 200 15 PP'!P49-'2000 250 200 0 PP'!P49)/('2000 250 200 15 PP'!P49+'2000 250 200 0 PP'!P49))^2</f>
        <v>3.05343234690387E-7</v>
      </c>
      <c r="Q49">
        <f>(2*('2000 250 200 15 PP'!Q49-'2000 250 200 0 PP'!Q49)/('2000 250 200 15 PP'!Q49+'2000 250 200 0 PP'!Q49))^2</f>
        <v>3.3677679811178067E-7</v>
      </c>
      <c r="R49">
        <f>(2*('2000 250 200 15 PP'!R49-'2000 250 200 0 PP'!R49)/('2000 250 200 15 PP'!R49+'2000 250 200 0 PP'!R49))^2</f>
        <v>2.8462246214465952E-7</v>
      </c>
      <c r="S49">
        <f>(2*('2000 250 200 15 PP'!S49-'2000 250 200 0 PP'!S49)/('2000 250 200 15 PP'!S49+'2000 250 200 0 PP'!S49))^2</f>
        <v>2.458158096317428E-7</v>
      </c>
      <c r="T49">
        <f>(2*('2000 250 200 15 PP'!T49-'2000 250 200 0 PP'!T49)/('2000 250 200 15 PP'!T49+'2000 250 200 0 PP'!T49))^2</f>
        <v>2.0395506125043023E-7</v>
      </c>
      <c r="U49">
        <f>(2*('2000 250 200 15 PP'!U49-'2000 250 200 0 PP'!U49)/('2000 250 200 15 PP'!U49+'2000 250 200 0 PP'!U49))^2</f>
        <v>1.5514247954121722E-7</v>
      </c>
      <c r="V49">
        <f>(2*('2000 250 200 15 PP'!V49-'2000 250 200 0 PP'!V49)/('2000 250 200 15 PP'!V49+'2000 250 200 0 PP'!V49))^2</f>
        <v>7.0432308744401999E-5</v>
      </c>
      <c r="W49">
        <f>(2*('2000 250 200 15 PP'!W49-'2000 250 200 0 PP'!W49)/('2000 250 200 15 PP'!W49+'2000 250 200 0 PP'!W49))^2</f>
        <v>2.064980675040787E-8</v>
      </c>
      <c r="X49">
        <f>(2*('2000 250 200 15 PP'!X49-'2000 250 200 0 PP'!X49)/('2000 250 200 15 PP'!X49+'2000 250 200 0 PP'!X49))^2</f>
        <v>2.7548196960215797E-7</v>
      </c>
      <c r="Y49">
        <f>(2*('2000 250 200 15 PP'!Y49-'2000 250 200 0 PP'!Y49)/('2000 250 200 15 PP'!Y49+'2000 250 200 0 PP'!Y49))^2</f>
        <v>4.0862542774555158E-7</v>
      </c>
      <c r="Z49">
        <f>(2*('2000 250 200 15 PP'!Z49-'2000 250 200 0 PP'!Z49)/('2000 250 200 15 PP'!Z49+'2000 250 200 0 PP'!Z49))^2</f>
        <v>3.4870050300470719E-7</v>
      </c>
      <c r="AA49">
        <f>(2*('2000 250 200 15 PP'!AA49-'2000 250 200 0 PP'!AA49)/('2000 250 200 15 PP'!AA49+'2000 250 200 0 PP'!AA49))^2</f>
        <v>3.2911801325355981E-7</v>
      </c>
      <c r="AB49">
        <f>(2*('2000 250 200 15 PP'!AB49-'2000 250 200 0 PP'!AB49)/('2000 250 200 15 PP'!AB49+'2000 250 200 0 PP'!AB49))^2</f>
        <v>3.2236082306457848E-7</v>
      </c>
      <c r="AC49">
        <f>(2*('2000 250 200 15 PP'!AC49-'2000 250 200 0 PP'!AC49)/('2000 250 200 15 PP'!AC49+'2000 250 200 0 PP'!AC49))^2</f>
        <v>1.3105452118531165E-4</v>
      </c>
      <c r="AD49">
        <f>(2*('2000 250 200 15 PP'!AD49-'2000 250 200 0 PP'!AD49)/('2000 250 200 15 PP'!AD49+'2000 250 200 0 PP'!AD49))^2</f>
        <v>2.8041378938803277E-7</v>
      </c>
      <c r="AE49">
        <f>(2*('2000 250 200 15 PP'!AE49-'2000 250 200 0 PP'!AE49)/('2000 250 200 15 PP'!AE49+'2000 250 200 0 PP'!AE49))^2</f>
        <v>1.8847862934173042E-7</v>
      </c>
      <c r="AF49">
        <f>(2*('2000 250 200 15 PP'!AF49-'2000 250 200 0 PP'!AF49)/('2000 250 200 15 PP'!AF49+'2000 250 200 0 PP'!AF49))^2</f>
        <v>4.7352778728183417E-7</v>
      </c>
      <c r="AG49">
        <f>(2*('2000 250 200 15 PP'!AG49-'2000 250 200 0 PP'!AG49)/('2000 250 200 15 PP'!AG49+'2000 250 200 0 PP'!AG49))^2</f>
        <v>3.7312984923350156E-7</v>
      </c>
      <c r="AH49">
        <f>(2*('2000 250 200 15 PP'!AH49-'2000 250 200 0 PP'!AH49)/('2000 250 200 15 PP'!AH49+'2000 250 200 0 PP'!AH49))^2</f>
        <v>3.3877362153452947E-7</v>
      </c>
      <c r="AI49">
        <f>(2*('2000 250 200 15 PP'!AI49-'2000 250 200 0 PP'!AI49)/('2000 250 200 15 PP'!AI49+'2000 250 200 0 PP'!AI49))^2</f>
        <v>2.1902672314260931E-4</v>
      </c>
      <c r="AJ49">
        <f>(2*('2000 250 200 15 PP'!AJ49-'2000 250 200 0 PP'!AJ49)/('2000 250 200 15 PP'!AJ49+'2000 250 200 0 PP'!AJ49))^2</f>
        <v>9.739232559324059E-7</v>
      </c>
      <c r="AK49">
        <f>(2*('2000 250 200 15 PP'!AK49-'2000 250 200 0 PP'!AK49)/('2000 250 200 15 PP'!AK49+'2000 250 200 0 PP'!AK49))^2</f>
        <v>7.1644977299595897E-8</v>
      </c>
      <c r="AL49">
        <f>(2*('2000 250 200 15 PP'!AL49-'2000 250 200 0 PP'!AL49)/('2000 250 200 15 PP'!AL49+'2000 250 200 0 PP'!AL49))^2</f>
        <v>5.6620379990810581E-7</v>
      </c>
      <c r="AM49">
        <f>(2*('2000 250 200 15 PP'!AM49-'2000 250 200 0 PP'!AM49)/('2000 250 200 15 PP'!AM49+'2000 250 200 0 PP'!AM49))^2</f>
        <v>4.0934622405498288E-7</v>
      </c>
      <c r="AN49">
        <f>(2*('2000 250 200 15 PP'!AN49-'2000 250 200 0 PP'!AN49)/('2000 250 200 15 PP'!AN49+'2000 250 200 0 PP'!AN49))^2</f>
        <v>3.3970358621810619E-4</v>
      </c>
      <c r="AO49">
        <f>(2*('2000 250 200 15 PP'!AO49-'2000 250 200 0 PP'!AO49)/('2000 250 200 15 PP'!AO49+'2000 250 200 0 PP'!AO49))^2</f>
        <v>2.2232426409963249E-6</v>
      </c>
      <c r="AP49">
        <f>(2*('2000 250 200 15 PP'!AP49-'2000 250 200 0 PP'!AP49)/('2000 250 200 15 PP'!AP49+'2000 250 200 0 PP'!AP49))^2</f>
        <v>5.4090699413266729E-12</v>
      </c>
      <c r="AQ49">
        <f>(2*('2000 250 200 15 PP'!AQ49-'2000 250 200 0 PP'!AQ49)/('2000 250 200 15 PP'!AQ49+'2000 250 200 0 PP'!AQ49))^2</f>
        <v>6.9289159225488869E-7</v>
      </c>
      <c r="AR49">
        <f>(2*('2000 250 200 15 PP'!AR49-'2000 250 200 0 PP'!AR49)/('2000 250 200 15 PP'!AR49+'2000 250 200 0 PP'!AR49))^2</f>
        <v>4.991350988228575E-4</v>
      </c>
      <c r="AS49">
        <f>(2*('2000 250 200 15 PP'!AS49-'2000 250 200 0 PP'!AS49)/('2000 250 200 15 PP'!AS49+'2000 250 200 0 PP'!AS49))^2</f>
        <v>4.0362585488114387E-6</v>
      </c>
      <c r="AT49">
        <f>(2*('2000 250 200 15 PP'!AT49-'2000 250 200 0 PP'!AT49)/('2000 250 200 15 PP'!AT49+'2000 250 200 0 PP'!AT49))^2</f>
        <v>1.6455241322754621E-7</v>
      </c>
      <c r="AU49">
        <f>(2*('2000 250 200 15 PP'!AU49-'2000 250 200 0 PP'!AU49)/('2000 250 200 15 PP'!AU49+'2000 250 200 0 PP'!AU49))^2</f>
        <v>7.0451204840270157E-4</v>
      </c>
      <c r="AV49">
        <f>(2*('2000 250 200 15 PP'!AV49-'2000 250 200 0 PP'!AV49)/('2000 250 200 15 PP'!AV49+'2000 250 200 0 PP'!AV49))^2</f>
        <v>6.2523508703236914E-6</v>
      </c>
      <c r="AW49">
        <f>(2*('2000 250 200 15 PP'!AW49-'2000 250 200 0 PP'!AW49)/('2000 250 200 15 PP'!AW49+'2000 250 200 0 PP'!AW49))^2</f>
        <v>9.6469241277671619E-4</v>
      </c>
      <c r="AX49">
        <f>('2000 250 200 15 PP'!AX49-'2000 250 200 0 PP'!AX49)^2</f>
        <v>2.186397214338342E-6</v>
      </c>
      <c r="AY49">
        <f>('2000 250 200 15 PP'!AY49-'2000 250 200 0 PP'!AY49)^2</f>
        <v>6.4362854980680888E-9</v>
      </c>
      <c r="AZ49">
        <f>('2000 250 200 15 PP'!AZ49-'2000 250 200 0 PP'!AZ49)^2</f>
        <v>2.1714433034555557E-10</v>
      </c>
      <c r="BA49">
        <f>('2000 250 200 15 PP'!BA49-'2000 250 200 0 PP'!BA49)^2</f>
        <v>8.3184034890856052E-10</v>
      </c>
      <c r="BB49">
        <f>('2000 250 200 15 PP'!BB49-'2000 250 200 0 PP'!BB49)^2</f>
        <v>7.7011974028767347E-10</v>
      </c>
      <c r="BC49">
        <f>('2000 250 200 15 PP'!BC49-'2000 250 200 0 PP'!BC49)^2</f>
        <v>7.9594134075963461E-10</v>
      </c>
      <c r="BD49">
        <f>('2000 250 200 15 PP'!BD49-'2000 250 200 0 PP'!BD49)^2</f>
        <v>7.5436174897263331E-10</v>
      </c>
      <c r="BE49">
        <f>('2000 250 200 15 PP'!BE49-'2000 250 200 0 PP'!BE49)^2</f>
        <v>5.9308652164961018E-10</v>
      </c>
      <c r="BF49">
        <f>('2000 250 200 15 PP'!BF49-'2000 250 200 0 PP'!BF49)^2</f>
        <v>2.868887645953985E-6</v>
      </c>
      <c r="BG49">
        <f>('2000 250 200 15 PP'!BG49-'2000 250 200 0 PP'!BG49)^2</f>
        <v>7.9628536735665183E-9</v>
      </c>
      <c r="BH49">
        <f>('2000 250 200 15 PP'!BH49-'2000 250 200 0 PP'!BH49)^2</f>
        <v>2.1173409958031079E-11</v>
      </c>
      <c r="BI49">
        <f>('2000 250 200 15 PP'!BI49-'2000 250 200 0 PP'!BI49)^2</f>
        <v>2.7221151773146486E-10</v>
      </c>
      <c r="BJ49">
        <f>('2000 250 200 15 PP'!BJ49-'2000 250 200 0 PP'!BJ49)^2</f>
        <v>1.799551434876289E-10</v>
      </c>
      <c r="BK49">
        <f>('2000 250 200 15 PP'!BK49-'2000 250 200 0 PP'!BK49)^2</f>
        <v>1.6122656400772995E-10</v>
      </c>
      <c r="BL49">
        <f>('2000 250 200 15 PP'!BL49-'2000 250 200 0 PP'!BL49)^2</f>
        <v>1.523152453733365E-10</v>
      </c>
      <c r="BM49">
        <f>('2000 250 200 15 PP'!BM49-'2000 250 200 0 PP'!BM49)^2</f>
        <v>3.0063087520195575E-6</v>
      </c>
      <c r="BN49">
        <f>('2000 250 200 15 PP'!BN49-'2000 250 200 0 PP'!BN49)^2</f>
        <v>7.7144967392741334E-9</v>
      </c>
      <c r="BO49">
        <f>('2000 250 200 15 PP'!BO49-'2000 250 200 0 PP'!BO49)^2</f>
        <v>3.8159437707628212E-12</v>
      </c>
      <c r="BP49">
        <f>('2000 250 200 15 PP'!BP49-'2000 250 200 0 PP'!BP49)^2</f>
        <v>9.0668694283942661E-11</v>
      </c>
      <c r="BQ49">
        <f>('2000 250 200 15 PP'!BQ49-'2000 250 200 0 PP'!BQ49)^2</f>
        <v>3.7917081386588855E-11</v>
      </c>
      <c r="BR49">
        <f>('2000 250 200 15 PP'!BR49-'2000 250 200 0 PP'!BR49)^2</f>
        <v>2.4397902816721523E-11</v>
      </c>
      <c r="BS49">
        <f>('2000 250 200 15 PP'!BS49-'2000 250 200 0 PP'!BS49)^2</f>
        <v>2.9909074926846086E-6</v>
      </c>
      <c r="BT49">
        <f>('2000 250 200 15 PP'!BT49-'2000 250 200 0 PP'!BT49)^2</f>
        <v>6.97055083966671E-9</v>
      </c>
      <c r="BU49">
        <f>('2000 250 200 15 PP'!BU49-'2000 250 200 0 PP'!BU49)^2</f>
        <v>3.4277208569573862E-11</v>
      </c>
      <c r="BV49">
        <f>('2000 250 200 15 PP'!BV49-'2000 250 200 0 PP'!BV49)^2</f>
        <v>3.787409730259485E-11</v>
      </c>
      <c r="BW49">
        <f>('2000 250 200 15 PP'!BW49-'2000 250 200 0 PP'!BW49)^2</f>
        <v>1.0654699674692389E-11</v>
      </c>
      <c r="BX49">
        <f>('2000 250 200 15 PP'!BX49-'2000 250 200 0 PP'!BX49)^2</f>
        <v>2.9256217568699618E-6</v>
      </c>
      <c r="BY49">
        <f>('2000 250 200 15 PP'!BY49-'2000 250 200 0 PP'!BY49)^2</f>
        <v>6.0657444537612357E-9</v>
      </c>
      <c r="BZ49">
        <f>('2000 250 200 15 PP'!BZ49-'2000 250 200 0 PP'!BZ49)^2</f>
        <v>7.1502305444498031E-11</v>
      </c>
      <c r="CA49">
        <f>('2000 250 200 15 PP'!CA49-'2000 250 200 0 PP'!CA49)^2</f>
        <v>1.8354521206806284E-11</v>
      </c>
      <c r="CB49">
        <f>('2000 250 200 15 PP'!CB49-'2000 250 200 0 PP'!CB49)^2</f>
        <v>2.8444961182851174E-6</v>
      </c>
      <c r="CC49">
        <f>('2000 250 200 15 PP'!CC49-'2000 250 200 0 PP'!CC49)^2</f>
        <v>5.110452304388415E-9</v>
      </c>
      <c r="CD49">
        <f>('2000 250 200 15 PP'!CD49-'2000 250 200 0 PP'!CD49)^2</f>
        <v>1.0649881633409017E-10</v>
      </c>
      <c r="CE49">
        <f>('2000 250 200 15 PP'!CE49-'2000 250 200 0 PP'!CE49)^2</f>
        <v>2.761254674685939E-6</v>
      </c>
      <c r="CF49">
        <f>('2000 250 200 15 PP'!CF49-'2000 250 200 0 PP'!CF49)^2</f>
        <v>4.1597878355064009E-9</v>
      </c>
      <c r="CG49">
        <f>('2000 250 200 15 PP'!CG49-'2000 250 200 0 PP'!CG49)^2</f>
        <v>2.6823154994943658E-6</v>
      </c>
    </row>
    <row r="50" spans="1:85">
      <c r="A50">
        <f>'2000 250 200 1'!A51</f>
        <v>47</v>
      </c>
      <c r="B50">
        <f t="shared" si="6"/>
        <v>-470</v>
      </c>
      <c r="C50">
        <f>'2000 250 200 1'!B51</f>
        <v>0.2281</v>
      </c>
      <c r="D50">
        <f t="shared" si="7"/>
        <v>-0.64187471472335145</v>
      </c>
      <c r="E50">
        <f>(2*('2000 250 200 15 PP'!E50-'2000 250 200 0 PP'!E50)/('2000 250 200 15 PP'!E50+'2000 250 200 0 PP'!E50))^2</f>
        <v>1.8229238641949983E-5</v>
      </c>
      <c r="F50">
        <f>(2*('2000 250 200 15 PP'!F50-'2000 250 200 0 PP'!F50)/('2000 250 200 15 PP'!F50+'2000 250 200 0 PP'!F50))^2</f>
        <v>9.6891172987295061E-9</v>
      </c>
      <c r="G50">
        <f>(2*('2000 250 200 15 PP'!G50-'2000 250 200 0 PP'!G50)/('2000 250 200 15 PP'!G50+'2000 250 200 0 PP'!G50))^2</f>
        <v>1.7204271945041397E-7</v>
      </c>
      <c r="H50">
        <f>(2*('2000 250 200 15 PP'!H50-'2000 250 200 0 PP'!H50)/('2000 250 200 15 PP'!H50+'2000 250 200 0 PP'!H50))^2</f>
        <v>1.5393713830496967E-7</v>
      </c>
      <c r="I50">
        <f>(2*('2000 250 200 15 PP'!I50-'2000 250 200 0 PP'!I50)/('2000 250 200 15 PP'!I50+'2000 250 200 0 PP'!I50))^2</f>
        <v>1.1444065404890238E-7</v>
      </c>
      <c r="J50">
        <f>(2*('2000 250 200 15 PP'!J50-'2000 250 200 0 PP'!J50)/('2000 250 200 15 PP'!J50+'2000 250 200 0 PP'!J50))^2</f>
        <v>8.0027675120849876E-8</v>
      </c>
      <c r="K50">
        <f>(2*('2000 250 200 15 PP'!K50-'2000 250 200 0 PP'!K50)/('2000 250 200 15 PP'!K50+'2000 250 200 0 PP'!K50))^2</f>
        <v>5.0683863145666544E-8</v>
      </c>
      <c r="L50">
        <f>(2*('2000 250 200 15 PP'!L50-'2000 250 200 0 PP'!L50)/('2000 250 200 15 PP'!L50+'2000 250 200 0 PP'!L50))^2</f>
        <v>2.9192655373728097E-8</v>
      </c>
      <c r="M50">
        <f>(2*('2000 250 200 15 PP'!M50-'2000 250 200 0 PP'!M50)/('2000 250 200 15 PP'!M50+'2000 250 200 0 PP'!M50))^2</f>
        <v>1.5401845494865736E-8</v>
      </c>
      <c r="N50">
        <f>(2*('2000 250 200 15 PP'!N50-'2000 250 200 0 PP'!N50)/('2000 250 200 15 PP'!N50+'2000 250 200 0 PP'!N50))^2</f>
        <v>5.0117346828297339E-5</v>
      </c>
      <c r="O50">
        <f>(2*('2000 250 200 15 PP'!O50-'2000 250 200 0 PP'!O50)/('2000 250 200 15 PP'!O50+'2000 250 200 0 PP'!O50))^2</f>
        <v>4.6124906647455078E-8</v>
      </c>
      <c r="P50">
        <f>(2*('2000 250 200 15 PP'!P50-'2000 250 200 0 PP'!P50)/('2000 250 200 15 PP'!P50+'2000 250 200 0 PP'!P50))^2</f>
        <v>1.9787374579212649E-7</v>
      </c>
      <c r="Q50">
        <f>(2*('2000 250 200 15 PP'!Q50-'2000 250 200 0 PP'!Q50)/('2000 250 200 15 PP'!Q50+'2000 250 200 0 PP'!Q50))^2</f>
        <v>2.3339291490963663E-7</v>
      </c>
      <c r="R50">
        <f>(2*('2000 250 200 15 PP'!R50-'2000 250 200 0 PP'!R50)/('2000 250 200 15 PP'!R50+'2000 250 200 0 PP'!R50))^2</f>
        <v>2.0229290355119104E-7</v>
      </c>
      <c r="S50">
        <f>(2*('2000 250 200 15 PP'!S50-'2000 250 200 0 PP'!S50)/('2000 250 200 15 PP'!S50+'2000 250 200 0 PP'!S50))^2</f>
        <v>1.7487403749512764E-7</v>
      </c>
      <c r="T50">
        <f>(2*('2000 250 200 15 PP'!T50-'2000 250 200 0 PP'!T50)/('2000 250 200 15 PP'!T50+'2000 250 200 0 PP'!T50))^2</f>
        <v>1.3693145182154162E-7</v>
      </c>
      <c r="U50">
        <f>(2*('2000 250 200 15 PP'!U50-'2000 250 200 0 PP'!U50)/('2000 250 200 15 PP'!U50+'2000 250 200 0 PP'!U50))^2</f>
        <v>9.6699280286983624E-8</v>
      </c>
      <c r="V50">
        <f>(2*('2000 250 200 15 PP'!V50-'2000 250 200 0 PP'!V50)/('2000 250 200 15 PP'!V50+'2000 250 200 0 PP'!V50))^2</f>
        <v>1.0729017804525993E-4</v>
      </c>
      <c r="W50">
        <f>(2*('2000 250 200 15 PP'!W50-'2000 250 200 0 PP'!W50)/('2000 250 200 15 PP'!W50+'2000 250 200 0 PP'!W50))^2</f>
        <v>4.8813358655416453E-7</v>
      </c>
      <c r="X50">
        <f>(2*('2000 250 200 15 PP'!X50-'2000 250 200 0 PP'!X50)/('2000 250 200 15 PP'!X50+'2000 250 200 0 PP'!X50))^2</f>
        <v>1.6527961738972666E-7</v>
      </c>
      <c r="Y50">
        <f>(2*('2000 250 200 15 PP'!Y50-'2000 250 200 0 PP'!Y50)/('2000 250 200 15 PP'!Y50+'2000 250 200 0 PP'!Y50))^2</f>
        <v>2.7571555792839958E-7</v>
      </c>
      <c r="Z50">
        <f>(2*('2000 250 200 15 PP'!Z50-'2000 250 200 0 PP'!Z50)/('2000 250 200 15 PP'!Z50+'2000 250 200 0 PP'!Z50))^2</f>
        <v>2.4757494682929595E-7</v>
      </c>
      <c r="AA50">
        <f>(2*('2000 250 200 15 PP'!AA50-'2000 250 200 0 PP'!AA50)/('2000 250 200 15 PP'!AA50+'2000 250 200 0 PP'!AA50))^2</f>
        <v>2.5309573523810853E-7</v>
      </c>
      <c r="AB50">
        <f>(2*('2000 250 200 15 PP'!AB50-'2000 250 200 0 PP'!AB50)/('2000 250 200 15 PP'!AB50+'2000 250 200 0 PP'!AB50))^2</f>
        <v>2.3907559516691446E-7</v>
      </c>
      <c r="AC50">
        <f>(2*('2000 250 200 15 PP'!AC50-'2000 250 200 0 PP'!AC50)/('2000 250 200 15 PP'!AC50+'2000 250 200 0 PP'!AC50))^2</f>
        <v>1.9687968031949861E-4</v>
      </c>
      <c r="AD50">
        <f>(2*('2000 250 200 15 PP'!AD50-'2000 250 200 0 PP'!AD50)/('2000 250 200 15 PP'!AD50+'2000 250 200 0 PP'!AD50))^2</f>
        <v>1.7925031112018479E-6</v>
      </c>
      <c r="AE50">
        <f>(2*('2000 250 200 15 PP'!AE50-'2000 250 200 0 PP'!AE50)/('2000 250 200 15 PP'!AE50+'2000 250 200 0 PP'!AE50))^2</f>
        <v>9.7579651892026433E-8</v>
      </c>
      <c r="AF50">
        <f>(2*('2000 250 200 15 PP'!AF50-'2000 250 200 0 PP'!AF50)/('2000 250 200 15 PP'!AF50+'2000 250 200 0 PP'!AF50))^2</f>
        <v>3.0549902951934518E-7</v>
      </c>
      <c r="AG50">
        <f>(2*('2000 250 200 15 PP'!AG50-'2000 250 200 0 PP'!AG50)/('2000 250 200 15 PP'!AG50+'2000 250 200 0 PP'!AG50))^2</f>
        <v>2.409776418622698E-7</v>
      </c>
      <c r="AH50">
        <f>(2*('2000 250 200 15 PP'!AH50-'2000 250 200 0 PP'!AH50)/('2000 250 200 15 PP'!AH50+'2000 250 200 0 PP'!AH50))^2</f>
        <v>2.7357660079069392E-7</v>
      </c>
      <c r="AI50">
        <f>(2*('2000 250 200 15 PP'!AI50-'2000 250 200 0 PP'!AI50)/('2000 250 200 15 PP'!AI50+'2000 250 200 0 PP'!AI50))^2</f>
        <v>3.2606044506956191E-4</v>
      </c>
      <c r="AJ50">
        <f>(2*('2000 250 200 15 PP'!AJ50-'2000 250 200 0 PP'!AJ50)/('2000 250 200 15 PP'!AJ50+'2000 250 200 0 PP'!AJ50))^2</f>
        <v>4.5196042727675009E-6</v>
      </c>
      <c r="AK50">
        <f>(2*('2000 250 200 15 PP'!AK50-'2000 250 200 0 PP'!AK50)/('2000 250 200 15 PP'!AK50+'2000 250 200 0 PP'!AK50))^2</f>
        <v>2.3889535314667742E-8</v>
      </c>
      <c r="AL50">
        <f>(2*('2000 250 200 15 PP'!AL50-'2000 250 200 0 PP'!AL50)/('2000 250 200 15 PP'!AL50+'2000 250 200 0 PP'!AL50))^2</f>
        <v>3.6508380079293116E-7</v>
      </c>
      <c r="AM50">
        <f>(2*('2000 250 200 15 PP'!AM50-'2000 250 200 0 PP'!AM50)/('2000 250 200 15 PP'!AM50+'2000 250 200 0 PP'!AM50))^2</f>
        <v>2.1026993237053394E-7</v>
      </c>
      <c r="AN50">
        <f>(2*('2000 250 200 15 PP'!AN50-'2000 250 200 0 PP'!AN50)/('2000 250 200 15 PP'!AN50+'2000 250 200 0 PP'!AN50))^2</f>
        <v>5.0243479614922799E-4</v>
      </c>
      <c r="AO50">
        <f>(2*('2000 250 200 15 PP'!AO50-'2000 250 200 0 PP'!AO50)/('2000 250 200 15 PP'!AO50+'2000 250 200 0 PP'!AO50))^2</f>
        <v>9.2854422688393492E-6</v>
      </c>
      <c r="AP50">
        <f>(2*('2000 250 200 15 PP'!AP50-'2000 250 200 0 PP'!AP50)/('2000 250 200 15 PP'!AP50+'2000 250 200 0 PP'!AP50))^2</f>
        <v>9.2970727539772495E-9</v>
      </c>
      <c r="AQ50">
        <f>(2*('2000 250 200 15 PP'!AQ50-'2000 250 200 0 PP'!AQ50)/('2000 250 200 15 PP'!AQ50+'2000 250 200 0 PP'!AQ50))^2</f>
        <v>5.0080675220604126E-7</v>
      </c>
      <c r="AR50">
        <f>(2*('2000 250 200 15 PP'!AR50-'2000 250 200 0 PP'!AR50)/('2000 250 200 15 PP'!AR50+'2000 250 200 0 PP'!AR50))^2</f>
        <v>7.3450557227959675E-4</v>
      </c>
      <c r="AS50">
        <f>(2*('2000 250 200 15 PP'!AS50-'2000 250 200 0 PP'!AS50)/('2000 250 200 15 PP'!AS50+'2000 250 200 0 PP'!AS50))^2</f>
        <v>1.6646407995545727E-5</v>
      </c>
      <c r="AT50">
        <f>(2*('2000 250 200 15 PP'!AT50-'2000 250 200 0 PP'!AT50)/('2000 250 200 15 PP'!AT50+'2000 250 200 0 PP'!AT50))^2</f>
        <v>2.3620304440008843E-7</v>
      </c>
      <c r="AU50">
        <f>(2*('2000 250 200 15 PP'!AU50-'2000 250 200 0 PP'!AU50)/('2000 250 200 15 PP'!AU50+'2000 250 200 0 PP'!AU50))^2</f>
        <v>1.0323067982686304E-3</v>
      </c>
      <c r="AV50">
        <f>(2*('2000 250 200 15 PP'!AV50-'2000 250 200 0 PP'!AV50)/('2000 250 200 15 PP'!AV50+'2000 250 200 0 PP'!AV50))^2</f>
        <v>2.6923692854511007E-5</v>
      </c>
      <c r="AW50">
        <f>(2*('2000 250 200 15 PP'!AW50-'2000 250 200 0 PP'!AW50)/('2000 250 200 15 PP'!AW50+'2000 250 200 0 PP'!AW50))^2</f>
        <v>1.4082571569676565E-3</v>
      </c>
      <c r="AX50">
        <f>('2000 250 200 15 PP'!AX50-'2000 250 200 0 PP'!AX50)^2</f>
        <v>3.1197228214179562E-6</v>
      </c>
      <c r="AY50">
        <f>('2000 250 200 15 PP'!AY50-'2000 250 200 0 PP'!AY50)^2</f>
        <v>1.970184286195992E-8</v>
      </c>
      <c r="AZ50">
        <f>('2000 250 200 15 PP'!AZ50-'2000 250 200 0 PP'!AZ50)^2</f>
        <v>1.0789922358973212E-10</v>
      </c>
      <c r="BA50">
        <f>('2000 250 200 15 PP'!BA50-'2000 250 200 0 PP'!BA50)^2</f>
        <v>6.5564162627141085E-10</v>
      </c>
      <c r="BB50">
        <f>('2000 250 200 15 PP'!BB50-'2000 250 200 0 PP'!BB50)^2</f>
        <v>7.0768799065854424E-10</v>
      </c>
      <c r="BC50">
        <f>('2000 250 200 15 PP'!BC50-'2000 250 200 0 PP'!BC50)^2</f>
        <v>7.8325242505004195E-10</v>
      </c>
      <c r="BD50">
        <f>('2000 250 200 15 PP'!BD50-'2000 250 200 0 PP'!BD50)^2</f>
        <v>7.0018618247118252E-10</v>
      </c>
      <c r="BE50">
        <f>('2000 250 200 15 PP'!BE50-'2000 250 200 0 PP'!BE50)^2</f>
        <v>5.2437357037311284E-10</v>
      </c>
      <c r="BF50">
        <f>('2000 250 200 15 PP'!BF50-'2000 250 200 0 PP'!BF50)^2</f>
        <v>4.0401707487467147E-6</v>
      </c>
      <c r="BG50">
        <f>('2000 250 200 15 PP'!BG50-'2000 250 200 0 PP'!BG50)^2</f>
        <v>2.2990527248419082E-8</v>
      </c>
      <c r="BH50">
        <f>('2000 250 200 15 PP'!BH50-'2000 250 200 0 PP'!BH50)^2</f>
        <v>1.9517661502059717E-12</v>
      </c>
      <c r="BI50">
        <f>('2000 250 200 15 PP'!BI50-'2000 250 200 0 PP'!BI50)^2</f>
        <v>1.9239234571202802E-10</v>
      </c>
      <c r="BJ50">
        <f>('2000 250 200 15 PP'!BJ50-'2000 250 200 0 PP'!BJ50)^2</f>
        <v>1.5511137311208929E-10</v>
      </c>
      <c r="BK50">
        <f>('2000 250 200 15 PP'!BK50-'2000 250 200 0 PP'!BK50)^2</f>
        <v>1.6757241692651727E-10</v>
      </c>
      <c r="BL50">
        <f>('2000 250 200 15 PP'!BL50-'2000 250 200 0 PP'!BL50)^2</f>
        <v>1.4768856567021327E-10</v>
      </c>
      <c r="BM50">
        <f>('2000 250 200 15 PP'!BM50-'2000 250 200 0 PP'!BM50)^2</f>
        <v>4.1652863695857654E-6</v>
      </c>
      <c r="BN50">
        <f>('2000 250 200 15 PP'!BN50-'2000 250 200 0 PP'!BN50)^2</f>
        <v>2.1928820408823065E-8</v>
      </c>
      <c r="BO50">
        <f>('2000 250 200 15 PP'!BO50-'2000 250 200 0 PP'!BO50)^2</f>
        <v>1.44421134990538E-11</v>
      </c>
      <c r="BP50">
        <f>('2000 250 200 15 PP'!BP50-'2000 250 200 0 PP'!BP50)^2</f>
        <v>5.766332949529935E-11</v>
      </c>
      <c r="BQ50">
        <f>('2000 250 200 15 PP'!BQ50-'2000 250 200 0 PP'!BQ50)^2</f>
        <v>2.6172532277290645E-11</v>
      </c>
      <c r="BR50">
        <f>('2000 250 200 15 PP'!BR50-'2000 250 200 0 PP'!BR50)^2</f>
        <v>2.71761785693541E-11</v>
      </c>
      <c r="BS50">
        <f>('2000 250 200 15 PP'!BS50-'2000 250 200 0 PP'!BS50)^2</f>
        <v>4.0726555145378365E-6</v>
      </c>
      <c r="BT50">
        <f>('2000 250 200 15 PP'!BT50-'2000 250 200 0 PP'!BT50)^2</f>
        <v>2.0078676147187314E-8</v>
      </c>
      <c r="BU50">
        <f>('2000 250 200 15 PP'!BU50-'2000 250 200 0 PP'!BU50)^2</f>
        <v>4.4007144520131076E-11</v>
      </c>
      <c r="BV50">
        <f>('2000 250 200 15 PP'!BV50-'2000 250 200 0 PP'!BV50)^2</f>
        <v>2.4492952196050024E-11</v>
      </c>
      <c r="BW50">
        <f>('2000 250 200 15 PP'!BW50-'2000 250 200 0 PP'!BW50)^2</f>
        <v>4.4818377249401454E-12</v>
      </c>
      <c r="BX50">
        <f>('2000 250 200 15 PP'!BX50-'2000 250 200 0 PP'!BX50)^2</f>
        <v>3.9110039969321682E-6</v>
      </c>
      <c r="BY50">
        <f>('2000 250 200 15 PP'!BY50-'2000 250 200 0 PP'!BY50)^2</f>
        <v>1.8141555766054971E-8</v>
      </c>
      <c r="BZ50">
        <f>('2000 250 200 15 PP'!BZ50-'2000 250 200 0 PP'!BZ50)^2</f>
        <v>7.3355083400275042E-11</v>
      </c>
      <c r="CA50">
        <f>('2000 250 200 15 PP'!CA50-'2000 250 200 0 PP'!CA50)^2</f>
        <v>1.4746807291941564E-11</v>
      </c>
      <c r="CB50">
        <f>('2000 250 200 15 PP'!CB50-'2000 250 200 0 PP'!CB50)^2</f>
        <v>3.7283692054499144E-6</v>
      </c>
      <c r="CC50">
        <f>('2000 250 200 15 PP'!CC50-'2000 250 200 0 PP'!CC50)^2</f>
        <v>1.6238319573835869E-8</v>
      </c>
      <c r="CD50">
        <f>('2000 250 200 15 PP'!CD50-'2000 250 200 0 PP'!CD50)^2</f>
        <v>1.040729357342773E-10</v>
      </c>
      <c r="CE50">
        <f>('2000 250 200 15 PP'!CE50-'2000 250 200 0 PP'!CE50)^2</f>
        <v>3.5435109356480492E-6</v>
      </c>
      <c r="CF50">
        <f>('2000 250 200 15 PP'!CF50-'2000 250 200 0 PP'!CF50)^2</f>
        <v>1.4365177217387884E-8</v>
      </c>
      <c r="CG50">
        <f>('2000 250 200 15 PP'!CG50-'2000 250 200 0 PP'!CG50)^2</f>
        <v>3.3649945439912117E-6</v>
      </c>
    </row>
    <row r="51" spans="1:85">
      <c r="A51">
        <f>'2000 250 200 1'!A52</f>
        <v>48</v>
      </c>
      <c r="B51">
        <f t="shared" si="6"/>
        <v>-480</v>
      </c>
      <c r="C51">
        <f>'2000 250 200 1'!B52</f>
        <v>0.25600000000000001</v>
      </c>
      <c r="D51">
        <f t="shared" si="7"/>
        <v>-0.59176003468815042</v>
      </c>
      <c r="E51">
        <f>(2*('2000 250 200 15 PP'!E51-'2000 250 200 0 PP'!E51)/('2000 250 200 15 PP'!E51+'2000 250 200 0 PP'!E51))^2</f>
        <v>2.8347574941683307E-5</v>
      </c>
      <c r="F51">
        <f>(2*('2000 250 200 15 PP'!F51-'2000 250 200 0 PP'!F51)/('2000 250 200 15 PP'!F51+'2000 250 200 0 PP'!F51))^2</f>
        <v>5.0120077467562567E-8</v>
      </c>
      <c r="G51">
        <f>(2*('2000 250 200 15 PP'!G51-'2000 250 200 0 PP'!G51)/('2000 250 200 15 PP'!G51+'2000 250 200 0 PP'!G51))^2</f>
        <v>8.8561736078476905E-8</v>
      </c>
      <c r="H51">
        <f>(2*('2000 250 200 15 PP'!H51-'2000 250 200 0 PP'!H51)/('2000 250 200 15 PP'!H51+'2000 250 200 0 PP'!H51))^2</f>
        <v>8.3522902821425541E-8</v>
      </c>
      <c r="I51">
        <f>(2*('2000 250 200 15 PP'!I51-'2000 250 200 0 PP'!I51)/('2000 250 200 15 PP'!I51+'2000 250 200 0 PP'!I51))^2</f>
        <v>5.9798588807319959E-8</v>
      </c>
      <c r="J51">
        <f>(2*('2000 250 200 15 PP'!J51-'2000 250 200 0 PP'!J51)/('2000 250 200 15 PP'!J51+'2000 250 200 0 PP'!J51))^2</f>
        <v>3.612802891739021E-8</v>
      </c>
      <c r="K51">
        <f>(2*('2000 250 200 15 PP'!K51-'2000 250 200 0 PP'!K51)/('2000 250 200 15 PP'!K51+'2000 250 200 0 PP'!K51))^2</f>
        <v>1.7741238020792978E-8</v>
      </c>
      <c r="L51">
        <f>(2*('2000 250 200 15 PP'!L51-'2000 250 200 0 PP'!L51)/('2000 250 200 15 PP'!L51+'2000 250 200 0 PP'!L51))^2</f>
        <v>6.8360413476584989E-9</v>
      </c>
      <c r="M51">
        <f>(2*('2000 250 200 15 PP'!M51-'2000 250 200 0 PP'!M51)/('2000 250 200 15 PP'!M51+'2000 250 200 0 PP'!M51))^2</f>
        <v>1.5809698501302662E-9</v>
      </c>
      <c r="N51">
        <f>(2*('2000 250 200 15 PP'!N51-'2000 250 200 0 PP'!N51)/('2000 250 200 15 PP'!N51+'2000 250 200 0 PP'!N51))^2</f>
        <v>7.5078432187248285E-5</v>
      </c>
      <c r="O51">
        <f>(2*('2000 250 200 15 PP'!O51-'2000 250 200 0 PP'!O51)/('2000 250 200 15 PP'!O51+'2000 250 200 0 PP'!O51))^2</f>
        <v>5.5012016680902004E-7</v>
      </c>
      <c r="P51">
        <f>(2*('2000 250 200 15 PP'!P51-'2000 250 200 0 PP'!P51)/('2000 250 200 15 PP'!P51+'2000 250 200 0 PP'!P51))^2</f>
        <v>9.5551835531447322E-8</v>
      </c>
      <c r="Q51">
        <f>(2*('2000 250 200 15 PP'!Q51-'2000 250 200 0 PP'!Q51)/('2000 250 200 15 PP'!Q51+'2000 250 200 0 PP'!Q51))^2</f>
        <v>1.3229283471976443E-7</v>
      </c>
      <c r="R51">
        <f>(2*('2000 250 200 15 PP'!R51-'2000 250 200 0 PP'!R51)/('2000 250 200 15 PP'!R51+'2000 250 200 0 PP'!R51))^2</f>
        <v>1.2546244339981854E-7</v>
      </c>
      <c r="S51">
        <f>(2*('2000 250 200 15 PP'!S51-'2000 250 200 0 PP'!S51)/('2000 250 200 15 PP'!S51+'2000 250 200 0 PP'!S51))^2</f>
        <v>1.0456270250347948E-7</v>
      </c>
      <c r="T51">
        <f>(2*('2000 250 200 15 PP'!T51-'2000 250 200 0 PP'!T51)/('2000 250 200 15 PP'!T51+'2000 250 200 0 PP'!T51))^2</f>
        <v>7.1893181649066354E-8</v>
      </c>
      <c r="U51">
        <f>(2*('2000 250 200 15 PP'!U51-'2000 250 200 0 PP'!U51)/('2000 250 200 15 PP'!U51+'2000 250 200 0 PP'!U51))^2</f>
        <v>4.4660433477258702E-8</v>
      </c>
      <c r="V51">
        <f>(2*('2000 250 200 15 PP'!V51-'2000 250 200 0 PP'!V51)/('2000 250 200 15 PP'!V51+'2000 250 200 0 PP'!V51))^2</f>
        <v>1.573274241012929E-4</v>
      </c>
      <c r="W51">
        <f>(2*('2000 250 200 15 PP'!W51-'2000 250 200 0 PP'!W51)/('2000 250 200 15 PP'!W51+'2000 250 200 0 PP'!W51))^2</f>
        <v>2.2971973860204735E-6</v>
      </c>
      <c r="X51">
        <f>(2*('2000 250 200 15 PP'!X51-'2000 250 200 0 PP'!X51)/('2000 250 200 15 PP'!X51+'2000 250 200 0 PP'!X51))^2</f>
        <v>6.4729179577542928E-8</v>
      </c>
      <c r="Y51">
        <f>(2*('2000 250 200 15 PP'!Y51-'2000 250 200 0 PP'!Y51)/('2000 250 200 15 PP'!Y51+'2000 250 200 0 PP'!Y51))^2</f>
        <v>1.4115903693750003E-7</v>
      </c>
      <c r="Z51">
        <f>(2*('2000 250 200 15 PP'!Z51-'2000 250 200 0 PP'!Z51)/('2000 250 200 15 PP'!Z51+'2000 250 200 0 PP'!Z51))^2</f>
        <v>1.6073161501584274E-7</v>
      </c>
      <c r="AA51">
        <f>(2*('2000 250 200 15 PP'!AA51-'2000 250 200 0 PP'!AA51)/('2000 250 200 15 PP'!AA51+'2000 250 200 0 PP'!AA51))^2</f>
        <v>1.7711454253287559E-7</v>
      </c>
      <c r="AB51">
        <f>(2*('2000 250 200 15 PP'!AB51-'2000 250 200 0 PP'!AB51)/('2000 250 200 15 PP'!AB51+'2000 250 200 0 PP'!AB51))^2</f>
        <v>1.4631350991506593E-7</v>
      </c>
      <c r="AC51">
        <f>(2*('2000 250 200 15 PP'!AC51-'2000 250 200 0 PP'!AC51)/('2000 250 200 15 PP'!AC51+'2000 250 200 0 PP'!AC51))^2</f>
        <v>2.8464702278888256E-4</v>
      </c>
      <c r="AD51">
        <f>(2*('2000 250 200 15 PP'!AD51-'2000 250 200 0 PP'!AD51)/('2000 250 200 15 PP'!AD51+'2000 250 200 0 PP'!AD51))^2</f>
        <v>6.4828990554255746E-6</v>
      </c>
      <c r="AE51">
        <f>(2*('2000 250 200 15 PP'!AE51-'2000 250 200 0 PP'!AE51)/('2000 250 200 15 PP'!AE51+'2000 250 200 0 PP'!AE51))^2</f>
        <v>2.4931403878849231E-8</v>
      </c>
      <c r="AF51">
        <f>(2*('2000 250 200 15 PP'!AF51-'2000 250 200 0 PP'!AF51)/('2000 250 200 15 PP'!AF51+'2000 250 200 0 PP'!AF51))^2</f>
        <v>1.2276695962038786E-7</v>
      </c>
      <c r="AG51">
        <f>(2*('2000 250 200 15 PP'!AG51-'2000 250 200 0 PP'!AG51)/('2000 250 200 15 PP'!AG51+'2000 250 200 0 PP'!AG51))^2</f>
        <v>1.4196230844670068E-7</v>
      </c>
      <c r="AH51">
        <f>(2*('2000 250 200 15 PP'!AH51-'2000 250 200 0 PP'!AH51)/('2000 250 200 15 PP'!AH51+'2000 250 200 0 PP'!AH51))^2</f>
        <v>2.2566580523194786E-7</v>
      </c>
      <c r="AI51">
        <f>(2*('2000 250 200 15 PP'!AI51-'2000 250 200 0 PP'!AI51)/('2000 250 200 15 PP'!AI51+'2000 250 200 0 PP'!AI51))^2</f>
        <v>4.6647439704313414E-4</v>
      </c>
      <c r="AJ51">
        <f>(2*('2000 250 200 15 PP'!AJ51-'2000 250 200 0 PP'!AJ51)/('2000 250 200 15 PP'!AJ51+'2000 250 200 0 PP'!AJ51))^2</f>
        <v>1.4771134115621899E-5</v>
      </c>
      <c r="AK51">
        <f>(2*('2000 250 200 15 PP'!AK51-'2000 250 200 0 PP'!AK51)/('2000 250 200 15 PP'!AK51+'2000 250 200 0 PP'!AK51))^2</f>
        <v>9.7539661451832268E-10</v>
      </c>
      <c r="AL51">
        <f>(2*('2000 250 200 15 PP'!AL51-'2000 250 200 0 PP'!AL51)/('2000 250 200 15 PP'!AL51+'2000 250 200 0 PP'!AL51))^2</f>
        <v>1.0782829086628829E-7</v>
      </c>
      <c r="AM51">
        <f>(2*('2000 250 200 15 PP'!AM51-'2000 250 200 0 PP'!AM51)/('2000 250 200 15 PP'!AM51+'2000 250 200 0 PP'!AM51))^2</f>
        <v>7.722077101399987E-8</v>
      </c>
      <c r="AN51">
        <f>(2*('2000 250 200 15 PP'!AN51-'2000 250 200 0 PP'!AN51)/('2000 250 200 15 PP'!AN51+'2000 250 200 0 PP'!AN51))^2</f>
        <v>7.1251447425853839E-4</v>
      </c>
      <c r="AO51">
        <f>(2*('2000 250 200 15 PP'!AO51-'2000 250 200 0 PP'!AO51)/('2000 250 200 15 PP'!AO51+'2000 250 200 0 PP'!AO51))^2</f>
        <v>2.9383861360886707E-5</v>
      </c>
      <c r="AP51">
        <f>(2*('2000 250 200 15 PP'!AP51-'2000 250 200 0 PP'!AP51)/('2000 250 200 15 PP'!AP51+'2000 250 200 0 PP'!AP51))^2</f>
        <v>1.8247680538901948E-8</v>
      </c>
      <c r="AQ51">
        <f>(2*('2000 250 200 15 PP'!AQ51-'2000 250 200 0 PP'!AQ51)/('2000 250 200 15 PP'!AQ51+'2000 250 200 0 PP'!AQ51))^2</f>
        <v>1.3269069658790576E-7</v>
      </c>
      <c r="AR51">
        <f>(2*('2000 250 200 15 PP'!AR51-'2000 250 200 0 PP'!AR51)/('2000 250 200 15 PP'!AR51+'2000 250 200 0 PP'!AR51))^2</f>
        <v>1.033145893648375E-3</v>
      </c>
      <c r="AS51">
        <f>(2*('2000 250 200 15 PP'!AS51-'2000 250 200 0 PP'!AS51)/('2000 250 200 15 PP'!AS51+'2000 250 200 0 PP'!AS51))^2</f>
        <v>5.3109041321201624E-5</v>
      </c>
      <c r="AT51">
        <f>(2*('2000 250 200 15 PP'!AT51-'2000 250 200 0 PP'!AT51)/('2000 250 200 15 PP'!AT51+'2000 250 200 0 PP'!AT51))^2</f>
        <v>1.4277454562882696E-7</v>
      </c>
      <c r="AU51">
        <f>(2*('2000 250 200 15 PP'!AU51-'2000 250 200 0 PP'!AU51)/('2000 250 200 15 PP'!AU51+'2000 250 200 0 PP'!AU51))^2</f>
        <v>1.4399669787106674E-3</v>
      </c>
      <c r="AV51">
        <f>(2*('2000 250 200 15 PP'!AV51-'2000 250 200 0 PP'!AV51)/('2000 250 200 15 PP'!AV51+'2000 250 200 0 PP'!AV51))^2</f>
        <v>8.9146210073422569E-5</v>
      </c>
      <c r="AW51">
        <f>(2*('2000 250 200 15 PP'!AW51-'2000 250 200 0 PP'!AW51)/('2000 250 200 15 PP'!AW51+'2000 250 200 0 PP'!AW51))^2</f>
        <v>1.9466336533085886E-3</v>
      </c>
      <c r="AX51">
        <f>('2000 250 200 15 PP'!AX51-'2000 250 200 0 PP'!AX51)^2</f>
        <v>4.2942092502376095E-6</v>
      </c>
      <c r="AY51">
        <f>('2000 250 200 15 PP'!AY51-'2000 250 200 0 PP'!AY51)^2</f>
        <v>5.3588546319774021E-8</v>
      </c>
      <c r="AZ51">
        <f>('2000 250 200 15 PP'!AZ51-'2000 250 200 0 PP'!AZ51)^2</f>
        <v>1.5826535189664487E-11</v>
      </c>
      <c r="BA51">
        <f>('2000 250 200 15 PP'!BA51-'2000 250 200 0 PP'!BA51)^2</f>
        <v>4.4367932397068581E-10</v>
      </c>
      <c r="BB51">
        <f>('2000 250 200 15 PP'!BB51-'2000 250 200 0 PP'!BB51)^2</f>
        <v>6.8405129155788435E-10</v>
      </c>
      <c r="BC51">
        <f>('2000 250 200 15 PP'!BC51-'2000 250 200 0 PP'!BC51)^2</f>
        <v>7.5951994186543013E-10</v>
      </c>
      <c r="BD51">
        <f>('2000 250 200 15 PP'!BD51-'2000 250 200 0 PP'!BD51)^2</f>
        <v>6.0663689819786526E-10</v>
      </c>
      <c r="BE51">
        <f>('2000 250 200 15 PP'!BE51-'2000 250 200 0 PP'!BE51)^2</f>
        <v>4.4187820571000251E-10</v>
      </c>
      <c r="BF51">
        <f>('2000 250 200 15 PP'!BF51-'2000 250 200 0 PP'!BF51)^2</f>
        <v>5.4678280315520056E-6</v>
      </c>
      <c r="BG51">
        <f>('2000 250 200 15 PP'!BG51-'2000 250 200 0 PP'!BG51)^2</f>
        <v>6.05887627428496E-8</v>
      </c>
      <c r="BH51">
        <f>('2000 250 200 15 PP'!BH51-'2000 250 200 0 PP'!BH51)^2</f>
        <v>1.1545180431095612E-11</v>
      </c>
      <c r="BI51">
        <f>('2000 250 200 15 PP'!BI51-'2000 250 200 0 PP'!BI51)^2</f>
        <v>9.4664702419789843E-11</v>
      </c>
      <c r="BJ51">
        <f>('2000 250 200 15 PP'!BJ51-'2000 250 200 0 PP'!BJ51)^2</f>
        <v>1.4932358487449321E-10</v>
      </c>
      <c r="BK51">
        <f>('2000 250 200 15 PP'!BK51-'2000 250 200 0 PP'!BK51)^2</f>
        <v>1.7916289311096686E-10</v>
      </c>
      <c r="BL51">
        <f>('2000 250 200 15 PP'!BL51-'2000 250 200 0 PP'!BL51)^2</f>
        <v>1.3104496670367573E-10</v>
      </c>
      <c r="BM51">
        <f>('2000 250 200 15 PP'!BM51-'2000 250 200 0 PP'!BM51)^2</f>
        <v>5.5153755132512225E-6</v>
      </c>
      <c r="BN51">
        <f>('2000 250 200 15 PP'!BN51-'2000 250 200 0 PP'!BN51)^2</f>
        <v>5.7274107339993895E-8</v>
      </c>
      <c r="BO51">
        <f>('2000 250 200 15 PP'!BO51-'2000 250 200 0 PP'!BO51)^2</f>
        <v>4.0816132073302514E-11</v>
      </c>
      <c r="BP51">
        <f>('2000 250 200 15 PP'!BP51-'2000 250 200 0 PP'!BP51)^2</f>
        <v>1.5136555945739987E-11</v>
      </c>
      <c r="BQ51">
        <f>('2000 250 200 15 PP'!BQ51-'2000 250 200 0 PP'!BQ51)^2</f>
        <v>2.1022421690559986E-11</v>
      </c>
      <c r="BR51">
        <f>('2000 250 200 15 PP'!BR51-'2000 250 200 0 PP'!BR51)^2</f>
        <v>3.5269208221548268E-11</v>
      </c>
      <c r="BS51">
        <f>('2000 250 200 15 PP'!BS51-'2000 250 200 0 PP'!BS51)^2</f>
        <v>5.2657780752278585E-6</v>
      </c>
      <c r="BT51">
        <f>('2000 250 200 15 PP'!BT51-'2000 250 200 0 PP'!BT51)^2</f>
        <v>5.2850603421831047E-8</v>
      </c>
      <c r="BU51">
        <f>('2000 250 200 15 PP'!BU51-'2000 250 200 0 PP'!BU51)^2</f>
        <v>5.1034016243520326E-11</v>
      </c>
      <c r="BV51">
        <f>('2000 250 200 15 PP'!BV51-'2000 250 200 0 PP'!BV51)^2</f>
        <v>3.1980955998395441E-12</v>
      </c>
      <c r="BW51">
        <f>('2000 250 200 15 PP'!BW51-'2000 250 200 0 PP'!BW51)^2</f>
        <v>1.3090650648567942E-12</v>
      </c>
      <c r="BX51">
        <f>('2000 250 200 15 PP'!BX51-'2000 250 200 0 PP'!BX51)^2</f>
        <v>4.9280114950036388E-6</v>
      </c>
      <c r="BY51">
        <f>('2000 250 200 15 PP'!BY51-'2000 250 200 0 PP'!BY51)^2</f>
        <v>4.8878701959545549E-8</v>
      </c>
      <c r="BZ51">
        <f>('2000 250 200 15 PP'!BZ51-'2000 250 200 0 PP'!BZ51)^2</f>
        <v>5.310281441446247E-11</v>
      </c>
      <c r="CA51">
        <f>('2000 250 200 15 PP'!CA51-'2000 250 200 0 PP'!CA51)^2</f>
        <v>2.0658813578267434E-12</v>
      </c>
      <c r="CB51">
        <f>('2000 250 200 15 PP'!CB51-'2000 250 200 0 PP'!CB51)^2</f>
        <v>4.5674910910448918E-6</v>
      </c>
      <c r="CC51">
        <f>('2000 250 200 15 PP'!CC51-'2000 250 200 0 PP'!CC51)^2</f>
        <v>4.54869573837638E-8</v>
      </c>
      <c r="CD51">
        <f>('2000 250 200 15 PP'!CD51-'2000 250 200 0 PP'!CD51)^2</f>
        <v>5.7331947264840307E-11</v>
      </c>
      <c r="CE51">
        <f>('2000 250 200 15 PP'!CE51-'2000 250 200 0 PP'!CE51)^2</f>
        <v>4.2083630469951606E-6</v>
      </c>
      <c r="CF51">
        <f>('2000 250 200 15 PP'!CF51-'2000 250 200 0 PP'!CF51)^2</f>
        <v>4.2498663785551548E-8</v>
      </c>
      <c r="CG51">
        <f>('2000 250 200 15 PP'!CG51-'2000 250 200 0 PP'!CG51)^2</f>
        <v>3.8608898099938089E-6</v>
      </c>
    </row>
    <row r="52" spans="1:85">
      <c r="A52">
        <f>'2000 250 200 1'!A53</f>
        <v>49</v>
      </c>
      <c r="B52">
        <f t="shared" si="6"/>
        <v>-490</v>
      </c>
      <c r="C52">
        <f>'2000 250 200 1'!B53</f>
        <v>0.28739999999999999</v>
      </c>
      <c r="D52">
        <f t="shared" si="7"/>
        <v>-0.54151323620179315</v>
      </c>
      <c r="E52">
        <f>(2*('2000 250 200 15 PP'!E52-'2000 250 200 0 PP'!E52)/('2000 250 200 15 PP'!E52+'2000 250 200 0 PP'!E52))^2</f>
        <v>4.2495447572435533E-5</v>
      </c>
      <c r="F52">
        <f>(2*('2000 250 200 15 PP'!F52-'2000 250 200 0 PP'!F52)/('2000 250 200 15 PP'!F52+'2000 250 200 0 PP'!F52))^2</f>
        <v>4.3609221000034867E-7</v>
      </c>
      <c r="G52">
        <f>(2*('2000 250 200 15 PP'!G52-'2000 250 200 0 PP'!G52)/('2000 250 200 15 PP'!G52+'2000 250 200 0 PP'!G52))^2</f>
        <v>2.3466350923967192E-8</v>
      </c>
      <c r="H52">
        <f>(2*('2000 250 200 15 PP'!H52-'2000 250 200 0 PP'!H52)/('2000 250 200 15 PP'!H52+'2000 250 200 0 PP'!H52))^2</f>
        <v>2.7932929752929476E-8</v>
      </c>
      <c r="I52">
        <f>(2*('2000 250 200 15 PP'!I52-'2000 250 200 0 PP'!I52)/('2000 250 200 15 PP'!I52+'2000 250 200 0 PP'!I52))^2</f>
        <v>1.7794570889375082E-8</v>
      </c>
      <c r="J52">
        <f>(2*('2000 250 200 15 PP'!J52-'2000 250 200 0 PP'!J52)/('2000 250 200 15 PP'!J52+'2000 250 200 0 PP'!J52))^2</f>
        <v>6.427000994895105E-9</v>
      </c>
      <c r="K52">
        <f>(2*('2000 250 200 15 PP'!K52-'2000 250 200 0 PP'!K52)/('2000 250 200 15 PP'!K52+'2000 250 200 0 PP'!K52))^2</f>
        <v>6.715659829606443E-10</v>
      </c>
      <c r="L52">
        <f>(2*('2000 250 200 15 PP'!L52-'2000 250 200 0 PP'!L52)/('2000 250 200 15 PP'!L52+'2000 250 200 0 PP'!L52))^2</f>
        <v>4.0265745903952082E-10</v>
      </c>
      <c r="M52">
        <f>(2*('2000 250 200 15 PP'!M52-'2000 250 200 0 PP'!M52)/('2000 250 200 15 PP'!M52+'2000 250 200 0 PP'!M52))^2</f>
        <v>3.577885495285184E-9</v>
      </c>
      <c r="N52">
        <f>(2*('2000 250 200 15 PP'!N52-'2000 250 200 0 PP'!N52)/('2000 250 200 15 PP'!N52+'2000 250 200 0 PP'!N52))^2</f>
        <v>1.0898004469109625E-4</v>
      </c>
      <c r="O52">
        <f>(2*('2000 250 200 15 PP'!O52-'2000 250 200 0 PP'!O52)/('2000 250 200 15 PP'!O52+'2000 250 200 0 PP'!O52))^2</f>
        <v>2.1649311640947053E-6</v>
      </c>
      <c r="P52">
        <f>(2*('2000 250 200 15 PP'!P52-'2000 250 200 0 PP'!P52)/('2000 250 200 15 PP'!P52+'2000 250 200 0 PP'!P52))^2</f>
        <v>1.8079025202803786E-8</v>
      </c>
      <c r="Q52">
        <f>(2*('2000 250 200 15 PP'!Q52-'2000 250 200 0 PP'!Q52)/('2000 250 200 15 PP'!Q52+'2000 250 200 0 PP'!Q52))^2</f>
        <v>5.0118124027626845E-8</v>
      </c>
      <c r="R52">
        <f>(2*('2000 250 200 15 PP'!R52-'2000 250 200 0 PP'!R52)/('2000 250 200 15 PP'!R52+'2000 250 200 0 PP'!R52))^2</f>
        <v>5.7914234778046276E-8</v>
      </c>
      <c r="S52">
        <f>(2*('2000 250 200 15 PP'!S52-'2000 250 200 0 PP'!S52)/('2000 250 200 15 PP'!S52+'2000 250 200 0 PP'!S52))^2</f>
        <v>4.3006361178710651E-8</v>
      </c>
      <c r="T52">
        <f>(2*('2000 250 200 15 PP'!T52-'2000 250 200 0 PP'!T52)/('2000 250 200 15 PP'!T52+'2000 250 200 0 PP'!T52))^2</f>
        <v>2.2137246417627785E-8</v>
      </c>
      <c r="U52">
        <f>(2*('2000 250 200 15 PP'!U52-'2000 250 200 0 PP'!U52)/('2000 250 200 15 PP'!U52+'2000 250 200 0 PP'!U52))^2</f>
        <v>9.8249819937259752E-9</v>
      </c>
      <c r="V52">
        <f>(2*('2000 250 200 15 PP'!V52-'2000 250 200 0 PP'!V52)/('2000 250 200 15 PP'!V52+'2000 250 200 0 PP'!V52))^2</f>
        <v>2.2379114502303507E-4</v>
      </c>
      <c r="W52">
        <f>(2*('2000 250 200 15 PP'!W52-'2000 250 200 0 PP'!W52)/('2000 250 200 15 PP'!W52+'2000 250 200 0 PP'!W52))^2</f>
        <v>7.0776767857674254E-6</v>
      </c>
      <c r="X52">
        <f>(2*('2000 250 200 15 PP'!X52-'2000 250 200 0 PP'!X52)/('2000 250 200 15 PP'!X52+'2000 250 200 0 PP'!X52))^2</f>
        <v>2.0028074038293669E-9</v>
      </c>
      <c r="Y52">
        <f>(2*('2000 250 200 15 PP'!Y52-'2000 250 200 0 PP'!Y52)/('2000 250 200 15 PP'!Y52+'2000 250 200 0 PP'!Y52))^2</f>
        <v>4.108631146648996E-8</v>
      </c>
      <c r="Z52">
        <f>(2*('2000 250 200 15 PP'!Z52-'2000 250 200 0 PP'!Z52)/('2000 250 200 15 PP'!Z52+'2000 250 200 0 PP'!Z52))^2</f>
        <v>8.4727288523018851E-8</v>
      </c>
      <c r="AA52">
        <f>(2*('2000 250 200 15 PP'!AA52-'2000 250 200 0 PP'!AA52)/('2000 250 200 15 PP'!AA52+'2000 250 200 0 PP'!AA52))^2</f>
        <v>9.6642353236018262E-8</v>
      </c>
      <c r="AB52">
        <f>(2*('2000 250 200 15 PP'!AB52-'2000 250 200 0 PP'!AB52)/('2000 250 200 15 PP'!AB52+'2000 250 200 0 PP'!AB52))^2</f>
        <v>6.1927761899947761E-8</v>
      </c>
      <c r="AC52">
        <f>(2*('2000 250 200 15 PP'!AC52-'2000 250 200 0 PP'!AC52)/('2000 250 200 15 PP'!AC52+'2000 250 200 0 PP'!AC52))^2</f>
        <v>3.9895195436124599E-4</v>
      </c>
      <c r="AD52">
        <f>(2*('2000 250 200 15 PP'!AD52-'2000 250 200 0 PP'!AD52)/('2000 250 200 15 PP'!AD52+'2000 250 200 0 PP'!AD52))^2</f>
        <v>1.8032747965075746E-5</v>
      </c>
      <c r="AE52">
        <f>(2*('2000 250 200 15 PP'!AE52-'2000 250 200 0 PP'!AE52)/('2000 250 200 15 PP'!AE52+'2000 250 200 0 PP'!AE52))^2</f>
        <v>6.5902129378694276E-9</v>
      </c>
      <c r="AF52">
        <f>(2*('2000 250 200 15 PP'!AF52-'2000 250 200 0 PP'!AF52)/('2000 250 200 15 PP'!AF52+'2000 250 200 0 PP'!AF52))^2</f>
        <v>1.2944228002130734E-8</v>
      </c>
      <c r="AG52">
        <f>(2*('2000 250 200 15 PP'!AG52-'2000 250 200 0 PP'!AG52)/('2000 250 200 15 PP'!AG52+'2000 250 200 0 PP'!AG52))^2</f>
        <v>7.1341077943942177E-8</v>
      </c>
      <c r="AH52">
        <f>(2*('2000 250 200 15 PP'!AH52-'2000 250 200 0 PP'!AH52)/('2000 250 200 15 PP'!AH52+'2000 250 200 0 PP'!AH52))^2</f>
        <v>1.5889172815232089E-7</v>
      </c>
      <c r="AI52">
        <f>(2*('2000 250 200 15 PP'!AI52-'2000 250 200 0 PP'!AI52)/('2000 250 200 15 PP'!AI52+'2000 250 200 0 PP'!AI52))^2</f>
        <v>6.4585107653193988E-4</v>
      </c>
      <c r="AJ52">
        <f>(2*('2000 250 200 15 PP'!AJ52-'2000 250 200 0 PP'!AJ52)/('2000 250 200 15 PP'!AJ52+'2000 250 200 0 PP'!AJ52))^2</f>
        <v>3.9228141827539518E-5</v>
      </c>
      <c r="AK52">
        <f>(2*('2000 250 200 15 PP'!AK52-'2000 250 200 0 PP'!AK52)/('2000 250 200 15 PP'!AK52+'2000 250 200 0 PP'!AK52))^2</f>
        <v>4.4002735555819518E-8</v>
      </c>
      <c r="AL52">
        <f>(2*('2000 250 200 15 PP'!AL52-'2000 250 200 0 PP'!AL52)/('2000 250 200 15 PP'!AL52+'2000 250 200 0 PP'!AL52))^2</f>
        <v>2.0172869201139033E-10</v>
      </c>
      <c r="AM52">
        <f>(2*('2000 250 200 15 PP'!AM52-'2000 250 200 0 PP'!AM52)/('2000 250 200 15 PP'!AM52+'2000 250 200 0 PP'!AM52))^2</f>
        <v>1.8131905057726899E-8</v>
      </c>
      <c r="AN52">
        <f>(2*('2000 250 200 15 PP'!AN52-'2000 250 200 0 PP'!AN52)/('2000 250 200 15 PP'!AN52+'2000 250 200 0 PP'!AN52))^2</f>
        <v>9.7548074119779133E-4</v>
      </c>
      <c r="AO52">
        <f>(2*('2000 250 200 15 PP'!AO52-'2000 250 200 0 PP'!AO52)/('2000 250 200 15 PP'!AO52+'2000 250 200 0 PP'!AO52))^2</f>
        <v>7.6681087913584947E-5</v>
      </c>
      <c r="AP52">
        <f>(2*('2000 250 200 15 PP'!AP52-'2000 250 200 0 PP'!AP52)/('2000 250 200 15 PP'!AP52+'2000 250 200 0 PP'!AP52))^2</f>
        <v>1.0210631458796655E-7</v>
      </c>
      <c r="AQ52">
        <f>(2*('2000 250 200 15 PP'!AQ52-'2000 250 200 0 PP'!AQ52)/('2000 250 200 15 PP'!AQ52+'2000 250 200 0 PP'!AQ52))^2</f>
        <v>1.4443587660733036E-8</v>
      </c>
      <c r="AR52">
        <f>(2*('2000 250 200 15 PP'!AR52-'2000 250 200 0 PP'!AR52)/('2000 250 200 15 PP'!AR52+'2000 250 200 0 PP'!AR52))^2</f>
        <v>1.3984814144349556E-3</v>
      </c>
      <c r="AS52">
        <f>(2*('2000 250 200 15 PP'!AS52-'2000 250 200 0 PP'!AS52)/('2000 250 200 15 PP'!AS52+'2000 250 200 0 PP'!AS52))^2</f>
        <v>1.3878041155630235E-4</v>
      </c>
      <c r="AT52">
        <f>(2*('2000 250 200 15 PP'!AT52-'2000 250 200 0 PP'!AT52)/('2000 250 200 15 PP'!AT52+'2000 250 200 0 PP'!AT52))^2</f>
        <v>1.7371674324421044E-7</v>
      </c>
      <c r="AU52">
        <f>(2*('2000 250 200 15 PP'!AU52-'2000 250 200 0 PP'!AU52)/('2000 250 200 15 PP'!AU52+'2000 250 200 0 PP'!AU52))^2</f>
        <v>1.9250745865263517E-3</v>
      </c>
      <c r="AV52">
        <f>(2*('2000 250 200 15 PP'!AV52-'2000 250 200 0 PP'!AV52)/('2000 250 200 15 PP'!AV52+'2000 250 200 0 PP'!AV52))^2</f>
        <v>2.3673781232364912E-4</v>
      </c>
      <c r="AW52">
        <f>(2*('2000 250 200 15 PP'!AW52-'2000 250 200 0 PP'!AW52)/('2000 250 200 15 PP'!AW52+'2000 250 200 0 PP'!AW52))^2</f>
        <v>2.5650360288590555E-3</v>
      </c>
      <c r="AX52">
        <f>('2000 250 200 15 PP'!AX52-'2000 250 200 0 PP'!AX52)^2</f>
        <v>5.729128967601753E-6</v>
      </c>
      <c r="AY52">
        <f>('2000 250 200 15 PP'!AY52-'2000 250 200 0 PP'!AY52)^2</f>
        <v>1.3060408424178916E-7</v>
      </c>
      <c r="AZ52">
        <f>('2000 250 200 15 PP'!AZ52-'2000 250 200 0 PP'!AZ52)^2</f>
        <v>4.171875528388576E-11</v>
      </c>
      <c r="BA52">
        <f>('2000 250 200 15 PP'!BA52-'2000 250 200 0 PP'!BA52)^2</f>
        <v>2.5541852084279717E-10</v>
      </c>
      <c r="BB52">
        <f>('2000 250 200 15 PP'!BB52-'2000 250 200 0 PP'!BB52)^2</f>
        <v>6.5341688887370819E-10</v>
      </c>
      <c r="BC52">
        <f>('2000 250 200 15 PP'!BC52-'2000 250 200 0 PP'!BC52)^2</f>
        <v>6.9110976440160616E-10</v>
      </c>
      <c r="BD52">
        <f>('2000 250 200 15 PP'!BD52-'2000 250 200 0 PP'!BD52)^2</f>
        <v>5.0262481316843426E-10</v>
      </c>
      <c r="BE52">
        <f>('2000 250 200 15 PP'!BE52-'2000 250 200 0 PP'!BE52)^2</f>
        <v>3.7902631881632318E-10</v>
      </c>
      <c r="BF52">
        <f>('2000 250 200 15 PP'!BF52-'2000 250 200 0 PP'!BF52)^2</f>
        <v>7.1418320491231023E-6</v>
      </c>
      <c r="BG52">
        <f>('2000 250 200 15 PP'!BG52-'2000 250 200 0 PP'!BG52)^2</f>
        <v>1.4467926179448725E-7</v>
      </c>
      <c r="BH52">
        <f>('2000 250 200 15 PP'!BH52-'2000 250 200 0 PP'!BH52)^2</f>
        <v>1.4406408359353544E-10</v>
      </c>
      <c r="BI52">
        <f>('2000 250 200 15 PP'!BI52-'2000 250 200 0 PP'!BI52)^2</f>
        <v>2.6356242417169881E-11</v>
      </c>
      <c r="BJ52">
        <f>('2000 250 200 15 PP'!BJ52-'2000 250 200 0 PP'!BJ52)^2</f>
        <v>1.4910713152936614E-10</v>
      </c>
      <c r="BK52">
        <f>('2000 250 200 15 PP'!BK52-'2000 250 200 0 PP'!BK52)^2</f>
        <v>1.7550200858717251E-10</v>
      </c>
      <c r="BL52">
        <f>('2000 250 200 15 PP'!BL52-'2000 250 200 0 PP'!BL52)^2</f>
        <v>1.0526801487816085E-10</v>
      </c>
      <c r="BM52">
        <f>('2000 250 200 15 PP'!BM52-'2000 250 200 0 PP'!BM52)^2</f>
        <v>7.0055183316469839E-6</v>
      </c>
      <c r="BN52">
        <f>('2000 250 200 15 PP'!BN52-'2000 250 200 0 PP'!BN52)^2</f>
        <v>1.3539255174575413E-7</v>
      </c>
      <c r="BO52">
        <f>('2000 250 200 15 PP'!BO52-'2000 250 200 0 PP'!BO52)^2</f>
        <v>1.5291820164946346E-10</v>
      </c>
      <c r="BP52">
        <f>('2000 250 200 15 PP'!BP52-'2000 250 200 0 PP'!BP52)^2</f>
        <v>1.4953421969683441E-13</v>
      </c>
      <c r="BQ52">
        <f>('2000 250 200 15 PP'!BQ52-'2000 250 200 0 PP'!BQ52)^2</f>
        <v>2.078948764804334E-11</v>
      </c>
      <c r="BR52">
        <f>('2000 250 200 15 PP'!BR52-'2000 250 200 0 PP'!BR52)^2</f>
        <v>4.1537026409851264E-11</v>
      </c>
      <c r="BS52">
        <f>('2000 250 200 15 PP'!BS52-'2000 250 200 0 PP'!BS52)^2</f>
        <v>6.484082018123323E-6</v>
      </c>
      <c r="BT52">
        <f>('2000 250 200 15 PP'!BT52-'2000 250 200 0 PP'!BT52)^2</f>
        <v>1.2463141471204522E-7</v>
      </c>
      <c r="BU52">
        <f>('2000 250 200 15 PP'!BU52-'2000 250 200 0 PP'!BU52)^2</f>
        <v>1.1183711432082134E-10</v>
      </c>
      <c r="BV52">
        <f>('2000 250 200 15 PP'!BV52-'2000 250 200 0 PP'!BV52)^2</f>
        <v>4.9509820017188719E-12</v>
      </c>
      <c r="BW52">
        <f>('2000 250 200 15 PP'!BW52-'2000 250 200 0 PP'!BW52)^2</f>
        <v>5.7712669725170251E-13</v>
      </c>
      <c r="BX52">
        <f>('2000 250 200 15 PP'!BX52-'2000 250 200 0 PP'!BX52)^2</f>
        <v>5.8648811083761276E-6</v>
      </c>
      <c r="BY52">
        <f>('2000 250 200 15 PP'!BY52-'2000 250 200 0 PP'!BY52)^2</f>
        <v>1.1578568799744303E-7</v>
      </c>
      <c r="BZ52">
        <f>('2000 250 200 15 PP'!BZ52-'2000 250 200 0 PP'!BZ52)^2</f>
        <v>6.9380328868667254E-11</v>
      </c>
      <c r="CA52">
        <f>('2000 250 200 15 PP'!CA52-'2000 250 200 0 PP'!CA52)^2</f>
        <v>4.6070270697447369E-12</v>
      </c>
      <c r="CB52">
        <f>('2000 250 200 15 PP'!CB52-'2000 250 200 0 PP'!CB52)^2</f>
        <v>5.2349030056802634E-6</v>
      </c>
      <c r="CC52">
        <f>('2000 250 200 15 PP'!CC52-'2000 250 200 0 PP'!CC52)^2</f>
        <v>1.090270687135937E-7</v>
      </c>
      <c r="CD52">
        <f>('2000 250 200 15 PP'!CD52-'2000 250 200 0 PP'!CD52)^2</f>
        <v>4.2059204419874779E-11</v>
      </c>
      <c r="CE52">
        <f>('2000 250 200 15 PP'!CE52-'2000 250 200 0 PP'!CE52)^2</f>
        <v>4.6242718557962881E-6</v>
      </c>
      <c r="CF52">
        <f>('2000 250 200 15 PP'!CF52-'2000 250 200 0 PP'!CF52)^2</f>
        <v>1.0388539564209851E-7</v>
      </c>
      <c r="CG52">
        <f>('2000 250 200 15 PP'!CG52-'2000 250 200 0 PP'!CG52)^2</f>
        <v>4.0445745665794422E-6</v>
      </c>
    </row>
    <row r="53" spans="1:85">
      <c r="A53">
        <f>'2000 250 200 1'!A54</f>
        <v>50</v>
      </c>
      <c r="B53">
        <f t="shared" si="6"/>
        <v>-500</v>
      </c>
      <c r="C53">
        <f>'2000 250 200 1'!B54</f>
        <v>0.32250000000000001</v>
      </c>
      <c r="D53">
        <f t="shared" si="7"/>
        <v>-0.49147028102871343</v>
      </c>
      <c r="E53">
        <f>(2*('2000 250 200 15 PP'!E53-'2000 250 200 0 PP'!E53)/('2000 250 200 15 PP'!E53+'2000 250 200 0 PP'!E53))^2</f>
        <v>6.1878843833295102E-5</v>
      </c>
      <c r="F53">
        <f>(2*('2000 250 200 15 PP'!F53-'2000 250 200 0 PP'!F53)/('2000 250 200 15 PP'!F53+'2000 250 200 0 PP'!F53))^2</f>
        <v>1.5234564536700791E-6</v>
      </c>
      <c r="G53">
        <f>(2*('2000 250 200 15 PP'!G53-'2000 250 200 0 PP'!G53)/('2000 250 200 15 PP'!G53+'2000 250 200 0 PP'!G53))^2</f>
        <v>7.0640349590910843E-10</v>
      </c>
      <c r="H53">
        <f>(2*('2000 250 200 15 PP'!H53-'2000 250 200 0 PP'!H53)/('2000 250 200 15 PP'!H53+'2000 250 200 0 PP'!H53))^2</f>
        <v>6.6191463009182293E-10</v>
      </c>
      <c r="I53">
        <f>(2*('2000 250 200 15 PP'!I53-'2000 250 200 0 PP'!I53)/('2000 250 200 15 PP'!I53+'2000 250 200 0 PP'!I53))^2</f>
        <v>5.2292340939285927E-12</v>
      </c>
      <c r="J53">
        <f>(2*('2000 250 200 15 PP'!J53-'2000 250 200 0 PP'!J53)/('2000 250 200 15 PP'!J53+'2000 250 200 0 PP'!J53))^2</f>
        <v>2.2285846064500186E-9</v>
      </c>
      <c r="K53">
        <f>(2*('2000 250 200 15 PP'!K53-'2000 250 200 0 PP'!K53)/('2000 250 200 15 PP'!K53+'2000 250 200 0 PP'!K53))^2</f>
        <v>9.2489164623880749E-9</v>
      </c>
      <c r="L53">
        <f>(2*('2000 250 200 15 PP'!L53-'2000 250 200 0 PP'!L53)/('2000 250 200 15 PP'!L53+'2000 250 200 0 PP'!L53))^2</f>
        <v>1.9043972048923074E-8</v>
      </c>
      <c r="M53">
        <f>(2*('2000 250 200 15 PP'!M53-'2000 250 200 0 PP'!M53)/('2000 250 200 15 PP'!M53+'2000 250 200 0 PP'!M53))^2</f>
        <v>3.1150465600508829E-8</v>
      </c>
      <c r="N53">
        <f>(2*('2000 250 200 15 PP'!N53-'2000 250 200 0 PP'!N53)/('2000 250 200 15 PP'!N53+'2000 250 200 0 PP'!N53))^2</f>
        <v>1.5423505321087328E-4</v>
      </c>
      <c r="O53">
        <f>(2*('2000 250 200 15 PP'!O53-'2000 250 200 0 PP'!O53)/('2000 250 200 15 PP'!O53+'2000 250 200 0 PP'!O53))^2</f>
        <v>5.9743774801902626E-6</v>
      </c>
      <c r="P53">
        <f>(2*('2000 250 200 15 PP'!P53-'2000 250 200 0 PP'!P53)/('2000 250 200 15 PP'!P53+'2000 250 200 0 PP'!P53))^2</f>
        <v>9.3983320336891018E-9</v>
      </c>
      <c r="Q53">
        <f>(2*('2000 250 200 15 PP'!Q53-'2000 250 200 0 PP'!Q53)/('2000 250 200 15 PP'!Q53+'2000 250 200 0 PP'!Q53))^2</f>
        <v>4.2503400468224643E-9</v>
      </c>
      <c r="R53">
        <f>(2*('2000 250 200 15 PP'!R53-'2000 250 200 0 PP'!R53)/('2000 250 200 15 PP'!R53+'2000 250 200 0 PP'!R53))^2</f>
        <v>1.0424025787697554E-8</v>
      </c>
      <c r="S53">
        <f>(2*('2000 250 200 15 PP'!S53-'2000 250 200 0 PP'!S53)/('2000 250 200 15 PP'!S53+'2000 250 200 0 PP'!S53))^2</f>
        <v>4.578717914752764E-9</v>
      </c>
      <c r="T53">
        <f>(2*('2000 250 200 15 PP'!T53-'2000 250 200 0 PP'!T53)/('2000 250 200 15 PP'!T53+'2000 250 200 0 PP'!T53))^2</f>
        <v>2.4517191912586362E-10</v>
      </c>
      <c r="U53">
        <f>(2*('2000 250 200 15 PP'!U53-'2000 250 200 0 PP'!U53)/('2000 250 200 15 PP'!U53+'2000 250 200 0 PP'!U53))^2</f>
        <v>5.0747119299707971E-10</v>
      </c>
      <c r="V53">
        <f>(2*('2000 250 200 15 PP'!V53-'2000 250 200 0 PP'!V53)/('2000 250 200 15 PP'!V53+'2000 250 200 0 PP'!V53))^2</f>
        <v>3.1063987396544069E-4</v>
      </c>
      <c r="W53">
        <f>(2*('2000 250 200 15 PP'!W53-'2000 250 200 0 PP'!W53)/('2000 250 200 15 PP'!W53+'2000 250 200 0 PP'!W53))^2</f>
        <v>1.7596340232826683E-5</v>
      </c>
      <c r="X53">
        <f>(2*('2000 250 200 15 PP'!X53-'2000 250 200 0 PP'!X53)/('2000 250 200 15 PP'!X53+'2000 250 200 0 PP'!X53))^2</f>
        <v>6.7559183043964535E-8</v>
      </c>
      <c r="Y53">
        <f>(2*('2000 250 200 15 PP'!Y53-'2000 250 200 0 PP'!Y53)/('2000 250 200 15 PP'!Y53+'2000 250 200 0 PP'!Y53))^2</f>
        <v>3.4523922231147286E-10</v>
      </c>
      <c r="Z53">
        <f>(2*('2000 250 200 15 PP'!Z53-'2000 250 200 0 PP'!Z53)/('2000 250 200 15 PP'!Z53+'2000 250 200 0 PP'!Z53))^2</f>
        <v>2.3816067296166673E-8</v>
      </c>
      <c r="AA53">
        <f>(2*('2000 250 200 15 PP'!AA53-'2000 250 200 0 PP'!AA53)/('2000 250 200 15 PP'!AA53+'2000 250 200 0 PP'!AA53))^2</f>
        <v>2.5468754705082586E-8</v>
      </c>
      <c r="AB53">
        <f>(2*('2000 250 200 15 PP'!AB53-'2000 250 200 0 PP'!AB53)/('2000 250 200 15 PP'!AB53+'2000 250 200 0 PP'!AB53))^2</f>
        <v>8.5817718849332712E-9</v>
      </c>
      <c r="AC53">
        <f>(2*('2000 250 200 15 PP'!AC53-'2000 250 200 0 PP'!AC53)/('2000 250 200 15 PP'!AC53+'2000 250 200 0 PP'!AC53))^2</f>
        <v>5.4531564031158695E-4</v>
      </c>
      <c r="AD53">
        <f>(2*('2000 250 200 15 PP'!AD53-'2000 250 200 0 PP'!AD53)/('2000 250 200 15 PP'!AD53+'2000 250 200 0 PP'!AD53))^2</f>
        <v>4.257416456413134E-5</v>
      </c>
      <c r="AE53">
        <f>(2*('2000 250 200 15 PP'!AE53-'2000 250 200 0 PP'!AE53)/('2000 250 200 15 PP'!AE53+'2000 250 200 0 PP'!AE53))^2</f>
        <v>2.3276184082883911E-7</v>
      </c>
      <c r="AF53">
        <f>(2*('2000 250 200 15 PP'!AF53-'2000 250 200 0 PP'!AF53)/('2000 250 200 15 PP'!AF53+'2000 250 200 0 PP'!AF53))^2</f>
        <v>1.396837590949721E-8</v>
      </c>
      <c r="AG53">
        <f>(2*('2000 250 200 15 PP'!AG53-'2000 250 200 0 PP'!AG53)/('2000 250 200 15 PP'!AG53+'2000 250 200 0 PP'!AG53))^2</f>
        <v>2.188608093091242E-8</v>
      </c>
      <c r="AH53">
        <f>(2*('2000 250 200 15 PP'!AH53-'2000 250 200 0 PP'!AH53)/('2000 250 200 15 PP'!AH53+'2000 250 200 0 PP'!AH53))^2</f>
        <v>6.470472768868993E-8</v>
      </c>
      <c r="AI53">
        <f>(2*('2000 250 200 15 PP'!AI53-'2000 250 200 0 PP'!AI53)/('2000 250 200 15 PP'!AI53+'2000 250 200 0 PP'!AI53))^2</f>
        <v>8.70686479925474E-4</v>
      </c>
      <c r="AJ53">
        <f>(2*('2000 250 200 15 PP'!AJ53-'2000 250 200 0 PP'!AJ53)/('2000 250 200 15 PP'!AJ53+'2000 250 200 0 PP'!AJ53))^2</f>
        <v>9.0053808712681213E-5</v>
      </c>
      <c r="AK53">
        <f>(2*('2000 250 200 15 PP'!AK53-'2000 250 200 0 PP'!AK53)/('2000 250 200 15 PP'!AK53+'2000 250 200 0 PP'!AK53))^2</f>
        <v>5.2315678295370654E-7</v>
      </c>
      <c r="AL53">
        <f>(2*('2000 250 200 15 PP'!AL53-'2000 250 200 0 PP'!AL53)/('2000 250 200 15 PP'!AL53+'2000 250 200 0 PP'!AL53))^2</f>
        <v>1.1605033841094895E-7</v>
      </c>
      <c r="AM53">
        <f>(2*('2000 250 200 15 PP'!AM53-'2000 250 200 0 PP'!AM53)/('2000 250 200 15 PP'!AM53+'2000 250 200 0 PP'!AM53))^2</f>
        <v>1.650858959228946E-9</v>
      </c>
      <c r="AN53">
        <f>(2*('2000 250 200 15 PP'!AN53-'2000 250 200 0 PP'!AN53)/('2000 250 200 15 PP'!AN53+'2000 250 200 0 PP'!AN53))^2</f>
        <v>1.2972350368549209E-3</v>
      </c>
      <c r="AO53">
        <f>(2*('2000 250 200 15 PP'!AO53-'2000 250 200 0 PP'!AO53)/('2000 250 200 15 PP'!AO53+'2000 250 200 0 PP'!AO53))^2</f>
        <v>1.7330138370756672E-4</v>
      </c>
      <c r="AP53">
        <f>(2*('2000 250 200 15 PP'!AP53-'2000 250 200 0 PP'!AP53)/('2000 250 200 15 PP'!AP53+'2000 250 200 0 PP'!AP53))^2</f>
        <v>8.8104570069476457E-7</v>
      </c>
      <c r="AQ53">
        <f>(2*('2000 250 200 15 PP'!AQ53-'2000 250 200 0 PP'!AQ53)/('2000 250 200 15 PP'!AQ53+'2000 250 200 0 PP'!AQ53))^2</f>
        <v>3.7523930253080476E-7</v>
      </c>
      <c r="AR53">
        <f>(2*('2000 250 200 15 PP'!AR53-'2000 250 200 0 PP'!AR53)/('2000 250 200 15 PP'!AR53+'2000 250 200 0 PP'!AR53))^2</f>
        <v>1.8327289630936921E-3</v>
      </c>
      <c r="AS53">
        <f>(2*('2000 250 200 15 PP'!AS53-'2000 250 200 0 PP'!AS53)/('2000 250 200 15 PP'!AS53+'2000 250 200 0 PP'!AS53))^2</f>
        <v>3.1137039418647306E-4</v>
      </c>
      <c r="AT53">
        <f>(2*('2000 250 200 15 PP'!AT53-'2000 250 200 0 PP'!AT53)/('2000 250 200 15 PP'!AT53+'2000 250 200 0 PP'!AT53))^2</f>
        <v>1.2059801417001615E-6</v>
      </c>
      <c r="AU53">
        <f>(2*('2000 250 200 15 PP'!AU53-'2000 250 200 0 PP'!AU53)/('2000 250 200 15 PP'!AU53+'2000 250 200 0 PP'!AU53))^2</f>
        <v>2.4806548464336746E-3</v>
      </c>
      <c r="AV53">
        <f>(2*('2000 250 200 15 PP'!AV53-'2000 250 200 0 PP'!AV53)/('2000 250 200 15 PP'!AV53+'2000 250 200 0 PP'!AV53))^2</f>
        <v>5.3121912596414079E-4</v>
      </c>
      <c r="AW53">
        <f>(2*('2000 250 200 15 PP'!AW53-'2000 250 200 0 PP'!AW53)/('2000 250 200 15 PP'!AW53+'2000 250 200 0 PP'!AW53))^2</f>
        <v>3.2377141866599276E-3</v>
      </c>
      <c r="AX53">
        <f>('2000 250 200 15 PP'!AX53-'2000 250 200 0 PP'!AX53)^2</f>
        <v>7.4373866005344149E-6</v>
      </c>
      <c r="AY53">
        <f>('2000 250 200 15 PP'!AY53-'2000 250 200 0 PP'!AY53)^2</f>
        <v>2.8828904030934348E-7</v>
      </c>
      <c r="AZ53">
        <f>('2000 250 200 15 PP'!AZ53-'2000 250 200 0 PP'!AZ53)^2</f>
        <v>5.8723073081126792E-10</v>
      </c>
      <c r="BA53">
        <f>('2000 250 200 15 PP'!BA53-'2000 250 200 0 PP'!BA53)^2</f>
        <v>1.2334307054156984E-10</v>
      </c>
      <c r="BB53">
        <f>('2000 250 200 15 PP'!BB53-'2000 250 200 0 PP'!BB53)^2</f>
        <v>5.6503430272758122E-10</v>
      </c>
      <c r="BC53">
        <f>('2000 250 200 15 PP'!BC53-'2000 250 200 0 PP'!BC53)^2</f>
        <v>5.629292587541823E-10</v>
      </c>
      <c r="BD53">
        <f>('2000 250 200 15 PP'!BD53-'2000 250 200 0 PP'!BD53)^2</f>
        <v>4.1596186721556136E-10</v>
      </c>
      <c r="BE53">
        <f>('2000 250 200 15 PP'!BE53-'2000 250 200 0 PP'!BE53)^2</f>
        <v>3.5549762120767285E-10</v>
      </c>
      <c r="BF53">
        <f>('2000 250 200 15 PP'!BF53-'2000 250 200 0 PP'!BF53)^2</f>
        <v>9.0338607198570579E-6</v>
      </c>
      <c r="BG53">
        <f>('2000 250 200 15 PP'!BG53-'2000 250 200 0 PP'!BG53)^2</f>
        <v>3.140682302067539E-7</v>
      </c>
      <c r="BH53">
        <f>('2000 250 200 15 PP'!BH53-'2000 250 200 0 PP'!BH53)^2</f>
        <v>7.81792719845144E-10</v>
      </c>
      <c r="BI53">
        <f>('2000 250 200 15 PP'!BI53-'2000 250 200 0 PP'!BI53)^2</f>
        <v>1.4527249442504355E-12</v>
      </c>
      <c r="BJ53">
        <f>('2000 250 200 15 PP'!BJ53-'2000 250 200 0 PP'!BJ53)^2</f>
        <v>1.3583259869198127E-10</v>
      </c>
      <c r="BK53">
        <f>('2000 250 200 15 PP'!BK53-'2000 250 200 0 PP'!BK53)^2</f>
        <v>1.4111940407302182E-10</v>
      </c>
      <c r="BL53">
        <f>('2000 250 200 15 PP'!BL53-'2000 250 200 0 PP'!BL53)^2</f>
        <v>7.7309157136083619E-11</v>
      </c>
      <c r="BM53">
        <f>('2000 250 200 15 PP'!BM53-'2000 250 200 0 PP'!BM53)^2</f>
        <v>8.5608856105310386E-6</v>
      </c>
      <c r="BN53">
        <f>('2000 250 200 15 PP'!BN53-'2000 250 200 0 PP'!BN53)^2</f>
        <v>2.8988254308727797E-7</v>
      </c>
      <c r="BO53">
        <f>('2000 250 200 15 PP'!BO53-'2000 250 200 0 PP'!BO53)^2</f>
        <v>6.5900039170788351E-10</v>
      </c>
      <c r="BP53">
        <f>('2000 250 200 15 PP'!BP53-'2000 250 200 0 PP'!BP53)^2</f>
        <v>1.4652246871654227E-11</v>
      </c>
      <c r="BQ53">
        <f>('2000 250 200 15 PP'!BQ53-'2000 250 200 0 PP'!BQ53)^2</f>
        <v>2.2371568619195831E-11</v>
      </c>
      <c r="BR53">
        <f>('2000 250 200 15 PP'!BR53-'2000 250 200 0 PP'!BR53)^2</f>
        <v>3.6740542226408429E-11</v>
      </c>
      <c r="BS53">
        <f>('2000 250 200 15 PP'!BS53-'2000 250 200 0 PP'!BS53)^2</f>
        <v>7.6202810493036824E-6</v>
      </c>
      <c r="BT53">
        <f>('2000 250 200 15 PP'!BT53-'2000 250 200 0 PP'!BT53)^2</f>
        <v>2.6366687709031847E-7</v>
      </c>
      <c r="BU53">
        <f>('2000 250 200 15 PP'!BU53-'2000 250 200 0 PP'!BU53)^2</f>
        <v>4.6087428857653654E-10</v>
      </c>
      <c r="BV53">
        <f>('2000 250 200 15 PP'!BV53-'2000 250 200 0 PP'!BV53)^2</f>
        <v>3.1485077785559522E-11</v>
      </c>
      <c r="BW53">
        <f>('2000 250 200 15 PP'!BW53-'2000 250 200 0 PP'!BW53)^2</f>
        <v>1.2119874684350939E-12</v>
      </c>
      <c r="BX53">
        <f>('2000 250 200 15 PP'!BX53-'2000 250 200 0 PP'!BX53)^2</f>
        <v>6.5990402386412221E-6</v>
      </c>
      <c r="BY53">
        <f>('2000 250 200 15 PP'!BY53-'2000 250 200 0 PP'!BY53)^2</f>
        <v>2.4227397548611213E-7</v>
      </c>
      <c r="BZ53">
        <f>('2000 250 200 15 PP'!BZ53-'2000 250 200 0 PP'!BZ53)^2</f>
        <v>2.8621630435560381E-10</v>
      </c>
      <c r="CA53">
        <f>('2000 250 200 15 PP'!CA53-'2000 250 200 0 PP'!CA53)^2</f>
        <v>3.1404606734950813E-11</v>
      </c>
      <c r="CB53">
        <f>('2000 250 200 15 PP'!CB53-'2000 250 200 0 PP'!CB53)^2</f>
        <v>5.6096817041289374E-6</v>
      </c>
      <c r="CC53">
        <f>('2000 250 200 15 PP'!CC53-'2000 250 200 0 PP'!CC53)^2</f>
        <v>2.2593271703307504E-7</v>
      </c>
      <c r="CD53">
        <f>('2000 250 200 15 PP'!CD53-'2000 250 200 0 PP'!CD53)^2</f>
        <v>1.63630776222485E-10</v>
      </c>
      <c r="CE53">
        <f>('2000 250 200 15 PP'!CE53-'2000 250 200 0 PP'!CE53)^2</f>
        <v>4.688078823972858E-6</v>
      </c>
      <c r="CF53">
        <f>('2000 250 200 15 PP'!CF53-'2000 250 200 0 PP'!CF53)^2</f>
        <v>2.1372207084218707E-7</v>
      </c>
      <c r="CG53">
        <f>('2000 250 200 15 PP'!CG53-'2000 250 200 0 PP'!CG53)^2</f>
        <v>3.8457107337536909E-6</v>
      </c>
    </row>
    <row r="54" spans="1:85">
      <c r="A54">
        <f>'2000 250 200 1'!A55</f>
        <v>51</v>
      </c>
      <c r="B54">
        <f t="shared" si="6"/>
        <v>-510</v>
      </c>
      <c r="C54">
        <f>'2000 250 200 1'!B55</f>
        <v>0.36199999999999999</v>
      </c>
      <c r="D54">
        <f t="shared" si="7"/>
        <v>-0.44129142946683431</v>
      </c>
      <c r="E54">
        <f>(2*('2000 250 200 15 PP'!E54-'2000 250 200 0 PP'!E54)/('2000 250 200 15 PP'!E54+'2000 250 200 0 PP'!E54))^2</f>
        <v>8.7951550593585616E-5</v>
      </c>
      <c r="F54">
        <f>(2*('2000 250 200 15 PP'!F54-'2000 250 200 0 PP'!F54)/('2000 250 200 15 PP'!F54+'2000 250 200 0 PP'!F54))^2</f>
        <v>3.8746582827818389E-6</v>
      </c>
      <c r="G54">
        <f>(2*('2000 250 200 15 PP'!G54-'2000 250 200 0 PP'!G54)/('2000 250 200 15 PP'!G54+'2000 250 200 0 PP'!G54))^2</f>
        <v>6.4475606076553171E-8</v>
      </c>
      <c r="H54">
        <f>(2*('2000 250 200 15 PP'!H54-'2000 250 200 0 PP'!H54)/('2000 250 200 15 PP'!H54+'2000 250 200 0 PP'!H54))^2</f>
        <v>1.8675820207572687E-8</v>
      </c>
      <c r="I54">
        <f>(2*('2000 250 200 15 PP'!I54-'2000 250 200 0 PP'!I54)/('2000 250 200 15 PP'!I54+'2000 250 200 0 PP'!I54))^2</f>
        <v>2.2591393678338454E-8</v>
      </c>
      <c r="J54">
        <f>(2*('2000 250 200 15 PP'!J54-'2000 250 200 0 PP'!J54)/('2000 250 200 15 PP'!J54+'2000 250 200 0 PP'!J54))^2</f>
        <v>3.6922314007761163E-8</v>
      </c>
      <c r="K54">
        <f>(2*('2000 250 200 15 PP'!K54-'2000 250 200 0 PP'!K54)/('2000 250 200 15 PP'!K54+'2000 250 200 0 PP'!K54))^2</f>
        <v>5.4466839217291935E-8</v>
      </c>
      <c r="L54">
        <f>(2*('2000 250 200 15 PP'!L54-'2000 250 200 0 PP'!L54)/('2000 250 200 15 PP'!L54+'2000 250 200 0 PP'!L54))^2</f>
        <v>7.4087015390857115E-8</v>
      </c>
      <c r="M54">
        <f>(2*('2000 250 200 15 PP'!M54-'2000 250 200 0 PP'!M54)/('2000 250 200 15 PP'!M54+'2000 250 200 0 PP'!M54))^2</f>
        <v>9.689068948134438E-8</v>
      </c>
      <c r="N54">
        <f>(2*('2000 250 200 15 PP'!N54-'2000 250 200 0 PP'!N54)/('2000 250 200 15 PP'!N54+'2000 250 200 0 PP'!N54))^2</f>
        <v>2.1374820513779243E-4</v>
      </c>
      <c r="O54">
        <f>(2*('2000 250 200 15 PP'!O54-'2000 250 200 0 PP'!O54)/('2000 250 200 15 PP'!O54+'2000 250 200 0 PP'!O54))^2</f>
        <v>1.3671248488220518E-5</v>
      </c>
      <c r="P54">
        <f>(2*('2000 250 200 15 PP'!P54-'2000 250 200 0 PP'!P54)/('2000 250 200 15 PP'!P54+'2000 250 200 0 PP'!P54))^2</f>
        <v>1.6971448761828294E-7</v>
      </c>
      <c r="Q54">
        <f>(2*('2000 250 200 15 PP'!Q54-'2000 250 200 0 PP'!Q54)/('2000 250 200 15 PP'!Q54+'2000 250 200 0 PP'!Q54))^2</f>
        <v>1.2918334488512912E-8</v>
      </c>
      <c r="R54">
        <f>(2*('2000 250 200 15 PP'!R54-'2000 250 200 0 PP'!R54)/('2000 250 200 15 PP'!R54+'2000 250 200 0 PP'!R54))^2</f>
        <v>4.3356496147511548E-9</v>
      </c>
      <c r="S54">
        <f>(2*('2000 250 200 15 PP'!S54-'2000 250 200 0 PP'!S54)/('2000 250 200 15 PP'!S54+'2000 250 200 0 PP'!S54))^2</f>
        <v>9.0938803364172354E-9</v>
      </c>
      <c r="T54">
        <f>(2*('2000 250 200 15 PP'!T54-'2000 250 200 0 PP'!T54)/('2000 250 200 15 PP'!T54+'2000 250 200 0 PP'!T54))^2</f>
        <v>1.6788713994497502E-8</v>
      </c>
      <c r="U54">
        <f>(2*('2000 250 200 15 PP'!U54-'2000 250 200 0 PP'!U54)/('2000 250 200 15 PP'!U54+'2000 250 200 0 PP'!U54))^2</f>
        <v>2.3993087715961113E-8</v>
      </c>
      <c r="V54">
        <f>(2*('2000 250 200 15 PP'!V54-'2000 250 200 0 PP'!V54)/('2000 250 200 15 PP'!V54+'2000 250 200 0 PP'!V54))^2</f>
        <v>4.2267460648853973E-4</v>
      </c>
      <c r="W54">
        <f>(2*('2000 250 200 15 PP'!W54-'2000 250 200 0 PP'!W54)/('2000 250 200 15 PP'!W54+'2000 250 200 0 PP'!W54))^2</f>
        <v>3.8086543290390345E-5</v>
      </c>
      <c r="X54">
        <f>(2*('2000 250 200 15 PP'!X54-'2000 250 200 0 PP'!X54)/('2000 250 200 15 PP'!X54+'2000 250 200 0 PP'!X54))^2</f>
        <v>5.0763024207284328E-7</v>
      </c>
      <c r="Y54">
        <f>(2*('2000 250 200 15 PP'!Y54-'2000 250 200 0 PP'!Y54)/('2000 250 200 15 PP'!Y54+'2000 250 200 0 PP'!Y54))^2</f>
        <v>3.0325000384010581E-8</v>
      </c>
      <c r="Z54">
        <f>(2*('2000 250 200 15 PP'!Z54-'2000 250 200 0 PP'!Z54)/('2000 250 200 15 PP'!Z54+'2000 250 200 0 PP'!Z54))^2</f>
        <v>4.4238934384736046E-10</v>
      </c>
      <c r="AA54">
        <f>(2*('2000 250 200 15 PP'!AA54-'2000 250 200 0 PP'!AA54)/('2000 250 200 15 PP'!AA54+'2000 250 200 0 PP'!AA54))^2</f>
        <v>1.215171681520837E-9</v>
      </c>
      <c r="AB54">
        <f>(2*('2000 250 200 15 PP'!AB54-'2000 250 200 0 PP'!AB54)/('2000 250 200 15 PP'!AB54+'2000 250 200 0 PP'!AB54))^2</f>
        <v>6.1599573112165078E-9</v>
      </c>
      <c r="AC54">
        <f>(2*('2000 250 200 15 PP'!AC54-'2000 250 200 0 PP'!AC54)/('2000 250 200 15 PP'!AC54+'2000 250 200 0 PP'!AC54))^2</f>
        <v>7.3052167157091025E-4</v>
      </c>
      <c r="AD54">
        <f>(2*('2000 250 200 15 PP'!AD54-'2000 250 200 0 PP'!AD54)/('2000 250 200 15 PP'!AD54+'2000 250 200 0 PP'!AD54))^2</f>
        <v>8.9270098642547653E-5</v>
      </c>
      <c r="AE54">
        <f>(2*('2000 250 200 15 PP'!AE54-'2000 250 200 0 PP'!AE54)/('2000 250 200 15 PP'!AE54+'2000 250 200 0 PP'!AE54))^2</f>
        <v>1.3081523294098763E-6</v>
      </c>
      <c r="AF54">
        <f>(2*('2000 250 200 15 PP'!AF54-'2000 250 200 0 PP'!AF54)/('2000 250 200 15 PP'!AF54+'2000 250 200 0 PP'!AF54))^2</f>
        <v>1.0802802146650717E-7</v>
      </c>
      <c r="AG54">
        <f>(2*('2000 250 200 15 PP'!AG54-'2000 250 200 0 PP'!AG54)/('2000 250 200 15 PP'!AG54+'2000 250 200 0 PP'!AG54))^2</f>
        <v>1.8016371248573905E-11</v>
      </c>
      <c r="AH54">
        <f>(2*('2000 250 200 15 PP'!AH54-'2000 250 200 0 PP'!AH54)/('2000 250 200 15 PP'!AH54+'2000 250 200 0 PP'!AH54))^2</f>
        <v>7.2561854947616521E-10</v>
      </c>
      <c r="AI54">
        <f>(2*('2000 250 200 15 PP'!AI54-'2000 250 200 0 PP'!AI54)/('2000 250 200 15 PP'!AI54+'2000 250 200 0 PP'!AI54))^2</f>
        <v>1.1490583298960956E-3</v>
      </c>
      <c r="AJ54">
        <f>(2*('2000 250 200 15 PP'!AJ54-'2000 250 200 0 PP'!AJ54)/('2000 250 200 15 PP'!AJ54+'2000 250 200 0 PP'!AJ54))^2</f>
        <v>1.8494885146969818E-4</v>
      </c>
      <c r="AK54">
        <f>(2*('2000 250 200 15 PP'!AK54-'2000 250 200 0 PP'!AK54)/('2000 250 200 15 PP'!AK54+'2000 250 200 0 PP'!AK54))^2</f>
        <v>2.8364055951243573E-6</v>
      </c>
      <c r="AL54">
        <f>(2*('2000 250 200 15 PP'!AL54-'2000 250 200 0 PP'!AL54)/('2000 250 200 15 PP'!AL54+'2000 250 200 0 PP'!AL54))^2</f>
        <v>3.6053103830952005E-7</v>
      </c>
      <c r="AM54">
        <f>(2*('2000 250 200 15 PP'!AM54-'2000 250 200 0 PP'!AM54)/('2000 250 200 15 PP'!AM54+'2000 250 200 0 PP'!AM54))^2</f>
        <v>1.2771563880625809E-9</v>
      </c>
      <c r="AN54">
        <f>(2*('2000 250 200 15 PP'!AN54-'2000 250 200 0 PP'!AN54)/('2000 250 200 15 PP'!AN54+'2000 250 200 0 PP'!AN54))^2</f>
        <v>1.6850381694772645E-3</v>
      </c>
      <c r="AO54">
        <f>(2*('2000 250 200 15 PP'!AO54-'2000 250 200 0 PP'!AO54)/('2000 250 200 15 PP'!AO54+'2000 250 200 0 PP'!AO54))^2</f>
        <v>3.5045518575135999E-4</v>
      </c>
      <c r="AP54">
        <f>(2*('2000 250 200 15 PP'!AP54-'2000 250 200 0 PP'!AP54)/('2000 250 200 15 PP'!AP54+'2000 250 200 0 PP'!AP54))^2</f>
        <v>5.2710649293100094E-6</v>
      </c>
      <c r="AQ54">
        <f>(2*('2000 250 200 15 PP'!AQ54-'2000 250 200 0 PP'!AQ54)/('2000 250 200 15 PP'!AQ54+'2000 250 200 0 PP'!AQ54))^2</f>
        <v>1.0079212941606689E-6</v>
      </c>
      <c r="AR54">
        <f>(2*('2000 250 200 15 PP'!AR54-'2000 250 200 0 PP'!AR54)/('2000 250 200 15 PP'!AR54+'2000 250 200 0 PP'!AR54))^2</f>
        <v>2.3377822322724075E-3</v>
      </c>
      <c r="AS54">
        <f>(2*('2000 250 200 15 PP'!AS54-'2000 250 200 0 PP'!AS54)/('2000 250 200 15 PP'!AS54+'2000 250 200 0 PP'!AS54))^2</f>
        <v>6.2206772814640409E-4</v>
      </c>
      <c r="AT54">
        <f>(2*('2000 250 200 15 PP'!AT54-'2000 250 200 0 PP'!AT54)/('2000 250 200 15 PP'!AT54+'2000 250 200 0 PP'!AT54))^2</f>
        <v>8.5846206723504848E-6</v>
      </c>
      <c r="AU54">
        <f>(2*('2000 250 200 15 PP'!AU54-'2000 250 200 0 PP'!AU54)/('2000 250 200 15 PP'!AU54+'2000 250 200 0 PP'!AU54))^2</f>
        <v>3.0945489644715538E-3</v>
      </c>
      <c r="AV54">
        <f>(2*('2000 250 200 15 PP'!AV54-'2000 250 200 0 PP'!AV54)/('2000 250 200 15 PP'!AV54+'2000 250 200 0 PP'!AV54))^2</f>
        <v>1.0522332208513551E-3</v>
      </c>
      <c r="AW54">
        <f>(2*('2000 250 200 15 PP'!AW54-'2000 250 200 0 PP'!AW54)/('2000 250 200 15 PP'!AW54+'2000 250 200 0 PP'!AW54))^2</f>
        <v>3.9226199462175856E-3</v>
      </c>
      <c r="AX54">
        <f>('2000 250 200 15 PP'!AX54-'2000 250 200 0 PP'!AX54)^2</f>
        <v>9.4226012915284689E-6</v>
      </c>
      <c r="AY54">
        <f>('2000 250 200 15 PP'!AY54-'2000 250 200 0 PP'!AY54)^2</f>
        <v>5.8227139767638294E-7</v>
      </c>
      <c r="AZ54">
        <f>('2000 250 200 15 PP'!AZ54-'2000 250 200 0 PP'!AZ54)^2</f>
        <v>2.9525673934084172E-9</v>
      </c>
      <c r="BA54">
        <f>('2000 250 200 15 PP'!BA54-'2000 250 200 0 PP'!BA54)^2</f>
        <v>4.1801162443790644E-11</v>
      </c>
      <c r="BB54">
        <f>('2000 250 200 15 PP'!BB54-'2000 250 200 0 PP'!BB54)^2</f>
        <v>4.0396456787801037E-10</v>
      </c>
      <c r="BC54">
        <f>('2000 250 200 15 PP'!BC54-'2000 250 200 0 PP'!BC54)^2</f>
        <v>3.9916798160276845E-10</v>
      </c>
      <c r="BD54">
        <f>('2000 250 200 15 PP'!BD54-'2000 250 200 0 PP'!BD54)^2</f>
        <v>3.5807091584185136E-10</v>
      </c>
      <c r="BE54">
        <f>('2000 250 200 15 PP'!BE54-'2000 250 200 0 PP'!BE54)^2</f>
        <v>3.6645949794683684E-10</v>
      </c>
      <c r="BF54">
        <f>('2000 250 200 15 PP'!BF54-'2000 250 200 0 PP'!BF54)^2</f>
        <v>1.1094470934167691E-5</v>
      </c>
      <c r="BG54">
        <f>('2000 250 200 15 PP'!BG54-'2000 250 200 0 PP'!BG54)^2</f>
        <v>6.2382352480310853E-7</v>
      </c>
      <c r="BH54">
        <f>('2000 250 200 15 PP'!BH54-'2000 250 200 0 PP'!BH54)^2</f>
        <v>3.1621371867837316E-9</v>
      </c>
      <c r="BI54">
        <f>('2000 250 200 15 PP'!BI54-'2000 250 200 0 PP'!BI54)^2</f>
        <v>3.098601119366194E-12</v>
      </c>
      <c r="BJ54">
        <f>('2000 250 200 15 PP'!BJ54-'2000 250 200 0 PP'!BJ54)^2</f>
        <v>9.7691285406221703E-11</v>
      </c>
      <c r="BK54">
        <f>('2000 250 200 15 PP'!BK54-'2000 250 200 0 PP'!BK54)^2</f>
        <v>8.4865164985341837E-11</v>
      </c>
      <c r="BL54">
        <f>('2000 250 200 15 PP'!BL54-'2000 250 200 0 PP'!BL54)^2</f>
        <v>5.4437464038094638E-11</v>
      </c>
      <c r="BM54">
        <f>('2000 250 200 15 PP'!BM54-'2000 250 200 0 PP'!BM54)^2</f>
        <v>1.008616632769545E-5</v>
      </c>
      <c r="BN54">
        <f>('2000 250 200 15 PP'!BN54-'2000 250 200 0 PP'!BN54)^2</f>
        <v>5.6535587390987277E-7</v>
      </c>
      <c r="BO54">
        <f>('2000 250 200 15 PP'!BO54-'2000 250 200 0 PP'!BO54)^2</f>
        <v>2.6178215388283216E-9</v>
      </c>
      <c r="BP54">
        <f>('2000 250 200 15 PP'!BP54-'2000 250 200 0 PP'!BP54)^2</f>
        <v>3.3742324015240876E-11</v>
      </c>
      <c r="BQ54">
        <f>('2000 250 200 15 PP'!BQ54-'2000 250 200 0 PP'!BQ54)^2</f>
        <v>2.0706767163114853E-11</v>
      </c>
      <c r="BR54">
        <f>('2000 250 200 15 PP'!BR54-'2000 250 200 0 PP'!BR54)^2</f>
        <v>2.0570731104387242E-11</v>
      </c>
      <c r="BS54">
        <f>('2000 250 200 15 PP'!BS54-'2000 250 200 0 PP'!BS54)^2</f>
        <v>8.5581752260226058E-6</v>
      </c>
      <c r="BT54">
        <f>('2000 250 200 15 PP'!BT54-'2000 250 200 0 PP'!BT54)^2</f>
        <v>5.0418928877705074E-7</v>
      </c>
      <c r="BU54">
        <f>('2000 250 200 15 PP'!BU54-'2000 250 200 0 PP'!BU54)^2</f>
        <v>2.0073435344836308E-9</v>
      </c>
      <c r="BV54">
        <f>('2000 250 200 15 PP'!BV54-'2000 250 200 0 PP'!BV54)^2</f>
        <v>5.579544997468684E-11</v>
      </c>
      <c r="BW54">
        <f>('2000 250 200 15 PP'!BW54-'2000 250 200 0 PP'!BW54)^2</f>
        <v>3.3495821193841965E-12</v>
      </c>
      <c r="BX54">
        <f>('2000 250 200 15 PP'!BX54-'2000 250 200 0 PP'!BX54)^2</f>
        <v>7.0182120084520635E-6</v>
      </c>
      <c r="BY54">
        <f>('2000 250 200 15 PP'!BY54-'2000 250 200 0 PP'!BY54)^2</f>
        <v>4.531266325261793E-7</v>
      </c>
      <c r="BZ54">
        <f>('2000 250 200 15 PP'!BZ54-'2000 250 200 0 PP'!BZ54)^2</f>
        <v>1.4724270968102327E-9</v>
      </c>
      <c r="CA54">
        <f>('2000 250 200 15 PP'!CA54-'2000 250 200 0 PP'!CA54)^2</f>
        <v>6.204595066611359E-11</v>
      </c>
      <c r="CB54">
        <f>('2000 250 200 15 PP'!CB54-'2000 250 200 0 PP'!CB54)^2</f>
        <v>5.6046625467812009E-6</v>
      </c>
      <c r="CC54">
        <f>('2000 250 200 15 PP'!CC54-'2000 250 200 0 PP'!CC54)^2</f>
        <v>4.1229330724823875E-7</v>
      </c>
      <c r="CD54">
        <f>('2000 250 200 15 PP'!CD54-'2000 250 200 0 PP'!CD54)^2</f>
        <v>1.0426770673275957E-9</v>
      </c>
      <c r="CE54">
        <f>('2000 250 200 15 PP'!CE54-'2000 250 200 0 PP'!CE54)^2</f>
        <v>4.3548928599045753E-6</v>
      </c>
      <c r="CF54">
        <f>('2000 250 200 15 PP'!CF54-'2000 250 200 0 PP'!CF54)^2</f>
        <v>3.7998251865495586E-7</v>
      </c>
      <c r="CG54">
        <f>('2000 250 200 15 PP'!CG54-'2000 250 200 0 PP'!CG54)^2</f>
        <v>3.274749862737847E-6</v>
      </c>
    </row>
    <row r="55" spans="1:85">
      <c r="A55">
        <f>'2000 250 200 1'!A56</f>
        <v>52</v>
      </c>
      <c r="B55">
        <f t="shared" si="6"/>
        <v>-520</v>
      </c>
      <c r="C55">
        <f>'2000 250 200 1'!B56</f>
        <v>0.40639999999999998</v>
      </c>
      <c r="D55">
        <f t="shared" si="7"/>
        <v>-0.39104630072413715</v>
      </c>
      <c r="E55">
        <f>(2*('2000 250 200 15 PP'!E55-'2000 250 200 0 PP'!E55)/('2000 250 200 15 PP'!E55+'2000 250 200 0 PP'!E55))^2</f>
        <v>1.2241021452600022E-4</v>
      </c>
      <c r="F55">
        <f>(2*('2000 250 200 15 PP'!F55-'2000 250 200 0 PP'!F55)/('2000 250 200 15 PP'!F55+'2000 250 200 0 PP'!F55))^2</f>
        <v>8.3162930605542375E-6</v>
      </c>
      <c r="G55">
        <f>(2*('2000 250 200 15 PP'!G55-'2000 250 200 0 PP'!G55)/('2000 250 200 15 PP'!G55+'2000 250 200 0 PP'!G55))^2</f>
        <v>2.9815492140764738E-7</v>
      </c>
      <c r="H55">
        <f>(2*('2000 250 200 15 PP'!H55-'2000 250 200 0 PP'!H55)/('2000 250 200 15 PP'!H55+'2000 250 200 0 PP'!H55))^2</f>
        <v>1.0396964759701163E-7</v>
      </c>
      <c r="I55">
        <f>(2*('2000 250 200 15 PP'!I55-'2000 250 200 0 PP'!I55)/('2000 250 200 15 PP'!I55+'2000 250 200 0 PP'!I55))^2</f>
        <v>1.0517394418658842E-7</v>
      </c>
      <c r="J55">
        <f>(2*('2000 250 200 15 PP'!J55-'2000 250 200 0 PP'!J55)/('2000 250 200 15 PP'!J55+'2000 250 200 0 PP'!J55))^2</f>
        <v>1.2578729855640912E-7</v>
      </c>
      <c r="K55">
        <f>(2*('2000 250 200 15 PP'!K55-'2000 250 200 0 PP'!K55)/('2000 250 200 15 PP'!K55+'2000 250 200 0 PP'!K55))^2</f>
        <v>1.4997589113973674E-7</v>
      </c>
      <c r="L55">
        <f>(2*('2000 250 200 15 PP'!L55-'2000 250 200 0 PP'!L55)/('2000 250 200 15 PP'!L55+'2000 250 200 0 PP'!L55))^2</f>
        <v>1.7983893164639404E-7</v>
      </c>
      <c r="M55">
        <f>(2*('2000 250 200 15 PP'!M55-'2000 250 200 0 PP'!M55)/('2000 250 200 15 PP'!M55+'2000 250 200 0 PP'!M55))^2</f>
        <v>2.1521596908792944E-7</v>
      </c>
      <c r="N55">
        <f>(2*('2000 250 200 15 PP'!N55-'2000 250 200 0 PP'!N55)/('2000 250 200 15 PP'!N55+'2000 250 200 0 PP'!N55))^2</f>
        <v>2.9095025350315694E-4</v>
      </c>
      <c r="O55">
        <f>(2*('2000 250 200 15 PP'!O55-'2000 250 200 0 PP'!O55)/('2000 250 200 15 PP'!O55+'2000 250 200 0 PP'!O55))^2</f>
        <v>2.7686016643733577E-5</v>
      </c>
      <c r="P55">
        <f>(2*('2000 250 200 15 PP'!P55-'2000 250 200 0 PP'!P55)/('2000 250 200 15 PP'!P55+'2000 250 200 0 PP'!P55))^2</f>
        <v>7.1921856401800393E-7</v>
      </c>
      <c r="Q55">
        <f>(2*('2000 250 200 15 PP'!Q55-'2000 250 200 0 PP'!Q55)/('2000 250 200 15 PP'!Q55+'2000 250 200 0 PP'!Q55))^2</f>
        <v>1.0195267469460525E-7</v>
      </c>
      <c r="R55">
        <f>(2*('2000 250 200 15 PP'!R55-'2000 250 200 0 PP'!R55)/('2000 250 200 15 PP'!R55+'2000 250 200 0 PP'!R55))^2</f>
        <v>6.9157147815849369E-8</v>
      </c>
      <c r="S55">
        <f>(2*('2000 250 200 15 PP'!S55-'2000 250 200 0 PP'!S55)/('2000 250 200 15 PP'!S55+'2000 250 200 0 PP'!S55))^2</f>
        <v>7.732657751930816E-8</v>
      </c>
      <c r="T55">
        <f>(2*('2000 250 200 15 PP'!T55-'2000 250 200 0 PP'!T55)/('2000 250 200 15 PP'!T55+'2000 250 200 0 PP'!T55))^2</f>
        <v>8.3377077269292917E-8</v>
      </c>
      <c r="U55">
        <f>(2*('2000 250 200 15 PP'!U55-'2000 250 200 0 PP'!U55)/('2000 250 200 15 PP'!U55+'2000 250 200 0 PP'!U55))^2</f>
        <v>9.2690507463339282E-8</v>
      </c>
      <c r="V55">
        <f>(2*('2000 250 200 15 PP'!V55-'2000 250 200 0 PP'!V55)/('2000 250 200 15 PP'!V55+'2000 250 200 0 PP'!V55))^2</f>
        <v>5.6573920585717918E-4</v>
      </c>
      <c r="W55">
        <f>(2*('2000 250 200 15 PP'!W55-'2000 250 200 0 PP'!W55)/('2000 250 200 15 PP'!W55+'2000 250 200 0 PP'!W55))^2</f>
        <v>7.4445624062473135E-5</v>
      </c>
      <c r="X55">
        <f>(2*('2000 250 200 15 PP'!X55-'2000 250 200 0 PP'!X55)/('2000 250 200 15 PP'!X55+'2000 250 200 0 PP'!X55))^2</f>
        <v>1.9106809525577091E-6</v>
      </c>
      <c r="Y55">
        <f>(2*('2000 250 200 15 PP'!Y55-'2000 250 200 0 PP'!Y55)/('2000 250 200 15 PP'!Y55+'2000 250 200 0 PP'!Y55))^2</f>
        <v>1.5261707013679623E-7</v>
      </c>
      <c r="Z55">
        <f>(2*('2000 250 200 15 PP'!Z55-'2000 250 200 0 PP'!Z55)/('2000 250 200 15 PP'!Z55+'2000 250 200 0 PP'!Z55))^2</f>
        <v>5.7614296580686128E-8</v>
      </c>
      <c r="AA55">
        <f>(2*('2000 250 200 15 PP'!AA55-'2000 250 200 0 PP'!AA55)/('2000 250 200 15 PP'!AA55+'2000 250 200 0 PP'!AA55))^2</f>
        <v>6.7176998071712297E-8</v>
      </c>
      <c r="AB55">
        <f>(2*('2000 250 200 15 PP'!AB55-'2000 250 200 0 PP'!AB55)/('2000 250 200 15 PP'!AB55+'2000 250 200 0 PP'!AB55))^2</f>
        <v>6.6080272088758055E-8</v>
      </c>
      <c r="AC55">
        <f>(2*('2000 250 200 15 PP'!AC55-'2000 250 200 0 PP'!AC55)/('2000 250 200 15 PP'!AC55+'2000 250 200 0 PP'!AC55))^2</f>
        <v>9.6323698636924075E-4</v>
      </c>
      <c r="AD55">
        <f>(2*('2000 250 200 15 PP'!AD55-'2000 250 200 0 PP'!AD55)/('2000 250 200 15 PP'!AD55+'2000 250 200 0 PP'!AD55))^2</f>
        <v>1.7051570343536206E-4</v>
      </c>
      <c r="AE55">
        <f>(2*('2000 250 200 15 PP'!AE55-'2000 250 200 0 PP'!AE55)/('2000 250 200 15 PP'!AE55+'2000 250 200 0 PP'!AE55))^2</f>
        <v>4.7499136536867086E-6</v>
      </c>
      <c r="AF55">
        <f>(2*('2000 250 200 15 PP'!AF55-'2000 250 200 0 PP'!AF55)/('2000 250 200 15 PP'!AF55+'2000 250 200 0 PP'!AF55))^2</f>
        <v>2.9485572318058708E-7</v>
      </c>
      <c r="AG55">
        <f>(2*('2000 250 200 15 PP'!AG55-'2000 250 200 0 PP'!AG55)/('2000 250 200 15 PP'!AG55+'2000 250 200 0 PP'!AG55))^2</f>
        <v>4.6975986540785285E-8</v>
      </c>
      <c r="AH55">
        <f>(2*('2000 250 200 15 PP'!AH55-'2000 250 200 0 PP'!AH55)/('2000 250 200 15 PP'!AH55+'2000 250 200 0 PP'!AH55))^2</f>
        <v>6.8746918716902025E-8</v>
      </c>
      <c r="AI55">
        <f>(2*('2000 250 200 15 PP'!AI55-'2000 250 200 0 PP'!AI55)/('2000 250 200 15 PP'!AI55+'2000 250 200 0 PP'!AI55))^2</f>
        <v>1.4920218021372549E-3</v>
      </c>
      <c r="AJ55">
        <f>(2*('2000 250 200 15 PP'!AJ55-'2000 250 200 0 PP'!AJ55)/('2000 250 200 15 PP'!AJ55+'2000 250 200 0 PP'!AJ55))^2</f>
        <v>3.4727869612073746E-4</v>
      </c>
      <c r="AK55">
        <f>(2*('2000 250 200 15 PP'!AK55-'2000 250 200 0 PP'!AK55)/('2000 250 200 15 PP'!AK55+'2000 250 200 0 PP'!AK55))^2</f>
        <v>1.0685850906656478E-5</v>
      </c>
      <c r="AL55">
        <f>(2*('2000 250 200 15 PP'!AL55-'2000 250 200 0 PP'!AL55)/('2000 250 200 15 PP'!AL55+'2000 250 200 0 PP'!AL55))^2</f>
        <v>6.6741913401173354E-7</v>
      </c>
      <c r="AM55">
        <f>(2*('2000 250 200 15 PP'!AM55-'2000 250 200 0 PP'!AM55)/('2000 250 200 15 PP'!AM55+'2000 250 200 0 PP'!AM55))^2</f>
        <v>2.9151967422160822E-8</v>
      </c>
      <c r="AN55">
        <f>(2*('2000 250 200 15 PP'!AN55-'2000 250 200 0 PP'!AN55)/('2000 250 200 15 PP'!AN55+'2000 250 200 0 PP'!AN55))^2</f>
        <v>2.1499236037504968E-3</v>
      </c>
      <c r="AO55">
        <f>(2*('2000 250 200 15 PP'!AO55-'2000 250 200 0 PP'!AO55)/('2000 250 200 15 PP'!AO55+'2000 250 200 0 PP'!AO55))^2</f>
        <v>6.4858978154871288E-4</v>
      </c>
      <c r="AP55">
        <f>(2*('2000 250 200 15 PP'!AP55-'2000 250 200 0 PP'!AP55)/('2000 250 200 15 PP'!AP55+'2000 250 200 0 PP'!AP55))^2</f>
        <v>2.1711677424838758E-5</v>
      </c>
      <c r="AQ55">
        <f>(2*('2000 250 200 15 PP'!AQ55-'2000 250 200 0 PP'!AQ55)/('2000 250 200 15 PP'!AQ55+'2000 250 200 0 PP'!AQ55))^2</f>
        <v>1.6379131773718842E-6</v>
      </c>
      <c r="AR55">
        <f>(2*('2000 250 200 15 PP'!AR55-'2000 250 200 0 PP'!AR55)/('2000 250 200 15 PP'!AR55+'2000 250 200 0 PP'!AR55))^2</f>
        <v>2.9181920594304848E-3</v>
      </c>
      <c r="AS55">
        <f>(2*('2000 250 200 15 PP'!AS55-'2000 250 200 0 PP'!AS55)/('2000 250 200 15 PP'!AS55+'2000 250 200 0 PP'!AS55))^2</f>
        <v>1.1362746395247845E-3</v>
      </c>
      <c r="AT55">
        <f>(2*('2000 250 200 15 PP'!AT55-'2000 250 200 0 PP'!AT55)/('2000 250 200 15 PP'!AT55+'2000 250 200 0 PP'!AT55))^2</f>
        <v>4.0040369651129154E-5</v>
      </c>
      <c r="AU55">
        <f>(2*('2000 250 200 15 PP'!AU55-'2000 250 200 0 PP'!AU55)/('2000 250 200 15 PP'!AU55+'2000 250 200 0 PP'!AU55))^2</f>
        <v>3.7505921075453494E-3</v>
      </c>
      <c r="AV55">
        <f>(2*('2000 250 200 15 PP'!AV55-'2000 250 200 0 PP'!AV55)/('2000 250 200 15 PP'!AV55+'2000 250 200 0 PP'!AV55))^2</f>
        <v>1.9000687959053503E-3</v>
      </c>
      <c r="AW55">
        <f>(2*('2000 250 200 15 PP'!AW55-'2000 250 200 0 PP'!AW55)/('2000 250 200 15 PP'!AW55+'2000 250 200 0 PP'!AW55))^2</f>
        <v>4.5542376670230271E-3</v>
      </c>
      <c r="AX55">
        <f>('2000 250 200 15 PP'!AX55-'2000 250 200 0 PP'!AX55)^2</f>
        <v>1.167715871859806E-5</v>
      </c>
      <c r="AY55">
        <f>('2000 250 200 15 PP'!AY55-'2000 250 200 0 PP'!AY55)^2</f>
        <v>1.0856251702065798E-6</v>
      </c>
      <c r="AZ55">
        <f>('2000 250 200 15 PP'!AZ55-'2000 250 200 0 PP'!AZ55)^2</f>
        <v>1.074065341811426E-8</v>
      </c>
      <c r="BA55">
        <f>('2000 250 200 15 PP'!BA55-'2000 250 200 0 PP'!BA55)^2</f>
        <v>7.7865434593122217E-13</v>
      </c>
      <c r="BB55">
        <f>('2000 250 200 15 PP'!BB55-'2000 250 200 0 PP'!BB55)^2</f>
        <v>2.1264310715929063E-10</v>
      </c>
      <c r="BC55">
        <f>('2000 250 200 15 PP'!BC55-'2000 250 200 0 PP'!BC55)^2</f>
        <v>2.4961049027143693E-10</v>
      </c>
      <c r="BD55">
        <f>('2000 250 200 15 PP'!BD55-'2000 250 200 0 PP'!BD55)^2</f>
        <v>3.2211422274651888E-10</v>
      </c>
      <c r="BE55">
        <f>('2000 250 200 15 PP'!BE55-'2000 250 200 0 PP'!BE55)^2</f>
        <v>3.80790587265996E-10</v>
      </c>
      <c r="BF55">
        <f>('2000 250 200 15 PP'!BF55-'2000 250 200 0 PP'!BF55)^2</f>
        <v>1.3253278826838097E-5</v>
      </c>
      <c r="BG55">
        <f>('2000 250 200 15 PP'!BG55-'2000 250 200 0 PP'!BG55)^2</f>
        <v>1.1413979093797339E-6</v>
      </c>
      <c r="BH55">
        <f>('2000 250 200 15 PP'!BH55-'2000 250 200 0 PP'!BH55)^2</f>
        <v>1.0650971655906935E-8</v>
      </c>
      <c r="BI55">
        <f>('2000 250 200 15 PP'!BI55-'2000 250 200 0 PP'!BI55)^2</f>
        <v>2.3924408050146359E-11</v>
      </c>
      <c r="BJ55">
        <f>('2000 250 200 15 PP'!BJ55-'2000 250 200 0 PP'!BJ55)^2</f>
        <v>4.3726883950162127E-11</v>
      </c>
      <c r="BK55">
        <f>('2000 250 200 15 PP'!BK55-'2000 250 200 0 PP'!BK55)^2</f>
        <v>3.5254647723152351E-11</v>
      </c>
      <c r="BL55">
        <f>('2000 250 200 15 PP'!BL55-'2000 250 200 0 PP'!BL55)^2</f>
        <v>4.0392813629934488E-11</v>
      </c>
      <c r="BM55">
        <f>('2000 250 200 15 PP'!BM55-'2000 250 200 0 PP'!BM55)^2</f>
        <v>1.147428780194876E-5</v>
      </c>
      <c r="BN55">
        <f>('2000 250 200 15 PP'!BN55-'2000 250 200 0 PP'!BN55)^2</f>
        <v>1.010731806553667E-6</v>
      </c>
      <c r="BO55">
        <f>('2000 250 200 15 PP'!BO55-'2000 250 200 0 PP'!BO55)^2</f>
        <v>8.897190453182209E-9</v>
      </c>
      <c r="BP55">
        <f>('2000 250 200 15 PP'!BP55-'2000 250 200 0 PP'!BP55)^2</f>
        <v>5.1545724463588766E-11</v>
      </c>
      <c r="BQ55">
        <f>('2000 250 200 15 PP'!BQ55-'2000 250 200 0 PP'!BQ55)^2</f>
        <v>1.1438328461662343E-11</v>
      </c>
      <c r="BR55">
        <f>('2000 250 200 15 PP'!BR55-'2000 250 200 0 PP'!BR55)^2</f>
        <v>5.0722167228040868E-12</v>
      </c>
      <c r="BS55">
        <f>('2000 250 200 15 PP'!BS55-'2000 250 200 0 PP'!BS55)^2</f>
        <v>9.1911333297757518E-6</v>
      </c>
      <c r="BT55">
        <f>('2000 250 200 15 PP'!BT55-'2000 250 200 0 PP'!BT55)^2</f>
        <v>8.7804399445000587E-7</v>
      </c>
      <c r="BU55">
        <f>('2000 250 200 15 PP'!BU55-'2000 250 200 0 PP'!BU55)^2</f>
        <v>7.281477594140313E-9</v>
      </c>
      <c r="BV55">
        <f>('2000 250 200 15 PP'!BV55-'2000 250 200 0 PP'!BV55)^2</f>
        <v>6.7240294771942002E-11</v>
      </c>
      <c r="BW55">
        <f>('2000 250 200 15 PP'!BW55-'2000 250 200 0 PP'!BW55)^2</f>
        <v>4.5193431077682718E-12</v>
      </c>
      <c r="BX55">
        <f>('2000 250 200 15 PP'!BX55-'2000 250 200 0 PP'!BX55)^2</f>
        <v>7.046215258243093E-6</v>
      </c>
      <c r="BY55">
        <f>('2000 250 200 15 PP'!BY55-'2000 250 200 0 PP'!BY55)^2</f>
        <v>7.6557673712185397E-7</v>
      </c>
      <c r="BZ55">
        <f>('2000 250 200 15 PP'!BZ55-'2000 250 200 0 PP'!BZ55)^2</f>
        <v>5.9351287370060393E-9</v>
      </c>
      <c r="CA55">
        <f>('2000 250 200 15 PP'!CA55-'2000 250 200 0 PP'!CA55)^2</f>
        <v>7.794039550128393E-11</v>
      </c>
      <c r="CB55">
        <f>('2000 250 200 15 PP'!CB55-'2000 250 200 0 PP'!CB55)^2</f>
        <v>5.1945997661275627E-6</v>
      </c>
      <c r="CC55">
        <f>('2000 250 200 15 PP'!CC55-'2000 250 200 0 PP'!CC55)^2</f>
        <v>6.7270328239523497E-7</v>
      </c>
      <c r="CD55">
        <f>('2000 250 200 15 PP'!CD55-'2000 250 200 0 PP'!CD55)^2</f>
        <v>4.8016411263831832E-9</v>
      </c>
      <c r="CE55">
        <f>('2000 250 200 15 PP'!CE55-'2000 250 200 0 PP'!CE55)^2</f>
        <v>3.6619292405393485E-6</v>
      </c>
      <c r="CF55">
        <f>('2000 250 200 15 PP'!CF55-'2000 250 200 0 PP'!CF55)^2</f>
        <v>5.9609785362770821E-7</v>
      </c>
      <c r="CG55">
        <f>('2000 250 200 15 PP'!CG55-'2000 250 200 0 PP'!CG55)^2</f>
        <v>2.4347986054643344E-6</v>
      </c>
    </row>
    <row r="56" spans="1:85">
      <c r="A56">
        <f>'2000 250 200 1'!A57</f>
        <v>53</v>
      </c>
      <c r="B56">
        <f t="shared" si="6"/>
        <v>-530</v>
      </c>
      <c r="C56">
        <f>'2000 250 200 1'!B57</f>
        <v>0.45610000000000001</v>
      </c>
      <c r="D56">
        <f t="shared" si="7"/>
        <v>-0.34093992775906168</v>
      </c>
      <c r="E56">
        <f>(2*('2000 250 200 15 PP'!E56-'2000 250 200 0 PP'!E56)/('2000 250 200 15 PP'!E56+'2000 250 200 0 PP'!E56))^2</f>
        <v>1.671847067520871E-4</v>
      </c>
      <c r="F56">
        <f>(2*('2000 250 200 15 PP'!F56-'2000 250 200 0 PP'!F56)/('2000 250 200 15 PP'!F56+'2000 250 200 0 PP'!F56))^2</f>
        <v>1.5986347014813578E-5</v>
      </c>
      <c r="G56">
        <f>(2*('2000 250 200 15 PP'!G56-'2000 250 200 0 PP'!G56)/('2000 250 200 15 PP'!G56+'2000 250 200 0 PP'!G56))^2</f>
        <v>8.5614945904298152E-7</v>
      </c>
      <c r="H56">
        <f>(2*('2000 250 200 15 PP'!H56-'2000 250 200 0 PP'!H56)/('2000 250 200 15 PP'!H56+'2000 250 200 0 PP'!H56))^2</f>
        <v>2.86906058192146E-7</v>
      </c>
      <c r="I56">
        <f>(2*('2000 250 200 15 PP'!I56-'2000 250 200 0 PP'!I56)/('2000 250 200 15 PP'!I56+'2000 250 200 0 PP'!I56))^2</f>
        <v>2.6877781489562772E-7</v>
      </c>
      <c r="J56">
        <f>(2*('2000 250 200 15 PP'!J56-'2000 250 200 0 PP'!J56)/('2000 250 200 15 PP'!J56+'2000 250 200 0 PP'!J56))^2</f>
        <v>2.8596326012631926E-7</v>
      </c>
      <c r="K56">
        <f>(2*('2000 250 200 15 PP'!K56-'2000 250 200 0 PP'!K56)/('2000 250 200 15 PP'!K56+'2000 250 200 0 PP'!K56))^2</f>
        <v>3.1344323844523702E-7</v>
      </c>
      <c r="L56">
        <f>(2*('2000 250 200 15 PP'!L56-'2000 250 200 0 PP'!L56)/('2000 250 200 15 PP'!L56+'2000 250 200 0 PP'!L56))^2</f>
        <v>3.5382235570893618E-7</v>
      </c>
      <c r="M56">
        <f>(2*('2000 250 200 15 PP'!M56-'2000 250 200 0 PP'!M56)/('2000 250 200 15 PP'!M56+'2000 250 200 0 PP'!M56))^2</f>
        <v>4.0091124035091707E-7</v>
      </c>
      <c r="N56">
        <f>(2*('2000 250 200 15 PP'!N56-'2000 250 200 0 PP'!N56)/('2000 250 200 15 PP'!N56+'2000 250 200 0 PP'!N56))^2</f>
        <v>3.8986836617840013E-4</v>
      </c>
      <c r="O56">
        <f>(2*('2000 250 200 15 PP'!O56-'2000 250 200 0 PP'!O56)/('2000 250 200 15 PP'!O56+'2000 250 200 0 PP'!O56))^2</f>
        <v>5.1253452871356964E-5</v>
      </c>
      <c r="P56">
        <f>(2*('2000 250 200 15 PP'!P56-'2000 250 200 0 PP'!P56)/('2000 250 200 15 PP'!P56+'2000 250 200 0 PP'!P56))^2</f>
        <v>2.1115001693617111E-6</v>
      </c>
      <c r="Q56">
        <f>(2*('2000 250 200 15 PP'!Q56-'2000 250 200 0 PP'!Q56)/('2000 250 200 15 PP'!Q56+'2000 250 200 0 PP'!Q56))^2</f>
        <v>3.1889318044015041E-7</v>
      </c>
      <c r="R56">
        <f>(2*('2000 250 200 15 PP'!R56-'2000 250 200 0 PP'!R56)/('2000 250 200 15 PP'!R56+'2000 250 200 0 PP'!R56))^2</f>
        <v>2.3565508037050084E-7</v>
      </c>
      <c r="S56">
        <f>(2*('2000 250 200 15 PP'!S56-'2000 250 200 0 PP'!S56)/('2000 250 200 15 PP'!S56+'2000 250 200 0 PP'!S56))^2</f>
        <v>2.26323493591448E-7</v>
      </c>
      <c r="T56">
        <f>(2*('2000 250 200 15 PP'!T56-'2000 250 200 0 PP'!T56)/('2000 250 200 15 PP'!T56+'2000 250 200 0 PP'!T56))^2</f>
        <v>2.1734428335011168E-7</v>
      </c>
      <c r="U56">
        <f>(2*('2000 250 200 15 PP'!U56-'2000 250 200 0 PP'!U56)/('2000 250 200 15 PP'!U56+'2000 250 200 0 PP'!U56))^2</f>
        <v>2.3004576598855065E-7</v>
      </c>
      <c r="V56">
        <f>(2*('2000 250 200 15 PP'!V56-'2000 250 200 0 PP'!V56)/('2000 250 200 15 PP'!V56+'2000 250 200 0 PP'!V56))^2</f>
        <v>7.4710848820432648E-4</v>
      </c>
      <c r="W56">
        <f>(2*('2000 250 200 15 PP'!W56-'2000 250 200 0 PP'!W56)/('2000 250 200 15 PP'!W56+'2000 250 200 0 PP'!W56))^2</f>
        <v>1.3421983961863049E-4</v>
      </c>
      <c r="X56">
        <f>(2*('2000 250 200 15 PP'!X56-'2000 250 200 0 PP'!X56)/('2000 250 200 15 PP'!X56+'2000 250 200 0 PP'!X56))^2</f>
        <v>5.541642314793561E-6</v>
      </c>
      <c r="Y56">
        <f>(2*('2000 250 200 15 PP'!Y56-'2000 250 200 0 PP'!Y56)/('2000 250 200 15 PP'!Y56+'2000 250 200 0 PP'!Y56))^2</f>
        <v>4.4263636833173818E-7</v>
      </c>
      <c r="Z56">
        <f>(2*('2000 250 200 15 PP'!Z56-'2000 250 200 0 PP'!Z56)/('2000 250 200 15 PP'!Z56+'2000 250 200 0 PP'!Z56))^2</f>
        <v>2.5021523359880279E-7</v>
      </c>
      <c r="AA56">
        <f>(2*('2000 250 200 15 PP'!AA56-'2000 250 200 0 PP'!AA56)/('2000 250 200 15 PP'!AA56+'2000 250 200 0 PP'!AA56))^2</f>
        <v>2.4267417526980122E-7</v>
      </c>
      <c r="AB56">
        <f>(2*('2000 250 200 15 PP'!AB56-'2000 250 200 0 PP'!AB56)/('2000 250 200 15 PP'!AB56+'2000 250 200 0 PP'!AB56))^2</f>
        <v>1.9278863021259066E-7</v>
      </c>
      <c r="AC56">
        <f>(2*('2000 250 200 15 PP'!AC56-'2000 250 200 0 PP'!AC56)/('2000 250 200 15 PP'!AC56+'2000 250 200 0 PP'!AC56))^2</f>
        <v>1.2552181364401125E-3</v>
      </c>
      <c r="AD56">
        <f>(2*('2000 250 200 15 PP'!AD56-'2000 250 200 0 PP'!AD56)/('2000 250 200 15 PP'!AD56+'2000 250 200 0 PP'!AD56))^2</f>
        <v>3.016219221402142E-4</v>
      </c>
      <c r="AE56">
        <f>(2*('2000 250 200 15 PP'!AE56-'2000 250 200 0 PP'!AE56)/('2000 250 200 15 PP'!AE56+'2000 250 200 0 PP'!AE56))^2</f>
        <v>1.3828452415787735E-5</v>
      </c>
      <c r="AF56">
        <f>(2*('2000 250 200 15 PP'!AF56-'2000 250 200 0 PP'!AF56)/('2000 250 200 15 PP'!AF56+'2000 250 200 0 PP'!AF56))^2</f>
        <v>6.9327484185575082E-7</v>
      </c>
      <c r="AG56">
        <f>(2*('2000 250 200 15 PP'!AG56-'2000 250 200 0 PP'!AG56)/('2000 250 200 15 PP'!AG56+'2000 250 200 0 PP'!AG56))^2</f>
        <v>2.5955239122363201E-7</v>
      </c>
      <c r="AH56">
        <f>(2*('2000 250 200 15 PP'!AH56-'2000 250 200 0 PP'!AH56)/('2000 250 200 15 PP'!AH56+'2000 250 200 0 PP'!AH56))^2</f>
        <v>3.2327659344963224E-7</v>
      </c>
      <c r="AI56">
        <f>(2*('2000 250 200 15 PP'!AI56-'2000 250 200 0 PP'!AI56)/('2000 250 200 15 PP'!AI56+'2000 250 200 0 PP'!AI56))^2</f>
        <v>1.9164416226984699E-3</v>
      </c>
      <c r="AJ56">
        <f>(2*('2000 250 200 15 PP'!AJ56-'2000 250 200 0 PP'!AJ56)/('2000 250 200 15 PP'!AJ56+'2000 250 200 0 PP'!AJ56))^2</f>
        <v>6.0523408799651086E-4</v>
      </c>
      <c r="AK56">
        <f>(2*('2000 250 200 15 PP'!AK56-'2000 250 200 0 PP'!AK56)/('2000 250 200 15 PP'!AK56+'2000 250 200 0 PP'!AK56))^2</f>
        <v>3.1959162404882399E-5</v>
      </c>
      <c r="AL56">
        <f>(2*('2000 250 200 15 PP'!AL56-'2000 250 200 0 PP'!AL56)/('2000 250 200 15 PP'!AL56+'2000 250 200 0 PP'!AL56))^2</f>
        <v>1.2202739384020706E-6</v>
      </c>
      <c r="AM56">
        <f>(2*('2000 250 200 15 PP'!AM56-'2000 250 200 0 PP'!AM56)/('2000 250 200 15 PP'!AM56+'2000 250 200 0 PP'!AM56))^2</f>
        <v>2.020872910886429E-7</v>
      </c>
      <c r="AN56">
        <f>(2*('2000 250 200 15 PP'!AN56-'2000 250 200 0 PP'!AN56)/('2000 250 200 15 PP'!AN56+'2000 250 200 0 PP'!AN56))^2</f>
        <v>2.7120240246373945E-3</v>
      </c>
      <c r="AO56">
        <f>(2*('2000 250 200 15 PP'!AO56-'2000 250 200 0 PP'!AO56)/('2000 250 200 15 PP'!AO56+'2000 250 200 0 PP'!AO56))^2</f>
        <v>1.1161697522346402E-3</v>
      </c>
      <c r="AP56">
        <f>(2*('2000 250 200 15 PP'!AP56-'2000 250 200 0 PP'!AP56)/('2000 250 200 15 PP'!AP56+'2000 250 200 0 PP'!AP56))^2</f>
        <v>6.8162735869955698E-5</v>
      </c>
      <c r="AQ56">
        <f>(2*('2000 250 200 15 PP'!AQ56-'2000 250 200 0 PP'!AQ56)/('2000 250 200 15 PP'!AQ56+'2000 250 200 0 PP'!AQ56))^2</f>
        <v>2.4812536026137545E-6</v>
      </c>
      <c r="AR56">
        <f>(2*('2000 250 200 15 PP'!AR56-'2000 250 200 0 PP'!AR56)/('2000 250 200 15 PP'!AR56+'2000 250 200 0 PP'!AR56))^2</f>
        <v>3.5888239867137577E-3</v>
      </c>
      <c r="AS56">
        <f>(2*('2000 250 200 15 PP'!AS56-'2000 250 200 0 PP'!AS56)/('2000 250 200 15 PP'!AS56+'2000 250 200 0 PP'!AS56))^2</f>
        <v>1.9330917668348049E-3</v>
      </c>
      <c r="AT56">
        <f>(2*('2000 250 200 15 PP'!AT56-'2000 250 200 0 PP'!AT56)/('2000 250 200 15 PP'!AT56+'2000 250 200 0 PP'!AT56))^2</f>
        <v>1.3437325442069301E-4</v>
      </c>
      <c r="AU56">
        <f>(2*('2000 250 200 15 PP'!AU56-'2000 250 200 0 PP'!AU56)/('2000 250 200 15 PP'!AU56+'2000 250 200 0 PP'!AU56))^2</f>
        <v>4.4342418413277716E-3</v>
      </c>
      <c r="AV56">
        <f>(2*('2000 250 200 15 PP'!AV56-'2000 250 200 0 PP'!AV56)/('2000 250 200 15 PP'!AV56+'2000 250 200 0 PP'!AV56))^2</f>
        <v>3.198407256952477E-3</v>
      </c>
      <c r="AW56">
        <f>(2*('2000 250 200 15 PP'!AW56-'2000 250 200 0 PP'!AW56)/('2000 250 200 15 PP'!AW56+'2000 250 200 0 PP'!AW56))^2</f>
        <v>5.0310871038736528E-3</v>
      </c>
      <c r="AX56">
        <f>('2000 250 200 15 PP'!AX56-'2000 250 200 0 PP'!AX56)^2</f>
        <v>1.4183294682372873E-5</v>
      </c>
      <c r="AY56">
        <f>('2000 250 200 15 PP'!AY56-'2000 250 200 0 PP'!AY56)^2</f>
        <v>1.8826885253239642E-6</v>
      </c>
      <c r="AZ56">
        <f>('2000 250 200 15 PP'!AZ56-'2000 250 200 0 PP'!AZ56)^2</f>
        <v>3.2639164001371053E-8</v>
      </c>
      <c r="BA56">
        <f>('2000 250 200 15 PP'!BA56-'2000 250 200 0 PP'!BA56)^2</f>
        <v>6.6439098259298751E-11</v>
      </c>
      <c r="BB56">
        <f>('2000 250 200 15 PP'!BB56-'2000 250 200 0 PP'!BB56)^2</f>
        <v>6.1435270132753628E-11</v>
      </c>
      <c r="BC56">
        <f>('2000 250 200 15 PP'!BC56-'2000 250 200 0 PP'!BC56)^2</f>
        <v>1.480180408616337E-10</v>
      </c>
      <c r="BD56">
        <f>('2000 250 200 15 PP'!BD56-'2000 250 200 0 PP'!BD56)^2</f>
        <v>2.9077417646593507E-10</v>
      </c>
      <c r="BE56">
        <f>('2000 250 200 15 PP'!BE56-'2000 250 200 0 PP'!BE56)^2</f>
        <v>3.5278508587605903E-10</v>
      </c>
      <c r="BF56">
        <f>('2000 250 200 15 PP'!BF56-'2000 250 200 0 PP'!BF56)^2</f>
        <v>1.5424433380169645E-5</v>
      </c>
      <c r="BG56">
        <f>('2000 250 200 15 PP'!BG56-'2000 250 200 0 PP'!BG56)^2</f>
        <v>1.9357450854186582E-6</v>
      </c>
      <c r="BH56">
        <f>('2000 250 200 15 PP'!BH56-'2000 250 200 0 PP'!BH56)^2</f>
        <v>3.1124666511475467E-8</v>
      </c>
      <c r="BI56">
        <f>('2000 250 200 15 PP'!BI56-'2000 250 200 0 PP'!BI56)^2</f>
        <v>1.167309427814297E-10</v>
      </c>
      <c r="BJ56">
        <f>('2000 250 200 15 PP'!BJ56-'2000 250 200 0 PP'!BJ56)^2</f>
        <v>3.9579882962349247E-12</v>
      </c>
      <c r="BK56">
        <f>('2000 250 200 15 PP'!BK56-'2000 250 200 0 PP'!BK56)^2</f>
        <v>9.6935207750040132E-12</v>
      </c>
      <c r="BL56">
        <f>('2000 250 200 15 PP'!BL56-'2000 250 200 0 PP'!BL56)^2</f>
        <v>3.5057368855802166E-11</v>
      </c>
      <c r="BM56">
        <f>('2000 250 200 15 PP'!BM56-'2000 250 200 0 PP'!BM56)^2</f>
        <v>1.2620877804393822E-5</v>
      </c>
      <c r="BN56">
        <f>('2000 250 200 15 PP'!BN56-'2000 250 200 0 PP'!BN56)^2</f>
        <v>1.6658410324102752E-6</v>
      </c>
      <c r="BO56">
        <f>('2000 250 200 15 PP'!BO56-'2000 250 200 0 PP'!BO56)^2</f>
        <v>2.5912350362587193E-8</v>
      </c>
      <c r="BP56">
        <f>('2000 250 200 15 PP'!BP56-'2000 250 200 0 PP'!BP56)^2</f>
        <v>1.0751830526938308E-10</v>
      </c>
      <c r="BQ56">
        <f>('2000 250 200 15 PP'!BQ56-'2000 250 200 0 PP'!BQ56)^2</f>
        <v>5.7361458683182693E-13</v>
      </c>
      <c r="BR56">
        <f>('2000 250 200 15 PP'!BR56-'2000 250 200 0 PP'!BR56)^2</f>
        <v>1.3534978557313361E-16</v>
      </c>
      <c r="BS56">
        <f>('2000 250 200 15 PP'!BS56-'2000 250 200 0 PP'!BS56)^2</f>
        <v>9.4437174778646729E-6</v>
      </c>
      <c r="BT56">
        <f>('2000 250 200 15 PP'!BT56-'2000 250 200 0 PP'!BT56)^2</f>
        <v>1.4008704189160018E-6</v>
      </c>
      <c r="BU56">
        <f>('2000 250 200 15 PP'!BU56-'2000 250 200 0 PP'!BU56)^2</f>
        <v>2.1683820593056173E-8</v>
      </c>
      <c r="BV56">
        <f>('2000 250 200 15 PP'!BV56-'2000 250 200 0 PP'!BV56)^2</f>
        <v>9.5371009394333745E-11</v>
      </c>
      <c r="BW56">
        <f>('2000 250 200 15 PP'!BW56-'2000 250 200 0 PP'!BW56)^2</f>
        <v>1.1596042237192236E-12</v>
      </c>
      <c r="BX56">
        <f>('2000 250 200 15 PP'!BX56-'2000 250 200 0 PP'!BX56)^2</f>
        <v>6.6662577121864565E-6</v>
      </c>
      <c r="BY56">
        <f>('2000 250 200 15 PP'!BY56-'2000 250 200 0 PP'!BY56)^2</f>
        <v>1.1768305348312927E-6</v>
      </c>
      <c r="BZ56">
        <f>('2000 250 200 15 PP'!BZ56-'2000 250 200 0 PP'!BZ56)^2</f>
        <v>1.8451135650630982E-8</v>
      </c>
      <c r="CA56">
        <f>('2000 250 200 15 PP'!CA56-'2000 250 200 0 PP'!CA56)^2</f>
        <v>9.4907927061183161E-11</v>
      </c>
      <c r="CB56">
        <f>('2000 250 200 15 PP'!CB56-'2000 250 200 0 PP'!CB56)^2</f>
        <v>4.4340269780220742E-6</v>
      </c>
      <c r="CC56">
        <f>('2000 250 200 15 PP'!CC56-'2000 250 200 0 PP'!CC56)^2</f>
        <v>9.9055784960413013E-7</v>
      </c>
      <c r="CD56">
        <f>('2000 250 200 15 PP'!CD56-'2000 250 200 0 PP'!CD56)^2</f>
        <v>1.5844995241893842E-8</v>
      </c>
      <c r="CE56">
        <f>('2000 250 200 15 PP'!CE56-'2000 250 200 0 PP'!CE56)^2</f>
        <v>2.7336681171682E-6</v>
      </c>
      <c r="CF56">
        <f>('2000 250 200 15 PP'!CF56-'2000 250 200 0 PP'!CF56)^2</f>
        <v>8.3518712693071774E-7</v>
      </c>
      <c r="CG56">
        <f>('2000 250 200 15 PP'!CG56-'2000 250 200 0 PP'!CG56)^2</f>
        <v>1.507754036300239E-6</v>
      </c>
    </row>
    <row r="57" spans="1:85">
      <c r="A57">
        <f>'2000 250 200 1'!A58</f>
        <v>54</v>
      </c>
      <c r="B57">
        <f t="shared" si="6"/>
        <v>-540</v>
      </c>
      <c r="C57">
        <f>'2000 250 200 1'!B58</f>
        <v>0.51200000000000001</v>
      </c>
      <c r="D57">
        <f t="shared" si="7"/>
        <v>-0.29073003902416922</v>
      </c>
      <c r="E57">
        <f>(2*('2000 250 200 15 PP'!E57-'2000 250 200 0 PP'!E57)/('2000 250 200 15 PP'!E57+'2000 250 200 0 PP'!E57))^2</f>
        <v>2.2442529336604212E-4</v>
      </c>
      <c r="F57">
        <f>(2*('2000 250 200 15 PP'!F57-'2000 250 200 0 PP'!F57)/('2000 250 200 15 PP'!F57+'2000 250 200 0 PP'!F57))^2</f>
        <v>2.8361578180182383E-5</v>
      </c>
      <c r="G57">
        <f>(2*('2000 250 200 15 PP'!G57-'2000 250 200 0 PP'!G57)/('2000 250 200 15 PP'!G57+'2000 250 200 0 PP'!G57))^2</f>
        <v>2.0119774249139645E-6</v>
      </c>
      <c r="H57">
        <f>(2*('2000 250 200 15 PP'!H57-'2000 250 200 0 PP'!H57)/('2000 250 200 15 PP'!H57+'2000 250 200 0 PP'!H57))^2</f>
        <v>6.1248240917197701E-7</v>
      </c>
      <c r="I57">
        <f>(2*('2000 250 200 15 PP'!I57-'2000 250 200 0 PP'!I57)/('2000 250 200 15 PP'!I57+'2000 250 200 0 PP'!I57))^2</f>
        <v>5.3460614104746929E-7</v>
      </c>
      <c r="J57">
        <f>(2*('2000 250 200 15 PP'!J57-'2000 250 200 0 PP'!J57)/('2000 250 200 15 PP'!J57+'2000 250 200 0 PP'!J57))^2</f>
        <v>5.3654443620866393E-7</v>
      </c>
      <c r="K57">
        <f>(2*('2000 250 200 15 PP'!K57-'2000 250 200 0 PP'!K57)/('2000 250 200 15 PP'!K57+'2000 250 200 0 PP'!K57))^2</f>
        <v>5.6604917100798045E-7</v>
      </c>
      <c r="L57">
        <f>(2*('2000 250 200 15 PP'!L57-'2000 250 200 0 PP'!L57)/('2000 250 200 15 PP'!L57+'2000 250 200 0 PP'!L57))^2</f>
        <v>6.1529732770383981E-7</v>
      </c>
      <c r="M57">
        <f>(2*('2000 250 200 15 PP'!M57-'2000 250 200 0 PP'!M57)/('2000 250 200 15 PP'!M57+'2000 250 200 0 PP'!M57))^2</f>
        <v>6.6817462965224628E-7</v>
      </c>
      <c r="N57">
        <f>(2*('2000 250 200 15 PP'!N57-'2000 250 200 0 PP'!N57)/('2000 250 200 15 PP'!N57+'2000 250 200 0 PP'!N57))^2</f>
        <v>5.1524024806091158E-4</v>
      </c>
      <c r="O57">
        <f>(2*('2000 250 200 15 PP'!O57-'2000 250 200 0 PP'!O57)/('2000 250 200 15 PP'!O57+'2000 250 200 0 PP'!O57))^2</f>
        <v>8.8402485225012295E-5</v>
      </c>
      <c r="P57">
        <f>(2*('2000 250 200 15 PP'!P57-'2000 250 200 0 PP'!P57)/('2000 250 200 15 PP'!P57+'2000 250 200 0 PP'!P57))^2</f>
        <v>5.211482923922656E-6</v>
      </c>
      <c r="Q57">
        <f>(2*('2000 250 200 15 PP'!Q57-'2000 250 200 0 PP'!Q57)/('2000 250 200 15 PP'!Q57+'2000 250 200 0 PP'!Q57))^2</f>
        <v>7.5639053352294569E-7</v>
      </c>
      <c r="R57">
        <f>(2*('2000 250 200 15 PP'!R57-'2000 250 200 0 PP'!R57)/('2000 250 200 15 PP'!R57+'2000 250 200 0 PP'!R57))^2</f>
        <v>5.3069312851053726E-7</v>
      </c>
      <c r="S57">
        <f>(2*('2000 250 200 15 PP'!S57-'2000 250 200 0 PP'!S57)/('2000 250 200 15 PP'!S57+'2000 250 200 0 PP'!S57))^2</f>
        <v>4.7023408413003156E-7</v>
      </c>
      <c r="T57">
        <f>(2*('2000 250 200 15 PP'!T57-'2000 250 200 0 PP'!T57)/('2000 250 200 15 PP'!T57+'2000 250 200 0 PP'!T57))^2</f>
        <v>4.4419082872984615E-7</v>
      </c>
      <c r="U57">
        <f>(2*('2000 250 200 15 PP'!U57-'2000 250 200 0 PP'!U57)/('2000 250 200 15 PP'!U57+'2000 250 200 0 PP'!U57))^2</f>
        <v>4.6948053436585102E-7</v>
      </c>
      <c r="V57">
        <f>(2*('2000 250 200 15 PP'!V57-'2000 250 200 0 PP'!V57)/('2000 250 200 15 PP'!V57+'2000 250 200 0 PP'!V57))^2</f>
        <v>9.7610777054500967E-4</v>
      </c>
      <c r="W57">
        <f>(2*('2000 250 200 15 PP'!W57-'2000 250 200 0 PP'!W57)/('2000 250 200 15 PP'!W57+'2000 250 200 0 PP'!W57))^2</f>
        <v>2.2639489310504398E-4</v>
      </c>
      <c r="X57">
        <f>(2*('2000 250 200 15 PP'!X57-'2000 250 200 0 PP'!X57)/('2000 250 200 15 PP'!X57+'2000 250 200 0 PP'!X57))^2</f>
        <v>1.3865689231864683E-5</v>
      </c>
      <c r="Y57">
        <f>(2*('2000 250 200 15 PP'!Y57-'2000 250 200 0 PP'!Y57)/('2000 250 200 15 PP'!Y57+'2000 250 200 0 PP'!Y57))^2</f>
        <v>1.10099663094261E-6</v>
      </c>
      <c r="Z57">
        <f>(2*('2000 250 200 15 PP'!Z57-'2000 250 200 0 PP'!Z57)/('2000 250 200 15 PP'!Z57+'2000 250 200 0 PP'!Z57))^2</f>
        <v>6.2983175989660618E-7</v>
      </c>
      <c r="AA57">
        <f>(2*('2000 250 200 15 PP'!AA57-'2000 250 200 0 PP'!AA57)/('2000 250 200 15 PP'!AA57+'2000 250 200 0 PP'!AA57))^2</f>
        <v>5.1823747345330636E-7</v>
      </c>
      <c r="AB57">
        <f>(2*('2000 250 200 15 PP'!AB57-'2000 250 200 0 PP'!AB57)/('2000 250 200 15 PP'!AB57+'2000 250 200 0 PP'!AB57))^2</f>
        <v>3.9520463548822865E-7</v>
      </c>
      <c r="AC57">
        <f>(2*('2000 250 200 15 PP'!AC57-'2000 250 200 0 PP'!AC57)/('2000 250 200 15 PP'!AC57+'2000 250 200 0 PP'!AC57))^2</f>
        <v>1.6233212378110402E-3</v>
      </c>
      <c r="AD57">
        <f>(2*('2000 250 200 15 PP'!AD57-'2000 250 200 0 PP'!AD57)/('2000 250 200 15 PP'!AD57+'2000 250 200 0 PP'!AD57))^2</f>
        <v>5.0013224923990923E-4</v>
      </c>
      <c r="AE57">
        <f>(2*('2000 250 200 15 PP'!AE57-'2000 250 200 0 PP'!AE57)/('2000 250 200 15 PP'!AE57+'2000 250 200 0 PP'!AE57))^2</f>
        <v>3.4827073364934493E-5</v>
      </c>
      <c r="AF57">
        <f>(2*('2000 250 200 15 PP'!AF57-'2000 250 200 0 PP'!AF57)/('2000 250 200 15 PP'!AF57+'2000 250 200 0 PP'!AF57))^2</f>
        <v>1.7133909517855624E-6</v>
      </c>
      <c r="AG57">
        <f>(2*('2000 250 200 15 PP'!AG57-'2000 250 200 0 PP'!AG57)/('2000 250 200 15 PP'!AG57+'2000 250 200 0 PP'!AG57))^2</f>
        <v>7.8059509541620677E-7</v>
      </c>
      <c r="AH57">
        <f>(2*('2000 250 200 15 PP'!AH57-'2000 250 200 0 PP'!AH57)/('2000 250 200 15 PP'!AH57+'2000 250 200 0 PP'!AH57))^2</f>
        <v>7.2160820835151626E-7</v>
      </c>
      <c r="AI57">
        <f>(2*('2000 250 200 15 PP'!AI57-'2000 250 200 0 PP'!AI57)/('2000 250 200 15 PP'!AI57+'2000 250 200 0 PP'!AI57))^2</f>
        <v>2.4500751504570937E-3</v>
      </c>
      <c r="AJ57">
        <f>(2*('2000 250 200 15 PP'!AJ57-'2000 250 200 0 PP'!AJ57)/('2000 250 200 15 PP'!AJ57+'2000 250 200 0 PP'!AJ57))^2</f>
        <v>9.9044843570038322E-4</v>
      </c>
      <c r="AK57">
        <f>(2*('2000 250 200 15 PP'!AK57-'2000 250 200 0 PP'!AK57)/('2000 250 200 15 PP'!AK57+'2000 250 200 0 PP'!AK57))^2</f>
        <v>8.1256471435906436E-5</v>
      </c>
      <c r="AL57">
        <f>(2*('2000 250 200 15 PP'!AL57-'2000 250 200 0 PP'!AL57)/('2000 250 200 15 PP'!AL57+'2000 250 200 0 PP'!AL57))^2</f>
        <v>2.7823595305759136E-6</v>
      </c>
      <c r="AM57">
        <f>(2*('2000 250 200 15 PP'!AM57-'2000 250 200 0 PP'!AM57)/('2000 250 200 15 PP'!AM57+'2000 250 200 0 PP'!AM57))^2</f>
        <v>8.4283458234381341E-7</v>
      </c>
      <c r="AN57">
        <f>(2*('2000 250 200 15 PP'!AN57-'2000 250 200 0 PP'!AN57)/('2000 250 200 15 PP'!AN57+'2000 250 200 0 PP'!AN57))^2</f>
        <v>3.4110852572933523E-3</v>
      </c>
      <c r="AO57">
        <f>(2*('2000 250 200 15 PP'!AO57-'2000 250 200 0 PP'!AO57)/('2000 250 200 15 PP'!AO57+'2000 250 200 0 PP'!AO57))^2</f>
        <v>1.8079342815972804E-3</v>
      </c>
      <c r="AP57">
        <f>(2*('2000 250 200 15 PP'!AP57-'2000 250 200 0 PP'!AP57)/('2000 250 200 15 PP'!AP57+'2000 250 200 0 PP'!AP57))^2</f>
        <v>1.7646333945650161E-4</v>
      </c>
      <c r="AQ57">
        <f>(2*('2000 250 200 15 PP'!AQ57-'2000 250 200 0 PP'!AQ57)/('2000 250 200 15 PP'!AQ57+'2000 250 200 0 PP'!AQ57))^2</f>
        <v>4.8778461271500259E-6</v>
      </c>
      <c r="AR57">
        <f>(2*('2000 250 200 15 PP'!AR57-'2000 250 200 0 PP'!AR57)/('2000 250 200 15 PP'!AR57+'2000 250 200 0 PP'!AR57))^2</f>
        <v>4.3915480764450572E-3</v>
      </c>
      <c r="AS57">
        <f>(2*('2000 250 200 15 PP'!AS57-'2000 250 200 0 PP'!AS57)/('2000 250 200 15 PP'!AS57+'2000 250 200 0 PP'!AS57))^2</f>
        <v>3.1052571355350677E-3</v>
      </c>
      <c r="AT57">
        <f>(2*('2000 250 200 15 PP'!AT57-'2000 250 200 0 PP'!AT57)/('2000 250 200 15 PP'!AT57+'2000 250 200 0 PP'!AT57))^2</f>
        <v>3.5845508181246781E-4</v>
      </c>
      <c r="AU57">
        <f>(2*('2000 250 200 15 PP'!AU57-'2000 250 200 0 PP'!AU57)/('2000 250 200 15 PP'!AU57+'2000 250 200 0 PP'!AU57))^2</f>
        <v>5.1445888089554038E-3</v>
      </c>
      <c r="AV57">
        <f>(2*('2000 250 200 15 PP'!AV57-'2000 250 200 0 PP'!AV57)/('2000 250 200 15 PP'!AV57+'2000 250 200 0 PP'!AV57))^2</f>
        <v>5.1016956989602029E-3</v>
      </c>
      <c r="AW57">
        <f>(2*('2000 250 200 15 PP'!AW57-'2000 250 200 0 PP'!AW57)/('2000 250 200 15 PP'!AW57+'2000 250 200 0 PP'!AW57))^2</f>
        <v>5.1690852495473128E-3</v>
      </c>
      <c r="AX57">
        <f>('2000 250 200 15 PP'!AX57-'2000 250 200 0 PP'!AX57)^2</f>
        <v>1.6916253055116838E-5</v>
      </c>
      <c r="AY57">
        <f>('2000 250 200 15 PP'!AY57-'2000 250 200 0 PP'!AY57)^2</f>
        <v>3.0573931772544236E-6</v>
      </c>
      <c r="AZ57">
        <f>('2000 250 200 15 PP'!AZ57-'2000 250 200 0 PP'!AZ57)^2</f>
        <v>8.6983497776956993E-8</v>
      </c>
      <c r="BA57">
        <f>('2000 250 200 15 PP'!BA57-'2000 250 200 0 PP'!BA57)^2</f>
        <v>5.9464187272756994E-10</v>
      </c>
      <c r="BB57">
        <f>('2000 250 200 15 PP'!BB57-'2000 250 200 0 PP'!BB57)^2</f>
        <v>4.0470283564775778E-13</v>
      </c>
      <c r="BC57">
        <f>('2000 250 200 15 PP'!BC57-'2000 250 200 0 PP'!BC57)^2</f>
        <v>9.2738550644658503E-11</v>
      </c>
      <c r="BD57">
        <f>('2000 250 200 15 PP'!BD57-'2000 250 200 0 PP'!BD57)^2</f>
        <v>2.4420746231861123E-10</v>
      </c>
      <c r="BE57">
        <f>('2000 250 200 15 PP'!BE57-'2000 250 200 0 PP'!BE57)^2</f>
        <v>2.614548030807618E-10</v>
      </c>
      <c r="BF57">
        <f>('2000 250 200 15 PP'!BF57-'2000 250 200 0 PP'!BF57)^2</f>
        <v>1.7515225961624429E-5</v>
      </c>
      <c r="BG57">
        <f>('2000 250 200 15 PP'!BG57-'2000 250 200 0 PP'!BG57)^2</f>
        <v>3.060489746410047E-6</v>
      </c>
      <c r="BH57">
        <f>('2000 250 200 15 PP'!BH57-'2000 250 200 0 PP'!BH57)^2</f>
        <v>8.0617175733707853E-8</v>
      </c>
      <c r="BI57">
        <f>('2000 250 200 15 PP'!BI57-'2000 250 200 0 PP'!BI57)^2</f>
        <v>5.4521192306736179E-10</v>
      </c>
      <c r="BJ57">
        <f>('2000 250 200 15 PP'!BJ57-'2000 250 200 0 PP'!BJ57)^2</f>
        <v>1.235488827641012E-11</v>
      </c>
      <c r="BK57">
        <f>('2000 250 200 15 PP'!BK57-'2000 250 200 0 PP'!BK57)^2</f>
        <v>2.254784041505453E-12</v>
      </c>
      <c r="BL57">
        <f>('2000 250 200 15 PP'!BL57-'2000 250 200 0 PP'!BL57)^2</f>
        <v>3.4980675812789732E-11</v>
      </c>
      <c r="BM57">
        <f>('2000 250 200 15 PP'!BM57-'2000 250 200 0 PP'!BM57)^2</f>
        <v>1.34395411217693E-5</v>
      </c>
      <c r="BN57">
        <f>('2000 250 200 15 PP'!BN57-'2000 250 200 0 PP'!BN57)^2</f>
        <v>2.5438786344560782E-6</v>
      </c>
      <c r="BO57">
        <f>('2000 250 200 15 PP'!BO57-'2000 250 200 0 PP'!BO57)^2</f>
        <v>6.593234770878952E-8</v>
      </c>
      <c r="BP57">
        <f>('2000 250 200 15 PP'!BP57-'2000 250 200 0 PP'!BP57)^2</f>
        <v>3.6575615935466883E-10</v>
      </c>
      <c r="BQ57">
        <f>('2000 250 200 15 PP'!BQ57-'2000 250 200 0 PP'!BQ57)^2</f>
        <v>1.1199835081117878E-11</v>
      </c>
      <c r="BR57">
        <f>('2000 250 200 15 PP'!BR57-'2000 250 200 0 PP'!BR57)^2</f>
        <v>2.3119957831568153E-12</v>
      </c>
      <c r="BS57">
        <f>('2000 250 200 15 PP'!BS57-'2000 250 200 0 PP'!BS57)^2</f>
        <v>9.2880209855960004E-6</v>
      </c>
      <c r="BT57">
        <f>('2000 250 200 15 PP'!BT57-'2000 250 200 0 PP'!BT57)^2</f>
        <v>2.0566058472217927E-6</v>
      </c>
      <c r="BU57">
        <f>('2000 250 200 15 PP'!BU57-'2000 250 200 0 PP'!BU57)^2</f>
        <v>5.4707101459476454E-8</v>
      </c>
      <c r="BV57">
        <f>('2000 250 200 15 PP'!BV57-'2000 250 200 0 PP'!BV57)^2</f>
        <v>2.4424396407960467E-10</v>
      </c>
      <c r="BW57">
        <f>('2000 250 200 15 PP'!BW57-'2000 250 200 0 PP'!BW57)^2</f>
        <v>3.2403916099791382E-12</v>
      </c>
      <c r="BX57">
        <f>('2000 250 200 15 PP'!BX57-'2000 250 200 0 PP'!BX57)^2</f>
        <v>5.9300100546106356E-6</v>
      </c>
      <c r="BY57">
        <f>('2000 250 200 15 PP'!BY57-'2000 250 200 0 PP'!BY57)^2</f>
        <v>1.6524848061364646E-6</v>
      </c>
      <c r="BZ57">
        <f>('2000 250 200 15 PP'!BZ57-'2000 250 200 0 PP'!BZ57)^2</f>
        <v>4.6636745686667578E-8</v>
      </c>
      <c r="CA57">
        <f>('2000 250 200 15 PP'!CA57-'2000 250 200 0 PP'!CA57)^2</f>
        <v>1.8462941368187163E-10</v>
      </c>
      <c r="CB57">
        <f>('2000 250 200 15 PP'!CB57-'2000 250 200 0 PP'!CB57)^2</f>
        <v>3.4509853396832582E-6</v>
      </c>
      <c r="CC57">
        <f>('2000 250 200 15 PP'!CC57-'2000 250 200 0 PP'!CC57)^2</f>
        <v>1.3216491515112357E-6</v>
      </c>
      <c r="CD57">
        <f>('2000 250 200 15 PP'!CD57-'2000 250 200 0 PP'!CD57)^2</f>
        <v>4.0575501896099179E-8</v>
      </c>
      <c r="CE57">
        <f>('2000 250 200 15 PP'!CE57-'2000 250 200 0 PP'!CE57)^2</f>
        <v>1.7543875365092377E-6</v>
      </c>
      <c r="CF57">
        <f>('2000 250 200 15 PP'!CF57-'2000 250 200 0 PP'!CF57)^2</f>
        <v>1.0496990790831046E-6</v>
      </c>
      <c r="CG57">
        <f>('2000 250 200 15 PP'!CG57-'2000 250 200 0 PP'!CG57)^2</f>
        <v>7.0337042280123756E-7</v>
      </c>
    </row>
    <row r="58" spans="1:85">
      <c r="A58">
        <f>'2000 250 200 1'!A59</f>
        <v>55</v>
      </c>
      <c r="B58">
        <f t="shared" si="6"/>
        <v>-550</v>
      </c>
      <c r="C58">
        <f>'2000 250 200 1'!B59</f>
        <v>0.57469999999999999</v>
      </c>
      <c r="D58">
        <f t="shared" si="7"/>
        <v>-0.24055880286630241</v>
      </c>
      <c r="E58">
        <f>(2*('2000 250 200 15 PP'!E58-'2000 250 200 0 PP'!E58)/('2000 250 200 15 PP'!E58+'2000 250 200 0 PP'!E58))^2</f>
        <v>2.9648858349413774E-4</v>
      </c>
      <c r="F58">
        <f>(2*('2000 250 200 15 PP'!F58-'2000 250 200 0 PP'!F58)/('2000 250 200 15 PP'!F58+'2000 250 200 0 PP'!F58))^2</f>
        <v>4.7254021282657757E-5</v>
      </c>
      <c r="G58">
        <f>(2*('2000 250 200 15 PP'!G58-'2000 250 200 0 PP'!G58)/('2000 250 200 15 PP'!G58+'2000 250 200 0 PP'!G58))^2</f>
        <v>4.2236310525289188E-6</v>
      </c>
      <c r="H58">
        <f>(2*('2000 250 200 15 PP'!H58-'2000 250 200 0 PP'!H58)/('2000 250 200 15 PP'!H58+'2000 250 200 0 PP'!H58))^2</f>
        <v>1.1517715209888972E-6</v>
      </c>
      <c r="I58">
        <f>(2*('2000 250 200 15 PP'!I58-'2000 250 200 0 PP'!I58)/('2000 250 200 15 PP'!I58+'2000 250 200 0 PP'!I58))^2</f>
        <v>9.2533652351445868E-7</v>
      </c>
      <c r="J58">
        <f>(2*('2000 250 200 15 PP'!J58-'2000 250 200 0 PP'!J58)/('2000 250 200 15 PP'!J58+'2000 250 200 0 PP'!J58))^2</f>
        <v>8.9854750356428584E-7</v>
      </c>
      <c r="K58">
        <f>(2*('2000 250 200 15 PP'!K58-'2000 250 200 0 PP'!K58)/('2000 250 200 15 PP'!K58+'2000 250 200 0 PP'!K58))^2</f>
        <v>9.2916588075929191E-7</v>
      </c>
      <c r="L58">
        <f>(2*('2000 250 200 15 PP'!L58-'2000 250 200 0 PP'!L58)/('2000 250 200 15 PP'!L58+'2000 250 200 0 PP'!L58))^2</f>
        <v>9.8182145422114439E-7</v>
      </c>
      <c r="M58">
        <f>(2*('2000 250 200 15 PP'!M58-'2000 250 200 0 PP'!M58)/('2000 250 200 15 PP'!M58+'2000 250 200 0 PP'!M58))^2</f>
        <v>1.0306522268942134E-6</v>
      </c>
      <c r="N58">
        <f>(2*('2000 250 200 15 PP'!N58-'2000 250 200 0 PP'!N58)/('2000 250 200 15 PP'!N58+'2000 250 200 0 PP'!N58))^2</f>
        <v>6.726967622799929E-4</v>
      </c>
      <c r="O58">
        <f>(2*('2000 250 200 15 PP'!O58-'2000 250 200 0 PP'!O58)/('2000 250 200 15 PP'!O58+'2000 250 200 0 PP'!O58))^2</f>
        <v>1.4386385001538139E-4</v>
      </c>
      <c r="P58">
        <f>(2*('2000 250 200 15 PP'!P58-'2000 250 200 0 PP'!P58)/('2000 250 200 15 PP'!P58+'2000 250 200 0 PP'!P58))^2</f>
        <v>1.1536772729220901E-5</v>
      </c>
      <c r="Q58">
        <f>(2*('2000 250 200 15 PP'!Q58-'2000 250 200 0 PP'!Q58)/('2000 250 200 15 PP'!Q58+'2000 250 200 0 PP'!Q58))^2</f>
        <v>1.5924174723065968E-6</v>
      </c>
      <c r="R58">
        <f>(2*('2000 250 200 15 PP'!R58-'2000 250 200 0 PP'!R58)/('2000 250 200 15 PP'!R58+'2000 250 200 0 PP'!R58))^2</f>
        <v>9.8084257762507725E-7</v>
      </c>
      <c r="S58">
        <f>(2*('2000 250 200 15 PP'!S58-'2000 250 200 0 PP'!S58)/('2000 250 200 15 PP'!S58+'2000 250 200 0 PP'!S58))^2</f>
        <v>8.2845806849886019E-7</v>
      </c>
      <c r="T58">
        <f>(2*('2000 250 200 15 PP'!T58-'2000 250 200 0 PP'!T58)/('2000 250 200 15 PP'!T58+'2000 250 200 0 PP'!T58))^2</f>
        <v>7.9511291003704811E-7</v>
      </c>
      <c r="U58">
        <f>(2*('2000 250 200 15 PP'!U58-'2000 250 200 0 PP'!U58)/('2000 250 200 15 PP'!U58+'2000 250 200 0 PP'!U58))^2</f>
        <v>8.421100095831456E-7</v>
      </c>
      <c r="V58">
        <f>(2*('2000 250 200 15 PP'!V58-'2000 250 200 0 PP'!V58)/('2000 250 200 15 PP'!V58+'2000 250 200 0 PP'!V58))^2</f>
        <v>1.2651180307861026E-3</v>
      </c>
      <c r="W58">
        <f>(2*('2000 250 200 15 PP'!W58-'2000 250 200 0 PP'!W58)/('2000 250 200 15 PP'!W58+'2000 250 200 0 PP'!W58))^2</f>
        <v>3.6106942988860637E-4</v>
      </c>
      <c r="X58">
        <f>(2*('2000 250 200 15 PP'!X58-'2000 250 200 0 PP'!X58)/('2000 250 200 15 PP'!X58+'2000 250 200 0 PP'!X58))^2</f>
        <v>3.1240542000949356E-5</v>
      </c>
      <c r="Y58">
        <f>(2*('2000 250 200 15 PP'!Y58-'2000 250 200 0 PP'!Y58)/('2000 250 200 15 PP'!Y58+'2000 250 200 0 PP'!Y58))^2</f>
        <v>2.5854933557002855E-6</v>
      </c>
      <c r="Z58">
        <f>(2*('2000 250 200 15 PP'!Z58-'2000 250 200 0 PP'!Z58)/('2000 250 200 15 PP'!Z58+'2000 250 200 0 PP'!Z58))^2</f>
        <v>1.2381267473030186E-6</v>
      </c>
      <c r="AA58">
        <f>(2*('2000 250 200 15 PP'!AA58-'2000 250 200 0 PP'!AA58)/('2000 250 200 15 PP'!AA58+'2000 250 200 0 PP'!AA58))^2</f>
        <v>8.8934948476655766E-7</v>
      </c>
      <c r="AB58">
        <f>(2*('2000 250 200 15 PP'!AB58-'2000 250 200 0 PP'!AB58)/('2000 250 200 15 PP'!AB58+'2000 250 200 0 PP'!AB58))^2</f>
        <v>7.0414657689068504E-7</v>
      </c>
      <c r="AC58">
        <f>(2*('2000 250 200 15 PP'!AC58-'2000 250 200 0 PP'!AC58)/('2000 250 200 15 PP'!AC58+'2000 250 200 0 PP'!AC58))^2</f>
        <v>2.0930270514398345E-3</v>
      </c>
      <c r="AD58">
        <f>(2*('2000 250 200 15 PP'!AD58-'2000 250 200 0 PP'!AD58)/('2000 250 200 15 PP'!AD58+'2000 250 200 0 PP'!AD58))^2</f>
        <v>7.8513073128056755E-4</v>
      </c>
      <c r="AE58">
        <f>(2*('2000 250 200 15 PP'!AE58-'2000 250 200 0 PP'!AE58)/('2000 250 200 15 PP'!AE58+'2000 250 200 0 PP'!AE58))^2</f>
        <v>7.8650260305061252E-5</v>
      </c>
      <c r="AF58">
        <f>(2*('2000 250 200 15 PP'!AF58-'2000 250 200 0 PP'!AF58)/('2000 250 200 15 PP'!AF58+'2000 250 200 0 PP'!AF58))^2</f>
        <v>4.4616377339232618E-6</v>
      </c>
      <c r="AG58">
        <f>(2*('2000 250 200 15 PP'!AG58-'2000 250 200 0 PP'!AG58)/('2000 250 200 15 PP'!AG58+'2000 250 200 0 PP'!AG58))^2</f>
        <v>1.7420226338497899E-6</v>
      </c>
      <c r="AH58">
        <f>(2*('2000 250 200 15 PP'!AH58-'2000 250 200 0 PP'!AH58)/('2000 250 200 15 PP'!AH58+'2000 250 200 0 PP'!AH58))^2</f>
        <v>1.190075195910002E-6</v>
      </c>
      <c r="AI58">
        <f>(2*('2000 250 200 15 PP'!AI58-'2000 250 200 0 PP'!AI58)/('2000 250 200 15 PP'!AI58+'2000 250 200 0 PP'!AI58))^2</f>
        <v>3.1415633257686603E-3</v>
      </c>
      <c r="AJ58">
        <f>(2*('2000 250 200 15 PP'!AJ58-'2000 250 200 0 PP'!AJ58)/('2000 250 200 15 PP'!AJ58+'2000 250 200 0 PP'!AJ58))^2</f>
        <v>1.537089542606685E-3</v>
      </c>
      <c r="AK58">
        <f>(2*('2000 250 200 15 PP'!AK58-'2000 250 200 0 PP'!AK58)/('2000 250 200 15 PP'!AK58+'2000 250 200 0 PP'!AK58))^2</f>
        <v>1.8295979262348145E-4</v>
      </c>
      <c r="AL58">
        <f>(2*('2000 250 200 15 PP'!AL58-'2000 250 200 0 PP'!AL58)/('2000 250 200 15 PP'!AL58+'2000 250 200 0 PP'!AL58))^2</f>
        <v>7.7463414443149944E-6</v>
      </c>
      <c r="AM58">
        <f>(2*('2000 250 200 15 PP'!AM58-'2000 250 200 0 PP'!AM58)/('2000 250 200 15 PP'!AM58+'2000 250 200 0 PP'!AM58))^2</f>
        <v>2.410121320318854E-6</v>
      </c>
      <c r="AN58">
        <f>(2*('2000 250 200 15 PP'!AN58-'2000 250 200 0 PP'!AN58)/('2000 250 200 15 PP'!AN58+'2000 250 200 0 PP'!AN58))^2</f>
        <v>4.3303070794781942E-3</v>
      </c>
      <c r="AO58">
        <f>(2*('2000 250 200 15 PP'!AO58-'2000 250 200 0 PP'!AO58)/('2000 250 200 15 PP'!AO58+'2000 250 200 0 PP'!AO58))^2</f>
        <v>2.7851331173063534E-3</v>
      </c>
      <c r="AP58">
        <f>(2*('2000 250 200 15 PP'!AP58-'2000 250 200 0 PP'!AP58)/('2000 250 200 15 PP'!AP58+'2000 250 200 0 PP'!AP58))^2</f>
        <v>3.9703000561694369E-4</v>
      </c>
      <c r="AQ58">
        <f>(2*('2000 250 200 15 PP'!AQ58-'2000 250 200 0 PP'!AQ58)/('2000 250 200 15 PP'!AQ58+'2000 250 200 0 PP'!AQ58))^2</f>
        <v>1.3502504608066949E-5</v>
      </c>
      <c r="AR58">
        <f>(2*('2000 250 200 15 PP'!AR58-'2000 250 200 0 PP'!AR58)/('2000 250 200 15 PP'!AR58+'2000 250 200 0 PP'!AR58))^2</f>
        <v>5.4399113775136466E-3</v>
      </c>
      <c r="AS58">
        <f>(2*('2000 250 200 15 PP'!AS58-'2000 250 200 0 PP'!AS58)/('2000 250 200 15 PP'!AS58+'2000 250 200 0 PP'!AS58))^2</f>
        <v>4.7660828894066226E-3</v>
      </c>
      <c r="AT58">
        <f>(2*('2000 250 200 15 PP'!AT58-'2000 250 200 0 PP'!AT58)/('2000 250 200 15 PP'!AT58+'2000 250 200 0 PP'!AT58))^2</f>
        <v>8.1243719449302742E-4</v>
      </c>
      <c r="AU58">
        <f>(2*('2000 250 200 15 PP'!AU58-'2000 250 200 0 PP'!AU58)/('2000 250 200 15 PP'!AU58+'2000 250 200 0 PP'!AU58))^2</f>
        <v>5.9304541681575685E-3</v>
      </c>
      <c r="AV58">
        <f>(2*('2000 250 200 15 PP'!AV58-'2000 250 200 0 PP'!AV58)/('2000 250 200 15 PP'!AV58+'2000 250 200 0 PP'!AV58))^2</f>
        <v>7.8264824764935625E-3</v>
      </c>
      <c r="AW58">
        <f>(2*('2000 250 200 15 PP'!AW58-'2000 250 200 0 PP'!AW58)/('2000 250 200 15 PP'!AW58+'2000 250 200 0 PP'!AW58))^2</f>
        <v>4.490012999078077E-3</v>
      </c>
      <c r="AX58">
        <f>('2000 250 200 15 PP'!AX58-'2000 250 200 0 PP'!AX58)^2</f>
        <v>1.9849895265569956E-5</v>
      </c>
      <c r="AY58">
        <f>('2000 250 200 15 PP'!AY58-'2000 250 200 0 PP'!AY58)^2</f>
        <v>4.677635114780795E-6</v>
      </c>
      <c r="AZ58">
        <f>('2000 250 200 15 PP'!AZ58-'2000 250 200 0 PP'!AZ58)^2</f>
        <v>2.0768424459939853E-7</v>
      </c>
      <c r="BA58">
        <f>('2000 250 200 15 PP'!BA58-'2000 250 200 0 PP'!BA58)^2</f>
        <v>2.7822611527718423E-9</v>
      </c>
      <c r="BB58">
        <f>('2000 250 200 15 PP'!BB58-'2000 250 200 0 PP'!BB58)^2</f>
        <v>4.5410777604707425E-11</v>
      </c>
      <c r="BC58">
        <f>('2000 250 200 15 PP'!BC58-'2000 250 200 0 PP'!BC58)^2</f>
        <v>6.0248426303965761E-11</v>
      </c>
      <c r="BD58">
        <f>('2000 250 200 15 PP'!BD58-'2000 250 200 0 PP'!BD58)^2</f>
        <v>1.7254675254526239E-10</v>
      </c>
      <c r="BE58">
        <f>('2000 250 200 15 PP'!BE58-'2000 250 200 0 PP'!BE58)^2</f>
        <v>1.4216654319814997E-10</v>
      </c>
      <c r="BF58">
        <f>('2000 250 200 15 PP'!BF58-'2000 250 200 0 PP'!BF58)^2</f>
        <v>1.9437624872996781E-5</v>
      </c>
      <c r="BG58">
        <f>('2000 250 200 15 PP'!BG58-'2000 250 200 0 PP'!BG58)^2</f>
        <v>4.5345878403566217E-6</v>
      </c>
      <c r="BH58">
        <f>('2000 250 200 15 PP'!BH58-'2000 250 200 0 PP'!BH58)^2</f>
        <v>1.8753784272923666E-7</v>
      </c>
      <c r="BI58">
        <f>('2000 250 200 15 PP'!BI58-'2000 250 200 0 PP'!BI58)^2</f>
        <v>2.2369402201106496E-9</v>
      </c>
      <c r="BJ58">
        <f>('2000 250 200 15 PP'!BJ58-'2000 250 200 0 PP'!BJ58)^2</f>
        <v>8.9452837984656816E-11</v>
      </c>
      <c r="BK58">
        <f>('2000 250 200 15 PP'!BK58-'2000 250 200 0 PP'!BK58)^2</f>
        <v>9.2898855845480896E-13</v>
      </c>
      <c r="BL58">
        <f>('2000 250 200 15 PP'!BL58-'2000 250 200 0 PP'!BL58)^2</f>
        <v>3.3117881675842939E-11</v>
      </c>
      <c r="BM58">
        <f>('2000 250 200 15 PP'!BM58-'2000 250 200 0 PP'!BM58)^2</f>
        <v>1.3875985663046572E-5</v>
      </c>
      <c r="BN58">
        <f>('2000 250 200 15 PP'!BN58-'2000 250 200 0 PP'!BN58)^2</f>
        <v>3.6151890099164964E-6</v>
      </c>
      <c r="BO58">
        <f>('2000 250 200 15 PP'!BO58-'2000 250 200 0 PP'!BO58)^2</f>
        <v>1.4918728322176807E-7</v>
      </c>
      <c r="BP58">
        <f>('2000 250 200 15 PP'!BP58-'2000 250 200 0 PP'!BP58)^2</f>
        <v>1.4488373492261052E-9</v>
      </c>
      <c r="BQ58">
        <f>('2000 250 200 15 PP'!BQ58-'2000 250 200 0 PP'!BQ58)^2</f>
        <v>7.188341615720023E-11</v>
      </c>
      <c r="BR58">
        <f>('2000 250 200 15 PP'!BR58-'2000 250 200 0 PP'!BR58)^2</f>
        <v>4.2123613645320177E-12</v>
      </c>
      <c r="BS58">
        <f>('2000 250 200 15 PP'!BS58-'2000 250 200 0 PP'!BS58)^2</f>
        <v>8.7511703320813979E-6</v>
      </c>
      <c r="BT58">
        <f>('2000 250 200 15 PP'!BT58-'2000 250 200 0 PP'!BT58)^2</f>
        <v>2.7871541746440125E-6</v>
      </c>
      <c r="BU58">
        <f>('2000 250 200 15 PP'!BU58-'2000 250 200 0 PP'!BU58)^2</f>
        <v>1.2042003607728878E-7</v>
      </c>
      <c r="BV58">
        <f>('2000 250 200 15 PP'!BV58-'2000 250 200 0 PP'!BV58)^2</f>
        <v>9.2187871902192387E-10</v>
      </c>
      <c r="BW58">
        <f>('2000 250 200 15 PP'!BW58-'2000 250 200 0 PP'!BW58)^2</f>
        <v>3.8928441053972507E-11</v>
      </c>
      <c r="BX58">
        <f>('2000 250 200 15 PP'!BX58-'2000 250 200 0 PP'!BX58)^2</f>
        <v>4.9488324916334961E-6</v>
      </c>
      <c r="BY58">
        <f>('2000 250 200 15 PP'!BY58-'2000 250 200 0 PP'!BY58)^2</f>
        <v>2.1230216432935199E-6</v>
      </c>
      <c r="BZ58">
        <f>('2000 250 200 15 PP'!BZ58-'2000 250 200 0 PP'!BZ58)^2</f>
        <v>1.0013353176117202E-7</v>
      </c>
      <c r="CA58">
        <f>('2000 250 200 15 PP'!CA58-'2000 250 200 0 PP'!CA58)^2</f>
        <v>6.182747038110552E-10</v>
      </c>
      <c r="CB58">
        <f>('2000 250 200 15 PP'!CB58-'2000 250 200 0 PP'!CB58)^2</f>
        <v>2.4155109819598428E-6</v>
      </c>
      <c r="CC58">
        <f>('2000 250 200 15 PP'!CC58-'2000 250 200 0 PP'!CC58)^2</f>
        <v>1.5974790737170025E-6</v>
      </c>
      <c r="CD58">
        <f>('2000 250 200 15 PP'!CD58-'2000 250 200 0 PP'!CD58)^2</f>
        <v>8.5456444677413346E-8</v>
      </c>
      <c r="CE58">
        <f>('2000 250 200 15 PP'!CE58-'2000 250 200 0 PP'!CE58)^2</f>
        <v>9.1264652853636621E-7</v>
      </c>
      <c r="CF58">
        <f>('2000 250 200 15 PP'!CF58-'2000 250 200 0 PP'!CF58)^2</f>
        <v>1.1809638415208609E-6</v>
      </c>
      <c r="CG58">
        <f>('2000 250 200 15 PP'!CG58-'2000 250 200 0 PP'!CG58)^2</f>
        <v>1.845876309407556E-7</v>
      </c>
    </row>
    <row r="59" spans="1:85">
      <c r="A59">
        <f>'2000 250 200 1'!A60</f>
        <v>56</v>
      </c>
      <c r="B59">
        <f t="shared" si="6"/>
        <v>-560</v>
      </c>
      <c r="C59">
        <f>'2000 250 200 1'!B60</f>
        <v>0.64510000000000001</v>
      </c>
      <c r="D59">
        <f t="shared" si="7"/>
        <v>-0.19037295810595026</v>
      </c>
      <c r="E59">
        <f>(2*('2000 250 200 15 PP'!E59-'2000 250 200 0 PP'!E59)/('2000 250 200 15 PP'!E59+'2000 250 200 0 PP'!E59))^2</f>
        <v>3.8592963919956689E-4</v>
      </c>
      <c r="F59">
        <f>(2*('2000 250 200 15 PP'!F59-'2000 250 200 0 PP'!F59)/('2000 250 200 15 PP'!F59+'2000 250 200 0 PP'!F59))^2</f>
        <v>7.4761970935627713E-5</v>
      </c>
      <c r="G59">
        <f>(2*('2000 250 200 15 PP'!G59-'2000 250 200 0 PP'!G59)/('2000 250 200 15 PP'!G59+'2000 250 200 0 PP'!G59))^2</f>
        <v>8.2118992753625311E-6</v>
      </c>
      <c r="H59">
        <f>(2*('2000 250 200 15 PP'!H59-'2000 250 200 0 PP'!H59)/('2000 250 200 15 PP'!H59+'2000 250 200 0 PP'!H59))^2</f>
        <v>2.0219240388194665E-6</v>
      </c>
      <c r="I59">
        <f>(2*('2000 250 200 15 PP'!I59-'2000 250 200 0 PP'!I59)/('2000 250 200 15 PP'!I59+'2000 250 200 0 PP'!I59))^2</f>
        <v>1.4693934947971272E-6</v>
      </c>
      <c r="J59">
        <f>(2*('2000 250 200 15 PP'!J59-'2000 250 200 0 PP'!J59)/('2000 250 200 15 PP'!J59+'2000 250 200 0 PP'!J59))^2</f>
        <v>1.3943491780432989E-6</v>
      </c>
      <c r="K59">
        <f>(2*('2000 250 200 15 PP'!K59-'2000 250 200 0 PP'!K59)/('2000 250 200 15 PP'!K59+'2000 250 200 0 PP'!K59))^2</f>
        <v>1.4197007437030651E-6</v>
      </c>
      <c r="L59">
        <f>(2*('2000 250 200 15 PP'!L59-'2000 250 200 0 PP'!L59)/('2000 250 200 15 PP'!L59+'2000 250 200 0 PP'!L59))^2</f>
        <v>1.4655024729475042E-6</v>
      </c>
      <c r="M59">
        <f>(2*('2000 250 200 15 PP'!M59-'2000 250 200 0 PP'!M59)/('2000 250 200 15 PP'!M59+'2000 250 200 0 PP'!M59))^2</f>
        <v>1.5017693478254112E-6</v>
      </c>
      <c r="N59">
        <f>(2*('2000 250 200 15 PP'!N59-'2000 250 200 0 PP'!N59)/('2000 250 200 15 PP'!N59+'2000 250 200 0 PP'!N59))^2</f>
        <v>8.6907683012651016E-4</v>
      </c>
      <c r="O59">
        <f>(2*('2000 250 200 15 PP'!O59-'2000 250 200 0 PP'!O59)/('2000 250 200 15 PP'!O59+'2000 250 200 0 PP'!O59))^2</f>
        <v>2.2288764297776631E-4</v>
      </c>
      <c r="P59">
        <f>(2*('2000 250 200 15 PP'!P59-'2000 250 200 0 PP'!P59)/('2000 250 200 15 PP'!P59+'2000 250 200 0 PP'!P59))^2</f>
        <v>2.3530203980141483E-5</v>
      </c>
      <c r="Q59">
        <f>(2*('2000 250 200 15 PP'!Q59-'2000 250 200 0 PP'!Q59)/('2000 250 200 15 PP'!Q59+'2000 250 200 0 PP'!Q59))^2</f>
        <v>3.1629988233956284E-6</v>
      </c>
      <c r="R59">
        <f>(2*('2000 250 200 15 PP'!R59-'2000 250 200 0 PP'!R59)/('2000 250 200 15 PP'!R59+'2000 250 200 0 PP'!R59))^2</f>
        <v>1.6277647689660563E-6</v>
      </c>
      <c r="S59">
        <f>(2*('2000 250 200 15 PP'!S59-'2000 250 200 0 PP'!S59)/('2000 250 200 15 PP'!S59+'2000 250 200 0 PP'!S59))^2</f>
        <v>1.3354785672082602E-6</v>
      </c>
      <c r="T59">
        <f>(2*('2000 250 200 15 PP'!T59-'2000 250 200 0 PP'!T59)/('2000 250 200 15 PP'!T59+'2000 250 200 0 PP'!T59))^2</f>
        <v>1.3003658266527748E-6</v>
      </c>
      <c r="U59">
        <f>(2*('2000 250 200 15 PP'!U59-'2000 250 200 0 PP'!U59)/('2000 250 200 15 PP'!U59+'2000 250 200 0 PP'!U59))^2</f>
        <v>1.3590447162604205E-6</v>
      </c>
      <c r="V59">
        <f>(2*('2000 250 200 15 PP'!V59-'2000 250 200 0 PP'!V59)/('2000 250 200 15 PP'!V59+'2000 250 200 0 PP'!V59))^2</f>
        <v>1.6313338361184126E-3</v>
      </c>
      <c r="W59">
        <f>(2*('2000 250 200 15 PP'!W59-'2000 250 200 0 PP'!W59)/('2000 250 200 15 PP'!W59+'2000 250 200 0 PP'!W59))^2</f>
        <v>5.490927056660519E-4</v>
      </c>
      <c r="X59">
        <f>(2*('2000 250 200 15 PP'!X59-'2000 250 200 0 PP'!X59)/('2000 250 200 15 PP'!X59+'2000 250 200 0 PP'!X59))^2</f>
        <v>6.4639201412408645E-5</v>
      </c>
      <c r="Y59">
        <f>(2*('2000 250 200 15 PP'!Y59-'2000 250 200 0 PP'!Y59)/('2000 250 200 15 PP'!Y59+'2000 250 200 0 PP'!Y59))^2</f>
        <v>5.8605494273882484E-6</v>
      </c>
      <c r="Z59">
        <f>(2*('2000 250 200 15 PP'!Z59-'2000 250 200 0 PP'!Z59)/('2000 250 200 15 PP'!Z59+'2000 250 200 0 PP'!Z59))^2</f>
        <v>2.1303323973685684E-6</v>
      </c>
      <c r="AA59">
        <f>(2*('2000 250 200 15 PP'!AA59-'2000 250 200 0 PP'!AA59)/('2000 250 200 15 PP'!AA59+'2000 250 200 0 PP'!AA59))^2</f>
        <v>1.3990639182597325E-6</v>
      </c>
      <c r="AB59">
        <f>(2*('2000 250 200 15 PP'!AB59-'2000 250 200 0 PP'!AB59)/('2000 250 200 15 PP'!AB59+'2000 250 200 0 PP'!AB59))^2</f>
        <v>1.1854870937609367E-6</v>
      </c>
      <c r="AC59">
        <f>(2*('2000 250 200 15 PP'!AC59-'2000 250 200 0 PP'!AC59)/('2000 250 200 15 PP'!AC59+'2000 250 200 0 PP'!AC59))^2</f>
        <v>2.7052494746857502E-3</v>
      </c>
      <c r="AD59">
        <f>(2*('2000 250 200 15 PP'!AD59-'2000 250 200 0 PP'!AD59)/('2000 250 200 15 PP'!AD59+'2000 250 200 0 PP'!AD59))^2</f>
        <v>1.1769559216553227E-3</v>
      </c>
      <c r="AE59">
        <f>(2*('2000 250 200 15 PP'!AE59-'2000 250 200 0 PP'!AE59)/('2000 250 200 15 PP'!AE59+'2000 250 200 0 PP'!AE59))^2</f>
        <v>1.6239698519351705E-4</v>
      </c>
      <c r="AF59">
        <f>(2*('2000 250 200 15 PP'!AF59-'2000 250 200 0 PP'!AF59)/('2000 250 200 15 PP'!AF59+'2000 250 200 0 PP'!AF59))^2</f>
        <v>1.1582913448217173E-5</v>
      </c>
      <c r="AG59">
        <f>(2*('2000 250 200 15 PP'!AG59-'2000 250 200 0 PP'!AG59)/('2000 250 200 15 PP'!AG59+'2000 250 200 0 PP'!AG59))^2</f>
        <v>3.2329912390751927E-6</v>
      </c>
      <c r="AH59">
        <f>(2*('2000 250 200 15 PP'!AH59-'2000 250 200 0 PP'!AH59)/('2000 250 200 15 PP'!AH59+'2000 250 200 0 PP'!AH59))^2</f>
        <v>1.7340547991942713E-6</v>
      </c>
      <c r="AI59">
        <f>(2*('2000 250 200 15 PP'!AI59-'2000 250 200 0 PP'!AI59)/('2000 250 200 15 PP'!AI59+'2000 250 200 0 PP'!AI59))^2</f>
        <v>4.082821862280964E-3</v>
      </c>
      <c r="AJ59">
        <f>(2*('2000 250 200 15 PP'!AJ59-'2000 250 200 0 PP'!AJ59)/('2000 250 200 15 PP'!AJ59+'2000 250 200 0 PP'!AJ59))^2</f>
        <v>2.2828754388550497E-3</v>
      </c>
      <c r="AK59">
        <f>(2*('2000 250 200 15 PP'!AK59-'2000 250 200 0 PP'!AK59)/('2000 250 200 15 PP'!AK59+'2000 250 200 0 PP'!AK59))^2</f>
        <v>3.7409930114475754E-4</v>
      </c>
      <c r="AL59">
        <f>(2*('2000 250 200 15 PP'!AL59-'2000 250 200 0 PP'!AL59)/('2000 250 200 15 PP'!AL59+'2000 250 200 0 PP'!AL59))^2</f>
        <v>2.2748106770045892E-5</v>
      </c>
      <c r="AM59">
        <f>(2*('2000 250 200 15 PP'!AM59-'2000 250 200 0 PP'!AM59)/('2000 250 200 15 PP'!AM59+'2000 250 200 0 PP'!AM59))^2</f>
        <v>5.2330843375602388E-6</v>
      </c>
      <c r="AN59">
        <f>(2*('2000 250 200 15 PP'!AN59-'2000 250 200 0 PP'!AN59)/('2000 250 200 15 PP'!AN59+'2000 250 200 0 PP'!AN59))^2</f>
        <v>5.661573885049136E-3</v>
      </c>
      <c r="AO59">
        <f>(2*('2000 250 200 15 PP'!AO59-'2000 250 200 0 PP'!AO59)/('2000 250 200 15 PP'!AO59+'2000 250 200 0 PP'!AO59))^2</f>
        <v>4.1224500288213417E-3</v>
      </c>
      <c r="AP59">
        <f>(2*('2000 250 200 15 PP'!AP59-'2000 250 200 0 PP'!AP59)/('2000 250 200 15 PP'!AP59+'2000 250 200 0 PP'!AP59))^2</f>
        <v>8.0290240415723955E-4</v>
      </c>
      <c r="AQ59">
        <f>(2*('2000 250 200 15 PP'!AQ59-'2000 250 200 0 PP'!AQ59)/('2000 250 200 15 PP'!AQ59+'2000 250 200 0 PP'!AQ59))^2</f>
        <v>4.3302362969306575E-5</v>
      </c>
      <c r="AR59">
        <f>(2*('2000 250 200 15 PP'!AR59-'2000 250 200 0 PP'!AR59)/('2000 250 200 15 PP'!AR59+'2000 250 200 0 PP'!AR59))^2</f>
        <v>7.0790373920739816E-3</v>
      </c>
      <c r="AS59">
        <f>(2*('2000 250 200 15 PP'!AS59-'2000 250 200 0 PP'!AS59)/('2000 250 200 15 PP'!AS59+'2000 250 200 0 PP'!AS59))^2</f>
        <v>7.0792628601415017E-3</v>
      </c>
      <c r="AT59">
        <f>(2*('2000 250 200 15 PP'!AT59-'2000 250 200 0 PP'!AT59)/('2000 250 200 15 PP'!AT59+'2000 250 200 0 PP'!AT59))^2</f>
        <v>1.6325847302083843E-3</v>
      </c>
      <c r="AU59">
        <f>(2*('2000 250 200 15 PP'!AU59-'2000 250 200 0 PP'!AU59)/('2000 250 200 15 PP'!AU59+'2000 250 200 0 PP'!AU59))^2</f>
        <v>7.0787951160554705E-3</v>
      </c>
      <c r="AV59">
        <f>(2*('2000 250 200 15 PP'!AV59-'2000 250 200 0 PP'!AV59)/('2000 250 200 15 PP'!AV59+'2000 250 200 0 PP'!AV59))^2</f>
        <v>1.1763609380290663E-2</v>
      </c>
      <c r="AW59">
        <f>(2*('2000 250 200 15 PP'!AW59-'2000 250 200 0 PP'!AW59)/('2000 250 200 15 PP'!AW59+'2000 250 200 0 PP'!AW59))^2</f>
        <v>8.915622923748801E-4</v>
      </c>
      <c r="AX59">
        <f>('2000 250 200 15 PP'!AX59-'2000 250 200 0 PP'!AX59)^2</f>
        <v>2.2966379057065267E-5</v>
      </c>
      <c r="AY59">
        <f>('2000 250 200 15 PP'!AY59-'2000 250 200 0 PP'!AY59)^2</f>
        <v>6.7781711937903569E-6</v>
      </c>
      <c r="AZ59">
        <f>('2000 250 200 15 PP'!AZ59-'2000 250 200 0 PP'!AZ59)^2</f>
        <v>4.4959810996404565E-7</v>
      </c>
      <c r="BA59">
        <f>('2000 250 200 15 PP'!BA59-'2000 250 200 0 PP'!BA59)^2</f>
        <v>9.8924322421813878E-9</v>
      </c>
      <c r="BB59">
        <f>('2000 250 200 15 PP'!BB59-'2000 250 200 0 PP'!BB59)^2</f>
        <v>2.2702600086571928E-10</v>
      </c>
      <c r="BC59">
        <f>('2000 250 200 15 PP'!BC59-'2000 250 200 0 PP'!BC59)^2</f>
        <v>2.6828337989714047E-11</v>
      </c>
      <c r="BD59">
        <f>('2000 250 200 15 PP'!BD59-'2000 250 200 0 PP'!BD59)^2</f>
        <v>8.6464218299103272E-11</v>
      </c>
      <c r="BE59">
        <f>('2000 250 200 15 PP'!BE59-'2000 250 200 0 PP'!BE59)^2</f>
        <v>5.3183119217798447E-11</v>
      </c>
      <c r="BF59">
        <f>('2000 250 200 15 PP'!BF59-'2000 250 200 0 PP'!BF59)^2</f>
        <v>2.1123573801185339E-5</v>
      </c>
      <c r="BG59">
        <f>('2000 250 200 15 PP'!BG59-'2000 250 200 0 PP'!BG59)^2</f>
        <v>6.3252675700875079E-6</v>
      </c>
      <c r="BH59">
        <f>('2000 250 200 15 PP'!BH59-'2000 250 200 0 PP'!BH59)^2</f>
        <v>3.9529081403054737E-7</v>
      </c>
      <c r="BI59">
        <f>('2000 250 200 15 PP'!BI59-'2000 250 200 0 PP'!BI59)^2</f>
        <v>7.781017604245752E-9</v>
      </c>
      <c r="BJ59">
        <f>('2000 250 200 15 PP'!BJ59-'2000 250 200 0 PP'!BJ59)^2</f>
        <v>2.5483203616957435E-10</v>
      </c>
      <c r="BK59">
        <f>('2000 250 200 15 PP'!BK59-'2000 250 200 0 PP'!BK59)^2</f>
        <v>1.6041447477410548E-13</v>
      </c>
      <c r="BL59">
        <f>('2000 250 200 15 PP'!BL59-'2000 250 200 0 PP'!BL59)^2</f>
        <v>2.1276849825325925E-11</v>
      </c>
      <c r="BM59">
        <f>('2000 250 200 15 PP'!BM59-'2000 250 200 0 PP'!BM59)^2</f>
        <v>1.3920506375021279E-5</v>
      </c>
      <c r="BN59">
        <f>('2000 250 200 15 PP'!BN59-'2000 250 200 0 PP'!BN59)^2</f>
        <v>4.7989744247923228E-6</v>
      </c>
      <c r="BO59">
        <f>('2000 250 200 15 PP'!BO59-'2000 250 200 0 PP'!BO59)^2</f>
        <v>3.0387490642340794E-7</v>
      </c>
      <c r="BP59">
        <f>('2000 250 200 15 PP'!BP59-'2000 250 200 0 PP'!BP59)^2</f>
        <v>5.2240853307822469E-9</v>
      </c>
      <c r="BQ59">
        <f>('2000 250 200 15 PP'!BQ59-'2000 250 200 0 PP'!BQ59)^2</f>
        <v>2.002929749790073E-10</v>
      </c>
      <c r="BR59">
        <f>('2000 250 200 15 PP'!BR59-'2000 250 200 0 PP'!BR59)^2</f>
        <v>4.2151231312460716E-12</v>
      </c>
      <c r="BS59">
        <f>('2000 250 200 15 PP'!BS59-'2000 250 200 0 PP'!BS59)^2</f>
        <v>7.9135956691450605E-6</v>
      </c>
      <c r="BT59">
        <f>('2000 250 200 15 PP'!BT59-'2000 250 200 0 PP'!BT59)^2</f>
        <v>3.4944972403182319E-6</v>
      </c>
      <c r="BU59">
        <f>('2000 250 200 15 PP'!BU59-'2000 250 200 0 PP'!BU59)^2</f>
        <v>2.3577204261757471E-7</v>
      </c>
      <c r="BV59">
        <f>('2000 250 200 15 PP'!BV59-'2000 250 200 0 PP'!BV59)^2</f>
        <v>3.484732702735652E-9</v>
      </c>
      <c r="BW59">
        <f>('2000 250 200 15 PP'!BW59-'2000 250 200 0 PP'!BW59)^2</f>
        <v>1.3296795904830016E-10</v>
      </c>
      <c r="BX59">
        <f>('2000 250 200 15 PP'!BX59-'2000 250 200 0 PP'!BX59)^2</f>
        <v>3.8699180183763028E-6</v>
      </c>
      <c r="BY59">
        <f>('2000 250 200 15 PP'!BY59-'2000 250 200 0 PP'!BY59)^2</f>
        <v>2.4950752602297273E-6</v>
      </c>
      <c r="BZ59">
        <f>('2000 250 200 15 PP'!BZ59-'2000 250 200 0 PP'!BZ59)^2</f>
        <v>1.8776030333092327E-7</v>
      </c>
      <c r="CA59">
        <f>('2000 250 200 15 PP'!CA59-'2000 250 200 0 PP'!CA59)^2</f>
        <v>2.3837626431257383E-9</v>
      </c>
      <c r="CB59">
        <f>('2000 250 200 15 PP'!CB59-'2000 250 200 0 PP'!CB59)^2</f>
        <v>1.492717870983157E-6</v>
      </c>
      <c r="CC59">
        <f>('2000 250 200 15 PP'!CC59-'2000 250 200 0 PP'!CC59)^2</f>
        <v>1.7430700796942232E-6</v>
      </c>
      <c r="CD59">
        <f>('2000 250 200 15 PP'!CD59-'2000 250 200 0 PP'!CD59)^2</f>
        <v>1.5329736857269783E-7</v>
      </c>
      <c r="CE59">
        <f>('2000 250 200 15 PP'!CE59-'2000 250 200 0 PP'!CE59)^2</f>
        <v>3.3817279467802318E-7</v>
      </c>
      <c r="CF59">
        <f>('2000 250 200 15 PP'!CF59-'2000 250 200 0 PP'!CF59)^2</f>
        <v>1.1801766778619216E-6</v>
      </c>
      <c r="CG59">
        <f>('2000 250 200 15 PP'!CG59-'2000 250 200 0 PP'!CG59)^2</f>
        <v>1.9748678753118756E-9</v>
      </c>
    </row>
    <row r="60" spans="1:85">
      <c r="A60">
        <f>'2000 250 200 1'!A61</f>
        <v>57</v>
      </c>
      <c r="B60">
        <f t="shared" si="6"/>
        <v>-570</v>
      </c>
      <c r="C60">
        <f>'2000 250 200 1'!B61</f>
        <v>0.72409999999999997</v>
      </c>
      <c r="D60">
        <f t="shared" si="7"/>
        <v>-0.14020145251943436</v>
      </c>
      <c r="E60">
        <f>(2*('2000 250 200 15 PP'!E60-'2000 250 200 0 PP'!E60)/('2000 250 200 15 PP'!E60+'2000 250 200 0 PP'!E60))^2</f>
        <v>4.954841181426437E-4</v>
      </c>
      <c r="F60">
        <f>(2*('2000 250 200 15 PP'!F60-'2000 250 200 0 PP'!F60)/('2000 250 200 15 PP'!F60+'2000 250 200 0 PP'!F60))^2</f>
        <v>1.1316724703653838E-4</v>
      </c>
      <c r="G60">
        <f>(2*('2000 250 200 15 PP'!G60-'2000 250 200 0 PP'!G60)/('2000 250 200 15 PP'!G60+'2000 250 200 0 PP'!G60))^2</f>
        <v>1.503714672287421E-5</v>
      </c>
      <c r="H60">
        <f>(2*('2000 250 200 15 PP'!H60-'2000 250 200 0 PP'!H60)/('2000 250 200 15 PP'!H60+'2000 250 200 0 PP'!H60))^2</f>
        <v>3.4190413205406744E-6</v>
      </c>
      <c r="I60">
        <f>(2*('2000 250 200 15 PP'!I60-'2000 250 200 0 PP'!I60)/('2000 250 200 15 PP'!I60+'2000 250 200 0 PP'!I60))^2</f>
        <v>2.2082551225335098E-6</v>
      </c>
      <c r="J60">
        <f>(2*('2000 250 200 15 PP'!J60-'2000 250 200 0 PP'!J60)/('2000 250 200 15 PP'!J60+'2000 250 200 0 PP'!J60))^2</f>
        <v>2.045719943754923E-6</v>
      </c>
      <c r="K60">
        <f>(2*('2000 250 200 15 PP'!K60-'2000 250 200 0 PP'!K60)/('2000 250 200 15 PP'!K60+'2000 250 200 0 PP'!K60))^2</f>
        <v>2.0471369270290597E-6</v>
      </c>
      <c r="L60">
        <f>(2*('2000 250 200 15 PP'!L60-'2000 250 200 0 PP'!L60)/('2000 250 200 15 PP'!L60+'2000 250 200 0 PP'!L60))^2</f>
        <v>2.0717829960033885E-6</v>
      </c>
      <c r="M60">
        <f>(2*('2000 250 200 15 PP'!M60-'2000 250 200 0 PP'!M60)/('2000 250 200 15 PP'!M60+'2000 250 200 0 PP'!M60))^2</f>
        <v>2.0940142851610885E-6</v>
      </c>
      <c r="N60">
        <f>(2*('2000 250 200 15 PP'!N60-'2000 250 200 0 PP'!N60)/('2000 250 200 15 PP'!N60+'2000 250 200 0 PP'!N60))^2</f>
        <v>1.1128780874714291E-3</v>
      </c>
      <c r="O60">
        <f>(2*('2000 250 200 15 PP'!O60-'2000 250 200 0 PP'!O60)/('2000 250 200 15 PP'!O60+'2000 250 200 0 PP'!O60))^2</f>
        <v>3.3099543511167211E-4</v>
      </c>
      <c r="P60">
        <f>(2*('2000 250 200 15 PP'!P60-'2000 250 200 0 PP'!P60)/('2000 250 200 15 PP'!P60+'2000 250 200 0 PP'!P60))^2</f>
        <v>4.4784567933978407E-5</v>
      </c>
      <c r="Q60">
        <f>(2*('2000 250 200 15 PP'!Q60-'2000 250 200 0 PP'!Q60)/('2000 250 200 15 PP'!Q60+'2000 250 200 0 PP'!Q60))^2</f>
        <v>6.0905370916917357E-6</v>
      </c>
      <c r="R60">
        <f>(2*('2000 250 200 15 PP'!R60-'2000 250 200 0 PP'!R60)/('2000 250 200 15 PP'!R60+'2000 250 200 0 PP'!R60))^2</f>
        <v>2.557832200984579E-6</v>
      </c>
      <c r="S60">
        <f>(2*('2000 250 200 15 PP'!S60-'2000 250 200 0 PP'!S60)/('2000 250 200 15 PP'!S60+'2000 250 200 0 PP'!S60))^2</f>
        <v>2.0423771268633247E-6</v>
      </c>
      <c r="T60">
        <f>(2*('2000 250 200 15 PP'!T60-'2000 250 200 0 PP'!T60)/('2000 250 200 15 PP'!T60+'2000 250 200 0 PP'!T60))^2</f>
        <v>1.9816616249734684E-6</v>
      </c>
      <c r="U60">
        <f>(2*('2000 250 200 15 PP'!U60-'2000 250 200 0 PP'!U60)/('2000 250 200 15 PP'!U60+'2000 250 200 0 PP'!U60))^2</f>
        <v>2.0055562830965243E-6</v>
      </c>
      <c r="V60">
        <f>(2*('2000 250 200 15 PP'!V60-'2000 250 200 0 PP'!V60)/('2000 250 200 15 PP'!V60+'2000 250 200 0 PP'!V60))^2</f>
        <v>2.0996466999936821E-3</v>
      </c>
      <c r="W60">
        <f>(2*('2000 250 200 15 PP'!W60-'2000 250 200 0 PP'!W60)/('2000 250 200 15 PP'!W60+'2000 250 200 0 PP'!W60))^2</f>
        <v>8.0185714162723642E-4</v>
      </c>
      <c r="X60">
        <f>(2*('2000 250 200 15 PP'!X60-'2000 250 200 0 PP'!X60)/('2000 250 200 15 PP'!X60+'2000 250 200 0 PP'!X60))^2</f>
        <v>1.2411435463069505E-4</v>
      </c>
      <c r="Y60">
        <f>(2*('2000 250 200 15 PP'!Y60-'2000 250 200 0 PP'!Y60)/('2000 250 200 15 PP'!Y60+'2000 250 200 0 PP'!Y60))^2</f>
        <v>1.2834053240471852E-5</v>
      </c>
      <c r="Z60">
        <f>(2*('2000 250 200 15 PP'!Z60-'2000 250 200 0 PP'!Z60)/('2000 250 200 15 PP'!Z60+'2000 250 200 0 PP'!Z60))^2</f>
        <v>3.4594811637520586E-6</v>
      </c>
      <c r="AA60">
        <f>(2*('2000 250 200 15 PP'!AA60-'2000 250 200 0 PP'!AA60)/('2000 250 200 15 PP'!AA60+'2000 250 200 0 PP'!AA60))^2</f>
        <v>2.1527466269817638E-6</v>
      </c>
      <c r="AB60">
        <f>(2*('2000 250 200 15 PP'!AB60-'2000 250 200 0 PP'!AB60)/('2000 250 200 15 PP'!AB60+'2000 250 200 0 PP'!AB60))^2</f>
        <v>1.9336569124857639E-6</v>
      </c>
      <c r="AC60">
        <f>(2*('2000 250 200 15 PP'!AC60-'2000 250 200 0 PP'!AC60)/('2000 250 200 15 PP'!AC60+'2000 250 200 0 PP'!AC60))^2</f>
        <v>3.5294991030534674E-3</v>
      </c>
      <c r="AD60">
        <f>(2*('2000 250 200 15 PP'!AD60-'2000 250 200 0 PP'!AD60)/('2000 250 200 15 PP'!AD60+'2000 250 200 0 PP'!AD60))^2</f>
        <v>1.6981129230469638E-3</v>
      </c>
      <c r="AE60">
        <f>(2*('2000 250 200 15 PP'!AE60-'2000 250 200 0 PP'!AE60)/('2000 250 200 15 PP'!AE60+'2000 250 200 0 PP'!AE60))^2</f>
        <v>3.101577032198203E-4</v>
      </c>
      <c r="AF60">
        <f>(2*('2000 250 200 15 PP'!AF60-'2000 250 200 0 PP'!AF60)/('2000 250 200 15 PP'!AF60+'2000 250 200 0 PP'!AF60))^2</f>
        <v>2.8658036254746952E-5</v>
      </c>
      <c r="AG60">
        <f>(2*('2000 250 200 15 PP'!AG60-'2000 250 200 0 PP'!AG60)/('2000 250 200 15 PP'!AG60+'2000 250 200 0 PP'!AG60))^2</f>
        <v>5.4824442507793512E-6</v>
      </c>
      <c r="AH60">
        <f>(2*('2000 250 200 15 PP'!AH60-'2000 250 200 0 PP'!AH60)/('2000 250 200 15 PP'!AH60+'2000 250 200 0 PP'!AH60))^2</f>
        <v>2.4859523933781337E-6</v>
      </c>
      <c r="AI60">
        <f>(2*('2000 250 200 15 PP'!AI60-'2000 250 200 0 PP'!AI60)/('2000 250 200 15 PP'!AI60+'2000 250 200 0 PP'!AI60))^2</f>
        <v>5.4628201063558332E-3</v>
      </c>
      <c r="AJ60">
        <f>(2*('2000 250 200 15 PP'!AJ60-'2000 250 200 0 PP'!AJ60)/('2000 250 200 15 PP'!AJ60+'2000 250 200 0 PP'!AJ60))^2</f>
        <v>3.2748589489641354E-3</v>
      </c>
      <c r="AK60">
        <f>(2*('2000 250 200 15 PP'!AK60-'2000 250 200 0 PP'!AK60)/('2000 250 200 15 PP'!AK60+'2000 250 200 0 PP'!AK60))^2</f>
        <v>7.0573106511012749E-4</v>
      </c>
      <c r="AL60">
        <f>(2*('2000 250 200 15 PP'!AL60-'2000 250 200 0 PP'!AL60)/('2000 250 200 15 PP'!AL60+'2000 250 200 0 PP'!AL60))^2</f>
        <v>6.3014879665138911E-5</v>
      </c>
      <c r="AM60">
        <f>(2*('2000 250 200 15 PP'!AM60-'2000 250 200 0 PP'!AM60)/('2000 250 200 15 PP'!AM60+'2000 250 200 0 PP'!AM60))^2</f>
        <v>9.7441205944442785E-6</v>
      </c>
      <c r="AN60">
        <f>(2*('2000 250 200 15 PP'!AN60-'2000 250 200 0 PP'!AN60)/('2000 250 200 15 PP'!AN60+'2000 250 200 0 PP'!AN60))^2</f>
        <v>7.9174550876117723E-3</v>
      </c>
      <c r="AO60">
        <f>(2*('2000 250 200 15 PP'!AO60-'2000 250 200 0 PP'!AO60)/('2000 250 200 15 PP'!AO60+'2000 250 200 0 PP'!AO60))^2</f>
        <v>5.9316767029913087E-3</v>
      </c>
      <c r="AP60">
        <f>(2*('2000 250 200 15 PP'!AP60-'2000 250 200 0 PP'!AP60)/('2000 250 200 15 PP'!AP60+'2000 250 200 0 PP'!AP60))^2</f>
        <v>1.4923833027724429E-3</v>
      </c>
      <c r="AQ60">
        <f>(2*('2000 250 200 15 PP'!AQ60-'2000 250 200 0 PP'!AQ60)/('2000 250 200 15 PP'!AQ60+'2000 250 200 0 PP'!AQ60))^2</f>
        <v>1.3216402780590907E-4</v>
      </c>
      <c r="AR60">
        <f>(2*('2000 250 200 15 PP'!AR60-'2000 250 200 0 PP'!AR60)/('2000 250 200 15 PP'!AR60+'2000 250 200 0 PP'!AR60))^2</f>
        <v>1.0719619576407734E-2</v>
      </c>
      <c r="AS60">
        <f>(2*('2000 250 200 15 PP'!AS60-'2000 250 200 0 PP'!AS60)/('2000 250 200 15 PP'!AS60+'2000 250 200 0 PP'!AS60))^2</f>
        <v>1.0350819008559938E-2</v>
      </c>
      <c r="AT60">
        <f>(2*('2000 250 200 15 PP'!AT60-'2000 250 200 0 PP'!AT60)/('2000 250 200 15 PP'!AT60+'2000 250 200 0 PP'!AT60))^2</f>
        <v>2.9967386457593632E-3</v>
      </c>
      <c r="AU60">
        <f>(2*('2000 250 200 15 PP'!AU60-'2000 250 200 0 PP'!AU60)/('2000 250 200 15 PP'!AU60+'2000 250 200 0 PP'!AU60))^2</f>
        <v>1.1805185232566913E-2</v>
      </c>
      <c r="AV60">
        <f>(2*('2000 250 200 15 PP'!AV60-'2000 250 200 0 PP'!AV60)/('2000 250 200 15 PP'!AV60+'2000 250 200 0 PP'!AV60))^2</f>
        <v>1.7851282442684541E-2</v>
      </c>
      <c r="AW60">
        <f>(2*('2000 250 200 15 PP'!AW60-'2000 250 200 0 PP'!AW60)/('2000 250 200 15 PP'!AW60+'2000 250 200 0 PP'!AW60))^2</f>
        <v>2.8703290159729427E-2</v>
      </c>
      <c r="AX60">
        <f>('2000 250 200 15 PP'!AX60-'2000 250 200 0 PP'!AX60)^2</f>
        <v>2.62669317000585E-5</v>
      </c>
      <c r="AY60">
        <f>('2000 250 200 15 PP'!AY60-'2000 250 200 0 PP'!AY60)^2</f>
        <v>9.346629484137699E-6</v>
      </c>
      <c r="AZ60">
        <f>('2000 250 200 15 PP'!AZ60-'2000 250 200 0 PP'!AZ60)^2</f>
        <v>8.8955089466759641E-7</v>
      </c>
      <c r="BA60">
        <f>('2000 250 200 15 PP'!BA60-'2000 250 200 0 PP'!BA60)^2</f>
        <v>2.9647796086431847E-8</v>
      </c>
      <c r="BB60">
        <f>('2000 250 200 15 PP'!BB60-'2000 250 200 0 PP'!BB60)^2</f>
        <v>7.1720965991559116E-10</v>
      </c>
      <c r="BC60">
        <f>('2000 250 200 15 PP'!BC60-'2000 250 200 0 PP'!BC60)^2</f>
        <v>5.7631643455409392E-14</v>
      </c>
      <c r="BD60">
        <f>('2000 250 200 15 PP'!BD60-'2000 250 200 0 PP'!BD60)^2</f>
        <v>1.753756636963859E-11</v>
      </c>
      <c r="BE60">
        <f>('2000 250 200 15 PP'!BE60-'2000 250 200 0 PP'!BE60)^2</f>
        <v>1.4234769969736424E-11</v>
      </c>
      <c r="BF60">
        <f>('2000 250 200 15 PP'!BF60-'2000 250 200 0 PP'!BF60)^2</f>
        <v>2.2538542759960406E-5</v>
      </c>
      <c r="BG60">
        <f>('2000 250 200 15 PP'!BG60-'2000 250 200 0 PP'!BG60)^2</f>
        <v>8.3400366927480896E-6</v>
      </c>
      <c r="BH60">
        <f>('2000 250 200 15 PP'!BH60-'2000 250 200 0 PP'!BH60)^2</f>
        <v>7.59518564995051E-7</v>
      </c>
      <c r="BI60">
        <f>('2000 250 200 15 PP'!BI60-'2000 250 200 0 PP'!BI60)^2</f>
        <v>2.3208581237807661E-8</v>
      </c>
      <c r="BJ60">
        <f>('2000 250 200 15 PP'!BJ60-'2000 250 200 0 PP'!BJ60)^2</f>
        <v>6.02645038364541E-10</v>
      </c>
      <c r="BK60">
        <f>('2000 250 200 15 PP'!BK60-'2000 250 200 0 PP'!BK60)^2</f>
        <v>2.8097693266369655E-12</v>
      </c>
      <c r="BL60">
        <f>('2000 250 200 15 PP'!BL60-'2000 250 200 0 PP'!BL60)^2</f>
        <v>3.4083249085886888E-12</v>
      </c>
      <c r="BM60">
        <f>('2000 250 200 15 PP'!BM60-'2000 250 200 0 PP'!BM60)^2</f>
        <v>1.3612290183377386E-5</v>
      </c>
      <c r="BN60">
        <f>('2000 250 200 15 PP'!BN60-'2000 250 200 0 PP'!BN60)^2</f>
        <v>5.9697990137858709E-6</v>
      </c>
      <c r="BO60">
        <f>('2000 250 200 15 PP'!BO60-'2000 250 200 0 PP'!BO60)^2</f>
        <v>5.6121081702096002E-7</v>
      </c>
      <c r="BP60">
        <f>('2000 250 200 15 PP'!BP60-'2000 250 200 0 PP'!BP60)^2</f>
        <v>1.606866457985779E-8</v>
      </c>
      <c r="BQ60">
        <f>('2000 250 200 15 PP'!BQ60-'2000 250 200 0 PP'!BQ60)^2</f>
        <v>4.3689316643434464E-10</v>
      </c>
      <c r="BR60">
        <f>('2000 250 200 15 PP'!BR60-'2000 250 200 0 PP'!BR60)^2</f>
        <v>5.8025401701895842E-12</v>
      </c>
      <c r="BS60">
        <f>('2000 250 200 15 PP'!BS60-'2000 250 200 0 PP'!BS60)^2</f>
        <v>6.8939090831203085E-6</v>
      </c>
      <c r="BT60">
        <f>('2000 250 200 15 PP'!BT60-'2000 250 200 0 PP'!BT60)^2</f>
        <v>4.0602634733276373E-6</v>
      </c>
      <c r="BU60">
        <f>('2000 250 200 15 PP'!BU60-'2000 250 200 0 PP'!BU60)^2</f>
        <v>4.1504399589112639E-7</v>
      </c>
      <c r="BV60">
        <f>('2000 250 200 15 PP'!BV60-'2000 250 200 0 PP'!BV60)^2</f>
        <v>1.1240073572405679E-8</v>
      </c>
      <c r="BW60">
        <f>('2000 250 200 15 PP'!BW60-'2000 250 200 0 PP'!BW60)^2</f>
        <v>3.1060328005948822E-10</v>
      </c>
      <c r="BX60">
        <f>('2000 250 200 15 PP'!BX60-'2000 250 200 0 PP'!BX60)^2</f>
        <v>2.8402843616057557E-6</v>
      </c>
      <c r="BY60">
        <f>('2000 250 200 15 PP'!BY60-'2000 250 200 0 PP'!BY60)^2</f>
        <v>2.6790988813833556E-6</v>
      </c>
      <c r="BZ60">
        <f>('2000 250 200 15 PP'!BZ60-'2000 250 200 0 PP'!BZ60)^2</f>
        <v>3.1234603869714304E-7</v>
      </c>
      <c r="CA60">
        <f>('2000 250 200 15 PP'!CA60-'2000 250 200 0 PP'!CA60)^2</f>
        <v>8.0404119634467334E-9</v>
      </c>
      <c r="CB60">
        <f>('2000 250 200 15 PP'!CB60-'2000 250 200 0 PP'!CB60)^2</f>
        <v>7.9473845770952461E-7</v>
      </c>
      <c r="CC60">
        <f>('2000 250 200 15 PP'!CC60-'2000 250 200 0 PP'!CC60)^2</f>
        <v>1.7065170533945765E-6</v>
      </c>
      <c r="CD60">
        <f>('2000 250 200 15 PP'!CD60-'2000 250 200 0 PP'!CD60)^2</f>
        <v>2.3910490714343696E-7</v>
      </c>
      <c r="CE60">
        <f>('2000 250 200 15 PP'!CE60-'2000 250 200 0 PP'!CE60)^2</f>
        <v>5.8403007586601831E-8</v>
      </c>
      <c r="CF60">
        <f>('2000 250 200 15 PP'!CF60-'2000 250 200 0 PP'!CF60)^2</f>
        <v>1.0334153245586183E-6</v>
      </c>
      <c r="CG60">
        <f>('2000 250 200 15 PP'!CG60-'2000 250 200 0 PP'!CG60)^2</f>
        <v>7.4673613013850653E-8</v>
      </c>
    </row>
    <row r="61" spans="1:85">
      <c r="A61">
        <f>'2000 250 200 1'!A62</f>
        <v>58</v>
      </c>
      <c r="B61">
        <f t="shared" si="6"/>
        <v>-580</v>
      </c>
      <c r="C61">
        <f>'2000 250 200 1'!B62</f>
        <v>0.81269999999999998</v>
      </c>
      <c r="D61">
        <f t="shared" si="7"/>
        <v>-9.0069740247169336E-2</v>
      </c>
      <c r="E61">
        <f>(2*('2000 250 200 15 PP'!E61-'2000 250 200 0 PP'!E61)/('2000 250 200 15 PP'!E61+'2000 250 200 0 PP'!E61))^2</f>
        <v>6.2802112816582082E-4</v>
      </c>
      <c r="F61">
        <f>(2*('2000 250 200 15 PP'!F61-'2000 250 200 0 PP'!F61)/('2000 250 200 15 PP'!F61+'2000 250 200 0 PP'!F61))^2</f>
        <v>1.6479261487913256E-4</v>
      </c>
      <c r="G61">
        <f>(2*('2000 250 200 15 PP'!G61-'2000 250 200 0 PP'!G61)/('2000 250 200 15 PP'!G61+'2000 250 200 0 PP'!G61))^2</f>
        <v>2.6146281828187066E-5</v>
      </c>
      <c r="H61">
        <f>(2*('2000 250 200 15 PP'!H61-'2000 250 200 0 PP'!H61)/('2000 250 200 15 PP'!H61+'2000 250 200 0 PP'!H61))^2</f>
        <v>5.6681104215871501E-6</v>
      </c>
      <c r="I61">
        <f>(2*('2000 250 200 15 PP'!I61-'2000 250 200 0 PP'!I61)/('2000 250 200 15 PP'!I61+'2000 250 200 0 PP'!I61))^2</f>
        <v>3.2078630553415522E-6</v>
      </c>
      <c r="J61">
        <f>(2*('2000 250 200 15 PP'!J61-'2000 250 200 0 PP'!J61)/('2000 250 200 15 PP'!J61+'2000 250 200 0 PP'!J61))^2</f>
        <v>2.8708995096110988E-6</v>
      </c>
      <c r="K61">
        <f>(2*('2000 250 200 15 PP'!K61-'2000 250 200 0 PP'!K61)/('2000 250 200 15 PP'!K61+'2000 250 200 0 PP'!K61))^2</f>
        <v>2.8142363315356758E-6</v>
      </c>
      <c r="L61">
        <f>(2*('2000 250 200 15 PP'!L61-'2000 250 200 0 PP'!L61)/('2000 250 200 15 PP'!L61+'2000 250 200 0 PP'!L61))^2</f>
        <v>2.8022801417644905E-6</v>
      </c>
      <c r="M61">
        <f>(2*('2000 250 200 15 PP'!M61-'2000 250 200 0 PP'!M61)/('2000 250 200 15 PP'!M61+'2000 250 200 0 PP'!M61))^2</f>
        <v>2.8164674411780141E-6</v>
      </c>
      <c r="N61">
        <f>(2*('2000 250 200 15 PP'!N61-'2000 250 200 0 PP'!N61)/('2000 250 200 15 PP'!N61+'2000 250 200 0 PP'!N61))^2</f>
        <v>1.4148124052665236E-3</v>
      </c>
      <c r="O61">
        <f>(2*('2000 250 200 15 PP'!O61-'2000 250 200 0 PP'!O61)/('2000 250 200 15 PP'!O61+'2000 250 200 0 PP'!O61))^2</f>
        <v>4.7377361860638457E-4</v>
      </c>
      <c r="P61">
        <f>(2*('2000 250 200 15 PP'!P61-'2000 250 200 0 PP'!P61)/('2000 250 200 15 PP'!P61+'2000 250 200 0 PP'!P61))^2</f>
        <v>8.0093713944962605E-5</v>
      </c>
      <c r="Q61">
        <f>(2*('2000 250 200 15 PP'!Q61-'2000 250 200 0 PP'!Q61)/('2000 250 200 15 PP'!Q61+'2000 250 200 0 PP'!Q61))^2</f>
        <v>1.1491077626979427E-5</v>
      </c>
      <c r="R61">
        <f>(2*('2000 250 200 15 PP'!R61-'2000 250 200 0 PP'!R61)/('2000 250 200 15 PP'!R61+'2000 250 200 0 PP'!R61))^2</f>
        <v>3.9518924970477113E-6</v>
      </c>
      <c r="S61">
        <f>(2*('2000 250 200 15 PP'!S61-'2000 250 200 0 PP'!S61)/('2000 250 200 15 PP'!S61+'2000 250 200 0 PP'!S61))^2</f>
        <v>3.0070553048780594E-6</v>
      </c>
      <c r="T61">
        <f>(2*('2000 250 200 15 PP'!T61-'2000 250 200 0 PP'!T61)/('2000 250 200 15 PP'!T61+'2000 250 200 0 PP'!T61))^2</f>
        <v>2.8465111515175381E-6</v>
      </c>
      <c r="U61">
        <f>(2*('2000 250 200 15 PP'!U61-'2000 250 200 0 PP'!U61)/('2000 250 200 15 PP'!U61+'2000 250 200 0 PP'!U61))^2</f>
        <v>2.7597403298634324E-6</v>
      </c>
      <c r="V61">
        <f>(2*('2000 250 200 15 PP'!V61-'2000 250 200 0 PP'!V61)/('2000 250 200 15 PP'!V61+'2000 250 200 0 PP'!V61))^2</f>
        <v>2.7071269561812104E-3</v>
      </c>
      <c r="W61">
        <f>(2*('2000 250 200 15 PP'!W61-'2000 250 200 0 PP'!W61)/('2000 250 200 15 PP'!W61+'2000 250 200 0 PP'!W61))^2</f>
        <v>1.1316995226577661E-3</v>
      </c>
      <c r="X61">
        <f>(2*('2000 250 200 15 PP'!X61-'2000 250 200 0 PP'!X61)/('2000 250 200 15 PP'!X61+'2000 250 200 0 PP'!X61))^2</f>
        <v>2.2261523941663074E-4</v>
      </c>
      <c r="Y61">
        <f>(2*('2000 250 200 15 PP'!Y61-'2000 250 200 0 PP'!Y61)/('2000 250 200 15 PP'!Y61+'2000 250 200 0 PP'!Y61))^2</f>
        <v>2.7036342694373645E-5</v>
      </c>
      <c r="Z61">
        <f>(2*('2000 250 200 15 PP'!Z61-'2000 250 200 0 PP'!Z61)/('2000 250 200 15 PP'!Z61+'2000 250 200 0 PP'!Z61))^2</f>
        <v>5.6528940266211206E-6</v>
      </c>
      <c r="AA61">
        <f>(2*('2000 250 200 15 PP'!AA61-'2000 250 200 0 PP'!AA61)/('2000 250 200 15 PP'!AA61+'2000 250 200 0 PP'!AA61))^2</f>
        <v>3.3042033083508967E-6</v>
      </c>
      <c r="AB61">
        <f>(2*('2000 250 200 15 PP'!AB61-'2000 250 200 0 PP'!AB61)/('2000 250 200 15 PP'!AB61+'2000 250 200 0 PP'!AB61))^2</f>
        <v>3.0267472501665413E-6</v>
      </c>
      <c r="AC61">
        <f>(2*('2000 250 200 15 PP'!AC61-'2000 250 200 0 PP'!AC61)/('2000 250 200 15 PP'!AC61+'2000 250 200 0 PP'!AC61))^2</f>
        <v>4.6897495335318107E-3</v>
      </c>
      <c r="AD61">
        <f>(2*('2000 250 200 15 PP'!AD61-'2000 250 200 0 PP'!AD61)/('2000 250 200 15 PP'!AD61+'2000 250 200 0 PP'!AD61))^2</f>
        <v>2.3771029360371526E-3</v>
      </c>
      <c r="AE61">
        <f>(2*('2000 250 200 15 PP'!AE61-'2000 250 200 0 PP'!AE61)/('2000 250 200 15 PP'!AE61+'2000 250 200 0 PP'!AE61))^2</f>
        <v>5.5217110070216813E-4</v>
      </c>
      <c r="AF61">
        <f>(2*('2000 250 200 15 PP'!AF61-'2000 250 200 0 PP'!AF61)/('2000 250 200 15 PP'!AF61+'2000 250 200 0 PP'!AF61))^2</f>
        <v>6.6068465588115145E-5</v>
      </c>
      <c r="AG61">
        <f>(2*('2000 250 200 15 PP'!AG61-'2000 250 200 0 PP'!AG61)/('2000 250 200 15 PP'!AG61+'2000 250 200 0 PP'!AG61))^2</f>
        <v>9.401533518165287E-6</v>
      </c>
      <c r="AH61">
        <f>(2*('2000 250 200 15 PP'!AH61-'2000 250 200 0 PP'!AH61)/('2000 250 200 15 PP'!AH61+'2000 250 200 0 PP'!AH61))^2</f>
        <v>3.7221027732663412E-6</v>
      </c>
      <c r="AI61">
        <f>(2*('2000 250 200 15 PP'!AI61-'2000 250 200 0 PP'!AI61)/('2000 250 200 15 PP'!AI61+'2000 250 200 0 PP'!AI61))^2</f>
        <v>7.7116750289461409E-3</v>
      </c>
      <c r="AJ61">
        <f>(2*('2000 250 200 15 PP'!AJ61-'2000 250 200 0 PP'!AJ61)/('2000 250 200 15 PP'!AJ61+'2000 250 200 0 PP'!AJ61))^2</f>
        <v>4.5865852243397159E-3</v>
      </c>
      <c r="AK61">
        <f>(2*('2000 250 200 15 PP'!AK61-'2000 250 200 0 PP'!AK61)/('2000 250 200 15 PP'!AK61+'2000 250 200 0 PP'!AK61))^2</f>
        <v>1.2417510941803919E-3</v>
      </c>
      <c r="AL61">
        <f>(2*('2000 250 200 15 PP'!AL61-'2000 250 200 0 PP'!AL61)/('2000 250 200 15 PP'!AL61+'2000 250 200 0 PP'!AL61))^2</f>
        <v>1.5710746009783017E-4</v>
      </c>
      <c r="AM61">
        <f>(2*('2000 250 200 15 PP'!AM61-'2000 250 200 0 PP'!AM61)/('2000 250 200 15 PP'!AM61+'2000 250 200 0 PP'!AM61))^2</f>
        <v>1.7906246148029704E-5</v>
      </c>
      <c r="AN61">
        <f>(2*('2000 250 200 15 PP'!AN61-'2000 250 200 0 PP'!AN61)/('2000 250 200 15 PP'!AN61+'2000 250 200 0 PP'!AN61))^2</f>
        <v>1.2850879401939429E-2</v>
      </c>
      <c r="AO61">
        <f>(2*('2000 250 200 15 PP'!AO61-'2000 250 200 0 PP'!AO61)/('2000 250 200 15 PP'!AO61+'2000 250 200 0 PP'!AO61))^2</f>
        <v>8.4297088334397436E-3</v>
      </c>
      <c r="AP61">
        <f>(2*('2000 250 200 15 PP'!AP61-'2000 250 200 0 PP'!AP61)/('2000 250 200 15 PP'!AP61+'2000 250 200 0 PP'!AP61))^2</f>
        <v>2.5918943053496409E-3</v>
      </c>
      <c r="AQ61">
        <f>(2*('2000 250 200 15 PP'!AQ61-'2000 250 200 0 PP'!AQ61)/('2000 250 200 15 PP'!AQ61+'2000 250 200 0 PP'!AQ61))^2</f>
        <v>3.5317687153320885E-4</v>
      </c>
      <c r="AR61">
        <f>(2*('2000 250 200 15 PP'!AR61-'2000 250 200 0 PP'!AR61)/('2000 250 200 15 PP'!AR61+'2000 250 200 0 PP'!AR61))^2</f>
        <v>2.9461516838579112E-2</v>
      </c>
      <c r="AS61">
        <f>(2*('2000 250 200 15 PP'!AS61-'2000 250 200 0 PP'!AS61)/('2000 250 200 15 PP'!AS61+'2000 250 200 0 PP'!AS61))^2</f>
        <v>1.5322086790189938E-2</v>
      </c>
      <c r="AT61">
        <f>(2*('2000 250 200 15 PP'!AT61-'2000 250 200 0 PP'!AT61)/('2000 250 200 15 PP'!AT61+'2000 250 200 0 PP'!AT61))^2</f>
        <v>5.148918215345237E-3</v>
      </c>
      <c r="AU61">
        <f>(2*('2000 250 200 15 PP'!AU61-'2000 250 200 0 PP'!AU61)/('2000 250 200 15 PP'!AU61+'2000 250 200 0 PP'!AU61))^2</f>
        <v>9.8677942674839868E-4</v>
      </c>
      <c r="AV61">
        <f>(2*('2000 250 200 15 PP'!AV61-'2000 250 200 0 PP'!AV61)/('2000 250 200 15 PP'!AV61+'2000 250 200 0 PP'!AV61))^2</f>
        <v>2.9124553105040994E-2</v>
      </c>
      <c r="AW61">
        <f>(2*('2000 250 200 15 PP'!AW61-'2000 250 200 0 PP'!AW61)/('2000 250 200 15 PP'!AW61+'2000 250 200 0 PP'!AW61))^2</f>
        <v>1.3424660679459955E-2</v>
      </c>
      <c r="AX61">
        <f>('2000 250 200 15 PP'!AX61-'2000 250 200 0 PP'!AX61)^2</f>
        <v>2.9778414636579982E-5</v>
      </c>
      <c r="AY61">
        <f>('2000 250 200 15 PP'!AY61-'2000 250 200 0 PP'!AY61)^2</f>
        <v>1.2319810004635831E-5</v>
      </c>
      <c r="AZ61">
        <f>('2000 250 200 15 PP'!AZ61-'2000 250 200 0 PP'!AZ61)^2</f>
        <v>1.6181210119027937E-6</v>
      </c>
      <c r="BA61">
        <f>('2000 250 200 15 PP'!BA61-'2000 250 200 0 PP'!BA61)^2</f>
        <v>7.8280318319276707E-8</v>
      </c>
      <c r="BB61">
        <f>('2000 250 200 15 PP'!BB61-'2000 250 200 0 PP'!BB61)^2</f>
        <v>2.1585974509190345E-9</v>
      </c>
      <c r="BC61">
        <f>('2000 250 200 15 PP'!BC61-'2000 250 200 0 PP'!BC61)^2</f>
        <v>6.6356530400779131E-11</v>
      </c>
      <c r="BD61">
        <f>('2000 250 200 15 PP'!BD61-'2000 250 200 0 PP'!BD61)^2</f>
        <v>3.0269739032536913E-12</v>
      </c>
      <c r="BE61">
        <f>('2000 250 200 15 PP'!BE61-'2000 250 200 0 PP'!BE61)^2</f>
        <v>4.2983576610377948E-12</v>
      </c>
      <c r="BF61">
        <f>('2000 250 200 15 PP'!BF61-'2000 250 200 0 PP'!BF61)^2</f>
        <v>2.3685574314707354E-5</v>
      </c>
      <c r="BG61">
        <f>('2000 250 200 15 PP'!BG61-'2000 250 200 0 PP'!BG61)^2</f>
        <v>1.0435682996097705E-5</v>
      </c>
      <c r="BH61">
        <f>('2000 250 200 15 PP'!BH61-'2000 250 200 0 PP'!BH61)^2</f>
        <v>1.3358975247157332E-6</v>
      </c>
      <c r="BI61">
        <f>('2000 250 200 15 PP'!BI61-'2000 250 200 0 PP'!BI61)^2</f>
        <v>6.0613113629725905E-8</v>
      </c>
      <c r="BJ61">
        <f>('2000 250 200 15 PP'!BJ61-'2000 250 200 0 PP'!BJ61)^2</f>
        <v>1.5151656998601094E-9</v>
      </c>
      <c r="BK61">
        <f>('2000 250 200 15 PP'!BK61-'2000 250 200 0 PP'!BK61)^2</f>
        <v>4.1421270588829301E-11</v>
      </c>
      <c r="BL61">
        <f>('2000 250 200 15 PP'!BL61-'2000 250 200 0 PP'!BL61)^2</f>
        <v>6.1663936298030885E-12</v>
      </c>
      <c r="BM61">
        <f>('2000 250 200 15 PP'!BM61-'2000 250 200 0 PP'!BM61)^2</f>
        <v>1.3029063097109975E-5</v>
      </c>
      <c r="BN61">
        <f>('2000 250 200 15 PP'!BN61-'2000 250 200 0 PP'!BN61)^2</f>
        <v>6.9832749022771165E-6</v>
      </c>
      <c r="BO61">
        <f>('2000 250 200 15 PP'!BO61-'2000 250 200 0 PP'!BO61)^2</f>
        <v>9.4331205599859884E-7</v>
      </c>
      <c r="BP61">
        <f>('2000 250 200 15 PP'!BP61-'2000 250 200 0 PP'!BP61)^2</f>
        <v>4.2247959314286088E-8</v>
      </c>
      <c r="BQ61">
        <f>('2000 250 200 15 PP'!BQ61-'2000 250 200 0 PP'!BQ61)^2</f>
        <v>9.8491176073524408E-10</v>
      </c>
      <c r="BR61">
        <f>('2000 250 200 15 PP'!BR61-'2000 250 200 0 PP'!BR61)^2</f>
        <v>1.7292428595046722E-11</v>
      </c>
      <c r="BS61">
        <f>('2000 250 200 15 PP'!BS61-'2000 250 200 0 PP'!BS61)^2</f>
        <v>5.8200574167218831E-6</v>
      </c>
      <c r="BT61">
        <f>('2000 250 200 15 PP'!BT61-'2000 250 200 0 PP'!BT61)^2</f>
        <v>4.3813853595389231E-6</v>
      </c>
      <c r="BU61">
        <f>('2000 250 200 15 PP'!BU61-'2000 250 200 0 PP'!BU61)^2</f>
        <v>6.6007579620370847E-7</v>
      </c>
      <c r="BV61">
        <f>('2000 250 200 15 PP'!BV61-'2000 250 200 0 PP'!BV61)^2</f>
        <v>3.0117231503002855E-8</v>
      </c>
      <c r="BW61">
        <f>('2000 250 200 15 PP'!BW61-'2000 250 200 0 PP'!BW61)^2</f>
        <v>6.921990841831515E-10</v>
      </c>
      <c r="BX61">
        <f>('2000 250 200 15 PP'!BX61-'2000 250 200 0 PP'!BX61)^2</f>
        <v>1.9684582870180772E-6</v>
      </c>
      <c r="BY61">
        <f>('2000 250 200 15 PP'!BY61-'2000 250 200 0 PP'!BY61)^2</f>
        <v>2.6259093817184086E-6</v>
      </c>
      <c r="BZ61">
        <f>('2000 250 200 15 PP'!BZ61-'2000 250 200 0 PP'!BZ61)^2</f>
        <v>4.6450656959302578E-7</v>
      </c>
      <c r="CA61">
        <f>('2000 250 200 15 PP'!CA61-'2000 250 200 0 PP'!CA61)^2</f>
        <v>2.2023782210296009E-8</v>
      </c>
      <c r="CB61">
        <f>('2000 250 200 15 PP'!CB61-'2000 250 200 0 PP'!CB61)^2</f>
        <v>3.5197868071005928E-7</v>
      </c>
      <c r="CC61">
        <f>('2000 250 200 15 PP'!CC61-'2000 250 200 0 PP'!CC61)^2</f>
        <v>1.4880405333555384E-6</v>
      </c>
      <c r="CD61">
        <f>('2000 250 200 15 PP'!CD61-'2000 250 200 0 PP'!CD61)^2</f>
        <v>3.2801247582028583E-7</v>
      </c>
      <c r="CE61">
        <f>('2000 250 200 15 PP'!CE61-'2000 250 200 0 PP'!CE61)^2</f>
        <v>9.5943070667274511E-10</v>
      </c>
      <c r="CF61">
        <f>('2000 250 200 15 PP'!CF61-'2000 250 200 0 PP'!CF61)^2</f>
        <v>7.769890901799431E-7</v>
      </c>
      <c r="CG61">
        <f>('2000 250 200 15 PP'!CG61-'2000 250 200 0 PP'!CG61)^2</f>
        <v>2.4012551109291728E-7</v>
      </c>
    </row>
    <row r="62" spans="1:85">
      <c r="A62">
        <f>'2000 250 200 1'!A63</f>
        <v>59</v>
      </c>
      <c r="B62">
        <f t="shared" si="6"/>
        <v>-590</v>
      </c>
      <c r="C62">
        <f>'2000 250 200 1'!B63</f>
        <v>0.9123</v>
      </c>
      <c r="D62">
        <f t="shared" si="7"/>
        <v>-3.9862325136205398E-2</v>
      </c>
      <c r="E62">
        <f>(2*('2000 250 200 15 PP'!E62-'2000 250 200 0 PP'!E62)/('2000 250 200 15 PP'!E62+'2000 250 200 0 PP'!E62))^2</f>
        <v>7.8653566585528832E-4</v>
      </c>
      <c r="F62">
        <f>(2*('2000 250 200 15 PP'!F62-'2000 250 200 0 PP'!F62)/('2000 250 200 15 PP'!F62+'2000 250 200 0 PP'!F62))^2</f>
        <v>2.3184025155325064E-4</v>
      </c>
      <c r="G62">
        <f>(2*('2000 250 200 15 PP'!G62-'2000 250 200 0 PP'!G62)/('2000 250 200 15 PP'!G62+'2000 250 200 0 PP'!G62))^2</f>
        <v>4.3353806132535111E-5</v>
      </c>
      <c r="H62">
        <f>(2*('2000 250 200 15 PP'!H62-'2000 250 200 0 PP'!H62)/('2000 250 200 15 PP'!H62+'2000 250 200 0 PP'!H62))^2</f>
        <v>9.2906371737836983E-6</v>
      </c>
      <c r="I62">
        <f>(2*('2000 250 200 15 PP'!I62-'2000 250 200 0 PP'!I62)/('2000 250 200 15 PP'!I62+'2000 250 200 0 PP'!I62))^2</f>
        <v>4.5770699604866256E-6</v>
      </c>
      <c r="J62">
        <f>(2*('2000 250 200 15 PP'!J62-'2000 250 200 0 PP'!J62)/('2000 250 200 15 PP'!J62+'2000 250 200 0 PP'!J62))^2</f>
        <v>3.884266378592381E-6</v>
      </c>
      <c r="K62">
        <f>(2*('2000 250 200 15 PP'!K62-'2000 250 200 0 PP'!K62)/('2000 250 200 15 PP'!K62+'2000 250 200 0 PP'!K62))^2</f>
        <v>3.7209683649720771E-6</v>
      </c>
      <c r="L62">
        <f>(2*('2000 250 200 15 PP'!L62-'2000 250 200 0 PP'!L62)/('2000 250 200 15 PP'!L62+'2000 250 200 0 PP'!L62))^2</f>
        <v>3.6594760933114026E-6</v>
      </c>
      <c r="M62">
        <f>(2*('2000 250 200 15 PP'!M62-'2000 250 200 0 PP'!M62)/('2000 250 200 15 PP'!M62+'2000 250 200 0 PP'!M62))^2</f>
        <v>3.6714741014145162E-6</v>
      </c>
      <c r="N62">
        <f>(2*('2000 250 200 15 PP'!N62-'2000 250 200 0 PP'!N62)/('2000 250 200 15 PP'!N62+'2000 250 200 0 PP'!N62))^2</f>
        <v>1.7887375420121516E-3</v>
      </c>
      <c r="O62">
        <f>(2*('2000 250 200 15 PP'!O62-'2000 250 200 0 PP'!O62)/('2000 250 200 15 PP'!O62+'2000 250 200 0 PP'!O62))^2</f>
        <v>6.5681480360303256E-4</v>
      </c>
      <c r="P62">
        <f>(2*('2000 250 200 15 PP'!P62-'2000 250 200 0 PP'!P62)/('2000 250 200 15 PP'!P62+'2000 250 200 0 PP'!P62))^2</f>
        <v>1.3520860842554123E-4</v>
      </c>
      <c r="Q62">
        <f>(2*('2000 250 200 15 PP'!Q62-'2000 250 200 0 PP'!Q62)/('2000 250 200 15 PP'!Q62+'2000 250 200 0 PP'!Q62))^2</f>
        <v>2.1261303368133123E-5</v>
      </c>
      <c r="R62">
        <f>(2*('2000 250 200 15 PP'!R62-'2000 250 200 0 PP'!R62)/('2000 250 200 15 PP'!R62+'2000 250 200 0 PP'!R62))^2</f>
        <v>6.1672289261682242E-6</v>
      </c>
      <c r="S62">
        <f>(2*('2000 250 200 15 PP'!S62-'2000 250 200 0 PP'!S62)/('2000 250 200 15 PP'!S62+'2000 250 200 0 PP'!S62))^2</f>
        <v>4.2846560215600745E-6</v>
      </c>
      <c r="T62">
        <f>(2*('2000 250 200 15 PP'!T62-'2000 250 200 0 PP'!T62)/('2000 250 200 15 PP'!T62+'2000 250 200 0 PP'!T62))^2</f>
        <v>3.8890405813101565E-6</v>
      </c>
      <c r="U62">
        <f>(2*('2000 250 200 15 PP'!U62-'2000 250 200 0 PP'!U62)/('2000 250 200 15 PP'!U62+'2000 250 200 0 PP'!U62))^2</f>
        <v>3.6234024050099629E-6</v>
      </c>
      <c r="V62">
        <f>(2*('2000 250 200 15 PP'!V62-'2000 250 200 0 PP'!V62)/('2000 250 200 15 PP'!V62+'2000 250 200 0 PP'!V62))^2</f>
        <v>3.5109570312530278E-3</v>
      </c>
      <c r="W62">
        <f>(2*('2000 250 200 15 PP'!W62-'2000 250 200 0 PP'!W62)/('2000 250 200 15 PP'!W62+'2000 250 200 0 PP'!W62))^2</f>
        <v>1.5533656559293977E-3</v>
      </c>
      <c r="X62">
        <f>(2*('2000 250 200 15 PP'!X62-'2000 250 200 0 PP'!X62)/('2000 250 200 15 PP'!X62+'2000 250 200 0 PP'!X62))^2</f>
        <v>3.7491460593907209E-4</v>
      </c>
      <c r="Y62">
        <f>(2*('2000 250 200 15 PP'!Y62-'2000 250 200 0 PP'!Y62)/('2000 250 200 15 PP'!Y62+'2000 250 200 0 PP'!Y62))^2</f>
        <v>5.4494010749970579E-5</v>
      </c>
      <c r="Z62">
        <f>(2*('2000 250 200 15 PP'!Z62-'2000 250 200 0 PP'!Z62)/('2000 250 200 15 PP'!Z62+'2000 250 200 0 PP'!Z62))^2</f>
        <v>9.7338117877558723E-6</v>
      </c>
      <c r="AA62">
        <f>(2*('2000 250 200 15 PP'!AA62-'2000 250 200 0 PP'!AA62)/('2000 250 200 15 PP'!AA62+'2000 250 200 0 PP'!AA62))^2</f>
        <v>5.0385896399868227E-6</v>
      </c>
      <c r="AB62">
        <f>(2*('2000 250 200 15 PP'!AB62-'2000 250 200 0 PP'!AB62)/('2000 250 200 15 PP'!AB62+'2000 250 200 0 PP'!AB62))^2</f>
        <v>4.4577556133038779E-6</v>
      </c>
      <c r="AC62">
        <f>(2*('2000 250 200 15 PP'!AC62-'2000 250 200 0 PP'!AC62)/('2000 250 200 15 PP'!AC62+'2000 250 200 0 PP'!AC62))^2</f>
        <v>6.4218781355083682E-3</v>
      </c>
      <c r="AD62">
        <f>(2*('2000 250 200 15 PP'!AD62-'2000 250 200 0 PP'!AD62)/('2000 250 200 15 PP'!AD62+'2000 250 200 0 PP'!AD62))^2</f>
        <v>3.2574281320283172E-3</v>
      </c>
      <c r="AE62">
        <f>(2*('2000 250 200 15 PP'!AE62-'2000 250 200 0 PP'!AE62)/('2000 250 200 15 PP'!AE62+'2000 250 200 0 PP'!AE62))^2</f>
        <v>9.2216108259351667E-4</v>
      </c>
      <c r="AF62">
        <f>(2*('2000 250 200 15 PP'!AF62-'2000 250 200 0 PP'!AF62)/('2000 250 200 15 PP'!AF62+'2000 250 200 0 PP'!AF62))^2</f>
        <v>1.4087399971199333E-4</v>
      </c>
      <c r="AG62">
        <f>(2*('2000 250 200 15 PP'!AG62-'2000 250 200 0 PP'!AG62)/('2000 250 200 15 PP'!AG62+'2000 250 200 0 PP'!AG62))^2</f>
        <v>1.7652545005531753E-5</v>
      </c>
      <c r="AH62">
        <f>(2*('2000 250 200 15 PP'!AH62-'2000 250 200 0 PP'!AH62)/('2000 250 200 15 PP'!AH62+'2000 250 200 0 PP'!AH62))^2</f>
        <v>5.9323074580847572E-6</v>
      </c>
      <c r="AI62">
        <f>(2*('2000 250 200 15 PP'!AI62-'2000 250 200 0 PP'!AI62)/('2000 250 200 15 PP'!AI62+'2000 250 200 0 PP'!AI62))^2</f>
        <v>1.1977882336760668E-2</v>
      </c>
      <c r="AJ62">
        <f>(2*('2000 250 200 15 PP'!AJ62-'2000 250 200 0 PP'!AJ62)/('2000 250 200 15 PP'!AJ62+'2000 250 200 0 PP'!AJ62))^2</f>
        <v>6.3592429408069742E-3</v>
      </c>
      <c r="AK62">
        <f>(2*('2000 250 200 15 PP'!AK62-'2000 250 200 0 PP'!AK62)/('2000 250 200 15 PP'!AK62+'2000 250 200 0 PP'!AK62))^2</f>
        <v>2.056309602907899E-3</v>
      </c>
      <c r="AL62">
        <f>(2*('2000 250 200 15 PP'!AL62-'2000 250 200 0 PP'!AL62)/('2000 250 200 15 PP'!AL62+'2000 250 200 0 PP'!AL62))^2</f>
        <v>3.4940901748521441E-4</v>
      </c>
      <c r="AM62">
        <f>(2*('2000 250 200 15 PP'!AM62-'2000 250 200 0 PP'!AM62)/('2000 250 200 15 PP'!AM62+'2000 250 200 0 PP'!AM62))^2</f>
        <v>3.6308512932654655E-5</v>
      </c>
      <c r="AN62">
        <f>(2*('2000 250 200 15 PP'!AN62-'2000 250 200 0 PP'!AN62)/('2000 250 200 15 PP'!AN62+'2000 250 200 0 PP'!AN62))^2</f>
        <v>3.0527441399325696E-2</v>
      </c>
      <c r="AO62">
        <f>(2*('2000 250 200 15 PP'!AO62-'2000 250 200 0 PP'!AO62)/('2000 250 200 15 PP'!AO62+'2000 250 200 0 PP'!AO62))^2</f>
        <v>1.2129337593640642E-2</v>
      </c>
      <c r="AP62">
        <f>(2*('2000 250 200 15 PP'!AP62-'2000 250 200 0 PP'!AP62)/('2000 250 200 15 PP'!AP62+'2000 250 200 0 PP'!AP62))^2</f>
        <v>4.267927607676688E-3</v>
      </c>
      <c r="AQ62">
        <f>(2*('2000 250 200 15 PP'!AQ62-'2000 250 200 0 PP'!AQ62)/('2000 250 200 15 PP'!AQ62+'2000 250 200 0 PP'!AQ62))^2</f>
        <v>8.1531434738167912E-4</v>
      </c>
      <c r="AR62">
        <f>(2*('2000 250 200 15 PP'!AR62-'2000 250 200 0 PP'!AR62)/('2000 250 200 15 PP'!AR62+'2000 250 200 0 PP'!AR62))^2</f>
        <v>7.649361329650517E-2</v>
      </c>
      <c r="AS62">
        <f>(2*('2000 250 200 15 PP'!AS62-'2000 250 200 0 PP'!AS62)/('2000 250 200 15 PP'!AS62+'2000 250 200 0 PP'!AS62))^2</f>
        <v>2.4281078799223033E-2</v>
      </c>
      <c r="AT62">
        <f>(2*('2000 250 200 15 PP'!AT62-'2000 250 200 0 PP'!AT62)/('2000 250 200 15 PP'!AT62+'2000 250 200 0 PP'!AT62))^2</f>
        <v>8.4877025993927366E-3</v>
      </c>
      <c r="AU62">
        <f>(2*('2000 250 200 15 PP'!AU62-'2000 250 200 0 PP'!AU62)/('2000 250 200 15 PP'!AU62+'2000 250 200 0 PP'!AU62))^2</f>
        <v>3.4646321889217607E-3</v>
      </c>
      <c r="AV62">
        <f>(2*('2000 250 200 15 PP'!AV62-'2000 250 200 0 PP'!AV62)/('2000 250 200 15 PP'!AV62+'2000 250 200 0 PP'!AV62))^2</f>
        <v>6.1230678403716501E-2</v>
      </c>
      <c r="AW62">
        <f>(2*('2000 250 200 15 PP'!AW62-'2000 250 200 0 PP'!AW62)/('2000 250 200 15 PP'!AW62+'2000 250 200 0 PP'!AW62))^2</f>
        <v>1.0894475136586245E-2</v>
      </c>
      <c r="AX62">
        <f>('2000 250 200 15 PP'!AX62-'2000 250 200 0 PP'!AX62)^2</f>
        <v>3.3561795302833395E-5</v>
      </c>
      <c r="AY62">
        <f>('2000 250 200 15 PP'!AY62-'2000 250 200 0 PP'!AY62)^2</f>
        <v>1.5594139404968268E-5</v>
      </c>
      <c r="AZ62">
        <f>('2000 250 200 15 PP'!AZ62-'2000 250 200 0 PP'!AZ62)^2</f>
        <v>2.7192918699114905E-6</v>
      </c>
      <c r="BA62">
        <f>('2000 250 200 15 PP'!BA62-'2000 250 200 0 PP'!BA62)^2</f>
        <v>1.8600175408320292E-7</v>
      </c>
      <c r="BB62">
        <f>('2000 250 200 15 PP'!BB62-'2000 250 200 0 PP'!BB62)^2</f>
        <v>6.5632045196086262E-9</v>
      </c>
      <c r="BC62">
        <f>('2000 250 200 15 PP'!BC62-'2000 250 200 0 PP'!BC62)^2</f>
        <v>4.1206900776411404E-10</v>
      </c>
      <c r="BD62">
        <f>('2000 250 200 15 PP'!BD62-'2000 250 200 0 PP'!BD62)^2</f>
        <v>6.0939161793024708E-11</v>
      </c>
      <c r="BE62">
        <f>('2000 250 200 15 PP'!BE62-'2000 250 200 0 PP'!BE62)^2</f>
        <v>2.3562935995999551E-12</v>
      </c>
      <c r="BF62">
        <f>('2000 250 200 15 PP'!BF62-'2000 250 200 0 PP'!BF62)^2</f>
        <v>2.4605947851578983E-5</v>
      </c>
      <c r="BG62">
        <f>('2000 250 200 15 PP'!BG62-'2000 250 200 0 PP'!BG62)^2</f>
        <v>1.2445461515997326E-5</v>
      </c>
      <c r="BH62">
        <f>('2000 250 200 15 PP'!BH62-'2000 250 200 0 PP'!BH62)^2</f>
        <v>2.1578762586836837E-6</v>
      </c>
      <c r="BI62">
        <f>('2000 250 200 15 PP'!BI62-'2000 250 200 0 PP'!BI62)^2</f>
        <v>1.4093026227391333E-7</v>
      </c>
      <c r="BJ62">
        <f>('2000 250 200 15 PP'!BJ62-'2000 250 200 0 PP'!BJ62)^2</f>
        <v>4.2565494796252767E-9</v>
      </c>
      <c r="BK62">
        <f>('2000 250 200 15 PP'!BK62-'2000 250 200 0 PP'!BK62)^2</f>
        <v>2.092612160465352E-10</v>
      </c>
      <c r="BL62">
        <f>('2000 250 200 15 PP'!BL62-'2000 250 200 0 PP'!BL62)^2</f>
        <v>5.592409153830188E-11</v>
      </c>
      <c r="BM62">
        <f>('2000 250 200 15 PP'!BM62-'2000 250 200 0 PP'!BM62)^2</f>
        <v>1.227109777554379E-5</v>
      </c>
      <c r="BN62">
        <f>('2000 250 200 15 PP'!BN62-'2000 250 200 0 PP'!BN62)^2</f>
        <v>7.7147199739769631E-6</v>
      </c>
      <c r="BO62">
        <f>('2000 250 200 15 PP'!BO62-'2000 250 200 0 PP'!BO62)^2</f>
        <v>1.4458405573164884E-6</v>
      </c>
      <c r="BP62">
        <f>('2000 250 200 15 PP'!BP62-'2000 250 200 0 PP'!BP62)^2</f>
        <v>9.6406730281915128E-8</v>
      </c>
      <c r="BQ62">
        <f>('2000 250 200 15 PP'!BQ62-'2000 250 200 0 PP'!BQ62)^2</f>
        <v>2.5751066837979302E-9</v>
      </c>
      <c r="BR62">
        <f>('2000 250 200 15 PP'!BR62-'2000 250 200 0 PP'!BR62)^2</f>
        <v>6.9851269954334893E-11</v>
      </c>
      <c r="BS62">
        <f>('2000 250 200 15 PP'!BS62-'2000 250 200 0 PP'!BS62)^2</f>
        <v>4.8019341242623306E-6</v>
      </c>
      <c r="BT62">
        <f>('2000 250 200 15 PP'!BT62-'2000 250 200 0 PP'!BT62)^2</f>
        <v>4.4076580971482207E-6</v>
      </c>
      <c r="BU62">
        <f>('2000 250 200 15 PP'!BU62-'2000 250 200 0 PP'!BU62)^2</f>
        <v>9.4970780836574135E-7</v>
      </c>
      <c r="BV62">
        <f>('2000 250 200 15 PP'!BV62-'2000 250 200 0 PP'!BV62)^2</f>
        <v>6.7763815571490722E-8</v>
      </c>
      <c r="BW62">
        <f>('2000 250 200 15 PP'!BW62-'2000 250 200 0 PP'!BW62)^2</f>
        <v>1.7344767862498741E-9</v>
      </c>
      <c r="BX62">
        <f>('2000 250 200 15 PP'!BX62-'2000 250 200 0 PP'!BX62)^2</f>
        <v>1.3043489220209251E-6</v>
      </c>
      <c r="BY62">
        <f>('2000 250 200 15 PP'!BY62-'2000 250 200 0 PP'!BY62)^2</f>
        <v>2.3524143265405203E-6</v>
      </c>
      <c r="BZ62">
        <f>('2000 250 200 15 PP'!BZ62-'2000 250 200 0 PP'!BZ62)^2</f>
        <v>6.1905237674525597E-7</v>
      </c>
      <c r="CA62">
        <f>('2000 250 200 15 PP'!CA62-'2000 250 200 0 PP'!CA62)^2</f>
        <v>4.8970154299674331E-8</v>
      </c>
      <c r="CB62">
        <f>('2000 250 200 15 PP'!CB62-'2000 250 200 0 PP'!CB62)^2</f>
        <v>1.2237174830688095E-7</v>
      </c>
      <c r="CC62">
        <f>('2000 250 200 15 PP'!CC62-'2000 250 200 0 PP'!CC62)^2</f>
        <v>1.148000231906642E-6</v>
      </c>
      <c r="CD62">
        <f>('2000 250 200 15 PP'!CD62-'2000 250 200 0 PP'!CD62)^2</f>
        <v>3.9784411238662539E-7</v>
      </c>
      <c r="CE62">
        <f>('2000 250 200 15 PP'!CE62-'2000 250 200 0 PP'!CE62)^2</f>
        <v>4.6894209393914611E-8</v>
      </c>
      <c r="CF62">
        <f>('2000 250 200 15 PP'!CF62-'2000 250 200 0 PP'!CF62)^2</f>
        <v>4.8745591549030963E-7</v>
      </c>
      <c r="CG62">
        <f>('2000 250 200 15 PP'!CG62-'2000 250 200 0 PP'!CG62)^2</f>
        <v>3.509370579819211E-7</v>
      </c>
    </row>
    <row r="63" spans="1:85">
      <c r="A63">
        <f>'2000 250 200 1'!A64</f>
        <v>60</v>
      </c>
      <c r="B63">
        <f t="shared" si="6"/>
        <v>-600</v>
      </c>
      <c r="C63">
        <f>'2000 250 200 1'!B64</f>
        <v>1.024</v>
      </c>
      <c r="D63">
        <f t="shared" si="7"/>
        <v>1.0299956639811961E-2</v>
      </c>
      <c r="E63">
        <f>(2*('2000 250 200 15 PP'!E63-'2000 250 200 0 PP'!E63)/('2000 250 200 15 PP'!E63+'2000 250 200 0 PP'!E63))^2</f>
        <v>9.7426170219988648E-4</v>
      </c>
      <c r="F63">
        <f>(2*('2000 250 200 15 PP'!F63-'2000 250 200 0 PP'!F63)/('2000 250 200 15 PP'!F63+'2000 250 200 0 PP'!F63))^2</f>
        <v>3.1622075225420297E-4</v>
      </c>
      <c r="G63">
        <f>(2*('2000 250 200 15 PP'!G63-'2000 250 200 0 PP'!G63)/('2000 250 200 15 PP'!G63+'2000 250 200 0 PP'!G63))^2</f>
        <v>6.8734227623343049E-5</v>
      </c>
      <c r="H63">
        <f>(2*('2000 250 200 15 PP'!H63-'2000 250 200 0 PP'!H63)/('2000 250 200 15 PP'!H63+'2000 250 200 0 PP'!H63))^2</f>
        <v>1.5080778288110826E-5</v>
      </c>
      <c r="I63">
        <f>(2*('2000 250 200 15 PP'!I63-'2000 250 200 0 PP'!I63)/('2000 250 200 15 PP'!I63+'2000 250 200 0 PP'!I63))^2</f>
        <v>6.4966744218707501E-6</v>
      </c>
      <c r="J63">
        <f>(2*('2000 250 200 15 PP'!J63-'2000 250 200 0 PP'!J63)/('2000 250 200 15 PP'!J63+'2000 250 200 0 PP'!J63))^2</f>
        <v>5.1043232832579989E-6</v>
      </c>
      <c r="K63">
        <f>(2*('2000 250 200 15 PP'!K63-'2000 250 200 0 PP'!K63)/('2000 250 200 15 PP'!K63+'2000 250 200 0 PP'!K63))^2</f>
        <v>4.7681753993930323E-6</v>
      </c>
      <c r="L63">
        <f>(2*('2000 250 200 15 PP'!L63-'2000 250 200 0 PP'!L63)/('2000 250 200 15 PP'!L63+'2000 250 200 0 PP'!L63))^2</f>
        <v>4.6479756005671765E-6</v>
      </c>
      <c r="M63">
        <f>(2*('2000 250 200 15 PP'!M63-'2000 250 200 0 PP'!M63)/('2000 250 200 15 PP'!M63+'2000 250 200 0 PP'!M63))^2</f>
        <v>4.6519502276507624E-6</v>
      </c>
      <c r="N63">
        <f>(2*('2000 250 200 15 PP'!N63-'2000 250 200 0 PP'!N63)/('2000 250 200 15 PP'!N63+'2000 250 200 0 PP'!N63))^2</f>
        <v>2.2534224869140431E-3</v>
      </c>
      <c r="O63">
        <f>(2*('2000 250 200 15 PP'!O63-'2000 250 200 0 PP'!O63)/('2000 250 200 15 PP'!O63+'2000 250 200 0 PP'!O63))^2</f>
        <v>8.8580145070770886E-4</v>
      </c>
      <c r="P63">
        <f>(2*('2000 250 200 15 PP'!P63-'2000 250 200 0 PP'!P63)/('2000 250 200 15 PP'!P63+'2000 250 200 0 PP'!P63))^2</f>
        <v>2.1629639070299087E-4</v>
      </c>
      <c r="Q63">
        <f>(2*('2000 250 200 15 PP'!Q63-'2000 250 200 0 PP'!Q63)/('2000 250 200 15 PP'!Q63+'2000 250 200 0 PP'!Q63))^2</f>
        <v>3.8386784044757634E-5</v>
      </c>
      <c r="R63">
        <f>(2*('2000 250 200 15 PP'!R63-'2000 250 200 0 PP'!R63)/('2000 250 200 15 PP'!R63+'2000 250 200 0 PP'!R63))^2</f>
        <v>9.8685081385305536E-6</v>
      </c>
      <c r="S63">
        <f>(2*('2000 250 200 15 PP'!S63-'2000 250 200 0 PP'!S63)/('2000 250 200 15 PP'!S63+'2000 250 200 0 PP'!S63))^2</f>
        <v>5.9466950993196324E-6</v>
      </c>
      <c r="T63">
        <f>(2*('2000 250 200 15 PP'!T63-'2000 250 200 0 PP'!T63)/('2000 250 200 15 PP'!T63+'2000 250 200 0 PP'!T63))^2</f>
        <v>5.0997665421289106E-6</v>
      </c>
      <c r="U63">
        <f>(2*('2000 250 200 15 PP'!U63-'2000 250 200 0 PP'!U63)/('2000 250 200 15 PP'!U63+'2000 250 200 0 PP'!U63))^2</f>
        <v>4.6359842596881947E-6</v>
      </c>
      <c r="V63">
        <f>(2*('2000 250 200 15 PP'!V63-'2000 250 200 0 PP'!V63)/('2000 250 200 15 PP'!V63+'2000 250 200 0 PP'!V63))^2</f>
        <v>4.6039000043232884E-3</v>
      </c>
      <c r="W63">
        <f>(2*('2000 250 200 15 PP'!W63-'2000 250 200 0 PP'!W63)/('2000 250 200 15 PP'!W63+'2000 250 200 0 PP'!W63))^2</f>
        <v>2.0865973783478157E-3</v>
      </c>
      <c r="X63">
        <f>(2*('2000 250 200 15 PP'!X63-'2000 250 200 0 PP'!X63)/('2000 250 200 15 PP'!X63+'2000 250 200 0 PP'!X63))^2</f>
        <v>5.9596221138657991E-4</v>
      </c>
      <c r="Y63">
        <f>(2*('2000 250 200 15 PP'!Y63-'2000 250 200 0 PP'!Y63)/('2000 250 200 15 PP'!Y63+'2000 250 200 0 PP'!Y63))^2</f>
        <v>1.0453808856680628E-4</v>
      </c>
      <c r="Z63">
        <f>(2*('2000 250 200 15 PP'!Z63-'2000 250 200 0 PP'!Z63)/('2000 250 200 15 PP'!Z63+'2000 250 200 0 PP'!Z63))^2</f>
        <v>1.7875224039822848E-5</v>
      </c>
      <c r="AA63">
        <f>(2*('2000 250 200 15 PP'!AA63-'2000 250 200 0 PP'!AA63)/('2000 250 200 15 PP'!AA63+'2000 250 200 0 PP'!AA63))^2</f>
        <v>7.6235207937656503E-6</v>
      </c>
      <c r="AB63">
        <f>(2*('2000 250 200 15 PP'!AB63-'2000 250 200 0 PP'!AB63)/('2000 250 200 15 PP'!AB63+'2000 250 200 0 PP'!AB63))^2</f>
        <v>6.1117558752397855E-6</v>
      </c>
      <c r="AC63">
        <f>(2*('2000 250 200 15 PP'!AC63-'2000 250 200 0 PP'!AC63)/('2000 250 200 15 PP'!AC63+'2000 250 200 0 PP'!AC63))^2</f>
        <v>9.2187459148811591E-3</v>
      </c>
      <c r="AD63">
        <f>(2*('2000 250 200 15 PP'!AD63-'2000 250 200 0 PP'!AD63)/('2000 250 200 15 PP'!AD63+'2000 250 200 0 PP'!AD63))^2</f>
        <v>4.4141091746069854E-3</v>
      </c>
      <c r="AE63">
        <f>(2*('2000 250 200 15 PP'!AE63-'2000 250 200 0 PP'!AE63)/('2000 250 200 15 PP'!AE63+'2000 250 200 0 PP'!AE63))^2</f>
        <v>1.4544634868647577E-3</v>
      </c>
      <c r="AF63">
        <f>(2*('2000 250 200 15 PP'!AF63-'2000 250 200 0 PP'!AF63)/('2000 250 200 15 PP'!AF63+'2000 250 200 0 PP'!AF63))^2</f>
        <v>2.7793502290956215E-4</v>
      </c>
      <c r="AG63">
        <f>(2*('2000 250 200 15 PP'!AG63-'2000 250 200 0 PP'!AG63)/('2000 250 200 15 PP'!AG63+'2000 250 200 0 PP'!AG63))^2</f>
        <v>3.663646912186205E-5</v>
      </c>
      <c r="AH63">
        <f>(2*('2000 250 200 15 PP'!AH63-'2000 250 200 0 PP'!AH63)/('2000 250 200 15 PP'!AH63+'2000 250 200 0 PP'!AH63))^2</f>
        <v>1.008422226056545E-5</v>
      </c>
      <c r="AI63">
        <f>(2*('2000 250 200 15 PP'!AI63-'2000 250 200 0 PP'!AI63)/('2000 250 200 15 PP'!AI63+'2000 250 200 0 PP'!AI63))^2</f>
        <v>2.2267046596792638E-2</v>
      </c>
      <c r="AJ63">
        <f>(2*('2000 250 200 15 PP'!AJ63-'2000 250 200 0 PP'!AJ63)/('2000 250 200 15 PP'!AJ63+'2000 250 200 0 PP'!AJ63))^2</f>
        <v>8.8941758000692078E-3</v>
      </c>
      <c r="AK63">
        <f>(2*('2000 250 200 15 PP'!AK63-'2000 250 200 0 PP'!AK63)/('2000 250 200 15 PP'!AK63+'2000 250 200 0 PP'!AK63))^2</f>
        <v>3.2357032410140524E-3</v>
      </c>
      <c r="AL63">
        <f>(2*('2000 250 200 15 PP'!AL63-'2000 250 200 0 PP'!AL63)/('2000 250 200 15 PP'!AL63+'2000 250 200 0 PP'!AL63))^2</f>
        <v>6.9894332109890684E-4</v>
      </c>
      <c r="AM63">
        <f>(2*('2000 250 200 15 PP'!AM63-'2000 250 200 0 PP'!AM63)/('2000 250 200 15 PP'!AM63+'2000 250 200 0 PP'!AM63))^2</f>
        <v>8.206486065002757E-5</v>
      </c>
      <c r="AN63">
        <f>(2*('2000 250 200 15 PP'!AN63-'2000 250 200 0 PP'!AN63)/('2000 250 200 15 PP'!AN63+'2000 250 200 0 PP'!AN63))^2</f>
        <v>0.46388520009294198</v>
      </c>
      <c r="AO63">
        <f>(2*('2000 250 200 15 PP'!AO63-'2000 250 200 0 PP'!AO63)/('2000 250 200 15 PP'!AO63+'2000 250 200 0 PP'!AO63))^2</f>
        <v>1.8438652485443786E-2</v>
      </c>
      <c r="AP63">
        <f>(2*('2000 250 200 15 PP'!AP63-'2000 250 200 0 PP'!AP63)/('2000 250 200 15 PP'!AP63+'2000 250 200 0 PP'!AP63))^2</f>
        <v>6.7717620733813971E-3</v>
      </c>
      <c r="AQ63">
        <f>(2*('2000 250 200 15 PP'!AQ63-'2000 250 200 0 PP'!AQ63)/('2000 250 200 15 PP'!AQ63+'2000 250 200 0 PP'!AQ63))^2</f>
        <v>1.6519365695148256E-3</v>
      </c>
      <c r="AR63">
        <f>(2*('2000 250 200 15 PP'!AR63-'2000 250 200 0 PP'!AR63)/('2000 250 200 15 PP'!AR63+'2000 250 200 0 PP'!AR63))^2</f>
        <v>2.5392155364725884E-4</v>
      </c>
      <c r="AS63">
        <f>(2*('2000 250 200 15 PP'!AS63-'2000 250 200 0 PP'!AS63)/('2000 250 200 15 PP'!AS63+'2000 250 200 0 PP'!AS63))^2</f>
        <v>4.7280130418629697E-2</v>
      </c>
      <c r="AT63">
        <f>(2*('2000 250 200 15 PP'!AT63-'2000 250 200 0 PP'!AT63)/('2000 250 200 15 PP'!AT63+'2000 250 200 0 PP'!AT63))^2</f>
        <v>1.3841126629648872E-2</v>
      </c>
      <c r="AU63">
        <f>(2*('2000 250 200 15 PP'!AU63-'2000 250 200 0 PP'!AU63)/('2000 250 200 15 PP'!AU63+'2000 250 200 0 PP'!AU63))^2</f>
        <v>3.9031339244597965E-3</v>
      </c>
      <c r="AV63">
        <f>(2*('2000 250 200 15 PP'!AV63-'2000 250 200 0 PP'!AV63)/('2000 250 200 15 PP'!AV63+'2000 250 200 0 PP'!AV63))^2</f>
        <v>0.47517945359794944</v>
      </c>
      <c r="AW63">
        <f>(2*('2000 250 200 15 PP'!AW63-'2000 250 200 0 PP'!AW63)/('2000 250 200 15 PP'!AW63+'2000 250 200 0 PP'!AW63))^2</f>
        <v>9.4483199977866642E-3</v>
      </c>
      <c r="AX63">
        <f>('2000 250 200 15 PP'!AX63-'2000 250 200 0 PP'!AX63)^2</f>
        <v>3.7730681074829468E-5</v>
      </c>
      <c r="AY63">
        <f>('2000 250 200 15 PP'!AY63-'2000 250 200 0 PP'!AY63)^2</f>
        <v>1.9045303735898318E-5</v>
      </c>
      <c r="AZ63">
        <f>('2000 250 200 15 PP'!AZ63-'2000 250 200 0 PP'!AZ63)^2</f>
        <v>4.2420404449999749E-6</v>
      </c>
      <c r="BA63">
        <f>('2000 250 200 15 PP'!BA63-'2000 250 200 0 PP'!BA63)^2</f>
        <v>4.0171081749977857E-7</v>
      </c>
      <c r="BB63">
        <f>('2000 250 200 15 PP'!BB63-'2000 250 200 0 PP'!BB63)^2</f>
        <v>1.9378963068408686E-8</v>
      </c>
      <c r="BC63">
        <f>('2000 250 200 15 PP'!BC63-'2000 250 200 0 PP'!BC63)^2</f>
        <v>1.3455462692351339E-9</v>
      </c>
      <c r="BD63">
        <f>('2000 250 200 15 PP'!BD63-'2000 250 200 0 PP'!BD63)^2</f>
        <v>1.8252701581441104E-10</v>
      </c>
      <c r="BE63">
        <f>('2000 250 200 15 PP'!BE63-'2000 250 200 0 PP'!BE63)^2</f>
        <v>2.0385213378000531E-13</v>
      </c>
      <c r="BF63">
        <f>('2000 250 200 15 PP'!BF63-'2000 250 200 0 PP'!BF63)^2</f>
        <v>2.5384654225520403E-5</v>
      </c>
      <c r="BG63">
        <f>('2000 250 200 15 PP'!BG63-'2000 250 200 0 PP'!BG63)^2</f>
        <v>1.4213434302448582E-5</v>
      </c>
      <c r="BH63">
        <f>('2000 250 200 15 PP'!BH63-'2000 250 200 0 PP'!BH63)^2</f>
        <v>3.2118036342588661E-6</v>
      </c>
      <c r="BI63">
        <f>('2000 250 200 15 PP'!BI63-'2000 250 200 0 PP'!BI63)^2</f>
        <v>2.9477501339920923E-7</v>
      </c>
      <c r="BJ63">
        <f>('2000 250 200 15 PP'!BJ63-'2000 250 200 0 PP'!BJ63)^2</f>
        <v>1.2380884563658637E-8</v>
      </c>
      <c r="BK63">
        <f>('2000 250 200 15 PP'!BK63-'2000 250 200 0 PP'!BK63)^2</f>
        <v>6.9680816931450737E-10</v>
      </c>
      <c r="BL63">
        <f>('2000 250 200 15 PP'!BL63-'2000 250 200 0 PP'!BL63)^2</f>
        <v>1.4160654866044803E-10</v>
      </c>
      <c r="BM63">
        <f>('2000 250 200 15 PP'!BM63-'2000 250 200 0 PP'!BM63)^2</f>
        <v>1.1450856187254696E-5</v>
      </c>
      <c r="BN63">
        <f>('2000 250 200 15 PP'!BN63-'2000 250 200 0 PP'!BN63)^2</f>
        <v>8.092288366128915E-6</v>
      </c>
      <c r="BO63">
        <f>('2000 250 200 15 PP'!BO63-'2000 250 200 0 PP'!BO63)^2</f>
        <v>2.0243024320584387E-6</v>
      </c>
      <c r="BP63">
        <f>('2000 250 200 15 PP'!BP63-'2000 250 200 0 PP'!BP63)^2</f>
        <v>1.9369034291797154E-7</v>
      </c>
      <c r="BQ63">
        <f>('2000 250 200 15 PP'!BQ63-'2000 250 200 0 PP'!BQ63)^2</f>
        <v>7.3205491950018158E-9</v>
      </c>
      <c r="BR63">
        <f>('2000 250 200 15 PP'!BR63-'2000 250 200 0 PP'!BR63)^2</f>
        <v>2.6682666649405288E-10</v>
      </c>
      <c r="BS63">
        <f>('2000 250 200 15 PP'!BS63-'2000 250 200 0 PP'!BS63)^2</f>
        <v>3.9191609562563816E-6</v>
      </c>
      <c r="BT63">
        <f>('2000 250 200 15 PP'!BT63-'2000 250 200 0 PP'!BT63)^2</f>
        <v>4.1587412122614626E-6</v>
      </c>
      <c r="BU63">
        <f>('2000 250 200 15 PP'!BU63-'2000 250 200 0 PP'!BU63)^2</f>
        <v>1.2363700187036472E-6</v>
      </c>
      <c r="BV63">
        <f>('2000 250 200 15 PP'!BV63-'2000 250 200 0 PP'!BV63)^2</f>
        <v>1.303263456850617E-7</v>
      </c>
      <c r="BW63">
        <f>('2000 250 200 15 PP'!BW63-'2000 250 200 0 PP'!BW63)^2</f>
        <v>4.7374217293125769E-9</v>
      </c>
      <c r="BX63">
        <f>('2000 250 200 15 PP'!BX63-'2000 250 200 0 PP'!BX63)^2</f>
        <v>8.4609761445008256E-7</v>
      </c>
      <c r="BY63">
        <f>('2000 250 200 15 PP'!BY63-'2000 250 200 0 PP'!BY63)^2</f>
        <v>1.9359755030778164E-6</v>
      </c>
      <c r="BZ63">
        <f>('2000 250 200 15 PP'!BZ63-'2000 250 200 0 PP'!BZ63)^2</f>
        <v>7.3889253551796896E-7</v>
      </c>
      <c r="CA63">
        <f>('2000 250 200 15 PP'!CA63-'2000 250 200 0 PP'!CA63)^2</f>
        <v>9.0021335252475091E-8</v>
      </c>
      <c r="CB63">
        <f>('2000 250 200 15 PP'!CB63-'2000 250 200 0 PP'!CB63)^2</f>
        <v>3.015379066751052E-8</v>
      </c>
      <c r="CC63">
        <f>('2000 250 200 15 PP'!CC63-'2000 250 200 0 PP'!CC63)^2</f>
        <v>7.8106183283119265E-7</v>
      </c>
      <c r="CD63">
        <f>('2000 250 200 15 PP'!CD63-'2000 250 200 0 PP'!CD63)^2</f>
        <v>4.2672067424817992E-7</v>
      </c>
      <c r="CE63">
        <f>('2000 250 200 15 PP'!CE63-'2000 250 200 0 PP'!CE63)^2</f>
        <v>9.7204000943352612E-8</v>
      </c>
      <c r="CF63">
        <f>('2000 250 200 15 PP'!CF63-'2000 250 200 0 PP'!CF63)^2</f>
        <v>2.4479880535575884E-7</v>
      </c>
      <c r="CG63">
        <f>('2000 250 200 15 PP'!CG63-'2000 250 200 0 PP'!CG63)^2</f>
        <v>3.4793539282336011E-7</v>
      </c>
    </row>
    <row r="64" spans="1:85">
      <c r="A64">
        <f>'2000 250 200 1'!A65</f>
        <v>61</v>
      </c>
      <c r="B64">
        <f t="shared" si="6"/>
        <v>-610</v>
      </c>
      <c r="C64">
        <f>'2000 250 200 1'!B65</f>
        <v>1.149</v>
      </c>
      <c r="D64">
        <f t="shared" si="7"/>
        <v>6.0320028688285184E-2</v>
      </c>
      <c r="E64">
        <f>(2*('2000 250 200 15 PP'!E64-'2000 250 200 0 PP'!E64)/('2000 250 200 15 PP'!E64+'2000 250 200 0 PP'!E64))^2</f>
        <v>1.1947880987084366E-3</v>
      </c>
      <c r="F64">
        <f>(2*('2000 250 200 15 PP'!F64-'2000 250 200 0 PP'!F64)/('2000 250 200 15 PP'!F64+'2000 250 200 0 PP'!F64))^2</f>
        <v>4.1940444638400849E-4</v>
      </c>
      <c r="G64">
        <f>(2*('2000 250 200 15 PP'!G64-'2000 250 200 0 PP'!G64)/('2000 250 200 15 PP'!G64+'2000 250 200 0 PP'!G64))^2</f>
        <v>1.0443172019640557E-4</v>
      </c>
      <c r="H64">
        <f>(2*('2000 250 200 15 PP'!H64-'2000 250 200 0 PP'!H64)/('2000 250 200 15 PP'!H64+'2000 250 200 0 PP'!H64))^2</f>
        <v>2.416120764680222E-5</v>
      </c>
      <c r="I64">
        <f>(2*('2000 250 200 15 PP'!I64-'2000 250 200 0 PP'!I64)/('2000 250 200 15 PP'!I64+'2000 250 200 0 PP'!I64))^2</f>
        <v>9.2607761661033682E-6</v>
      </c>
      <c r="J64">
        <f>(2*('2000 250 200 15 PP'!J64-'2000 250 200 0 PP'!J64)/('2000 250 200 15 PP'!J64+'2000 250 200 0 PP'!J64))^2</f>
        <v>6.5749862816598804E-6</v>
      </c>
      <c r="K64">
        <f>(2*('2000 250 200 15 PP'!K64-'2000 250 200 0 PP'!K64)/('2000 250 200 15 PP'!K64+'2000 250 200 0 PP'!K64))^2</f>
        <v>5.9596437397846837E-6</v>
      </c>
      <c r="L64">
        <f>(2*('2000 250 200 15 PP'!L64-'2000 250 200 0 PP'!L64)/('2000 250 200 15 PP'!L64+'2000 250 200 0 PP'!L64))^2</f>
        <v>5.768226966599191E-6</v>
      </c>
      <c r="M64">
        <f>(2*('2000 250 200 15 PP'!M64-'2000 250 200 0 PP'!M64)/('2000 250 200 15 PP'!M64+'2000 250 200 0 PP'!M64))^2</f>
        <v>5.7402190730031126E-6</v>
      </c>
      <c r="N64">
        <f>(2*('2000 250 200 15 PP'!N64-'2000 250 200 0 PP'!N64)/('2000 250 200 15 PP'!N64+'2000 250 200 0 PP'!N64))^2</f>
        <v>2.8349909405830302E-3</v>
      </c>
      <c r="O64">
        <f>(2*('2000 250 200 15 PP'!O64-'2000 250 200 0 PP'!O64)/('2000 250 200 15 PP'!O64+'2000 250 200 0 PP'!O64))^2</f>
        <v>1.1667576291059488E-3</v>
      </c>
      <c r="P64">
        <f>(2*('2000 250 200 15 PP'!P64-'2000 250 200 0 PP'!P64)/('2000 250 200 15 PP'!P64+'2000 250 200 0 PP'!P64))^2</f>
        <v>3.2929295336238022E-4</v>
      </c>
      <c r="Q64">
        <f>(2*('2000 250 200 15 PP'!Q64-'2000 250 200 0 PP'!Q64)/('2000 250 200 15 PP'!Q64+'2000 250 200 0 PP'!Q64))^2</f>
        <v>6.7113531511826379E-5</v>
      </c>
      <c r="R64">
        <f>(2*('2000 250 200 15 PP'!R64-'2000 250 200 0 PP'!R64)/('2000 250 200 15 PP'!R64+'2000 250 200 0 PP'!R64))^2</f>
        <v>1.6215734860466555E-5</v>
      </c>
      <c r="S64">
        <f>(2*('2000 250 200 15 PP'!S64-'2000 250 200 0 PP'!S64)/('2000 250 200 15 PP'!S64+'2000 250 200 0 PP'!S64))^2</f>
        <v>8.1571313703969826E-6</v>
      </c>
      <c r="T64">
        <f>(2*('2000 250 200 15 PP'!T64-'2000 250 200 0 PP'!T64)/('2000 250 200 15 PP'!T64+'2000 250 200 0 PP'!T64))^2</f>
        <v>6.4918095950308799E-6</v>
      </c>
      <c r="U64">
        <f>(2*('2000 250 200 15 PP'!U64-'2000 250 200 0 PP'!U64)/('2000 250 200 15 PP'!U64+'2000 250 200 0 PP'!U64))^2</f>
        <v>5.8532981592928719E-6</v>
      </c>
      <c r="V64">
        <f>(2*('2000 250 200 15 PP'!V64-'2000 250 200 0 PP'!V64)/('2000 250 200 15 PP'!V64+'2000 250 200 0 PP'!V64))^2</f>
        <v>6.142666100042821E-3</v>
      </c>
      <c r="W64">
        <f>(2*('2000 250 200 15 PP'!W64-'2000 250 200 0 PP'!W64)/('2000 250 200 15 PP'!W64+'2000 250 200 0 PP'!W64))^2</f>
        <v>2.7600200485718364E-3</v>
      </c>
      <c r="X64">
        <f>(2*('2000 250 200 15 PP'!X64-'2000 250 200 0 PP'!X64)/('2000 250 200 15 PP'!X64+'2000 250 200 0 PP'!X64))^2</f>
        <v>8.9974331470870327E-4</v>
      </c>
      <c r="Y64">
        <f>(2*('2000 250 200 15 PP'!Y64-'2000 250 200 0 PP'!Y64)/('2000 250 200 15 PP'!Y64+'2000 250 200 0 PP'!Y64))^2</f>
        <v>1.9002599007751303E-4</v>
      </c>
      <c r="Z64">
        <f>(2*('2000 250 200 15 PP'!Z64-'2000 250 200 0 PP'!Z64)/('2000 250 200 15 PP'!Z64+'2000 250 200 0 PP'!Z64))^2</f>
        <v>3.4195990967575983E-5</v>
      </c>
      <c r="AA64">
        <f>(2*('2000 250 200 15 PP'!AA64-'2000 250 200 0 PP'!AA64)/('2000 250 200 15 PP'!AA64+'2000 250 200 0 PP'!AA64))^2</f>
        <v>1.1618494074986317E-5</v>
      </c>
      <c r="AB64">
        <f>(2*('2000 250 200 15 PP'!AB64-'2000 250 200 0 PP'!AB64)/('2000 250 200 15 PP'!AB64+'2000 250 200 0 PP'!AB64))^2</f>
        <v>7.8956838837253234E-6</v>
      </c>
      <c r="AC64">
        <f>(2*('2000 250 200 15 PP'!AC64-'2000 250 200 0 PP'!AC64)/('2000 250 200 15 PP'!AC64+'2000 250 200 0 PP'!AC64))^2</f>
        <v>1.423415384373145E-2</v>
      </c>
      <c r="AD64">
        <f>(2*('2000 250 200 15 PP'!AD64-'2000 250 200 0 PP'!AD64)/('2000 250 200 15 PP'!AD64+'2000 250 200 0 PP'!AD64))^2</f>
        <v>5.9832057525699821E-3</v>
      </c>
      <c r="AE64">
        <f>(2*('2000 250 200 15 PP'!AE64-'2000 250 200 0 PP'!AE64)/('2000 250 200 15 PP'!AE64+'2000 250 200 0 PP'!AE64))^2</f>
        <v>2.184884028298618E-3</v>
      </c>
      <c r="AF64">
        <f>(2*('2000 250 200 15 PP'!AF64-'2000 250 200 0 PP'!AF64)/('2000 250 200 15 PP'!AF64+'2000 250 200 0 PP'!AF64))^2</f>
        <v>5.0957798506347479E-4</v>
      </c>
      <c r="AG64">
        <f>(2*('2000 250 200 15 PP'!AG64-'2000 250 200 0 PP'!AG64)/('2000 250 200 15 PP'!AG64+'2000 250 200 0 PP'!AG64))^2</f>
        <v>7.9433659892323087E-5</v>
      </c>
      <c r="AH64">
        <f>(2*('2000 250 200 15 PP'!AH64-'2000 250 200 0 PP'!AH64)/('2000 250 200 15 PP'!AH64+'2000 250 200 0 PP'!AH64))^2</f>
        <v>1.823646506883614E-5</v>
      </c>
      <c r="AI64">
        <f>(2*('2000 250 200 15 PP'!AI64-'2000 250 200 0 PP'!AI64)/('2000 250 200 15 PP'!AI64+'2000 250 200 0 PP'!AI64))^2</f>
        <v>6.1453895900173715E-2</v>
      </c>
      <c r="AJ64">
        <f>(2*('2000 250 200 15 PP'!AJ64-'2000 250 200 0 PP'!AJ64)/('2000 250 200 15 PP'!AJ64+'2000 250 200 0 PP'!AJ64))^2</f>
        <v>1.2882727327257848E-2</v>
      </c>
      <c r="AK64">
        <f>(2*('2000 250 200 15 PP'!AK64-'2000 250 200 0 PP'!AK64)/('2000 250 200 15 PP'!AK64+'2000 250 200 0 PP'!AK64))^2</f>
        <v>4.8980930364606583E-3</v>
      </c>
      <c r="AL64">
        <f>(2*('2000 250 200 15 PP'!AL64-'2000 250 200 0 PP'!AL64)/('2000 250 200 15 PP'!AL64+'2000 250 200 0 PP'!AL64))^2</f>
        <v>1.2771038231442374E-3</v>
      </c>
      <c r="AM64">
        <f>(2*('2000 250 200 15 PP'!AM64-'2000 250 200 0 PP'!AM64)/('2000 250 200 15 PP'!AM64+'2000 250 200 0 PP'!AM64))^2</f>
        <v>1.9162623510776428E-4</v>
      </c>
      <c r="AN64">
        <f>(2*('2000 250 200 15 PP'!AN64-'2000 250 200 0 PP'!AN64)/('2000 250 200 15 PP'!AN64+'2000 250 200 0 PP'!AN64))^2</f>
        <v>4.7586774269158125E-2</v>
      </c>
      <c r="AO64">
        <f>(2*('2000 250 200 15 PP'!AO64-'2000 250 200 0 PP'!AO64)/('2000 250 200 15 PP'!AO64+'2000 250 200 0 PP'!AO64))^2</f>
        <v>3.2162716741998762E-2</v>
      </c>
      <c r="AP64">
        <f>(2*('2000 250 200 15 PP'!AP64-'2000 250 200 0 PP'!AP64)/('2000 250 200 15 PP'!AP64+'2000 250 200 0 PP'!AP64))^2</f>
        <v>1.0581421511611552E-2</v>
      </c>
      <c r="AQ64">
        <f>(2*('2000 250 200 15 PP'!AQ64-'2000 250 200 0 PP'!AQ64)/('2000 250 200 15 PP'!AQ64+'2000 250 200 0 PP'!AQ64))^2</f>
        <v>3.0182314615462115E-3</v>
      </c>
      <c r="AR64">
        <f>(2*('2000 250 200 15 PP'!AR64-'2000 250 200 0 PP'!AR64)/('2000 250 200 15 PP'!AR64+'2000 250 200 0 PP'!AR64))^2</f>
        <v>1.5186915612320389E-4</v>
      </c>
      <c r="AS64">
        <f>(2*('2000 250 200 15 PP'!AS64-'2000 250 200 0 PP'!AS64)/('2000 250 200 15 PP'!AS64+'2000 250 200 0 PP'!AS64))^2</f>
        <v>0.19198350476737697</v>
      </c>
      <c r="AT64">
        <f>(2*('2000 250 200 15 PP'!AT64-'2000 250 200 0 PP'!AT64)/('2000 250 200 15 PP'!AT64+'2000 250 200 0 PP'!AT64))^2</f>
        <v>2.342060228022998E-2</v>
      </c>
      <c r="AU64">
        <f>(2*('2000 250 200 15 PP'!AU64-'2000 250 200 0 PP'!AU64)/('2000 250 200 15 PP'!AU64+'2000 250 200 0 PP'!AU64))^2</f>
        <v>3.8515034496837937E-3</v>
      </c>
      <c r="AV64">
        <f>(2*('2000 250 200 15 PP'!AV64-'2000 250 200 0 PP'!AV64)/('2000 250 200 15 PP'!AV64+'2000 250 200 0 PP'!AV64))^2</f>
        <v>8.0236502838169479E-2</v>
      </c>
      <c r="AW64">
        <f>(2*('2000 250 200 15 PP'!AW64-'2000 250 200 0 PP'!AW64)/('2000 250 200 15 PP'!AW64+'2000 250 200 0 PP'!AW64))^2</f>
        <v>8.2076662341531402E-3</v>
      </c>
      <c r="AX64">
        <f>('2000 250 200 15 PP'!AX64-'2000 250 200 0 PP'!AX64)^2</f>
        <v>4.2464940751478154E-5</v>
      </c>
      <c r="AY64">
        <f>('2000 250 200 15 PP'!AY64-'2000 250 200 0 PP'!AY64)^2</f>
        <v>2.2550865519161678E-5</v>
      </c>
      <c r="AZ64">
        <f>('2000 250 200 15 PP'!AZ64-'2000 250 200 0 PP'!AZ64)^2</f>
        <v>6.1766995306317369E-6</v>
      </c>
      <c r="BA64">
        <f>('2000 250 200 15 PP'!BA64-'2000 250 200 0 PP'!BA64)^2</f>
        <v>7.919423563777929E-7</v>
      </c>
      <c r="BB64">
        <f>('2000 250 200 15 PP'!BB64-'2000 250 200 0 PP'!BB64)^2</f>
        <v>5.3042508782646362E-8</v>
      </c>
      <c r="BC64">
        <f>('2000 250 200 15 PP'!BC64-'2000 250 200 0 PP'!BC64)^2</f>
        <v>3.553099442280274E-9</v>
      </c>
      <c r="BD64">
        <f>('2000 250 200 15 PP'!BD64-'2000 250 200 0 PP'!BD64)^2</f>
        <v>3.7170135409146065E-10</v>
      </c>
      <c r="BE64">
        <f>('2000 250 200 15 PP'!BE64-'2000 250 200 0 PP'!BE64)^2</f>
        <v>8.1804633138693248E-12</v>
      </c>
      <c r="BF64">
        <f>('2000 250 200 15 PP'!BF64-'2000 250 200 0 PP'!BF64)^2</f>
        <v>2.6146703331377222E-5</v>
      </c>
      <c r="BG64">
        <f>('2000 250 200 15 PP'!BG64-'2000 250 200 0 PP'!BG64)^2</f>
        <v>1.5623270592747793E-5</v>
      </c>
      <c r="BH64">
        <f>('2000 250 200 15 PP'!BH64-'2000 250 200 0 PP'!BH64)^2</f>
        <v>4.4246706004090918E-6</v>
      </c>
      <c r="BI64">
        <f>('2000 250 200 15 PP'!BI64-'2000 250 200 0 PP'!BI64)^2</f>
        <v>5.5786526308084218E-7</v>
      </c>
      <c r="BJ64">
        <f>('2000 250 200 15 PP'!BJ64-'2000 250 200 0 PP'!BJ64)^2</f>
        <v>3.4001742795179264E-8</v>
      </c>
      <c r="BK64">
        <f>('2000 250 200 15 PP'!BK64-'2000 250 200 0 PP'!BK64)^2</f>
        <v>1.9431684190449183E-9</v>
      </c>
      <c r="BL64">
        <f>('2000 250 200 15 PP'!BL64-'2000 250 200 0 PP'!BL64)^2</f>
        <v>2.3481123926581256E-10</v>
      </c>
      <c r="BM64">
        <f>('2000 250 200 15 PP'!BM64-'2000 250 200 0 PP'!BM64)^2</f>
        <v>1.0680705017216473E-5</v>
      </c>
      <c r="BN64">
        <f>('2000 250 200 15 PP'!BN64-'2000 250 200 0 PP'!BN64)^2</f>
        <v>8.1090717245417431E-6</v>
      </c>
      <c r="BO64">
        <f>('2000 250 200 15 PP'!BO64-'2000 250 200 0 PP'!BO64)^2</f>
        <v>2.5969179828264669E-6</v>
      </c>
      <c r="BP64">
        <f>('2000 250 200 15 PP'!BP64-'2000 250 200 0 PP'!BP64)^2</f>
        <v>3.4639451156540987E-7</v>
      </c>
      <c r="BQ64">
        <f>('2000 250 200 15 PP'!BQ64-'2000 250 200 0 PP'!BQ64)^2</f>
        <v>1.9993247402366496E-8</v>
      </c>
      <c r="BR64">
        <f>('2000 250 200 15 PP'!BR64-'2000 250 200 0 PP'!BR64)^2</f>
        <v>9.0117312519931968E-10</v>
      </c>
      <c r="BS64">
        <f>('2000 250 200 15 PP'!BS64-'2000 250 200 0 PP'!BS64)^2</f>
        <v>3.2185871714985887E-6</v>
      </c>
      <c r="BT64">
        <f>('2000 250 200 15 PP'!BT64-'2000 250 200 0 PP'!BT64)^2</f>
        <v>3.7098701728173763E-6</v>
      </c>
      <c r="BU64">
        <f>('2000 250 200 15 PP'!BU64-'2000 250 200 0 PP'!BU64)^2</f>
        <v>1.4578307527358343E-6</v>
      </c>
      <c r="BV64">
        <f>('2000 250 200 15 PP'!BV64-'2000 250 200 0 PP'!BV64)^2</f>
        <v>2.179219377849986E-7</v>
      </c>
      <c r="BW64">
        <f>('2000 250 200 15 PP'!BW64-'2000 250 200 0 PP'!BW64)^2</f>
        <v>1.2492131227357069E-8</v>
      </c>
      <c r="BX64">
        <f>('2000 250 200 15 PP'!BX64-'2000 250 200 0 PP'!BX64)^2</f>
        <v>5.6065183755427377E-7</v>
      </c>
      <c r="BY64">
        <f>('2000 250 200 15 PP'!BY64-'2000 250 200 0 PP'!BY64)^2</f>
        <v>1.477885785417254E-6</v>
      </c>
      <c r="BZ64">
        <f>('2000 250 200 15 PP'!BZ64-'2000 250 200 0 PP'!BZ64)^2</f>
        <v>7.886951267733547E-7</v>
      </c>
      <c r="CA64">
        <f>('2000 250 200 15 PP'!CA64-'2000 250 200 0 PP'!CA64)^2</f>
        <v>1.3972556025090393E-7</v>
      </c>
      <c r="CB64">
        <f>('2000 250 200 15 PP'!CB64-'2000 250 200 0 PP'!CB64)^2</f>
        <v>4.6380184586639294E-9</v>
      </c>
      <c r="CC64">
        <f>('2000 250 200 15 PP'!CC64-'2000 250 200 0 PP'!CC64)^2</f>
        <v>4.7023201910572116E-7</v>
      </c>
      <c r="CD64">
        <f>('2000 250 200 15 PP'!CD64-'2000 250 200 0 PP'!CD64)^2</f>
        <v>4.0323624211497872E-7</v>
      </c>
      <c r="CE64">
        <f>('2000 250 200 15 PP'!CE64-'2000 250 200 0 PP'!CE64)^2</f>
        <v>1.0681813885624284E-7</v>
      </c>
      <c r="CF64">
        <f>('2000 250 200 15 PP'!CF64-'2000 250 200 0 PP'!CF64)^2</f>
        <v>9.1973664049012687E-8</v>
      </c>
      <c r="CG64">
        <f>('2000 250 200 15 PP'!CG64-'2000 250 200 0 PP'!CG64)^2</f>
        <v>2.5886033607492587E-7</v>
      </c>
    </row>
    <row r="65" spans="1:85">
      <c r="A65">
        <f>'2000 250 200 1'!A66</f>
        <v>62</v>
      </c>
      <c r="B65">
        <f t="shared" si="6"/>
        <v>-620</v>
      </c>
      <c r="C65">
        <f>'2000 250 200 1'!B66</f>
        <v>1.29</v>
      </c>
      <c r="D65">
        <f t="shared" si="7"/>
        <v>0.11058971029924898</v>
      </c>
      <c r="E65">
        <f>(2*('2000 250 200 15 PP'!E65-'2000 250 200 0 PP'!E65)/('2000 250 200 15 PP'!E65+'2000 250 200 0 PP'!E65))^2</f>
        <v>1.4520705415752393E-3</v>
      </c>
      <c r="F65">
        <f>(2*('2000 250 200 15 PP'!F65-'2000 250 200 0 PP'!F65)/('2000 250 200 15 PP'!F65+'2000 250 200 0 PP'!F65))^2</f>
        <v>5.4235816035977456E-4</v>
      </c>
      <c r="G65">
        <f>(2*('2000 250 200 15 PP'!G65-'2000 250 200 0 PP'!G65)/('2000 250 200 15 PP'!G65+'2000 250 200 0 PP'!G65))^2</f>
        <v>1.5241065422452355E-4</v>
      </c>
      <c r="H65">
        <f>(2*('2000 250 200 15 PP'!H65-'2000 250 200 0 PP'!H65)/('2000 250 200 15 PP'!H65+'2000 250 200 0 PP'!H65))^2</f>
        <v>3.7973840816178879E-5</v>
      </c>
      <c r="I65">
        <f>(2*('2000 250 200 15 PP'!I65-'2000 250 200 0 PP'!I65)/('2000 250 200 15 PP'!I65+'2000 250 200 0 PP'!I65))^2</f>
        <v>1.3329888271065046E-5</v>
      </c>
      <c r="J65">
        <f>(2*('2000 250 200 15 PP'!J65-'2000 250 200 0 PP'!J65)/('2000 250 200 15 PP'!J65+'2000 250 200 0 PP'!J65))^2</f>
        <v>8.3990979898810379E-6</v>
      </c>
      <c r="K65">
        <f>(2*('2000 250 200 15 PP'!K65-'2000 250 200 0 PP'!K65)/('2000 250 200 15 PP'!K65+'2000 250 200 0 PP'!K65))^2</f>
        <v>7.3039655042142588E-6</v>
      </c>
      <c r="L65">
        <f>(2*('2000 250 200 15 PP'!L65-'2000 250 200 0 PP'!L65)/('2000 250 200 15 PP'!L65+'2000 250 200 0 PP'!L65))^2</f>
        <v>7.0058929810728321E-6</v>
      </c>
      <c r="M65">
        <f>(2*('2000 250 200 15 PP'!M65-'2000 250 200 0 PP'!M65)/('2000 250 200 15 PP'!M65+'2000 250 200 0 PP'!M65))^2</f>
        <v>6.908485004102869E-6</v>
      </c>
      <c r="N65">
        <f>(2*('2000 250 200 15 PP'!N65-'2000 250 200 0 PP'!N65)/('2000 250 200 15 PP'!N65+'2000 250 200 0 PP'!N65))^2</f>
        <v>3.569767560405738E-3</v>
      </c>
      <c r="O65">
        <f>(2*('2000 250 200 15 PP'!O65-'2000 250 200 0 PP'!O65)/('2000 250 200 15 PP'!O65+'2000 250 200 0 PP'!O65))^2</f>
        <v>1.5066719279629042E-3</v>
      </c>
      <c r="P65">
        <f>(2*('2000 250 200 15 PP'!P65-'2000 250 200 0 PP'!P65)/('2000 250 200 15 PP'!P65+'2000 250 200 0 PP'!P65))^2</f>
        <v>4.7939539131748045E-4</v>
      </c>
      <c r="Q65">
        <f>(2*('2000 250 200 15 PP'!Q65-'2000 250 200 0 PP'!Q65)/('2000 250 200 15 PP'!Q65+'2000 250 200 0 PP'!Q65))^2</f>
        <v>1.1275774198398249E-4</v>
      </c>
      <c r="R65">
        <f>(2*('2000 250 200 15 PP'!R65-'2000 250 200 0 PP'!R65)/('2000 250 200 15 PP'!R65+'2000 250 200 0 PP'!R65))^2</f>
        <v>2.7096188734003519E-5</v>
      </c>
      <c r="S65">
        <f>(2*('2000 250 200 15 PP'!S65-'2000 250 200 0 PP'!S65)/('2000 250 200 15 PP'!S65+'2000 250 200 0 PP'!S65))^2</f>
        <v>1.1313218587877162E-5</v>
      </c>
      <c r="T65">
        <f>(2*('2000 250 200 15 PP'!T65-'2000 250 200 0 PP'!T65)/('2000 250 200 15 PP'!T65+'2000 250 200 0 PP'!T65))^2</f>
        <v>8.1406127213835978E-6</v>
      </c>
      <c r="U65">
        <f>(2*('2000 250 200 15 PP'!U65-'2000 250 200 0 PP'!U65)/('2000 250 200 15 PP'!U65+'2000 250 200 0 PP'!U65))^2</f>
        <v>7.3047724705394145E-6</v>
      </c>
      <c r="V65">
        <f>(2*('2000 250 200 15 PP'!V65-'2000 250 200 0 PP'!V65)/('2000 250 200 15 PP'!V65+'2000 250 200 0 PP'!V65))^2</f>
        <v>8.3991796409701516E-3</v>
      </c>
      <c r="W65">
        <f>(2*('2000 250 200 15 PP'!W65-'2000 250 200 0 PP'!W65)/('2000 250 200 15 PP'!W65+'2000 250 200 0 PP'!W65))^2</f>
        <v>3.6176548212905973E-3</v>
      </c>
      <c r="X65">
        <f>(2*('2000 250 200 15 PP'!X65-'2000 250 200 0 PP'!X65)/('2000 250 200 15 PP'!X65+'2000 250 200 0 PP'!X65))^2</f>
        <v>1.2998106305930125E-3</v>
      </c>
      <c r="Y65">
        <f>(2*('2000 250 200 15 PP'!Y65-'2000 250 200 0 PP'!Y65)/('2000 250 200 15 PP'!Y65+'2000 250 200 0 PP'!Y65))^2</f>
        <v>3.2636809845267971E-4</v>
      </c>
      <c r="Z65">
        <f>(2*('2000 250 200 15 PP'!Z65-'2000 250 200 0 PP'!Z65)/('2000 250 200 15 PP'!Z65+'2000 250 200 0 PP'!Z65))^2</f>
        <v>6.5544659992773074E-5</v>
      </c>
      <c r="AA65">
        <f>(2*('2000 250 200 15 PP'!AA65-'2000 250 200 0 PP'!AA65)/('2000 250 200 15 PP'!AA65+'2000 250 200 0 PP'!AA65))^2</f>
        <v>1.8335105764674081E-5</v>
      </c>
      <c r="AB65">
        <f>(2*('2000 250 200 15 PP'!AB65-'2000 250 200 0 PP'!AB65)/('2000 250 200 15 PP'!AB65+'2000 250 200 0 PP'!AB65))^2</f>
        <v>9.9886542200337832E-6</v>
      </c>
      <c r="AC65">
        <f>(2*('2000 250 200 15 PP'!AC65-'2000 250 200 0 PP'!AC65)/('2000 250 200 15 PP'!AC65+'2000 250 200 0 PP'!AC65))^2</f>
        <v>2.4590504925246105E-2</v>
      </c>
      <c r="AD65">
        <f>(2*('2000 250 200 15 PP'!AD65-'2000 250 200 0 PP'!AD65)/('2000 250 200 15 PP'!AD65+'2000 250 200 0 PP'!AD65))^2</f>
        <v>8.2223451665388494E-3</v>
      </c>
      <c r="AE65">
        <f>(2*('2000 250 200 15 PP'!AE65-'2000 250 200 0 PP'!AE65)/('2000 250 200 15 PP'!AE65+'2000 250 200 0 PP'!AE65))^2</f>
        <v>3.160054525158466E-3</v>
      </c>
      <c r="AF65">
        <f>(2*('2000 250 200 15 PP'!AF65-'2000 250 200 0 PP'!AF65)/('2000 250 200 15 PP'!AF65+'2000 250 200 0 PP'!AF65))^2</f>
        <v>8.7350675432520811E-4</v>
      </c>
      <c r="AG65">
        <f>(2*('2000 250 200 15 PP'!AG65-'2000 250 200 0 PP'!AG65)/('2000 250 200 15 PP'!AG65+'2000 250 200 0 PP'!AG65))^2</f>
        <v>1.6798694809395432E-4</v>
      </c>
      <c r="AH65">
        <f>(2*('2000 250 200 15 PP'!AH65-'2000 250 200 0 PP'!AH65)/('2000 250 200 15 PP'!AH65+'2000 250 200 0 PP'!AH65))^2</f>
        <v>3.4876371978777563E-5</v>
      </c>
      <c r="AI65">
        <f>(2*('2000 250 200 15 PP'!AI65-'2000 250 200 0 PP'!AI65)/('2000 250 200 15 PP'!AI65+'2000 250 200 0 PP'!AI65))^2</f>
        <v>0.71673598392740145</v>
      </c>
      <c r="AJ65">
        <f>(2*('2000 250 200 15 PP'!AJ65-'2000 250 200 0 PP'!AJ65)/('2000 250 200 15 PP'!AJ65+'2000 250 200 0 PP'!AJ65))^2</f>
        <v>2.0114707208705725E-2</v>
      </c>
      <c r="AK65">
        <f>(2*('2000 250 200 15 PP'!AK65-'2000 250 200 0 PP'!AK65)/('2000 250 200 15 PP'!AK65+'2000 250 200 0 PP'!AK65))^2</f>
        <v>7.2559315685401023E-3</v>
      </c>
      <c r="AL65">
        <f>(2*('2000 250 200 15 PP'!AL65-'2000 250 200 0 PP'!AL65)/('2000 250 200 15 PP'!AL65+'2000 250 200 0 PP'!AL65))^2</f>
        <v>2.1699316808564766E-3</v>
      </c>
      <c r="AM65">
        <f>(2*('2000 250 200 15 PP'!AM65-'2000 250 200 0 PP'!AM65)/('2000 250 200 15 PP'!AM65+'2000 250 200 0 PP'!AM65))^2</f>
        <v>4.259334510695943E-4</v>
      </c>
      <c r="AN65">
        <f>(2*('2000 250 200 15 PP'!AN65-'2000 250 200 0 PP'!AN65)/('2000 250 200 15 PP'!AN65+'2000 250 200 0 PP'!AN65))^2</f>
        <v>6.1656186659121452E-3</v>
      </c>
      <c r="AO65">
        <f>(2*('2000 250 200 15 PP'!AO65-'2000 250 200 0 PP'!AO65)/('2000 250 200 15 PP'!AO65+'2000 250 200 0 PP'!AO65))^2</f>
        <v>7.9179031743250514E-2</v>
      </c>
      <c r="AP65">
        <f>(2*('2000 250 200 15 PP'!AP65-'2000 250 200 0 PP'!AP65)/('2000 250 200 15 PP'!AP65+'2000 250 200 0 PP'!AP65))^2</f>
        <v>1.6853905536809113E-2</v>
      </c>
      <c r="AQ65">
        <f>(2*('2000 250 200 15 PP'!AQ65-'2000 250 200 0 PP'!AQ65)/('2000 250 200 15 PP'!AQ65+'2000 250 200 0 PP'!AQ65))^2</f>
        <v>5.133627941450075E-3</v>
      </c>
      <c r="AR65">
        <f>(2*('2000 250 200 15 PP'!AR65-'2000 250 200 0 PP'!AR65)/('2000 250 200 15 PP'!AR65+'2000 250 200 0 PP'!AR65))^2</f>
        <v>4.1565064102357406E-4</v>
      </c>
      <c r="AS65">
        <f>(2*('2000 250 200 15 PP'!AS65-'2000 250 200 0 PP'!AS65)/('2000 250 200 15 PP'!AS65+'2000 250 200 0 PP'!AS65))^2</f>
        <v>0.87208068886469836</v>
      </c>
      <c r="AT65">
        <f>(2*('2000 250 200 15 PP'!AT65-'2000 250 200 0 PP'!AT65)/('2000 250 200 15 PP'!AT65+'2000 250 200 0 PP'!AT65))^2</f>
        <v>4.533411461823772E-2</v>
      </c>
      <c r="AU65">
        <f>(2*('2000 250 200 15 PP'!AU65-'2000 250 200 0 PP'!AU65)/('2000 250 200 15 PP'!AU65+'2000 250 200 0 PP'!AU65))^2</f>
        <v>3.5138362063399527E-3</v>
      </c>
      <c r="AV65">
        <f>(2*('2000 250 200 15 PP'!AV65-'2000 250 200 0 PP'!AV65)/('2000 250 200 15 PP'!AV65+'2000 250 200 0 PP'!AV65))^2</f>
        <v>2.8800562555970229E-3</v>
      </c>
      <c r="AW65">
        <f>(2*('2000 250 200 15 PP'!AW65-'2000 250 200 0 PP'!AW65)/('2000 250 200 15 PP'!AW65+'2000 250 200 0 PP'!AW65))^2</f>
        <v>6.9368882169356244E-3</v>
      </c>
      <c r="AX65">
        <f>('2000 250 200 15 PP'!AX65-'2000 250 200 0 PP'!AX65)^2</f>
        <v>4.8006829560987565E-5</v>
      </c>
      <c r="AY65">
        <f>('2000 250 200 15 PP'!AY65-'2000 250 200 0 PP'!AY65)^2</f>
        <v>2.6015541849257677E-5</v>
      </c>
      <c r="AZ65">
        <f>('2000 250 200 15 PP'!AZ65-'2000 250 200 0 PP'!AZ65)^2</f>
        <v>8.4491915293660449E-6</v>
      </c>
      <c r="BA65">
        <f>('2000 250 200 15 PP'!BA65-'2000 250 200 0 PP'!BA65)^2</f>
        <v>1.4279620547900199E-6</v>
      </c>
      <c r="BB65">
        <f>('2000 250 200 15 PP'!BB65-'2000 250 200 0 PP'!BB65)^2</f>
        <v>1.3114380056595649E-7</v>
      </c>
      <c r="BC65">
        <f>('2000 250 200 15 PP'!BC65-'2000 250 200 0 PP'!BC65)^2</f>
        <v>8.991021192792553E-9</v>
      </c>
      <c r="BD65">
        <f>('2000 250 200 15 PP'!BD65-'2000 250 200 0 PP'!BD65)^2</f>
        <v>7.3881198737493305E-10</v>
      </c>
      <c r="BE65">
        <f>('2000 250 200 15 PP'!BE65-'2000 250 200 0 PP'!BE65)^2</f>
        <v>8.1845561137213635E-11</v>
      </c>
      <c r="BF65">
        <f>('2000 250 200 15 PP'!BF65-'2000 250 200 0 PP'!BF65)^2</f>
        <v>2.703611124172959E-5</v>
      </c>
      <c r="BG65">
        <f>('2000 250 200 15 PP'!BG65-'2000 250 200 0 PP'!BG65)^2</f>
        <v>1.6618055672965254E-5</v>
      </c>
      <c r="BH65">
        <f>('2000 250 200 15 PP'!BH65-'2000 250 200 0 PP'!BH65)^2</f>
        <v>5.6761032151363614E-6</v>
      </c>
      <c r="BI65">
        <f>('2000 250 200 15 PP'!BI65-'2000 250 200 0 PP'!BI65)^2</f>
        <v>9.5811731341766093E-7</v>
      </c>
      <c r="BJ65">
        <f>('2000 250 200 15 PP'!BJ65-'2000 250 200 0 PP'!BJ65)^2</f>
        <v>8.3605890899455312E-8</v>
      </c>
      <c r="BK65">
        <f>('2000 250 200 15 PP'!BK65-'2000 250 200 0 PP'!BK65)^2</f>
        <v>5.134789833024263E-9</v>
      </c>
      <c r="BL65">
        <f>('2000 250 200 15 PP'!BL65-'2000 250 200 0 PP'!BL65)^2</f>
        <v>3.6976213839714472E-10</v>
      </c>
      <c r="BM65">
        <f>('2000 250 200 15 PP'!BM65-'2000 250 200 0 PP'!BM65)^2</f>
        <v>1.0054657075172171E-5</v>
      </c>
      <c r="BN65">
        <f>('2000 250 200 15 PP'!BN65-'2000 250 200 0 PP'!BN65)^2</f>
        <v>7.8154270063011817E-6</v>
      </c>
      <c r="BO65">
        <f>('2000 250 200 15 PP'!BO65-'2000 250 200 0 PP'!BO65)^2</f>
        <v>3.069219654719273E-6</v>
      </c>
      <c r="BP65">
        <f>('2000 250 200 15 PP'!BP65-'2000 250 200 0 PP'!BP65)^2</f>
        <v>5.5559358035647702E-7</v>
      </c>
      <c r="BQ65">
        <f>('2000 250 200 15 PP'!BQ65-'2000 250 200 0 PP'!BQ65)^2</f>
        <v>4.8407882146259926E-8</v>
      </c>
      <c r="BR65">
        <f>('2000 250 200 15 PP'!BR65-'2000 250 200 0 PP'!BR65)^2</f>
        <v>2.7262020084520849E-9</v>
      </c>
      <c r="BS65">
        <f>('2000 250 200 15 PP'!BS65-'2000 250 200 0 PP'!BS65)^2</f>
        <v>2.7153158910200957E-6</v>
      </c>
      <c r="BT65">
        <f>('2000 250 200 15 PP'!BT65-'2000 250 200 0 PP'!BT65)^2</f>
        <v>3.1591460139519472E-6</v>
      </c>
      <c r="BU65">
        <f>('2000 250 200 15 PP'!BU65-'2000 250 200 0 PP'!BU65)^2</f>
        <v>1.5627377369409826E-6</v>
      </c>
      <c r="BV65">
        <f>('2000 250 200 15 PP'!BV65-'2000 250 200 0 PP'!BV65)^2</f>
        <v>3.2125686597894368E-7</v>
      </c>
      <c r="BW65">
        <f>('2000 250 200 15 PP'!BW65-'2000 250 200 0 PP'!BW65)^2</f>
        <v>2.9022881689489405E-8</v>
      </c>
      <c r="BX65">
        <f>('2000 250 200 15 PP'!BX65-'2000 250 200 0 PP'!BX65)^2</f>
        <v>4.0428426395814919E-7</v>
      </c>
      <c r="BY65">
        <f>('2000 250 200 15 PP'!BY65-'2000 250 200 0 PP'!BY65)^2</f>
        <v>1.0617052713242233E-6</v>
      </c>
      <c r="BZ65">
        <f>('2000 250 200 15 PP'!BZ65-'2000 250 200 0 PP'!BZ65)^2</f>
        <v>7.5303434215714292E-7</v>
      </c>
      <c r="CA65">
        <f>('2000 250 200 15 PP'!CA65-'2000 250 200 0 PP'!CA65)^2</f>
        <v>1.8673823946753715E-7</v>
      </c>
      <c r="CB65">
        <f>('2000 250 200 15 PP'!CB65-'2000 250 200 0 PP'!CB65)^2</f>
        <v>8.5970059003334301E-10</v>
      </c>
      <c r="CC65">
        <f>('2000 250 200 15 PP'!CC65-'2000 250 200 0 PP'!CC65)^2</f>
        <v>2.5418919732505686E-7</v>
      </c>
      <c r="CD65">
        <f>('2000 250 200 15 PP'!CD65-'2000 250 200 0 PP'!CD65)^2</f>
        <v>3.3384885542245849E-7</v>
      </c>
      <c r="CE65">
        <f>('2000 250 200 15 PP'!CE65-'2000 250 200 0 PP'!CE65)^2</f>
        <v>7.80324146230876E-8</v>
      </c>
      <c r="CF65">
        <f>('2000 250 200 15 PP'!CF65-'2000 250 200 0 PP'!CF65)^2</f>
        <v>2.2544657898046096E-8</v>
      </c>
      <c r="CG65">
        <f>('2000 250 200 15 PP'!CG65-'2000 250 200 0 PP'!CG65)^2</f>
        <v>1.4559156262276056E-7</v>
      </c>
    </row>
    <row r="66" spans="1:85">
      <c r="A66">
        <f>'2000 250 200 1'!A67</f>
        <v>63</v>
      </c>
      <c r="B66">
        <f t="shared" si="6"/>
        <v>-630</v>
      </c>
      <c r="C66">
        <f>'2000 250 200 1'!B67</f>
        <v>1.448</v>
      </c>
      <c r="D66">
        <f t="shared" si="7"/>
        <v>0.16076856186112809</v>
      </c>
      <c r="E66">
        <f>(2*('2000 250 200 15 PP'!E66-'2000 250 200 0 PP'!E66)/('2000 250 200 15 PP'!E66+'2000 250 200 0 PP'!E66))^2</f>
        <v>1.7506830614207273E-3</v>
      </c>
      <c r="F66">
        <f>(2*('2000 250 200 15 PP'!F66-'2000 250 200 0 PP'!F66)/('2000 250 200 15 PP'!F66+'2000 250 200 0 PP'!F66))^2</f>
        <v>6.8562568140901692E-4</v>
      </c>
      <c r="G66">
        <f>(2*('2000 250 200 15 PP'!G66-'2000 250 200 0 PP'!G66)/('2000 250 200 15 PP'!G66+'2000 250 200 0 PP'!G66))^2</f>
        <v>2.1417466452862397E-4</v>
      </c>
      <c r="H66">
        <f>(2*('2000 250 200 15 PP'!H66-'2000 250 200 0 PP'!H66)/('2000 250 200 15 PP'!H66+'2000 250 200 0 PP'!H66))^2</f>
        <v>5.8170702614761071E-5</v>
      </c>
      <c r="I66">
        <f>(2*('2000 250 200 15 PP'!I66-'2000 250 200 0 PP'!I66)/('2000 250 200 15 PP'!I66+'2000 250 200 0 PP'!I66))^2</f>
        <v>1.9386539346087987E-5</v>
      </c>
      <c r="J66">
        <f>(2*('2000 250 200 15 PP'!J66-'2000 250 200 0 PP'!J66)/('2000 250 200 15 PP'!J66+'2000 250 200 0 PP'!J66))^2</f>
        <v>1.0777663536283997E-5</v>
      </c>
      <c r="K66">
        <f>(2*('2000 250 200 15 PP'!K66-'2000 250 200 0 PP'!K66)/('2000 250 200 15 PP'!K66+'2000 250 200 0 PP'!K66))^2</f>
        <v>8.8254440505141691E-6</v>
      </c>
      <c r="L66">
        <f>(2*('2000 250 200 15 PP'!L66-'2000 250 200 0 PP'!L66)/('2000 250 200 15 PP'!L66+'2000 250 200 0 PP'!L66))^2</f>
        <v>8.327991338137793E-6</v>
      </c>
      <c r="M66">
        <f>(2*('2000 250 200 15 PP'!M66-'2000 250 200 0 PP'!M66)/('2000 250 200 15 PP'!M66+'2000 250 200 0 PP'!M66))^2</f>
        <v>8.1215252858480615E-6</v>
      </c>
      <c r="N66">
        <f>(2*('2000 250 200 15 PP'!N66-'2000 250 200 0 PP'!N66)/('2000 250 200 15 PP'!N66+'2000 250 200 0 PP'!N66))^2</f>
        <v>4.5090974096336301E-3</v>
      </c>
      <c r="O66">
        <f>(2*('2000 250 200 15 PP'!O66-'2000 250 200 0 PP'!O66)/('2000 250 200 15 PP'!O66+'2000 250 200 0 PP'!O66))^2</f>
        <v>1.9148183829420724E-3</v>
      </c>
      <c r="P66">
        <f>(2*('2000 250 200 15 PP'!P66-'2000 250 200 0 PP'!P66)/('2000 250 200 15 PP'!P66+'2000 250 200 0 PP'!P66))^2</f>
        <v>6.7077755863320502E-4</v>
      </c>
      <c r="Q66">
        <f>(2*('2000 250 200 15 PP'!Q66-'2000 250 200 0 PP'!Q66)/('2000 250 200 15 PP'!Q66+'2000 250 200 0 PP'!Q66))^2</f>
        <v>1.8104802058642068E-4</v>
      </c>
      <c r="R66">
        <f>(2*('2000 250 200 15 PP'!R66-'2000 250 200 0 PP'!R66)/('2000 250 200 15 PP'!R66+'2000 250 200 0 PP'!R66))^2</f>
        <v>4.5331823695261877E-5</v>
      </c>
      <c r="S66">
        <f>(2*('2000 250 200 15 PP'!S66-'2000 250 200 0 PP'!S66)/('2000 250 200 15 PP'!S66+'2000 250 200 0 PP'!S66))^2</f>
        <v>1.6227372293053383E-5</v>
      </c>
      <c r="T66">
        <f>(2*('2000 250 200 15 PP'!T66-'2000 250 200 0 PP'!T66)/('2000 250 200 15 PP'!T66+'2000 250 200 0 PP'!T66))^2</f>
        <v>1.0244543166579894E-5</v>
      </c>
      <c r="U66">
        <f>(2*('2000 250 200 15 PP'!U66-'2000 250 200 0 PP'!U66)/('2000 250 200 15 PP'!U66+'2000 250 200 0 PP'!U66))^2</f>
        <v>8.9692046399078499E-6</v>
      </c>
      <c r="V66">
        <f>(2*('2000 250 200 15 PP'!V66-'2000 250 200 0 PP'!V66)/('2000 250 200 15 PP'!V66+'2000 250 200 0 PP'!V66))^2</f>
        <v>1.1864424207589899E-2</v>
      </c>
      <c r="W66">
        <f>(2*('2000 250 200 15 PP'!W66-'2000 250 200 0 PP'!W66)/('2000 250 200 15 PP'!W66+'2000 250 200 0 PP'!W66))^2</f>
        <v>4.7313524691536147E-3</v>
      </c>
      <c r="X66">
        <f>(2*('2000 250 200 15 PP'!X66-'2000 250 200 0 PP'!X66)/('2000 250 200 15 PP'!X66+'2000 250 200 0 PP'!X66))^2</f>
        <v>1.8116335231074677E-3</v>
      </c>
      <c r="Y66">
        <f>(2*('2000 250 200 15 PP'!Y66-'2000 250 200 0 PP'!Y66)/('2000 250 200 15 PP'!Y66+'2000 250 200 0 PP'!Y66))^2</f>
        <v>5.2937010336956446E-4</v>
      </c>
      <c r="Z66">
        <f>(2*('2000 250 200 15 PP'!Z66-'2000 250 200 0 PP'!Z66)/('2000 250 200 15 PP'!Z66+'2000 250 200 0 PP'!Z66))^2</f>
        <v>1.2177284909329211E-4</v>
      </c>
      <c r="AA66">
        <f>(2*('2000 250 200 15 PP'!AA66-'2000 250 200 0 PP'!AA66)/('2000 250 200 15 PP'!AA66+'2000 250 200 0 PP'!AA66))^2</f>
        <v>3.0537180491647496E-5</v>
      </c>
      <c r="AB66">
        <f>(2*('2000 250 200 15 PP'!AB66-'2000 250 200 0 PP'!AB66)/('2000 250 200 15 PP'!AB66+'2000 250 200 0 PP'!AB66))^2</f>
        <v>1.312088802623565E-5</v>
      </c>
      <c r="AC66">
        <f>(2*('2000 250 200 15 PP'!AC66-'2000 250 200 0 PP'!AC66)/('2000 250 200 15 PP'!AC66+'2000 250 200 0 PP'!AC66))^2</f>
        <v>5.0807998830278228E-2</v>
      </c>
      <c r="AD66">
        <f>(2*('2000 250 200 15 PP'!AD66-'2000 250 200 0 PP'!AD66)/('2000 250 200 15 PP'!AD66+'2000 250 200 0 PP'!AD66))^2</f>
        <v>1.165654563250197E-2</v>
      </c>
      <c r="AE66">
        <f>(2*('2000 250 200 15 PP'!AE66-'2000 250 200 0 PP'!AE66)/('2000 250 200 15 PP'!AE66+'2000 250 200 0 PP'!AE66))^2</f>
        <v>4.4580002019378295E-3</v>
      </c>
      <c r="AF66">
        <f>(2*('2000 250 200 15 PP'!AF66-'2000 250 200 0 PP'!AF66)/('2000 250 200 15 PP'!AF66+'2000 250 200 0 PP'!AF66))^2</f>
        <v>1.4102271720278392E-3</v>
      </c>
      <c r="AG66">
        <f>(2*('2000 250 200 15 PP'!AG66-'2000 250 200 0 PP'!AG66)/('2000 250 200 15 PP'!AG66+'2000 250 200 0 PP'!AG66))^2</f>
        <v>3.3211577693125367E-4</v>
      </c>
      <c r="AH66">
        <f>(2*('2000 250 200 15 PP'!AH66-'2000 250 200 0 PP'!AH66)/('2000 250 200 15 PP'!AH66+'2000 250 200 0 PP'!AH66))^2</f>
        <v>6.902866025887152E-5</v>
      </c>
      <c r="AI66">
        <f>(2*('2000 250 200 15 PP'!AI66-'2000 250 200 0 PP'!AI66)/('2000 250 200 15 PP'!AI66+'2000 250 200 0 PP'!AI66))^2</f>
        <v>0.37261567794104755</v>
      </c>
      <c r="AJ66">
        <f>(2*('2000 250 200 15 PP'!AJ66-'2000 250 200 0 PP'!AJ66)/('2000 250 200 15 PP'!AJ66+'2000 250 200 0 PP'!AJ66))^2</f>
        <v>3.6386867500183752E-2</v>
      </c>
      <c r="AK66">
        <f>(2*('2000 250 200 15 PP'!AK66-'2000 250 200 0 PP'!AK66)/('2000 250 200 15 PP'!AK66+'2000 250 200 0 PP'!AK66))^2</f>
        <v>1.0770264053183523E-2</v>
      </c>
      <c r="AL66">
        <f>(2*('2000 250 200 15 PP'!AL66-'2000 250 200 0 PP'!AL66)/('2000 250 200 15 PP'!AL66+'2000 250 200 0 PP'!AL66))^2</f>
        <v>3.4919530787462251E-3</v>
      </c>
      <c r="AM66">
        <f>(2*('2000 250 200 15 PP'!AM66-'2000 250 200 0 PP'!AM66)/('2000 250 200 15 PP'!AM66+'2000 250 200 0 PP'!AM66))^2</f>
        <v>8.6507813460443559E-4</v>
      </c>
      <c r="AN66">
        <f>(2*('2000 250 200 15 PP'!AN66-'2000 250 200 0 PP'!AN66)/('2000 250 200 15 PP'!AN66+'2000 250 200 0 PP'!AN66))^2</f>
        <v>2.2421012353967462E-3</v>
      </c>
      <c r="AO66">
        <f>(2*('2000 250 200 15 PP'!AO66-'2000 250 200 0 PP'!AO66)/('2000 250 200 15 PP'!AO66+'2000 250 200 0 PP'!AO66))^2</f>
        <v>0.75691562293652248</v>
      </c>
      <c r="AP66">
        <f>(2*('2000 250 200 15 PP'!AP66-'2000 250 200 0 PP'!AP66)/('2000 250 200 15 PP'!AP66+'2000 250 200 0 PP'!AP66))^2</f>
        <v>2.9096700417130864E-2</v>
      </c>
      <c r="AQ66">
        <f>(2*('2000 250 200 15 PP'!AQ66-'2000 250 200 0 PP'!AQ66)/('2000 250 200 15 PP'!AQ66+'2000 250 200 0 PP'!AQ66))^2</f>
        <v>8.4112774817696641E-3</v>
      </c>
      <c r="AR66">
        <f>(2*('2000 250 200 15 PP'!AR66-'2000 250 200 0 PP'!AR66)/('2000 250 200 15 PP'!AR66+'2000 250 200 0 PP'!AR66))^2</f>
        <v>4.1715556242676537E-4</v>
      </c>
      <c r="AS66">
        <f>(2*('2000 250 200 15 PP'!AS66-'2000 250 200 0 PP'!AS66)/('2000 250 200 15 PP'!AS66+'2000 250 200 0 PP'!AS66))^2</f>
        <v>2.4874920174826037E-2</v>
      </c>
      <c r="AT66">
        <f>(2*('2000 250 200 15 PP'!AT66-'2000 250 200 0 PP'!AT66)/('2000 250 200 15 PP'!AT66+'2000 250 200 0 PP'!AT66))^2</f>
        <v>0.13371321542589987</v>
      </c>
      <c r="AU66">
        <f>(2*('2000 250 200 15 PP'!AU66-'2000 250 200 0 PP'!AU66)/('2000 250 200 15 PP'!AU66+'2000 250 200 0 PP'!AU66))^2</f>
        <v>2.8839550643061651E-3</v>
      </c>
      <c r="AV66">
        <f>(2*('2000 250 200 15 PP'!AV66-'2000 250 200 0 PP'!AV66)/('2000 250 200 15 PP'!AV66+'2000 250 200 0 PP'!AV66))^2</f>
        <v>4.5705383639060026E-6</v>
      </c>
      <c r="AW66">
        <f>(2*('2000 250 200 15 PP'!AW66-'2000 250 200 0 PP'!AW66)/('2000 250 200 15 PP'!AW66+'2000 250 200 0 PP'!AW66))^2</f>
        <v>5.4642668148688102E-3</v>
      </c>
      <c r="AX66">
        <f>('2000 250 200 15 PP'!AX66-'2000 250 200 0 PP'!AX66)^2</f>
        <v>5.4668709250860156E-5</v>
      </c>
      <c r="AY66">
        <f>('2000 250 200 15 PP'!AY66-'2000 250 200 0 PP'!AY66)^2</f>
        <v>2.9400955348166424E-5</v>
      </c>
      <c r="AZ66">
        <f>('2000 250 200 15 PP'!AZ66-'2000 250 200 0 PP'!AZ66)^2</f>
        <v>1.0934649382560649E-5</v>
      </c>
      <c r="BA66">
        <f>('2000 250 200 15 PP'!BA66-'2000 250 200 0 PP'!BA66)^2</f>
        <v>2.3603135263775652E-6</v>
      </c>
      <c r="BB66">
        <f>('2000 250 200 15 PP'!BB66-'2000 250 200 0 PP'!BB66)^2</f>
        <v>2.9053138416461422E-7</v>
      </c>
      <c r="BC66">
        <f>('2000 250 200 15 PP'!BC66-'2000 250 200 0 PP'!BC66)^2</f>
        <v>2.2923846131145606E-8</v>
      </c>
      <c r="BD66">
        <f>('2000 250 200 15 PP'!BD66-'2000 250 200 0 PP'!BD66)^2</f>
        <v>1.7170540603387543E-9</v>
      </c>
      <c r="BE66">
        <f>('2000 250 200 15 PP'!BE66-'2000 250 200 0 PP'!BE66)^2</f>
        <v>3.1107147203679332E-10</v>
      </c>
      <c r="BF66">
        <f>('2000 250 200 15 PP'!BF66-'2000 250 200 0 PP'!BF66)^2</f>
        <v>2.8202634874892006E-5</v>
      </c>
      <c r="BG66">
        <f>('2000 250 200 15 PP'!BG66-'2000 250 200 0 PP'!BG66)^2</f>
        <v>1.7213744844507367E-5</v>
      </c>
      <c r="BH66">
        <f>('2000 250 200 15 PP'!BH66-'2000 250 200 0 PP'!BH66)^2</f>
        <v>6.8295976422549259E-6</v>
      </c>
      <c r="BI66">
        <f>('2000 250 200 15 PP'!BI66-'2000 250 200 0 PP'!BI66)^2</f>
        <v>1.4969497289301533E-6</v>
      </c>
      <c r="BJ66">
        <f>('2000 250 200 15 PP'!BJ66-'2000 250 200 0 PP'!BJ66)^2</f>
        <v>1.8085781248952326E-7</v>
      </c>
      <c r="BK66">
        <f>('2000 250 200 15 PP'!BK66-'2000 250 200 0 PP'!BK66)^2</f>
        <v>1.3277070389520984E-8</v>
      </c>
      <c r="BL66">
        <f>('2000 250 200 15 PP'!BL66-'2000 250 200 0 PP'!BL66)^2</f>
        <v>7.55433682423043E-10</v>
      </c>
      <c r="BM66">
        <f>('2000 250 200 15 PP'!BM66-'2000 250 200 0 PP'!BM66)^2</f>
        <v>9.6389812143463274E-6</v>
      </c>
      <c r="BN66">
        <f>('2000 250 200 15 PP'!BN66-'2000 250 200 0 PP'!BN66)^2</f>
        <v>7.3039437981674757E-6</v>
      </c>
      <c r="BO66">
        <f>('2000 250 200 15 PP'!BO66-'2000 250 200 0 PP'!BO66)^2</f>
        <v>3.3675469294957297E-6</v>
      </c>
      <c r="BP66">
        <f>('2000 250 200 15 PP'!BP66-'2000 250 200 0 PP'!BP66)^2</f>
        <v>8.033705177655327E-7</v>
      </c>
      <c r="BQ66">
        <f>('2000 250 200 15 PP'!BQ66-'2000 250 200 0 PP'!BQ66)^2</f>
        <v>1.0101103880671116E-7</v>
      </c>
      <c r="BR66">
        <f>('2000 250 200 15 PP'!BR66-'2000 250 200 0 PP'!BR66)^2</f>
        <v>7.3978478562896835E-9</v>
      </c>
      <c r="BS66">
        <f>('2000 250 200 15 PP'!BS66-'2000 250 200 0 PP'!BS66)^2</f>
        <v>2.4000016361618247E-6</v>
      </c>
      <c r="BT66">
        <f>('2000 250 200 15 PP'!BT66-'2000 250 200 0 PP'!BT66)^2</f>
        <v>2.5994747439165153E-6</v>
      </c>
      <c r="BU66">
        <f>('2000 250 200 15 PP'!BU66-'2000 250 200 0 PP'!BU66)^2</f>
        <v>1.5339436259272254E-6</v>
      </c>
      <c r="BV66">
        <f>('2000 250 200 15 PP'!BV66-'2000 250 200 0 PP'!BV66)^2</f>
        <v>4.2180215646639277E-7</v>
      </c>
      <c r="BW66">
        <f>('2000 250 200 15 PP'!BW66-'2000 250 200 0 PP'!BW66)^2</f>
        <v>5.7316779800034757E-8</v>
      </c>
      <c r="BX66">
        <f>('2000 250 200 15 PP'!BX66-'2000 250 200 0 PP'!BX66)^2</f>
        <v>3.378711412699521E-7</v>
      </c>
      <c r="BY66">
        <f>('2000 250 200 15 PP'!BY66-'2000 250 200 0 PP'!BY66)^2</f>
        <v>7.3333323611486466E-7</v>
      </c>
      <c r="BZ66">
        <f>('2000 250 200 15 PP'!BZ66-'2000 250 200 0 PP'!BZ66)^2</f>
        <v>6.4578485538148271E-7</v>
      </c>
      <c r="CA66">
        <f>('2000 250 200 15 PP'!CA66-'2000 250 200 0 PP'!CA66)^2</f>
        <v>2.1827356925909701E-7</v>
      </c>
      <c r="CB66">
        <f>('2000 250 200 15 PP'!CB66-'2000 250 200 0 PP'!CB66)^2</f>
        <v>2.2269693837807803E-9</v>
      </c>
      <c r="CC66">
        <f>('2000 250 200 15 PP'!CC66-'2000 250 200 0 PP'!CC66)^2</f>
        <v>1.2828203663198715E-7</v>
      </c>
      <c r="CD66">
        <f>('2000 250 200 15 PP'!CD66-'2000 250 200 0 PP'!CD66)^2</f>
        <v>2.4116707374275065E-7</v>
      </c>
      <c r="CE66">
        <f>('2000 250 200 15 PP'!CE66-'2000 250 200 0 PP'!CE66)^2</f>
        <v>3.6202397618760215E-8</v>
      </c>
      <c r="CF66">
        <f>('2000 250 200 15 PP'!CF66-'2000 250 200 0 PP'!CF66)^2</f>
        <v>2.4920128543176368E-9</v>
      </c>
      <c r="CG66">
        <f>('2000 250 200 15 PP'!CG66-'2000 250 200 0 PP'!CG66)^2</f>
        <v>5.6957018451034209E-8</v>
      </c>
    </row>
    <row r="67" spans="1:85">
      <c r="A67">
        <f>'2000 250 200 1'!A68</f>
        <v>64</v>
      </c>
      <c r="B67">
        <f t="shared" ref="B67:B86" si="8">A67*10*-1</f>
        <v>-640</v>
      </c>
      <c r="C67">
        <f>'2000 250 200 1'!B68</f>
        <v>1.625</v>
      </c>
      <c r="D67">
        <f t="shared" ref="D67:D86" si="9">LOG10(C67)</f>
        <v>0.21085336531489318</v>
      </c>
      <c r="E67">
        <f>(2*('2000 250 200 15 PP'!E67-'2000 250 200 0 PP'!E67)/('2000 250 200 15 PP'!E67+'2000 250 200 0 PP'!E67))^2</f>
        <v>2.0965634958029101E-3</v>
      </c>
      <c r="F67">
        <f>(2*('2000 250 200 15 PP'!F67-'2000 250 200 0 PP'!F67)/('2000 250 200 15 PP'!F67+'2000 250 200 0 PP'!F67))^2</f>
        <v>8.494757160771335E-4</v>
      </c>
      <c r="G67">
        <f>(2*('2000 250 200 15 PP'!G67-'2000 250 200 0 PP'!G67)/('2000 250 200 15 PP'!G67+'2000 250 200 0 PP'!G67))^2</f>
        <v>2.9050523424776483E-4</v>
      </c>
      <c r="H67">
        <f>(2*('2000 250 200 15 PP'!H67-'2000 250 200 0 PP'!H67)/('2000 250 200 15 PP'!H67+'2000 250 200 0 PP'!H67))^2</f>
        <v>8.6407440311052865E-5</v>
      </c>
      <c r="I67">
        <f>(2*('2000 250 200 15 PP'!I67-'2000 250 200 0 PP'!I67)/('2000 250 200 15 PP'!I67+'2000 250 200 0 PP'!I67))^2</f>
        <v>2.836879043672963E-5</v>
      </c>
      <c r="J67">
        <f>(2*('2000 250 200 15 PP'!J67-'2000 250 200 0 PP'!J67)/('2000 250 200 15 PP'!J67+'2000 250 200 0 PP'!J67))^2</f>
        <v>1.4045181233595943E-5</v>
      </c>
      <c r="K67">
        <f>(2*('2000 250 200 15 PP'!K67-'2000 250 200 0 PP'!K67)/('2000 250 200 15 PP'!K67+'2000 250 200 0 PP'!K67))^2</f>
        <v>1.0586932040728476E-5</v>
      </c>
      <c r="L67">
        <f>(2*('2000 250 200 15 PP'!L67-'2000 250 200 0 PP'!L67)/('2000 250 200 15 PP'!L67+'2000 250 200 0 PP'!L67))^2</f>
        <v>9.6973558843346637E-6</v>
      </c>
      <c r="M67">
        <f>(2*('2000 250 200 15 PP'!M67-'2000 250 200 0 PP'!M67)/('2000 250 200 15 PP'!M67+'2000 250 200 0 PP'!M67))^2</f>
        <v>9.3419178686936695E-6</v>
      </c>
      <c r="N67">
        <f>(2*('2000 250 200 15 PP'!N67-'2000 250 200 0 PP'!N67)/('2000 250 200 15 PP'!N67+'2000 250 200 0 PP'!N67))^2</f>
        <v>5.7287905135845717E-3</v>
      </c>
      <c r="O67">
        <f>(2*('2000 250 200 15 PP'!O67-'2000 250 200 0 PP'!O67)/('2000 250 200 15 PP'!O67+'2000 250 200 0 PP'!O67))^2</f>
        <v>2.4046304876445459E-3</v>
      </c>
      <c r="P67">
        <f>(2*('2000 250 200 15 PP'!P67-'2000 250 200 0 PP'!P67)/('2000 250 200 15 PP'!P67+'2000 250 200 0 PP'!P67))^2</f>
        <v>9.0651101302421922E-4</v>
      </c>
      <c r="Q67">
        <f>(2*('2000 250 200 15 PP'!Q67-'2000 250 200 0 PP'!Q67)/('2000 250 200 15 PP'!Q67+'2000 250 200 0 PP'!Q67))^2</f>
        <v>2.7718899248291653E-4</v>
      </c>
      <c r="R67">
        <f>(2*('2000 250 200 15 PP'!R67-'2000 250 200 0 PP'!R67)/('2000 250 200 15 PP'!R67+'2000 250 200 0 PP'!R67))^2</f>
        <v>7.4735673139158422E-5</v>
      </c>
      <c r="S67">
        <f>(2*('2000 250 200 15 PP'!S67-'2000 250 200 0 PP'!S67)/('2000 250 200 15 PP'!S67+'2000 250 200 0 PP'!S67))^2</f>
        <v>2.4327687096817094E-5</v>
      </c>
      <c r="T67">
        <f>(2*('2000 250 200 15 PP'!T67-'2000 250 200 0 PP'!T67)/('2000 250 200 15 PP'!T67+'2000 250 200 0 PP'!T67))^2</f>
        <v>1.3196788198842962E-5</v>
      </c>
      <c r="U67">
        <f>(2*('2000 250 200 15 PP'!U67-'2000 250 200 0 PP'!U67)/('2000 250 200 15 PP'!U67+'2000 250 200 0 PP'!U67))^2</f>
        <v>1.0816039729631043E-5</v>
      </c>
      <c r="V67">
        <f>(2*('2000 250 200 15 PP'!V67-'2000 250 200 0 PP'!V67)/('2000 250 200 15 PP'!V67+'2000 250 200 0 PP'!V67))^2</f>
        <v>1.7481637649724869E-2</v>
      </c>
      <c r="W67">
        <f>(2*('2000 250 200 15 PP'!W67-'2000 250 200 0 PP'!W67)/('2000 250 200 15 PP'!W67+'2000 250 200 0 PP'!W67))^2</f>
        <v>6.2232714981035539E-3</v>
      </c>
      <c r="X67">
        <f>(2*('2000 250 200 15 PP'!X67-'2000 250 200 0 PP'!X67)/('2000 250 200 15 PP'!X67+'2000 250 200 0 PP'!X67))^2</f>
        <v>2.4562143201456821E-3</v>
      </c>
      <c r="Y67">
        <f>(2*('2000 250 200 15 PP'!Y67-'2000 250 200 0 PP'!Y67)/('2000 250 200 15 PP'!Y67+'2000 250 200 0 PP'!Y67))^2</f>
        <v>8.1298446988796588E-4</v>
      </c>
      <c r="Z67">
        <f>(2*('2000 250 200 15 PP'!Z67-'2000 250 200 0 PP'!Z67)/('2000 250 200 15 PP'!Z67+'2000 250 200 0 PP'!Z67))^2</f>
        <v>2.1515242309247675E-4</v>
      </c>
      <c r="AA67">
        <f>(2*('2000 250 200 15 PP'!AA67-'2000 250 200 0 PP'!AA67)/('2000 250 200 15 PP'!AA67+'2000 250 200 0 PP'!AA67))^2</f>
        <v>5.3339617656469955E-5</v>
      </c>
      <c r="AB67">
        <f>(2*('2000 250 200 15 PP'!AB67-'2000 250 200 0 PP'!AB67)/('2000 250 200 15 PP'!AB67+'2000 250 200 0 PP'!AB67))^2</f>
        <v>1.8831190310479086E-5</v>
      </c>
      <c r="AC67">
        <f>(2*('2000 250 200 15 PP'!AC67-'2000 250 200 0 PP'!AC67)/('2000 250 200 15 PP'!AC67+'2000 250 200 0 PP'!AC67))^2</f>
        <v>0.14462594308353627</v>
      </c>
      <c r="AD67">
        <f>(2*('2000 250 200 15 PP'!AD67-'2000 250 200 0 PP'!AD67)/('2000 250 200 15 PP'!AD67+'2000 250 200 0 PP'!AD67))^2</f>
        <v>1.7465380091256894E-2</v>
      </c>
      <c r="AE67">
        <f>(2*('2000 250 200 15 PP'!AE67-'2000 250 200 0 PP'!AE67)/('2000 250 200 15 PP'!AE67+'2000 250 200 0 PP'!AE67))^2</f>
        <v>6.2241053242482096E-3</v>
      </c>
      <c r="AF67">
        <f>(2*('2000 250 200 15 PP'!AF67-'2000 250 200 0 PP'!AF67)/('2000 250 200 15 PP'!AF67+'2000 250 200 0 PP'!AF67))^2</f>
        <v>2.1634618572821144E-3</v>
      </c>
      <c r="AG67">
        <f>(2*('2000 250 200 15 PP'!AG67-'2000 250 200 0 PP'!AG67)/('2000 250 200 15 PP'!AG67+'2000 250 200 0 PP'!AG67))^2</f>
        <v>6.0546982537401249E-4</v>
      </c>
      <c r="AH67">
        <f>(2*('2000 250 200 15 PP'!AH67-'2000 250 200 0 PP'!AH67)/('2000 250 200 15 PP'!AH67+'2000 250 200 0 PP'!AH67))^2</f>
        <v>1.3686905097984786E-4</v>
      </c>
      <c r="AI67">
        <f>(2*('2000 250 200 15 PP'!AI67-'2000 250 200 0 PP'!AI67)/('2000 250 200 15 PP'!AI67+'2000 250 200 0 PP'!AI67))^2</f>
        <v>6.1805694008219815E-2</v>
      </c>
      <c r="AJ67">
        <f>(2*('2000 250 200 15 PP'!AJ67-'2000 250 200 0 PP'!AJ67)/('2000 250 200 15 PP'!AJ67+'2000 250 200 0 PP'!AJ67))^2</f>
        <v>8.9841477481738166E-2</v>
      </c>
      <c r="AK67">
        <f>(2*('2000 250 200 15 PP'!AK67-'2000 250 200 0 PP'!AK67)/('2000 250 200 15 PP'!AK67+'2000 250 200 0 PP'!AK67))^2</f>
        <v>1.6557348285599485E-2</v>
      </c>
      <c r="AL67">
        <f>(2*('2000 250 200 15 PP'!AL67-'2000 250 200 0 PP'!AL67)/('2000 250 200 15 PP'!AL67+'2000 250 200 0 PP'!AL67))^2</f>
        <v>5.4252675497037817E-3</v>
      </c>
      <c r="AM67">
        <f>(2*('2000 250 200 15 PP'!AM67-'2000 250 200 0 PP'!AM67)/('2000 250 200 15 PP'!AM67+'2000 250 200 0 PP'!AM67))^2</f>
        <v>1.5976505650966101E-3</v>
      </c>
      <c r="AN67">
        <f>(2*('2000 250 200 15 PP'!AN67-'2000 250 200 0 PP'!AN67)/('2000 250 200 15 PP'!AN67+'2000 250 200 0 PP'!AN67))^2</f>
        <v>1.6468271573284647E-3</v>
      </c>
      <c r="AO67">
        <f>(2*('2000 250 200 15 PP'!AO67-'2000 250 200 0 PP'!AO67)/('2000 250 200 15 PP'!AO67+'2000 250 200 0 PP'!AO67))^2</f>
        <v>0.34143461608743997</v>
      </c>
      <c r="AP67">
        <f>(2*('2000 250 200 15 PP'!AP67-'2000 250 200 0 PP'!AP67)/('2000 250 200 15 PP'!AP67+'2000 250 200 0 PP'!AP67))^2</f>
        <v>6.2120814929656536E-2</v>
      </c>
      <c r="AQ67">
        <f>(2*('2000 250 200 15 PP'!AQ67-'2000 250 200 0 PP'!AQ67)/('2000 250 200 15 PP'!AQ67+'2000 250 200 0 PP'!AQ67))^2</f>
        <v>1.3813316699858094E-2</v>
      </c>
      <c r="AR67">
        <f>(2*('2000 250 200 15 PP'!AR67-'2000 250 200 0 PP'!AR67)/('2000 250 200 15 PP'!AR67+'2000 250 200 0 PP'!AR67))^2</f>
        <v>1.9222915849106877E-4</v>
      </c>
      <c r="AS67">
        <f>(2*('2000 250 200 15 PP'!AS67-'2000 250 200 0 PP'!AS67)/('2000 250 200 15 PP'!AS67+'2000 250 200 0 PP'!AS67))^2</f>
        <v>4.758843836075527E-3</v>
      </c>
      <c r="AT67">
        <f>(2*('2000 250 200 15 PP'!AT67-'2000 250 200 0 PP'!AT67)/('2000 250 200 15 PP'!AT67+'2000 250 200 0 PP'!AT67))^2</f>
        <v>8.1060277607921076</v>
      </c>
      <c r="AU67">
        <f>(2*('2000 250 200 15 PP'!AU67-'2000 250 200 0 PP'!AU67)/('2000 250 200 15 PP'!AU67+'2000 250 200 0 PP'!AU67))^2</f>
        <v>1.8766912321930343E-3</v>
      </c>
      <c r="AV67">
        <f>(2*('2000 250 200 15 PP'!AV67-'2000 250 200 0 PP'!AV67)/('2000 250 200 15 PP'!AV67+'2000 250 200 0 PP'!AV67))^2</f>
        <v>2.398736371647708E-4</v>
      </c>
      <c r="AW67">
        <f>(2*('2000 250 200 15 PP'!AW67-'2000 250 200 0 PP'!AW67)/('2000 250 200 15 PP'!AW67+'2000 250 200 0 PP'!AW67))^2</f>
        <v>3.5281823312341611E-3</v>
      </c>
      <c r="AX67">
        <f>('2000 250 200 15 PP'!AX67-'2000 250 200 0 PP'!AX67)^2</f>
        <v>6.2883206403256372E-5</v>
      </c>
      <c r="AY67">
        <f>('2000 250 200 15 PP'!AY67-'2000 250 200 0 PP'!AY67)^2</f>
        <v>3.2746569811657793E-5</v>
      </c>
      <c r="AZ67">
        <f>('2000 250 200 15 PP'!AZ67-'2000 250 200 0 PP'!AZ67)^2</f>
        <v>1.3482215435923062E-5</v>
      </c>
      <c r="BA67">
        <f>('2000 250 200 15 PP'!BA67-'2000 250 200 0 PP'!BA67)^2</f>
        <v>3.5911838540663258E-6</v>
      </c>
      <c r="BB67">
        <f>('2000 250 200 15 PP'!BB67-'2000 250 200 0 PP'!BB67)^2</f>
        <v>5.7781584236087974E-7</v>
      </c>
      <c r="BC67">
        <f>('2000 250 200 15 PP'!BC67-'2000 250 200 0 PP'!BC67)^2</f>
        <v>5.7416611240448119E-8</v>
      </c>
      <c r="BD67">
        <f>('2000 250 200 15 PP'!BD67-'2000 250 200 0 PP'!BD67)^2</f>
        <v>4.6454977742119713E-9</v>
      </c>
      <c r="BE67">
        <f>('2000 250 200 15 PP'!BE67-'2000 250 200 0 PP'!BE67)^2</f>
        <v>7.9662775928306728E-10</v>
      </c>
      <c r="BF67">
        <f>('2000 250 200 15 PP'!BF67-'2000 250 200 0 PP'!BF67)^2</f>
        <v>2.9817602679419719E-5</v>
      </c>
      <c r="BG67">
        <f>('2000 250 200 15 PP'!BG67-'2000 250 200 0 PP'!BG67)^2</f>
        <v>1.74976603928342E-5</v>
      </c>
      <c r="BH67">
        <f>('2000 250 200 15 PP'!BH67-'2000 250 200 0 PP'!BH67)^2</f>
        <v>7.7664232702805786E-6</v>
      </c>
      <c r="BI67">
        <f>('2000 250 200 15 PP'!BI67-'2000 250 200 0 PP'!BI67)^2</f>
        <v>2.1352058732365212E-6</v>
      </c>
      <c r="BJ67">
        <f>('2000 250 200 15 PP'!BJ67-'2000 250 200 0 PP'!BJ67)^2</f>
        <v>3.4471281303312826E-7</v>
      </c>
      <c r="BK67">
        <f>('2000 250 200 15 PP'!BK67-'2000 250 200 0 PP'!BK67)^2</f>
        <v>3.2767257608556092E-8</v>
      </c>
      <c r="BL67">
        <f>('2000 250 200 15 PP'!BL67-'2000 250 200 0 PP'!BL67)^2</f>
        <v>2.0750811730669858E-9</v>
      </c>
      <c r="BM67">
        <f>('2000 250 200 15 PP'!BM67-'2000 250 200 0 PP'!BM67)^2</f>
        <v>9.4826672412196161E-6</v>
      </c>
      <c r="BN67">
        <f>('2000 250 200 15 PP'!BN67-'2000 250 200 0 PP'!BN67)^2</f>
        <v>6.6896876655545272E-6</v>
      </c>
      <c r="BO67">
        <f>('2000 250 200 15 PP'!BO67-'2000 250 200 0 PP'!BO67)^2</f>
        <v>3.4612324243837731E-6</v>
      </c>
      <c r="BP67">
        <f>('2000 250 200 15 PP'!BP67-'2000 250 200 0 PP'!BP67)^2</f>
        <v>1.0518514036261736E-6</v>
      </c>
      <c r="BQ67">
        <f>('2000 250 200 15 PP'!BQ67-'2000 250 200 0 PP'!BQ67)^2</f>
        <v>1.8167761445940028E-7</v>
      </c>
      <c r="BR67">
        <f>('2000 250 200 15 PP'!BR67-'2000 250 200 0 PP'!BR67)^2</f>
        <v>1.7868933645430322E-8</v>
      </c>
      <c r="BS67">
        <f>('2000 250 200 15 PP'!BS67-'2000 250 200 0 PP'!BS67)^2</f>
        <v>2.2536057133596148E-6</v>
      </c>
      <c r="BT67">
        <f>('2000 250 200 15 PP'!BT67-'2000 250 200 0 PP'!BT67)^2</f>
        <v>2.1025573396270737E-6</v>
      </c>
      <c r="BU67">
        <f>('2000 250 200 15 PP'!BU67-'2000 250 200 0 PP'!BU67)^2</f>
        <v>1.3930925208647989E-6</v>
      </c>
      <c r="BV67">
        <f>('2000 250 200 15 PP'!BV67-'2000 250 200 0 PP'!BV67)^2</f>
        <v>4.9674158457771725E-7</v>
      </c>
      <c r="BW67">
        <f>('2000 250 200 15 PP'!BW67-'2000 250 200 0 PP'!BW67)^2</f>
        <v>9.5869276770608465E-8</v>
      </c>
      <c r="BX67">
        <f>('2000 250 200 15 PP'!BX67-'2000 250 200 0 PP'!BX67)^2</f>
        <v>3.3533726763998821E-7</v>
      </c>
      <c r="BY67">
        <f>('2000 250 200 15 PP'!BY67-'2000 250 200 0 PP'!BY67)^2</f>
        <v>5.039720093353475E-7</v>
      </c>
      <c r="BZ67">
        <f>('2000 250 200 15 PP'!BZ67-'2000 250 200 0 PP'!BZ67)^2</f>
        <v>5.0221495510118727E-7</v>
      </c>
      <c r="CA67">
        <f>('2000 250 200 15 PP'!CA67-'2000 250 200 0 PP'!CA67)^2</f>
        <v>2.2563301433488733E-7</v>
      </c>
      <c r="CB67">
        <f>('2000 250 200 15 PP'!CB67-'2000 250 200 0 PP'!CB67)^2</f>
        <v>1.1384910730708359E-8</v>
      </c>
      <c r="CC67">
        <f>('2000 250 200 15 PP'!CC67-'2000 250 200 0 PP'!CC67)^2</f>
        <v>6.6456754196517975E-8</v>
      </c>
      <c r="CD67">
        <f>('2000 250 200 15 PP'!CD67-'2000 250 200 0 PP'!CD67)^2</f>
        <v>1.5223533332564362E-7</v>
      </c>
      <c r="CE67">
        <f>('2000 250 200 15 PP'!CE67-'2000 250 200 0 PP'!CE67)^2</f>
        <v>6.6403576447085853E-9</v>
      </c>
      <c r="CF67">
        <f>('2000 250 200 15 PP'!CF67-'2000 250 200 0 PP'!CF67)^2</f>
        <v>2.1636137998162702E-11</v>
      </c>
      <c r="CG67">
        <f>('2000 250 200 15 PP'!CG67-'2000 250 200 0 PP'!CG67)^2</f>
        <v>1.1058411188053311E-8</v>
      </c>
    </row>
    <row r="68" spans="1:85">
      <c r="A68">
        <f>'2000 250 200 1'!A69</f>
        <v>65</v>
      </c>
      <c r="B68">
        <f t="shared" si="8"/>
        <v>-650</v>
      </c>
      <c r="C68">
        <f>'2000 250 200 1'!B69</f>
        <v>1.825</v>
      </c>
      <c r="D68">
        <f t="shared" si="9"/>
        <v>0.2612628687924935</v>
      </c>
      <c r="E68">
        <f>(2*('2000 250 200 15 PP'!E68-'2000 250 200 0 PP'!E68)/('2000 250 200 15 PP'!E68+'2000 250 200 0 PP'!E68))^2</f>
        <v>2.4975655651784611E-3</v>
      </c>
      <c r="F68">
        <f>(2*('2000 250 200 15 PP'!F68-'2000 250 200 0 PP'!F68)/('2000 250 200 15 PP'!F68+'2000 250 200 0 PP'!F68))^2</f>
        <v>1.033994153988608E-3</v>
      </c>
      <c r="G68">
        <f>(2*('2000 250 200 15 PP'!G68-'2000 250 200 0 PP'!G68)/('2000 250 200 15 PP'!G68+'2000 250 200 0 PP'!G68))^2</f>
        <v>3.8132487458067892E-4</v>
      </c>
      <c r="H68">
        <f>(2*('2000 250 200 15 PP'!H68-'2000 250 200 0 PP'!H68)/('2000 250 200 15 PP'!H68+'2000 250 200 0 PP'!H68))^2</f>
        <v>1.240779096506275E-4</v>
      </c>
      <c r="I68">
        <f>(2*('2000 250 200 15 PP'!I68-'2000 250 200 0 PP'!I68)/('2000 250 200 15 PP'!I68+'2000 250 200 0 PP'!I68))^2</f>
        <v>4.1435352228505889E-5</v>
      </c>
      <c r="J68">
        <f>(2*('2000 250 200 15 PP'!J68-'2000 250 200 0 PP'!J68)/('2000 250 200 15 PP'!J68+'2000 250 200 0 PP'!J68))^2</f>
        <v>1.8692559073065505E-5</v>
      </c>
      <c r="K68">
        <f>(2*('2000 250 200 15 PP'!K68-'2000 250 200 0 PP'!K68)/('2000 250 200 15 PP'!K68+'2000 250 200 0 PP'!K68))^2</f>
        <v>1.272401185283211E-5</v>
      </c>
      <c r="L68">
        <f>(2*('2000 250 200 15 PP'!L68-'2000 250 200 0 PP'!L68)/('2000 250 200 15 PP'!L68+'2000 250 200 0 PP'!L68))^2</f>
        <v>1.1105566974474702E-5</v>
      </c>
      <c r="M68">
        <f>(2*('2000 250 200 15 PP'!M68-'2000 250 200 0 PP'!M68)/('2000 250 200 15 PP'!M68+'2000 250 200 0 PP'!M68))^2</f>
        <v>1.0537684201470939E-5</v>
      </c>
      <c r="N68">
        <f>(2*('2000 250 200 15 PP'!N68-'2000 250 200 0 PP'!N68)/('2000 250 200 15 PP'!N68+'2000 250 200 0 PP'!N68))^2</f>
        <v>7.3423422878916627E-3</v>
      </c>
      <c r="O68">
        <f>(2*('2000 250 200 15 PP'!O68-'2000 250 200 0 PP'!O68)/('2000 250 200 15 PP'!O68+'2000 250 200 0 PP'!O68))^2</f>
        <v>2.9955942504936873E-3</v>
      </c>
      <c r="P68">
        <f>(2*('2000 250 200 15 PP'!P68-'2000 250 200 0 PP'!P68)/('2000 250 200 15 PP'!P68+'2000 250 200 0 PP'!P68))^2</f>
        <v>1.1889045159303162E-3</v>
      </c>
      <c r="Q68">
        <f>(2*('2000 250 200 15 PP'!Q68-'2000 250 200 0 PP'!Q68)/('2000 250 200 15 PP'!Q68+'2000 250 200 0 PP'!Q68))^2</f>
        <v>4.0508214664899473E-4</v>
      </c>
      <c r="R68">
        <f>(2*('2000 250 200 15 PP'!R68-'2000 250 200 0 PP'!R68)/('2000 250 200 15 PP'!R68+'2000 250 200 0 PP'!R68))^2</f>
        <v>1.1983863344647483E-4</v>
      </c>
      <c r="S68">
        <f>(2*('2000 250 200 15 PP'!S68-'2000 250 200 0 PP'!S68)/('2000 250 200 15 PP'!S68+'2000 250 200 0 PP'!S68))^2</f>
        <v>3.7811020977969051E-5</v>
      </c>
      <c r="T68">
        <f>(2*('2000 250 200 15 PP'!T68-'2000 250 200 0 PP'!T68)/('2000 250 200 15 PP'!T68+'2000 250 200 0 PP'!T68))^2</f>
        <v>1.7684010272578105E-5</v>
      </c>
      <c r="U68">
        <f>(2*('2000 250 200 15 PP'!U68-'2000 250 200 0 PP'!U68)/('2000 250 200 15 PP'!U68+'2000 250 200 0 PP'!U68))^2</f>
        <v>1.292245388097739E-5</v>
      </c>
      <c r="V68">
        <f>(2*('2000 250 200 15 PP'!V68-'2000 250 200 0 PP'!V68)/('2000 250 200 15 PP'!V68+'2000 250 200 0 PP'!V68))^2</f>
        <v>2.7173557025403042E-2</v>
      </c>
      <c r="W68">
        <f>(2*('2000 250 200 15 PP'!W68-'2000 250 200 0 PP'!W68)/('2000 250 200 15 PP'!W68+'2000 250 200 0 PP'!W68))^2</f>
        <v>8.3040225670300352E-3</v>
      </c>
      <c r="X68">
        <f>(2*('2000 250 200 15 PP'!X68-'2000 250 200 0 PP'!X68)/('2000 250 200 15 PP'!X68+'2000 250 200 0 PP'!X68))^2</f>
        <v>3.2656049285480233E-3</v>
      </c>
      <c r="Y68">
        <f>(2*('2000 250 200 15 PP'!Y68-'2000 250 200 0 PP'!Y68)/('2000 250 200 15 PP'!Y68+'2000 250 200 0 PP'!Y68))^2</f>
        <v>1.1888827912947529E-3</v>
      </c>
      <c r="Z68">
        <f>(2*('2000 250 200 15 PP'!Z68-'2000 250 200 0 PP'!Z68)/('2000 250 200 15 PP'!Z68+'2000 250 200 0 PP'!Z68))^2</f>
        <v>3.59046613522823E-4</v>
      </c>
      <c r="AA68">
        <f>(2*('2000 250 200 15 PP'!AA68-'2000 250 200 0 PP'!AA68)/('2000 250 200 15 PP'!AA68+'2000 250 200 0 PP'!AA68))^2</f>
        <v>9.4833136946182426E-5</v>
      </c>
      <c r="AB68">
        <f>(2*('2000 250 200 15 PP'!AB68-'2000 250 200 0 PP'!AB68)/('2000 250 200 15 PP'!AB68+'2000 250 200 0 PP'!AB68))^2</f>
        <v>2.9871043424285668E-5</v>
      </c>
      <c r="AC68">
        <f>(2*('2000 250 200 15 PP'!AC68-'2000 250 200 0 PP'!AC68)/('2000 250 200 15 PP'!AC68+'2000 250 200 0 PP'!AC68))^2</f>
        <v>0.9029963759209122</v>
      </c>
      <c r="AD68">
        <f>(2*('2000 250 200 15 PP'!AD68-'2000 250 200 0 PP'!AD68)/('2000 250 200 15 PP'!AD68+'2000 250 200 0 PP'!AD68))^2</f>
        <v>2.8638171951919474E-2</v>
      </c>
      <c r="AE68">
        <f>(2*('2000 250 200 15 PP'!AE68-'2000 250 200 0 PP'!AE68)/('2000 250 200 15 PP'!AE68+'2000 250 200 0 PP'!AE68))^2</f>
        <v>8.7410158810480656E-3</v>
      </c>
      <c r="AF68">
        <f>(2*('2000 250 200 15 PP'!AF68-'2000 250 200 0 PP'!AF68)/('2000 250 200 15 PP'!AF68+'2000 250 200 0 PP'!AF68))^2</f>
        <v>3.1897549347465692E-3</v>
      </c>
      <c r="AG68">
        <f>(2*('2000 250 200 15 PP'!AG68-'2000 250 200 0 PP'!AG68)/('2000 250 200 15 PP'!AG68+'2000 250 200 0 PP'!AG68))^2</f>
        <v>1.0226298095553932E-3</v>
      </c>
      <c r="AH68">
        <f>(2*('2000 250 200 15 PP'!AH68-'2000 250 200 0 PP'!AH68)/('2000 250 200 15 PP'!AH68+'2000 250 200 0 PP'!AH68))^2</f>
        <v>2.6295756853143723E-4</v>
      </c>
      <c r="AI68">
        <f>(2*('2000 250 200 15 PP'!AI68-'2000 250 200 0 PP'!AI68)/('2000 250 200 15 PP'!AI68+'2000 250 200 0 PP'!AI68))^2</f>
        <v>3.2755074504553755E-2</v>
      </c>
      <c r="AJ68">
        <f>(2*('2000 250 200 15 PP'!AJ68-'2000 250 200 0 PP'!AJ68)/('2000 250 200 15 PP'!AJ68+'2000 250 200 0 PP'!AJ68))^2</f>
        <v>0.54673544588572132</v>
      </c>
      <c r="AK68">
        <f>(2*('2000 250 200 15 PP'!AK68-'2000 250 200 0 PP'!AK68)/('2000 250 200 15 PP'!AK68+'2000 250 200 0 PP'!AK68))^2</f>
        <v>2.7735952543044645E-2</v>
      </c>
      <c r="AL68">
        <f>(2*('2000 250 200 15 PP'!AL68-'2000 250 200 0 PP'!AL68)/('2000 250 200 15 PP'!AL68+'2000 250 200 0 PP'!AL68))^2</f>
        <v>8.3232657562369097E-3</v>
      </c>
      <c r="AM68">
        <f>(2*('2000 250 200 15 PP'!AM68-'2000 250 200 0 PP'!AM68)/('2000 250 200 15 PP'!AM68+'2000 250 200 0 PP'!AM68))^2</f>
        <v>2.7276505117797933E-3</v>
      </c>
      <c r="AN68">
        <f>(2*('2000 250 200 15 PP'!AN68-'2000 250 200 0 PP'!AN68)/('2000 250 200 15 PP'!AN68+'2000 250 200 0 PP'!AN68))^2</f>
        <v>2.2437198013486722E-3</v>
      </c>
      <c r="AO68">
        <f>(2*('2000 250 200 15 PP'!AO68-'2000 250 200 0 PP'!AO68)/('2000 250 200 15 PP'!AO68+'2000 250 200 0 PP'!AO68))^2</f>
        <v>4.3013931205392E-2</v>
      </c>
      <c r="AP68">
        <f>(2*('2000 250 200 15 PP'!AP68-'2000 250 200 0 PP'!AP68)/('2000 250 200 15 PP'!AP68+'2000 250 200 0 PP'!AP68))^2</f>
        <v>0.25041488858910232</v>
      </c>
      <c r="AQ68">
        <f>(2*('2000 250 200 15 PP'!AQ68-'2000 250 200 0 PP'!AQ68)/('2000 250 200 15 PP'!AQ68+'2000 250 200 0 PP'!AQ68))^2</f>
        <v>2.4063541252475323E-2</v>
      </c>
      <c r="AR68">
        <f>(2*('2000 250 200 15 PP'!AR68-'2000 250 200 0 PP'!AR68)/('2000 250 200 15 PP'!AR68+'2000 250 200 0 PP'!AR68))^2</f>
        <v>2.5514233621750301E-6</v>
      </c>
      <c r="AS68">
        <f>(2*('2000 250 200 15 PP'!AS68-'2000 250 200 0 PP'!AS68)/('2000 250 200 15 PP'!AS68+'2000 250 200 0 PP'!AS68))^2</f>
        <v>1.790139661881434E-3</v>
      </c>
      <c r="AT68">
        <f>(2*('2000 250 200 15 PP'!AT68-'2000 250 200 0 PP'!AT68)/('2000 250 200 15 PP'!AT68+'2000 250 200 0 PP'!AT68))^2</f>
        <v>0.12407931373032433</v>
      </c>
      <c r="AU68">
        <f>(2*('2000 250 200 15 PP'!AU68-'2000 250 200 0 PP'!AU68)/('2000 250 200 15 PP'!AU68+'2000 250 200 0 PP'!AU68))^2</f>
        <v>5.1183892882418133E-4</v>
      </c>
      <c r="AV68">
        <f>(2*('2000 250 200 15 PP'!AV68-'2000 250 200 0 PP'!AV68)/('2000 250 200 15 PP'!AV68+'2000 250 200 0 PP'!AV68))^2</f>
        <v>2.6140847361839979E-4</v>
      </c>
      <c r="AW68">
        <f>(2*('2000 250 200 15 PP'!AW68-'2000 250 200 0 PP'!AW68)/('2000 250 200 15 PP'!AW68+'2000 250 200 0 PP'!AW68))^2</f>
        <v>8.4636933261514064E-4</v>
      </c>
      <c r="AX68">
        <f>('2000 250 200 15 PP'!AX68-'2000 250 200 0 PP'!AX68)^2</f>
        <v>7.3249906063247707E-5</v>
      </c>
      <c r="AY68">
        <f>('2000 250 200 15 PP'!AY68-'2000 250 200 0 PP'!AY68)^2</f>
        <v>3.6163774418929583E-5</v>
      </c>
      <c r="AZ68">
        <f>('2000 250 200 15 PP'!AZ68-'2000 250 200 0 PP'!AZ68)^2</f>
        <v>1.5946146909764409E-5</v>
      </c>
      <c r="BA68">
        <f>('2000 250 200 15 PP'!BA68-'2000 250 200 0 PP'!BA68)^2</f>
        <v>5.0623806440414619E-6</v>
      </c>
      <c r="BB68">
        <f>('2000 250 200 15 PP'!BB68-'2000 250 200 0 PP'!BB68)^2</f>
        <v>1.0377406945616439E-6</v>
      </c>
      <c r="BC68">
        <f>('2000 250 200 15 PP'!BC68-'2000 250 200 0 PP'!BC68)^2</f>
        <v>1.3474057456509879E-7</v>
      </c>
      <c r="BD68">
        <f>('2000 250 200 15 PP'!BD68-'2000 250 200 0 PP'!BD68)^2</f>
        <v>1.3100903256671509E-8</v>
      </c>
      <c r="BE68">
        <f>('2000 250 200 15 PP'!BE68-'2000 250 200 0 PP'!BE68)^2</f>
        <v>1.7892165046414652E-9</v>
      </c>
      <c r="BF68">
        <f>('2000 250 200 15 PP'!BF68-'2000 250 200 0 PP'!BF68)^2</f>
        <v>3.2087730021270356E-5</v>
      </c>
      <c r="BG68">
        <f>('2000 250 200 15 PP'!BG68-'2000 250 200 0 PP'!BG68)^2</f>
        <v>1.7601635060189097E-5</v>
      </c>
      <c r="BH68">
        <f>('2000 250 200 15 PP'!BH68-'2000 250 200 0 PP'!BH68)^2</f>
        <v>8.410951755740079E-6</v>
      </c>
      <c r="BI68">
        <f>('2000 250 200 15 PP'!BI68-'2000 250 200 0 PP'!BI68)^2</f>
        <v>2.7968136943435917E-6</v>
      </c>
      <c r="BJ68">
        <f>('2000 250 200 15 PP'!BJ68-'2000 250 200 0 PP'!BJ68)^2</f>
        <v>5.8411506440535795E-7</v>
      </c>
      <c r="BK68">
        <f>('2000 250 200 15 PP'!BK68-'2000 250 200 0 PP'!BK68)^2</f>
        <v>7.4182451075085835E-8</v>
      </c>
      <c r="BL68">
        <f>('2000 250 200 15 PP'!BL68-'2000 250 200 0 PP'!BL68)^2</f>
        <v>6.2175115971023314E-9</v>
      </c>
      <c r="BM68">
        <f>('2000 250 200 15 PP'!BM68-'2000 250 200 0 PP'!BM68)^2</f>
        <v>9.6310113468093324E-6</v>
      </c>
      <c r="BN68">
        <f>('2000 250 200 15 PP'!BN68-'2000 250 200 0 PP'!BN68)^2</f>
        <v>6.082972497333142E-6</v>
      </c>
      <c r="BO68">
        <f>('2000 250 200 15 PP'!BO68-'2000 250 200 0 PP'!BO68)^2</f>
        <v>3.3645778758722401E-6</v>
      </c>
      <c r="BP68">
        <f>('2000 250 200 15 PP'!BP68-'2000 250 200 0 PP'!BP68)^2</f>
        <v>1.253814732051113E-6</v>
      </c>
      <c r="BQ68">
        <f>('2000 250 200 15 PP'!BQ68-'2000 250 200 0 PP'!BQ68)^2</f>
        <v>2.8501125007866169E-7</v>
      </c>
      <c r="BR68">
        <f>('2000 250 200 15 PP'!BR68-'2000 250 200 0 PP'!BR68)^2</f>
        <v>3.8008012217225539E-8</v>
      </c>
      <c r="BS68">
        <f>('2000 250 200 15 PP'!BS68-'2000 250 200 0 PP'!BS68)^2</f>
        <v>2.2603588827719656E-6</v>
      </c>
      <c r="BT68">
        <f>('2000 250 200 15 PP'!BT68-'2000 250 200 0 PP'!BT68)^2</f>
        <v>1.7106288316637315E-6</v>
      </c>
      <c r="BU68">
        <f>('2000 250 200 15 PP'!BU68-'2000 250 200 0 PP'!BU68)^2</f>
        <v>1.1855502779997421E-6</v>
      </c>
      <c r="BV68">
        <f>('2000 250 200 15 PP'!BV68-'2000 250 200 0 PP'!BV68)^2</f>
        <v>5.2768496855270937E-7</v>
      </c>
      <c r="BW68">
        <f>('2000 250 200 15 PP'!BW68-'2000 250 200 0 PP'!BW68)^2</f>
        <v>1.373434211721522E-7</v>
      </c>
      <c r="BX68">
        <f>('2000 250 200 15 PP'!BX68-'2000 250 200 0 PP'!BX68)^2</f>
        <v>3.8405103202554242E-7</v>
      </c>
      <c r="BY68">
        <f>('2000 250 200 15 PP'!BY68-'2000 250 200 0 PP'!BY68)^2</f>
        <v>3.6268876444317292E-7</v>
      </c>
      <c r="BZ68">
        <f>('2000 250 200 15 PP'!BZ68-'2000 250 200 0 PP'!BZ68)^2</f>
        <v>3.5993361732910741E-7</v>
      </c>
      <c r="CA68">
        <f>('2000 250 200 15 PP'!CA68-'2000 250 200 0 PP'!CA68)^2</f>
        <v>2.0770043793762107E-7</v>
      </c>
      <c r="CB68">
        <f>('2000 250 200 15 PP'!CB68-'2000 250 200 0 PP'!CB68)^2</f>
        <v>3.6535404099340506E-8</v>
      </c>
      <c r="CC68">
        <f>('2000 250 200 15 PP'!CC68-'2000 250 200 0 PP'!CC68)^2</f>
        <v>4.2187780679433697E-8</v>
      </c>
      <c r="CD68">
        <f>('2000 250 200 15 PP'!CD68-'2000 250 200 0 PP'!CD68)^2</f>
        <v>8.5182622194646551E-8</v>
      </c>
      <c r="CE68">
        <f>('2000 250 200 15 PP'!CE68-'2000 250 200 0 PP'!CE68)^2</f>
        <v>7.4099988401853338E-10</v>
      </c>
      <c r="CF68">
        <f>('2000 250 200 15 PP'!CF68-'2000 250 200 0 PP'!CF68)^2</f>
        <v>5.3583131883468388E-11</v>
      </c>
      <c r="CG68">
        <f>('2000 250 200 15 PP'!CG68-'2000 250 200 0 PP'!CG68)^2</f>
        <v>1.1486574387992511E-12</v>
      </c>
    </row>
    <row r="69" spans="1:85">
      <c r="A69">
        <f>'2000 250 200 1'!A70</f>
        <v>66</v>
      </c>
      <c r="B69">
        <f t="shared" si="8"/>
        <v>-660</v>
      </c>
      <c r="C69">
        <f>'2000 250 200 1'!B70</f>
        <v>2.048</v>
      </c>
      <c r="D69">
        <f t="shared" si="9"/>
        <v>0.31132995230379318</v>
      </c>
      <c r="E69">
        <f>(2*('2000 250 200 15 PP'!E69-'2000 250 200 0 PP'!E69)/('2000 250 200 15 PP'!E69+'2000 250 200 0 PP'!E69))^2</f>
        <v>2.9634208988006585E-3</v>
      </c>
      <c r="F69">
        <f>(2*('2000 250 200 15 PP'!F69-'2000 250 200 0 PP'!F69)/('2000 250 200 15 PP'!F69+'2000 250 200 0 PP'!F69))^2</f>
        <v>1.2392702502653228E-3</v>
      </c>
      <c r="G69">
        <f>(2*('2000 250 200 15 PP'!G69-'2000 250 200 0 PP'!G69)/('2000 250 200 15 PP'!G69+'2000 250 200 0 PP'!G69))^2</f>
        <v>4.8578255411204827E-4</v>
      </c>
      <c r="H69">
        <f>(2*('2000 250 200 15 PP'!H69-'2000 250 200 0 PP'!H69)/('2000 250 200 15 PP'!H69+'2000 250 200 0 PP'!H69))^2</f>
        <v>1.7203082791304028E-4</v>
      </c>
      <c r="I69">
        <f>(2*('2000 250 200 15 PP'!I69-'2000 250 200 0 PP'!I69)/('2000 250 200 15 PP'!I69+'2000 250 200 0 PP'!I69))^2</f>
        <v>5.9819118233186816E-5</v>
      </c>
      <c r="J69">
        <f>(2*('2000 250 200 15 PP'!J69-'2000 250 200 0 PP'!J69)/('2000 250 200 15 PP'!J69+'2000 250 200 0 PP'!J69))^2</f>
        <v>2.5371732125839301E-5</v>
      </c>
      <c r="K69">
        <f>(2*('2000 250 200 15 PP'!K69-'2000 250 200 0 PP'!K69)/('2000 250 200 15 PP'!K69+'2000 250 200 0 PP'!K69))^2</f>
        <v>1.5480921637223547E-5</v>
      </c>
      <c r="L69">
        <f>(2*('2000 250 200 15 PP'!L69-'2000 250 200 0 PP'!L69)/('2000 250 200 15 PP'!L69+'2000 250 200 0 PP'!L69))^2</f>
        <v>1.2611540250184988E-5</v>
      </c>
      <c r="M69">
        <f>(2*('2000 250 200 15 PP'!M69-'2000 250 200 0 PP'!M69)/('2000 250 200 15 PP'!M69+'2000 250 200 0 PP'!M69))^2</f>
        <v>1.1693992489514318E-5</v>
      </c>
      <c r="N69">
        <f>(2*('2000 250 200 15 PP'!N69-'2000 250 200 0 PP'!N69)/('2000 250 200 15 PP'!N69+'2000 250 200 0 PP'!N69))^2</f>
        <v>9.5155563227354734E-3</v>
      </c>
      <c r="O69">
        <f>(2*('2000 250 200 15 PP'!O69-'2000 250 200 0 PP'!O69)/('2000 250 200 15 PP'!O69+'2000 250 200 0 PP'!O69))^2</f>
        <v>3.7157887557399123E-3</v>
      </c>
      <c r="P69">
        <f>(2*('2000 250 200 15 PP'!P69-'2000 250 200 0 PP'!P69)/('2000 250 200 15 PP'!P69+'2000 250 200 0 PP'!P69))^2</f>
        <v>1.5207050218011388E-3</v>
      </c>
      <c r="Q69">
        <f>(2*('2000 250 200 15 PP'!Q69-'2000 250 200 0 PP'!Q69)/('2000 250 200 15 PP'!Q69+'2000 250 200 0 PP'!Q69))^2</f>
        <v>5.6698636861230172E-4</v>
      </c>
      <c r="R69">
        <f>(2*('2000 250 200 15 PP'!R69-'2000 250 200 0 PP'!R69)/('2000 250 200 15 PP'!R69+'2000 250 200 0 PP'!R69))^2</f>
        <v>1.8515441945646938E-4</v>
      </c>
      <c r="S69">
        <f>(2*('2000 250 200 15 PP'!S69-'2000 250 200 0 PP'!S69)/('2000 250 200 15 PP'!S69+'2000 250 200 0 PP'!S69))^2</f>
        <v>5.9629491613676228E-5</v>
      </c>
      <c r="T69">
        <f>(2*('2000 250 200 15 PP'!T69-'2000 250 200 0 PP'!T69)/('2000 250 200 15 PP'!T69+'2000 250 200 0 PP'!T69))^2</f>
        <v>2.4816896586278522E-5</v>
      </c>
      <c r="U69">
        <f>(2*('2000 250 200 15 PP'!U69-'2000 250 200 0 PP'!U69)/('2000 250 200 15 PP'!U69+'2000 250 200 0 PP'!U69))^2</f>
        <v>1.5619265467625551E-5</v>
      </c>
      <c r="V69">
        <f>(2*('2000 250 200 15 PP'!V69-'2000 250 200 0 PP'!V69)/('2000 250 200 15 PP'!V69+'2000 250 200 0 PP'!V69))^2</f>
        <v>4.5035495851439768E-2</v>
      </c>
      <c r="W69">
        <f>(2*('2000 250 200 15 PP'!W69-'2000 250 200 0 PP'!W69)/('2000 250 200 15 PP'!W69+'2000 250 200 0 PP'!W69))^2</f>
        <v>1.1343534248286737E-2</v>
      </c>
      <c r="X69">
        <f>(2*('2000 250 200 15 PP'!X69-'2000 250 200 0 PP'!X69)/('2000 250 200 15 PP'!X69+'2000 250 200 0 PP'!X69))^2</f>
        <v>4.293771040193844E-3</v>
      </c>
      <c r="Y69">
        <f>(2*('2000 250 200 15 PP'!Y69-'2000 250 200 0 PP'!Y69)/('2000 250 200 15 PP'!Y69+'2000 250 200 0 PP'!Y69))^2</f>
        <v>1.6689587765922919E-3</v>
      </c>
      <c r="Z69">
        <f>(2*('2000 250 200 15 PP'!Z69-'2000 250 200 0 PP'!Z69)/('2000 250 200 15 PP'!Z69+'2000 250 200 0 PP'!Z69))^2</f>
        <v>5.6607843783076386E-4</v>
      </c>
      <c r="AA69">
        <f>(2*('2000 250 200 15 PP'!AA69-'2000 250 200 0 PP'!AA69)/('2000 250 200 15 PP'!AA69+'2000 250 200 0 PP'!AA69))^2</f>
        <v>1.6565668041562841E-4</v>
      </c>
      <c r="AB69">
        <f>(2*('2000 250 200 15 PP'!AB69-'2000 250 200 0 PP'!AB69)/('2000 250 200 15 PP'!AB69+'2000 250 200 0 PP'!AB69))^2</f>
        <v>5.072949291302603E-5</v>
      </c>
      <c r="AC69">
        <f>(2*('2000 250 200 15 PP'!AC69-'2000 250 200 0 PP'!AC69)/('2000 250 200 15 PP'!AC69+'2000 250 200 0 PP'!AC69))^2</f>
        <v>28.428860850535884</v>
      </c>
      <c r="AD69">
        <f>(2*('2000 250 200 15 PP'!AD69-'2000 250 200 0 PP'!AD69)/('2000 250 200 15 PP'!AD69+'2000 250 200 0 PP'!AD69))^2</f>
        <v>5.4183695435813028E-2</v>
      </c>
      <c r="AE69">
        <f>(2*('2000 250 200 15 PP'!AE69-'2000 250 200 0 PP'!AE69)/('2000 250 200 15 PP'!AE69+'2000 250 200 0 PP'!AE69))^2</f>
        <v>1.2598317637849334E-2</v>
      </c>
      <c r="AF69">
        <f>(2*('2000 250 200 15 PP'!AF69-'2000 250 200 0 PP'!AF69)/('2000 250 200 15 PP'!AF69+'2000 250 200 0 PP'!AF69))^2</f>
        <v>4.5852988695171465E-3</v>
      </c>
      <c r="AG69">
        <f>(2*('2000 250 200 15 PP'!AG69-'2000 250 200 0 PP'!AG69)/('2000 250 200 15 PP'!AG69+'2000 250 200 0 PP'!AG69))^2</f>
        <v>1.6204422939862918E-3</v>
      </c>
      <c r="AH69">
        <f>(2*('2000 250 200 15 PP'!AH69-'2000 250 200 0 PP'!AH69)/('2000 250 200 15 PP'!AH69+'2000 250 200 0 PP'!AH69))^2</f>
        <v>4.781661309414778E-4</v>
      </c>
      <c r="AI69">
        <f>(2*('2000 250 200 15 PP'!AI69-'2000 250 200 0 PP'!AI69)/('2000 250 200 15 PP'!AI69+'2000 250 200 0 PP'!AI69))^2</f>
        <v>2.8557986158174408E-2</v>
      </c>
      <c r="AJ69">
        <f>(2*('2000 250 200 15 PP'!AJ69-'2000 250 200 0 PP'!AJ69)/('2000 250 200 15 PP'!AJ69+'2000 250 200 0 PP'!AJ69))^2</f>
        <v>3.0382568776613201</v>
      </c>
      <c r="AK69">
        <f>(2*('2000 250 200 15 PP'!AK69-'2000 250 200 0 PP'!AK69)/('2000 250 200 15 PP'!AK69+'2000 250 200 0 PP'!AK69))^2</f>
        <v>5.5695427945377948E-2</v>
      </c>
      <c r="AL69">
        <f>(2*('2000 250 200 15 PP'!AL69-'2000 250 200 0 PP'!AL69)/('2000 250 200 15 PP'!AL69+'2000 250 200 0 PP'!AL69))^2</f>
        <v>1.3011026369348276E-2</v>
      </c>
      <c r="AM69">
        <f>(2*('2000 250 200 15 PP'!AM69-'2000 250 200 0 PP'!AM69)/('2000 250 200 15 PP'!AM69+'2000 250 200 0 PP'!AM69))^2</f>
        <v>4.4167247753708486E-3</v>
      </c>
      <c r="AN69">
        <f>(2*('2000 250 200 15 PP'!AN69-'2000 250 200 0 PP'!AN69)/('2000 250 200 15 PP'!AN69+'2000 250 200 0 PP'!AN69))^2</f>
        <v>4.6277535993560891E-3</v>
      </c>
      <c r="AO69">
        <f>(2*('2000 250 200 15 PP'!AO69-'2000 250 200 0 PP'!AO69)/('2000 250 200 15 PP'!AO69+'2000 250 200 0 PP'!AO69))^2</f>
        <v>1.8168080407127783E-2</v>
      </c>
      <c r="AP69">
        <f>(2*('2000 250 200 15 PP'!AP69-'2000 250 200 0 PP'!AP69)/('2000 250 200 15 PP'!AP69+'2000 250 200 0 PP'!AP69))^2</f>
        <v>12.054863572283951</v>
      </c>
      <c r="AQ69">
        <f>(2*('2000 250 200 15 PP'!AQ69-'2000 250 200 0 PP'!AQ69)/('2000 250 200 15 PP'!AQ69+'2000 250 200 0 PP'!AQ69))^2</f>
        <v>4.9765480648605927E-2</v>
      </c>
      <c r="AR69">
        <f>(2*('2000 250 200 15 PP'!AR69-'2000 250 200 0 PP'!AR69)/('2000 250 200 15 PP'!AR69+'2000 250 200 0 PP'!AR69))^2</f>
        <v>1.1071229760783923E-3</v>
      </c>
      <c r="AS69">
        <f>(2*('2000 250 200 15 PP'!AS69-'2000 250 200 0 PP'!AS69)/('2000 250 200 15 PP'!AS69+'2000 250 200 0 PP'!AS69))^2</f>
        <v>1.5965451694061514E-3</v>
      </c>
      <c r="AT69">
        <f>(2*('2000 250 200 15 PP'!AT69-'2000 250 200 0 PP'!AT69)/('2000 250 200 15 PP'!AT69+'2000 250 200 0 PP'!AT69))^2</f>
        <v>1.8945434195602906E-2</v>
      </c>
      <c r="AU69">
        <f>(2*('2000 250 200 15 PP'!AU69-'2000 250 200 0 PP'!AU69)/('2000 250 200 15 PP'!AU69+'2000 250 200 0 PP'!AU69))^2</f>
        <v>6.9815509882479871E-4</v>
      </c>
      <c r="AV69">
        <f>(2*('2000 250 200 15 PP'!AV69-'2000 250 200 0 PP'!AV69)/('2000 250 200 15 PP'!AV69+'2000 250 200 0 PP'!AV69))^2</f>
        <v>2.3620879816296694E-8</v>
      </c>
      <c r="AW69">
        <f>(2*('2000 250 200 15 PP'!AW69-'2000 250 200 0 PP'!AW69)/('2000 250 200 15 PP'!AW69+'2000 250 200 0 PP'!AW69))^2</f>
        <v>9.424895888628021E-3</v>
      </c>
      <c r="AX69">
        <f>('2000 250 200 15 PP'!AX69-'2000 250 200 0 PP'!AX69)^2</f>
        <v>8.6529804767655373E-5</v>
      </c>
      <c r="AY69">
        <f>('2000 250 200 15 PP'!AY69-'2000 250 200 0 PP'!AY69)^2</f>
        <v>3.9818225303543648E-5</v>
      </c>
      <c r="AZ69">
        <f>('2000 250 200 15 PP'!AZ69-'2000 250 200 0 PP'!AZ69)^2</f>
        <v>1.8223445467501416E-5</v>
      </c>
      <c r="BA69">
        <f>('2000 250 200 15 PP'!BA69-'2000 250 200 0 PP'!BA69)^2</f>
        <v>6.6679074326549352E-6</v>
      </c>
      <c r="BB69">
        <f>('2000 250 200 15 PP'!BB69-'2000 250 200 0 PP'!BB69)^2</f>
        <v>1.6941693664643937E-6</v>
      </c>
      <c r="BC69">
        <f>('2000 250 200 15 PP'!BC69-'2000 250 200 0 PP'!BC69)^2</f>
        <v>2.8647974180295073E-7</v>
      </c>
      <c r="BD69">
        <f>('2000 250 200 15 PP'!BD69-'2000 250 200 0 PP'!BD69)^2</f>
        <v>3.4993886120412886E-8</v>
      </c>
      <c r="BE69">
        <f>('2000 250 200 15 PP'!BE69-'2000 250 200 0 PP'!BE69)^2</f>
        <v>4.1607362168233253E-9</v>
      </c>
      <c r="BF69">
        <f>('2000 250 200 15 PP'!BF69-'2000 250 200 0 PP'!BF69)^2</f>
        <v>3.5237930119005743E-5</v>
      </c>
      <c r="BG69">
        <f>('2000 250 200 15 PP'!BG69-'2000 250 200 0 PP'!BG69)^2</f>
        <v>1.7666343523739382E-5</v>
      </c>
      <c r="BH69">
        <f>('2000 250 200 15 PP'!BH69-'2000 250 200 0 PP'!BH69)^2</f>
        <v>8.7470551187895369E-6</v>
      </c>
      <c r="BI69">
        <f>('2000 250 200 15 PP'!BI69-'2000 250 200 0 PP'!BI69)^2</f>
        <v>3.3924277055870332E-6</v>
      </c>
      <c r="BJ69">
        <f>('2000 250 200 15 PP'!BJ69-'2000 250 200 0 PP'!BJ69)^2</f>
        <v>8.8890943589374057E-7</v>
      </c>
      <c r="BK69">
        <f>('2000 250 200 15 PP'!BK69-'2000 250 200 0 PP'!BK69)^2</f>
        <v>1.4989235977969749E-7</v>
      </c>
      <c r="BL69">
        <f>('2000 250 200 15 PP'!BL69-'2000 250 200 0 PP'!BL69)^2</f>
        <v>1.7142921170116619E-8</v>
      </c>
      <c r="BM69">
        <f>('2000 250 200 15 PP'!BM69-'2000 250 200 0 PP'!BM69)^2</f>
        <v>1.0125408921906679E-5</v>
      </c>
      <c r="BN69">
        <f>('2000 250 200 15 PP'!BN69-'2000 250 200 0 PP'!BN69)^2</f>
        <v>5.5652911324807754E-6</v>
      </c>
      <c r="BO69">
        <f>('2000 250 200 15 PP'!BO69-'2000 250 200 0 PP'!BO69)^2</f>
        <v>3.1260112716437104E-6</v>
      </c>
      <c r="BP69">
        <f>('2000 250 200 15 PP'!BP69-'2000 250 200 0 PP'!BP69)^2</f>
        <v>1.3716261370540265E-6</v>
      </c>
      <c r="BQ69">
        <f>('2000 250 200 15 PP'!BQ69-'2000 250 200 0 PP'!BQ69)^2</f>
        <v>3.9558823457140642E-7</v>
      </c>
      <c r="BR69">
        <f>('2000 250 200 15 PP'!BR69-'2000 250 200 0 PP'!BR69)^2</f>
        <v>7.0710652901815516E-8</v>
      </c>
      <c r="BS69">
        <f>('2000 250 200 15 PP'!BS69-'2000 250 200 0 PP'!BS69)^2</f>
        <v>2.4113333166579666E-6</v>
      </c>
      <c r="BT69">
        <f>('2000 250 200 15 PP'!BT69-'2000 250 200 0 PP'!BT69)^2</f>
        <v>1.4356627265676632E-6</v>
      </c>
      <c r="BU69">
        <f>('2000 250 200 15 PP'!BU69-'2000 250 200 0 PP'!BU69)^2</f>
        <v>9.5998916513719911E-7</v>
      </c>
      <c r="BV69">
        <f>('2000 250 200 15 PP'!BV69-'2000 250 200 0 PP'!BV69)^2</f>
        <v>5.0937599620903906E-7</v>
      </c>
      <c r="BW69">
        <f>('2000 250 200 15 PP'!BW69-'2000 250 200 0 PP'!BW69)^2</f>
        <v>1.7117287062061844E-7</v>
      </c>
      <c r="BX69">
        <f>('2000 250 200 15 PP'!BX69-'2000 250 200 0 PP'!BX69)^2</f>
        <v>4.7987451493927572E-7</v>
      </c>
      <c r="BY69">
        <f>('2000 250 200 15 PP'!BY69-'2000 250 200 0 PP'!BY69)^2</f>
        <v>2.8925517603816477E-7</v>
      </c>
      <c r="BZ69">
        <f>('2000 250 200 15 PP'!BZ69-'2000 250 200 0 PP'!BZ69)^2</f>
        <v>2.4360300830439976E-7</v>
      </c>
      <c r="CA69">
        <f>('2000 250 200 15 PP'!CA69-'2000 250 200 0 PP'!CA69)^2</f>
        <v>1.7140791981194169E-7</v>
      </c>
      <c r="CB69">
        <f>('2000 250 200 15 PP'!CB69-'2000 250 200 0 PP'!CB69)^2</f>
        <v>8.1846475496878824E-8</v>
      </c>
      <c r="CC69">
        <f>('2000 250 200 15 PP'!CC69-'2000 250 200 0 PP'!CC69)^2</f>
        <v>3.8640991154710279E-8</v>
      </c>
      <c r="CD69">
        <f>('2000 250 200 15 PP'!CD69-'2000 250 200 0 PP'!CD69)^2</f>
        <v>4.3938140525447807E-8</v>
      </c>
      <c r="CE69">
        <f>('2000 250 200 15 PP'!CE69-'2000 250 200 0 PP'!CE69)^2</f>
        <v>1.4926548596547567E-8</v>
      </c>
      <c r="CF69">
        <f>('2000 250 200 15 PP'!CF69-'2000 250 200 0 PP'!CF69)^2</f>
        <v>2.0705658571587843E-9</v>
      </c>
      <c r="CG69">
        <f>('2000 250 200 15 PP'!CG69-'2000 250 200 0 PP'!CG69)^2</f>
        <v>5.1715697049954282E-9</v>
      </c>
    </row>
    <row r="70" spans="1:85">
      <c r="A70">
        <f>'2000 250 200 1'!A71</f>
        <v>67</v>
      </c>
      <c r="B70">
        <f t="shared" si="8"/>
        <v>-670</v>
      </c>
      <c r="C70">
        <f>'2000 250 200 1'!B71</f>
        <v>2.2989999999999999</v>
      </c>
      <c r="D70">
        <f t="shared" si="9"/>
        <v>0.36153897126927903</v>
      </c>
      <c r="E70">
        <f>(2*('2000 250 200 15 PP'!E70-'2000 250 200 0 PP'!E70)/('2000 250 200 15 PP'!E70+'2000 250 200 0 PP'!E70))^2</f>
        <v>3.5064262429174266E-3</v>
      </c>
      <c r="F70">
        <f>(2*('2000 250 200 15 PP'!F70-'2000 250 200 0 PP'!F70)/('2000 250 200 15 PP'!F70+'2000 250 200 0 PP'!F70))^2</f>
        <v>1.4659870352225137E-3</v>
      </c>
      <c r="G70">
        <f>(2*('2000 250 200 15 PP'!G70-'2000 250 200 0 PP'!G70)/('2000 250 200 15 PP'!G70+'2000 250 200 0 PP'!G70))^2</f>
        <v>6.025123097260826E-4</v>
      </c>
      <c r="H70">
        <f>(2*('2000 250 200 15 PP'!H70-'2000 250 200 0 PP'!H70)/('2000 250 200 15 PP'!H70+'2000 250 200 0 PP'!H70))^2</f>
        <v>2.3031335806261171E-4</v>
      </c>
      <c r="I70">
        <f>(2*('2000 250 200 15 PP'!I70-'2000 250 200 0 PP'!I70)/('2000 250 200 15 PP'!I70+'2000 250 200 0 PP'!I70))^2</f>
        <v>8.4581607978202988E-5</v>
      </c>
      <c r="J70">
        <f>(2*('2000 250 200 15 PP'!J70-'2000 250 200 0 PP'!J70)/('2000 250 200 15 PP'!J70+'2000 250 200 0 PP'!J70))^2</f>
        <v>3.4869535914530778E-5</v>
      </c>
      <c r="K70">
        <f>(2*('2000 250 200 15 PP'!K70-'2000 250 200 0 PP'!K70)/('2000 250 200 15 PP'!K70+'2000 250 200 0 PP'!K70))^2</f>
        <v>1.9236432488184649E-5</v>
      </c>
      <c r="L70">
        <f>(2*('2000 250 200 15 PP'!L70-'2000 250 200 0 PP'!L70)/('2000 250 200 15 PP'!L70+'2000 250 200 0 PP'!L70))^2</f>
        <v>1.4367784906433043E-5</v>
      </c>
      <c r="M70">
        <f>(2*('2000 250 200 15 PP'!M70-'2000 250 200 0 PP'!M70)/('2000 250 200 15 PP'!M70+'2000 250 200 0 PP'!M70))^2</f>
        <v>1.2831129167803608E-5</v>
      </c>
      <c r="N70">
        <f>(2*('2000 250 200 15 PP'!N70-'2000 250 200 0 PP'!N70)/('2000 250 200 15 PP'!N70+'2000 250 200 0 PP'!N70))^2</f>
        <v>1.2489382964666137E-2</v>
      </c>
      <c r="O70">
        <f>(2*('2000 250 200 15 PP'!O70-'2000 250 200 0 PP'!O70)/('2000 250 200 15 PP'!O70+'2000 250 200 0 PP'!O70))^2</f>
        <v>4.6074450578973683E-3</v>
      </c>
      <c r="P70">
        <f>(2*('2000 250 200 15 PP'!P70-'2000 250 200 0 PP'!P70)/('2000 250 200 15 PP'!P70+'2000 250 200 0 PP'!P70))^2</f>
        <v>1.9071432793891546E-3</v>
      </c>
      <c r="Q70">
        <f>(2*('2000 250 200 15 PP'!Q70-'2000 250 200 0 PP'!Q70)/('2000 250 200 15 PP'!Q70+'2000 250 200 0 PP'!Q70))^2</f>
        <v>7.6350510180341568E-4</v>
      </c>
      <c r="R70">
        <f>(2*('2000 250 200 15 PP'!R70-'2000 250 200 0 PP'!R70)/('2000 250 200 15 PP'!R70+'2000 250 200 0 PP'!R70))^2</f>
        <v>2.741423518756546E-4</v>
      </c>
      <c r="S70">
        <f>(2*('2000 250 200 15 PP'!S70-'2000 250 200 0 PP'!S70)/('2000 250 200 15 PP'!S70+'2000 250 200 0 PP'!S70))^2</f>
        <v>9.3186300349856042E-5</v>
      </c>
      <c r="T70">
        <f>(2*('2000 250 200 15 PP'!T70-'2000 250 200 0 PP'!T70)/('2000 250 200 15 PP'!T70+'2000 250 200 0 PP'!T70))^2</f>
        <v>3.6269542776964373E-5</v>
      </c>
      <c r="U70">
        <f>(2*('2000 250 200 15 PP'!U70-'2000 250 200 0 PP'!U70)/('2000 250 200 15 PP'!U70+'2000 250 200 0 PP'!U70))^2</f>
        <v>1.9600152975193919E-5</v>
      </c>
      <c r="V70">
        <f>(2*('2000 250 200 15 PP'!V70-'2000 250 200 0 PP'!V70)/('2000 250 200 15 PP'!V70+'2000 250 200 0 PP'!V70))^2</f>
        <v>8.0203938627522078E-2</v>
      </c>
      <c r="W70">
        <f>(2*('2000 250 200 15 PP'!W70-'2000 250 200 0 PP'!W70)/('2000 250 200 15 PP'!W70+'2000 250 200 0 PP'!W70))^2</f>
        <v>1.6024728526042822E-2</v>
      </c>
      <c r="X70">
        <f>(2*('2000 250 200 15 PP'!X70-'2000 250 200 0 PP'!X70)/('2000 250 200 15 PP'!X70+'2000 250 200 0 PP'!X70))^2</f>
        <v>5.637906855251007E-3</v>
      </c>
      <c r="Y70">
        <f>(2*('2000 250 200 15 PP'!Y70-'2000 250 200 0 PP'!Y70)/('2000 250 200 15 PP'!Y70+'2000 250 200 0 PP'!Y70))^2</f>
        <v>2.2697388788356643E-3</v>
      </c>
      <c r="Z70">
        <f>(2*('2000 250 200 15 PP'!Z70-'2000 250 200 0 PP'!Z70)/('2000 250 200 15 PP'!Z70+'2000 250 200 0 PP'!Z70))^2</f>
        <v>8.4642644135473938E-4</v>
      </c>
      <c r="AA70">
        <f>(2*('2000 250 200 15 PP'!AA70-'2000 250 200 0 PP'!AA70)/('2000 250 200 15 PP'!AA70+'2000 250 200 0 PP'!AA70))^2</f>
        <v>2.7713865843369717E-4</v>
      </c>
      <c r="AB70">
        <f>(2*('2000 250 200 15 PP'!AB70-'2000 250 200 0 PP'!AB70)/('2000 250 200 15 PP'!AB70+'2000 250 200 0 PP'!AB70))^2</f>
        <v>8.794680248368275E-5</v>
      </c>
      <c r="AC70">
        <f>(2*('2000 250 200 15 PP'!AC70-'2000 250 200 0 PP'!AC70)/('2000 250 200 15 PP'!AC70+'2000 250 200 0 PP'!AC70))^2</f>
        <v>0.97271398518215968</v>
      </c>
      <c r="AD70">
        <f>(2*('2000 250 200 15 PP'!AD70-'2000 250 200 0 PP'!AD70)/('2000 250 200 15 PP'!AD70+'2000 250 200 0 PP'!AD70))^2</f>
        <v>0.13018088458192567</v>
      </c>
      <c r="AE70">
        <f>(2*('2000 250 200 15 PP'!AE70-'2000 250 200 0 PP'!AE70)/('2000 250 200 15 PP'!AE70+'2000 250 200 0 PP'!AE70))^2</f>
        <v>1.9169926023521359E-2</v>
      </c>
      <c r="AF70">
        <f>(2*('2000 250 200 15 PP'!AF70-'2000 250 200 0 PP'!AF70)/('2000 250 200 15 PP'!AF70+'2000 250 200 0 PP'!AF70))^2</f>
        <v>6.5384871753909448E-3</v>
      </c>
      <c r="AG70">
        <f>(2*('2000 250 200 15 PP'!AG70-'2000 250 200 0 PP'!AG70)/('2000 250 200 15 PP'!AG70+'2000 250 200 0 PP'!AG70))^2</f>
        <v>2.4447022640985629E-3</v>
      </c>
      <c r="AH70">
        <f>(2*('2000 250 200 15 PP'!AH70-'2000 250 200 0 PP'!AH70)/('2000 250 200 15 PP'!AH70+'2000 250 200 0 PP'!AH70))^2</f>
        <v>8.1467872170842002E-4</v>
      </c>
      <c r="AI70">
        <f>(2*('2000 250 200 15 PP'!AI70-'2000 250 200 0 PP'!AI70)/('2000 250 200 15 PP'!AI70+'2000 250 200 0 PP'!AI70))^2</f>
        <v>3.4796369751232688E-2</v>
      </c>
      <c r="AJ70">
        <f>(2*('2000 250 200 15 PP'!AJ70-'2000 250 200 0 PP'!AJ70)/('2000 250 200 15 PP'!AJ70+'2000 250 200 0 PP'!AJ70))^2</f>
        <v>0.20753558713974066</v>
      </c>
      <c r="AK70">
        <f>(2*('2000 250 200 15 PP'!AK70-'2000 250 200 0 PP'!AK70)/('2000 250 200 15 PP'!AK70+'2000 250 200 0 PP'!AK70))^2</f>
        <v>0.17173620827725994</v>
      </c>
      <c r="AL70">
        <f>(2*('2000 250 200 15 PP'!AL70-'2000 250 200 0 PP'!AL70)/('2000 250 200 15 PP'!AL70+'2000 250 200 0 PP'!AL70))^2</f>
        <v>2.1760277596303342E-2</v>
      </c>
      <c r="AM70">
        <f>(2*('2000 250 200 15 PP'!AM70-'2000 250 200 0 PP'!AM70)/('2000 250 200 15 PP'!AM70+'2000 250 200 0 PP'!AM70))^2</f>
        <v>6.9855215564347513E-3</v>
      </c>
      <c r="AN70">
        <f>(2*('2000 250 200 15 PP'!AN70-'2000 250 200 0 PP'!AN70)/('2000 250 200 15 PP'!AN70+'2000 250 200 0 PP'!AN70))^2</f>
        <v>1.202827644210152E-2</v>
      </c>
      <c r="AO70">
        <f>(2*('2000 250 200 15 PP'!AO70-'2000 250 200 0 PP'!AO70)/('2000 250 200 15 PP'!AO70+'2000 250 200 0 PP'!AO70))^2</f>
        <v>1.3928127015502037E-2</v>
      </c>
      <c r="AP70">
        <f>(2*('2000 250 200 15 PP'!AP70-'2000 250 200 0 PP'!AP70)/('2000 250 200 15 PP'!AP70+'2000 250 200 0 PP'!AP70))^2</f>
        <v>0.12350432512015981</v>
      </c>
      <c r="AQ70">
        <f>(2*('2000 250 200 15 PP'!AQ70-'2000 250 200 0 PP'!AQ70)/('2000 250 200 15 PP'!AQ70+'2000 250 200 0 PP'!AQ70))^2</f>
        <v>0.1702647356679603</v>
      </c>
      <c r="AR70">
        <f>(2*('2000 250 200 15 PP'!AR70-'2000 250 200 0 PP'!AR70)/('2000 250 200 15 PP'!AR70+'2000 250 200 0 PP'!AR70))^2</f>
        <v>1.0479014415658095E-2</v>
      </c>
      <c r="AS70">
        <f>(2*('2000 250 200 15 PP'!AS70-'2000 250 200 0 PP'!AS70)/('2000 250 200 15 PP'!AS70+'2000 250 200 0 PP'!AS70))^2</f>
        <v>3.2359562709078156E-3</v>
      </c>
      <c r="AT70">
        <f>(2*('2000 250 200 15 PP'!AT70-'2000 250 200 0 PP'!AT70)/('2000 250 200 15 PP'!AT70+'2000 250 200 0 PP'!AT70))^2</f>
        <v>6.0732283037295328E-3</v>
      </c>
      <c r="AU70">
        <f>(2*('2000 250 200 15 PP'!AU70-'2000 250 200 0 PP'!AU70)/('2000 250 200 15 PP'!AU70+'2000 250 200 0 PP'!AU70))^2</f>
        <v>4.2220709850327012E-2</v>
      </c>
      <c r="AV70">
        <f>(2*('2000 250 200 15 PP'!AV70-'2000 250 200 0 PP'!AV70)/('2000 250 200 15 PP'!AV70+'2000 250 200 0 PP'!AV70))^2</f>
        <v>1.7965642474465538E-3</v>
      </c>
      <c r="AW70">
        <f>(2*('2000 250 200 15 PP'!AW70-'2000 250 200 0 PP'!AW70)/('2000 250 200 15 PP'!AW70+'2000 250 200 0 PP'!AW70))^2</f>
        <v>0.18843963978767841</v>
      </c>
      <c r="AX70">
        <f>('2000 250 200 15 PP'!AX70-'2000 250 200 0 PP'!AX70)^2</f>
        <v>1.0365957015826663E-4</v>
      </c>
      <c r="AY70">
        <f>('2000 250 200 15 PP'!AY70-'2000 250 200 0 PP'!AY70)^2</f>
        <v>4.3941036467635821E-5</v>
      </c>
      <c r="AZ70">
        <f>('2000 250 200 15 PP'!AZ70-'2000 250 200 0 PP'!AZ70)^2</f>
        <v>2.028705209362063E-5</v>
      </c>
      <c r="BA70">
        <f>('2000 250 200 15 PP'!BA70-'2000 250 200 0 PP'!BA70)^2</f>
        <v>8.2813351884038365E-6</v>
      </c>
      <c r="BB70">
        <f>('2000 250 200 15 PP'!BB70-'2000 250 200 0 PP'!BB70)^2</f>
        <v>2.531115238789595E-6</v>
      </c>
      <c r="BC70">
        <f>('2000 250 200 15 PP'!BC70-'2000 250 200 0 PP'!BC70)^2</f>
        <v>5.4463542473439875E-7</v>
      </c>
      <c r="BD70">
        <f>('2000 250 200 15 PP'!BD70-'2000 250 200 0 PP'!BD70)^2</f>
        <v>8.4490224990287662E-8</v>
      </c>
      <c r="BE70">
        <f>('2000 250 200 15 PP'!BE70-'2000 250 200 0 PP'!BE70)^2</f>
        <v>1.0435319560822259E-8</v>
      </c>
      <c r="BF70">
        <f>('2000 250 200 15 PP'!BF70-'2000 250 200 0 PP'!BF70)^2</f>
        <v>3.9496987281707914E-5</v>
      </c>
      <c r="BG70">
        <f>('2000 250 200 15 PP'!BG70-'2000 250 200 0 PP'!BG70)^2</f>
        <v>1.7829022939846835E-5</v>
      </c>
      <c r="BH70">
        <f>('2000 250 200 15 PP'!BH70-'2000 250 200 0 PP'!BH70)^2</f>
        <v>8.82263862633773E-6</v>
      </c>
      <c r="BI70">
        <f>('2000 250 200 15 PP'!BI70-'2000 250 200 0 PP'!BI70)^2</f>
        <v>3.8482946672412649E-6</v>
      </c>
      <c r="BJ70">
        <f>('2000 250 200 15 PP'!BJ70-'2000 250 200 0 PP'!BJ70)^2</f>
        <v>1.2261506024841047E-6</v>
      </c>
      <c r="BK70">
        <f>('2000 250 200 15 PP'!BK70-'2000 250 200 0 PP'!BK70)^2</f>
        <v>2.675042953362284E-7</v>
      </c>
      <c r="BL70">
        <f>('2000 250 200 15 PP'!BL70-'2000 250 200 0 PP'!BL70)^2</f>
        <v>4.0903144194507536E-8</v>
      </c>
      <c r="BM70">
        <f>('2000 250 200 15 PP'!BM70-'2000 250 200 0 PP'!BM70)^2</f>
        <v>1.099704877119088E-5</v>
      </c>
      <c r="BN70">
        <f>('2000 250 200 15 PP'!BN70-'2000 250 200 0 PP'!BN70)^2</f>
        <v>5.1852802772912883E-6</v>
      </c>
      <c r="BO70">
        <f>('2000 250 200 15 PP'!BO70-'2000 250 200 0 PP'!BO70)^2</f>
        <v>2.8134026696841077E-6</v>
      </c>
      <c r="BP70">
        <f>('2000 250 200 15 PP'!BP70-'2000 250 200 0 PP'!BP70)^2</f>
        <v>1.391843941750356E-6</v>
      </c>
      <c r="BQ70">
        <f>('2000 250 200 15 PP'!BQ70-'2000 250 200 0 PP'!BQ70)^2</f>
        <v>4.9214095549550901E-7</v>
      </c>
      <c r="BR70">
        <f>('2000 250 200 15 PP'!BR70-'2000 250 200 0 PP'!BR70)^2</f>
        <v>1.149212104080918E-7</v>
      </c>
      <c r="BS70">
        <f>('2000 250 200 15 PP'!BS70-'2000 250 200 0 PP'!BS70)^2</f>
        <v>2.6997590148730163E-6</v>
      </c>
      <c r="BT70">
        <f>('2000 250 200 15 PP'!BT70-'2000 250 200 0 PP'!BT70)^2</f>
        <v>1.2685212455315768E-6</v>
      </c>
      <c r="BU70">
        <f>('2000 250 200 15 PP'!BU70-'2000 250 200 0 PP'!BU70)^2</f>
        <v>7.5533771511675535E-7</v>
      </c>
      <c r="BV70">
        <f>('2000 250 200 15 PP'!BV70-'2000 250 200 0 PP'!BV70)^2</f>
        <v>4.5181088699103332E-7</v>
      </c>
      <c r="BW70">
        <f>('2000 250 200 15 PP'!BW70-'2000 250 200 0 PP'!BW70)^2</f>
        <v>1.8849666071056523E-7</v>
      </c>
      <c r="BX70">
        <f>('2000 250 200 15 PP'!BX70-'2000 250 200 0 PP'!BX70)^2</f>
        <v>6.2041145414919698E-7</v>
      </c>
      <c r="BY70">
        <f>('2000 250 200 15 PP'!BY70-'2000 250 200 0 PP'!BY70)^2</f>
        <v>2.6378267376432225E-7</v>
      </c>
      <c r="BZ70">
        <f>('2000 250 200 15 PP'!BZ70-'2000 250 200 0 PP'!BZ70)^2</f>
        <v>1.6201171657041963E-7</v>
      </c>
      <c r="CA70">
        <f>('2000 250 200 15 PP'!CA70-'2000 250 200 0 PP'!CA70)^2</f>
        <v>1.282660482065189E-7</v>
      </c>
      <c r="CB70">
        <f>('2000 250 200 15 PP'!CB70-'2000 250 200 0 PP'!CB70)^2</f>
        <v>1.4541120619394107E-7</v>
      </c>
      <c r="CC70">
        <f>('2000 250 200 15 PP'!CC70-'2000 250 200 0 PP'!CC70)^2</f>
        <v>4.8630337021418655E-8</v>
      </c>
      <c r="CD70">
        <f>('2000 250 200 15 PP'!CD70-'2000 250 200 0 PP'!CD70)^2</f>
        <v>2.297013631872571E-8</v>
      </c>
      <c r="CE70">
        <f>('2000 250 200 15 PP'!CE70-'2000 250 200 0 PP'!CE70)^2</f>
        <v>3.9235669618641708E-8</v>
      </c>
      <c r="CF70">
        <f>('2000 250 200 15 PP'!CF70-'2000 250 200 0 PP'!CF70)^2</f>
        <v>1.0611031787196942E-8</v>
      </c>
      <c r="CG70">
        <f>('2000 250 200 15 PP'!CG70-'2000 250 200 0 PP'!CG70)^2</f>
        <v>1.2272619200255322E-8</v>
      </c>
    </row>
    <row r="71" spans="1:85">
      <c r="A71">
        <f>'2000 250 200 1'!A72</f>
        <v>68</v>
      </c>
      <c r="B71">
        <f t="shared" si="8"/>
        <v>-680</v>
      </c>
      <c r="C71">
        <f>'2000 250 200 1'!B72</f>
        <v>2.58</v>
      </c>
      <c r="D71">
        <f t="shared" si="9"/>
        <v>0.41161970596323016</v>
      </c>
      <c r="E71">
        <f>(2*('2000 250 200 15 PP'!E71-'2000 250 200 0 PP'!E71)/('2000 250 200 15 PP'!E71+'2000 250 200 0 PP'!E71))^2</f>
        <v>4.1435166174889002E-3</v>
      </c>
      <c r="F71">
        <f>(2*('2000 250 200 15 PP'!F71-'2000 250 200 0 PP'!F71)/('2000 250 200 15 PP'!F71+'2000 250 200 0 PP'!F71))^2</f>
        <v>1.7161291046421518E-3</v>
      </c>
      <c r="G71">
        <f>(2*('2000 250 200 15 PP'!G71-'2000 250 200 0 PP'!G71)/('2000 250 200 15 PP'!G71+'2000 250 200 0 PP'!G71))^2</f>
        <v>7.2988426460369679E-4</v>
      </c>
      <c r="H71">
        <f>(2*('2000 250 200 15 PP'!H71-'2000 250 200 0 PP'!H71)/('2000 250 200 15 PP'!H71+'2000 250 200 0 PP'!H71))^2</f>
        <v>2.9803751829105679E-4</v>
      </c>
      <c r="I71">
        <f>(2*('2000 250 200 15 PP'!I71-'2000 250 200 0 PP'!I71)/('2000 250 200 15 PP'!I71+'2000 250 200 0 PP'!I71))^2</f>
        <v>1.1634700366736236E-4</v>
      </c>
      <c r="J71">
        <f>(2*('2000 250 200 15 PP'!J71-'2000 250 200 0 PP'!J71)/('2000 250 200 15 PP'!J71+'2000 250 200 0 PP'!J71))^2</f>
        <v>4.8028504495095251E-5</v>
      </c>
      <c r="K71">
        <f>(2*('2000 250 200 15 PP'!K71-'2000 250 200 0 PP'!K71)/('2000 250 200 15 PP'!K71+'2000 250 200 0 PP'!K71))^2</f>
        <v>2.4499877677094241E-5</v>
      </c>
      <c r="L71">
        <f>(2*('2000 250 200 15 PP'!L71-'2000 250 200 0 PP'!L71)/('2000 250 200 15 PP'!L71+'2000 250 200 0 PP'!L71))^2</f>
        <v>1.6623156800999051E-5</v>
      </c>
      <c r="M71">
        <f>(2*('2000 250 200 15 PP'!M71-'2000 250 200 0 PP'!M71)/('2000 250 200 15 PP'!M71+'2000 250 200 0 PP'!M71))^2</f>
        <v>1.4024841541849659E-5</v>
      </c>
      <c r="N71">
        <f>(2*('2000 250 200 15 PP'!N71-'2000 250 200 0 PP'!N71)/('2000 250 200 15 PP'!N71+'2000 250 200 0 PP'!N71))^2</f>
        <v>1.6624749234104997E-2</v>
      </c>
      <c r="O71">
        <f>(2*('2000 250 200 15 PP'!O71-'2000 250 200 0 PP'!O71)/('2000 250 200 15 PP'!O71+'2000 250 200 0 PP'!O71))^2</f>
        <v>5.7361392707208029E-3</v>
      </c>
      <c r="P71">
        <f>(2*('2000 250 200 15 PP'!P71-'2000 250 200 0 PP'!P71)/('2000 250 200 15 PP'!P71+'2000 250 200 0 PP'!P71))^2</f>
        <v>2.3579849186629179E-3</v>
      </c>
      <c r="Q71">
        <f>(2*('2000 250 200 15 PP'!Q71-'2000 250 200 0 PP'!Q71)/('2000 250 200 15 PP'!Q71+'2000 250 200 0 PP'!Q71))^2</f>
        <v>9.9383630375352266E-4</v>
      </c>
      <c r="R71">
        <f>(2*('2000 250 200 15 PP'!R71-'2000 250 200 0 PP'!R71)/('2000 250 200 15 PP'!R71+'2000 250 200 0 PP'!R71))^2</f>
        <v>3.8836046491167462E-4</v>
      </c>
      <c r="S71">
        <f>(2*('2000 250 200 15 PP'!S71-'2000 250 200 0 PP'!S71)/('2000 250 200 15 PP'!S71+'2000 250 200 0 PP'!S71))^2</f>
        <v>1.4178301671637975E-4</v>
      </c>
      <c r="T71">
        <f>(2*('2000 250 200 15 PP'!T71-'2000 250 200 0 PP'!T71)/('2000 250 200 15 PP'!T71+'2000 250 200 0 PP'!T71))^2</f>
        <v>5.4309894111847079E-5</v>
      </c>
      <c r="U71">
        <f>(2*('2000 250 200 15 PP'!U71-'2000 250 200 0 PP'!U71)/('2000 250 200 15 PP'!U71+'2000 250 200 0 PP'!U71))^2</f>
        <v>2.5972323676530631E-5</v>
      </c>
      <c r="V71">
        <f>(2*('2000 250 200 15 PP'!V71-'2000 250 200 0 PP'!V71)/('2000 250 200 15 PP'!V71+'2000 250 200 0 PP'!V71))^2</f>
        <v>0.15443602809276619</v>
      </c>
      <c r="W71">
        <f>(2*('2000 250 200 15 PP'!W71-'2000 250 200 0 PP'!W71)/('2000 250 200 15 PP'!W71+'2000 250 200 0 PP'!W71))^2</f>
        <v>2.3688467125119104E-2</v>
      </c>
      <c r="X71">
        <f>(2*('2000 250 200 15 PP'!X71-'2000 250 200 0 PP'!X71)/('2000 250 200 15 PP'!X71+'2000 250 200 0 PP'!X71))^2</f>
        <v>7.4749365144291613E-3</v>
      </c>
      <c r="Y71">
        <f>(2*('2000 250 200 15 PP'!Y71-'2000 250 200 0 PP'!Y71)/('2000 250 200 15 PP'!Y71+'2000 250 200 0 PP'!Y71))^2</f>
        <v>3.0178135863713029E-3</v>
      </c>
      <c r="Z71">
        <f>(2*('2000 250 200 15 PP'!Z71-'2000 250 200 0 PP'!Z71)/('2000 250 200 15 PP'!Z71+'2000 250 200 0 PP'!Z71))^2</f>
        <v>1.2073161231598026E-3</v>
      </c>
      <c r="AA71">
        <f>(2*('2000 250 200 15 PP'!AA71-'2000 250 200 0 PP'!AA71)/('2000 250 200 15 PP'!AA71+'2000 250 200 0 PP'!AA71))^2</f>
        <v>4.3916791668269114E-4</v>
      </c>
      <c r="AB71">
        <f>(2*('2000 250 200 15 PP'!AB71-'2000 250 200 0 PP'!AB71)/('2000 250 200 15 PP'!AB71+'2000 250 200 0 PP'!AB71))^2</f>
        <v>1.4975505001653175E-4</v>
      </c>
      <c r="AC71">
        <f>(2*('2000 250 200 15 PP'!AC71-'2000 250 200 0 PP'!AC71)/('2000 250 200 15 PP'!AC71+'2000 250 200 0 PP'!AC71))^2</f>
        <v>0.48811241946500822</v>
      </c>
      <c r="AD71">
        <f>(2*('2000 250 200 15 PP'!AD71-'2000 250 200 0 PP'!AD71)/('2000 250 200 15 PP'!AD71+'2000 250 200 0 PP'!AD71))^2</f>
        <v>0.50483107038513386</v>
      </c>
      <c r="AE71">
        <f>(2*('2000 250 200 15 PP'!AE71-'2000 250 200 0 PP'!AE71)/('2000 250 200 15 PP'!AE71+'2000 250 200 0 PP'!AE71))^2</f>
        <v>3.2128154396795484E-2</v>
      </c>
      <c r="AF71">
        <f>(2*('2000 250 200 15 PP'!AF71-'2000 250 200 0 PP'!AF71)/('2000 250 200 15 PP'!AF71+'2000 250 200 0 PP'!AF71))^2</f>
        <v>9.4361557647698949E-3</v>
      </c>
      <c r="AG71">
        <f>(2*('2000 250 200 15 PP'!AG71-'2000 250 200 0 PP'!AG71)/('2000 250 200 15 PP'!AG71+'2000 250 200 0 PP'!AG71))^2</f>
        <v>3.5632189131838007E-3</v>
      </c>
      <c r="AH71">
        <f>(2*('2000 250 200 15 PP'!AH71-'2000 250 200 0 PP'!AH71)/('2000 250 200 15 PP'!AH71+'2000 250 200 0 PP'!AH71))^2</f>
        <v>1.3040630923285403E-3</v>
      </c>
      <c r="AI71">
        <f>(2*('2000 250 200 15 PP'!AI71-'2000 250 200 0 PP'!AI71)/('2000 250 200 15 PP'!AI71+'2000 250 200 0 PP'!AI71))^2</f>
        <v>5.4285157785165038E-2</v>
      </c>
      <c r="AJ71">
        <f>(2*('2000 250 200 15 PP'!AJ71-'2000 250 200 0 PP'!AJ71)/('2000 250 200 15 PP'!AJ71+'2000 250 200 0 PP'!AJ71))^2</f>
        <v>9.4267084145404925E-2</v>
      </c>
      <c r="AK71">
        <f>(2*('2000 250 200 15 PP'!AK71-'2000 250 200 0 PP'!AK71)/('2000 250 200 15 PP'!AK71+'2000 250 200 0 PP'!AK71))^2</f>
        <v>3.3169645980900082</v>
      </c>
      <c r="AL71">
        <f>(2*('2000 250 200 15 PP'!AL71-'2000 250 200 0 PP'!AL71)/('2000 250 200 15 PP'!AL71+'2000 250 200 0 PP'!AL71))^2</f>
        <v>4.2482740761556226E-2</v>
      </c>
      <c r="AM71">
        <f>(2*('2000 250 200 15 PP'!AM71-'2000 250 200 0 PP'!AM71)/('2000 250 200 15 PP'!AM71+'2000 250 200 0 PP'!AM71))^2</f>
        <v>1.1151075633404776E-2</v>
      </c>
      <c r="AN71">
        <f>(2*('2000 250 200 15 PP'!AN71-'2000 250 200 0 PP'!AN71)/('2000 250 200 15 PP'!AN71+'2000 250 200 0 PP'!AN71))^2</f>
        <v>3.6541846774677041E-2</v>
      </c>
      <c r="AO71">
        <f>(2*('2000 250 200 15 PP'!AO71-'2000 250 200 0 PP'!AO71)/('2000 250 200 15 PP'!AO71+'2000 250 200 0 PP'!AO71))^2</f>
        <v>1.6676736306757849E-2</v>
      </c>
      <c r="AP71">
        <f>(2*('2000 250 200 15 PP'!AP71-'2000 250 200 0 PP'!AP71)/('2000 250 200 15 PP'!AP71+'2000 250 200 0 PP'!AP71))^2</f>
        <v>3.474623434688659E-2</v>
      </c>
      <c r="AQ71">
        <f>(2*('2000 250 200 15 PP'!AQ71-'2000 250 200 0 PP'!AQ71)/('2000 250 200 15 PP'!AQ71+'2000 250 200 0 PP'!AQ71))^2</f>
        <v>66.910791636421862</v>
      </c>
      <c r="AR71">
        <f>(2*('2000 250 200 15 PP'!AR71-'2000 250 200 0 PP'!AR71)/('2000 250 200 15 PP'!AR71+'2000 250 200 0 PP'!AR71))^2</f>
        <v>8.4612820868875407E-2</v>
      </c>
      <c r="AS71">
        <f>(2*('2000 250 200 15 PP'!AS71-'2000 250 200 0 PP'!AS71)/('2000 250 200 15 PP'!AS71+'2000 250 200 0 PP'!AS71))^2</f>
        <v>9.8243524650242376E-3</v>
      </c>
      <c r="AT71">
        <f>(2*('2000 250 200 15 PP'!AT71-'2000 250 200 0 PP'!AT71)/('2000 250 200 15 PP'!AT71+'2000 250 200 0 PP'!AT71))^2</f>
        <v>3.4710379039860116E-3</v>
      </c>
      <c r="AU71">
        <f>(2*('2000 250 200 15 PP'!AU71-'2000 250 200 0 PP'!AU71)/('2000 250 200 15 PP'!AU71+'2000 250 200 0 PP'!AU71))^2</f>
        <v>11.522269388367178</v>
      </c>
      <c r="AV71">
        <f>(2*('2000 250 200 15 PP'!AV71-'2000 250 200 0 PP'!AV71)/('2000 250 200 15 PP'!AV71+'2000 250 200 0 PP'!AV71))^2</f>
        <v>2.0990962645657838E-2</v>
      </c>
      <c r="AW71">
        <f>(2*('2000 250 200 15 PP'!AW71-'2000 250 200 0 PP'!AW71)/('2000 250 200 15 PP'!AW71+'2000 250 200 0 PP'!AW71))^2</f>
        <v>4.3891273561152876E-2</v>
      </c>
      <c r="AX71">
        <f>('2000 250 200 15 PP'!AX71-'2000 250 200 0 PP'!AX71)^2</f>
        <v>1.2587112253354454E-4</v>
      </c>
      <c r="AY71">
        <f>('2000 250 200 15 PP'!AY71-'2000 250 200 0 PP'!AY71)^2</f>
        <v>4.8861649459004119E-5</v>
      </c>
      <c r="AZ71">
        <f>('2000 250 200 15 PP'!AZ71-'2000 250 200 0 PP'!AZ71)^2</f>
        <v>2.2191658324599639E-5</v>
      </c>
      <c r="BA71">
        <f>('2000 250 200 15 PP'!BA71-'2000 250 200 0 PP'!BA71)^2</f>
        <v>9.7838393050812889E-6</v>
      </c>
      <c r="BB71">
        <f>('2000 250 200 15 PP'!BB71-'2000 250 200 0 PP'!BB71)^2</f>
        <v>3.4865113334052213E-6</v>
      </c>
      <c r="BC71">
        <f>('2000 250 200 15 PP'!BC71-'2000 250 200 0 PP'!BC71)^2</f>
        <v>9.2737003206410942E-7</v>
      </c>
      <c r="BD71">
        <f>('2000 250 200 15 PP'!BD71-'2000 250 200 0 PP'!BD71)^2</f>
        <v>1.8157270169364312E-7</v>
      </c>
      <c r="BE71">
        <f>('2000 250 200 15 PP'!BE71-'2000 250 200 0 PP'!BE71)^2</f>
        <v>2.6512571969124653E-8</v>
      </c>
      <c r="BF71">
        <f>('2000 250 200 15 PP'!BF71-'2000 250 200 0 PP'!BF71)^2</f>
        <v>4.5126470213133107E-5</v>
      </c>
      <c r="BG71">
        <f>('2000 250 200 15 PP'!BG71-'2000 250 200 0 PP'!BG71)^2</f>
        <v>1.82319232458581E-5</v>
      </c>
      <c r="BH71">
        <f>('2000 250 200 15 PP'!BH71-'2000 250 200 0 PP'!BH71)^2</f>
        <v>8.7327322033434146E-6</v>
      </c>
      <c r="BI71">
        <f>('2000 250 200 15 PP'!BI71-'2000 250 200 0 PP'!BI71)^2</f>
        <v>4.1244267694667099E-6</v>
      </c>
      <c r="BJ71">
        <f>('2000 250 200 15 PP'!BJ71-'2000 250 200 0 PP'!BJ71)^2</f>
        <v>1.5461186145037606E-6</v>
      </c>
      <c r="BK71">
        <f>('2000 250 200 15 PP'!BK71-'2000 250 200 0 PP'!BK71)^2</f>
        <v>4.2279381917321588E-7</v>
      </c>
      <c r="BL71">
        <f>('2000 250 200 15 PP'!BL71-'2000 250 200 0 PP'!BL71)^2</f>
        <v>8.3897854466365569E-8</v>
      </c>
      <c r="BM71">
        <f>('2000 250 200 15 PP'!BM71-'2000 250 200 0 PP'!BM71)^2</f>
        <v>1.2271667878809965E-5</v>
      </c>
      <c r="BN71">
        <f>('2000 250 200 15 PP'!BN71-'2000 250 200 0 PP'!BN71)^2</f>
        <v>4.9713873915910995E-6</v>
      </c>
      <c r="BO71">
        <f>('2000 250 200 15 PP'!BO71-'2000 250 200 0 PP'!BO71)^2</f>
        <v>2.4960636499590203E-6</v>
      </c>
      <c r="BP71">
        <f>('2000 250 200 15 PP'!BP71-'2000 250 200 0 PP'!BP71)^2</f>
        <v>1.3265833535402865E-6</v>
      </c>
      <c r="BQ71">
        <f>('2000 250 200 15 PP'!BQ71-'2000 250 200 0 PP'!BQ71)^2</f>
        <v>5.5461581833638923E-7</v>
      </c>
      <c r="BR71">
        <f>('2000 250 200 15 PP'!BR71-'2000 250 200 0 PP'!BR71)^2</f>
        <v>1.6401659354271088E-7</v>
      </c>
      <c r="BS71">
        <f>('2000 250 200 15 PP'!BS71-'2000 250 200 0 PP'!BS71)^2</f>
        <v>3.1162064489927574E-6</v>
      </c>
      <c r="BT71">
        <f>('2000 250 200 15 PP'!BT71-'2000 250 200 0 PP'!BT71)^2</f>
        <v>1.1928228141913441E-6</v>
      </c>
      <c r="BU71">
        <f>('2000 250 200 15 PP'!BU71-'2000 250 200 0 PP'!BU71)^2</f>
        <v>5.95208615785441E-7</v>
      </c>
      <c r="BV71">
        <f>('2000 250 200 15 PP'!BV71-'2000 250 200 0 PP'!BV71)^2</f>
        <v>3.7428655259164927E-7</v>
      </c>
      <c r="BW71">
        <f>('2000 250 200 15 PP'!BW71-'2000 250 200 0 PP'!BW71)^2</f>
        <v>1.8570640261224599E-7</v>
      </c>
      <c r="BX71">
        <f>('2000 250 200 15 PP'!BX71-'2000 250 200 0 PP'!BX71)^2</f>
        <v>7.9954143605604668E-7</v>
      </c>
      <c r="BY71">
        <f>('2000 250 200 15 PP'!BY71-'2000 250 200 0 PP'!BY71)^2</f>
        <v>2.7132707440490939E-7</v>
      </c>
      <c r="BZ71">
        <f>('2000 250 200 15 PP'!BZ71-'2000 250 200 0 PP'!BZ71)^2</f>
        <v>1.1280801261344743E-7</v>
      </c>
      <c r="CA71">
        <f>('2000 250 200 15 PP'!CA71-'2000 250 200 0 PP'!CA71)^2</f>
        <v>8.9109486574988739E-8</v>
      </c>
      <c r="CB71">
        <f>('2000 250 200 15 PP'!CB71-'2000 250 200 0 PP'!CB71)^2</f>
        <v>2.2111701132129089E-7</v>
      </c>
      <c r="CC71">
        <f>('2000 250 200 15 PP'!CC71-'2000 250 200 0 PP'!CC71)^2</f>
        <v>6.8924848173737755E-8</v>
      </c>
      <c r="CD71">
        <f>('2000 250 200 15 PP'!CD71-'2000 250 200 0 PP'!CD71)^2</f>
        <v>1.4519717530409994E-8</v>
      </c>
      <c r="CE71">
        <f>('2000 250 200 15 PP'!CE71-'2000 250 200 0 PP'!CE71)^2</f>
        <v>6.5662174536220605E-8</v>
      </c>
      <c r="CF71">
        <f>('2000 250 200 15 PP'!CF71-'2000 250 200 0 PP'!CF71)^2</f>
        <v>2.6435414516926282E-8</v>
      </c>
      <c r="CG71">
        <f>('2000 250 200 15 PP'!CG71-'2000 250 200 0 PP'!CG71)^2</f>
        <v>1.6724674690398736E-8</v>
      </c>
    </row>
    <row r="72" spans="1:85">
      <c r="A72">
        <f>'2000 250 200 1'!A73</f>
        <v>69</v>
      </c>
      <c r="B72">
        <f t="shared" si="8"/>
        <v>-690</v>
      </c>
      <c r="C72">
        <f>'2000 250 200 1'!B73</f>
        <v>2.8959999999999999</v>
      </c>
      <c r="D72">
        <f t="shared" si="9"/>
        <v>0.46179855752510929</v>
      </c>
      <c r="E72">
        <f>(2*('2000 250 200 15 PP'!E72-'2000 250 200 0 PP'!E72)/('2000 250 200 15 PP'!E72+'2000 250 200 0 PP'!E72))^2</f>
        <v>4.8974429879147761E-3</v>
      </c>
      <c r="F72">
        <f>(2*('2000 250 200 15 PP'!F72-'2000 250 200 0 PP'!F72)/('2000 250 200 15 PP'!F72+'2000 250 200 0 PP'!F72))^2</f>
        <v>1.9931054966801712E-3</v>
      </c>
      <c r="G72">
        <f>(2*('2000 250 200 15 PP'!G72-'2000 250 200 0 PP'!G72)/('2000 250 200 15 PP'!G72+'2000 250 200 0 PP'!G72))^2</f>
        <v>8.6620924044133118E-4</v>
      </c>
      <c r="H72">
        <f>(2*('2000 250 200 15 PP'!H72-'2000 250 200 0 PP'!H72)/('2000 250 200 15 PP'!H72+'2000 250 200 0 PP'!H72))^2</f>
        <v>3.7350424154409541E-4</v>
      </c>
      <c r="I72">
        <f>(2*('2000 250 200 15 PP'!I72-'2000 250 200 0 PP'!I72)/('2000 250 200 15 PP'!I72+'2000 250 200 0 PP'!I72))^2</f>
        <v>1.551087921736424E-4</v>
      </c>
      <c r="J72">
        <f>(2*('2000 250 200 15 PP'!J72-'2000 250 200 0 PP'!J72)/('2000 250 200 15 PP'!J72+'2000 250 200 0 PP'!J72))^2</f>
        <v>6.5583950485606846E-5</v>
      </c>
      <c r="K72">
        <f>(2*('2000 250 200 15 PP'!K72-'2000 250 200 0 PP'!K72)/('2000 250 200 15 PP'!K72+'2000 250 200 0 PP'!K72))^2</f>
        <v>3.1860721737875651E-5</v>
      </c>
      <c r="L72">
        <f>(2*('2000 250 200 15 PP'!L72-'2000 250 200 0 PP'!L72)/('2000 250 200 15 PP'!L72+'2000 250 200 0 PP'!L72))^2</f>
        <v>1.9706135936745388E-5</v>
      </c>
      <c r="M72">
        <f>(2*('2000 250 200 15 PP'!M72-'2000 250 200 0 PP'!M72)/('2000 250 200 15 PP'!M72+'2000 250 200 0 PP'!M72))^2</f>
        <v>1.542153127570757E-5</v>
      </c>
      <c r="N72">
        <f>(2*('2000 250 200 15 PP'!N72-'2000 250 200 0 PP'!N72)/('2000 250 200 15 PP'!N72+'2000 250 200 0 PP'!N72))^2</f>
        <v>2.2464949282735406E-2</v>
      </c>
      <c r="O72">
        <f>(2*('2000 250 200 15 PP'!O72-'2000 250 200 0 PP'!O72)/('2000 250 200 15 PP'!O72+'2000 250 200 0 PP'!O72))^2</f>
        <v>7.2004996936337867E-3</v>
      </c>
      <c r="P72">
        <f>(2*('2000 250 200 15 PP'!P72-'2000 250 200 0 PP'!P72)/('2000 250 200 15 PP'!P72+'2000 250 200 0 PP'!P72))^2</f>
        <v>2.8890893856822249E-3</v>
      </c>
      <c r="Q72">
        <f>(2*('2000 250 200 15 PP'!Q72-'2000 250 200 0 PP'!Q72)/('2000 250 200 15 PP'!Q72+'2000 250 200 0 PP'!Q72))^2</f>
        <v>1.256729933543792E-3</v>
      </c>
      <c r="R72">
        <f>(2*('2000 250 200 15 PP'!R72-'2000 250 200 0 PP'!R72)/('2000 250 200 15 PP'!R72+'2000 250 200 0 PP'!R72))^2</f>
        <v>5.2736875902113106E-4</v>
      </c>
      <c r="S72">
        <f>(2*('2000 250 200 15 PP'!S72-'2000 250 200 0 PP'!S72)/('2000 250 200 15 PP'!S72+'2000 250 200 0 PP'!S72))^2</f>
        <v>2.0792502444642711E-4</v>
      </c>
      <c r="T72">
        <f>(2*('2000 250 200 15 PP'!T72-'2000 250 200 0 PP'!T72)/('2000 250 200 15 PP'!T72+'2000 250 200 0 PP'!T72))^2</f>
        <v>8.1558685772322427E-5</v>
      </c>
      <c r="U72">
        <f>(2*('2000 250 200 15 PP'!U72-'2000 250 200 0 PP'!U72)/('2000 250 200 15 PP'!U72+'2000 250 200 0 PP'!U72))^2</f>
        <v>3.6244997495672271E-5</v>
      </c>
      <c r="V72">
        <f>(2*('2000 250 200 15 PP'!V72-'2000 250 200 0 PP'!V72)/('2000 250 200 15 PP'!V72+'2000 250 200 0 PP'!V72))^2</f>
        <v>0.32325361303216316</v>
      </c>
      <c r="W72">
        <f>(2*('2000 250 200 15 PP'!W72-'2000 250 200 0 PP'!W72)/('2000 250 200 15 PP'!W72+'2000 250 200 0 PP'!W72))^2</f>
        <v>3.708449249496381E-2</v>
      </c>
      <c r="X72">
        <f>(2*('2000 250 200 15 PP'!X72-'2000 250 200 0 PP'!X72)/('2000 250 200 15 PP'!X72+'2000 250 200 0 PP'!X72))^2</f>
        <v>1.0122766305713545E-2</v>
      </c>
      <c r="Y72">
        <f>(2*('2000 250 200 15 PP'!Y72-'2000 250 200 0 PP'!Y72)/('2000 250 200 15 PP'!Y72+'2000 250 200 0 PP'!Y72))^2</f>
        <v>3.9588141224056045E-3</v>
      </c>
      <c r="Z72">
        <f>(2*('2000 250 200 15 PP'!Z72-'2000 250 200 0 PP'!Z72)/('2000 250 200 15 PP'!Z72+'2000 250 200 0 PP'!Z72))^2</f>
        <v>1.6557251194265765E-3</v>
      </c>
      <c r="AA72">
        <f>(2*('2000 250 200 15 PP'!AA72-'2000 250 200 0 PP'!AA72)/('2000 250 200 15 PP'!AA72+'2000 250 200 0 PP'!AA72))^2</f>
        <v>6.5913626568173383E-4</v>
      </c>
      <c r="AB72">
        <f>(2*('2000 250 200 15 PP'!AB72-'2000 250 200 0 PP'!AB72)/('2000 250 200 15 PP'!AB72+'2000 250 200 0 PP'!AB72))^2</f>
        <v>2.4489261970477586E-4</v>
      </c>
      <c r="AC72">
        <f>(2*('2000 250 200 15 PP'!AC72-'2000 250 200 0 PP'!AC72)/('2000 250 200 15 PP'!AC72+'2000 250 200 0 PP'!AC72))^2</f>
        <v>0.43147630783941621</v>
      </c>
      <c r="AD72">
        <f>(2*('2000 250 200 15 PP'!AD72-'2000 250 200 0 PP'!AD72)/('2000 250 200 15 PP'!AD72+'2000 250 200 0 PP'!AD72))^2</f>
        <v>11.895748426004204</v>
      </c>
      <c r="AE72">
        <f>(2*('2000 250 200 15 PP'!AE72-'2000 250 200 0 PP'!AE72)/('2000 250 200 15 PP'!AE72+'2000 250 200 0 PP'!AE72))^2</f>
        <v>6.3309494368320396E-2</v>
      </c>
      <c r="AF72">
        <f>(2*('2000 250 200 15 PP'!AF72-'2000 250 200 0 PP'!AF72)/('2000 250 200 15 PP'!AF72+'2000 250 200 0 PP'!AF72))^2</f>
        <v>1.4123124349002841E-2</v>
      </c>
      <c r="AG72">
        <f>(2*('2000 250 200 15 PP'!AG72-'2000 250 200 0 PP'!AG72)/('2000 250 200 15 PP'!AG72+'2000 250 200 0 PP'!AG72))^2</f>
        <v>5.0996746100500185E-3</v>
      </c>
      <c r="AH72">
        <f>(2*('2000 250 200 15 PP'!AH72-'2000 250 200 0 PP'!AH72)/('2000 250 200 15 PP'!AH72+'2000 250 200 0 PP'!AH72))^2</f>
        <v>1.9837272069169881E-3</v>
      </c>
      <c r="AI72">
        <f>(2*('2000 250 200 15 PP'!AI72-'2000 250 200 0 PP'!AI72)/('2000 250 200 15 PP'!AI72+'2000 250 200 0 PP'!AI72))^2</f>
        <v>0.10210133807428468</v>
      </c>
      <c r="AJ72">
        <f>(2*('2000 250 200 15 PP'!AJ72-'2000 250 200 0 PP'!AJ72)/('2000 250 200 15 PP'!AJ72+'2000 250 200 0 PP'!AJ72))^2</f>
        <v>7.5533340894584439E-2</v>
      </c>
      <c r="AK72">
        <f>(2*('2000 250 200 15 PP'!AK72-'2000 250 200 0 PP'!AK72)/('2000 250 200 15 PP'!AK72+'2000 250 200 0 PP'!AK72))^2</f>
        <v>0.6941032239915107</v>
      </c>
      <c r="AL72">
        <f>(2*('2000 250 200 15 PP'!AL72-'2000 250 200 0 PP'!AL72)/('2000 250 200 15 PP'!AL72+'2000 250 200 0 PP'!AL72))^2</f>
        <v>0.11831113816340748</v>
      </c>
      <c r="AM72">
        <f>(2*('2000 250 200 15 PP'!AM72-'2000 250 200 0 PP'!AM72)/('2000 250 200 15 PP'!AM72+'2000 250 200 0 PP'!AM72))^2</f>
        <v>1.8813654985381068E-2</v>
      </c>
      <c r="AN72">
        <f>(2*('2000 250 200 15 PP'!AN72-'2000 250 200 0 PP'!AN72)/('2000 250 200 15 PP'!AN72+'2000 250 200 0 PP'!AN72))^2</f>
        <v>0.13253514203774255</v>
      </c>
      <c r="AO72">
        <f>(2*('2000 250 200 15 PP'!AO72-'2000 250 200 0 PP'!AO72)/('2000 250 200 15 PP'!AO72+'2000 250 200 0 PP'!AO72))^2</f>
        <v>2.7741727708897893E-2</v>
      </c>
      <c r="AP72">
        <f>(2*('2000 250 200 15 PP'!AP72-'2000 250 200 0 PP'!AP72)/('2000 250 200 15 PP'!AP72+'2000 250 200 0 PP'!AP72))^2</f>
        <v>2.019118447330457E-2</v>
      </c>
      <c r="AQ72">
        <f>(2*('2000 250 200 15 PP'!AQ72-'2000 250 200 0 PP'!AQ72)/('2000 250 200 15 PP'!AQ72+'2000 250 200 0 PP'!AQ72))^2</f>
        <v>0.16909312449159106</v>
      </c>
      <c r="AR72">
        <f>(2*('2000 250 200 15 PP'!AR72-'2000 250 200 0 PP'!AR72)/('2000 250 200 15 PP'!AR72+'2000 250 200 0 PP'!AR72))^2</f>
        <v>1.8436361208864434</v>
      </c>
      <c r="AS72">
        <f>(2*('2000 250 200 15 PP'!AS72-'2000 250 200 0 PP'!AS72)/('2000 250 200 15 PP'!AS72+'2000 250 200 0 PP'!AS72))^2</f>
        <v>3.5427674327710268E-2</v>
      </c>
      <c r="AT72">
        <f>(2*('2000 250 200 15 PP'!AT72-'2000 250 200 0 PP'!AT72)/('2000 250 200 15 PP'!AT72+'2000 250 200 0 PP'!AT72))^2</f>
        <v>4.299981890750355E-3</v>
      </c>
      <c r="AU72">
        <f>(2*('2000 250 200 15 PP'!AU72-'2000 250 200 0 PP'!AU72)/('2000 250 200 15 PP'!AU72+'2000 250 200 0 PP'!AU72))^2</f>
        <v>0.26289928322343764</v>
      </c>
      <c r="AV72">
        <f>(2*('2000 250 200 15 PP'!AV72-'2000 250 200 0 PP'!AV72)/('2000 250 200 15 PP'!AV72+'2000 250 200 0 PP'!AV72))^2</f>
        <v>0.21215799542179226</v>
      </c>
      <c r="AW72">
        <f>(2*('2000 250 200 15 PP'!AW72-'2000 250 200 0 PP'!AW72)/('2000 250 200 15 PP'!AW72+'2000 250 200 0 PP'!AW72))^2</f>
        <v>3.6017978985492666E-2</v>
      </c>
      <c r="AX72">
        <f>('2000 250 200 15 PP'!AX72-'2000 250 200 0 PP'!AX72)^2</f>
        <v>1.5481150054690867E-4</v>
      </c>
      <c r="AY72">
        <f>('2000 250 200 15 PP'!AY72-'2000 250 200 0 PP'!AY72)^2</f>
        <v>5.5006476600733483E-5</v>
      </c>
      <c r="AZ72">
        <f>('2000 250 200 15 PP'!AZ72-'2000 250 200 0 PP'!AZ72)^2</f>
        <v>2.4047759528539287E-5</v>
      </c>
      <c r="BA72">
        <f>('2000 250 200 15 PP'!BA72-'2000 250 200 0 PP'!BA72)^2</f>
        <v>1.1090198170086307E-5</v>
      </c>
      <c r="BB72">
        <f>('2000 250 200 15 PP'!BB72-'2000 250 200 0 PP'!BB72)^2</f>
        <v>4.4682653136455119E-6</v>
      </c>
      <c r="BC72">
        <f>('2000 250 200 15 PP'!BC72-'2000 250 200 0 PP'!BC72)^2</f>
        <v>1.4268976411247435E-6</v>
      </c>
      <c r="BD72">
        <f>('2000 250 200 15 PP'!BD72-'2000 250 200 0 PP'!BD72)^2</f>
        <v>3.4684165468488926E-7</v>
      </c>
      <c r="BE72">
        <f>('2000 250 200 15 PP'!BE72-'2000 250 200 0 PP'!BE72)^2</f>
        <v>6.304816559417368E-8</v>
      </c>
      <c r="BF72">
        <f>('2000 250 200 15 PP'!BF72-'2000 250 200 0 PP'!BF72)^2</f>
        <v>5.2457551974576759E-5</v>
      </c>
      <c r="BG72">
        <f>('2000 250 200 15 PP'!BG72-'2000 250 200 0 PP'!BG72)^2</f>
        <v>1.9019531212168334E-5</v>
      </c>
      <c r="BH72">
        <f>('2000 250 200 15 PP'!BH72-'2000 250 200 0 PP'!BH72)^2</f>
        <v>8.5845359116742646E-6</v>
      </c>
      <c r="BI72">
        <f>('2000 250 200 15 PP'!BI72-'2000 250 200 0 PP'!BI72)^2</f>
        <v>4.2192854181334109E-6</v>
      </c>
      <c r="BJ72">
        <f>('2000 250 200 15 PP'!BJ72-'2000 250 200 0 PP'!BJ72)^2</f>
        <v>1.7990230544841571E-6</v>
      </c>
      <c r="BK72">
        <f>('2000 250 200 15 PP'!BK72-'2000 250 200 0 PP'!BK72)^2</f>
        <v>5.9758508592628824E-7</v>
      </c>
      <c r="BL72">
        <f>('2000 250 200 15 PP'!BL72-'2000 250 200 0 PP'!BL72)^2</f>
        <v>1.4949025362637545E-7</v>
      </c>
      <c r="BM72">
        <f>('2000 250 200 15 PP'!BM72-'2000 250 200 0 PP'!BM72)^2</f>
        <v>1.3983444583741095E-5</v>
      </c>
      <c r="BN72">
        <f>('2000 250 200 15 PP'!BN72-'2000 250 200 0 PP'!BN72)^2</f>
        <v>4.9428759053937652E-6</v>
      </c>
      <c r="BO72">
        <f>('2000 250 200 15 PP'!BO72-'2000 250 200 0 PP'!BO72)^2</f>
        <v>2.2263504080443914E-6</v>
      </c>
      <c r="BP72">
        <f>('2000 250 200 15 PP'!BP72-'2000 250 200 0 PP'!BP72)^2</f>
        <v>1.2038539126069564E-6</v>
      </c>
      <c r="BQ72">
        <f>('2000 250 200 15 PP'!BQ72-'2000 250 200 0 PP'!BQ72)^2</f>
        <v>5.7198608037020337E-7</v>
      </c>
      <c r="BR72">
        <f>('2000 250 200 15 PP'!BR72-'2000 250 200 0 PP'!BR72)^2</f>
        <v>2.0757245430589643E-7</v>
      </c>
      <c r="BS72">
        <f>('2000 250 200 15 PP'!BS72-'2000 250 200 0 PP'!BS72)^2</f>
        <v>3.6502845616496542E-6</v>
      </c>
      <c r="BT72">
        <f>('2000 250 200 15 PP'!BT72-'2000 250 200 0 PP'!BT72)^2</f>
        <v>1.1946131200296723E-6</v>
      </c>
      <c r="BU72">
        <f>('2000 250 200 15 PP'!BU72-'2000 250 200 0 PP'!BU72)^2</f>
        <v>4.8728948534849704E-7</v>
      </c>
      <c r="BV72">
        <f>('2000 250 200 15 PP'!BV72-'2000 250 200 0 PP'!BV72)^2</f>
        <v>2.9572965992538598E-7</v>
      </c>
      <c r="BW72">
        <f>('2000 250 200 15 PP'!BW72-'2000 250 200 0 PP'!BW72)^2</f>
        <v>1.6553697343047402E-7</v>
      </c>
      <c r="BX72">
        <f>('2000 250 200 15 PP'!BX72-'2000 250 200 0 PP'!BX72)^2</f>
        <v>1.006908135325667E-6</v>
      </c>
      <c r="BY72">
        <f>('2000 250 200 15 PP'!BY72-'2000 250 200 0 PP'!BY72)^2</f>
        <v>3.0205962131531876E-7</v>
      </c>
      <c r="BZ72">
        <f>('2000 250 200 15 PP'!BZ72-'2000 250 200 0 PP'!BZ72)^2</f>
        <v>8.8883794581233768E-8</v>
      </c>
      <c r="CA72">
        <f>('2000 250 200 15 PP'!CA72-'2000 250 200 0 PP'!CA72)^2</f>
        <v>5.9807441942027361E-8</v>
      </c>
      <c r="CB72">
        <f>('2000 250 200 15 PP'!CB72-'2000 250 200 0 PP'!CB72)^2</f>
        <v>3.012615152214974E-7</v>
      </c>
      <c r="CC72">
        <f>('2000 250 200 15 PP'!CC72-'2000 250 200 0 PP'!CC72)^2</f>
        <v>9.5355187663147957E-8</v>
      </c>
      <c r="CD72">
        <f>('2000 250 200 15 PP'!CD72-'2000 250 200 0 PP'!CD72)^2</f>
        <v>1.3217346184948464E-8</v>
      </c>
      <c r="CE72">
        <f>('2000 250 200 15 PP'!CE72-'2000 250 200 0 PP'!CE72)^2</f>
        <v>9.0470726072043529E-8</v>
      </c>
      <c r="CF72">
        <f>('2000 250 200 15 PP'!CF72-'2000 250 200 0 PP'!CF72)^2</f>
        <v>4.426641862899933E-8</v>
      </c>
      <c r="CG72">
        <f>('2000 250 200 15 PP'!CG72-'2000 250 200 0 PP'!CG72)^2</f>
        <v>1.9779353215531466E-8</v>
      </c>
    </row>
    <row r="73" spans="1:85">
      <c r="A73">
        <f>'2000 250 200 1'!A74</f>
        <v>70</v>
      </c>
      <c r="B73">
        <f t="shared" si="8"/>
        <v>-700</v>
      </c>
      <c r="C73">
        <f>'2000 250 200 1'!B74</f>
        <v>3.2509999999999999</v>
      </c>
      <c r="D73">
        <f t="shared" si="9"/>
        <v>0.51201696949612663</v>
      </c>
      <c r="E73">
        <f>(2*('2000 250 200 15 PP'!E73-'2000 250 200 0 PP'!E73)/('2000 250 200 15 PP'!E73+'2000 250 200 0 PP'!E73))^2</f>
        <v>5.7960848504769761E-3</v>
      </c>
      <c r="F73">
        <f>(2*('2000 250 200 15 PP'!F73-'2000 250 200 0 PP'!F73)/('2000 250 200 15 PP'!F73+'2000 250 200 0 PP'!F73))^2</f>
        <v>2.3016764866180144E-3</v>
      </c>
      <c r="G73">
        <f>(2*('2000 250 200 15 PP'!G73-'2000 250 200 0 PP'!G73)/('2000 250 200 15 PP'!G73+'2000 250 200 0 PP'!G73))^2</f>
        <v>1.0101745961847146E-3</v>
      </c>
      <c r="H73">
        <f>(2*('2000 250 200 15 PP'!H73-'2000 250 200 0 PP'!H73)/('2000 250 200 15 PP'!H73+'2000 250 200 0 PP'!H73))^2</f>
        <v>4.5461325896358737E-4</v>
      </c>
      <c r="I73">
        <f>(2*('2000 250 200 15 PP'!I73-'2000 250 200 0 PP'!I73)/('2000 250 200 15 PP'!I73+'2000 250 200 0 PP'!I73))^2</f>
        <v>2.0014474094166609E-4</v>
      </c>
      <c r="J73">
        <f>(2*('2000 250 200 15 PP'!J73-'2000 250 200 0 PP'!J73)/('2000 250 200 15 PP'!J73+'2000 250 200 0 PP'!J73))^2</f>
        <v>8.7923421954205224E-5</v>
      </c>
      <c r="K73">
        <f>(2*('2000 250 200 15 PP'!K73-'2000 250 200 0 PP'!K73)/('2000 250 200 15 PP'!K73+'2000 250 200 0 PP'!K73))^2</f>
        <v>4.1880361745083919E-5</v>
      </c>
      <c r="L73">
        <f>(2*('2000 250 200 15 PP'!L73-'2000 250 200 0 PP'!L73)/('2000 250 200 15 PP'!L73+'2000 250 200 0 PP'!L73))^2</f>
        <v>2.399969442970039E-5</v>
      </c>
      <c r="M73">
        <f>(2*('2000 250 200 15 PP'!M73-'2000 250 200 0 PP'!M73)/('2000 250 200 15 PP'!M73+'2000 250 200 0 PP'!M73))^2</f>
        <v>1.7242803830752363E-5</v>
      </c>
      <c r="N73">
        <f>(2*('2000 250 200 15 PP'!N73-'2000 250 200 0 PP'!N73)/('2000 250 200 15 PP'!N73+'2000 250 200 0 PP'!N73))^2</f>
        <v>3.0792662197410718E-2</v>
      </c>
      <c r="O73">
        <f>(2*('2000 250 200 15 PP'!O73-'2000 250 200 0 PP'!O73)/('2000 250 200 15 PP'!O73+'2000 250 200 0 PP'!O73))^2</f>
        <v>9.1427719635828394E-3</v>
      </c>
      <c r="P73">
        <f>(2*('2000 250 200 15 PP'!P73-'2000 250 200 0 PP'!P73)/('2000 250 200 15 PP'!P73+'2000 250 200 0 PP'!P73))^2</f>
        <v>3.5251693537111982E-3</v>
      </c>
      <c r="Q73">
        <f>(2*('2000 250 200 15 PP'!Q73-'2000 250 200 0 PP'!Q73)/('2000 250 200 15 PP'!Q73+'2000 250 200 0 PP'!Q73))^2</f>
        <v>1.5526902863596071E-3</v>
      </c>
      <c r="R73">
        <f>(2*('2000 250 200 15 PP'!R73-'2000 250 200 0 PP'!R73)/('2000 250 200 15 PP'!R73+'2000 250 200 0 PP'!R73))^2</f>
        <v>6.894225546258333E-4</v>
      </c>
      <c r="S73">
        <f>(2*('2000 250 200 15 PP'!S73-'2000 250 200 0 PP'!S73)/('2000 250 200 15 PP'!S73+'2000 250 200 0 PP'!S73))^2</f>
        <v>2.9261593290413857E-4</v>
      </c>
      <c r="T73">
        <f>(2*('2000 250 200 15 PP'!T73-'2000 250 200 0 PP'!T73)/('2000 250 200 15 PP'!T73+'2000 250 200 0 PP'!T73))^2</f>
        <v>1.2036312502857378E-4</v>
      </c>
      <c r="U73">
        <f>(2*('2000 250 200 15 PP'!U73-'2000 250 200 0 PP'!U73)/('2000 250 200 15 PP'!U73+'2000 250 200 0 PP'!U73))^2</f>
        <v>5.2206668622889519E-5</v>
      </c>
      <c r="V73">
        <f>(2*('2000 250 200 15 PP'!V73-'2000 250 200 0 PP'!V73)/('2000 250 200 15 PP'!V73+'2000 250 200 0 PP'!V73))^2</f>
        <v>0.73341163078900473</v>
      </c>
      <c r="W73">
        <f>(2*('2000 250 200 15 PP'!W73-'2000 250 200 0 PP'!W73)/('2000 250 200 15 PP'!W73+'2000 250 200 0 PP'!W73))^2</f>
        <v>6.2025124241892493E-2</v>
      </c>
      <c r="X73">
        <f>(2*('2000 250 200 15 PP'!X73-'2000 250 200 0 PP'!X73)/('2000 250 200 15 PP'!X73+'2000 250 200 0 PP'!X73))^2</f>
        <v>1.4161824240982128E-2</v>
      </c>
      <c r="Y73">
        <f>(2*('2000 250 200 15 PP'!Y73-'2000 250 200 0 PP'!Y73)/('2000 250 200 15 PP'!Y73+'2000 250 200 0 PP'!Y73))^2</f>
        <v>5.1774742817502183E-3</v>
      </c>
      <c r="Z73">
        <f>(2*('2000 250 200 15 PP'!Z73-'2000 250 200 0 PP'!Z73)/('2000 250 200 15 PP'!Z73+'2000 250 200 0 PP'!Z73))^2</f>
        <v>2.2051948864419972E-3</v>
      </c>
      <c r="AA73">
        <f>(2*('2000 250 200 15 PP'!AA73-'2000 250 200 0 PP'!AA73)/('2000 250 200 15 PP'!AA73+'2000 250 200 0 PP'!AA73))^2</f>
        <v>9.4238828602152152E-4</v>
      </c>
      <c r="AB73">
        <f>(2*('2000 250 200 15 PP'!AB73-'2000 250 200 0 PP'!AB73)/('2000 250 200 15 PP'!AB73+'2000 250 200 0 PP'!AB73))^2</f>
        <v>3.8060460159760972E-4</v>
      </c>
      <c r="AC73">
        <f>(2*('2000 250 200 15 PP'!AC73-'2000 250 200 0 PP'!AC73)/('2000 250 200 15 PP'!AC73+'2000 250 200 0 PP'!AC73))^2</f>
        <v>0.51279764913008563</v>
      </c>
      <c r="AD73">
        <f>(2*('2000 250 200 15 PP'!AD73-'2000 250 200 0 PP'!AD73)/('2000 250 200 15 PP'!AD73+'2000 250 200 0 PP'!AD73))^2</f>
        <v>3.9180846016430344</v>
      </c>
      <c r="AE73">
        <f>(2*('2000 250 200 15 PP'!AE73-'2000 250 200 0 PP'!AE73)/('2000 250 200 15 PP'!AE73+'2000 250 200 0 PP'!AE73))^2</f>
        <v>0.16477165908833408</v>
      </c>
      <c r="AF73">
        <f>(2*('2000 250 200 15 PP'!AF73-'2000 250 200 0 PP'!AF73)/('2000 250 200 15 PP'!AF73+'2000 250 200 0 PP'!AF73))^2</f>
        <v>2.2689868073200392E-2</v>
      </c>
      <c r="AG73">
        <f>(2*('2000 250 200 15 PP'!AG73-'2000 250 200 0 PP'!AG73)/('2000 250 200 15 PP'!AG73+'2000 250 200 0 PP'!AG73))^2</f>
        <v>7.3198885209298514E-3</v>
      </c>
      <c r="AH73">
        <f>(2*('2000 250 200 15 PP'!AH73-'2000 250 200 0 PP'!AH73)/('2000 250 200 15 PP'!AH73+'2000 250 200 0 PP'!AH73))^2</f>
        <v>2.9158038483647142E-3</v>
      </c>
      <c r="AI73">
        <f>(2*('2000 250 200 15 PP'!AI73-'2000 250 200 0 PP'!AI73)/('2000 250 200 15 PP'!AI73+'2000 250 200 0 PP'!AI73))^2</f>
        <v>0.22529418482212543</v>
      </c>
      <c r="AJ73">
        <f>(2*('2000 250 200 15 PP'!AJ73-'2000 250 200 0 PP'!AJ73)/('2000 250 200 15 PP'!AJ73+'2000 250 200 0 PP'!AJ73))^2</f>
        <v>8.5701367437090836E-2</v>
      </c>
      <c r="AK73">
        <f>(2*('2000 250 200 15 PP'!AK73-'2000 250 200 0 PP'!AK73)/('2000 250 200 15 PP'!AK73+'2000 250 200 0 PP'!AK73))^2</f>
        <v>0.15382393166618419</v>
      </c>
      <c r="AL73">
        <f>(2*('2000 250 200 15 PP'!AL73-'2000 250 200 0 PP'!AL73)/('2000 250 200 15 PP'!AL73+'2000 250 200 0 PP'!AL73))^2</f>
        <v>1.118273455975076</v>
      </c>
      <c r="AM73">
        <f>(2*('2000 250 200 15 PP'!AM73-'2000 250 200 0 PP'!AM73)/('2000 250 200 15 PP'!AM73+'2000 250 200 0 PP'!AM73))^2</f>
        <v>3.6572031981840919E-2</v>
      </c>
      <c r="AN73">
        <f>(2*('2000 250 200 15 PP'!AN73-'2000 250 200 0 PP'!AN73)/('2000 250 200 15 PP'!AN73+'2000 250 200 0 PP'!AN73))^2</f>
        <v>0.66623102160566117</v>
      </c>
      <c r="AO73">
        <f>(2*('2000 250 200 15 PP'!AO73-'2000 250 200 0 PP'!AO73)/('2000 250 200 15 PP'!AO73+'2000 250 200 0 PP'!AO73))^2</f>
        <v>5.9144907643151182E-2</v>
      </c>
      <c r="AP73">
        <f>(2*('2000 250 200 15 PP'!AP73-'2000 250 200 0 PP'!AP73)/('2000 250 200 15 PP'!AP73+'2000 250 200 0 PP'!AP73))^2</f>
        <v>1.9958478057075926E-2</v>
      </c>
      <c r="AQ73">
        <f>(2*('2000 250 200 15 PP'!AQ73-'2000 250 200 0 PP'!AQ73)/('2000 250 200 15 PP'!AQ73+'2000 250 200 0 PP'!AQ73))^2</f>
        <v>4.0689696846363491E-2</v>
      </c>
      <c r="AR73">
        <f>(2*('2000 250 200 15 PP'!AR73-'2000 250 200 0 PP'!AR73)/('2000 250 200 15 PP'!AR73+'2000 250 200 0 PP'!AR73))^2</f>
        <v>4.0747045937391171</v>
      </c>
      <c r="AS73">
        <f>(2*('2000 250 200 15 PP'!AS73-'2000 250 200 0 PP'!AS73)/('2000 250 200 15 PP'!AS73+'2000 250 200 0 PP'!AS73))^2</f>
        <v>0.15815584690223675</v>
      </c>
      <c r="AT73">
        <f>(2*('2000 250 200 15 PP'!AT73-'2000 250 200 0 PP'!AT73)/('2000 250 200 15 PP'!AT73+'2000 250 200 0 PP'!AT73))^2</f>
        <v>1.0812144868656306E-2</v>
      </c>
      <c r="AU73">
        <f>(2*('2000 250 200 15 PP'!AU73-'2000 250 200 0 PP'!AU73)/('2000 250 200 15 PP'!AU73+'2000 250 200 0 PP'!AU73))^2</f>
        <v>0.1737683211274452</v>
      </c>
      <c r="AV73">
        <f>(2*('2000 250 200 15 PP'!AV73-'2000 250 200 0 PP'!AV73)/('2000 250 200 15 PP'!AV73+'2000 250 200 0 PP'!AV73))^2</f>
        <v>22.993807580476588</v>
      </c>
      <c r="AW73">
        <f>(2*('2000 250 200 15 PP'!AW73-'2000 250 200 0 PP'!AW73)/('2000 250 200 15 PP'!AW73+'2000 250 200 0 PP'!AW73))^2</f>
        <v>4.3749098797564827E-2</v>
      </c>
      <c r="AX73">
        <f>('2000 250 200 15 PP'!AX73-'2000 250 200 0 PP'!AX73)^2</f>
        <v>1.925255019075178E-4</v>
      </c>
      <c r="AY73">
        <f>('2000 250 200 15 PP'!AY73-'2000 250 200 0 PP'!AY73)^2</f>
        <v>6.2865725713497571E-5</v>
      </c>
      <c r="AZ73">
        <f>('2000 250 200 15 PP'!AZ73-'2000 250 200 0 PP'!AZ73)^2</f>
        <v>2.5998610761012407E-5</v>
      </c>
      <c r="BA73">
        <f>('2000 250 200 15 PP'!BA73-'2000 250 200 0 PP'!BA73)^2</f>
        <v>1.217448933939689E-5</v>
      </c>
      <c r="BB73">
        <f>('2000 250 200 15 PP'!BB73-'2000 250 200 0 PP'!BB73)^2</f>
        <v>5.3858612574460746E-6</v>
      </c>
      <c r="BC73">
        <f>('2000 250 200 15 PP'!BC73-'2000 250 200 0 PP'!BC73)^2</f>
        <v>2.0058735333359372E-6</v>
      </c>
      <c r="BD73">
        <f>('2000 250 200 15 PP'!BD73-'2000 250 200 0 PP'!BD73)^2</f>
        <v>5.9118546461261748E-7</v>
      </c>
      <c r="BE73">
        <f>('2000 250 200 15 PP'!BE73-'2000 250 200 0 PP'!BE73)^2</f>
        <v>1.3404294463572288E-7</v>
      </c>
      <c r="BF73">
        <f>('2000 250 200 15 PP'!BF73-'2000 250 200 0 PP'!BF73)^2</f>
        <v>6.188167177351713E-5</v>
      </c>
      <c r="BG73">
        <f>('2000 250 200 15 PP'!BG73-'2000 250 200 0 PP'!BG73)^2</f>
        <v>2.0320554484620018E-5</v>
      </c>
      <c r="BH73">
        <f>('2000 250 200 15 PP'!BH73-'2000 250 200 0 PP'!BH73)^2</f>
        <v>8.4697870107508463E-6</v>
      </c>
      <c r="BI73">
        <f>('2000 250 200 15 PP'!BI73-'2000 250 200 0 PP'!BI73)^2</f>
        <v>4.1672400471826074E-6</v>
      </c>
      <c r="BJ73">
        <f>('2000 250 200 15 PP'!BJ73-'2000 250 200 0 PP'!BJ73)^2</f>
        <v>1.9543722705738977E-6</v>
      </c>
      <c r="BK73">
        <f>('2000 250 200 15 PP'!BK73-'2000 250 200 0 PP'!BK73)^2</f>
        <v>7.6478952322047735E-7</v>
      </c>
      <c r="BL73">
        <f>('2000 250 200 15 PP'!BL73-'2000 250 200 0 PP'!BL73)^2</f>
        <v>2.3426110982917522E-7</v>
      </c>
      <c r="BM73">
        <f>('2000 250 200 15 PP'!BM73-'2000 250 200 0 PP'!BM73)^2</f>
        <v>1.6181366592616062E-5</v>
      </c>
      <c r="BN73">
        <f>('2000 250 200 15 PP'!BN73-'2000 250 200 0 PP'!BN73)^2</f>
        <v>5.1111246193686047E-6</v>
      </c>
      <c r="BO73">
        <f>('2000 250 200 15 PP'!BO73-'2000 250 200 0 PP'!BO73)^2</f>
        <v>2.0310227772356162E-6</v>
      </c>
      <c r="BP73">
        <f>('2000 250 200 15 PP'!BP73-'2000 250 200 0 PP'!BP73)^2</f>
        <v>1.0564342138516045E-6</v>
      </c>
      <c r="BQ73">
        <f>('2000 250 200 15 PP'!BQ73-'2000 250 200 0 PP'!BQ73)^2</f>
        <v>5.4684793923161856E-7</v>
      </c>
      <c r="BR73">
        <f>('2000 250 200 15 PP'!BR73-'2000 250 200 0 PP'!BR73)^2</f>
        <v>2.3597455507031069E-7</v>
      </c>
      <c r="BS73">
        <f>('2000 250 200 15 PP'!BS73-'2000 250 200 0 PP'!BS73)^2</f>
        <v>4.2968483232302008E-6</v>
      </c>
      <c r="BT73">
        <f>('2000 250 200 15 PP'!BT73-'2000 250 200 0 PP'!BT73)^2</f>
        <v>1.2644135239817276E-6</v>
      </c>
      <c r="BU73">
        <f>('2000 250 200 15 PP'!BU73-'2000 250 200 0 PP'!BU73)^2</f>
        <v>4.2720508800187818E-7</v>
      </c>
      <c r="BV73">
        <f>('2000 250 200 15 PP'!BV73-'2000 250 200 0 PP'!BV73)^2</f>
        <v>2.2862084222037884E-7</v>
      </c>
      <c r="BW73">
        <f>('2000 250 200 15 PP'!BW73-'2000 250 200 0 PP'!BW73)^2</f>
        <v>1.3546426187012306E-7</v>
      </c>
      <c r="BX73">
        <f>('2000 250 200 15 PP'!BX73-'2000 250 200 0 PP'!BX73)^2</f>
        <v>1.2330258046539184E-6</v>
      </c>
      <c r="BY73">
        <f>('2000 250 200 15 PP'!BY73-'2000 250 200 0 PP'!BY73)^2</f>
        <v>3.4989922834880185E-7</v>
      </c>
      <c r="BZ73">
        <f>('2000 250 200 15 PP'!BZ73-'2000 250 200 0 PP'!BZ73)^2</f>
        <v>8.3007578863228947E-8</v>
      </c>
      <c r="CA73">
        <f>('2000 250 200 15 PP'!CA73-'2000 250 200 0 PP'!CA73)^2</f>
        <v>4.0963102737110901E-8</v>
      </c>
      <c r="CB73">
        <f>('2000 250 200 15 PP'!CB73-'2000 250 200 0 PP'!CB73)^2</f>
        <v>3.7976894403049927E-7</v>
      </c>
      <c r="CC73">
        <f>('2000 250 200 15 PP'!CC73-'2000 250 200 0 PP'!CC73)^2</f>
        <v>1.2305660507596894E-7</v>
      </c>
      <c r="CD73">
        <f>('2000 250 200 15 PP'!CD73-'2000 250 200 0 PP'!CD73)^2</f>
        <v>1.6824795193570329E-8</v>
      </c>
      <c r="CE73">
        <f>('2000 250 200 15 PP'!CE73-'2000 250 200 0 PP'!CE73)^2</f>
        <v>1.127853155479399E-7</v>
      </c>
      <c r="CF73">
        <f>('2000 250 200 15 PP'!CF73-'2000 250 200 0 PP'!CF73)^2</f>
        <v>5.7801172390182343E-8</v>
      </c>
      <c r="CG73">
        <f>('2000 250 200 15 PP'!CG73-'2000 250 200 0 PP'!CG73)^2</f>
        <v>2.3474981303403599E-8</v>
      </c>
    </row>
    <row r="74" spans="1:85">
      <c r="A74">
        <f>'2000 250 200 1'!A75</f>
        <v>71</v>
      </c>
      <c r="B74">
        <f t="shared" si="8"/>
        <v>-710</v>
      </c>
      <c r="C74">
        <f>'2000 250 200 1'!B75</f>
        <v>3.649</v>
      </c>
      <c r="D74">
        <f t="shared" si="9"/>
        <v>0.56217386336464825</v>
      </c>
      <c r="E74">
        <f>(2*('2000 250 200 15 PP'!E74-'2000 250 200 0 PP'!E74)/('2000 250 200 15 PP'!E74+'2000 250 200 0 PP'!E74))^2</f>
        <v>6.8737373451689182E-3</v>
      </c>
      <c r="F74">
        <f>(2*('2000 250 200 15 PP'!F74-'2000 250 200 0 PP'!F74)/('2000 250 200 15 PP'!F74+'2000 250 200 0 PP'!F74))^2</f>
        <v>2.6488839327483654E-3</v>
      </c>
      <c r="G74">
        <f>(2*('2000 250 200 15 PP'!G74-'2000 250 200 0 PP'!G74)/('2000 250 200 15 PP'!G74+'2000 250 200 0 PP'!G74))^2</f>
        <v>1.1615987614755909E-3</v>
      </c>
      <c r="H74">
        <f>(2*('2000 250 200 15 PP'!H74-'2000 250 200 0 PP'!H74)/('2000 250 200 15 PP'!H74+'2000 250 200 0 PP'!H74))^2</f>
        <v>5.3934994295421585E-4</v>
      </c>
      <c r="I74">
        <f>(2*('2000 250 200 15 PP'!I74-'2000 250 200 0 PP'!I74)/('2000 250 200 15 PP'!I74+'2000 250 200 0 PP'!I74))^2</f>
        <v>2.5002898921707068E-4</v>
      </c>
      <c r="J74">
        <f>(2*('2000 250 200 15 PP'!J74-'2000 250 200 0 PP'!J74)/('2000 250 200 15 PP'!J74+'2000 250 200 0 PP'!J74))^2</f>
        <v>1.1485867172623401E-4</v>
      </c>
      <c r="K74">
        <f>(2*('2000 250 200 15 PP'!K74-'2000 250 200 0 PP'!K74)/('2000 250 200 15 PP'!K74+'2000 250 200 0 PP'!K74))^2</f>
        <v>5.4952686573010201E-5</v>
      </c>
      <c r="L74">
        <f>(2*('2000 250 200 15 PP'!L74-'2000 250 200 0 PP'!L74)/('2000 250 200 15 PP'!L74+'2000 250 200 0 PP'!L74))^2</f>
        <v>2.9906836129956235E-5</v>
      </c>
      <c r="M74">
        <f>(2*('2000 250 200 15 PP'!M74-'2000 250 200 0 PP'!M74)/('2000 250 200 15 PP'!M74+'2000 250 200 0 PP'!M74))^2</f>
        <v>1.9774262473956361E-5</v>
      </c>
      <c r="N74">
        <f>(2*('2000 250 200 15 PP'!N74-'2000 250 200 0 PP'!N74)/('2000 250 200 15 PP'!N74+'2000 250 200 0 PP'!N74))^2</f>
        <v>4.269848694596453E-2</v>
      </c>
      <c r="O74">
        <f>(2*('2000 250 200 15 PP'!O74-'2000 250 200 0 PP'!O74)/('2000 250 200 15 PP'!O74+'2000 250 200 0 PP'!O74))^2</f>
        <v>1.177048449722265E-2</v>
      </c>
      <c r="P74">
        <f>(2*('2000 250 200 15 PP'!P74-'2000 250 200 0 PP'!P74)/('2000 250 200 15 PP'!P74+'2000 250 200 0 PP'!P74))^2</f>
        <v>4.3062241987010747E-3</v>
      </c>
      <c r="Q74">
        <f>(2*('2000 250 200 15 PP'!Q74-'2000 250 200 0 PP'!Q74)/('2000 250 200 15 PP'!Q74+'2000 250 200 0 PP'!Q74))^2</f>
        <v>1.8869698212981528E-3</v>
      </c>
      <c r="R74">
        <f>(2*('2000 250 200 15 PP'!R74-'2000 250 200 0 PP'!R74)/('2000 250 200 15 PP'!R74+'2000 250 200 0 PP'!R74))^2</f>
        <v>8.7234901861577864E-4</v>
      </c>
      <c r="S74">
        <f>(2*('2000 250 200 15 PP'!S74-'2000 250 200 0 PP'!S74)/('2000 250 200 15 PP'!S74+'2000 250 200 0 PP'!S74))^2</f>
        <v>3.9482222457809372E-4</v>
      </c>
      <c r="T74">
        <f>(2*('2000 250 200 15 PP'!T74-'2000 250 200 0 PP'!T74)/('2000 250 200 15 PP'!T74+'2000 250 200 0 PP'!T74))^2</f>
        <v>1.7201647895455686E-4</v>
      </c>
      <c r="U74">
        <f>(2*('2000 250 200 15 PP'!U74-'2000 250 200 0 PP'!U74)/('2000 250 200 15 PP'!U74+'2000 250 200 0 PP'!U74))^2</f>
        <v>7.5644817978941996E-5</v>
      </c>
      <c r="V74">
        <f>(2*('2000 250 200 15 PP'!V74-'2000 250 200 0 PP'!V74)/('2000 250 200 15 PP'!V74+'2000 250 200 0 PP'!V74))^2</f>
        <v>1.7603338666373638</v>
      </c>
      <c r="W74">
        <f>(2*('2000 250 200 15 PP'!W74-'2000 250 200 0 PP'!W74)/('2000 250 200 15 PP'!W74+'2000 250 200 0 PP'!W74))^2</f>
        <v>0.11131478378126654</v>
      </c>
      <c r="X74">
        <f>(2*('2000 250 200 15 PP'!X74-'2000 250 200 0 PP'!X74)/('2000 250 200 15 PP'!X74+'2000 250 200 0 PP'!X74))^2</f>
        <v>2.0713773786889614E-2</v>
      </c>
      <c r="Y74">
        <f>(2*('2000 250 200 15 PP'!Y74-'2000 250 200 0 PP'!Y74)/('2000 250 200 15 PP'!Y74+'2000 250 200 0 PP'!Y74))^2</f>
        <v>6.8394445344940741E-3</v>
      </c>
      <c r="Z74">
        <f>(2*('2000 250 200 15 PP'!Z74-'2000 250 200 0 PP'!Z74)/('2000 250 200 15 PP'!Z74+'2000 250 200 0 PP'!Z74))^2</f>
        <v>2.8853165736764863E-3</v>
      </c>
      <c r="AA74">
        <f>(2*('2000 250 200 15 PP'!AA74-'2000 250 200 0 PP'!AA74)/('2000 250 200 15 PP'!AA74+'2000 250 200 0 PP'!AA74))^2</f>
        <v>1.2931606951883132E-3</v>
      </c>
      <c r="AB74">
        <f>(2*('2000 250 200 15 PP'!AB74-'2000 250 200 0 PP'!AB74)/('2000 250 200 15 PP'!AB74+'2000 250 200 0 PP'!AB74))^2</f>
        <v>5.6073114572247084E-4</v>
      </c>
      <c r="AC74">
        <f>(2*('2000 250 200 15 PP'!AC74-'2000 250 200 0 PP'!AC74)/('2000 250 200 15 PP'!AC74+'2000 250 200 0 PP'!AC74))^2</f>
        <v>0.7557340463497878</v>
      </c>
      <c r="AD74">
        <f>(2*('2000 250 200 15 PP'!AD74-'2000 250 200 0 PP'!AD74)/('2000 250 200 15 PP'!AD74+'2000 250 200 0 PP'!AD74))^2</f>
        <v>1.0948589093841616</v>
      </c>
      <c r="AE74">
        <f>(2*('2000 250 200 15 PP'!AE74-'2000 250 200 0 PP'!AE74)/('2000 250 200 15 PP'!AE74+'2000 250 200 0 PP'!AE74))^2</f>
        <v>0.77266271229026584</v>
      </c>
      <c r="AF74">
        <f>(2*('2000 250 200 15 PP'!AF74-'2000 250 200 0 PP'!AF74)/('2000 250 200 15 PP'!AF74+'2000 250 200 0 PP'!AF74))^2</f>
        <v>4.1393837920019036E-2</v>
      </c>
      <c r="AG74">
        <f>(2*('2000 250 200 15 PP'!AG74-'2000 250 200 0 PP'!AG74)/('2000 250 200 15 PP'!AG74+'2000 250 200 0 PP'!AG74))^2</f>
        <v>1.0849465010186819E-2</v>
      </c>
      <c r="AH74">
        <f>(2*('2000 250 200 15 PP'!AH74-'2000 250 200 0 PP'!AH74)/('2000 250 200 15 PP'!AH74+'2000 250 200 0 PP'!AH74))^2</f>
        <v>4.219029330842664E-3</v>
      </c>
      <c r="AI74">
        <f>(2*('2000 250 200 15 PP'!AI74-'2000 250 200 0 PP'!AI74)/('2000 250 200 15 PP'!AI74+'2000 250 200 0 PP'!AI74))^2</f>
        <v>0.59749378997029123</v>
      </c>
      <c r="AJ74">
        <f>(2*('2000 250 200 15 PP'!AJ74-'2000 250 200 0 PP'!AJ74)/('2000 250 200 15 PP'!AJ74+'2000 250 200 0 PP'!AJ74))^2</f>
        <v>0.12659385387777644</v>
      </c>
      <c r="AK74">
        <f>(2*('2000 250 200 15 PP'!AK74-'2000 250 200 0 PP'!AK74)/('2000 250 200 15 PP'!AK74+'2000 250 200 0 PP'!AK74))^2</f>
        <v>9.405894336831104E-2</v>
      </c>
      <c r="AL74">
        <f>(2*('2000 250 200 15 PP'!AL74-'2000 250 200 0 PP'!AL74)/('2000 250 200 15 PP'!AL74+'2000 250 200 0 PP'!AL74))^2</f>
        <v>1.1460244471323442</v>
      </c>
      <c r="AM74">
        <f>(2*('2000 250 200 15 PP'!AM74-'2000 250 200 0 PP'!AM74)/('2000 250 200 15 PP'!AM74+'2000 250 200 0 PP'!AM74))^2</f>
        <v>0.10147062248756167</v>
      </c>
      <c r="AN74">
        <f>(2*('2000 250 200 15 PP'!AN74-'2000 250 200 0 PP'!AN74)/('2000 250 200 15 PP'!AN74+'2000 250 200 0 PP'!AN74))^2</f>
        <v>9.6880541707519559</v>
      </c>
      <c r="AO74">
        <f>(2*('2000 250 200 15 PP'!AO74-'2000 250 200 0 PP'!AO74)/('2000 250 200 15 PP'!AO74+'2000 250 200 0 PP'!AO74))^2</f>
        <v>0.16018027425593134</v>
      </c>
      <c r="AP74">
        <f>(2*('2000 250 200 15 PP'!AP74-'2000 250 200 0 PP'!AP74)/('2000 250 200 15 PP'!AP74+'2000 250 200 0 PP'!AP74))^2</f>
        <v>3.0146402765640453E-2</v>
      </c>
      <c r="AQ74">
        <f>(2*('2000 250 200 15 PP'!AQ74-'2000 250 200 0 PP'!AQ74)/('2000 250 200 15 PP'!AQ74+'2000 250 200 0 PP'!AQ74))^2</f>
        <v>2.1613286228772274E-2</v>
      </c>
      <c r="AR74">
        <f>(2*('2000 250 200 15 PP'!AR74-'2000 250 200 0 PP'!AR74)/('2000 250 200 15 PP'!AR74+'2000 250 200 0 PP'!AR74))^2</f>
        <v>0.98930170982831656</v>
      </c>
      <c r="AS74">
        <f>(2*('2000 250 200 15 PP'!AS74-'2000 250 200 0 PP'!AS74)/('2000 250 200 15 PP'!AS74+'2000 250 200 0 PP'!AS74))^2</f>
        <v>1.3468383729530116</v>
      </c>
      <c r="AT74">
        <f>(2*('2000 250 200 15 PP'!AT74-'2000 250 200 0 PP'!AT74)/('2000 250 200 15 PP'!AT74+'2000 250 200 0 PP'!AT74))^2</f>
        <v>4.0978084812864274E-2</v>
      </c>
      <c r="AU74">
        <f>(2*('2000 250 200 15 PP'!AU74-'2000 250 200 0 PP'!AU74)/('2000 250 200 15 PP'!AU74+'2000 250 200 0 PP'!AU74))^2</f>
        <v>0.19240020363187044</v>
      </c>
      <c r="AV74">
        <f>(2*('2000 250 200 15 PP'!AV74-'2000 250 200 0 PP'!AV74)/('2000 250 200 15 PP'!AV74+'2000 250 200 0 PP'!AV74))^2</f>
        <v>1.8626508753650364</v>
      </c>
      <c r="AW74">
        <f>(2*('2000 250 200 15 PP'!AW74-'2000 250 200 0 PP'!AW74)/('2000 250 200 15 PP'!AW74+'2000 250 200 0 PP'!AW74))^2</f>
        <v>7.033800311625743E-2</v>
      </c>
      <c r="AX74">
        <f>('2000 250 200 15 PP'!AX74-'2000 250 200 0 PP'!AX74)^2</f>
        <v>2.4146172021233673E-4</v>
      </c>
      <c r="AY74">
        <f>('2000 250 200 15 PP'!AY74-'2000 250 200 0 PP'!AY74)^2</f>
        <v>7.3009755701535791E-5</v>
      </c>
      <c r="AZ74">
        <f>('2000 250 200 15 PP'!AZ74-'2000 250 200 0 PP'!AZ74)^2</f>
        <v>2.8230336415729014E-5</v>
      </c>
      <c r="BA74">
        <f>('2000 250 200 15 PP'!BA74-'2000 250 200 0 PP'!BA74)^2</f>
        <v>1.3084353324044581E-5</v>
      </c>
      <c r="BB74">
        <f>('2000 250 200 15 PP'!BB74-'2000 250 200 0 PP'!BB74)^2</f>
        <v>6.176265300167098E-6</v>
      </c>
      <c r="BC74">
        <f>('2000 250 200 15 PP'!BC74-'2000 250 200 0 PP'!BC74)^2</f>
        <v>2.6034265300887998E-6</v>
      </c>
      <c r="BD74">
        <f>('2000 250 200 15 PP'!BD74-'2000 250 200 0 PP'!BD74)^2</f>
        <v>9.0541831307367999E-7</v>
      </c>
      <c r="BE74">
        <f>('2000 250 200 15 PP'!BE74-'2000 250 200 0 PP'!BE74)^2</f>
        <v>2.5141114131331141E-7</v>
      </c>
      <c r="BF74">
        <f>('2000 250 200 15 PP'!BF74-'2000 250 200 0 PP'!BF74)^2</f>
        <v>7.3831132156827506E-5</v>
      </c>
      <c r="BG74">
        <f>('2000 250 200 15 PP'!BG74-'2000 250 200 0 PP'!BG74)^2</f>
        <v>2.2245652811585772E-5</v>
      </c>
      <c r="BH74">
        <f>('2000 250 200 15 PP'!BH74-'2000 250 200 0 PP'!BH74)^2</f>
        <v>8.4625084450382824E-6</v>
      </c>
      <c r="BI74">
        <f>('2000 250 200 15 PP'!BI74-'2000 250 200 0 PP'!BI74)^2</f>
        <v>4.0303679792369706E-6</v>
      </c>
      <c r="BJ74">
        <f>('2000 250 200 15 PP'!BJ74-'2000 250 200 0 PP'!BJ74)^2</f>
        <v>2.0099745088460687E-6</v>
      </c>
      <c r="BK74">
        <f>('2000 250 200 15 PP'!BK74-'2000 250 200 0 PP'!BK74)^2</f>
        <v>8.9703801608516958E-7</v>
      </c>
      <c r="BL74">
        <f>('2000 250 200 15 PP'!BL74-'2000 250 200 0 PP'!BL74)^2</f>
        <v>3.2649302406783952E-7</v>
      </c>
      <c r="BM74">
        <f>('2000 250 200 15 PP'!BM74-'2000 250 200 0 PP'!BM74)^2</f>
        <v>1.8925927403827754E-5</v>
      </c>
      <c r="BN74">
        <f>('2000 250 200 15 PP'!BN74-'2000 250 200 0 PP'!BN74)^2</f>
        <v>5.4789900369595353E-6</v>
      </c>
      <c r="BO74">
        <f>('2000 250 200 15 PP'!BO74-'2000 250 200 0 PP'!BO74)^2</f>
        <v>1.9165820833699966E-6</v>
      </c>
      <c r="BP74">
        <f>('2000 250 200 15 PP'!BP74-'2000 250 200 0 PP'!BP74)^2</f>
        <v>9.1457847093293875E-7</v>
      </c>
      <c r="BQ74">
        <f>('2000 250 200 15 PP'!BQ74-'2000 250 200 0 PP'!BQ74)^2</f>
        <v>4.9339862095476779E-7</v>
      </c>
      <c r="BR74">
        <f>('2000 250 200 15 PP'!BR74-'2000 250 200 0 PP'!BR74)^2</f>
        <v>2.443278093183737E-7</v>
      </c>
      <c r="BS74">
        <f>('2000 250 200 15 PP'!BS74-'2000 250 200 0 PP'!BS74)^2</f>
        <v>5.0597904728014181E-6</v>
      </c>
      <c r="BT74">
        <f>('2000 250 200 15 PP'!BT74-'2000 250 200 0 PP'!BT74)^2</f>
        <v>1.3948193990031272E-6</v>
      </c>
      <c r="BU74">
        <f>('2000 250 200 15 PP'!BU74-'2000 250 200 0 PP'!BU74)^2</f>
        <v>4.0478005861574758E-7</v>
      </c>
      <c r="BV74">
        <f>('2000 250 200 15 PP'!BV74-'2000 250 200 0 PP'!BV74)^2</f>
        <v>1.7857409558387722E-7</v>
      </c>
      <c r="BW74">
        <f>('2000 250 200 15 PP'!BW74-'2000 250 200 0 PP'!BW74)^2</f>
        <v>1.0432865958178901E-7</v>
      </c>
      <c r="BX74">
        <f>('2000 250 200 15 PP'!BX74-'2000 250 200 0 PP'!BX74)^2</f>
        <v>1.4747085318279078E-6</v>
      </c>
      <c r="BY74">
        <f>('2000 250 200 15 PP'!BY74-'2000 250 200 0 PP'!BY74)^2</f>
        <v>4.1125077737251444E-7</v>
      </c>
      <c r="BZ74">
        <f>('2000 250 200 15 PP'!BZ74-'2000 250 200 0 PP'!BZ74)^2</f>
        <v>8.93708800901719E-8</v>
      </c>
      <c r="CA74">
        <f>('2000 250 200 15 PP'!CA74-'2000 250 200 0 PP'!CA74)^2</f>
        <v>3.042413015546322E-8</v>
      </c>
      <c r="CB74">
        <f>('2000 250 200 15 PP'!CB74-'2000 250 200 0 PP'!CB74)^2</f>
        <v>4.5465300625719828E-7</v>
      </c>
      <c r="CC74">
        <f>('2000 250 200 15 PP'!CC74-'2000 250 200 0 PP'!CC74)^2</f>
        <v>1.495090640087447E-7</v>
      </c>
      <c r="CD74">
        <f>('2000 250 200 15 PP'!CD74-'2000 250 200 0 PP'!CD74)^2</f>
        <v>2.4371757772655993E-8</v>
      </c>
      <c r="CE74">
        <f>('2000 250 200 15 PP'!CE74-'2000 250 200 0 PP'!CE74)^2</f>
        <v>1.3275316970427248E-7</v>
      </c>
      <c r="CF74">
        <f>('2000 250 200 15 PP'!CF74-'2000 250 200 0 PP'!CF74)^2</f>
        <v>6.5448980640934518E-8</v>
      </c>
      <c r="CG74">
        <f>('2000 250 200 15 PP'!CG74-'2000 250 200 0 PP'!CG74)^2</f>
        <v>2.8316761098393185E-8</v>
      </c>
    </row>
    <row r="75" spans="1:85">
      <c r="A75">
        <f>'2000 250 200 1'!A76</f>
        <v>72</v>
      </c>
      <c r="B75">
        <f t="shared" si="8"/>
        <v>-720</v>
      </c>
      <c r="C75">
        <f>'2000 250 200 1'!B76</f>
        <v>4.0960000000000001</v>
      </c>
      <c r="D75">
        <f t="shared" si="9"/>
        <v>0.61235994796777438</v>
      </c>
      <c r="E75">
        <f>(2*('2000 250 200 15 PP'!E75-'2000 250 200 0 PP'!E75)/('2000 250 200 15 PP'!E75+'2000 250 200 0 PP'!E75))^2</f>
        <v>8.1754430958006444E-3</v>
      </c>
      <c r="F75">
        <f>(2*('2000 250 200 15 PP'!F75-'2000 250 200 0 PP'!F75)/('2000 250 200 15 PP'!F75+'2000 250 200 0 PP'!F75))^2</f>
        <v>3.0453998972134969E-3</v>
      </c>
      <c r="G75">
        <f>(2*('2000 250 200 15 PP'!G75-'2000 250 200 0 PP'!G75)/('2000 250 200 15 PP'!G75+'2000 250 200 0 PP'!G75))^2</f>
        <v>1.3218988306312276E-3</v>
      </c>
      <c r="H75">
        <f>(2*('2000 250 200 15 PP'!H75-'2000 250 200 0 PP'!H75)/('2000 250 200 15 PP'!H75+'2000 250 200 0 PP'!H75))^2</f>
        <v>6.2606735796114001E-4</v>
      </c>
      <c r="I75">
        <f>(2*('2000 250 200 15 PP'!I75-'2000 250 200 0 PP'!I75)/('2000 250 200 15 PP'!I75+'2000 250 200 0 PP'!I75))^2</f>
        <v>3.0279086098625228E-4</v>
      </c>
      <c r="J75">
        <f>(2*('2000 250 200 15 PP'!J75-'2000 250 200 0 PP'!J75)/('2000 250 200 15 PP'!J75+'2000 250 200 0 PP'!J75))^2</f>
        <v>1.4555134775670386E-4</v>
      </c>
      <c r="K75">
        <f>(2*('2000 250 200 15 PP'!K75-'2000 250 200 0 PP'!K75)/('2000 250 200 15 PP'!K75+'2000 250 200 0 PP'!K75))^2</f>
        <v>7.1172251595290773E-5</v>
      </c>
      <c r="L75">
        <f>(2*('2000 250 200 15 PP'!L75-'2000 250 200 0 PP'!L75)/('2000 250 200 15 PP'!L75+'2000 250 200 0 PP'!L75))^2</f>
        <v>3.7784265718988001E-5</v>
      </c>
      <c r="M75">
        <f>(2*('2000 250 200 15 PP'!M75-'2000 250 200 0 PP'!M75)/('2000 250 200 15 PP'!M75+'2000 250 200 0 PP'!M75))^2</f>
        <v>2.3328749409910438E-5</v>
      </c>
      <c r="N75">
        <f>(2*('2000 250 200 15 PP'!N75-'2000 250 200 0 PP'!N75)/('2000 250 200 15 PP'!N75+'2000 250 200 0 PP'!N75))^2</f>
        <v>5.9715161183353058E-2</v>
      </c>
      <c r="O75">
        <f>(2*('2000 250 200 15 PP'!O75-'2000 250 200 0 PP'!O75)/('2000 250 200 15 PP'!O75+'2000 250 200 0 PP'!O75))^2</f>
        <v>1.539599379055326E-2</v>
      </c>
      <c r="P75">
        <f>(2*('2000 250 200 15 PP'!P75-'2000 250 200 0 PP'!P75)/('2000 250 200 15 PP'!P75+'2000 250 200 0 PP'!P75))^2</f>
        <v>5.2964464886726976E-3</v>
      </c>
      <c r="Q75">
        <f>(2*('2000 250 200 15 PP'!Q75-'2000 250 200 0 PP'!Q75)/('2000 250 200 15 PP'!Q75+'2000 250 200 0 PP'!Q75))^2</f>
        <v>2.2717281926112713E-3</v>
      </c>
      <c r="R75">
        <f>(2*('2000 250 200 15 PP'!R75-'2000 250 200 0 PP'!R75)/('2000 250 200 15 PP'!R75+'2000 250 200 0 PP'!R75))^2</f>
        <v>1.0743056588595789E-3</v>
      </c>
      <c r="S75">
        <f>(2*('2000 250 200 15 PP'!S75-'2000 250 200 0 PP'!S75)/('2000 250 200 15 PP'!S75+'2000 250 200 0 PP'!S75))^2</f>
        <v>5.1157044223977207E-4</v>
      </c>
      <c r="T75">
        <f>(2*('2000 250 200 15 PP'!T75-'2000 250 200 0 PP'!T75)/('2000 250 200 15 PP'!T75+'2000 250 200 0 PP'!T75))^2</f>
        <v>2.3628595630055633E-4</v>
      </c>
      <c r="U75">
        <f>(2*('2000 250 200 15 PP'!U75-'2000 250 200 0 PP'!U75)/('2000 250 200 15 PP'!U75+'2000 250 200 0 PP'!U75))^2</f>
        <v>1.0794368286369103E-4</v>
      </c>
      <c r="V75">
        <f>(2*('2000 250 200 15 PP'!V75-'2000 250 200 0 PP'!V75)/('2000 250 200 15 PP'!V75+'2000 250 200 0 PP'!V75))^2</f>
        <v>4.2324392298979534</v>
      </c>
      <c r="W75">
        <f>(2*('2000 250 200 15 PP'!W75-'2000 250 200 0 PP'!W75)/('2000 250 200 15 PP'!W75+'2000 250 200 0 PP'!W75))^2</f>
        <v>0.21481823837757222</v>
      </c>
      <c r="X75">
        <f>(2*('2000 250 200 15 PP'!X75-'2000 250 200 0 PP'!X75)/('2000 250 200 15 PP'!X75+'2000 250 200 0 PP'!X75))^2</f>
        <v>3.208579180827438E-2</v>
      </c>
      <c r="Y75">
        <f>(2*('2000 250 200 15 PP'!Y75-'2000 250 200 0 PP'!Y75)/('2000 250 200 15 PP'!Y75+'2000 250 200 0 PP'!Y75))^2</f>
        <v>9.2654016073772244E-3</v>
      </c>
      <c r="Z75">
        <f>(2*('2000 250 200 15 PP'!Z75-'2000 250 200 0 PP'!Z75)/('2000 250 200 15 PP'!Z75+'2000 250 200 0 PP'!Z75))^2</f>
        <v>3.7530761152122605E-3</v>
      </c>
      <c r="AA75">
        <f>(2*('2000 250 200 15 PP'!AA75-'2000 250 200 0 PP'!AA75)/('2000 250 200 15 PP'!AA75+'2000 250 200 0 PP'!AA75))^2</f>
        <v>1.7165690951524673E-3</v>
      </c>
      <c r="AB75">
        <f>(2*('2000 250 200 15 PP'!AB75-'2000 250 200 0 PP'!AB75)/('2000 250 200 15 PP'!AB75+'2000 250 200 0 PP'!AB75))^2</f>
        <v>7.8548020417157686E-4</v>
      </c>
      <c r="AC75">
        <f>(2*('2000 250 200 15 PP'!AC75-'2000 250 200 0 PP'!AC75)/('2000 250 200 15 PP'!AC75+'2000 250 200 0 PP'!AC75))^2</f>
        <v>1.3558075275589463</v>
      </c>
      <c r="AD75">
        <f>(2*('2000 250 200 15 PP'!AD75-'2000 250 200 0 PP'!AD75)/('2000 250 200 15 PP'!AD75+'2000 250 200 0 PP'!AD75))^2</f>
        <v>0.80778842481494895</v>
      </c>
      <c r="AE75">
        <f>(2*('2000 250 200 15 PP'!AE75-'2000 250 200 0 PP'!AE75)/('2000 250 200 15 PP'!AE75+'2000 250 200 0 PP'!AE75))^2</f>
        <v>142.90929277171833</v>
      </c>
      <c r="AF75">
        <f>(2*('2000 250 200 15 PP'!AF75-'2000 250 200 0 PP'!AF75)/('2000 250 200 15 PP'!AF75+'2000 250 200 0 PP'!AF75))^2</f>
        <v>9.4827107458232501E-2</v>
      </c>
      <c r="AG75">
        <f>(2*('2000 250 200 15 PP'!AG75-'2000 250 200 0 PP'!AG75)/('2000 250 200 15 PP'!AG75+'2000 250 200 0 PP'!AG75))^2</f>
        <v>1.7280395001689892E-2</v>
      </c>
      <c r="AH75">
        <f>(2*('2000 250 200 15 PP'!AH75-'2000 250 200 0 PP'!AH75)/('2000 250 200 15 PP'!AH75+'2000 250 200 0 PP'!AH75))^2</f>
        <v>6.1319436962064258E-3</v>
      </c>
      <c r="AI75">
        <f>(2*('2000 250 200 15 PP'!AI75-'2000 250 200 0 PP'!AI75)/('2000 250 200 15 PP'!AI75+'2000 250 200 0 PP'!AI75))^2</f>
        <v>2.1546390640291979</v>
      </c>
      <c r="AJ75">
        <f>(2*('2000 250 200 15 PP'!AJ75-'2000 250 200 0 PP'!AJ75)/('2000 250 200 15 PP'!AJ75+'2000 250 200 0 PP'!AJ75))^2</f>
        <v>0.23271899768834114</v>
      </c>
      <c r="AK75">
        <f>(2*('2000 250 200 15 PP'!AK75-'2000 250 200 0 PP'!AK75)/('2000 250 200 15 PP'!AK75+'2000 250 200 0 PP'!AK75))^2</f>
        <v>8.9979235717520534E-2</v>
      </c>
      <c r="AL75">
        <f>(2*('2000 250 200 15 PP'!AL75-'2000 250 200 0 PP'!AL75)/('2000 250 200 15 PP'!AL75+'2000 250 200 0 PP'!AL75))^2</f>
        <v>0.15944696171657693</v>
      </c>
      <c r="AM75">
        <f>(2*('2000 250 200 15 PP'!AM75-'2000 250 200 0 PP'!AM75)/('2000 250 200 15 PP'!AM75+'2000 250 200 0 PP'!AM75))^2</f>
        <v>1.044188232884508</v>
      </c>
      <c r="AN75">
        <f>(2*('2000 250 200 15 PP'!AN75-'2000 250 200 0 PP'!AN75)/('2000 250 200 15 PP'!AN75+'2000 250 200 0 PP'!AN75))^2</f>
        <v>24.691494608028982</v>
      </c>
      <c r="AO75">
        <f>(2*('2000 250 200 15 PP'!AO75-'2000 250 200 0 PP'!AO75)/('2000 250 200 15 PP'!AO75+'2000 250 200 0 PP'!AO75))^2</f>
        <v>0.6097296478240104</v>
      </c>
      <c r="AP75">
        <f>(2*('2000 250 200 15 PP'!AP75-'2000 250 200 0 PP'!AP75)/('2000 250 200 15 PP'!AP75+'2000 250 200 0 PP'!AP75))^2</f>
        <v>6.076430286343814E-2</v>
      </c>
      <c r="AQ75">
        <f>(2*('2000 250 200 15 PP'!AQ75-'2000 250 200 0 PP'!AQ75)/('2000 250 200 15 PP'!AQ75+'2000 250 200 0 PP'!AQ75))^2</f>
        <v>1.8930426936908627E-2</v>
      </c>
      <c r="AR75">
        <f>(2*('2000 250 200 15 PP'!AR75-'2000 250 200 0 PP'!AR75)/('2000 250 200 15 PP'!AR75+'2000 250 200 0 PP'!AR75))^2</f>
        <v>0.76090756568736218</v>
      </c>
      <c r="AS75">
        <f>(2*('2000 250 200 15 PP'!AS75-'2000 250 200 0 PP'!AS75)/('2000 250 200 15 PP'!AS75+'2000 250 200 0 PP'!AS75))^2</f>
        <v>66.753198205083947</v>
      </c>
      <c r="AT75">
        <f>(2*('2000 250 200 15 PP'!AT75-'2000 250 200 0 PP'!AT75)/('2000 250 200 15 PP'!AT75+'2000 250 200 0 PP'!AT75))^2</f>
        <v>0.20937710819910157</v>
      </c>
      <c r="AU75">
        <f>(2*('2000 250 200 15 PP'!AU75-'2000 250 200 0 PP'!AU75)/('2000 250 200 15 PP'!AU75+'2000 250 200 0 PP'!AU75))^2</f>
        <v>0.27725512317274392</v>
      </c>
      <c r="AV75">
        <f>(2*('2000 250 200 15 PP'!AV75-'2000 250 200 0 PP'!AV75)/('2000 250 200 15 PP'!AV75+'2000 250 200 0 PP'!AV75))^2</f>
        <v>0.68859897155165861</v>
      </c>
      <c r="AW75">
        <f>(2*('2000 250 200 15 PP'!AW75-'2000 250 200 0 PP'!AW75)/('2000 250 200 15 PP'!AW75+'2000 250 200 0 PP'!AW75))^2</f>
        <v>0.14858412742306304</v>
      </c>
      <c r="AX75">
        <f>('2000 250 200 15 PP'!AX75-'2000 250 200 0 PP'!AX75)^2</f>
        <v>3.0467916361506933E-4</v>
      </c>
      <c r="AY75">
        <f>('2000 250 200 15 PP'!AY75-'2000 250 200 0 PP'!AY75)^2</f>
        <v>8.6168146674435E-5</v>
      </c>
      <c r="AZ75">
        <f>('2000 250 200 15 PP'!AZ75-'2000 250 200 0 PP'!AZ75)^2</f>
        <v>3.0989877563551521E-5</v>
      </c>
      <c r="BA75">
        <f>('2000 250 200 15 PP'!BA75-'2000 250 200 0 PP'!BA75)^2</f>
        <v>1.3924902395743129E-5</v>
      </c>
      <c r="BB75">
        <f>('2000 250 200 15 PP'!BB75-'2000 250 200 0 PP'!BB75)^2</f>
        <v>6.8121798308990624E-6</v>
      </c>
      <c r="BC75">
        <f>('2000 250 200 15 PP'!BC75-'2000 250 200 0 PP'!BC75)^2</f>
        <v>3.1508775515954173E-6</v>
      </c>
      <c r="BD75">
        <f>('2000 250 200 15 PP'!BD75-'2000 250 200 0 PP'!BD75)^2</f>
        <v>1.2583800161319904E-6</v>
      </c>
      <c r="BE75">
        <f>('2000 250 200 15 PP'!BE75-'2000 250 200 0 PP'!BE75)^2</f>
        <v>4.1805766186116337E-7</v>
      </c>
      <c r="BF75">
        <f>('2000 250 200 15 PP'!BF75-'2000 250 200 0 PP'!BF75)^2</f>
        <v>8.8804411754058786E-5</v>
      </c>
      <c r="BG75">
        <f>('2000 250 200 15 PP'!BG75-'2000 250 200 0 PP'!BG75)^2</f>
        <v>2.491009489838447E-5</v>
      </c>
      <c r="BH75">
        <f>('2000 250 200 15 PP'!BH75-'2000 250 200 0 PP'!BH75)^2</f>
        <v>8.6298011390244809E-6</v>
      </c>
      <c r="BI75">
        <f>('2000 250 200 15 PP'!BI75-'2000 250 200 0 PP'!BI75)^2</f>
        <v>3.8800391149777982E-6</v>
      </c>
      <c r="BJ75">
        <f>('2000 250 200 15 PP'!BJ75-'2000 250 200 0 PP'!BJ75)^2</f>
        <v>1.9859881837922826E-6</v>
      </c>
      <c r="BK75">
        <f>('2000 250 200 15 PP'!BK75-'2000 250 200 0 PP'!BK75)^2</f>
        <v>9.7509182485999401E-7</v>
      </c>
      <c r="BL75">
        <f>('2000 250 200 15 PP'!BL75-'2000 250 200 0 PP'!BL75)^2</f>
        <v>4.0924529590143286E-7</v>
      </c>
      <c r="BM75">
        <f>('2000 250 200 15 PP'!BM75-'2000 250 200 0 PP'!BM75)^2</f>
        <v>2.2288338284442824E-5</v>
      </c>
      <c r="BN75">
        <f>('2000 250 200 15 PP'!BN75-'2000 250 200 0 PP'!BN75)^2</f>
        <v>6.0453211512897155E-6</v>
      </c>
      <c r="BO75">
        <f>('2000 250 200 15 PP'!BO75-'2000 250 200 0 PP'!BO75)^2</f>
        <v>1.8812026847971417E-6</v>
      </c>
      <c r="BP75">
        <f>('2000 250 200 15 PP'!BP75-'2000 250 200 0 PP'!BP75)^2</f>
        <v>8.0070441756569852E-7</v>
      </c>
      <c r="BQ75">
        <f>('2000 250 200 15 PP'!BQ75-'2000 250 200 0 PP'!BQ75)^2</f>
        <v>4.2970420671330984E-7</v>
      </c>
      <c r="BR75">
        <f>('2000 250 200 15 PP'!BR75-'2000 250 200 0 PP'!BR75)^2</f>
        <v>2.3353362492192804E-7</v>
      </c>
      <c r="BS75">
        <f>('2000 250 200 15 PP'!BS75-'2000 250 200 0 PP'!BS75)^2</f>
        <v>5.9513253630295105E-6</v>
      </c>
      <c r="BT75">
        <f>('2000 250 200 15 PP'!BT75-'2000 250 200 0 PP'!BT75)^2</f>
        <v>1.5782055813505329E-6</v>
      </c>
      <c r="BU75">
        <f>('2000 250 200 15 PP'!BU75-'2000 250 200 0 PP'!BU75)^2</f>
        <v>4.0962300207411546E-7</v>
      </c>
      <c r="BV75">
        <f>('2000 250 200 15 PP'!BV75-'2000 250 200 0 PP'!BV75)^2</f>
        <v>1.4640882246371979E-7</v>
      </c>
      <c r="BW75">
        <f>('2000 250 200 15 PP'!BW75-'2000 250 200 0 PP'!BW75)^2</f>
        <v>7.8672605806207563E-8</v>
      </c>
      <c r="BX75">
        <f>('2000 250 200 15 PP'!BX75-'2000 250 200 0 PP'!BX75)^2</f>
        <v>1.7361107852395715E-6</v>
      </c>
      <c r="BY75">
        <f>('2000 250 200 15 PP'!BY75-'2000 250 200 0 PP'!BY75)^2</f>
        <v>4.835623689297295E-7</v>
      </c>
      <c r="BZ75">
        <f>('2000 250 200 15 PP'!BZ75-'2000 250 200 0 PP'!BZ75)^2</f>
        <v>1.0303967387306738E-7</v>
      </c>
      <c r="CA75">
        <f>('2000 250 200 15 PP'!CA75-'2000 250 200 0 PP'!CA75)^2</f>
        <v>2.5704118172041187E-8</v>
      </c>
      <c r="CB75">
        <f>('2000 250 200 15 PP'!CB75-'2000 250 200 0 PP'!CB75)^2</f>
        <v>5.2831086215660464E-7</v>
      </c>
      <c r="CC75">
        <f>('2000 250 200 15 PP'!CC75-'2000 250 200 0 PP'!CC75)^2</f>
        <v>1.7525820613086E-7</v>
      </c>
      <c r="CD75">
        <f>('2000 250 200 15 PP'!CD75-'2000 250 200 0 PP'!CD75)^2</f>
        <v>3.4046446516503581E-8</v>
      </c>
      <c r="CE75">
        <f>('2000 250 200 15 PP'!CE75-'2000 250 200 0 PP'!CE75)^2</f>
        <v>1.5099786057147111E-7</v>
      </c>
      <c r="CF75">
        <f>('2000 250 200 15 PP'!CF75-'2000 250 200 0 PP'!CF75)^2</f>
        <v>7.0251233549848602E-8</v>
      </c>
      <c r="CG75">
        <f>('2000 250 200 15 PP'!CG75-'2000 250 200 0 PP'!CG75)^2</f>
        <v>3.3318938530071487E-8</v>
      </c>
    </row>
    <row r="76" spans="1:85">
      <c r="A76">
        <f>'2000 250 200 1'!A77</f>
        <v>73</v>
      </c>
      <c r="B76">
        <f t="shared" si="8"/>
        <v>-730</v>
      </c>
      <c r="C76">
        <f>'2000 250 200 1'!B77</f>
        <v>4.5979999999999999</v>
      </c>
      <c r="D76">
        <f t="shared" si="9"/>
        <v>0.66256896693326017</v>
      </c>
      <c r="E76">
        <f>(2*('2000 250 200 15 PP'!E76-'2000 250 200 0 PP'!E76)/('2000 250 200 15 PP'!E76+'2000 250 200 0 PP'!E76))^2</f>
        <v>9.7583836682793006E-3</v>
      </c>
      <c r="F76">
        <f>(2*('2000 250 200 15 PP'!F76-'2000 250 200 0 PP'!F76)/('2000 250 200 15 PP'!F76+'2000 250 200 0 PP'!F76))^2</f>
        <v>3.5054406939831933E-3</v>
      </c>
      <c r="G76">
        <f>(2*('2000 250 200 15 PP'!G76-'2000 250 200 0 PP'!G76)/('2000 250 200 15 PP'!G76+'2000 250 200 0 PP'!G76))^2</f>
        <v>1.493832558398955E-3</v>
      </c>
      <c r="H76">
        <f>(2*('2000 250 200 15 PP'!H76-'2000 250 200 0 PP'!H76)/('2000 250 200 15 PP'!H76+'2000 250 200 0 PP'!H76))^2</f>
        <v>7.1361441512274618E-4</v>
      </c>
      <c r="I76">
        <f>(2*('2000 250 200 15 PP'!I76-'2000 250 200 0 PP'!I76)/('2000 250 200 15 PP'!I76+'2000 250 200 0 PP'!I76))^2</f>
        <v>3.5630550928011066E-4</v>
      </c>
      <c r="J76">
        <f>(2*('2000 250 200 15 PP'!J76-'2000 250 200 0 PP'!J76)/('2000 250 200 15 PP'!J76+'2000 250 200 0 PP'!J76))^2</f>
        <v>1.7867283269411827E-4</v>
      </c>
      <c r="K76">
        <f>(2*('2000 250 200 15 PP'!K76-'2000 250 200 0 PP'!K76)/('2000 250 200 15 PP'!K76+'2000 250 200 0 PP'!K76))^2</f>
        <v>9.0241117276864779E-5</v>
      </c>
      <c r="L76">
        <f>(2*('2000 250 200 15 PP'!L76-'2000 250 200 0 PP'!L76)/('2000 250 200 15 PP'!L76+'2000 250 200 0 PP'!L76))^2</f>
        <v>4.7824377201606241E-5</v>
      </c>
      <c r="M76">
        <f>(2*('2000 250 200 15 PP'!M76-'2000 250 200 0 PP'!M76)/('2000 250 200 15 PP'!M76+'2000 250 200 0 PP'!M76))^2</f>
        <v>2.8177503133561586E-5</v>
      </c>
      <c r="N76">
        <f>(2*('2000 250 200 15 PP'!N76-'2000 250 200 0 PP'!N76)/('2000 250 200 15 PP'!N76+'2000 250 200 0 PP'!N76))^2</f>
        <v>8.3955225373739686E-2</v>
      </c>
      <c r="O76">
        <f>(2*('2000 250 200 15 PP'!O76-'2000 250 200 0 PP'!O76)/('2000 250 200 15 PP'!O76+'2000 250 200 0 PP'!O76))^2</f>
        <v>2.0480431740131148E-2</v>
      </c>
      <c r="P76">
        <f>(2*('2000 250 200 15 PP'!P76-'2000 250 200 0 PP'!P76)/('2000 250 200 15 PP'!P76+'2000 250 200 0 PP'!P76))^2</f>
        <v>6.5917670597789649E-3</v>
      </c>
      <c r="Q76">
        <f>(2*('2000 250 200 15 PP'!Q76-'2000 250 200 0 PP'!Q76)/('2000 250 200 15 PP'!Q76+'2000 250 200 0 PP'!Q76))^2</f>
        <v>2.726967173372793E-3</v>
      </c>
      <c r="R76">
        <f>(2*('2000 250 200 15 PP'!R76-'2000 250 200 0 PP'!R76)/('2000 250 200 15 PP'!R76+'2000 250 200 0 PP'!R76))^2</f>
        <v>1.2949499284388166E-3</v>
      </c>
      <c r="S76">
        <f>(2*('2000 250 200 15 PP'!S76-'2000 250 200 0 PP'!S76)/('2000 250 200 15 PP'!S76+'2000 250 200 0 PP'!S76))^2</f>
        <v>6.391305300811913E-4</v>
      </c>
      <c r="T76">
        <f>(2*('2000 250 200 15 PP'!T76-'2000 250 200 0 PP'!T76)/('2000 250 200 15 PP'!T76+'2000 250 200 0 PP'!T76))^2</f>
        <v>3.1157128137329187E-4</v>
      </c>
      <c r="U76">
        <f>(2*('2000 250 200 15 PP'!U76-'2000 250 200 0 PP'!U76)/('2000 250 200 15 PP'!U76+'2000 250 200 0 PP'!U76))^2</f>
        <v>1.4963889231690071E-4</v>
      </c>
      <c r="V76">
        <f>(2*('2000 250 200 15 PP'!V76-'2000 250 200 0 PP'!V76)/('2000 250 200 15 PP'!V76+'2000 250 200 0 PP'!V76))^2</f>
        <v>9.2928881535720773</v>
      </c>
      <c r="W76">
        <f>(2*('2000 250 200 15 PP'!W76-'2000 250 200 0 PP'!W76)/('2000 250 200 15 PP'!W76+'2000 250 200 0 PP'!W76))^2</f>
        <v>0.44513240788270109</v>
      </c>
      <c r="X76">
        <f>(2*('2000 250 200 15 PP'!X76-'2000 250 200 0 PP'!X76)/('2000 250 200 15 PP'!X76+'2000 250 200 0 PP'!X76))^2</f>
        <v>5.3209990654266445E-2</v>
      </c>
      <c r="Y76">
        <f>(2*('2000 250 200 15 PP'!Y76-'2000 250 200 0 PP'!Y76)/('2000 250 200 15 PP'!Y76+'2000 250 200 0 PP'!Y76))^2</f>
        <v>1.306378155069351E-2</v>
      </c>
      <c r="Z76">
        <f>(2*('2000 250 200 15 PP'!Z76-'2000 250 200 0 PP'!Z76)/('2000 250 200 15 PP'!Z76+'2000 250 200 0 PP'!Z76))^2</f>
        <v>4.910740798447305E-3</v>
      </c>
      <c r="AA76">
        <f>(2*('2000 250 200 15 PP'!AA76-'2000 250 200 0 PP'!AA76)/('2000 250 200 15 PP'!AA76+'2000 250 200 0 PP'!AA76))^2</f>
        <v>2.2246830403154371E-3</v>
      </c>
      <c r="AB76">
        <f>(2*('2000 250 200 15 PP'!AB76-'2000 250 200 0 PP'!AB76)/('2000 250 200 15 PP'!AB76+'2000 250 200 0 PP'!AB76))^2</f>
        <v>1.0543769479433977E-3</v>
      </c>
      <c r="AC76">
        <f>(2*('2000 250 200 15 PP'!AC76-'2000 250 200 0 PP'!AC76)/('2000 250 200 15 PP'!AC76+'2000 250 200 0 PP'!AC76))^2</f>
        <v>3.0391476699583024</v>
      </c>
      <c r="AD76">
        <f>(2*('2000 250 200 15 PP'!AD76-'2000 250 200 0 PP'!AD76)/('2000 250 200 15 PP'!AD76+'2000 250 200 0 PP'!AD76))^2</f>
        <v>0.87718277579392201</v>
      </c>
      <c r="AE76">
        <f>(2*('2000 250 200 15 PP'!AE76-'2000 250 200 0 PP'!AE76)/('2000 250 200 15 PP'!AE76+'2000 250 200 0 PP'!AE76))^2</f>
        <v>2.4159355804158724</v>
      </c>
      <c r="AF76">
        <f>(2*('2000 250 200 15 PP'!AF76-'2000 250 200 0 PP'!AF76)/('2000 250 200 15 PP'!AF76+'2000 250 200 0 PP'!AF76))^2</f>
        <v>0.33925710388684233</v>
      </c>
      <c r="AG76">
        <f>(2*('2000 250 200 15 PP'!AG76-'2000 250 200 0 PP'!AG76)/('2000 250 200 15 PP'!AG76+'2000 250 200 0 PP'!AG76))^2</f>
        <v>3.1257581900009677E-2</v>
      </c>
      <c r="AH76">
        <f>(2*('2000 250 200 15 PP'!AH76-'2000 250 200 0 PP'!AH76)/('2000 250 200 15 PP'!AH76+'2000 250 200 0 PP'!AH76))^2</f>
        <v>9.1808430304596931E-3</v>
      </c>
      <c r="AI76">
        <f>(2*('2000 250 200 15 PP'!AI76-'2000 250 200 0 PP'!AI76)/('2000 250 200 15 PP'!AI76+'2000 250 200 0 PP'!AI76))^2</f>
        <v>17.609649390811033</v>
      </c>
      <c r="AJ76">
        <f>(2*('2000 250 200 15 PP'!AJ76-'2000 250 200 0 PP'!AJ76)/('2000 250 200 15 PP'!AJ76+'2000 250 200 0 PP'!AJ76))^2</f>
        <v>0.52381598802191731</v>
      </c>
      <c r="AK76">
        <f>(2*('2000 250 200 15 PP'!AK76-'2000 250 200 0 PP'!AK76)/('2000 250 200 15 PP'!AK76+'2000 250 200 0 PP'!AK76))^2</f>
        <v>0.11362837043308915</v>
      </c>
      <c r="AL76">
        <f>(2*('2000 250 200 15 PP'!AL76-'2000 250 200 0 PP'!AL76)/('2000 250 200 15 PP'!AL76+'2000 250 200 0 PP'!AL76))^2</f>
        <v>8.3464629610995281E-2</v>
      </c>
      <c r="AM76">
        <f>(2*('2000 250 200 15 PP'!AM76-'2000 250 200 0 PP'!AM76)/('2000 250 200 15 PP'!AM76+'2000 250 200 0 PP'!AM76))^2</f>
        <v>0.82478752110999709</v>
      </c>
      <c r="AN76">
        <f>(2*('2000 250 200 15 PP'!AN76-'2000 250 200 0 PP'!AN76)/('2000 250 200 15 PP'!AN76+'2000 250 200 0 PP'!AN76))^2</f>
        <v>4.1163198617201582</v>
      </c>
      <c r="AO76">
        <f>(2*('2000 250 200 15 PP'!AO76-'2000 250 200 0 PP'!AO76)/('2000 250 200 15 PP'!AO76+'2000 250 200 0 PP'!AO76))^2</f>
        <v>5.1805137748689445</v>
      </c>
      <c r="AP76">
        <f>(2*('2000 250 200 15 PP'!AP76-'2000 250 200 0 PP'!AP76)/('2000 250 200 15 PP'!AP76+'2000 250 200 0 PP'!AP76))^2</f>
        <v>0.14787848811622256</v>
      </c>
      <c r="AQ76">
        <f>(2*('2000 250 200 15 PP'!AQ76-'2000 250 200 0 PP'!AQ76)/('2000 250 200 15 PP'!AQ76+'2000 250 200 0 PP'!AQ76))^2</f>
        <v>2.5320397362077193E-2</v>
      </c>
      <c r="AR76">
        <f>(2*('2000 250 200 15 PP'!AR76-'2000 250 200 0 PP'!AR76)/('2000 250 200 15 PP'!AR76+'2000 250 200 0 PP'!AR76))^2</f>
        <v>0.80137268729100863</v>
      </c>
      <c r="AS76">
        <f>(2*('2000 250 200 15 PP'!AS76-'2000 250 200 0 PP'!AS76)/('2000 250 200 15 PP'!AS76+'2000 250 200 0 PP'!AS76))^2</f>
        <v>2.1471204419123326</v>
      </c>
      <c r="AT76">
        <f>(2*('2000 250 200 15 PP'!AT76-'2000 250 200 0 PP'!AT76)/('2000 250 200 15 PP'!AT76+'2000 250 200 0 PP'!AT76))^2</f>
        <v>1.8856554779768853</v>
      </c>
      <c r="AU76">
        <f>(2*('2000 250 200 15 PP'!AU76-'2000 250 200 0 PP'!AU76)/('2000 250 200 15 PP'!AU76+'2000 250 200 0 PP'!AU76))^2</f>
        <v>0.46937022207657336</v>
      </c>
      <c r="AV76">
        <f>(2*('2000 250 200 15 PP'!AV76-'2000 250 200 0 PP'!AV76)/('2000 250 200 15 PP'!AV76+'2000 250 200 0 PP'!AV76))^2</f>
        <v>0.49399422041341923</v>
      </c>
      <c r="AW76">
        <f>(2*('2000 250 200 15 PP'!AW76-'2000 250 200 0 PP'!AW76)/('2000 250 200 15 PP'!AW76+'2000 250 200 0 PP'!AW76))^2</f>
        <v>0.44500900250757314</v>
      </c>
      <c r="AX76">
        <f>('2000 250 200 15 PP'!AX76-'2000 250 200 0 PP'!AX76)^2</f>
        <v>3.8598606380905884E-4</v>
      </c>
      <c r="AY76">
        <f>('2000 250 200 15 PP'!AY76-'2000 250 200 0 PP'!AY76)^2</f>
        <v>1.0327162941633125E-4</v>
      </c>
      <c r="AZ76">
        <f>('2000 250 200 15 PP'!AZ76-'2000 250 200 0 PP'!AZ76)^2</f>
        <v>3.4569414042036354E-5</v>
      </c>
      <c r="BA76">
        <f>('2000 250 200 15 PP'!BA76-'2000 250 200 0 PP'!BA76)^2</f>
        <v>1.4820765205591677E-5</v>
      </c>
      <c r="BB76">
        <f>('2000 250 200 15 PP'!BB76-'2000 250 200 0 PP'!BB76)^2</f>
        <v>7.299791326109341E-6</v>
      </c>
      <c r="BC76">
        <f>('2000 250 200 15 PP'!BC76-'2000 250 200 0 PP'!BC76)^2</f>
        <v>3.5949047945443846E-6</v>
      </c>
      <c r="BD76">
        <f>('2000 250 200 15 PP'!BD76-'2000 250 200 0 PP'!BD76)^2</f>
        <v>1.6074378332355931E-6</v>
      </c>
      <c r="BE76">
        <f>('2000 250 200 15 PP'!BE76-'2000 250 200 0 PP'!BE76)^2</f>
        <v>6.2376585250901129E-7</v>
      </c>
      <c r="BF76">
        <f>('2000 250 200 15 PP'!BF76-'2000 250 200 0 PP'!BF76)^2</f>
        <v>1.0739668726788648E-4</v>
      </c>
      <c r="BG76">
        <f>('2000 250 200 15 PP'!BG76-'2000 250 200 0 PP'!BG76)^2</f>
        <v>2.8453419048059152E-5</v>
      </c>
      <c r="BH76">
        <f>('2000 250 200 15 PP'!BH76-'2000 250 200 0 PP'!BH76)^2</f>
        <v>9.0336343113498761E-6</v>
      </c>
      <c r="BI76">
        <f>('2000 250 200 15 PP'!BI76-'2000 250 200 0 PP'!BI76)^2</f>
        <v>3.7751378765324083E-6</v>
      </c>
      <c r="BJ76">
        <f>('2000 250 200 15 PP'!BJ76-'2000 250 200 0 PP'!BJ76)^2</f>
        <v>1.9120048660010801E-6</v>
      </c>
      <c r="BK76">
        <f>('2000 250 200 15 PP'!BK76-'2000 250 200 0 PP'!BK76)^2</f>
        <v>9.9401909975111183E-7</v>
      </c>
      <c r="BL76">
        <f>('2000 250 200 15 PP'!BL76-'2000 250 200 0 PP'!BL76)^2</f>
        <v>4.6751076302506788E-7</v>
      </c>
      <c r="BM76">
        <f>('2000 250 200 15 PP'!BM76-'2000 250 200 0 PP'!BM76)^2</f>
        <v>2.6357333051798666E-5</v>
      </c>
      <c r="BN76">
        <f>('2000 250 200 15 PP'!BN76-'2000 250 200 0 PP'!BN76)^2</f>
        <v>6.8131693841514666E-6</v>
      </c>
      <c r="BO76">
        <f>('2000 250 200 15 PP'!BO76-'2000 250 200 0 PP'!BO76)^2</f>
        <v>1.9225484084542897E-6</v>
      </c>
      <c r="BP76">
        <f>('2000 250 200 15 PP'!BP76-'2000 250 200 0 PP'!BP76)^2</f>
        <v>7.2624603367748548E-7</v>
      </c>
      <c r="BQ76">
        <f>('2000 250 200 15 PP'!BQ76-'2000 250 200 0 PP'!BQ76)^2</f>
        <v>3.6991889804534511E-7</v>
      </c>
      <c r="BR76">
        <f>('2000 250 200 15 PP'!BR76-'2000 250 200 0 PP'!BR76)^2</f>
        <v>2.0901217355901952E-7</v>
      </c>
      <c r="BS76">
        <f>('2000 250 200 15 PP'!BS76-'2000 250 200 0 PP'!BS76)^2</f>
        <v>6.9909330983605597E-6</v>
      </c>
      <c r="BT76">
        <f>('2000 250 200 15 PP'!BT76-'2000 250 200 0 PP'!BT76)^2</f>
        <v>1.8079707558861352E-6</v>
      </c>
      <c r="BU76">
        <f>('2000 250 200 15 PP'!BU76-'2000 250 200 0 PP'!BU76)^2</f>
        <v>4.3399007755320955E-7</v>
      </c>
      <c r="BV76">
        <f>('2000 250 200 15 PP'!BV76-'2000 250 200 0 PP'!BV76)^2</f>
        <v>1.3033528115985009E-7</v>
      </c>
      <c r="BW76">
        <f>('2000 250 200 15 PP'!BW76-'2000 250 200 0 PP'!BW76)^2</f>
        <v>6.0979304169322254E-8</v>
      </c>
      <c r="BX76">
        <f>('2000 250 200 15 PP'!BX76-'2000 250 200 0 PP'!BX76)^2</f>
        <v>2.0260640323242573E-6</v>
      </c>
      <c r="BY76">
        <f>('2000 250 200 15 PP'!BY76-'2000 250 200 0 PP'!BY76)^2</f>
        <v>5.6492668830461043E-7</v>
      </c>
      <c r="BZ76">
        <f>('2000 250 200 15 PP'!BZ76-'2000 250 200 0 PP'!BZ76)^2</f>
        <v>1.1960134726049712E-7</v>
      </c>
      <c r="CA76">
        <f>('2000 250 200 15 PP'!CA76-'2000 250 200 0 PP'!CA76)^2</f>
        <v>2.5056401330111214E-8</v>
      </c>
      <c r="CB76">
        <f>('2000 250 200 15 PP'!CB76-'2000 250 200 0 PP'!CB76)^2</f>
        <v>6.0544794337556807E-7</v>
      </c>
      <c r="CC76">
        <f>('2000 250 200 15 PP'!CC76-'2000 250 200 0 PP'!CC76)^2</f>
        <v>2.0237433755745468E-7</v>
      </c>
      <c r="CD76">
        <f>('2000 250 200 15 PP'!CD76-'2000 250 200 0 PP'!CD76)^2</f>
        <v>4.3041239327209186E-8</v>
      </c>
      <c r="CE76">
        <f>('2000 250 200 15 PP'!CE76-'2000 250 200 0 PP'!CE76)^2</f>
        <v>1.6838128247389407E-7</v>
      </c>
      <c r="CF76">
        <f>('2000 250 200 15 PP'!CF76-'2000 250 200 0 PP'!CF76)^2</f>
        <v>7.6353161964035366E-8</v>
      </c>
      <c r="CG76">
        <f>('2000 250 200 15 PP'!CG76-'2000 250 200 0 PP'!CG76)^2</f>
        <v>3.6892737061384078E-8</v>
      </c>
    </row>
    <row r="77" spans="1:85">
      <c r="A77">
        <f>'2000 250 200 1'!A78</f>
        <v>74</v>
      </c>
      <c r="B77">
        <f t="shared" si="8"/>
        <v>-740</v>
      </c>
      <c r="C77">
        <f>'2000 250 200 1'!B78</f>
        <v>5.1609999999999996</v>
      </c>
      <c r="D77">
        <f t="shared" si="9"/>
        <v>0.71273385906995179</v>
      </c>
      <c r="E77">
        <f>(2*('2000 250 200 15 PP'!E77-'2000 250 200 0 PP'!E77)/('2000 250 200 15 PP'!E77+'2000 250 200 0 PP'!E77))^2</f>
        <v>1.1689678335372339E-2</v>
      </c>
      <c r="F77">
        <f>(2*('2000 250 200 15 PP'!F77-'2000 250 200 0 PP'!F77)/('2000 250 200 15 PP'!F77+'2000 250 200 0 PP'!F77))^2</f>
        <v>4.0461256604601174E-3</v>
      </c>
      <c r="G77">
        <f>(2*('2000 250 200 15 PP'!G77-'2000 250 200 0 PP'!G77)/('2000 250 200 15 PP'!G77+'2000 250 200 0 PP'!G77))^2</f>
        <v>1.6813350614911741E-3</v>
      </c>
      <c r="H77">
        <f>(2*('2000 250 200 15 PP'!H77-'2000 250 200 0 PP'!H77)/('2000 250 200 15 PP'!H77+'2000 250 200 0 PP'!H77))^2</f>
        <v>8.0168162251694495E-4</v>
      </c>
      <c r="I77">
        <f>(2*('2000 250 200 15 PP'!I77-'2000 250 200 0 PP'!I77)/('2000 250 200 15 PP'!I77+'2000 250 200 0 PP'!I77))^2</f>
        <v>4.0887259650121508E-4</v>
      </c>
      <c r="J77">
        <f>(2*('2000 250 200 15 PP'!J77-'2000 250 200 0 PP'!J77)/('2000 250 200 15 PP'!J77+'2000 250 200 0 PP'!J77))^2</f>
        <v>2.1270666446034027E-4</v>
      </c>
      <c r="K77">
        <f>(2*('2000 250 200 15 PP'!K77-'2000 250 200 0 PP'!K77)/('2000 250 200 15 PP'!K77+'2000 250 200 0 PP'!K77))^2</f>
        <v>1.1142671730824213E-4</v>
      </c>
      <c r="L77">
        <f>(2*('2000 250 200 15 PP'!L77-'2000 250 200 0 PP'!L77)/('2000 250 200 15 PP'!L77+'2000 250 200 0 PP'!L77))^2</f>
        <v>5.9912866573179356E-5</v>
      </c>
      <c r="M77">
        <f>(2*('2000 250 200 15 PP'!M77-'2000 250 200 0 PP'!M77)/('2000 250 200 15 PP'!M77+'2000 250 200 0 PP'!M77))^2</f>
        <v>3.4462826820448672E-5</v>
      </c>
      <c r="N77">
        <f>(2*('2000 250 200 15 PP'!N77-'2000 250 200 0 PP'!N77)/('2000 250 200 15 PP'!N77+'2000 250 200 0 PP'!N77))^2</f>
        <v>0.1180757705544507</v>
      </c>
      <c r="O77">
        <f>(2*('2000 250 200 15 PP'!O77-'2000 250 200 0 PP'!O77)/('2000 250 200 15 PP'!O77+'2000 250 200 0 PP'!O77))^2</f>
        <v>2.7672024175604097E-2</v>
      </c>
      <c r="P77">
        <f>(2*('2000 250 200 15 PP'!P77-'2000 250 200 0 PP'!P77)/('2000 250 200 15 PP'!P77+'2000 250 200 0 PP'!P77))^2</f>
        <v>8.3289890494626442E-3</v>
      </c>
      <c r="Q77">
        <f>(2*('2000 250 200 15 PP'!Q77-'2000 250 200 0 PP'!Q77)/('2000 250 200 15 PP'!Q77+'2000 250 200 0 PP'!Q77))^2</f>
        <v>3.2828843700554704E-3</v>
      </c>
      <c r="R77">
        <f>(2*('2000 250 200 15 PP'!R77-'2000 250 200 0 PP'!R77)/('2000 250 200 15 PP'!R77+'2000 250 200 0 PP'!R77))^2</f>
        <v>1.5379354520738257E-3</v>
      </c>
      <c r="S77">
        <f>(2*('2000 250 200 15 PP'!S77-'2000 250 200 0 PP'!S77)/('2000 250 200 15 PP'!S77+'2000 250 200 0 PP'!S77))^2</f>
        <v>7.7498439822311479E-4</v>
      </c>
      <c r="T77">
        <f>(2*('2000 250 200 15 PP'!T77-'2000 250 200 0 PP'!T77)/('2000 250 200 15 PP'!T77+'2000 250 200 0 PP'!T77))^2</f>
        <v>3.9548150204934425E-4</v>
      </c>
      <c r="U77">
        <f>(2*('2000 250 200 15 PP'!U77-'2000 250 200 0 PP'!U77)/('2000 250 200 15 PP'!U77+'2000 250 200 0 PP'!U77))^2</f>
        <v>2.000098101344031E-4</v>
      </c>
      <c r="V77">
        <f>(2*('2000 250 200 15 PP'!V77-'2000 250 200 0 PP'!V77)/('2000 250 200 15 PP'!V77+'2000 250 200 0 PP'!V77))^2</f>
        <v>16.298671673268775</v>
      </c>
      <c r="W77">
        <f>(2*('2000 250 200 15 PP'!W77-'2000 250 200 0 PP'!W77)/('2000 250 200 15 PP'!W77+'2000 250 200 0 PP'!W77))^2</f>
        <v>0.9754783158145196</v>
      </c>
      <c r="X77">
        <f>(2*('2000 250 200 15 PP'!X77-'2000 250 200 0 PP'!X77)/('2000 250 200 15 PP'!X77+'2000 250 200 0 PP'!X77))^2</f>
        <v>9.4903531189353185E-2</v>
      </c>
      <c r="Y77">
        <f>(2*('2000 250 200 15 PP'!Y77-'2000 250 200 0 PP'!Y77)/('2000 250 200 15 PP'!Y77+'2000 250 200 0 PP'!Y77))^2</f>
        <v>1.9409048859567981E-2</v>
      </c>
      <c r="Z77">
        <f>(2*('2000 250 200 15 PP'!Z77-'2000 250 200 0 PP'!Z77)/('2000 250 200 15 PP'!Z77+'2000 250 200 0 PP'!Z77))^2</f>
        <v>6.5474235812047858E-3</v>
      </c>
      <c r="AA77">
        <f>(2*('2000 250 200 15 PP'!AA77-'2000 250 200 0 PP'!AA77)/('2000 250 200 15 PP'!AA77+'2000 250 200 0 PP'!AA77))^2</f>
        <v>2.8500887048268746E-3</v>
      </c>
      <c r="AB77">
        <f>(2*('2000 250 200 15 PP'!AB77-'2000 250 200 0 PP'!AB77)/('2000 250 200 15 PP'!AB77+'2000 250 200 0 PP'!AB77))^2</f>
        <v>1.371879893243038E-3</v>
      </c>
      <c r="AC77">
        <f>(2*('2000 250 200 15 PP'!AC77-'2000 250 200 0 PP'!AC77)/('2000 250 200 15 PP'!AC77+'2000 250 200 0 PP'!AC77))^2</f>
        <v>9.6363660358262457</v>
      </c>
      <c r="AD77">
        <f>(2*('2000 250 200 15 PP'!AD77-'2000 250 200 0 PP'!AD77)/('2000 250 200 15 PP'!AD77+'2000 250 200 0 PP'!AD77))^2</f>
        <v>1.2166634350660095</v>
      </c>
      <c r="AE77">
        <f>(2*('2000 250 200 15 PP'!AE77-'2000 250 200 0 PP'!AE77)/('2000 250 200 15 PP'!AE77+'2000 250 200 0 PP'!AE77))^2</f>
        <v>0.93075292338613003</v>
      </c>
      <c r="AF77">
        <f>(2*('2000 250 200 15 PP'!AF77-'2000 250 200 0 PP'!AF77)/('2000 250 200 15 PP'!AF77+'2000 250 200 0 PP'!AF77))^2</f>
        <v>4.8497324039801191</v>
      </c>
      <c r="AG77">
        <f>(2*('2000 250 200 15 PP'!AG77-'2000 250 200 0 PP'!AG77)/('2000 250 200 15 PP'!AG77+'2000 250 200 0 PP'!AG77))^2</f>
        <v>7.02660754883878E-2</v>
      </c>
      <c r="AH77">
        <f>(2*('2000 250 200 15 PP'!AH77-'2000 250 200 0 PP'!AH77)/('2000 250 200 15 PP'!AH77+'2000 250 200 0 PP'!AH77))^2</f>
        <v>1.4717324389913643E-2</v>
      </c>
      <c r="AI77">
        <f>(2*('2000 250 200 15 PP'!AI77-'2000 250 200 0 PP'!AI77)/('2000 250 200 15 PP'!AI77+'2000 250 200 0 PP'!AI77))^2</f>
        <v>211.67525554891651</v>
      </c>
      <c r="AJ77">
        <f>(2*('2000 250 200 15 PP'!AJ77-'2000 250 200 0 PP'!AJ77)/('2000 250 200 15 PP'!AJ77+'2000 250 200 0 PP'!AJ77))^2</f>
        <v>1.5024300277204614</v>
      </c>
      <c r="AK77">
        <f>(2*('2000 250 200 15 PP'!AK77-'2000 250 200 0 PP'!AK77)/('2000 250 200 15 PP'!AK77+'2000 250 200 0 PP'!AK77))^2</f>
        <v>0.17656734161551188</v>
      </c>
      <c r="AL77">
        <f>(2*('2000 250 200 15 PP'!AL77-'2000 250 200 0 PP'!AL77)/('2000 250 200 15 PP'!AL77+'2000 250 200 0 PP'!AL77))^2</f>
        <v>7.5051371236718359E-2</v>
      </c>
      <c r="AM77">
        <f>(2*('2000 250 200 15 PP'!AM77-'2000 250 200 0 PP'!AM77)/('2000 250 200 15 PP'!AM77+'2000 250 200 0 PP'!AM77))^2</f>
        <v>0.13088679298550468</v>
      </c>
      <c r="AN77">
        <f>(2*('2000 250 200 15 PP'!AN77-'2000 250 200 0 PP'!AN77)/('2000 250 200 15 PP'!AN77+'2000 250 200 0 PP'!AN77))^2</f>
        <v>2.4170115394921465</v>
      </c>
      <c r="AO77">
        <f>(2*('2000 250 200 15 PP'!AO77-'2000 250 200 0 PP'!AO77)/('2000 250 200 15 PP'!AO77+'2000 250 200 0 PP'!AO77))^2</f>
        <v>116.7030428136992</v>
      </c>
      <c r="AP77">
        <f>(2*('2000 250 200 15 PP'!AP77-'2000 250 200 0 PP'!AP77)/('2000 250 200 15 PP'!AP77+'2000 250 200 0 PP'!AP77))^2</f>
        <v>0.43129345797841473</v>
      </c>
      <c r="AQ77">
        <f>(2*('2000 250 200 15 PP'!AQ77-'2000 250 200 0 PP'!AQ77)/('2000 250 200 15 PP'!AQ77+'2000 250 200 0 PP'!AQ77))^2</f>
        <v>4.8415680350504454E-2</v>
      </c>
      <c r="AR77">
        <f>(2*('2000 250 200 15 PP'!AR77-'2000 250 200 0 PP'!AR77)/('2000 250 200 15 PP'!AR77+'2000 250 200 0 PP'!AR77))^2</f>
        <v>0.94774167745206062</v>
      </c>
      <c r="AS77">
        <f>(2*('2000 250 200 15 PP'!AS77-'2000 250 200 0 PP'!AS77)/('2000 250 200 15 PP'!AS77+'2000 250 200 0 PP'!AS77))^2</f>
        <v>1.1074454778757972</v>
      </c>
      <c r="AT77">
        <f>(2*('2000 250 200 15 PP'!AT77-'2000 250 200 0 PP'!AT77)/('2000 250 200 15 PP'!AT77+'2000 250 200 0 PP'!AT77))^2</f>
        <v>41808.968772083441</v>
      </c>
      <c r="AU77">
        <f>(2*('2000 250 200 15 PP'!AU77-'2000 250 200 0 PP'!AU77)/('2000 250 200 15 PP'!AU77+'2000 250 200 0 PP'!AU77))^2</f>
        <v>0.83927303373403994</v>
      </c>
      <c r="AV77">
        <f>(2*('2000 250 200 15 PP'!AV77-'2000 250 200 0 PP'!AV77)/('2000 250 200 15 PP'!AV77+'2000 250 200 0 PP'!AV77))^2</f>
        <v>0.4657037748281127</v>
      </c>
      <c r="AW77">
        <f>(2*('2000 250 200 15 PP'!AW77-'2000 250 200 0 PP'!AW77)/('2000 250 200 15 PP'!AW77+'2000 250 200 0 PP'!AW77))^2</f>
        <v>2.3651813335172256</v>
      </c>
      <c r="AX77">
        <f>('2000 250 200 15 PP'!AX77-'2000 250 200 0 PP'!AX77)^2</f>
        <v>4.8980608083505704E-4</v>
      </c>
      <c r="AY77">
        <f>('2000 250 200 15 PP'!AY77-'2000 250 200 0 PP'!AY77)^2</f>
        <v>1.254290782750223E-4</v>
      </c>
      <c r="AZ77">
        <f>('2000 250 200 15 PP'!AZ77-'2000 250 200 0 PP'!AZ77)^2</f>
        <v>3.927885380403403E-5</v>
      </c>
      <c r="BA77">
        <f>('2000 250 200 15 PP'!BA77-'2000 250 200 0 PP'!BA77)^2</f>
        <v>1.589265375832054E-5</v>
      </c>
      <c r="BB77">
        <f>('2000 250 200 15 PP'!BB77-'2000 250 200 0 PP'!BB77)^2</f>
        <v>7.6798469258732304E-6</v>
      </c>
      <c r="BC77">
        <f>('2000 250 200 15 PP'!BC77-'2000 250 200 0 PP'!BC77)^2</f>
        <v>3.9176861267164514E-6</v>
      </c>
      <c r="BD77">
        <f>('2000 250 200 15 PP'!BD77-'2000 250 200 0 PP'!BD77)^2</f>
        <v>1.9143740367821537E-6</v>
      </c>
      <c r="BE77">
        <f>('2000 250 200 15 PP'!BE77-'2000 250 200 0 PP'!BE77)^2</f>
        <v>8.459374384088665E-7</v>
      </c>
      <c r="BF77">
        <f>('2000 250 200 15 PP'!BF77-'2000 250 200 0 PP'!BF77)^2</f>
        <v>1.3029532926571961E-4</v>
      </c>
      <c r="BG77">
        <f>('2000 250 200 15 PP'!BG77-'2000 250 200 0 PP'!BG77)^2</f>
        <v>3.3038954468285845E-5</v>
      </c>
      <c r="BH77">
        <f>('2000 250 200 15 PP'!BH77-'2000 250 200 0 PP'!BH77)^2</f>
        <v>9.7249444552377942E-6</v>
      </c>
      <c r="BI77">
        <f>('2000 250 200 15 PP'!BI77-'2000 250 200 0 PP'!BI77)^2</f>
        <v>3.7515414854251335E-6</v>
      </c>
      <c r="BJ77">
        <f>('2000 250 200 15 PP'!BJ77-'2000 250 200 0 PP'!BJ77)^2</f>
        <v>1.8186923448821874E-6</v>
      </c>
      <c r="BK77">
        <f>('2000 250 200 15 PP'!BK77-'2000 250 200 0 PP'!BK77)^2</f>
        <v>9.6486718593267469E-7</v>
      </c>
      <c r="BL77">
        <f>('2000 250 200 15 PP'!BL77-'2000 250 200 0 PP'!BL77)^2</f>
        <v>4.9475160519046712E-7</v>
      </c>
      <c r="BM77">
        <f>('2000 250 200 15 PP'!BM77-'2000 250 200 0 PP'!BM77)^2</f>
        <v>3.1250003193620634E-5</v>
      </c>
      <c r="BN77">
        <f>('2000 250 200 15 PP'!BN77-'2000 250 200 0 PP'!BN77)^2</f>
        <v>7.7951514191563568E-6</v>
      </c>
      <c r="BO77">
        <f>('2000 250 200 15 PP'!BO77-'2000 250 200 0 PP'!BO77)^2</f>
        <v>2.0393826645069337E-6</v>
      </c>
      <c r="BP77">
        <f>('2000 250 200 15 PP'!BP77-'2000 250 200 0 PP'!BP77)^2</f>
        <v>6.9224485728617072E-7</v>
      </c>
      <c r="BQ77">
        <f>('2000 250 200 15 PP'!BQ77-'2000 250 200 0 PP'!BQ77)^2</f>
        <v>3.2164559661330282E-7</v>
      </c>
      <c r="BR77">
        <f>('2000 250 200 15 PP'!BR77-'2000 250 200 0 PP'!BR77)^2</f>
        <v>1.78454669831462E-7</v>
      </c>
      <c r="BS77">
        <f>('2000 250 200 15 PP'!BS77-'2000 250 200 0 PP'!BS77)^2</f>
        <v>8.2079907080887654E-6</v>
      </c>
      <c r="BT77">
        <f>('2000 250 200 15 PP'!BT77-'2000 250 200 0 PP'!BT77)^2</f>
        <v>2.081618379677498E-6</v>
      </c>
      <c r="BU77">
        <f>('2000 250 200 15 PP'!BU77-'2000 250 200 0 PP'!BU77)^2</f>
        <v>4.7361989076298282E-7</v>
      </c>
      <c r="BV77">
        <f>('2000 250 200 15 PP'!BV77-'2000 250 200 0 PP'!BV77)^2</f>
        <v>1.2731414762106539E-7</v>
      </c>
      <c r="BW77">
        <f>('2000 250 200 15 PP'!BW77-'2000 250 200 0 PP'!BW77)^2</f>
        <v>5.0594261876887011E-8</v>
      </c>
      <c r="BX77">
        <f>('2000 250 200 15 PP'!BX77-'2000 250 200 0 PP'!BX77)^2</f>
        <v>2.3562968261757914E-6</v>
      </c>
      <c r="BY77">
        <f>('2000 250 200 15 PP'!BY77-'2000 250 200 0 PP'!BY77)^2</f>
        <v>6.5459215933407052E-7</v>
      </c>
      <c r="BZ77">
        <f>('2000 250 200 15 PP'!BZ77-'2000 250 200 0 PP'!BZ77)^2</f>
        <v>1.3633822804899503E-7</v>
      </c>
      <c r="CA77">
        <f>('2000 250 200 15 PP'!CA77-'2000 250 200 0 PP'!CA77)^2</f>
        <v>2.7357428073711043E-8</v>
      </c>
      <c r="CB77">
        <f>('2000 250 200 15 PP'!CB77-'2000 250 200 0 PP'!CB77)^2</f>
        <v>6.9137900180472409E-7</v>
      </c>
      <c r="CC77">
        <f>('2000 250 200 15 PP'!CC77-'2000 250 200 0 PP'!CC77)^2</f>
        <v>2.3251938150207015E-7</v>
      </c>
      <c r="CD77">
        <f>('2000 250 200 15 PP'!CD77-'2000 250 200 0 PP'!CD77)^2</f>
        <v>4.9492228531277875E-8</v>
      </c>
      <c r="CE77">
        <f>('2000 250 200 15 PP'!CE77-'2000 250 200 0 PP'!CE77)^2</f>
        <v>1.8627397996413403E-7</v>
      </c>
      <c r="CF77">
        <f>('2000 250 200 15 PP'!CF77-'2000 250 200 0 PP'!CF77)^2</f>
        <v>8.6102484001596903E-8</v>
      </c>
      <c r="CG77">
        <f>('2000 250 200 15 PP'!CG77-'2000 250 200 0 PP'!CG77)^2</f>
        <v>3.8428501131217867E-8</v>
      </c>
    </row>
    <row r="78" spans="1:85">
      <c r="A78">
        <f>'2000 250 200 1'!A79</f>
        <v>75</v>
      </c>
      <c r="B78">
        <f t="shared" si="8"/>
        <v>-750</v>
      </c>
      <c r="C78">
        <f>'2000 250 200 1'!B79</f>
        <v>5.7930000000000001</v>
      </c>
      <c r="D78">
        <f t="shared" si="9"/>
        <v>0.76290352849905718</v>
      </c>
      <c r="E78">
        <f>(2*('2000 250 200 15 PP'!E78-'2000 250 200 0 PP'!E78)/('2000 250 200 15 PP'!E78+'2000 250 200 0 PP'!E78))^2</f>
        <v>1.4049708168186289E-2</v>
      </c>
      <c r="F78">
        <f>(2*('2000 250 200 15 PP'!F78-'2000 250 200 0 PP'!F78)/('2000 250 200 15 PP'!F78+'2000 250 200 0 PP'!F78))^2</f>
        <v>4.6888881511558574E-3</v>
      </c>
      <c r="G78">
        <f>(2*('2000 250 200 15 PP'!G78-'2000 250 200 0 PP'!G78)/('2000 250 200 15 PP'!G78+'2000 250 200 0 PP'!G78))^2</f>
        <v>1.89023155557256E-3</v>
      </c>
      <c r="H78">
        <f>(2*('2000 250 200 15 PP'!H78-'2000 250 200 0 PP'!H78)/('2000 250 200 15 PP'!H78+'2000 250 200 0 PP'!H78))^2</f>
        <v>8.9133333525791281E-4</v>
      </c>
      <c r="I78">
        <f>(2*('2000 250 200 15 PP'!I78-'2000 250 200 0 PP'!I78)/('2000 250 200 15 PP'!I78+'2000 250 200 0 PP'!I78))^2</f>
        <v>4.5965903272355592E-4</v>
      </c>
      <c r="J78">
        <f>(2*('2000 250 200 15 PP'!J78-'2000 250 200 0 PP'!J78)/('2000 250 200 15 PP'!J78+'2000 250 200 0 PP'!J78))^2</f>
        <v>2.4621584170048946E-4</v>
      </c>
      <c r="K78">
        <f>(2*('2000 250 200 15 PP'!K78-'2000 250 200 0 PP'!K78)/('2000 250 200 15 PP'!K78+'2000 250 200 0 PP'!K78))^2</f>
        <v>1.3360444367385233E-4</v>
      </c>
      <c r="L78">
        <f>(2*('2000 250 200 15 PP'!L78-'2000 250 200 0 PP'!L78)/('2000 250 200 15 PP'!L78+'2000 250 200 0 PP'!L78))^2</f>
        <v>7.3549914906867033E-5</v>
      </c>
      <c r="M78">
        <f>(2*('2000 250 200 15 PP'!M78-'2000 250 200 0 PP'!M78)/('2000 250 200 15 PP'!M78+'2000 250 200 0 PP'!M78))^2</f>
        <v>4.2126933358200796E-5</v>
      </c>
      <c r="N78">
        <f>(2*('2000 250 200 15 PP'!N78-'2000 250 200 0 PP'!N78)/('2000 250 200 15 PP'!N78+'2000 250 200 0 PP'!N78))^2</f>
        <v>0.16514590191017006</v>
      </c>
      <c r="O78">
        <f>(2*('2000 250 200 15 PP'!O78-'2000 250 200 0 PP'!O78)/('2000 250 200 15 PP'!O78+'2000 250 200 0 PP'!O78))^2</f>
        <v>3.7871492028248049E-2</v>
      </c>
      <c r="P78">
        <f>(2*('2000 250 200 15 PP'!P78-'2000 250 200 0 PP'!P78)/('2000 250 200 15 PP'!P78+'2000 250 200 0 PP'!P78))^2</f>
        <v>1.0707247625180176E-2</v>
      </c>
      <c r="Q78">
        <f>(2*('2000 250 200 15 PP'!Q78-'2000 250 200 0 PP'!Q78)/('2000 250 200 15 PP'!Q78+'2000 250 200 0 PP'!Q78))^2</f>
        <v>3.9864872544125877E-3</v>
      </c>
      <c r="R78">
        <f>(2*('2000 250 200 15 PP'!R78-'2000 250 200 0 PP'!R78)/('2000 250 200 15 PP'!R78+'2000 250 200 0 PP'!R78))^2</f>
        <v>1.8141259360062467E-3</v>
      </c>
      <c r="S78">
        <f>(2*('2000 250 200 15 PP'!S78-'2000 250 200 0 PP'!S78)/('2000 250 200 15 PP'!S78+'2000 250 200 0 PP'!S78))^2</f>
        <v>9.1947725311165396E-4</v>
      </c>
      <c r="T78">
        <f>(2*('2000 250 200 15 PP'!T78-'2000 250 200 0 PP'!T78)/('2000 250 200 15 PP'!T78+'2000 250 200 0 PP'!T78))^2</f>
        <v>4.8538971095727094E-4</v>
      </c>
      <c r="U78">
        <f>(2*('2000 250 200 15 PP'!U78-'2000 250 200 0 PP'!U78)/('2000 250 200 15 PP'!U78+'2000 250 200 0 PP'!U78))^2</f>
        <v>2.569301373329555E-4</v>
      </c>
      <c r="V78">
        <f>(2*('2000 250 200 15 PP'!V78-'2000 250 200 0 PP'!V78)/('2000 250 200 15 PP'!V78+'2000 250 200 0 PP'!V78))^2</f>
        <v>20.57124146647293</v>
      </c>
      <c r="W78">
        <f>(2*('2000 250 200 15 PP'!W78-'2000 250 200 0 PP'!W78)/('2000 250 200 15 PP'!W78+'2000 250 200 0 PP'!W78))^2</f>
        <v>2.1745124585881297</v>
      </c>
      <c r="X78">
        <f>(2*('2000 250 200 15 PP'!X78-'2000 250 200 0 PP'!X78)/('2000 250 200 15 PP'!X78+'2000 250 200 0 PP'!X78))^2</f>
        <v>0.18177212220864764</v>
      </c>
      <c r="Y78">
        <f>(2*('2000 250 200 15 PP'!Y78-'2000 250 200 0 PP'!Y78)/('2000 250 200 15 PP'!Y78+'2000 250 200 0 PP'!Y78))^2</f>
        <v>3.0713233503089573E-2</v>
      </c>
      <c r="Z78">
        <f>(2*('2000 250 200 15 PP'!Z78-'2000 250 200 0 PP'!Z78)/('2000 250 200 15 PP'!Z78+'2000 250 200 0 PP'!Z78))^2</f>
        <v>9.0332278749281208E-3</v>
      </c>
      <c r="AA78">
        <f>(2*('2000 250 200 15 PP'!AA78-'2000 250 200 0 PP'!AA78)/('2000 250 200 15 PP'!AA78+'2000 250 200 0 PP'!AA78))^2</f>
        <v>3.6681743248477669E-3</v>
      </c>
      <c r="AB78">
        <f>(2*('2000 250 200 15 PP'!AB78-'2000 250 200 0 PP'!AB78)/('2000 250 200 15 PP'!AB78+'2000 250 200 0 PP'!AB78))^2</f>
        <v>1.7533896959226072E-3</v>
      </c>
      <c r="AC78">
        <f>(2*('2000 250 200 15 PP'!AC78-'2000 250 200 0 PP'!AC78)/('2000 250 200 15 PP'!AC78+'2000 250 200 0 PP'!AC78))^2</f>
        <v>78.685603038420254</v>
      </c>
      <c r="AD78">
        <f>(2*('2000 250 200 15 PP'!AD78-'2000 250 200 0 PP'!AD78)/('2000 250 200 15 PP'!AD78+'2000 250 200 0 PP'!AD78))^2</f>
        <v>2.0904343739804307</v>
      </c>
      <c r="AE78">
        <f>(2*('2000 250 200 15 PP'!AE78-'2000 250 200 0 PP'!AE78)/('2000 250 200 15 PP'!AE78+'2000 250 200 0 PP'!AE78))^2</f>
        <v>0.7609189094107992</v>
      </c>
      <c r="AF78">
        <f>(2*('2000 250 200 15 PP'!AF78-'2000 250 200 0 PP'!AF78)/('2000 250 200 15 PP'!AF78+'2000 250 200 0 PP'!AF78))^2</f>
        <v>4.9798141313978634</v>
      </c>
      <c r="AG78">
        <f>(2*('2000 250 200 15 PP'!AG78-'2000 250 200 0 PP'!AG78)/('2000 250 200 15 PP'!AG78+'2000 250 200 0 PP'!AG78))^2</f>
        <v>0.24062197018626122</v>
      </c>
      <c r="AH78">
        <f>(2*('2000 250 200 15 PP'!AH78-'2000 250 200 0 PP'!AH78)/('2000 250 200 15 PP'!AH78+'2000 250 200 0 PP'!AH78))^2</f>
        <v>2.694999606974724E-2</v>
      </c>
      <c r="AI78">
        <f>(2*('2000 250 200 15 PP'!AI78-'2000 250 200 0 PP'!AI78)/('2000 250 200 15 PP'!AI78+'2000 250 200 0 PP'!AI78))^2</f>
        <v>13.443125831484288</v>
      </c>
      <c r="AJ78">
        <f>(2*('2000 250 200 15 PP'!AJ78-'2000 250 200 0 PP'!AJ78)/('2000 250 200 15 PP'!AJ78+'2000 250 200 0 PP'!AJ78))^2</f>
        <v>6.7531026083667047</v>
      </c>
      <c r="AK78">
        <f>(2*('2000 250 200 15 PP'!AK78-'2000 250 200 0 PP'!AK78)/('2000 250 200 15 PP'!AK78+'2000 250 200 0 PP'!AK78))^2</f>
        <v>0.33334743021105107</v>
      </c>
      <c r="AL78">
        <f>(2*('2000 250 200 15 PP'!AL78-'2000 250 200 0 PP'!AL78)/('2000 250 200 15 PP'!AL78+'2000 250 200 0 PP'!AL78))^2</f>
        <v>9.5253957647691651E-2</v>
      </c>
      <c r="AM78">
        <f>(2*('2000 250 200 15 PP'!AM78-'2000 250 200 0 PP'!AM78)/('2000 250 200 15 PP'!AM78+'2000 250 200 0 PP'!AM78))^2</f>
        <v>7.2409479164093696E-2</v>
      </c>
      <c r="AN78">
        <f>(2*('2000 250 200 15 PP'!AN78-'2000 250 200 0 PP'!AN78)/('2000 250 200 15 PP'!AN78+'2000 250 200 0 PP'!AN78))^2</f>
        <v>2.0021335425450775</v>
      </c>
      <c r="AO78">
        <f>(2*('2000 250 200 15 PP'!AO78-'2000 250 200 0 PP'!AO78)/('2000 250 200 15 PP'!AO78+'2000 250 200 0 PP'!AO78))^2</f>
        <v>6.3720767023807356</v>
      </c>
      <c r="AP78">
        <f>(2*('2000 250 200 15 PP'!AP78-'2000 250 200 0 PP'!AP78)/('2000 250 200 15 PP'!AP78+'2000 250 200 0 PP'!AP78))^2</f>
        <v>1.7920476501697413</v>
      </c>
      <c r="AQ78">
        <f>(2*('2000 250 200 15 PP'!AQ78-'2000 250 200 0 PP'!AQ78)/('2000 250 200 15 PP'!AQ78+'2000 250 200 0 PP'!AQ78))^2</f>
        <v>0.12503787020713791</v>
      </c>
      <c r="AR78">
        <f>(2*('2000 250 200 15 PP'!AR78-'2000 250 200 0 PP'!AR78)/('2000 250 200 15 PP'!AR78+'2000 250 200 0 PP'!AR78))^2</f>
        <v>1.1571577459409594</v>
      </c>
      <c r="AS78">
        <f>(2*('2000 250 200 15 PP'!AS78-'2000 250 200 0 PP'!AS78)/('2000 250 200 15 PP'!AS78+'2000 250 200 0 PP'!AS78))^2</f>
        <v>0.97357465303075907</v>
      </c>
      <c r="AT78">
        <f>(2*('2000 250 200 15 PP'!AT78-'2000 250 200 0 PP'!AT78)/('2000 250 200 15 PP'!AT78+'2000 250 200 0 PP'!AT78))^2</f>
        <v>7.1456697485403069</v>
      </c>
      <c r="AU78">
        <f>(2*('2000 250 200 15 PP'!AU78-'2000 250 200 0 PP'!AU78)/('2000 250 200 15 PP'!AU78+'2000 250 200 0 PP'!AU78))^2</f>
        <v>1.3633703317757058</v>
      </c>
      <c r="AV78">
        <f>(2*('2000 250 200 15 PP'!AV78-'2000 250 200 0 PP'!AV78)/('2000 250 200 15 PP'!AV78+'2000 250 200 0 PP'!AV78))^2</f>
        <v>0.54128628215488128</v>
      </c>
      <c r="AW78">
        <f>(2*('2000 250 200 15 PP'!AW78-'2000 250 200 0 PP'!AW78)/('2000 250 200 15 PP'!AW78+'2000 250 200 0 PP'!AW78))^2</f>
        <v>25.076587881151138</v>
      </c>
      <c r="AX78">
        <f>('2000 250 200 15 PP'!AX78-'2000 250 200 0 PP'!AX78)^2</f>
        <v>6.2124017098166406E-4</v>
      </c>
      <c r="AY78">
        <f>('2000 250 200 15 PP'!AY78-'2000 250 200 0 PP'!AY78)^2</f>
        <v>1.5395434396579843E-4</v>
      </c>
      <c r="AZ78">
        <f>('2000 250 200 15 PP'!AZ78-'2000 250 200 0 PP'!AZ78)^2</f>
        <v>4.5459499315036318E-5</v>
      </c>
      <c r="BA78">
        <f>('2000 250 200 15 PP'!BA78-'2000 250 200 0 PP'!BA78)^2</f>
        <v>1.7268005565786054E-5</v>
      </c>
      <c r="BB78">
        <f>('2000 250 200 15 PP'!BB78-'2000 250 200 0 PP'!BB78)^2</f>
        <v>8.0277096106595644E-6</v>
      </c>
      <c r="BC78">
        <f>('2000 250 200 15 PP'!BC78-'2000 250 200 0 PP'!BC78)^2</f>
        <v>4.1400933413069756E-6</v>
      </c>
      <c r="BD78">
        <f>('2000 250 200 15 PP'!BD78-'2000 250 200 0 PP'!BD78)^2</f>
        <v>2.1555377349954977E-6</v>
      </c>
      <c r="BE78">
        <f>('2000 250 200 15 PP'!BE78-'2000 250 200 0 PP'!BE78)^2</f>
        <v>1.0549411240248095E-6</v>
      </c>
      <c r="BF78">
        <f>('2000 250 200 15 PP'!BF78-'2000 250 200 0 PP'!BF78)^2</f>
        <v>1.583031755718424E-4</v>
      </c>
      <c r="BG78">
        <f>('2000 250 200 15 PP'!BG78-'2000 250 200 0 PP'!BG78)^2</f>
        <v>3.8850884668110262E-5</v>
      </c>
      <c r="BH78">
        <f>('2000 250 200 15 PP'!BH78-'2000 250 200 0 PP'!BH78)^2</f>
        <v>1.0744645824828651E-5</v>
      </c>
      <c r="BI78">
        <f>('2000 250 200 15 PP'!BI78-'2000 250 200 0 PP'!BI78)^2</f>
        <v>3.8284207666965387E-6</v>
      </c>
      <c r="BJ78">
        <f>('2000 250 200 15 PP'!BJ78-'2000 250 200 0 PP'!BJ78)^2</f>
        <v>1.7349781528920806E-6</v>
      </c>
      <c r="BK78">
        <f>('2000 250 200 15 PP'!BK78-'2000 250 200 0 PP'!BK78)^2</f>
        <v>9.0964608517882383E-7</v>
      </c>
      <c r="BL78">
        <f>('2000 250 200 15 PP'!BL78-'2000 250 200 0 PP'!BL78)^2</f>
        <v>4.9398009717535008E-7</v>
      </c>
      <c r="BM78">
        <f>('2000 250 200 15 PP'!BM78-'2000 250 200 0 PP'!BM78)^2</f>
        <v>3.7124351316397657E-5</v>
      </c>
      <c r="BN78">
        <f>('2000 250 200 15 PP'!BN78-'2000 250 200 0 PP'!BN78)^2</f>
        <v>9.0135193617685134E-6</v>
      </c>
      <c r="BO78">
        <f>('2000 250 200 15 PP'!BO78-'2000 250 200 0 PP'!BO78)^2</f>
        <v>2.2304085864502097E-6</v>
      </c>
      <c r="BP78">
        <f>('2000 250 200 15 PP'!BP78-'2000 250 200 0 PP'!BP78)^2</f>
        <v>6.9370200433006692E-7</v>
      </c>
      <c r="BQ78">
        <f>('2000 250 200 15 PP'!BQ78-'2000 250 200 0 PP'!BQ78)^2</f>
        <v>2.8762097718805696E-7</v>
      </c>
      <c r="BR78">
        <f>('2000 250 200 15 PP'!BR78-'2000 250 200 0 PP'!BR78)^2</f>
        <v>1.4934269612265566E-7</v>
      </c>
      <c r="BS78">
        <f>('2000 250 200 15 PP'!BS78-'2000 250 200 0 PP'!BS78)^2</f>
        <v>9.6462259577550334E-6</v>
      </c>
      <c r="BT78">
        <f>('2000 250 200 15 PP'!BT78-'2000 250 200 0 PP'!BT78)^2</f>
        <v>2.4022400277274832E-6</v>
      </c>
      <c r="BU78">
        <f>('2000 250 200 15 PP'!BU78-'2000 250 200 0 PP'!BU78)^2</f>
        <v>5.2684952991300545E-7</v>
      </c>
      <c r="BV78">
        <f>('2000 250 200 15 PP'!BV78-'2000 250 200 0 PP'!BV78)^2</f>
        <v>1.3390017241219314E-7</v>
      </c>
      <c r="BW78">
        <f>('2000 250 200 15 PP'!BW78-'2000 250 200 0 PP'!BW78)^2</f>
        <v>4.5634182284607407E-8</v>
      </c>
      <c r="BX78">
        <f>('2000 250 200 15 PP'!BX78-'2000 250 200 0 PP'!BX78)^2</f>
        <v>2.7419507746776078E-6</v>
      </c>
      <c r="BY78">
        <f>('2000 250 200 15 PP'!BY78-'2000 250 200 0 PP'!BY78)^2</f>
        <v>7.5362705339499588E-7</v>
      </c>
      <c r="BZ78">
        <f>('2000 250 200 15 PP'!BZ78-'2000 250 200 0 PP'!BZ78)^2</f>
        <v>1.5292193357666529E-7</v>
      </c>
      <c r="CA78">
        <f>('2000 250 200 15 PP'!CA78-'2000 250 200 0 PP'!CA78)^2</f>
        <v>3.1677569744398275E-8</v>
      </c>
      <c r="CB78">
        <f>('2000 250 200 15 PP'!CB78-'2000 250 200 0 PP'!CB78)^2</f>
        <v>7.9177455065203918E-7</v>
      </c>
      <c r="CC78">
        <f>('2000 250 200 15 PP'!CC78-'2000 250 200 0 PP'!CC78)^2</f>
        <v>2.6638944732005304E-7</v>
      </c>
      <c r="CD78">
        <f>('2000 250 200 15 PP'!CD78-'2000 250 200 0 PP'!CD78)^2</f>
        <v>5.3661663433648082E-8</v>
      </c>
      <c r="CE78">
        <f>('2000 250 200 15 PP'!CE78-'2000 250 200 0 PP'!CE78)^2</f>
        <v>2.0672915677866673E-7</v>
      </c>
      <c r="CF78">
        <f>('2000 250 200 15 PP'!CF78-'2000 250 200 0 PP'!CF78)^2</f>
        <v>9.9588927466021082E-8</v>
      </c>
      <c r="CG78">
        <f>('2000 250 200 15 PP'!CG78-'2000 250 200 0 PP'!CG78)^2</f>
        <v>3.884289166787609E-8</v>
      </c>
    </row>
    <row r="79" spans="1:85">
      <c r="A79">
        <f>'2000 250 200 1'!A80</f>
        <v>76</v>
      </c>
      <c r="B79">
        <f t="shared" si="8"/>
        <v>-760</v>
      </c>
      <c r="C79">
        <f>'2000 250 200 1'!B80</f>
        <v>6.5019999999999998</v>
      </c>
      <c r="D79">
        <f t="shared" si="9"/>
        <v>0.81304696516010788</v>
      </c>
      <c r="E79">
        <f>(2*('2000 250 200 15 PP'!E79-'2000 250 200 0 PP'!E79)/('2000 250 200 15 PP'!E79+'2000 250 200 0 PP'!E79))^2</f>
        <v>1.693989085472479E-2</v>
      </c>
      <c r="F79">
        <f>(2*('2000 250 200 15 PP'!F79-'2000 250 200 0 PP'!F79)/('2000 250 200 15 PP'!F79+'2000 250 200 0 PP'!F79))^2</f>
        <v>5.4616222897513785E-3</v>
      </c>
      <c r="G79">
        <f>(2*('2000 250 200 15 PP'!G79-'2000 250 200 0 PP'!G79)/('2000 250 200 15 PP'!G79+'2000 250 200 0 PP'!G79))^2</f>
        <v>2.1288308233298517E-3</v>
      </c>
      <c r="H79">
        <f>(2*('2000 250 200 15 PP'!H79-'2000 250 200 0 PP'!H79)/('2000 250 200 15 PP'!H79+'2000 250 200 0 PP'!H79))^2</f>
        <v>9.8507463446332222E-4</v>
      </c>
      <c r="I79">
        <f>(2*('2000 250 200 15 PP'!I79-'2000 250 200 0 PP'!I79)/('2000 250 200 15 PP'!I79+'2000 250 200 0 PP'!I79))^2</f>
        <v>5.0870384793313668E-4</v>
      </c>
      <c r="J79">
        <f>(2*('2000 250 200 15 PP'!J79-'2000 250 200 0 PP'!J79)/('2000 250 200 15 PP'!J79+'2000 250 200 0 PP'!J79))^2</f>
        <v>2.7800818703151321E-4</v>
      </c>
      <c r="K79">
        <f>(2*('2000 250 200 15 PP'!K79-'2000 250 200 0 PP'!K79)/('2000 250 200 15 PP'!K79+'2000 250 200 0 PP'!K79))^2</f>
        <v>1.5544994513408248E-4</v>
      </c>
      <c r="L79">
        <f>(2*('2000 250 200 15 PP'!L79-'2000 250 200 0 PP'!L79)/('2000 250 200 15 PP'!L79+'2000 250 200 0 PP'!L79))^2</f>
        <v>8.7921674952789528E-5</v>
      </c>
      <c r="M79">
        <f>(2*('2000 250 200 15 PP'!M79-'2000 250 200 0 PP'!M79)/('2000 250 200 15 PP'!M79+'2000 250 200 0 PP'!M79))^2</f>
        <v>5.0890765976962396E-5</v>
      </c>
      <c r="N79">
        <f>(2*('2000 250 200 15 PP'!N79-'2000 250 200 0 PP'!N79)/('2000 250 200 15 PP'!N79+'2000 250 200 0 PP'!N79))^2</f>
        <v>0.22863778277486663</v>
      </c>
      <c r="O79">
        <f>(2*('2000 250 200 15 PP'!O79-'2000 250 200 0 PP'!O79)/('2000 250 200 15 PP'!O79+'2000 250 200 0 PP'!O79))^2</f>
        <v>5.2347474936538622E-2</v>
      </c>
      <c r="P79">
        <f>(2*('2000 250 200 15 PP'!P79-'2000 250 200 0 PP'!P79)/('2000 250 200 15 PP'!P79+'2000 250 200 0 PP'!P79))^2</f>
        <v>1.4023027914616765E-2</v>
      </c>
      <c r="Q79">
        <f>(2*('2000 250 200 15 PP'!Q79-'2000 250 200 0 PP'!Q79)/('2000 250 200 15 PP'!Q79+'2000 250 200 0 PP'!Q79))^2</f>
        <v>4.910350919293786E-3</v>
      </c>
      <c r="R79">
        <f>(2*('2000 250 200 15 PP'!R79-'2000 250 200 0 PP'!R79)/('2000 250 200 15 PP'!R79+'2000 250 200 0 PP'!R79))^2</f>
        <v>2.1435498251825831E-3</v>
      </c>
      <c r="S79">
        <f>(2*('2000 250 200 15 PP'!S79-'2000 250 200 0 PP'!S79)/('2000 250 200 15 PP'!S79+'2000 250 200 0 PP'!S79))^2</f>
        <v>1.0762801796220215E-3</v>
      </c>
      <c r="T79">
        <f>(2*('2000 250 200 15 PP'!T79-'2000 250 200 0 PP'!T79)/('2000 250 200 15 PP'!T79+'2000 250 200 0 PP'!T79))^2</f>
        <v>5.789818407872198E-4</v>
      </c>
      <c r="U79">
        <f>(2*('2000 250 200 15 PP'!U79-'2000 250 200 0 PP'!U79)/('2000 250 200 15 PP'!U79+'2000 250 200 0 PP'!U79))^2</f>
        <v>3.1733318024649882E-4</v>
      </c>
      <c r="V79">
        <f>(2*('2000 250 200 15 PP'!V79-'2000 250 200 0 PP'!V79)/('2000 250 200 15 PP'!V79+'2000 250 200 0 PP'!V79))^2</f>
        <v>19.45779911943287</v>
      </c>
      <c r="W79">
        <f>(2*('2000 250 200 15 PP'!W79-'2000 250 200 0 PP'!W79)/('2000 250 200 15 PP'!W79+'2000 250 200 0 PP'!W79))^2</f>
        <v>4.6310732792608409</v>
      </c>
      <c r="X79">
        <f>(2*('2000 250 200 15 PP'!X79-'2000 250 200 0 PP'!X79)/('2000 250 200 15 PP'!X79+'2000 250 200 0 PP'!X79))^2</f>
        <v>0.37247233659817547</v>
      </c>
      <c r="Y79">
        <f>(2*('2000 250 200 15 PP'!Y79-'2000 250 200 0 PP'!Y79)/('2000 250 200 15 PP'!Y79+'2000 250 200 0 PP'!Y79))^2</f>
        <v>5.2283897930019328E-2</v>
      </c>
      <c r="Z79">
        <f>(2*('2000 250 200 15 PP'!Z79-'2000 250 200 0 PP'!Z79)/('2000 250 200 15 PP'!Z79+'2000 250 200 0 PP'!Z79))^2</f>
        <v>1.3112353944764081E-2</v>
      </c>
      <c r="AA79">
        <f>(2*('2000 250 200 15 PP'!AA79-'2000 250 200 0 PP'!AA79)/('2000 250 200 15 PP'!AA79+'2000 250 200 0 PP'!AA79))^2</f>
        <v>4.8288253350213381E-3</v>
      </c>
      <c r="AB79">
        <f>(2*('2000 250 200 15 PP'!AB79-'2000 250 200 0 PP'!AB79)/('2000 250 200 15 PP'!AB79+'2000 250 200 0 PP'!AB79))^2</f>
        <v>2.2312674295447781E-3</v>
      </c>
      <c r="AC79">
        <f>(2*('2000 250 200 15 PP'!AC79-'2000 250 200 0 PP'!AC79)/('2000 250 200 15 PP'!AC79+'2000 250 200 0 PP'!AC79))^2</f>
        <v>318.47069652360653</v>
      </c>
      <c r="AD79">
        <f>(2*('2000 250 200 15 PP'!AD79-'2000 250 200 0 PP'!AD79)/('2000 250 200 15 PP'!AD79+'2000 250 200 0 PP'!AD79))^2</f>
        <v>4.6069054592234107</v>
      </c>
      <c r="AE79">
        <f>(2*('2000 250 200 15 PP'!AE79-'2000 250 200 0 PP'!AE79)/('2000 250 200 15 PP'!AE79+'2000 250 200 0 PP'!AE79))^2</f>
        <v>0.88389202236329301</v>
      </c>
      <c r="AF79">
        <f>(2*('2000 250 200 15 PP'!AF79-'2000 250 200 0 PP'!AF79)/('2000 250 200 15 PP'!AF79+'2000 250 200 0 PP'!AF79))^2</f>
        <v>1.0215707495005653</v>
      </c>
      <c r="AG79">
        <f>(2*('2000 250 200 15 PP'!AG79-'2000 250 200 0 PP'!AG79)/('2000 250 200 15 PP'!AG79+'2000 250 200 0 PP'!AG79))^2</f>
        <v>3.0619641729476847</v>
      </c>
      <c r="AH79">
        <f>(2*('2000 250 200 15 PP'!AH79-'2000 250 200 0 PP'!AH79)/('2000 250 200 15 PP'!AH79+'2000 250 200 0 PP'!AH79))^2</f>
        <v>6.3045953433178772E-2</v>
      </c>
      <c r="AI79">
        <f>(2*('2000 250 200 15 PP'!AI79-'2000 250 200 0 PP'!AI79)/('2000 250 200 15 PP'!AI79+'2000 250 200 0 PP'!AI79))^2</f>
        <v>6.1265921852736982</v>
      </c>
      <c r="AJ79">
        <f>(2*('2000 250 200 15 PP'!AJ79-'2000 250 200 0 PP'!AJ79)/('2000 250 200 15 PP'!AJ79+'2000 250 200 0 PP'!AJ79))^2</f>
        <v>207.36672315424565</v>
      </c>
      <c r="AK79">
        <f>(2*('2000 250 200 15 PP'!AK79-'2000 250 200 0 PP'!AK79)/('2000 250 200 15 PP'!AK79+'2000 250 200 0 PP'!AK79))^2</f>
        <v>0.79331586359612039</v>
      </c>
      <c r="AL79">
        <f>(2*('2000 250 200 15 PP'!AL79-'2000 250 200 0 PP'!AL79)/('2000 250 200 15 PP'!AL79+'2000 250 200 0 PP'!AL79))^2</f>
        <v>0.15104718723435709</v>
      </c>
      <c r="AM79">
        <f>(2*('2000 250 200 15 PP'!AM79-'2000 250 200 0 PP'!AM79)/('2000 250 200 15 PP'!AM79+'2000 250 200 0 PP'!AM79))^2</f>
        <v>6.4681203379638189E-2</v>
      </c>
      <c r="AN79">
        <f>(2*('2000 250 200 15 PP'!AN79-'2000 250 200 0 PP'!AN79)/('2000 250 200 15 PP'!AN79+'2000 250 200 0 PP'!AN79))^2</f>
        <v>1.925024246652447</v>
      </c>
      <c r="AO79">
        <f>(2*('2000 250 200 15 PP'!AO79-'2000 250 200 0 PP'!AO79)/('2000 250 200 15 PP'!AO79+'2000 250 200 0 PP'!AO79))^2</f>
        <v>3.3353477979667443</v>
      </c>
      <c r="AP79">
        <f>(2*('2000 250 200 15 PP'!AP79-'2000 250 200 0 PP'!AP79)/('2000 250 200 15 PP'!AP79+'2000 250 200 0 PP'!AP79))^2</f>
        <v>32.14751516961465</v>
      </c>
      <c r="AQ79">
        <f>(2*('2000 250 200 15 PP'!AQ79-'2000 250 200 0 PP'!AQ79)/('2000 250 200 15 PP'!AQ79+'2000 250 200 0 PP'!AQ79))^2</f>
        <v>0.43454549414148258</v>
      </c>
      <c r="AR79">
        <f>(2*('2000 250 200 15 PP'!AR79-'2000 250 200 0 PP'!AR79)/('2000 250 200 15 PP'!AR79+'2000 250 200 0 PP'!AR79))^2</f>
        <v>1.3934980718988013</v>
      </c>
      <c r="AS79">
        <f>(2*('2000 250 200 15 PP'!AS79-'2000 250 200 0 PP'!AS79)/('2000 250 200 15 PP'!AS79+'2000 250 200 0 PP'!AS79))^2</f>
        <v>1.1195841456320281</v>
      </c>
      <c r="AT79">
        <f>(2*('2000 250 200 15 PP'!AT79-'2000 250 200 0 PP'!AT79)/('2000 250 200 15 PP'!AT79+'2000 250 200 0 PP'!AT79))^2</f>
        <v>2.7636299321264461</v>
      </c>
      <c r="AU79">
        <f>(2*('2000 250 200 15 PP'!AU79-'2000 250 200 0 PP'!AU79)/('2000 250 200 15 PP'!AU79+'2000 250 200 0 PP'!AU79))^2</f>
        <v>1.7318295856904782</v>
      </c>
      <c r="AV79">
        <f>(2*('2000 250 200 15 PP'!AV79-'2000 250 200 0 PP'!AV79)/('2000 250 200 15 PP'!AV79+'2000 250 200 0 PP'!AV79))^2</f>
        <v>0.7858622009602042</v>
      </c>
      <c r="AW79">
        <f>(2*('2000 250 200 15 PP'!AW79-'2000 250 200 0 PP'!AW79)/('2000 250 200 15 PP'!AW79+'2000 250 200 0 PP'!AW79))^2</f>
        <v>16.101571449503368</v>
      </c>
      <c r="AX79">
        <f>('2000 250 200 15 PP'!AX79-'2000 250 200 0 PP'!AX79)^2</f>
        <v>7.8646814667323206E-4</v>
      </c>
      <c r="AY79">
        <f>('2000 250 200 15 PP'!AY79-'2000 250 200 0 PP'!AY79)^2</f>
        <v>1.9046104464833882E-4</v>
      </c>
      <c r="AZ79">
        <f>('2000 250 200 15 PP'!AZ79-'2000 250 200 0 PP'!AZ79)^2</f>
        <v>5.3527690544101973E-5</v>
      </c>
      <c r="BA79">
        <f>('2000 250 200 15 PP'!BA79-'2000 250 200 0 PP'!BA79)^2</f>
        <v>1.909862133088629E-5</v>
      </c>
      <c r="BB79">
        <f>('2000 250 200 15 PP'!BB79-'2000 250 200 0 PP'!BB79)^2</f>
        <v>8.4391853317356725E-6</v>
      </c>
      <c r="BC79">
        <f>('2000 250 200 15 PP'!BC79-'2000 250 200 0 PP'!BC79)^2</f>
        <v>4.3054746959819423E-6</v>
      </c>
      <c r="BD79">
        <f>('2000 250 200 15 PP'!BD79-'2000 250 200 0 PP'!BD79)^2</f>
        <v>2.3235206701188536E-6</v>
      </c>
      <c r="BE79">
        <f>('2000 250 200 15 PP'!BE79-'2000 250 200 0 PP'!BE79)^2</f>
        <v>1.223287120589557E-6</v>
      </c>
      <c r="BF79">
        <f>('2000 250 200 15 PP'!BF79-'2000 250 200 0 PP'!BF79)^2</f>
        <v>1.9239593005277586E-4</v>
      </c>
      <c r="BG79">
        <f>('2000 250 200 15 PP'!BG79-'2000 250 200 0 PP'!BG79)^2</f>
        <v>4.6102097012595236E-5</v>
      </c>
      <c r="BH79">
        <f>('2000 250 200 15 PP'!BH79-'2000 250 200 0 PP'!BH79)^2</f>
        <v>1.2134054719473921E-5</v>
      </c>
      <c r="BI79">
        <f>('2000 250 200 15 PP'!BI79-'2000 250 200 0 PP'!BI79)^2</f>
        <v>4.0199495137867807E-6</v>
      </c>
      <c r="BJ79">
        <f>('2000 250 200 15 PP'!BJ79-'2000 250 200 0 PP'!BJ79)^2</f>
        <v>1.6855554852988535E-6</v>
      </c>
      <c r="BK79">
        <f>('2000 250 200 15 PP'!BK79-'2000 250 200 0 PP'!BK79)^2</f>
        <v>8.5139093027529761E-7</v>
      </c>
      <c r="BL79">
        <f>('2000 250 200 15 PP'!BL79-'2000 250 200 0 PP'!BL79)^2</f>
        <v>4.7381837714589066E-7</v>
      </c>
      <c r="BM79">
        <f>('2000 250 200 15 PP'!BM79-'2000 250 200 0 PP'!BM79)^2</f>
        <v>4.4185402864651298E-5</v>
      </c>
      <c r="BN79">
        <f>('2000 250 200 15 PP'!BN79-'2000 250 200 0 PP'!BN79)^2</f>
        <v>1.049838169706076E-5</v>
      </c>
      <c r="BO79">
        <f>('2000 250 200 15 PP'!BO79-'2000 250 200 0 PP'!BO79)^2</f>
        <v>2.4945195298814801E-6</v>
      </c>
      <c r="BP79">
        <f>('2000 250 200 15 PP'!BP79-'2000 250 200 0 PP'!BP79)^2</f>
        <v>7.2439108383932172E-7</v>
      </c>
      <c r="BQ79">
        <f>('2000 250 200 15 PP'!BQ79-'2000 250 200 0 PP'!BQ79)^2</f>
        <v>2.682910132313212E-7</v>
      </c>
      <c r="BR79">
        <f>('2000 250 200 15 PP'!BR79-'2000 250 200 0 PP'!BR79)^2</f>
        <v>1.2673350332306268E-7</v>
      </c>
      <c r="BS79">
        <f>('2000 250 200 15 PP'!BS79-'2000 250 200 0 PP'!BS79)^2</f>
        <v>1.1364427415991856E-5</v>
      </c>
      <c r="BT79">
        <f>('2000 250 200 15 PP'!BT79-'2000 250 200 0 PP'!BT79)^2</f>
        <v>2.7773884177278466E-6</v>
      </c>
      <c r="BU79">
        <f>('2000 250 200 15 PP'!BU79-'2000 250 200 0 PP'!BU79)^2</f>
        <v>5.933955969305339E-7</v>
      </c>
      <c r="BV79">
        <f>('2000 250 200 15 PP'!BV79-'2000 250 200 0 PP'!BV79)^2</f>
        <v>1.467261867956626E-7</v>
      </c>
      <c r="BW79">
        <f>('2000 250 200 15 PP'!BW79-'2000 250 200 0 PP'!BW79)^2</f>
        <v>4.4354127555183324E-8</v>
      </c>
      <c r="BX79">
        <f>('2000 250 200 15 PP'!BX79-'2000 250 200 0 PP'!BX79)^2</f>
        <v>3.2021268834368763E-6</v>
      </c>
      <c r="BY79">
        <f>('2000 250 200 15 PP'!BY79-'2000 250 200 0 PP'!BY79)^2</f>
        <v>8.6468243013514438E-7</v>
      </c>
      <c r="BZ79">
        <f>('2000 250 200 15 PP'!BZ79-'2000 250 200 0 PP'!BZ79)^2</f>
        <v>1.7071407894041541E-7</v>
      </c>
      <c r="CA79">
        <f>('2000 250 200 15 PP'!CA79-'2000 250 200 0 PP'!CA79)^2</f>
        <v>3.7001262893735967E-8</v>
      </c>
      <c r="CB79">
        <f>('2000 250 200 15 PP'!CB79-'2000 250 200 0 PP'!CB79)^2</f>
        <v>9.1314280857100466E-7</v>
      </c>
      <c r="CC79">
        <f>('2000 250 200 15 PP'!CC79-'2000 250 200 0 PP'!CC79)^2</f>
        <v>3.0402812111978768E-7</v>
      </c>
      <c r="CD79">
        <f>('2000 250 200 15 PP'!CD79-'2000 250 200 0 PP'!CD79)^2</f>
        <v>5.7260961468176772E-8</v>
      </c>
      <c r="CE79">
        <f>('2000 250 200 15 PP'!CE79-'2000 250 200 0 PP'!CE79)^2</f>
        <v>2.3252790518718925E-7</v>
      </c>
      <c r="CF79">
        <f>('2000 250 200 15 PP'!CF79-'2000 250 200 0 PP'!CF79)^2</f>
        <v>1.1532661799846559E-7</v>
      </c>
      <c r="CG79">
        <f>('2000 250 200 15 PP'!CG79-'2000 250 200 0 PP'!CG79)^2</f>
        <v>3.9985726357920684E-8</v>
      </c>
    </row>
    <row r="80" spans="1:85">
      <c r="A80">
        <f>'2000 250 200 1'!A81</f>
        <v>77</v>
      </c>
      <c r="B80">
        <f t="shared" si="8"/>
        <v>-770</v>
      </c>
      <c r="C80">
        <f>'2000 250 200 1'!B81</f>
        <v>7.298</v>
      </c>
      <c r="D80">
        <f t="shared" si="9"/>
        <v>0.86320385902862951</v>
      </c>
      <c r="E80">
        <f>(2*('2000 250 200 15 PP'!E80-'2000 250 200 0 PP'!E80)/('2000 250 200 15 PP'!E80+'2000 250 200 0 PP'!E80))^2</f>
        <v>2.0481229707627148E-2</v>
      </c>
      <c r="F80">
        <f>(2*('2000 250 200 15 PP'!F80-'2000 250 200 0 PP'!F80)/('2000 250 200 15 PP'!F80+'2000 250 200 0 PP'!F80))^2</f>
        <v>6.3982671310671346E-3</v>
      </c>
      <c r="G80">
        <f>(2*('2000 250 200 15 PP'!G80-'2000 250 200 0 PP'!G80)/('2000 250 200 15 PP'!G80+'2000 250 200 0 PP'!G80))^2</f>
        <v>2.4074092223732831E-3</v>
      </c>
      <c r="H80">
        <f>(2*('2000 250 200 15 PP'!H80-'2000 250 200 0 PP'!H80)/('2000 250 200 15 PP'!H80+'2000 250 200 0 PP'!H80))^2</f>
        <v>1.0863240161340347E-3</v>
      </c>
      <c r="I80">
        <f>(2*('2000 250 200 15 PP'!I80-'2000 250 200 0 PP'!I80)/('2000 250 200 15 PP'!I80+'2000 250 200 0 PP'!I80))^2</f>
        <v>5.5667193542139454E-4</v>
      </c>
      <c r="J80">
        <f>(2*('2000 250 200 15 PP'!J80-'2000 250 200 0 PP'!J80)/('2000 250 200 15 PP'!J80+'2000 250 200 0 PP'!J80))^2</f>
        <v>3.0731817982744444E-4</v>
      </c>
      <c r="K80">
        <f>(2*('2000 250 200 15 PP'!K80-'2000 250 200 0 PP'!K80)/('2000 250 200 15 PP'!K80+'2000 250 200 0 PP'!K80))^2</f>
        <v>1.7578426245377977E-4</v>
      </c>
      <c r="L80">
        <f>(2*('2000 250 200 15 PP'!L80-'2000 250 200 0 PP'!L80)/('2000 250 200 15 PP'!L80+'2000 250 200 0 PP'!L80))^2</f>
        <v>1.021122304997043E-4</v>
      </c>
      <c r="M80">
        <f>(2*('2000 250 200 15 PP'!M80-'2000 250 200 0 PP'!M80)/('2000 250 200 15 PP'!M80+'2000 250 200 0 PP'!M80))^2</f>
        <v>6.0283576313743647E-5</v>
      </c>
      <c r="N80">
        <f>(2*('2000 250 200 15 PP'!N80-'2000 250 200 0 PP'!N80)/('2000 250 200 15 PP'!N80+'2000 250 200 0 PP'!N80))^2</f>
        <v>0.31210855470007665</v>
      </c>
      <c r="O80">
        <f>(2*('2000 250 200 15 PP'!O80-'2000 250 200 0 PP'!O80)/('2000 250 200 15 PP'!O80+'2000 250 200 0 PP'!O80))^2</f>
        <v>7.2814000173438059E-2</v>
      </c>
      <c r="P80">
        <f>(2*('2000 250 200 15 PP'!P80-'2000 250 200 0 PP'!P80)/('2000 250 200 15 PP'!P80+'2000 250 200 0 PP'!P80))^2</f>
        <v>1.8703602319387582E-2</v>
      </c>
      <c r="Q80">
        <f>(2*('2000 250 200 15 PP'!Q80-'2000 250 200 0 PP'!Q80)/('2000 250 200 15 PP'!Q80+'2000 250 200 0 PP'!Q80))^2</f>
        <v>6.1599465211483748E-3</v>
      </c>
      <c r="R80">
        <f>(2*('2000 250 200 15 PP'!R80-'2000 250 200 0 PP'!R80)/('2000 250 200 15 PP'!R80+'2000 250 200 0 PP'!R80))^2</f>
        <v>2.5557660191224858E-3</v>
      </c>
      <c r="S80">
        <f>(2*('2000 250 200 15 PP'!S80-'2000 250 200 0 PP'!S80)/('2000 250 200 15 PP'!S80+'2000 250 200 0 PP'!S80))^2</f>
        <v>1.2523625303724924E-3</v>
      </c>
      <c r="T80">
        <f>(2*('2000 250 200 15 PP'!T80-'2000 250 200 0 PP'!T80)/('2000 250 200 15 PP'!T80+'2000 250 200 0 PP'!T80))^2</f>
        <v>6.7526225601362863E-4</v>
      </c>
      <c r="U80">
        <f>(2*('2000 250 200 15 PP'!U80-'2000 250 200 0 PP'!U80)/('2000 250 200 15 PP'!U80+'2000 250 200 0 PP'!U80))^2</f>
        <v>3.7842534726169471E-4</v>
      </c>
      <c r="V80">
        <f>(2*('2000 250 200 15 PP'!V80-'2000 250 200 0 PP'!V80)/('2000 250 200 15 PP'!V80+'2000 250 200 0 PP'!V80))^2</f>
        <v>15.82134519395669</v>
      </c>
      <c r="W80">
        <f>(2*('2000 250 200 15 PP'!W80-'2000 250 200 0 PP'!W80)/('2000 250 200 15 PP'!W80+'2000 250 200 0 PP'!W80))^2</f>
        <v>8.6629156190715459</v>
      </c>
      <c r="X80">
        <f>(2*('2000 250 200 15 PP'!X80-'2000 250 200 0 PP'!X80)/('2000 250 200 15 PP'!X80+'2000 250 200 0 PP'!X80))^2</f>
        <v>0.80891665175355587</v>
      </c>
      <c r="Y80">
        <f>(2*('2000 250 200 15 PP'!Y80-'2000 250 200 0 PP'!Y80)/('2000 250 200 15 PP'!Y80+'2000 250 200 0 PP'!Y80))^2</f>
        <v>9.6343179182550448E-2</v>
      </c>
      <c r="Z80">
        <f>(2*('2000 250 200 15 PP'!Z80-'2000 250 200 0 PP'!Z80)/('2000 250 200 15 PP'!Z80+'2000 250 200 0 PP'!Z80))^2</f>
        <v>2.0295647581097483E-2</v>
      </c>
      <c r="AA80">
        <f>(2*('2000 250 200 15 PP'!AA80-'2000 250 200 0 PP'!AA80)/('2000 250 200 15 PP'!AA80+'2000 250 200 0 PP'!AA80))^2</f>
        <v>6.6103959691160294E-3</v>
      </c>
      <c r="AB80">
        <f>(2*('2000 250 200 15 PP'!AB80-'2000 250 200 0 PP'!AB80)/('2000 250 200 15 PP'!AB80+'2000 250 200 0 PP'!AB80))^2</f>
        <v>2.8653380227702161E-3</v>
      </c>
      <c r="AC80">
        <f>(2*('2000 250 200 15 PP'!AC80-'2000 250 200 0 PP'!AC80)/('2000 250 200 15 PP'!AC80+'2000 250 200 0 PP'!AC80))^2</f>
        <v>28.100615662967982</v>
      </c>
      <c r="AD80">
        <f>(2*('2000 250 200 15 PP'!AD80-'2000 250 200 0 PP'!AD80)/('2000 250 200 15 PP'!AD80+'2000 250 200 0 PP'!AD80))^2</f>
        <v>15.188980857733331</v>
      </c>
      <c r="AE80">
        <f>(2*('2000 250 200 15 PP'!AE80-'2000 250 200 0 PP'!AE80)/('2000 250 200 15 PP'!AE80+'2000 250 200 0 PP'!AE80))^2</f>
        <v>1.2945006722521648</v>
      </c>
      <c r="AF80">
        <f>(2*('2000 250 200 15 PP'!AF80-'2000 250 200 0 PP'!AF80)/('2000 250 200 15 PP'!AF80+'2000 250 200 0 PP'!AF80))^2</f>
        <v>0.65868446064385255</v>
      </c>
      <c r="AG80">
        <f>(2*('2000 250 200 15 PP'!AG80-'2000 250 200 0 PP'!AG80)/('2000 250 200 15 PP'!AG80+'2000 250 200 0 PP'!AG80))^2</f>
        <v>3.8042776399382867</v>
      </c>
      <c r="AH80">
        <f>(2*('2000 250 200 15 PP'!AH80-'2000 250 200 0 PP'!AH80)/('2000 250 200 15 PP'!AH80+'2000 250 200 0 PP'!AH80))^2</f>
        <v>0.23862328277901507</v>
      </c>
      <c r="AI80">
        <f>(2*('2000 250 200 15 PP'!AI80-'2000 250 200 0 PP'!AI80)/('2000 250 200 15 PP'!AI80+'2000 250 200 0 PP'!AI80))^2</f>
        <v>4.2253299825077848</v>
      </c>
      <c r="AJ80">
        <f>(2*('2000 250 200 15 PP'!AJ80-'2000 250 200 0 PP'!AJ80)/('2000 250 200 15 PP'!AJ80+'2000 250 200 0 PP'!AJ80))^2</f>
        <v>42.260857799896989</v>
      </c>
      <c r="AK80">
        <f>(2*('2000 250 200 15 PP'!AK80-'2000 250 200 0 PP'!AK80)/('2000 250 200 15 PP'!AK80+'2000 250 200 0 PP'!AK80))^2</f>
        <v>2.7070235498306676</v>
      </c>
      <c r="AL80">
        <f>(2*('2000 250 200 15 PP'!AL80-'2000 250 200 0 PP'!AL80)/('2000 250 200 15 PP'!AL80+'2000 250 200 0 PP'!AL80))^2</f>
        <v>0.2755103242916726</v>
      </c>
      <c r="AM80">
        <f>(2*('2000 250 200 15 PP'!AM80-'2000 250 200 0 PP'!AM80)/('2000 250 200 15 PP'!AM80+'2000 250 200 0 PP'!AM80))^2</f>
        <v>7.6841590363909376E-2</v>
      </c>
      <c r="AN80">
        <f>(2*('2000 250 200 15 PP'!AN80-'2000 250 200 0 PP'!AN80)/('2000 250 200 15 PP'!AN80+'2000 250 200 0 PP'!AN80))^2</f>
        <v>1.9773189339447366</v>
      </c>
      <c r="AO80">
        <f>(2*('2000 250 200 15 PP'!AO80-'2000 250 200 0 PP'!AO80)/('2000 250 200 15 PP'!AO80+'2000 250 200 0 PP'!AO80))^2</f>
        <v>2.7132176044180039</v>
      </c>
      <c r="AP80">
        <f>(2*('2000 250 200 15 PP'!AP80-'2000 250 200 0 PP'!AP80)/('2000 250 200 15 PP'!AP80+'2000 250 200 0 PP'!AP80))^2</f>
        <v>16.674539390398831</v>
      </c>
      <c r="AQ80">
        <f>(2*('2000 250 200 15 PP'!AQ80-'2000 250 200 0 PP'!AQ80)/('2000 250 200 15 PP'!AQ80+'2000 250 200 0 PP'!AQ80))^2</f>
        <v>2.3328876340785931</v>
      </c>
      <c r="AR80">
        <f>(2*('2000 250 200 15 PP'!AR80-'2000 250 200 0 PP'!AR80)/('2000 250 200 15 PP'!AR80+'2000 250 200 0 PP'!AR80))^2</f>
        <v>1.6122747309685628</v>
      </c>
      <c r="AS80">
        <f>(2*('2000 250 200 15 PP'!AS80-'2000 250 200 0 PP'!AS80)/('2000 250 200 15 PP'!AS80+'2000 250 200 0 PP'!AS80))^2</f>
        <v>1.5239453479970697</v>
      </c>
      <c r="AT80">
        <f>(2*('2000 250 200 15 PP'!AT80-'2000 250 200 0 PP'!AT80)/('2000 250 200 15 PP'!AT80+'2000 250 200 0 PP'!AT80))^2</f>
        <v>1.5873445196037856</v>
      </c>
      <c r="AU80">
        <f>(2*('2000 250 200 15 PP'!AU80-'2000 250 200 0 PP'!AU80)/('2000 250 200 15 PP'!AU80+'2000 250 200 0 PP'!AU80))^2</f>
        <v>1.6973965111352294</v>
      </c>
      <c r="AV80">
        <f>(2*('2000 250 200 15 PP'!AV80-'2000 250 200 0 PP'!AV80)/('2000 250 200 15 PP'!AV80+'2000 250 200 0 PP'!AV80))^2</f>
        <v>1.4916460181122237</v>
      </c>
      <c r="AW80">
        <f>(2*('2000 250 200 15 PP'!AW80-'2000 250 200 0 PP'!AW80)/('2000 250 200 15 PP'!AW80+'2000 250 200 0 PP'!AW80))^2</f>
        <v>2.0587026525328751</v>
      </c>
      <c r="AX80">
        <f>('2000 250 200 15 PP'!AX80-'2000 250 200 0 PP'!AX80)^2</f>
        <v>9.9265562579647438E-4</v>
      </c>
      <c r="AY80">
        <f>('2000 250 200 15 PP'!AY80-'2000 250 200 0 PP'!AY80)^2</f>
        <v>2.368773280268225E-4</v>
      </c>
      <c r="AZ80">
        <f>('2000 250 200 15 PP'!AZ80-'2000 250 200 0 PP'!AZ80)^2</f>
        <v>6.3991602369199366E-5</v>
      </c>
      <c r="BA80">
        <f>('2000 250 200 15 PP'!BA80-'2000 250 200 0 PP'!BA80)^2</f>
        <v>2.1557360574271379E-5</v>
      </c>
      <c r="BB80">
        <f>('2000 250 200 15 PP'!BB80-'2000 250 200 0 PP'!BB80)^2</f>
        <v>9.0063103253695678E-6</v>
      </c>
      <c r="BC80">
        <f>('2000 250 200 15 PP'!BC80-'2000 250 200 0 PP'!BC80)^2</f>
        <v>4.4597525529014894E-6</v>
      </c>
      <c r="BD80">
        <f>('2000 250 200 15 PP'!BD80-'2000 250 200 0 PP'!BD80)^2</f>
        <v>2.4259699248132328E-6</v>
      </c>
      <c r="BE80">
        <f>('2000 250 200 15 PP'!BE80-'2000 250 200 0 PP'!BE80)^2</f>
        <v>1.3361916320980241E-6</v>
      </c>
      <c r="BF80">
        <f>('2000 250 200 15 PP'!BF80-'2000 250 200 0 PP'!BF80)^2</f>
        <v>2.3370435923346047E-4</v>
      </c>
      <c r="BG80">
        <f>('2000 250 200 15 PP'!BG80-'2000 250 200 0 PP'!BG80)^2</f>
        <v>5.5041520087635282E-5</v>
      </c>
      <c r="BH80">
        <f>('2000 250 200 15 PP'!BH80-'2000 250 200 0 PP'!BH80)^2</f>
        <v>1.3944057377614269E-5</v>
      </c>
      <c r="BI80">
        <f>('2000 250 200 15 PP'!BI80-'2000 250 200 0 PP'!BI80)^2</f>
        <v>4.3411523929585407E-6</v>
      </c>
      <c r="BJ80">
        <f>('2000 250 200 15 PP'!BJ80-'2000 250 200 0 PP'!BJ80)^2</f>
        <v>1.6872200335089673E-6</v>
      </c>
      <c r="BK80">
        <f>('2000 250 200 15 PP'!BK80-'2000 250 200 0 PP'!BK80)^2</f>
        <v>8.0614575207275309E-7</v>
      </c>
      <c r="BL80">
        <f>('2000 250 200 15 PP'!BL80-'2000 250 200 0 PP'!BL80)^2</f>
        <v>4.4390425772340334E-7</v>
      </c>
      <c r="BM80">
        <f>('2000 250 200 15 PP'!BM80-'2000 250 200 0 PP'!BM80)^2</f>
        <v>5.2677802481342035E-5</v>
      </c>
      <c r="BN80">
        <f>('2000 250 200 15 PP'!BN80-'2000 250 200 0 PP'!BN80)^2</f>
        <v>1.2288706930857269E-5</v>
      </c>
      <c r="BO80">
        <f>('2000 250 200 15 PP'!BO80-'2000 250 200 0 PP'!BO80)^2</f>
        <v>2.8329443474446915E-6</v>
      </c>
      <c r="BP80">
        <f>('2000 250 200 15 PP'!BP80-'2000 250 200 0 PP'!BP80)^2</f>
        <v>7.799372208288146E-7</v>
      </c>
      <c r="BQ80">
        <f>('2000 250 200 15 PP'!BQ80-'2000 250 200 0 PP'!BQ80)^2</f>
        <v>2.6312012687114133E-7</v>
      </c>
      <c r="BR80">
        <f>('2000 250 200 15 PP'!BR80-'2000 250 200 0 PP'!BR80)^2</f>
        <v>1.1245157925798161E-7</v>
      </c>
      <c r="BS80">
        <f>('2000 250 200 15 PP'!BS80-'2000 250 200 0 PP'!BS80)^2</f>
        <v>1.3432090215051839E-5</v>
      </c>
      <c r="BT80">
        <f>('2000 250 200 15 PP'!BT80-'2000 250 200 0 PP'!BT80)^2</f>
        <v>3.2179451091428171E-6</v>
      </c>
      <c r="BU80">
        <f>('2000 250 200 15 PP'!BU80-'2000 250 200 0 PP'!BU80)^2</f>
        <v>6.7382838375051995E-7</v>
      </c>
      <c r="BV80">
        <f>('2000 250 200 15 PP'!BV80-'2000 250 200 0 PP'!BV80)^2</f>
        <v>1.6316181878073003E-7</v>
      </c>
      <c r="BW80">
        <f>('2000 250 200 15 PP'!BW80-'2000 250 200 0 PP'!BW80)^2</f>
        <v>4.5598491843702066E-8</v>
      </c>
      <c r="BX80">
        <f>('2000 250 200 15 PP'!BX80-'2000 250 200 0 PP'!BX80)^2</f>
        <v>3.7583585302896133E-6</v>
      </c>
      <c r="BY80">
        <f>('2000 250 200 15 PP'!BY80-'2000 250 200 0 PP'!BY80)^2</f>
        <v>9.914956776569768E-7</v>
      </c>
      <c r="BZ80">
        <f>('2000 250 200 15 PP'!BZ80-'2000 250 200 0 PP'!BZ80)^2</f>
        <v>1.9150301687130885E-7</v>
      </c>
      <c r="CA80">
        <f>('2000 250 200 15 PP'!CA80-'2000 250 200 0 PP'!CA80)^2</f>
        <v>4.2407655171137763E-8</v>
      </c>
      <c r="CB80">
        <f>('2000 250 200 15 PP'!CB80-'2000 250 200 0 PP'!CB80)^2</f>
        <v>1.0624372994855041E-6</v>
      </c>
      <c r="CC80">
        <f>('2000 250 200 15 PP'!CC80-'2000 250 200 0 PP'!CC80)^2</f>
        <v>3.4554803958315767E-7</v>
      </c>
      <c r="CD80">
        <f>('2000 250 200 15 PP'!CD80-'2000 250 200 0 PP'!CD80)^2</f>
        <v>6.2066581850244338E-8</v>
      </c>
      <c r="CE80">
        <f>('2000 250 200 15 PP'!CE80-'2000 250 200 0 PP'!CE80)^2</f>
        <v>2.6663115707792779E-7</v>
      </c>
      <c r="CF80">
        <f>('2000 250 200 15 PP'!CF80-'2000 250 200 0 PP'!CF80)^2</f>
        <v>1.3154173436315888E-7</v>
      </c>
      <c r="CG80">
        <f>('2000 250 200 15 PP'!CG80-'2000 250 200 0 PP'!CG80)^2</f>
        <v>4.3638003739992912E-8</v>
      </c>
    </row>
    <row r="81" spans="1:85">
      <c r="A81">
        <f>'2000 250 200 1'!A82</f>
        <v>78</v>
      </c>
      <c r="B81">
        <f t="shared" si="8"/>
        <v>-780</v>
      </c>
      <c r="C81">
        <f>'2000 250 200 1'!B82</f>
        <v>8.1920000000000002</v>
      </c>
      <c r="D81">
        <f t="shared" si="9"/>
        <v>0.91338994363175552</v>
      </c>
      <c r="E81">
        <f>(2*('2000 250 200 15 PP'!E81-'2000 250 200 0 PP'!E81)/('2000 250 200 15 PP'!E81+'2000 250 200 0 PP'!E81))^2</f>
        <v>2.4808979732072998E-2</v>
      </c>
      <c r="F81">
        <f>(2*('2000 250 200 15 PP'!F81-'2000 250 200 0 PP'!F81)/('2000 250 200 15 PP'!F81+'2000 250 200 0 PP'!F81))^2</f>
        <v>7.5381517675414877E-3</v>
      </c>
      <c r="G81">
        <f>(2*('2000 250 200 15 PP'!G81-'2000 250 200 0 PP'!G81)/('2000 250 200 15 PP'!G81+'2000 250 200 0 PP'!G81))^2</f>
        <v>2.7378568556251466E-3</v>
      </c>
      <c r="H81">
        <f>(2*('2000 250 200 15 PP'!H81-'2000 250 200 0 PP'!H81)/('2000 250 200 15 PP'!H81+'2000 250 200 0 PP'!H81))^2</f>
        <v>1.1991675551919635E-3</v>
      </c>
      <c r="I81">
        <f>(2*('2000 250 200 15 PP'!I81-'2000 250 200 0 PP'!I81)/('2000 250 200 15 PP'!I81+'2000 250 200 0 PP'!I81))^2</f>
        <v>6.0484933003626543E-4</v>
      </c>
      <c r="J81">
        <f>(2*('2000 250 200 15 PP'!J81-'2000 250 200 0 PP'!J81)/('2000 250 200 15 PP'!J81+'2000 250 200 0 PP'!J81))^2</f>
        <v>3.3407654668895977E-4</v>
      </c>
      <c r="K81">
        <f>(2*('2000 250 200 15 PP'!K81-'2000 250 200 0 PP'!K81)/('2000 250 200 15 PP'!K81+'2000 250 200 0 PP'!K81))^2</f>
        <v>1.9391922734055591E-4</v>
      </c>
      <c r="L81">
        <f>(2*('2000 250 200 15 PP'!L81-'2000 250 200 0 PP'!L81)/('2000 250 200 15 PP'!L81+'2000 250 200 0 PP'!L81))^2</f>
        <v>1.1532885700522695E-4</v>
      </c>
      <c r="M81">
        <f>(2*('2000 250 200 15 PP'!M81-'2000 250 200 0 PP'!M81)/('2000 250 200 15 PP'!M81+'2000 250 200 0 PP'!M81))^2</f>
        <v>6.9702364572650272E-5</v>
      </c>
      <c r="N81">
        <f>(2*('2000 250 200 15 PP'!N81-'2000 250 200 0 PP'!N81)/('2000 250 200 15 PP'!N81+'2000 250 200 0 PP'!N81))^2</f>
        <v>0.41816784751884795</v>
      </c>
      <c r="O81">
        <f>(2*('2000 250 200 15 PP'!O81-'2000 250 200 0 PP'!O81)/('2000 250 200 15 PP'!O81+'2000 250 200 0 PP'!O81))^2</f>
        <v>0.10139642006263758</v>
      </c>
      <c r="P81">
        <f>(2*('2000 250 200 15 PP'!P81-'2000 250 200 0 PP'!P81)/('2000 250 200 15 PP'!P81+'2000 250 200 0 PP'!P81))^2</f>
        <v>2.5339378948388069E-2</v>
      </c>
      <c r="Q81">
        <f>(2*('2000 250 200 15 PP'!Q81-'2000 250 200 0 PP'!Q81)/('2000 250 200 15 PP'!Q81+'2000 250 200 0 PP'!Q81))^2</f>
        <v>7.8838437755474038E-3</v>
      </c>
      <c r="R81">
        <f>(2*('2000 250 200 15 PP'!R81-'2000 250 200 0 PP'!R81)/('2000 250 200 15 PP'!R81+'2000 250 200 0 PP'!R81))^2</f>
        <v>3.0919729566849814E-3</v>
      </c>
      <c r="S81">
        <f>(2*('2000 250 200 15 PP'!S81-'2000 250 200 0 PP'!S81)/('2000 250 200 15 PP'!S81+'2000 250 200 0 PP'!S81))^2</f>
        <v>1.4592142394037986E-3</v>
      </c>
      <c r="T81">
        <f>(2*('2000 250 200 15 PP'!T81-'2000 250 200 0 PP'!T81)/('2000 250 200 15 PP'!T81+'2000 250 200 0 PP'!T81))^2</f>
        <v>7.7615118475058786E-4</v>
      </c>
      <c r="U81">
        <f>(2*('2000 250 200 15 PP'!U81-'2000 250 200 0 PP'!U81)/('2000 250 200 15 PP'!U81+'2000 250 200 0 PP'!U81))^2</f>
        <v>4.3908003559651071E-4</v>
      </c>
      <c r="V81">
        <f>(2*('2000 250 200 15 PP'!V81-'2000 250 200 0 PP'!V81)/('2000 250 200 15 PP'!V81+'2000 250 200 0 PP'!V81))^2</f>
        <v>12.312426223151739</v>
      </c>
      <c r="W81">
        <f>(2*('2000 250 200 15 PP'!W81-'2000 250 200 0 PP'!W81)/('2000 250 200 15 PP'!W81+'2000 250 200 0 PP'!W81))^2</f>
        <v>13.005936317356818</v>
      </c>
      <c r="X81">
        <f>(2*('2000 250 200 15 PP'!X81-'2000 250 200 0 PP'!X81)/('2000 250 200 15 PP'!X81+'2000 250 200 0 PP'!X81))^2</f>
        <v>1.8097572905452031</v>
      </c>
      <c r="Y81">
        <f>(2*('2000 250 200 15 PP'!Y81-'2000 250 200 0 PP'!Y81)/('2000 250 200 15 PP'!Y81+'2000 250 200 0 PP'!Y81))^2</f>
        <v>0.19180421756786123</v>
      </c>
      <c r="Z81">
        <f>(2*('2000 250 200 15 PP'!Z81-'2000 250 200 0 PP'!Z81)/('2000 250 200 15 PP'!Z81+'2000 250 200 0 PP'!Z81))^2</f>
        <v>3.3741751485541094E-2</v>
      </c>
      <c r="AA81">
        <f>(2*('2000 250 200 15 PP'!AA81-'2000 250 200 0 PP'!AA81)/('2000 250 200 15 PP'!AA81+'2000 250 200 0 PP'!AA81))^2</f>
        <v>9.5425251064711839E-3</v>
      </c>
      <c r="AB81">
        <f>(2*('2000 250 200 15 PP'!AB81-'2000 250 200 0 PP'!AB81)/('2000 250 200 15 PP'!AB81+'2000 250 200 0 PP'!AB81))^2</f>
        <v>3.7691045392116013E-3</v>
      </c>
      <c r="AC81">
        <f>(2*('2000 250 200 15 PP'!AC81-'2000 250 200 0 PP'!AC81)/('2000 250 200 15 PP'!AC81+'2000 250 200 0 PP'!AC81))^2</f>
        <v>11.85533069100075</v>
      </c>
      <c r="AD81">
        <f>(2*('2000 250 200 15 PP'!AD81-'2000 250 200 0 PP'!AD81)/('2000 250 200 15 PP'!AD81+'2000 250 200 0 PP'!AD81))^2</f>
        <v>171.13577687288478</v>
      </c>
      <c r="AE81">
        <f>(2*('2000 250 200 15 PP'!AE81-'2000 250 200 0 PP'!AE81)/('2000 250 200 15 PP'!AE81+'2000 250 200 0 PP'!AE81))^2</f>
        <v>2.3227269840485123</v>
      </c>
      <c r="AF81">
        <f>(2*('2000 250 200 15 PP'!AF81-'2000 250 200 0 PP'!AF81)/('2000 250 200 15 PP'!AF81+'2000 250 200 0 PP'!AF81))^2</f>
        <v>0.63829121038460079</v>
      </c>
      <c r="AG81">
        <f>(2*('2000 250 200 15 PP'!AG81-'2000 250 200 0 PP'!AG81)/('2000 250 200 15 PP'!AG81+'2000 250 200 0 PP'!AG81))^2</f>
        <v>0.74148457541612123</v>
      </c>
      <c r="AH81">
        <f>(2*('2000 250 200 15 PP'!AH81-'2000 250 200 0 PP'!AH81)/('2000 250 200 15 PP'!AH81+'2000 250 200 0 PP'!AH81))^2</f>
        <v>4.4882924357537144</v>
      </c>
      <c r="AI81">
        <f>(2*('2000 250 200 15 PP'!AI81-'2000 250 200 0 PP'!AI81)/('2000 250 200 15 PP'!AI81+'2000 250 200 0 PP'!AI81))^2</f>
        <v>3.4712073622583084</v>
      </c>
      <c r="AJ81">
        <f>(2*('2000 250 200 15 PP'!AJ81-'2000 250 200 0 PP'!AJ81)/('2000 250 200 15 PP'!AJ81+'2000 250 200 0 PP'!AJ81))^2</f>
        <v>10.663831116511215</v>
      </c>
      <c r="AK81">
        <f>(2*('2000 250 200 15 PP'!AK81-'2000 250 200 0 PP'!AK81)/('2000 250 200 15 PP'!AK81+'2000 250 200 0 PP'!AK81))^2</f>
        <v>22.944403801860773</v>
      </c>
      <c r="AL81">
        <f>(2*('2000 250 200 15 PP'!AL81-'2000 250 200 0 PP'!AL81)/('2000 250 200 15 PP'!AL81+'2000 250 200 0 PP'!AL81))^2</f>
        <v>0.56371032257905984</v>
      </c>
      <c r="AM81">
        <f>(2*('2000 250 200 15 PP'!AM81-'2000 250 200 0 PP'!AM81)/('2000 250 200 15 PP'!AM81+'2000 250 200 0 PP'!AM81))^2</f>
        <v>0.11236234602708503</v>
      </c>
      <c r="AN81">
        <f>(2*('2000 250 200 15 PP'!AN81-'2000 250 200 0 PP'!AN81)/('2000 250 200 15 PP'!AN81+'2000 250 200 0 PP'!AN81))^2</f>
        <v>2.0807550393908003</v>
      </c>
      <c r="AO81">
        <f>(2*('2000 250 200 15 PP'!AO81-'2000 250 200 0 PP'!AO81)/('2000 250 200 15 PP'!AO81+'2000 250 200 0 PP'!AO81))^2</f>
        <v>2.6201233883723645</v>
      </c>
      <c r="AP81">
        <f>(2*('2000 250 200 15 PP'!AP81-'2000 250 200 0 PP'!AP81)/('2000 250 200 15 PP'!AP81+'2000 250 200 0 PP'!AP81))^2</f>
        <v>3.5129360467779067</v>
      </c>
      <c r="AQ81">
        <f>(2*('2000 250 200 15 PP'!AQ81-'2000 250 200 0 PP'!AQ81)/('2000 250 200 15 PP'!AQ81+'2000 250 200 0 PP'!AQ81))^2</f>
        <v>52.872349436958579</v>
      </c>
      <c r="AR81">
        <f>(2*('2000 250 200 15 PP'!AR81-'2000 250 200 0 PP'!AR81)/('2000 250 200 15 PP'!AR81+'2000 250 200 0 PP'!AR81))^2</f>
        <v>1.7845102760314324</v>
      </c>
      <c r="AS81">
        <f>(2*('2000 250 200 15 PP'!AS81-'2000 250 200 0 PP'!AS81)/('2000 250 200 15 PP'!AS81+'2000 250 200 0 PP'!AS81))^2</f>
        <v>2.2541224796401922</v>
      </c>
      <c r="AT81">
        <f>(2*('2000 250 200 15 PP'!AT81-'2000 250 200 0 PP'!AT81)/('2000 250 200 15 PP'!AT81+'2000 250 200 0 PP'!AT81))^2</f>
        <v>1.1056400815335681</v>
      </c>
      <c r="AU81">
        <f>(2*('2000 250 200 15 PP'!AU81-'2000 250 200 0 PP'!AU81)/('2000 250 200 15 PP'!AU81+'2000 250 200 0 PP'!AU81))^2</f>
        <v>1.4848344495449957</v>
      </c>
      <c r="AV81">
        <f>(2*('2000 250 200 15 PP'!AV81-'2000 250 200 0 PP'!AV81)/('2000 250 200 15 PP'!AV81+'2000 250 200 0 PP'!AV81))^2</f>
        <v>3.8379647630619611</v>
      </c>
      <c r="AW81">
        <f>(2*('2000 250 200 15 PP'!AW81-'2000 250 200 0 PP'!AW81)/('2000 250 200 15 PP'!AW81+'2000 250 200 0 PP'!AW81))^2</f>
        <v>0.66819208088644888</v>
      </c>
      <c r="AX81">
        <f>('2000 250 200 15 PP'!AX81-'2000 250 200 0 PP'!AX81)^2</f>
        <v>1.2474707923504959E-3</v>
      </c>
      <c r="AY81">
        <f>('2000 250 200 15 PP'!AY81-'2000 250 200 0 PP'!AY81)^2</f>
        <v>2.9541523112739488E-4</v>
      </c>
      <c r="AZ81">
        <f>('2000 250 200 15 PP'!AZ81-'2000 250 200 0 PP'!AZ81)^2</f>
        <v>7.7445662897694935E-5</v>
      </c>
      <c r="BA81">
        <f>('2000 250 200 15 PP'!BA81-'2000 250 200 0 PP'!BA81)^2</f>
        <v>2.4827397846366136E-5</v>
      </c>
      <c r="BB81">
        <f>('2000 250 200 15 PP'!BB81-'2000 250 200 0 PP'!BB81)^2</f>
        <v>9.8054031281123467E-6</v>
      </c>
      <c r="BC81">
        <f>('2000 250 200 15 PP'!BC81-'2000 250 200 0 PP'!BC81)^2</f>
        <v>4.6447853146758017E-6</v>
      </c>
      <c r="BD81">
        <f>('2000 250 200 15 PP'!BD81-'2000 250 200 0 PP'!BD81)^2</f>
        <v>2.4852547957946446E-6</v>
      </c>
      <c r="BE81">
        <f>('2000 250 200 15 PP'!BE81-'2000 250 200 0 PP'!BE81)^2</f>
        <v>1.3973166599322378E-6</v>
      </c>
      <c r="BF81">
        <f>('2000 250 200 15 PP'!BF81-'2000 250 200 0 PP'!BF81)^2</f>
        <v>2.8347887629132356E-4</v>
      </c>
      <c r="BG81">
        <f>('2000 250 200 15 PP'!BG81-'2000 250 200 0 PP'!BG81)^2</f>
        <v>6.5964039792343175E-5</v>
      </c>
      <c r="BH81">
        <f>('2000 250 200 15 PP'!BH81-'2000 250 200 0 PP'!BH81)^2</f>
        <v>1.6238032363565657E-5</v>
      </c>
      <c r="BI81">
        <f>('2000 250 200 15 PP'!BI81-'2000 250 200 0 PP'!BI81)^2</f>
        <v>4.8076626222762351E-6</v>
      </c>
      <c r="BJ81">
        <f>('2000 250 200 15 PP'!BJ81-'2000 250 200 0 PP'!BJ81)^2</f>
        <v>1.7476963512124202E-6</v>
      </c>
      <c r="BK81">
        <f>('2000 250 200 15 PP'!BK81-'2000 250 200 0 PP'!BK81)^2</f>
        <v>7.8169353398712194E-7</v>
      </c>
      <c r="BL81">
        <f>('2000 250 200 15 PP'!BL81-'2000 250 200 0 PP'!BL81)^2</f>
        <v>4.1280720244813063E-7</v>
      </c>
      <c r="BM81">
        <f>('2000 250 200 15 PP'!BM81-'2000 250 200 0 PP'!BM81)^2</f>
        <v>6.2885791054156009E-5</v>
      </c>
      <c r="BN81">
        <f>('2000 250 200 15 PP'!BN81-'2000 250 200 0 PP'!BN81)^2</f>
        <v>1.4437577299212878E-5</v>
      </c>
      <c r="BO81">
        <f>('2000 250 200 15 PP'!BO81-'2000 250 200 0 PP'!BO81)^2</f>
        <v>3.251249092304652E-6</v>
      </c>
      <c r="BP81">
        <f>('2000 250 200 15 PP'!BP81-'2000 250 200 0 PP'!BP81)^2</f>
        <v>8.5869854518225041E-7</v>
      </c>
      <c r="BQ81">
        <f>('2000 250 200 15 PP'!BQ81-'2000 250 200 0 PP'!BQ81)^2</f>
        <v>2.7082348839947602E-7</v>
      </c>
      <c r="BR81">
        <f>('2000 250 200 15 PP'!BR81-'2000 250 200 0 PP'!BR81)^2</f>
        <v>1.0589892602552283E-7</v>
      </c>
      <c r="BS81">
        <f>('2000 250 200 15 PP'!BS81-'2000 250 200 0 PP'!BS81)^2</f>
        <v>1.5927719106924708E-5</v>
      </c>
      <c r="BT81">
        <f>('2000 250 200 15 PP'!BT81-'2000 250 200 0 PP'!BT81)^2</f>
        <v>3.7388268362904697E-6</v>
      </c>
      <c r="BU81">
        <f>('2000 250 200 15 PP'!BU81-'2000 250 200 0 PP'!BU81)^2</f>
        <v>7.6963970069362578E-7</v>
      </c>
      <c r="BV81">
        <f>('2000 250 200 15 PP'!BV81-'2000 250 200 0 PP'!BV81)^2</f>
        <v>1.8200049098271952E-7</v>
      </c>
      <c r="BW81">
        <f>('2000 250 200 15 PP'!BW81-'2000 250 200 0 PP'!BW81)^2</f>
        <v>4.869312253995672E-8</v>
      </c>
      <c r="BX81">
        <f>('2000 250 200 15 PP'!BX81-'2000 250 200 0 PP'!BX81)^2</f>
        <v>4.4332502661078851E-6</v>
      </c>
      <c r="BY81">
        <f>('2000 250 200 15 PP'!BY81-'2000 250 200 0 PP'!BY81)^2</f>
        <v>1.1389784369569913E-6</v>
      </c>
      <c r="BZ81">
        <f>('2000 250 200 15 PP'!BZ81-'2000 250 200 0 PP'!BZ81)^2</f>
        <v>2.1664022062641122E-7</v>
      </c>
      <c r="CA81">
        <f>('2000 250 200 15 PP'!CA81-'2000 250 200 0 PP'!CA81)^2</f>
        <v>4.7509256380386E-8</v>
      </c>
      <c r="CB81">
        <f>('2000 250 200 15 PP'!CB81-'2000 250 200 0 PP'!CB81)^2</f>
        <v>1.2462952241103636E-6</v>
      </c>
      <c r="CC81">
        <f>('2000 250 200 15 PP'!CC81-'2000 250 200 0 PP'!CC81)^2</f>
        <v>3.9194523546264875E-7</v>
      </c>
      <c r="CD81">
        <f>('2000 250 200 15 PP'!CD81-'2000 250 200 0 PP'!CD81)^2</f>
        <v>6.9041058299478651E-8</v>
      </c>
      <c r="CE81">
        <f>('2000 250 200 15 PP'!CE81-'2000 250 200 0 PP'!CE81)^2</f>
        <v>3.1145046326907265E-7</v>
      </c>
      <c r="CF81">
        <f>('2000 250 200 15 PP'!CF81-'2000 250 200 0 PP'!CF81)^2</f>
        <v>1.4758834243745351E-7</v>
      </c>
      <c r="CG81">
        <f>('2000 250 200 15 PP'!CG81-'2000 250 200 0 PP'!CG81)^2</f>
        <v>5.0926064083850315E-8</v>
      </c>
    </row>
    <row r="82" spans="1:85">
      <c r="A82">
        <f>'2000 250 200 1'!A83</f>
        <v>79</v>
      </c>
      <c r="B82">
        <f t="shared" si="8"/>
        <v>-790</v>
      </c>
      <c r="C82">
        <f>'2000 250 200 1'!B83</f>
        <v>9.1950000000000003</v>
      </c>
      <c r="D82">
        <f t="shared" si="9"/>
        <v>0.96355173357409629</v>
      </c>
      <c r="E82">
        <f>(2*('2000 250 200 15 PP'!E82-'2000 250 200 0 PP'!E82)/('2000 250 200 15 PP'!E82+'2000 250 200 0 PP'!E82))^2</f>
        <v>3.0082546867550318E-2</v>
      </c>
      <c r="F82">
        <f>(2*('2000 250 200 15 PP'!F82-'2000 250 200 0 PP'!F82)/('2000 250 200 15 PP'!F82+'2000 250 200 0 PP'!F82))^2</f>
        <v>8.9291857082869058E-3</v>
      </c>
      <c r="G82">
        <f>(2*('2000 250 200 15 PP'!G82-'2000 250 200 0 PP'!G82)/('2000 250 200 15 PP'!G82+'2000 250 200 0 PP'!G82))^2</f>
        <v>3.1346936109787659E-3</v>
      </c>
      <c r="H82">
        <f>(2*('2000 250 200 15 PP'!H82-'2000 250 200 0 PP'!H82)/('2000 250 200 15 PP'!H82+'2000 250 200 0 PP'!H82))^2</f>
        <v>1.3287817509168908E-3</v>
      </c>
      <c r="I82">
        <f>(2*('2000 250 200 15 PP'!I82-'2000 250 200 0 PP'!I82)/('2000 250 200 15 PP'!I82+'2000 250 200 0 PP'!I82))^2</f>
        <v>6.553584019430705E-4</v>
      </c>
      <c r="J82">
        <f>(2*('2000 250 200 15 PP'!J82-'2000 250 200 0 PP'!J82)/('2000 250 200 15 PP'!J82+'2000 250 200 0 PP'!J82))^2</f>
        <v>3.5904109695445124E-4</v>
      </c>
      <c r="K82">
        <f>(2*('2000 250 200 15 PP'!K82-'2000 250 200 0 PP'!K82)/('2000 250 200 15 PP'!K82+'2000 250 200 0 PP'!K82))^2</f>
        <v>2.097757655775768E-4</v>
      </c>
      <c r="L82">
        <f>(2*('2000 250 200 15 PP'!L82-'2000 250 200 0 PP'!L82)/('2000 250 200 15 PP'!L82+'2000 250 200 0 PP'!L82))^2</f>
        <v>1.2702061529337979E-4</v>
      </c>
      <c r="M82">
        <f>(2*('2000 250 200 15 PP'!M82-'2000 250 200 0 PP'!M82)/('2000 250 200 15 PP'!M82+'2000 250 200 0 PP'!M82))^2</f>
        <v>7.849623936573611E-5</v>
      </c>
      <c r="N82">
        <f>(2*('2000 250 200 15 PP'!N82-'2000 250 200 0 PP'!N82)/('2000 250 200 15 PP'!N82+'2000 250 200 0 PP'!N82))^2</f>
        <v>0.54780983228823665</v>
      </c>
      <c r="O82">
        <f>(2*('2000 250 200 15 PP'!O82-'2000 250 200 0 PP'!O82)/('2000 250 200 15 PP'!O82+'2000 250 200 0 PP'!O82))^2</f>
        <v>0.14063728489075561</v>
      </c>
      <c r="P82">
        <f>(2*('2000 250 200 15 PP'!P82-'2000 250 200 0 PP'!P82)/('2000 250 200 15 PP'!P82+'2000 250 200 0 PP'!P82))^2</f>
        <v>3.474871844216347E-2</v>
      </c>
      <c r="Q82">
        <f>(2*('2000 250 200 15 PP'!Q82-'2000 250 200 0 PP'!Q82)/('2000 250 200 15 PP'!Q82+'2000 250 200 0 PP'!Q82))^2</f>
        <v>1.0296281584262343E-2</v>
      </c>
      <c r="R82">
        <f>(2*('2000 250 200 15 PP'!R82-'2000 250 200 0 PP'!R82)/('2000 250 200 15 PP'!R82+'2000 250 200 0 PP'!R82))^2</f>
        <v>3.8120097447110648E-3</v>
      </c>
      <c r="S82">
        <f>(2*('2000 250 200 15 PP'!S82-'2000 250 200 0 PP'!S82)/('2000 250 200 15 PP'!S82+'2000 250 200 0 PP'!S82))^2</f>
        <v>1.7155303685159775E-3</v>
      </c>
      <c r="T82">
        <f>(2*('2000 250 200 15 PP'!T82-'2000 250 200 0 PP'!T82)/('2000 250 200 15 PP'!T82+'2000 250 200 0 PP'!T82))^2</f>
        <v>8.8780830967001025E-4</v>
      </c>
      <c r="U82">
        <f>(2*('2000 250 200 15 PP'!U82-'2000 250 200 0 PP'!U82)/('2000 250 200 15 PP'!U82+'2000 250 200 0 PP'!U82))^2</f>
        <v>5.0054355770972269E-4</v>
      </c>
      <c r="V82">
        <f>(2*('2000 250 200 15 PP'!V82-'2000 250 200 0 PP'!V82)/('2000 250 200 15 PP'!V82+'2000 250 200 0 PP'!V82))^2</f>
        <v>9.65652145875492</v>
      </c>
      <c r="W82">
        <f>(2*('2000 250 200 15 PP'!W82-'2000 250 200 0 PP'!W82)/('2000 250 200 15 PP'!W82+'2000 250 200 0 PP'!W82))^2</f>
        <v>15.134671908496511</v>
      </c>
      <c r="X82">
        <f>(2*('2000 250 200 15 PP'!X82-'2000 250 200 0 PP'!X82)/('2000 250 200 15 PP'!X82+'2000 250 200 0 PP'!X82))^2</f>
        <v>3.9450069939202828</v>
      </c>
      <c r="Y82">
        <f>(2*('2000 250 200 15 PP'!Y82-'2000 250 200 0 PP'!Y82)/('2000 250 200 15 PP'!Y82+'2000 250 200 0 PP'!Y82))^2</f>
        <v>0.40889516942813292</v>
      </c>
      <c r="Z82">
        <f>(2*('2000 250 200 15 PP'!Z82-'2000 250 200 0 PP'!Z82)/('2000 250 200 15 PP'!Z82+'2000 250 200 0 PP'!Z82))^2</f>
        <v>6.0500866058255262E-2</v>
      </c>
      <c r="AA82">
        <f>(2*('2000 250 200 15 PP'!AA82-'2000 250 200 0 PP'!AA82)/('2000 250 200 15 PP'!AA82+'2000 250 200 0 PP'!AA82))^2</f>
        <v>1.470954666124045E-2</v>
      </c>
      <c r="AB82">
        <f>(2*('2000 250 200 15 PP'!AB82-'2000 250 200 0 PP'!AB82)/('2000 250 200 15 PP'!AB82+'2000 250 200 0 PP'!AB82))^2</f>
        <v>5.1674220686138772E-3</v>
      </c>
      <c r="AC82">
        <f>(2*('2000 250 200 15 PP'!AC82-'2000 250 200 0 PP'!AC82)/('2000 250 200 15 PP'!AC82+'2000 250 200 0 PP'!AC82))^2</f>
        <v>7.4073853598646577</v>
      </c>
      <c r="AD82">
        <f>(2*('2000 250 200 15 PP'!AD82-'2000 250 200 0 PP'!AD82)/('2000 250 200 15 PP'!AD82+'2000 250 200 0 PP'!AD82))^2</f>
        <v>192.80200819991123</v>
      </c>
      <c r="AE82">
        <f>(2*('2000 250 200 15 PP'!AE82-'2000 250 200 0 PP'!AE82)/('2000 250 200 15 PP'!AE82+'2000 250 200 0 PP'!AE82))^2</f>
        <v>5.3191144807520097</v>
      </c>
      <c r="AF82">
        <f>(2*('2000 250 200 15 PP'!AF82-'2000 250 200 0 PP'!AF82)/('2000 250 200 15 PP'!AF82+'2000 250 200 0 PP'!AF82))^2</f>
        <v>0.79819225260646165</v>
      </c>
      <c r="AG82">
        <f>(2*('2000 250 200 15 PP'!AG82-'2000 250 200 0 PP'!AG82)/('2000 250 200 15 PP'!AG82+'2000 250 200 0 PP'!AG82))^2</f>
        <v>0.49105478136063241</v>
      </c>
      <c r="AH82">
        <f>(2*('2000 250 200 15 PP'!AH82-'2000 250 200 0 PP'!AH82)/('2000 250 200 15 PP'!AH82+'2000 250 200 0 PP'!AH82))^2</f>
        <v>2.4444874695779437</v>
      </c>
      <c r="AI82">
        <f>(2*('2000 250 200 15 PP'!AI82-'2000 250 200 0 PP'!AI82)/('2000 250 200 15 PP'!AI82+'2000 250 200 0 PP'!AI82))^2</f>
        <v>3.1179133016271408</v>
      </c>
      <c r="AJ82">
        <f>(2*('2000 250 200 15 PP'!AJ82-'2000 250 200 0 PP'!AJ82)/('2000 250 200 15 PP'!AJ82+'2000 250 200 0 PP'!AJ82))^2</f>
        <v>6.0329015787205815</v>
      </c>
      <c r="AK82">
        <f>(2*('2000 250 200 15 PP'!AK82-'2000 250 200 0 PP'!AK82)/('2000 250 200 15 PP'!AK82+'2000 250 200 0 PP'!AK82))^2</f>
        <v>172.52539336037424</v>
      </c>
      <c r="AL82">
        <f>(2*('2000 250 200 15 PP'!AL82-'2000 250 200 0 PP'!AL82)/('2000 250 200 15 PP'!AL82+'2000 250 200 0 PP'!AL82))^2</f>
        <v>1.3728563347298075</v>
      </c>
      <c r="AM82">
        <f>(2*('2000 250 200 15 PP'!AM82-'2000 250 200 0 PP'!AM82)/('2000 250 200 15 PP'!AM82+'2000 250 200 0 PP'!AM82))^2</f>
        <v>0.19713518373003983</v>
      </c>
      <c r="AN82">
        <f>(2*('2000 250 200 15 PP'!AN82-'2000 250 200 0 PP'!AN82)/('2000 250 200 15 PP'!AN82+'2000 250 200 0 PP'!AN82))^2</f>
        <v>2.1970108473696612</v>
      </c>
      <c r="AO82">
        <f>(2*('2000 250 200 15 PP'!AO82-'2000 250 200 0 PP'!AO82)/('2000 250 200 15 PP'!AO82+'2000 250 200 0 PP'!AO82))^2</f>
        <v>2.6860176579547335</v>
      </c>
      <c r="AP82">
        <f>(2*('2000 250 200 15 PP'!AP82-'2000 250 200 0 PP'!AP82)/('2000 250 200 15 PP'!AP82+'2000 250 200 0 PP'!AP82))^2</f>
        <v>2.0831012731189023</v>
      </c>
      <c r="AQ82">
        <f>(2*('2000 250 200 15 PP'!AQ82-'2000 250 200 0 PP'!AQ82)/('2000 250 200 15 PP'!AQ82+'2000 250 200 0 PP'!AQ82))^2</f>
        <v>35.88670779339332</v>
      </c>
      <c r="AR82">
        <f>(2*('2000 250 200 15 PP'!AR82-'2000 250 200 0 PP'!AR82)/('2000 250 200 15 PP'!AR82+'2000 250 200 0 PP'!AR82))^2</f>
        <v>1.9199113256062434</v>
      </c>
      <c r="AS82">
        <f>(2*('2000 250 200 15 PP'!AS82-'2000 250 200 0 PP'!AS82)/('2000 250 200 15 PP'!AS82+'2000 250 200 0 PP'!AS82))^2</f>
        <v>3.1677424116272084</v>
      </c>
      <c r="AT82">
        <f>(2*('2000 250 200 15 PP'!AT82-'2000 250 200 0 PP'!AT82)/('2000 250 200 15 PP'!AT82+'2000 250 200 0 PP'!AT82))^2</f>
        <v>0.96087439570187461</v>
      </c>
      <c r="AU82">
        <f>(2*('2000 250 200 15 PP'!AU82-'2000 250 200 0 PP'!AU82)/('2000 250 200 15 PP'!AU82+'2000 250 200 0 PP'!AU82))^2</f>
        <v>1.3579882557533167</v>
      </c>
      <c r="AV82">
        <f>(2*('2000 250 200 15 PP'!AV82-'2000 250 200 0 PP'!AV82)/('2000 250 200 15 PP'!AV82+'2000 250 200 0 PP'!AV82))^2</f>
        <v>10.821488371052226</v>
      </c>
      <c r="AW82">
        <f>(2*('2000 250 200 15 PP'!AW82-'2000 250 200 0 PP'!AW82)/('2000 250 200 15 PP'!AW82+'2000 250 200 0 PP'!AW82))^2</f>
        <v>0.43000606267060598</v>
      </c>
      <c r="AX82">
        <f>('2000 250 200 15 PP'!AX82-'2000 250 200 0 PP'!AX82)^2</f>
        <v>1.559545316496365E-3</v>
      </c>
      <c r="AY82">
        <f>('2000 250 200 15 PP'!AY82-'2000 250 200 0 PP'!AY82)^2</f>
        <v>3.6870445725027001E-4</v>
      </c>
      <c r="AZ82">
        <f>('2000 250 200 15 PP'!AZ82-'2000 250 200 0 PP'!AZ82)^2</f>
        <v>9.4592445633256335E-5</v>
      </c>
      <c r="BA82">
        <f>('2000 250 200 15 PP'!BA82-'2000 250 200 0 PP'!BA82)^2</f>
        <v>2.9110151073257556E-5</v>
      </c>
      <c r="BB82">
        <f>('2000 250 200 15 PP'!BB82-'2000 250 200 0 PP'!BB82)^2</f>
        <v>1.0907155075064896E-5</v>
      </c>
      <c r="BC82">
        <f>('2000 250 200 15 PP'!BC82-'2000 250 200 0 PP'!BC82)^2</f>
        <v>4.9031191396858686E-6</v>
      </c>
      <c r="BD82">
        <f>('2000 250 200 15 PP'!BD82-'2000 250 200 0 PP'!BD82)^2</f>
        <v>2.5351881918057764E-6</v>
      </c>
      <c r="BE82">
        <f>('2000 250 200 15 PP'!BE82-'2000 250 200 0 PP'!BE82)^2</f>
        <v>1.4250120728193895E-6</v>
      </c>
      <c r="BF82">
        <f>('2000 250 200 15 PP'!BF82-'2000 250 200 0 PP'!BF82)^2</f>
        <v>3.4320087985470233E-4</v>
      </c>
      <c r="BG82">
        <f>('2000 250 200 15 PP'!BG82-'2000 250 200 0 PP'!BG82)^2</f>
        <v>7.9236342654043064E-5</v>
      </c>
      <c r="BH82">
        <f>('2000 250 200 15 PP'!BH82-'2000 250 200 0 PP'!BH82)^2</f>
        <v>1.9092317940705169E-5</v>
      </c>
      <c r="BI82">
        <f>('2000 250 200 15 PP'!BI82-'2000 250 200 0 PP'!BI82)^2</f>
        <v>5.435100031695218E-6</v>
      </c>
      <c r="BJ82">
        <f>('2000 250 200 15 PP'!BJ82-'2000 250 200 0 PP'!BJ82)^2</f>
        <v>1.8690276600146354E-6</v>
      </c>
      <c r="BK82">
        <f>('2000 250 200 15 PP'!BK82-'2000 250 200 0 PP'!BK82)^2</f>
        <v>7.8101964607484841E-7</v>
      </c>
      <c r="BL82">
        <f>('2000 250 200 15 PP'!BL82-'2000 250 200 0 PP'!BL82)^2</f>
        <v>3.8761368584992206E-7</v>
      </c>
      <c r="BM82">
        <f>('2000 250 200 15 PP'!BM82-'2000 250 200 0 PP'!BM82)^2</f>
        <v>7.5157376991272589E-5</v>
      </c>
      <c r="BN82">
        <f>('2000 250 200 15 PP'!BN82-'2000 250 200 0 PP'!BN82)^2</f>
        <v>1.7018404617069059E-5</v>
      </c>
      <c r="BO82">
        <f>('2000 250 200 15 PP'!BO82-'2000 250 200 0 PP'!BO82)^2</f>
        <v>3.7594885763925056E-6</v>
      </c>
      <c r="BP82">
        <f>('2000 250 200 15 PP'!BP82-'2000 250 200 0 PP'!BP82)^2</f>
        <v>9.609890958605386E-7</v>
      </c>
      <c r="BQ82">
        <f>('2000 250 200 15 PP'!BQ82-'2000 250 200 0 PP'!BQ82)^2</f>
        <v>2.8961285026327052E-7</v>
      </c>
      <c r="BR82">
        <f>('2000 250 200 15 PP'!BR82-'2000 250 200 0 PP'!BR82)^2</f>
        <v>1.0546576565644234E-7</v>
      </c>
      <c r="BS82">
        <f>('2000 250 200 15 PP'!BS82-'2000 250 200 0 PP'!BS82)^2</f>
        <v>1.8944164368240403E-5</v>
      </c>
      <c r="BT82">
        <f>('2000 250 200 15 PP'!BT82-'2000 250 200 0 PP'!BT82)^2</f>
        <v>4.3605426097690618E-6</v>
      </c>
      <c r="BU82">
        <f>('2000 250 200 15 PP'!BU82-'2000 250 200 0 PP'!BU82)^2</f>
        <v>8.8332498376036207E-7</v>
      </c>
      <c r="BV82">
        <f>('2000 250 200 15 PP'!BV82-'2000 250 200 0 PP'!BV82)^2</f>
        <v>2.0338866152902804E-7</v>
      </c>
      <c r="BW82">
        <f>('2000 250 200 15 PP'!BW82-'2000 250 200 0 PP'!BW82)^2</f>
        <v>5.3227143969247493E-8</v>
      </c>
      <c r="BX82">
        <f>('2000 250 200 15 PP'!BX82-'2000 250 200 0 PP'!BX82)^2</f>
        <v>5.2515989458926682E-6</v>
      </c>
      <c r="BY82">
        <f>('2000 250 200 15 PP'!BY82-'2000 250 200 0 PP'!BY82)^2</f>
        <v>1.313682636531919E-6</v>
      </c>
      <c r="BZ82">
        <f>('2000 250 200 15 PP'!BZ82-'2000 250 200 0 PP'!BZ82)^2</f>
        <v>2.4697229501298947E-7</v>
      </c>
      <c r="CA82">
        <f>('2000 250 200 15 PP'!CA82-'2000 250 200 0 PP'!CA82)^2</f>
        <v>5.2526100096372797E-8</v>
      </c>
      <c r="CB82">
        <f>('2000 250 200 15 PP'!CB82-'2000 250 200 0 PP'!CB82)^2</f>
        <v>1.471190599677071E-6</v>
      </c>
      <c r="CC82">
        <f>('2000 250 200 15 PP'!CC82-'2000 250 200 0 PP'!CC82)^2</f>
        <v>4.4540752956224978E-7</v>
      </c>
      <c r="CD82">
        <f>('2000 250 200 15 PP'!CD82-'2000 250 200 0 PP'!CD82)^2</f>
        <v>7.836206738209892E-8</v>
      </c>
      <c r="CE82">
        <f>('2000 250 200 15 PP'!CE82-'2000 250 200 0 PP'!CE82)^2</f>
        <v>3.6879043796270266E-7</v>
      </c>
      <c r="CF82">
        <f>('2000 250 200 15 PP'!CF82-'2000 250 200 0 PP'!CF82)^2</f>
        <v>1.6430444341341498E-7</v>
      </c>
      <c r="CG82">
        <f>('2000 250 200 15 PP'!CG82-'2000 250 200 0 PP'!CG82)^2</f>
        <v>6.244756872390878E-8</v>
      </c>
    </row>
    <row r="83" spans="1:85">
      <c r="A83">
        <f>'2000 250 200 1'!A84</f>
        <v>80</v>
      </c>
      <c r="B83">
        <f t="shared" si="8"/>
        <v>-800</v>
      </c>
      <c r="C83">
        <f>'2000 250 200 1'!B84</f>
        <v>10.32</v>
      </c>
      <c r="D83">
        <f t="shared" si="9"/>
        <v>1.0136796972911926</v>
      </c>
      <c r="E83">
        <f>(2*('2000 250 200 15 PP'!E83-'2000 250 200 0 PP'!E83)/('2000 250 200 15 PP'!E83+'2000 250 200 0 PP'!E83))^2</f>
        <v>3.6495719977822097E-2</v>
      </c>
      <c r="F83">
        <f>(2*('2000 250 200 15 PP'!F83-'2000 250 200 0 PP'!F83)/('2000 250 200 15 PP'!F83+'2000 250 200 0 PP'!F83))^2</f>
        <v>1.0630711475056011E-2</v>
      </c>
      <c r="G83">
        <f>(2*('2000 250 200 15 PP'!G83-'2000 250 200 0 PP'!G83)/('2000 250 200 15 PP'!G83+'2000 250 200 0 PP'!G83))^2</f>
        <v>3.6159157540355635E-3</v>
      </c>
      <c r="H83">
        <f>(2*('2000 250 200 15 PP'!H83-'2000 250 200 0 PP'!H83)/('2000 250 200 15 PP'!H83+'2000 250 200 0 PP'!H83))^2</f>
        <v>1.4816541500776261E-3</v>
      </c>
      <c r="I83">
        <f>(2*('2000 250 200 15 PP'!I83-'2000 250 200 0 PP'!I83)/('2000 250 200 15 PP'!I83+'2000 250 200 0 PP'!I83))^2</f>
        <v>7.1106446511710853E-4</v>
      </c>
      <c r="J83">
        <f>(2*('2000 250 200 15 PP'!J83-'2000 250 200 0 PP'!J83)/('2000 250 200 15 PP'!J83+'2000 250 200 0 PP'!J83))^2</f>
        <v>3.8356162133768978E-4</v>
      </c>
      <c r="K83">
        <f>(2*('2000 250 200 15 PP'!K83-'2000 250 200 0 PP'!K83)/('2000 250 200 15 PP'!K83+'2000 250 200 0 PP'!K83))^2</f>
        <v>2.2372787783373841E-4</v>
      </c>
      <c r="L83">
        <f>(2*('2000 250 200 15 PP'!L83-'2000 250 200 0 PP'!L83)/('2000 250 200 15 PP'!L83+'2000 250 200 0 PP'!L83))^2</f>
        <v>1.3690175591113892E-4</v>
      </c>
      <c r="M83">
        <f>(2*('2000 250 200 15 PP'!M83-'2000 250 200 0 PP'!M83)/('2000 250 200 15 PP'!M83+'2000 250 200 0 PP'!M83))^2</f>
        <v>8.609864405998712E-5</v>
      </c>
      <c r="N83">
        <f>(2*('2000 250 200 15 PP'!N83-'2000 250 200 0 PP'!N83)/('2000 250 200 15 PP'!N83+'2000 250 200 0 PP'!N83))^2</f>
        <v>0.70055475255707367</v>
      </c>
      <c r="O83">
        <f>(2*('2000 250 200 15 PP'!O83-'2000 250 200 0 PP'!O83)/('2000 250 200 15 PP'!O83+'2000 250 200 0 PP'!O83))^2</f>
        <v>0.19356049511610021</v>
      </c>
      <c r="P83">
        <f>(2*('2000 250 200 15 PP'!P83-'2000 250 200 0 PP'!P83)/('2000 250 200 15 PP'!P83+'2000 250 200 0 PP'!P83))^2</f>
        <v>4.8069693546441215E-2</v>
      </c>
      <c r="Q83">
        <f>(2*('2000 250 200 15 PP'!Q83-'2000 250 200 0 PP'!Q83)/('2000 250 200 15 PP'!Q83+'2000 250 200 0 PP'!Q83))^2</f>
        <v>1.370908431239647E-2</v>
      </c>
      <c r="R83">
        <f>(2*('2000 250 200 15 PP'!R83-'2000 250 200 0 PP'!R83)/('2000 250 200 15 PP'!R83+'2000 250 200 0 PP'!R83))^2</f>
        <v>4.8040011838288328E-3</v>
      </c>
      <c r="S83">
        <f>(2*('2000 250 200 15 PP'!S83-'2000 250 200 0 PP'!S83)/('2000 250 200 15 PP'!S83+'2000 250 200 0 PP'!S83))^2</f>
        <v>2.0496298985769098E-3</v>
      </c>
      <c r="T83">
        <f>(2*('2000 250 200 15 PP'!T83-'2000 250 200 0 PP'!T83)/('2000 250 200 15 PP'!T83+'2000 250 200 0 PP'!T83))^2</f>
        <v>1.0207164346711971E-3</v>
      </c>
      <c r="U83">
        <f>(2*('2000 250 200 15 PP'!U83-'2000 250 200 0 PP'!U83)/('2000 250 200 15 PP'!U83+'2000 250 200 0 PP'!U83))^2</f>
        <v>5.6616347470288026E-4</v>
      </c>
      <c r="V83">
        <f>(2*('2000 250 200 15 PP'!V83-'2000 250 200 0 PP'!V83)/('2000 250 200 15 PP'!V83+'2000 250 200 0 PP'!V83))^2</f>
        <v>7.7890773303854619</v>
      </c>
      <c r="W83">
        <f>(2*('2000 250 200 15 PP'!W83-'2000 250 200 0 PP'!W83)/('2000 250 200 15 PP'!W83+'2000 250 200 0 PP'!W83))^2</f>
        <v>14.47900433309117</v>
      </c>
      <c r="X83">
        <f>(2*('2000 250 200 15 PP'!X83-'2000 250 200 0 PP'!X83)/('2000 250 200 15 PP'!X83+'2000 250 200 0 PP'!X83))^2</f>
        <v>7.7549944155300032</v>
      </c>
      <c r="Y83">
        <f>(2*('2000 250 200 15 PP'!Y83-'2000 250 200 0 PP'!Y83)/('2000 250 200 15 PP'!Y83+'2000 250 200 0 PP'!Y83))^2</f>
        <v>0.92076124824241234</v>
      </c>
      <c r="Z83">
        <f>(2*('2000 250 200 15 PP'!Z83-'2000 250 200 0 PP'!Z83)/('2000 250 200 15 PP'!Z83+'2000 250 200 0 PP'!Z83))^2</f>
        <v>0.11758214987016104</v>
      </c>
      <c r="AA83">
        <f>(2*('2000 250 200 15 PP'!AA83-'2000 250 200 0 PP'!AA83)/('2000 250 200 15 PP'!AA83+'2000 250 200 0 PP'!AA83))^2</f>
        <v>2.44839394903557E-2</v>
      </c>
      <c r="AB83">
        <f>(2*('2000 250 200 15 PP'!AB83-'2000 250 200 0 PP'!AB83)/('2000 250 200 15 PP'!AB83+'2000 250 200 0 PP'!AB83))^2</f>
        <v>7.5114108814301845E-3</v>
      </c>
      <c r="AC83">
        <f>(2*('2000 250 200 15 PP'!AC83-'2000 250 200 0 PP'!AC83)/('2000 250 200 15 PP'!AC83+'2000 250 200 0 PP'!AC83))^2</f>
        <v>5.5234452361116269</v>
      </c>
      <c r="AD83">
        <f>(2*('2000 250 200 15 PP'!AD83-'2000 250 200 0 PP'!AD83)/('2000 250 200 15 PP'!AD83+'2000 250 200 0 PP'!AD83))^2</f>
        <v>27.426270851996165</v>
      </c>
      <c r="AE83">
        <f>(2*('2000 250 200 15 PP'!AE83-'2000 250 200 0 PP'!AE83)/('2000 250 200 15 PP'!AE83+'2000 250 200 0 PP'!AE83))^2</f>
        <v>18.410551620193026</v>
      </c>
      <c r="AF83">
        <f>(2*('2000 250 200 15 PP'!AF83-'2000 250 200 0 PP'!AF83)/('2000 250 200 15 PP'!AF83+'2000 250 200 0 PP'!AF83))^2</f>
        <v>1.2336098143602845</v>
      </c>
      <c r="AG83">
        <f>(2*('2000 250 200 15 PP'!AG83-'2000 250 200 0 PP'!AG83)/('2000 250 200 15 PP'!AG83+'2000 250 200 0 PP'!AG83))^2</f>
        <v>0.48909994009123425</v>
      </c>
      <c r="AH83">
        <f>(2*('2000 250 200 15 PP'!AH83-'2000 250 200 0 PP'!AH83)/('2000 250 200 15 PP'!AH83+'2000 250 200 0 PP'!AH83))^2</f>
        <v>0.57826888631590057</v>
      </c>
      <c r="AI83">
        <f>(2*('2000 250 200 15 PP'!AI83-'2000 250 200 0 PP'!AI83)/('2000 250 200 15 PP'!AI83+'2000 250 200 0 PP'!AI83))^2</f>
        <v>2.9347198372873216</v>
      </c>
      <c r="AJ83">
        <f>(2*('2000 250 200 15 PP'!AJ83-'2000 250 200 0 PP'!AJ83)/('2000 250 200 15 PP'!AJ83+'2000 250 200 0 PP'!AJ83))^2</f>
        <v>4.4645859062586375</v>
      </c>
      <c r="AK83">
        <f>(2*('2000 250 200 15 PP'!AK83-'2000 250 200 0 PP'!AK83)/('2000 250 200 15 PP'!AK83+'2000 250 200 0 PP'!AK83))^2</f>
        <v>14.615221125124414</v>
      </c>
      <c r="AL83">
        <f>(2*('2000 250 200 15 PP'!AL83-'2000 250 200 0 PP'!AL83)/('2000 250 200 15 PP'!AL83+'2000 250 200 0 PP'!AL83))^2</f>
        <v>4.9737931965979376</v>
      </c>
      <c r="AM83">
        <f>(2*('2000 250 200 15 PP'!AM83-'2000 250 200 0 PP'!AM83)/('2000 250 200 15 PP'!AM83+'2000 250 200 0 PP'!AM83))^2</f>
        <v>0.41883940925965157</v>
      </c>
      <c r="AN83">
        <f>(2*('2000 250 200 15 PP'!AN83-'2000 250 200 0 PP'!AN83)/('2000 250 200 15 PP'!AN83+'2000 250 200 0 PP'!AN83))^2</f>
        <v>2.303164312511325</v>
      </c>
      <c r="AO83">
        <f>(2*('2000 250 200 15 PP'!AO83-'2000 250 200 0 PP'!AO83)/('2000 250 200 15 PP'!AO83+'2000 250 200 0 PP'!AO83))^2</f>
        <v>2.7380210715086215</v>
      </c>
      <c r="AP83">
        <f>(2*('2000 250 200 15 PP'!AP83-'2000 250 200 0 PP'!AP83)/('2000 250 200 15 PP'!AP83+'2000 250 200 0 PP'!AP83))^2</f>
        <v>1.8524090519000651</v>
      </c>
      <c r="AQ83">
        <f>(2*('2000 250 200 15 PP'!AQ83-'2000 250 200 0 PP'!AQ83)/('2000 250 200 15 PP'!AQ83+'2000 250 200 0 PP'!AQ83))^2</f>
        <v>7.4874390501198933</v>
      </c>
      <c r="AR83">
        <f>(2*('2000 250 200 15 PP'!AR83-'2000 250 200 0 PP'!AR83)/('2000 250 200 15 PP'!AR83+'2000 250 200 0 PP'!AR83))^2</f>
        <v>2.0494779778461445</v>
      </c>
      <c r="AS83">
        <f>(2*('2000 250 200 15 PP'!AS83-'2000 250 200 0 PP'!AS83)/('2000 250 200 15 PP'!AS83+'2000 250 200 0 PP'!AS83))^2</f>
        <v>3.5971740625067179</v>
      </c>
      <c r="AT83">
        <f>(2*('2000 250 200 15 PP'!AT83-'2000 250 200 0 PP'!AT83)/('2000 250 200 15 PP'!AT83+'2000 250 200 0 PP'!AT83))^2</f>
        <v>1.0770811768022868</v>
      </c>
      <c r="AU83">
        <f>(2*('2000 250 200 15 PP'!AU83-'2000 250 200 0 PP'!AU83)/('2000 250 200 15 PP'!AU83+'2000 250 200 0 PP'!AU83))^2</f>
        <v>1.4105777235906662</v>
      </c>
      <c r="AV83">
        <f>(2*('2000 250 200 15 PP'!AV83-'2000 250 200 0 PP'!AV83)/('2000 250 200 15 PP'!AV83+'2000 250 200 0 PP'!AV83))^2</f>
        <v>13.084046622752743</v>
      </c>
      <c r="AW83">
        <f>(2*('2000 250 200 15 PP'!AW83-'2000 250 200 0 PP'!AW83)/('2000 250 200 15 PP'!AW83+'2000 250 200 0 PP'!AW83))^2</f>
        <v>0.45372833107906907</v>
      </c>
      <c r="AX83">
        <f>('2000 250 200 15 PP'!AX83-'2000 250 200 0 PP'!AX83)^2</f>
        <v>1.9391095372787875E-3</v>
      </c>
      <c r="AY83">
        <f>('2000 250 200 15 PP'!AY83-'2000 250 200 0 PP'!AY83)^2</f>
        <v>4.5993215863815787E-4</v>
      </c>
      <c r="AZ83">
        <f>('2000 250 200 15 PP'!AZ83-'2000 250 200 0 PP'!AZ83)^2</f>
        <v>1.1627278589975752E-4</v>
      </c>
      <c r="BA83">
        <f>('2000 250 200 15 PP'!BA83-'2000 250 200 0 PP'!BA83)^2</f>
        <v>3.4643621693719854E-5</v>
      </c>
      <c r="BB83">
        <f>('2000 250 200 15 PP'!BB83-'2000 250 200 0 PP'!BB83)^2</f>
        <v>1.2391857224485566E-5</v>
      </c>
      <c r="BC83">
        <f>('2000 250 200 15 PP'!BC83-'2000 250 200 0 PP'!BC83)^2</f>
        <v>5.2807021877132141E-6</v>
      </c>
      <c r="BD83">
        <f>('2000 250 200 15 PP'!BD83-'2000 250 200 0 PP'!BD83)^2</f>
        <v>2.6118840797112577E-6</v>
      </c>
      <c r="BE83">
        <f>('2000 250 200 15 PP'!BE83-'2000 250 200 0 PP'!BE83)^2</f>
        <v>1.4418951869113575E-6</v>
      </c>
      <c r="BF83">
        <f>('2000 250 200 15 PP'!BF83-'2000 250 200 0 PP'!BF83)^2</f>
        <v>4.1465654133806179E-4</v>
      </c>
      <c r="BG83">
        <f>('2000 250 200 15 PP'!BG83-'2000 250 200 0 PP'!BG83)^2</f>
        <v>9.5309937502050483E-5</v>
      </c>
      <c r="BH83">
        <f>('2000 250 200 15 PP'!BH83-'2000 250 200 0 PP'!BH83)^2</f>
        <v>2.2596929998988943E-5</v>
      </c>
      <c r="BI83">
        <f>('2000 250 200 15 PP'!BI83-'2000 250 200 0 PP'!BI83)^2</f>
        <v>6.2409415571563891E-6</v>
      </c>
      <c r="BJ83">
        <f>('2000 250 200 15 PP'!BJ83-'2000 250 200 0 PP'!BJ83)^2</f>
        <v>2.0524343083879804E-6</v>
      </c>
      <c r="BK83">
        <f>('2000 250 200 15 PP'!BK83-'2000 250 200 0 PP'!BK83)^2</f>
        <v>8.0582051537425416E-7</v>
      </c>
      <c r="BL83">
        <f>('2000 250 200 15 PP'!BL83-'2000 250 200 0 PP'!BL83)^2</f>
        <v>3.7346551944584714E-7</v>
      </c>
      <c r="BM83">
        <f>('2000 250 200 15 PP'!BM83-'2000 250 200 0 PP'!BM83)^2</f>
        <v>8.9910029772792086E-5</v>
      </c>
      <c r="BN83">
        <f>('2000 250 200 15 PP'!BN83-'2000 250 200 0 PP'!BN83)^2</f>
        <v>2.0125125230155664E-5</v>
      </c>
      <c r="BO83">
        <f>('2000 250 200 15 PP'!BO83-'2000 250 200 0 PP'!BO83)^2</f>
        <v>4.3713228363673864E-6</v>
      </c>
      <c r="BP83">
        <f>('2000 250 200 15 PP'!BP83-'2000 250 200 0 PP'!BP83)^2</f>
        <v>1.0882564048307829E-6</v>
      </c>
      <c r="BQ83">
        <f>('2000 250 200 15 PP'!BQ83-'2000 250 200 0 PP'!BQ83)^2</f>
        <v>3.1774814349000219E-7</v>
      </c>
      <c r="BR83">
        <f>('2000 250 200 15 PP'!BR83-'2000 250 200 0 PP'!BR83)^2</f>
        <v>1.0960726699805782E-7</v>
      </c>
      <c r="BS83">
        <f>('2000 250 200 15 PP'!BS83-'2000 250 200 0 PP'!BS83)^2</f>
        <v>2.2589700306949732E-5</v>
      </c>
      <c r="BT83">
        <f>('2000 250 200 15 PP'!BT83-'2000 250 200 0 PP'!BT83)^2</f>
        <v>5.1090521623372418E-6</v>
      </c>
      <c r="BU83">
        <f>('2000 250 200 15 PP'!BU83-'2000 250 200 0 PP'!BU83)^2</f>
        <v>1.0182366708735064E-6</v>
      </c>
      <c r="BV83">
        <f>('2000 250 200 15 PP'!BV83-'2000 250 200 0 PP'!BV83)^2</f>
        <v>2.2823228824955225E-7</v>
      </c>
      <c r="BW83">
        <f>('2000 250 200 15 PP'!BW83-'2000 250 200 0 PP'!BW83)^2</f>
        <v>5.8920970247385123E-8</v>
      </c>
      <c r="BX83">
        <f>('2000 250 200 15 PP'!BX83-'2000 250 200 0 PP'!BX83)^2</f>
        <v>6.2411210131565124E-6</v>
      </c>
      <c r="BY83">
        <f>('2000 250 200 15 PP'!BY83-'2000 250 200 0 PP'!BY83)^2</f>
        <v>1.5237583051801416E-6</v>
      </c>
      <c r="BZ83">
        <f>('2000 250 200 15 PP'!BZ83-'2000 250 200 0 PP'!BZ83)^2</f>
        <v>2.8314115736800738E-7</v>
      </c>
      <c r="CA83">
        <f>('2000 250 200 15 PP'!CA83-'2000 250 200 0 PP'!CA83)^2</f>
        <v>5.8009837238795653E-8</v>
      </c>
      <c r="CB83">
        <f>('2000 250 200 15 PP'!CB83-'2000 250 200 0 PP'!CB83)^2</f>
        <v>1.7438486133017536E-6</v>
      </c>
      <c r="CC83">
        <f>('2000 250 200 15 PP'!CC83-'2000 250 200 0 PP'!CC83)^2</f>
        <v>5.0902583845103916E-7</v>
      </c>
      <c r="CD83">
        <f>('2000 250 200 15 PP'!CD83-'2000 250 200 0 PP'!CD83)^2</f>
        <v>8.9818894422483905E-8</v>
      </c>
      <c r="CE83">
        <f>('2000 250 200 15 PP'!CE83-'2000 250 200 0 PP'!CE83)^2</f>
        <v>4.4014073852165154E-7</v>
      </c>
      <c r="CF83">
        <f>('2000 250 200 15 PP'!CF83-'2000 250 200 0 PP'!CF83)^2</f>
        <v>1.8343933898090236E-7</v>
      </c>
      <c r="CG83">
        <f>('2000 250 200 15 PP'!CG83-'2000 250 200 0 PP'!CG83)^2</f>
        <v>7.8518577867274564E-8</v>
      </c>
    </row>
    <row r="84" spans="1:85">
      <c r="A84">
        <f>'2000 250 200 1'!A85</f>
        <v>81</v>
      </c>
      <c r="B84">
        <f t="shared" si="8"/>
        <v>-810</v>
      </c>
      <c r="C84">
        <f>'2000 250 200 1'!B85</f>
        <v>11.59</v>
      </c>
      <c r="D84">
        <f t="shared" si="9"/>
        <v>1.064083435963596</v>
      </c>
      <c r="E84">
        <f>(2*('2000 250 200 15 PP'!E84-'2000 250 200 0 PP'!E84)/('2000 250 200 15 PP'!E84+'2000 250 200 0 PP'!E84))^2</f>
        <v>4.4262292171147556E-2</v>
      </c>
      <c r="F84">
        <f>(2*('2000 250 200 15 PP'!F84-'2000 250 200 0 PP'!F84)/('2000 250 200 15 PP'!F84+'2000 250 200 0 PP'!F84))^2</f>
        <v>1.2711215451472675E-2</v>
      </c>
      <c r="G84">
        <f>(2*('2000 250 200 15 PP'!G84-'2000 250 200 0 PP'!G84)/('2000 250 200 15 PP'!G84+'2000 250 200 0 PP'!G84))^2</f>
        <v>4.2025365796032792E-3</v>
      </c>
      <c r="H84">
        <f>(2*('2000 250 200 15 PP'!H84-'2000 250 200 0 PP'!H84)/('2000 250 200 15 PP'!H84+'2000 250 200 0 PP'!H84))^2</f>
        <v>1.6652264906065917E-3</v>
      </c>
      <c r="I84">
        <f>(2*('2000 250 200 15 PP'!I84-'2000 250 200 0 PP'!I84)/('2000 250 200 15 PP'!I84+'2000 250 200 0 PP'!I84))^2</f>
        <v>7.7517060937456409E-4</v>
      </c>
      <c r="J84">
        <f>(2*('2000 250 200 15 PP'!J84-'2000 250 200 0 PP'!J84)/('2000 250 200 15 PP'!J84+'2000 250 200 0 PP'!J84))^2</f>
        <v>4.0920330094188943E-4</v>
      </c>
      <c r="K84">
        <f>(2*('2000 250 200 15 PP'!K84-'2000 250 200 0 PP'!K84)/('2000 250 200 15 PP'!K84+'2000 250 200 0 PP'!K84))^2</f>
        <v>2.3640762563626201E-4</v>
      </c>
      <c r="L84">
        <f>(2*('2000 250 200 15 PP'!L84-'2000 250 200 0 PP'!L84)/('2000 250 200 15 PP'!L84+'2000 250 200 0 PP'!L84))^2</f>
        <v>1.4498374000156711E-4</v>
      </c>
      <c r="M84">
        <f>(2*('2000 250 200 15 PP'!M84-'2000 250 200 0 PP'!M84)/('2000 250 200 15 PP'!M84+'2000 250 200 0 PP'!M84))^2</f>
        <v>9.2191072134991067E-5</v>
      </c>
      <c r="N84">
        <f>(2*('2000 250 200 15 PP'!N84-'2000 250 200 0 PP'!N84)/('2000 250 200 15 PP'!N84+'2000 250 200 0 PP'!N84))^2</f>
        <v>0.87377413565146078</v>
      </c>
      <c r="O84">
        <f>(2*('2000 250 200 15 PP'!O84-'2000 250 200 0 PP'!O84)/('2000 250 200 15 PP'!O84+'2000 250 200 0 PP'!O84))^2</f>
        <v>0.26332385304445183</v>
      </c>
      <c r="P84">
        <f>(2*('2000 250 200 15 PP'!P84-'2000 250 200 0 PP'!P84)/('2000 250 200 15 PP'!P84+'2000 250 200 0 PP'!P84))^2</f>
        <v>6.6793329013577638E-2</v>
      </c>
      <c r="Q84">
        <f>(2*('2000 250 200 15 PP'!Q84-'2000 250 200 0 PP'!Q84)/('2000 250 200 15 PP'!Q84+'2000 250 200 0 PP'!Q84))^2</f>
        <v>1.8559093170067393E-2</v>
      </c>
      <c r="R84">
        <f>(2*('2000 250 200 15 PP'!R84-'2000 250 200 0 PP'!R84)/('2000 250 200 15 PP'!R84+'2000 250 200 0 PP'!R84))^2</f>
        <v>6.1934919765843297E-3</v>
      </c>
      <c r="S84">
        <f>(2*('2000 250 200 15 PP'!S84-'2000 250 200 0 PP'!S84)/('2000 250 200 15 PP'!S84+'2000 250 200 0 PP'!S84))^2</f>
        <v>2.5011307200760433E-3</v>
      </c>
      <c r="T84">
        <f>(2*('2000 250 200 15 PP'!T84-'2000 250 200 0 PP'!T84)/('2000 250 200 15 PP'!T84+'2000 250 200 0 PP'!T84))^2</f>
        <v>1.1891843248612811E-3</v>
      </c>
      <c r="U84">
        <f>(2*('2000 250 200 15 PP'!U84-'2000 250 200 0 PP'!U84)/('2000 250 200 15 PP'!U84+'2000 250 200 0 PP'!U84))^2</f>
        <v>6.4096745615943172E-4</v>
      </c>
      <c r="V84">
        <f>(2*('2000 250 200 15 PP'!V84-'2000 250 200 0 PP'!V84)/('2000 250 200 15 PP'!V84+'2000 250 200 0 PP'!V84))^2</f>
        <v>6.497463856628019</v>
      </c>
      <c r="W84">
        <f>(2*('2000 250 200 15 PP'!W84-'2000 250 200 0 PP'!W84)/('2000 250 200 15 PP'!W84+'2000 250 200 0 PP'!W84))^2</f>
        <v>12.491764137163857</v>
      </c>
      <c r="X84">
        <f>(2*('2000 250 200 15 PP'!X84-'2000 250 200 0 PP'!X84)/('2000 250 200 15 PP'!X84+'2000 250 200 0 PP'!X84))^2</f>
        <v>12.604266362270733</v>
      </c>
      <c r="Y84">
        <f>(2*('2000 250 200 15 PP'!Y84-'2000 250 200 0 PP'!Y84)/('2000 250 200 15 PP'!Y84+'2000 250 200 0 PP'!Y84))^2</f>
        <v>2.1280665603084854</v>
      </c>
      <c r="Z84">
        <f>(2*('2000 250 200 15 PP'!Z84-'2000 250 200 0 PP'!Z84)/('2000 250 200 15 PP'!Z84+'2000 250 200 0 PP'!Z84))^2</f>
        <v>0.24851006391889013</v>
      </c>
      <c r="AA84">
        <f>(2*('2000 250 200 15 PP'!AA84-'2000 250 200 0 PP'!AA84)/('2000 250 200 15 PP'!AA84+'2000 250 200 0 PP'!AA84))^2</f>
        <v>4.4297592568604764E-2</v>
      </c>
      <c r="AB84">
        <f>(2*('2000 250 200 15 PP'!AB84-'2000 250 200 0 PP'!AB84)/('2000 250 200 15 PP'!AB84+'2000 250 200 0 PP'!AB84))^2</f>
        <v>1.1715968992968753E-2</v>
      </c>
      <c r="AC84">
        <f>(2*('2000 250 200 15 PP'!AC84-'2000 250 200 0 PP'!AC84)/('2000 250 200 15 PP'!AC84+'2000 250 200 0 PP'!AC84))^2</f>
        <v>4.5426069591022165</v>
      </c>
      <c r="AD84">
        <f>(2*('2000 250 200 15 PP'!AD84-'2000 250 200 0 PP'!AD84)/('2000 250 200 15 PP'!AD84+'2000 250 200 0 PP'!AD84))^2</f>
        <v>12.409066202626388</v>
      </c>
      <c r="AE84">
        <f>(2*('2000 250 200 15 PP'!AE84-'2000 250 200 0 PP'!AE84)/('2000 250 200 15 PP'!AE84+'2000 250 200 0 PP'!AE84))^2</f>
        <v>242.21327262089676</v>
      </c>
      <c r="AF84">
        <f>(2*('2000 250 200 15 PP'!AF84-'2000 250 200 0 PP'!AF84)/('2000 250 200 15 PP'!AF84+'2000 250 200 0 PP'!AF84))^2</f>
        <v>2.3808077354583181</v>
      </c>
      <c r="AG84">
        <f>(2*('2000 250 200 15 PP'!AG84-'2000 250 200 0 PP'!AG84)/('2000 250 200 15 PP'!AG84+'2000 250 200 0 PP'!AG84))^2</f>
        <v>0.60679035070479137</v>
      </c>
      <c r="AH84">
        <f>(2*('2000 250 200 15 PP'!AH84-'2000 250 200 0 PP'!AH84)/('2000 250 200 15 PP'!AH84+'2000 250 200 0 PP'!AH84))^2</f>
        <v>0.37125845109762862</v>
      </c>
      <c r="AI84">
        <f>(2*('2000 250 200 15 PP'!AI84-'2000 250 200 0 PP'!AI84)/('2000 250 200 15 PP'!AI84+'2000 250 200 0 PP'!AI84))^2</f>
        <v>2.8309555332004788</v>
      </c>
      <c r="AJ84">
        <f>(2*('2000 250 200 15 PP'!AJ84-'2000 250 200 0 PP'!AJ84)/('2000 250 200 15 PP'!AJ84+'2000 250 200 0 PP'!AJ84))^2</f>
        <v>3.748034943060226</v>
      </c>
      <c r="AK84">
        <f>(2*('2000 250 200 15 PP'!AK84-'2000 250 200 0 PP'!AK84)/('2000 250 200 15 PP'!AK84+'2000 250 200 0 PP'!AK84))^2</f>
        <v>7.3289345776789343</v>
      </c>
      <c r="AL84">
        <f>(2*('2000 250 200 15 PP'!AL84-'2000 250 200 0 PP'!AL84)/('2000 250 200 15 PP'!AL84+'2000 250 200 0 PP'!AL84))^2</f>
        <v>85.895667247612906</v>
      </c>
      <c r="AM84">
        <f>(2*('2000 250 200 15 PP'!AM84-'2000 250 200 0 PP'!AM84)/('2000 250 200 15 PP'!AM84+'2000 250 200 0 PP'!AM84))^2</f>
        <v>1.1452691739111704</v>
      </c>
      <c r="AN84">
        <f>(2*('2000 250 200 15 PP'!AN84-'2000 250 200 0 PP'!AN84)/('2000 250 200 15 PP'!AN84+'2000 250 200 0 PP'!AN84))^2</f>
        <v>2.3869740259037089</v>
      </c>
      <c r="AO84">
        <f>(2*('2000 250 200 15 PP'!AO84-'2000 250 200 0 PP'!AO84)/('2000 250 200 15 PP'!AO84+'2000 250 200 0 PP'!AO84))^2</f>
        <v>2.7046342845575873</v>
      </c>
      <c r="AP84">
        <f>(2*('2000 250 200 15 PP'!AP84-'2000 250 200 0 PP'!AP84)/('2000 250 200 15 PP'!AP84+'2000 250 200 0 PP'!AP84))^2</f>
        <v>2.1028849765567825</v>
      </c>
      <c r="AQ84">
        <f>(2*('2000 250 200 15 PP'!AQ84-'2000 250 200 0 PP'!AQ84)/('2000 250 200 15 PP'!AQ84+'2000 250 200 0 PP'!AQ84))^2</f>
        <v>3.7687476268150082</v>
      </c>
      <c r="AR84">
        <f>(2*('2000 250 200 15 PP'!AR84-'2000 250 200 0 PP'!AR84)/('2000 250 200 15 PP'!AR84+'2000 250 200 0 PP'!AR84))^2</f>
        <v>2.1911420661535623</v>
      </c>
      <c r="AS84">
        <f>(2*('2000 250 200 15 PP'!AS84-'2000 250 200 0 PP'!AS84)/('2000 250 200 15 PP'!AS84+'2000 250 200 0 PP'!AS84))^2</f>
        <v>3.1920858421513629</v>
      </c>
      <c r="AT84">
        <f>(2*('2000 250 200 15 PP'!AT84-'2000 250 200 0 PP'!AT84)/('2000 250 200 15 PP'!AT84+'2000 250 200 0 PP'!AT84))^2</f>
        <v>1.5715565999246459</v>
      </c>
      <c r="AU84">
        <f>(2*('2000 250 200 15 PP'!AU84-'2000 250 200 0 PP'!AU84)/('2000 250 200 15 PP'!AU84+'2000 250 200 0 PP'!AU84))^2</f>
        <v>1.6795327786869971</v>
      </c>
      <c r="AV84">
        <f>(2*('2000 250 200 15 PP'!AV84-'2000 250 200 0 PP'!AV84)/('2000 250 200 15 PP'!AV84+'2000 250 200 0 PP'!AV84))^2</f>
        <v>5.6090865406037791</v>
      </c>
      <c r="AW84">
        <f>(2*('2000 250 200 15 PP'!AW84-'2000 250 200 0 PP'!AW84)/('2000 250 200 15 PP'!AW84+'2000 250 200 0 PP'!AW84))^2</f>
        <v>0.74484826391835501</v>
      </c>
      <c r="AX84">
        <f>('2000 250 200 15 PP'!AX84-'2000 250 200 0 PP'!AX84)^2</f>
        <v>2.3969023450592613E-3</v>
      </c>
      <c r="AY84">
        <f>('2000 250 200 15 PP'!AY84-'2000 250 200 0 PP'!AY84)^2</f>
        <v>5.726816884867379E-4</v>
      </c>
      <c r="AZ84">
        <f>('2000 250 200 15 PP'!AZ84-'2000 250 200 0 PP'!AZ84)^2</f>
        <v>1.4346053288706383E-4</v>
      </c>
      <c r="BA84">
        <f>('2000 250 200 15 PP'!BA84-'2000 250 200 0 PP'!BA84)^2</f>
        <v>4.1710487449528826E-5</v>
      </c>
      <c r="BB84">
        <f>('2000 250 200 15 PP'!BB84-'2000 250 200 0 PP'!BB84)^2</f>
        <v>1.4353917472430126E-5</v>
      </c>
      <c r="BC84">
        <f>('2000 250 200 15 PP'!BC84-'2000 250 200 0 PP'!BC84)^2</f>
        <v>5.822724969134721E-6</v>
      </c>
      <c r="BD84">
        <f>('2000 250 200 15 PP'!BD84-'2000 250 200 0 PP'!BD84)^2</f>
        <v>2.7445165076626915E-6</v>
      </c>
      <c r="BE84">
        <f>('2000 250 200 15 PP'!BE84-'2000 250 200 0 PP'!BE84)^2</f>
        <v>1.4666490007719214E-6</v>
      </c>
      <c r="BF84">
        <f>('2000 250 200 15 PP'!BF84-'2000 250 200 0 PP'!BF84)^2</f>
        <v>4.9976655753793207E-4</v>
      </c>
      <c r="BG84">
        <f>('2000 250 200 15 PP'!BG84-'2000 250 200 0 PP'!BG84)^2</f>
        <v>1.1469730399680921E-4</v>
      </c>
      <c r="BH84">
        <f>('2000 250 200 15 PP'!BH84-'2000 250 200 0 PP'!BH84)^2</f>
        <v>2.6857943598689921E-5</v>
      </c>
      <c r="BI84">
        <f>('2000 250 200 15 PP'!BI84-'2000 250 200 0 PP'!BI84)^2</f>
        <v>7.2476049543403377E-6</v>
      </c>
      <c r="BJ84">
        <f>('2000 250 200 15 PP'!BJ84-'2000 250 200 0 PP'!BJ84)^2</f>
        <v>2.3013247363804604E-6</v>
      </c>
      <c r="BK84">
        <f>('2000 250 200 15 PP'!BK84-'2000 250 200 0 PP'!BK84)^2</f>
        <v>8.577179901987891E-7</v>
      </c>
      <c r="BL84">
        <f>('2000 250 200 15 PP'!BL84-'2000 250 200 0 PP'!BL84)^2</f>
        <v>3.7303290577661365E-7</v>
      </c>
      <c r="BM84">
        <f>('2000 250 200 15 PP'!BM84-'2000 250 200 0 PP'!BM84)^2</f>
        <v>1.0760161103468769E-4</v>
      </c>
      <c r="BN84">
        <f>('2000 250 200 15 PP'!BN84-'2000 250 200 0 PP'!BN84)^2</f>
        <v>2.3866129714503473E-5</v>
      </c>
      <c r="BO84">
        <f>('2000 250 200 15 PP'!BO84-'2000 250 200 0 PP'!BO84)^2</f>
        <v>5.1042397998609262E-6</v>
      </c>
      <c r="BP84">
        <f>('2000 250 200 15 PP'!BP84-'2000 250 200 0 PP'!BP84)^2</f>
        <v>1.2431265758187035E-6</v>
      </c>
      <c r="BQ84">
        <f>('2000 250 200 15 PP'!BQ84-'2000 250 200 0 PP'!BQ84)^2</f>
        <v>3.5420777646313154E-7</v>
      </c>
      <c r="BR84">
        <f>('2000 250 200 15 PP'!BR84-'2000 250 200 0 PP'!BR84)^2</f>
        <v>1.1732674461397285E-7</v>
      </c>
      <c r="BS84">
        <f>('2000 250 200 15 PP'!BS84-'2000 250 200 0 PP'!BS84)^2</f>
        <v>2.6983688511261577E-5</v>
      </c>
      <c r="BT84">
        <f>('2000 250 200 15 PP'!BT84-'2000 250 200 0 PP'!BT84)^2</f>
        <v>6.0135547667339226E-6</v>
      </c>
      <c r="BU84">
        <f>('2000 250 200 15 PP'!BU84-'2000 250 200 0 PP'!BU84)^2</f>
        <v>1.1786038340049831E-6</v>
      </c>
      <c r="BV84">
        <f>('2000 250 200 15 PP'!BV84-'2000 250 200 0 PP'!BV84)^2</f>
        <v>2.5770903123529085E-7</v>
      </c>
      <c r="BW84">
        <f>('2000 250 200 15 PP'!BW84-'2000 250 200 0 PP'!BW84)^2</f>
        <v>6.5643909678822543E-8</v>
      </c>
      <c r="BX84">
        <f>('2000 250 200 15 PP'!BX84-'2000 250 200 0 PP'!BX84)^2</f>
        <v>7.4330404573666047E-6</v>
      </c>
      <c r="BY84">
        <f>('2000 250 200 15 PP'!BY84-'2000 250 200 0 PP'!BY84)^2</f>
        <v>1.7780562330406594E-6</v>
      </c>
      <c r="BZ84">
        <f>('2000 250 200 15 PP'!BZ84-'2000 250 200 0 PP'!BZ84)^2</f>
        <v>3.2592927891941523E-7</v>
      </c>
      <c r="CA84">
        <f>('2000 250 200 15 PP'!CA84-'2000 250 200 0 PP'!CA84)^2</f>
        <v>6.4535779895682756E-8</v>
      </c>
      <c r="CB84">
        <f>('2000 250 200 15 PP'!CB84-'2000 250 200 0 PP'!CB84)^2</f>
        <v>2.0722692606695414E-6</v>
      </c>
      <c r="CC84">
        <f>('2000 250 200 15 PP'!CC84-'2000 250 200 0 PP'!CC84)^2</f>
        <v>5.8609989262239506E-7</v>
      </c>
      <c r="CD84">
        <f>('2000 250 200 15 PP'!CD84-'2000 250 200 0 PP'!CD84)^2</f>
        <v>1.0321859437975208E-7</v>
      </c>
      <c r="CE84">
        <f>('2000 250 200 15 PP'!CE84-'2000 250 200 0 PP'!CE84)^2</f>
        <v>5.2736754970493379E-7</v>
      </c>
      <c r="CF84">
        <f>('2000 250 200 15 PP'!CF84-'2000 250 200 0 PP'!CF84)^2</f>
        <v>2.0682457243894577E-7</v>
      </c>
      <c r="CG84">
        <f>('2000 250 200 15 PP'!CG84-'2000 250 200 0 PP'!CG84)^2</f>
        <v>9.9478402560577669E-8</v>
      </c>
    </row>
    <row r="85" spans="1:85">
      <c r="A85">
        <f>'2000 250 200 1'!A86</f>
        <v>82</v>
      </c>
      <c r="B85">
        <f t="shared" si="8"/>
        <v>-820</v>
      </c>
      <c r="C85">
        <f>'2000 250 200 1'!B86</f>
        <v>13</v>
      </c>
      <c r="D85">
        <f t="shared" si="9"/>
        <v>1.1139433523068367</v>
      </c>
      <c r="E85">
        <f>(2*('2000 250 200 15 PP'!E85-'2000 250 200 0 PP'!E85)/('2000 250 200 15 PP'!E85+'2000 250 200 0 PP'!E85))^2</f>
        <v>5.360834964884606E-2</v>
      </c>
      <c r="F85">
        <f>(2*('2000 250 200 15 PP'!F85-'2000 250 200 0 PP'!F85)/('2000 250 200 15 PP'!F85+'2000 250 200 0 PP'!F85))^2</f>
        <v>1.5248650595893136E-2</v>
      </c>
      <c r="G85">
        <f>(2*('2000 250 200 15 PP'!G85-'2000 250 200 0 PP'!G85)/('2000 250 200 15 PP'!G85+'2000 250 200 0 PP'!G85))^2</f>
        <v>4.9189619290314936E-3</v>
      </c>
      <c r="H85">
        <f>(2*('2000 250 200 15 PP'!H85-'2000 250 200 0 PP'!H85)/('2000 250 200 15 PP'!H85+'2000 250 200 0 PP'!H85))^2</f>
        <v>1.8879069258193404E-3</v>
      </c>
      <c r="I85">
        <f>(2*('2000 250 200 15 PP'!I85-'2000 250 200 0 PP'!I85)/('2000 250 200 15 PP'!I85+'2000 250 200 0 PP'!I85))^2</f>
        <v>8.5111183612130261E-4</v>
      </c>
      <c r="J85">
        <f>(2*('2000 250 200 15 PP'!J85-'2000 250 200 0 PP'!J85)/('2000 250 200 15 PP'!J85+'2000 250 200 0 PP'!J85))^2</f>
        <v>4.376491952644799E-4</v>
      </c>
      <c r="K85">
        <f>(2*('2000 250 200 15 PP'!K85-'2000 250 200 0 PP'!K85)/('2000 250 200 15 PP'!K85+'2000 250 200 0 PP'!K85))^2</f>
        <v>2.4868208119551983E-4</v>
      </c>
      <c r="L85">
        <f>(2*('2000 250 200 15 PP'!L85-'2000 250 200 0 PP'!L85)/('2000 250 200 15 PP'!L85+'2000 250 200 0 PP'!L85))^2</f>
        <v>1.5163292742101337E-4</v>
      </c>
      <c r="M85">
        <f>(2*('2000 250 200 15 PP'!M85-'2000 250 200 0 PP'!M85)/('2000 250 200 15 PP'!M85+'2000 250 200 0 PP'!M85))^2</f>
        <v>9.680627204836312E-5</v>
      </c>
      <c r="N85">
        <f>(2*('2000 250 200 15 PP'!N85-'2000 250 200 0 PP'!N85)/('2000 250 200 15 PP'!N85+'2000 250 200 0 PP'!N85))^2</f>
        <v>1.0619407002334902</v>
      </c>
      <c r="O85">
        <f>(2*('2000 250 200 15 PP'!O85-'2000 250 200 0 PP'!O85)/('2000 250 200 15 PP'!O85+'2000 250 200 0 PP'!O85))^2</f>
        <v>0.35249737964952493</v>
      </c>
      <c r="P85">
        <f>(2*('2000 250 200 15 PP'!P85-'2000 250 200 0 PP'!P85)/('2000 250 200 15 PP'!P85+'2000 250 200 0 PP'!P85))^2</f>
        <v>9.2744429711745069E-2</v>
      </c>
      <c r="Q85">
        <f>(2*('2000 250 200 15 PP'!Q85-'2000 250 200 0 PP'!Q85)/('2000 250 200 15 PP'!Q85+'2000 250 200 0 PP'!Q85))^2</f>
        <v>2.5442089481639299E-2</v>
      </c>
      <c r="R85">
        <f>(2*('2000 250 200 15 PP'!R85-'2000 250 200 0 PP'!R85)/('2000 250 200 15 PP'!R85+'2000 250 200 0 PP'!R85))^2</f>
        <v>8.1569170215635214E-3</v>
      </c>
      <c r="S85">
        <f>(2*('2000 250 200 15 PP'!S85-'2000 250 200 0 PP'!S85)/('2000 250 200 15 PP'!S85+'2000 250 200 0 PP'!S85))^2</f>
        <v>3.1248256547076396E-3</v>
      </c>
      <c r="T85">
        <f>(2*('2000 250 200 15 PP'!T85-'2000 250 200 0 PP'!T85)/('2000 250 200 15 PP'!T85+'2000 250 200 0 PP'!T85))^2</f>
        <v>1.4122867692774057E-3</v>
      </c>
      <c r="U85">
        <f>(2*('2000 250 200 15 PP'!U85-'2000 250 200 0 PP'!U85)/('2000 250 200 15 PP'!U85+'2000 250 200 0 PP'!U85))^2</f>
        <v>7.3211273794914226E-4</v>
      </c>
      <c r="V85">
        <f>(2*('2000 250 200 15 PP'!V85-'2000 250 200 0 PP'!V85)/('2000 250 200 15 PP'!V85+'2000 250 200 0 PP'!V85))^2</f>
        <v>5.5951531263477481</v>
      </c>
      <c r="W85">
        <f>(2*('2000 250 200 15 PP'!W85-'2000 250 200 0 PP'!W85)/('2000 250 200 15 PP'!W85+'2000 250 200 0 PP'!W85))^2</f>
        <v>10.376862201136536</v>
      </c>
      <c r="X85">
        <f>(2*('2000 250 200 15 PP'!X85-'2000 250 200 0 PP'!X85)/('2000 250 200 15 PP'!X85+'2000 250 200 0 PP'!X85))^2</f>
        <v>15.955972755544558</v>
      </c>
      <c r="Y85">
        <f>(2*('2000 250 200 15 PP'!Y85-'2000 250 200 0 PP'!Y85)/('2000 250 200 15 PP'!Y85+'2000 250 200 0 PP'!Y85))^2</f>
        <v>4.7498079435837086</v>
      </c>
      <c r="Z85">
        <f>(2*('2000 250 200 15 PP'!Z85-'2000 250 200 0 PP'!Z85)/('2000 250 200 15 PP'!Z85+'2000 250 200 0 PP'!Z85))^2</f>
        <v>0.5689969825061606</v>
      </c>
      <c r="AA85">
        <f>(2*('2000 250 200 15 PP'!AA85-'2000 250 200 0 PP'!AA85)/('2000 250 200 15 PP'!AA85+'2000 250 200 0 PP'!AA85))^2</f>
        <v>8.7188419666396066E-2</v>
      </c>
      <c r="AB85">
        <f>(2*('2000 250 200 15 PP'!AB85-'2000 250 200 0 PP'!AB85)/('2000 250 200 15 PP'!AB85+'2000 250 200 0 PP'!AB85))^2</f>
        <v>1.9720208209902165E-2</v>
      </c>
      <c r="AC85">
        <f>(2*('2000 250 200 15 PP'!AC85-'2000 250 200 0 PP'!AC85)/('2000 250 200 15 PP'!AC85+'2000 250 200 0 PP'!AC85))^2</f>
        <v>3.9733936996164481</v>
      </c>
      <c r="AD85">
        <f>(2*('2000 250 200 15 PP'!AD85-'2000 250 200 0 PP'!AD85)/('2000 250 200 15 PP'!AD85+'2000 250 200 0 PP'!AD85))^2</f>
        <v>7.9327430696659995</v>
      </c>
      <c r="AE85">
        <f>(2*('2000 250 200 15 PP'!AE85-'2000 250 200 0 PP'!AE85)/('2000 250 200 15 PP'!AE85+'2000 250 200 0 PP'!AE85))^2</f>
        <v>188.05917783415651</v>
      </c>
      <c r="AF85">
        <f>(2*('2000 250 200 15 PP'!AF85-'2000 250 200 0 PP'!AF85)/('2000 250 200 15 PP'!AF85+'2000 250 200 0 PP'!AF85))^2</f>
        <v>6.2262432478449012</v>
      </c>
      <c r="AG85">
        <f>(2*('2000 250 200 15 PP'!AG85-'2000 250 200 0 PP'!AG85)/('2000 250 200 15 PP'!AG85+'2000 250 200 0 PP'!AG85))^2</f>
        <v>0.88368118967680387</v>
      </c>
      <c r="AH85">
        <f>(2*('2000 250 200 15 PP'!AH85-'2000 250 200 0 PP'!AH85)/('2000 250 200 15 PP'!AH85+'2000 250 200 0 PP'!AH85))^2</f>
        <v>0.34481369978036858</v>
      </c>
      <c r="AI85">
        <f>(2*('2000 250 200 15 PP'!AI85-'2000 250 200 0 PP'!AI85)/('2000 250 200 15 PP'!AI85+'2000 250 200 0 PP'!AI85))^2</f>
        <v>2.7712054843153542</v>
      </c>
      <c r="AJ85">
        <f>(2*('2000 250 200 15 PP'!AJ85-'2000 250 200 0 PP'!AJ85)/('2000 250 200 15 PP'!AJ85+'2000 250 200 0 PP'!AJ85))^2</f>
        <v>3.3785939354751426</v>
      </c>
      <c r="AK85">
        <f>(2*('2000 250 200 15 PP'!AK85-'2000 250 200 0 PP'!AK85)/('2000 250 200 15 PP'!AK85+'2000 250 200 0 PP'!AK85))^2</f>
        <v>5.5025261212643573</v>
      </c>
      <c r="AL85">
        <f>(2*('2000 250 200 15 PP'!AL85-'2000 250 200 0 PP'!AL85)/('2000 250 200 15 PP'!AL85+'2000 250 200 0 PP'!AL85))^2</f>
        <v>37.987708712289702</v>
      </c>
      <c r="AM85">
        <f>(2*('2000 250 200 15 PP'!AM85-'2000 250 200 0 PP'!AM85)/('2000 250 200 15 PP'!AM85+'2000 250 200 0 PP'!AM85))^2</f>
        <v>4.9823184401278455</v>
      </c>
      <c r="AN85">
        <f>(2*('2000 250 200 15 PP'!AN85-'2000 250 200 0 PP'!AN85)/('2000 250 200 15 PP'!AN85+'2000 250 200 0 PP'!AN85))^2</f>
        <v>2.4474799368370843</v>
      </c>
      <c r="AO85">
        <f>(2*('2000 250 200 15 PP'!AO85-'2000 250 200 0 PP'!AO85)/('2000 250 200 15 PP'!AO85+'2000 250 200 0 PP'!AO85))^2</f>
        <v>2.6239996268720445</v>
      </c>
      <c r="AP85">
        <f>(2*('2000 250 200 15 PP'!AP85-'2000 250 200 0 PP'!AP85)/('2000 250 200 15 PP'!AP85+'2000 250 200 0 PP'!AP85))^2</f>
        <v>2.7331323033865123</v>
      </c>
      <c r="AQ85">
        <f>(2*('2000 250 200 15 PP'!AQ85-'2000 250 200 0 PP'!AQ85)/('2000 250 200 15 PP'!AQ85+'2000 250 200 0 PP'!AQ85))^2</f>
        <v>2.5409544051275281</v>
      </c>
      <c r="AR85">
        <f>(2*('2000 250 200 15 PP'!AR85-'2000 250 200 0 PP'!AR85)/('2000 250 200 15 PP'!AR85+'2000 250 200 0 PP'!AR85))^2</f>
        <v>2.3311594045692083</v>
      </c>
      <c r="AS85">
        <f>(2*('2000 250 200 15 PP'!AS85-'2000 250 200 0 PP'!AS85)/('2000 250 200 15 PP'!AS85+'2000 250 200 0 PP'!AS85))^2</f>
        <v>2.5625784585605618</v>
      </c>
      <c r="AT85">
        <f>(2*('2000 250 200 15 PP'!AT85-'2000 250 200 0 PP'!AT85)/('2000 250 200 15 PP'!AT85+'2000 250 200 0 PP'!AT85))^2</f>
        <v>2.8640544649034574</v>
      </c>
      <c r="AU85">
        <f>(2*('2000 250 200 15 PP'!AU85-'2000 250 200 0 PP'!AU85)/('2000 250 200 15 PP'!AU85+'2000 250 200 0 PP'!AU85))^2</f>
        <v>2.1626044958021287</v>
      </c>
      <c r="AV85">
        <f>(2*('2000 250 200 15 PP'!AV85-'2000 250 200 0 PP'!AV85)/('2000 250 200 15 PP'!AV85+'2000 250 200 0 PP'!AV85))^2</f>
        <v>2.4109853466480922</v>
      </c>
      <c r="AW85">
        <f>(2*('2000 250 200 15 PP'!AW85-'2000 250 200 0 PP'!AW85)/('2000 250 200 15 PP'!AW85+'2000 250 200 0 PP'!AW85))^2</f>
        <v>1.9292443358643285</v>
      </c>
      <c r="AX85">
        <f>('2000 250 200 15 PP'!AX85-'2000 250 200 0 PP'!AX85)^2</f>
        <v>2.9432753287670444E-3</v>
      </c>
      <c r="AY85">
        <f>('2000 250 200 15 PP'!AY85-'2000 250 200 0 PP'!AY85)^2</f>
        <v>7.1088991463680675E-4</v>
      </c>
      <c r="AZ85">
        <f>('2000 250 200 15 PP'!AZ85-'2000 250 200 0 PP'!AZ85)^2</f>
        <v>1.7728764243413609E-4</v>
      </c>
      <c r="BA85">
        <f>('2000 250 200 15 PP'!BA85-'2000 250 200 0 PP'!BA85)^2</f>
        <v>5.0645281442130743E-5</v>
      </c>
      <c r="BB85">
        <f>('2000 250 200 15 PP'!BB85-'2000 250 200 0 PP'!BB85)^2</f>
        <v>1.6900621245626249E-5</v>
      </c>
      <c r="BC85">
        <f>('2000 250 200 15 PP'!BC85-'2000 250 200 0 PP'!BC85)^2</f>
        <v>6.5705897481064855E-6</v>
      </c>
      <c r="BD85">
        <f>('2000 250 200 15 PP'!BD85-'2000 250 200 0 PP'!BD85)^2</f>
        <v>2.9537175120957166E-6</v>
      </c>
      <c r="BE85">
        <f>('2000 250 200 15 PP'!BE85-'2000 250 200 0 PP'!BE85)^2</f>
        <v>1.5130870916525803E-6</v>
      </c>
      <c r="BF85">
        <f>('2000 250 200 15 PP'!BF85-'2000 250 200 0 PP'!BF85)^2</f>
        <v>6.0052123067373263E-4</v>
      </c>
      <c r="BG85">
        <f>('2000 250 200 15 PP'!BG85-'2000 250 200 0 PP'!BG85)^2</f>
        <v>1.3798370328259955E-4</v>
      </c>
      <c r="BH85">
        <f>('2000 250 200 15 PP'!BH85-'2000 250 200 0 PP'!BH85)^2</f>
        <v>3.2006372914608242E-5</v>
      </c>
      <c r="BI85">
        <f>('2000 250 200 15 PP'!BI85-'2000 250 200 0 PP'!BI85)^2</f>
        <v>8.4851972091627091E-6</v>
      </c>
      <c r="BJ85">
        <f>('2000 250 200 15 PP'!BJ85-'2000 250 200 0 PP'!BJ85)^2</f>
        <v>2.6218238678196584E-6</v>
      </c>
      <c r="BK85">
        <f>('2000 250 200 15 PP'!BK85-'2000 250 200 0 PP'!BK85)^2</f>
        <v>9.380315434100292E-7</v>
      </c>
      <c r="BL85">
        <f>('2000 250 200 15 PP'!BL85-'2000 250 200 0 PP'!BL85)^2</f>
        <v>3.8680684320288095E-7</v>
      </c>
      <c r="BM85">
        <f>('2000 250 200 15 PP'!BM85-'2000 250 200 0 PP'!BM85)^2</f>
        <v>1.2873016751338266E-4</v>
      </c>
      <c r="BN85">
        <f>('2000 250 200 15 PP'!BN85-'2000 250 200 0 PP'!BN85)^2</f>
        <v>2.8368039095440251E-5</v>
      </c>
      <c r="BO85">
        <f>('2000 250 200 15 PP'!BO85-'2000 250 200 0 PP'!BO85)^2</f>
        <v>5.9812602422326573E-6</v>
      </c>
      <c r="BP85">
        <f>('2000 250 200 15 PP'!BP85-'2000 250 200 0 PP'!BP85)^2</f>
        <v>1.4299000571412209E-6</v>
      </c>
      <c r="BQ85">
        <f>('2000 250 200 15 PP'!BQ85-'2000 250 200 0 PP'!BQ85)^2</f>
        <v>3.9902806679309518E-7</v>
      </c>
      <c r="BR85">
        <f>('2000 250 200 15 PP'!BR85-'2000 250 200 0 PP'!BR85)^2</f>
        <v>1.2816399159756211E-7</v>
      </c>
      <c r="BS85">
        <f>('2000 250 200 15 PP'!BS85-'2000 250 200 0 PP'!BS85)^2</f>
        <v>3.2257970248527937E-5</v>
      </c>
      <c r="BT85">
        <f>('2000 250 200 15 PP'!BT85-'2000 250 200 0 PP'!BT85)^2</f>
        <v>7.1075449986370815E-6</v>
      </c>
      <c r="BU85">
        <f>('2000 250 200 15 PP'!BU85-'2000 250 200 0 PP'!BU85)^2</f>
        <v>1.3697572438332589E-6</v>
      </c>
      <c r="BV85">
        <f>('2000 250 200 15 PP'!BV85-'2000 250 200 0 PP'!BV85)^2</f>
        <v>2.9310487017768965E-7</v>
      </c>
      <c r="BW85">
        <f>('2000 250 200 15 PP'!BW85-'2000 250 200 0 PP'!BW85)^2</f>
        <v>7.3482807167736768E-8</v>
      </c>
      <c r="BX85">
        <f>('2000 250 200 15 PP'!BX85-'2000 250 200 0 PP'!BX85)^2</f>
        <v>8.8622001579750426E-6</v>
      </c>
      <c r="BY85">
        <f>('2000 250 200 15 PP'!BY85-'2000 250 200 0 PP'!BY85)^2</f>
        <v>2.0866777113947639E-6</v>
      </c>
      <c r="BZ85">
        <f>('2000 250 200 15 PP'!BZ85-'2000 250 200 0 PP'!BZ85)^2</f>
        <v>3.7645099898278716E-7</v>
      </c>
      <c r="CA85">
        <f>('2000 250 200 15 PP'!CA85-'2000 250 200 0 PP'!CA85)^2</f>
        <v>7.2545402961959788E-8</v>
      </c>
      <c r="CB85">
        <f>('2000 250 200 15 PP'!CB85-'2000 250 200 0 PP'!CB85)^2</f>
        <v>2.4649152538156343E-6</v>
      </c>
      <c r="CC85">
        <f>('2000 250 200 15 PP'!CC85-'2000 250 200 0 PP'!CC85)^2</f>
        <v>6.8039066823303328E-7</v>
      </c>
      <c r="CD85">
        <f>('2000 250 200 15 PP'!CD85-'2000 250 200 0 PP'!CD85)^2</f>
        <v>1.1862134293966129E-7</v>
      </c>
      <c r="CE85">
        <f>('2000 250 200 15 PP'!CE85-'2000 250 200 0 PP'!CE85)^2</f>
        <v>6.3163781802087162E-7</v>
      </c>
      <c r="CF85">
        <f>('2000 250 200 15 PP'!CF85-'2000 250 200 0 PP'!CF85)^2</f>
        <v>2.3634264900308321E-7</v>
      </c>
      <c r="CG85">
        <f>('2000 250 200 15 PP'!CG85-'2000 250 200 0 PP'!CG85)^2</f>
        <v>1.2483677284140168E-7</v>
      </c>
    </row>
    <row r="86" spans="1:85">
      <c r="A86">
        <f>'2000 250 200 1'!A87</f>
        <v>83</v>
      </c>
      <c r="B86">
        <f t="shared" si="8"/>
        <v>-830</v>
      </c>
      <c r="C86">
        <f>'2000 250 200 1'!B87</f>
        <v>14.6</v>
      </c>
      <c r="D86">
        <f t="shared" si="9"/>
        <v>1.1643528557844371</v>
      </c>
      <c r="E86">
        <f>(2*('2000 250 200 15 PP'!E86-'2000 250 200 0 PP'!E86)/('2000 250 200 15 PP'!E86+'2000 250 200 0 PP'!E86))^2</f>
        <v>6.4797430201251616E-2</v>
      </c>
      <c r="F86">
        <f>(2*('2000 250 200 15 PP'!F86-'2000 250 200 0 PP'!F86)/('2000 250 200 15 PP'!F86+'2000 250 200 0 PP'!F86))^2</f>
        <v>1.8337989115309573E-2</v>
      </c>
      <c r="G86">
        <f>(2*('2000 250 200 15 PP'!G86-'2000 250 200 0 PP'!G86)/('2000 250 200 15 PP'!G86+'2000 250 200 0 PP'!G86))^2</f>
        <v>5.7951048654700885E-3</v>
      </c>
      <c r="H86">
        <f>(2*('2000 250 200 15 PP'!H86-'2000 250 200 0 PP'!H86)/('2000 250 200 15 PP'!H86+'2000 250 200 0 PP'!H86))^2</f>
        <v>2.1597233000998778E-3</v>
      </c>
      <c r="I86">
        <f>(2*('2000 250 200 15 PP'!I86-'2000 250 200 0 PP'!I86)/('2000 250 200 15 PP'!I86+'2000 250 200 0 PP'!I86))^2</f>
        <v>9.4283315668173412E-4</v>
      </c>
      <c r="J86">
        <f>(2*('2000 250 200 15 PP'!J86-'2000 250 200 0 PP'!J86)/('2000 250 200 15 PP'!J86+'2000 250 200 0 PP'!J86))^2</f>
        <v>4.7083369940820148E-4</v>
      </c>
      <c r="K86">
        <f>(2*('2000 250 200 15 PP'!K86-'2000 250 200 0 PP'!K86)/('2000 250 200 15 PP'!K86+'2000 250 200 0 PP'!K86))^2</f>
        <v>2.6168199694057343E-4</v>
      </c>
      <c r="L86">
        <f>(2*('2000 250 200 15 PP'!L86-'2000 250 200 0 PP'!L86)/('2000 250 200 15 PP'!L86+'2000 250 200 0 PP'!L86))^2</f>
        <v>1.5753201626994153E-4</v>
      </c>
      <c r="M86">
        <f>(2*('2000 250 200 15 PP'!M86-'2000 250 200 0 PP'!M86)/('2000 250 200 15 PP'!M86+'2000 250 200 0 PP'!M86))^2</f>
        <v>1.0027885744039588E-4</v>
      </c>
      <c r="N86">
        <f>(2*('2000 250 200 15 PP'!N86-'2000 250 200 0 PP'!N86)/('2000 250 200 15 PP'!N86+'2000 250 200 0 PP'!N86))^2</f>
        <v>1.2581657787520324</v>
      </c>
      <c r="O86">
        <f>(2*('2000 250 200 15 PP'!O86-'2000 250 200 0 PP'!O86)/('2000 250 200 15 PP'!O86+'2000 250 200 0 PP'!O86))^2</f>
        <v>0.46281051772576554</v>
      </c>
      <c r="P86">
        <f>(2*('2000 250 200 15 PP'!P86-'2000 250 200 0 PP'!P86)/('2000 250 200 15 PP'!P86+'2000 250 200 0 PP'!P86))^2</f>
        <v>0.12815749452735942</v>
      </c>
      <c r="Q86">
        <f>(2*('2000 250 200 15 PP'!Q86-'2000 250 200 0 PP'!Q86)/('2000 250 200 15 PP'!Q86+'2000 250 200 0 PP'!Q86))^2</f>
        <v>3.5183795581898498E-2</v>
      </c>
      <c r="R86">
        <f>(2*('2000 250 200 15 PP'!R86-'2000 250 200 0 PP'!R86)/('2000 250 200 15 PP'!R86+'2000 250 200 0 PP'!R86))^2</f>
        <v>1.0946371180384521E-2</v>
      </c>
      <c r="S86">
        <f>(2*('2000 250 200 15 PP'!S86-'2000 250 200 0 PP'!S86)/('2000 250 200 15 PP'!S86+'2000 250 200 0 PP'!S86))^2</f>
        <v>3.9992008198433647E-3</v>
      </c>
      <c r="T86">
        <f>(2*('2000 250 200 15 PP'!T86-'2000 250 200 0 PP'!T86)/('2000 250 200 15 PP'!T86+'2000 250 200 0 PP'!T86))^2</f>
        <v>1.7169547713779517E-3</v>
      </c>
      <c r="U86">
        <f>(2*('2000 250 200 15 PP'!U86-'2000 250 200 0 PP'!U86)/('2000 250 200 15 PP'!U86+'2000 250 200 0 PP'!U86))^2</f>
        <v>8.5009295291119612E-4</v>
      </c>
      <c r="V86">
        <f>(2*('2000 250 200 15 PP'!V86-'2000 250 200 0 PP'!V86)/('2000 250 200 15 PP'!V86+'2000 250 200 0 PP'!V86))^2</f>
        <v>4.9513149980214735</v>
      </c>
      <c r="W86">
        <f>(2*('2000 250 200 15 PP'!W86-'2000 250 200 0 PP'!W86)/('2000 250 200 15 PP'!W86+'2000 250 200 0 PP'!W86))^2</f>
        <v>8.5936879954097574</v>
      </c>
      <c r="X86">
        <f>(2*('2000 250 200 15 PP'!X86-'2000 250 200 0 PP'!X86)/('2000 250 200 15 PP'!X86+'2000 250 200 0 PP'!X86))^2</f>
        <v>16.088240741309967</v>
      </c>
      <c r="Y86">
        <f>(2*('2000 250 200 15 PP'!Y86-'2000 250 200 0 PP'!Y86)/('2000 250 200 15 PP'!Y86+'2000 250 200 0 PP'!Y86))^2</f>
        <v>9.392386559915467</v>
      </c>
      <c r="Z86">
        <f>(2*('2000 250 200 15 PP'!Z86-'2000 250 200 0 PP'!Z86)/('2000 250 200 15 PP'!Z86+'2000 250 200 0 PP'!Z86))^2</f>
        <v>1.3943830216822262</v>
      </c>
      <c r="AA86">
        <f>(2*('2000 250 200 15 PP'!AA86-'2000 250 200 0 PP'!AA86)/('2000 250 200 15 PP'!AA86+'2000 250 200 0 PP'!AA86))^2</f>
        <v>0.18661483797020603</v>
      </c>
      <c r="AB86">
        <f>(2*('2000 250 200 15 PP'!AB86-'2000 250 200 0 PP'!AB86)/('2000 250 200 15 PP'!AB86+'2000 250 200 0 PP'!AB86))^2</f>
        <v>3.5971735709095357E-2</v>
      </c>
      <c r="AC86">
        <f>(2*('2000 250 200 15 PP'!AC86-'2000 250 200 0 PP'!AC86)/('2000 250 200 15 PP'!AC86+'2000 250 200 0 PP'!AC86))^2</f>
        <v>3.6220657698575418</v>
      </c>
      <c r="AD86">
        <f>(2*('2000 250 200 15 PP'!AD86-'2000 250 200 0 PP'!AD86)/('2000 250 200 15 PP'!AD86+'2000 250 200 0 PP'!AD86))^2</f>
        <v>5.9707653968567618</v>
      </c>
      <c r="AE86">
        <f>(2*('2000 250 200 15 PP'!AE86-'2000 250 200 0 PP'!AE86)/('2000 250 200 15 PP'!AE86+'2000 250 200 0 PP'!AE86))^2</f>
        <v>29.534070390913982</v>
      </c>
      <c r="AF86">
        <f>(2*('2000 250 200 15 PP'!AF86-'2000 250 200 0 PP'!AF86)/('2000 250 200 15 PP'!AF86+'2000 250 200 0 PP'!AF86))^2</f>
        <v>29.617805081821647</v>
      </c>
      <c r="AG86">
        <f>(2*('2000 250 200 15 PP'!AG86-'2000 250 200 0 PP'!AG86)/('2000 250 200 15 PP'!AG86+'2000 250 200 0 PP'!AG86))^2</f>
        <v>1.5024376728347255</v>
      </c>
      <c r="AH86">
        <f>(2*('2000 250 200 15 PP'!AH86-'2000 250 200 0 PP'!AH86)/('2000 250 200 15 PP'!AH86+'2000 250 200 0 PP'!AH86))^2</f>
        <v>0.40289793819739889</v>
      </c>
      <c r="AI86">
        <f>(2*('2000 250 200 15 PP'!AI86-'2000 250 200 0 PP'!AI86)/('2000 250 200 15 PP'!AI86+'2000 250 200 0 PP'!AI86))^2</f>
        <v>2.7420726484221531</v>
      </c>
      <c r="AJ86">
        <f>(2*('2000 250 200 15 PP'!AJ86-'2000 250 200 0 PP'!AJ86)/('2000 250 200 15 PP'!AJ86+'2000 250 200 0 PP'!AJ86))^2</f>
        <v>3.1851221163492611</v>
      </c>
      <c r="AK86">
        <f>(2*('2000 250 200 15 PP'!AK86-'2000 250 200 0 PP'!AK86)/('2000 250 200 15 PP'!AK86+'2000 250 200 0 PP'!AK86))^2</f>
        <v>4.7316051708322844</v>
      </c>
      <c r="AL86">
        <f>(2*('2000 250 200 15 PP'!AL86-'2000 250 200 0 PP'!AL86)/('2000 250 200 15 PP'!AL86+'2000 250 200 0 PP'!AL86))^2</f>
        <v>8.0033741374430143</v>
      </c>
      <c r="AM86">
        <f>(2*('2000 250 200 15 PP'!AM86-'2000 250 200 0 PP'!AM86)/('2000 250 200 15 PP'!AM86+'2000 250 200 0 PP'!AM86))^2</f>
        <v>127.92757650010337</v>
      </c>
      <c r="AN86">
        <f>(2*('2000 250 200 15 PP'!AN86-'2000 250 200 0 PP'!AN86)/('2000 250 200 15 PP'!AN86+'2000 250 200 0 PP'!AN86))^2</f>
        <v>2.4921755759842497</v>
      </c>
      <c r="AO86">
        <f>(2*('2000 250 200 15 PP'!AO86-'2000 250 200 0 PP'!AO86)/('2000 250 200 15 PP'!AO86+'2000 250 200 0 PP'!AO86))^2</f>
        <v>2.5776492655812797</v>
      </c>
      <c r="AP86">
        <f>(2*('2000 250 200 15 PP'!AP86-'2000 250 200 0 PP'!AP86)/('2000 250 200 15 PP'!AP86+'2000 250 200 0 PP'!AP86))^2</f>
        <v>3.5316741473670756</v>
      </c>
      <c r="AQ86">
        <f>(2*('2000 250 200 15 PP'!AQ86-'2000 250 200 0 PP'!AQ86)/('2000 250 200 15 PP'!AQ86+'2000 250 200 0 PP'!AQ86))^2</f>
        <v>2.0850239593959863</v>
      </c>
      <c r="AR86">
        <f>(2*('2000 250 200 15 PP'!AR86-'2000 250 200 0 PP'!AR86)/('2000 250 200 15 PP'!AR86+'2000 250 200 0 PP'!AR86))^2</f>
        <v>2.4333216904124302</v>
      </c>
      <c r="AS86">
        <f>(2*('2000 250 200 15 PP'!AS86-'2000 250 200 0 PP'!AS86)/('2000 250 200 15 PP'!AS86+'2000 250 200 0 PP'!AS86))^2</f>
        <v>2.1877868113242291</v>
      </c>
      <c r="AT86">
        <f>(2*('2000 250 200 15 PP'!AT86-'2000 250 200 0 PP'!AT86)/('2000 250 200 15 PP'!AT86+'2000 250 200 0 PP'!AT86))^2</f>
        <v>5.3720532931165819</v>
      </c>
      <c r="AU86">
        <f>(2*('2000 250 200 15 PP'!AU86-'2000 250 200 0 PP'!AU86)/('2000 250 200 15 PP'!AU86+'2000 250 200 0 PP'!AU86))^2</f>
        <v>2.669537890400234</v>
      </c>
      <c r="AV86">
        <f>(2*('2000 250 200 15 PP'!AV86-'2000 250 200 0 PP'!AV86)/('2000 250 200 15 PP'!AV86+'2000 250 200 0 PP'!AV86))^2</f>
        <v>1.5095136201089785</v>
      </c>
      <c r="AW86">
        <f>(2*('2000 250 200 15 PP'!AW86-'2000 250 200 0 PP'!AW86)/('2000 250 200 15 PP'!AW86+'2000 250 200 0 PP'!AW86))^2</f>
        <v>6.7695582595810597</v>
      </c>
      <c r="AX86">
        <f>('2000 250 200 15 PP'!AX86-'2000 250 200 0 PP'!AX86)^2</f>
        <v>3.5896525191630589E-3</v>
      </c>
      <c r="AY86">
        <f>('2000 250 200 15 PP'!AY86-'2000 250 200 0 PP'!AY86)^2</f>
        <v>8.7927301438428713E-4</v>
      </c>
      <c r="AZ86">
        <f>('2000 250 200 15 PP'!AZ86-'2000 250 200 0 PP'!AZ86)^2</f>
        <v>2.1914660723681102E-4</v>
      </c>
      <c r="BA86">
        <f>('2000 250 200 15 PP'!BA86-'2000 250 200 0 PP'!BA86)^2</f>
        <v>6.1850897337609124E-5</v>
      </c>
      <c r="BB86">
        <f>('2000 250 200 15 PP'!BB86-'2000 250 200 0 PP'!BB86)^2</f>
        <v>2.0154513604691932E-5</v>
      </c>
      <c r="BC86">
        <f>('2000 250 200 15 PP'!BC86-'2000 250 200 0 PP'!BC86)^2</f>
        <v>7.565710944771288E-6</v>
      </c>
      <c r="BD86">
        <f>('2000 250 200 15 PP'!BD86-'2000 250 200 0 PP'!BD86)^2</f>
        <v>3.2568469324616227E-6</v>
      </c>
      <c r="BE86">
        <f>('2000 250 200 15 PP'!BE86-'2000 250 200 0 PP'!BE86)^2</f>
        <v>1.5933287670272142E-6</v>
      </c>
      <c r="BF86">
        <f>('2000 250 200 15 PP'!BF86-'2000 250 200 0 PP'!BF86)^2</f>
        <v>7.1923283020190341E-4</v>
      </c>
      <c r="BG86">
        <f>('2000 250 200 15 PP'!BG86-'2000 250 200 0 PP'!BG86)^2</f>
        <v>1.6588967467219835E-4</v>
      </c>
      <c r="BH86">
        <f>('2000 250 200 15 PP'!BH86-'2000 250 200 0 PP'!BH86)^2</f>
        <v>3.821194871182615E-5</v>
      </c>
      <c r="BI86">
        <f>('2000 250 200 15 PP'!BI86-'2000 250 200 0 PP'!BI86)^2</f>
        <v>9.9928435967565491E-6</v>
      </c>
      <c r="BJ86">
        <f>('2000 250 200 15 PP'!BJ86-'2000 250 200 0 PP'!BJ86)^2</f>
        <v>3.0220300346103706E-6</v>
      </c>
      <c r="BK86">
        <f>('2000 250 200 15 PP'!BK86-'2000 250 200 0 PP'!BK86)^2</f>
        <v>1.0477737757898396E-6</v>
      </c>
      <c r="BL86">
        <f>('2000 250 200 15 PP'!BL86-'2000 250 200 0 PP'!BL86)^2</f>
        <v>4.1419367373547814E-7</v>
      </c>
      <c r="BM86">
        <f>('2000 250 200 15 PP'!BM86-'2000 250 200 0 PP'!BM86)^2</f>
        <v>1.5388706575238727E-4</v>
      </c>
      <c r="BN86">
        <f>('2000 250 200 15 PP'!BN86-'2000 250 200 0 PP'!BN86)^2</f>
        <v>3.3785382292468985E-5</v>
      </c>
      <c r="BO86">
        <f>('2000 250 200 15 PP'!BO86-'2000 250 200 0 PP'!BO86)^2</f>
        <v>7.0329543764309635E-6</v>
      </c>
      <c r="BP86">
        <f>('2000 250 200 15 PP'!BP86-'2000 250 200 0 PP'!BP86)^2</f>
        <v>1.6547783223446577E-6</v>
      </c>
      <c r="BQ86">
        <f>('2000 250 200 15 PP'!BQ86-'2000 250 200 0 PP'!BQ86)^2</f>
        <v>4.5307233632084567E-7</v>
      </c>
      <c r="BR86">
        <f>('2000 250 200 15 PP'!BR86-'2000 250 200 0 PP'!BR86)^2</f>
        <v>1.4198736895779343E-7</v>
      </c>
      <c r="BS86">
        <f>('2000 250 200 15 PP'!BS86-'2000 250 200 0 PP'!BS86)^2</f>
        <v>3.857247665235956E-5</v>
      </c>
      <c r="BT86">
        <f>('2000 250 200 15 PP'!BT86-'2000 250 200 0 PP'!BT86)^2</f>
        <v>8.4309361022600052E-6</v>
      </c>
      <c r="BU86">
        <f>('2000 250 200 15 PP'!BU86-'2000 250 200 0 PP'!BU86)^2</f>
        <v>1.598445778321905E-6</v>
      </c>
      <c r="BV86">
        <f>('2000 250 200 15 PP'!BV86-'2000 250 200 0 PP'!BV86)^2</f>
        <v>3.3589961277508724E-7</v>
      </c>
      <c r="BW86">
        <f>('2000 250 200 15 PP'!BW86-'2000 250 200 0 PP'!BW86)^2</f>
        <v>8.2700845244983105E-8</v>
      </c>
      <c r="BX86">
        <f>('2000 250 200 15 PP'!BX86-'2000 250 200 0 PP'!BX86)^2</f>
        <v>1.057201729356899E-5</v>
      </c>
      <c r="BY86">
        <f>('2000 250 200 15 PP'!BY86-'2000 250 200 0 PP'!BY86)^2</f>
        <v>2.461743723505339E-6</v>
      </c>
      <c r="BZ86">
        <f>('2000 250 200 15 PP'!BZ86-'2000 250 200 0 PP'!BZ86)^2</f>
        <v>4.3618266759014174E-7</v>
      </c>
      <c r="CA86">
        <f>('2000 250 200 15 PP'!CA86-'2000 250 200 0 PP'!CA86)^2</f>
        <v>8.2401921955791677E-8</v>
      </c>
      <c r="CB86">
        <f>('2000 250 200 15 PP'!CB86-'2000 250 200 0 PP'!CB86)^2</f>
        <v>2.931803024307971E-6</v>
      </c>
      <c r="CC86">
        <f>('2000 250 200 15 PP'!CC86-'2000 250 200 0 PP'!CC86)^2</f>
        <v>7.9655661167960891E-7</v>
      </c>
      <c r="CD86">
        <f>('2000 250 200 15 PP'!CD86-'2000 250 200 0 PP'!CD86)^2</f>
        <v>1.3631604273025604E-7</v>
      </c>
      <c r="CE86">
        <f>('2000 250 200 15 PP'!CE86-'2000 250 200 0 PP'!CE86)^2</f>
        <v>7.5311028490738994E-7</v>
      </c>
      <c r="CF86">
        <f>('2000 250 200 15 PP'!CF86-'2000 250 200 0 PP'!CF86)^2</f>
        <v>2.7425121169456613E-7</v>
      </c>
      <c r="CG86">
        <f>('2000 250 200 15 PP'!CG86-'2000 250 200 0 PP'!CG86)^2</f>
        <v>1.5260314851641168E-7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G3"/>
  <sheetViews>
    <sheetView topLeftCell="AR1" workbookViewId="0">
      <selection activeCell="AX3" sqref="AX3:BE3"/>
    </sheetView>
  </sheetViews>
  <sheetFormatPr defaultColWidth="9" defaultRowHeight="15"/>
  <cols>
    <col min="1" max="1" width="2.140625" customWidth="1"/>
    <col min="2" max="2" width="4.140625" customWidth="1"/>
    <col min="3" max="3" width="1.7109375" customWidth="1"/>
    <col min="4" max="4" width="3.28515625" customWidth="1"/>
    <col min="5" max="8" width="12" customWidth="1"/>
    <col min="9" max="9" width="11" customWidth="1"/>
    <col min="10" max="12" width="12" customWidth="1"/>
    <col min="13" max="13" width="11" customWidth="1"/>
    <col min="14" max="22" width="12" customWidth="1"/>
    <col min="23" max="23" width="12.7109375" customWidth="1"/>
    <col min="24" max="28" width="12" customWidth="1"/>
    <col min="29" max="34" width="12.28515625" customWidth="1"/>
    <col min="35" max="39" width="13.42578125" customWidth="1"/>
    <col min="40" max="43" width="14.42578125" customWidth="1"/>
    <col min="44" max="46" width="15.42578125" customWidth="1"/>
    <col min="47" max="48" width="16.42578125" customWidth="1"/>
    <col min="49" max="49" width="17.5703125" customWidth="1"/>
    <col min="50" max="64" width="12" customWidth="1"/>
    <col min="65" max="65" width="12.7109375" customWidth="1"/>
    <col min="66" max="70" width="12.42578125" customWidth="1"/>
    <col min="71" max="75" width="13.5703125" customWidth="1"/>
    <col min="76" max="79" width="14.5703125" customWidth="1"/>
    <col min="80" max="82" width="15.5703125" customWidth="1"/>
    <col min="83" max="84" width="16.5703125" customWidth="1"/>
    <col min="85" max="85" width="17.7109375" customWidth="1"/>
  </cols>
  <sheetData>
    <row r="1" spans="1:85" s="1" customFormat="1">
      <c r="A1" s="1" t="s">
        <v>1</v>
      </c>
      <c r="B1" s="1" t="s">
        <v>46</v>
      </c>
      <c r="C1" s="1" t="s">
        <v>47</v>
      </c>
      <c r="D1" s="1" t="s">
        <v>48</v>
      </c>
      <c r="E1" s="1">
        <v>2500</v>
      </c>
      <c r="F1" s="1">
        <v>3500</v>
      </c>
      <c r="G1" s="1">
        <v>4500</v>
      </c>
      <c r="H1" s="1">
        <v>5500</v>
      </c>
      <c r="I1" s="1">
        <v>6500</v>
      </c>
      <c r="J1" s="1">
        <v>7500</v>
      </c>
      <c r="K1" s="1">
        <v>8500</v>
      </c>
      <c r="L1" s="1">
        <v>9500</v>
      </c>
      <c r="M1" s="1">
        <v>10500</v>
      </c>
      <c r="N1" s="1">
        <f t="shared" ref="N1:U1" si="0">(F1+E1)/2</f>
        <v>3000</v>
      </c>
      <c r="O1" s="1">
        <f t="shared" si="0"/>
        <v>4000</v>
      </c>
      <c r="P1" s="1">
        <f t="shared" si="0"/>
        <v>5000</v>
      </c>
      <c r="Q1" s="1">
        <f t="shared" si="0"/>
        <v>6000</v>
      </c>
      <c r="R1" s="1">
        <f t="shared" si="0"/>
        <v>7000</v>
      </c>
      <c r="S1" s="1">
        <f t="shared" si="0"/>
        <v>8000</v>
      </c>
      <c r="T1" s="1">
        <f t="shared" si="0"/>
        <v>9000</v>
      </c>
      <c r="U1" s="1">
        <f t="shared" si="0"/>
        <v>10000</v>
      </c>
      <c r="V1" s="1">
        <f t="shared" ref="V1:AB1" si="1">(E1+F1+G1)/3</f>
        <v>3500</v>
      </c>
      <c r="W1" s="1">
        <f t="shared" si="1"/>
        <v>4500</v>
      </c>
      <c r="X1" s="1">
        <f t="shared" si="1"/>
        <v>5500</v>
      </c>
      <c r="Y1" s="1">
        <f t="shared" si="1"/>
        <v>6500</v>
      </c>
      <c r="Z1" s="1">
        <f t="shared" si="1"/>
        <v>7500</v>
      </c>
      <c r="AA1" s="1">
        <f t="shared" si="1"/>
        <v>8500</v>
      </c>
      <c r="AB1" s="1">
        <f t="shared" si="1"/>
        <v>9500</v>
      </c>
      <c r="AC1" s="1">
        <f t="shared" ref="AC1:AH1" si="2">(E1+F1+G1+H1)/4</f>
        <v>4000</v>
      </c>
      <c r="AD1" s="1">
        <f t="shared" si="2"/>
        <v>5000</v>
      </c>
      <c r="AE1" s="1">
        <f t="shared" si="2"/>
        <v>6000</v>
      </c>
      <c r="AF1" s="1">
        <f t="shared" si="2"/>
        <v>7000</v>
      </c>
      <c r="AG1" s="1">
        <f t="shared" si="2"/>
        <v>8000</v>
      </c>
      <c r="AH1" s="1">
        <f t="shared" si="2"/>
        <v>9000</v>
      </c>
      <c r="AI1" s="1">
        <f>(E1+F1+G1+H1+I1)/5</f>
        <v>4500</v>
      </c>
      <c r="AJ1" s="1">
        <f>(F1+G1+H1+I1+J1)/5</f>
        <v>5500</v>
      </c>
      <c r="AK1" s="1">
        <f>(G1+H1+I1+J1+K1)/5</f>
        <v>6500</v>
      </c>
      <c r="AL1" s="1">
        <f>(H1+I1+J1+K1+L1)/5</f>
        <v>7500</v>
      </c>
      <c r="AM1" s="1">
        <f>(I1+J1+K1+L1+M1)/5</f>
        <v>8500</v>
      </c>
      <c r="AN1" s="1">
        <f>(E1+F1+G1+H1+I1+J1)/6</f>
        <v>5000</v>
      </c>
      <c r="AO1" s="1">
        <f>(F1+G1+H1+I1+J1+K1)/6</f>
        <v>6000</v>
      </c>
      <c r="AP1" s="1">
        <f>(G1+H1+I1+J1+K1+L1)/6</f>
        <v>7000</v>
      </c>
      <c r="AQ1" s="1">
        <f>(H1+I1+J1+K1+L1+M1)/6</f>
        <v>8000</v>
      </c>
      <c r="AR1" s="1">
        <f>(E1+F1+G1+H1+I1+J1+K1)/7</f>
        <v>5500</v>
      </c>
      <c r="AS1" s="1">
        <f>(F1+G1+H1+I1+J1+K1+L1)/7</f>
        <v>6500</v>
      </c>
      <c r="AT1" s="1">
        <f>(G1+H1+I1+J1+K1+L1+M1)/7</f>
        <v>7500</v>
      </c>
      <c r="AU1" s="1">
        <f>(E1+F1+G1+H1+I1+J1+K1+L1)/8</f>
        <v>6000</v>
      </c>
      <c r="AV1" s="1">
        <f>(F1+G1+H1+I1+J1+K1+L1+M1)/8</f>
        <v>7000</v>
      </c>
      <c r="AW1" s="1">
        <f>(E1+F1+G1+H1+I1+J1+K1+L1+M1)/9</f>
        <v>6500</v>
      </c>
      <c r="AX1" s="1">
        <f t="shared" ref="AX1:BE1" si="3">(E1+F1)/2</f>
        <v>3000</v>
      </c>
      <c r="AY1" s="1">
        <f t="shared" si="3"/>
        <v>4000</v>
      </c>
      <c r="AZ1" s="1">
        <f t="shared" si="3"/>
        <v>5000</v>
      </c>
      <c r="BA1" s="1">
        <f t="shared" si="3"/>
        <v>6000</v>
      </c>
      <c r="BB1" s="1">
        <f t="shared" si="3"/>
        <v>7000</v>
      </c>
      <c r="BC1" s="1">
        <f t="shared" si="3"/>
        <v>8000</v>
      </c>
      <c r="BD1" s="1">
        <f t="shared" si="3"/>
        <v>9000</v>
      </c>
      <c r="BE1" s="1">
        <f t="shared" si="3"/>
        <v>10000</v>
      </c>
      <c r="BF1" s="1">
        <f t="shared" ref="BF1:BL1" si="4">(E1+F1+G1)/3</f>
        <v>3500</v>
      </c>
      <c r="BG1" s="1">
        <f t="shared" si="4"/>
        <v>4500</v>
      </c>
      <c r="BH1" s="1">
        <f t="shared" si="4"/>
        <v>5500</v>
      </c>
      <c r="BI1" s="1">
        <f t="shared" si="4"/>
        <v>6500</v>
      </c>
      <c r="BJ1" s="1">
        <f t="shared" si="4"/>
        <v>7500</v>
      </c>
      <c r="BK1" s="1">
        <f t="shared" si="4"/>
        <v>8500</v>
      </c>
      <c r="BL1" s="1">
        <f t="shared" si="4"/>
        <v>9500</v>
      </c>
      <c r="BM1" s="1">
        <f t="shared" ref="BM1:BR1" si="5">(E1+F1+G1+H1)/4</f>
        <v>4000</v>
      </c>
      <c r="BN1" s="1">
        <f t="shared" si="5"/>
        <v>5000</v>
      </c>
      <c r="BO1" s="1">
        <f t="shared" si="5"/>
        <v>6000</v>
      </c>
      <c r="BP1" s="1">
        <f t="shared" si="5"/>
        <v>7000</v>
      </c>
      <c r="BQ1" s="1">
        <f t="shared" si="5"/>
        <v>8000</v>
      </c>
      <c r="BR1" s="1">
        <f t="shared" si="5"/>
        <v>9000</v>
      </c>
      <c r="BS1" s="1">
        <f>(E1+F1+G1+H1+I1)/5</f>
        <v>4500</v>
      </c>
      <c r="BT1" s="1">
        <f>(F1+G1+H1+I1+J1)/5</f>
        <v>5500</v>
      </c>
      <c r="BU1" s="1">
        <f>(G1+H1+I1+J1+K1)/5</f>
        <v>6500</v>
      </c>
      <c r="BV1" s="1">
        <f>(H1+I1+J1+K1+L1)/5</f>
        <v>7500</v>
      </c>
      <c r="BW1" s="1">
        <f>(I1+J1+K1+L1+M1)/5</f>
        <v>8500</v>
      </c>
      <c r="BX1" s="1">
        <f>(E1+F1+G1+H1+I1+J1)/6</f>
        <v>5000</v>
      </c>
      <c r="BY1" s="1">
        <f>(F1+G1+H1+I1+J1+K1)/6</f>
        <v>6000</v>
      </c>
      <c r="BZ1" s="1">
        <f>(G1+H1+I1+J1+K1+L1)/6</f>
        <v>7000</v>
      </c>
      <c r="CA1" s="1">
        <f>(H1+I1+J1+K1+L1+M1)/6</f>
        <v>8000</v>
      </c>
      <c r="CB1" s="1">
        <f>(E1+F1+G1+H1+I1+J1+K1)/7</f>
        <v>5500</v>
      </c>
      <c r="CC1" s="1">
        <f>(F1+G1+H1+I1+J1+K1+L1)/7</f>
        <v>6500</v>
      </c>
      <c r="CD1" s="1">
        <f>(G1+H1+I1+J1+K1+L1+M1)/7</f>
        <v>7500</v>
      </c>
      <c r="CE1" s="1">
        <f>(E1+F1+G1+H1+I1+J1+K1+L1)/8</f>
        <v>6000</v>
      </c>
      <c r="CF1" s="1">
        <f>(F1+G1+H1+I1+J1+K1+L1+M1)/8</f>
        <v>7000</v>
      </c>
      <c r="CG1" s="1">
        <f>(E1+F1+G1+H1+I1+J1+K1+L1+M1)/9</f>
        <v>6500</v>
      </c>
    </row>
    <row r="2" spans="1:85">
      <c r="A2" s="2" t="s">
        <v>1</v>
      </c>
      <c r="B2" s="2" t="s">
        <v>46</v>
      </c>
      <c r="C2" s="2" t="s">
        <v>47</v>
      </c>
      <c r="D2" s="2" t="s">
        <v>48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148</v>
      </c>
      <c r="AY2" s="3" t="s">
        <v>149</v>
      </c>
      <c r="AZ2" s="3" t="s">
        <v>150</v>
      </c>
      <c r="BA2" s="3" t="s">
        <v>151</v>
      </c>
      <c r="BB2" s="3" t="s">
        <v>152</v>
      </c>
      <c r="BC2" s="3" t="s">
        <v>153</v>
      </c>
      <c r="BD2" s="3" t="s">
        <v>154</v>
      </c>
      <c r="BE2" s="3" t="s">
        <v>155</v>
      </c>
      <c r="BF2" s="4" t="s">
        <v>156</v>
      </c>
      <c r="BG2" s="4" t="s">
        <v>157</v>
      </c>
      <c r="BH2" s="4" t="s">
        <v>158</v>
      </c>
      <c r="BI2" s="4" t="s">
        <v>159</v>
      </c>
      <c r="BJ2" s="4" t="s">
        <v>160</v>
      </c>
      <c r="BK2" s="4" t="s">
        <v>161</v>
      </c>
      <c r="BL2" s="4" t="s">
        <v>162</v>
      </c>
      <c r="BM2" s="4" t="s">
        <v>163</v>
      </c>
      <c r="BN2" s="4" t="s">
        <v>164</v>
      </c>
      <c r="BO2" s="4" t="s">
        <v>165</v>
      </c>
      <c r="BP2" s="4" t="s">
        <v>166</v>
      </c>
      <c r="BQ2" s="4" t="s">
        <v>167</v>
      </c>
      <c r="BR2" s="4" t="s">
        <v>168</v>
      </c>
      <c r="BS2" s="4" t="s">
        <v>169</v>
      </c>
      <c r="BT2" s="4" t="s">
        <v>170</v>
      </c>
      <c r="BU2" s="4" t="s">
        <v>171</v>
      </c>
      <c r="BV2" s="4" t="s">
        <v>172</v>
      </c>
      <c r="BW2" s="4" t="s">
        <v>173</v>
      </c>
      <c r="BX2" s="4" t="s">
        <v>174</v>
      </c>
      <c r="BY2" s="4" t="s">
        <v>175</v>
      </c>
      <c r="BZ2" s="4" t="s">
        <v>176</v>
      </c>
      <c r="CA2" s="4" t="s">
        <v>177</v>
      </c>
      <c r="CB2" s="4" t="s">
        <v>178</v>
      </c>
      <c r="CC2" s="4" t="s">
        <v>179</v>
      </c>
      <c r="CD2" s="4" t="s">
        <v>180</v>
      </c>
      <c r="CE2" s="4" t="s">
        <v>181</v>
      </c>
      <c r="CF2" s="4" t="s">
        <v>182</v>
      </c>
      <c r="CG2" s="4" t="s">
        <v>183</v>
      </c>
    </row>
    <row r="3" spans="1:85">
      <c r="E3" s="34">
        <f>(SUM('2000 250 200 DD PP'!E3:E86)/(COUNT('2000 250 200 DD PP'!E3:E86)-1))^(1/2)*100</f>
        <v>6.7367077397986943</v>
      </c>
      <c r="F3" s="34">
        <f>(SUM('2000 250 200 DD PP'!F3:F86)/(COUNT('2000 250 200 DD PP'!F3:F86)-1))^(1/2)*100</f>
        <v>3.7460380964074345</v>
      </c>
      <c r="G3" s="34">
        <f>(SUM('2000 250 200 DD PP'!G3:G86)/(COUNT('2000 250 200 DD PP'!G3:G86)-1))^(1/2)*100</f>
        <v>2.236739757488408</v>
      </c>
      <c r="H3" s="34">
        <f>(SUM('2000 250 200 DD PP'!H3:H86)/(COUNT('2000 250 200 DD PP'!H3:H86)-1))^(1/2)*100</f>
        <v>1.4431934189015294</v>
      </c>
      <c r="I3" s="34">
        <f>(SUM('2000 250 200 DD PP'!I3:I86)/(COUNT('2000 250 200 DD PP'!I3:I86)-1))^(1/2)*100</f>
        <v>0.99097645242145105</v>
      </c>
      <c r="J3" s="34">
        <f>(SUM('2000 250 200 DD PP'!J3:J86)/(COUNT('2000 250 200 DD PP'!J3:J86)-1))^(1/2)*100</f>
        <v>0.71396719003135256</v>
      </c>
      <c r="K3" s="34">
        <f>(SUM('2000 250 200 DD PP'!K3:K86)/(COUNT('2000 250 200 DD PP'!K3:K86)-1))^(1/2)*100</f>
        <v>0.53485623373562696</v>
      </c>
      <c r="L3" s="34">
        <f>(SUM('2000 250 200 DD PP'!L3:L86)/(COUNT('2000 250 200 DD PP'!L3:L86)-1))^(1/2)*100</f>
        <v>0.41482545064740672</v>
      </c>
      <c r="M3" s="34">
        <f>(SUM('2000 250 200 DD PP'!M3:M86)/(COUNT('2000 250 200 DD PP'!M3:M86)-1))^(1/2)*100</f>
        <v>0.33281889846463636</v>
      </c>
      <c r="N3" s="35">
        <f>(SUM('2000 250 200 DD PP'!N3:N86)/(COUNT('2000 250 200 DD PP'!N3:N86)-1))^(1/2)*100</f>
        <v>26.87906015001532</v>
      </c>
      <c r="O3" s="35">
        <f>(SUM('2000 250 200 DD PP'!O3:O86)/(COUNT('2000 250 200 DD PP'!O3:O86)-1))^(1/2)*100</f>
        <v>14.709643750604235</v>
      </c>
      <c r="P3" s="35">
        <f>(SUM('2000 250 200 DD PP'!P3:P86)/(COUNT('2000 250 200 DD PP'!P3:P86)-1))^(1/2)*100</f>
        <v>7.605792613352234</v>
      </c>
      <c r="Q3" s="35">
        <f>(SUM('2000 250 200 DD PP'!Q3:Q86)/(COUNT('2000 250 200 DD PP'!Q3:Q86)-1))^(1/2)*100</f>
        <v>4.1448591899255973</v>
      </c>
      <c r="R3" s="35">
        <f>(SUM('2000 250 200 DD PP'!R3:R86)/(COUNT('2000 250 200 DD PP'!R3:R86)-1))^(1/2)*100</f>
        <v>2.4715476843871405</v>
      </c>
      <c r="S3" s="35">
        <f>(SUM('2000 250 200 DD PP'!S3:S86)/(COUNT('2000 250 200 DD PP'!S3:S86)-1))^(1/2)*100</f>
        <v>1.6040076494179198</v>
      </c>
      <c r="T3" s="35">
        <f>(SUM('2000 250 200 DD PP'!T3:T86)/(COUNT('2000 250 200 DD PP'!T3:T86)-1))^(1/2)*100</f>
        <v>1.1123026789402524</v>
      </c>
      <c r="U3" s="35">
        <f>(SUM('2000 250 200 DD PP'!U3:U86)/(COUNT('2000 250 200 DD PP'!U3:U86)-1))^(1/2)*100</f>
        <v>0.80986771397460133</v>
      </c>
      <c r="V3">
        <f>(SUM('2000 250 200 DD PP'!V3:V86)/(COUNT('2000 250 200 DD PP'!V3:V86)-1))^(1/2)*100</f>
        <v>127.84760317085018</v>
      </c>
      <c r="W3">
        <f>(SUM('2000 250 200 DD PP'!W3:W86)/(COUNT('2000 250 200 DD PP'!W3:W86)-1))^(1/2)*100</f>
        <v>104.98421203858746</v>
      </c>
      <c r="X3">
        <f>(SUM('2000 250 200 DD PP'!X3:X86)/(COUNT('2000 250 200 DD PP'!X3:X86)-1))^(1/2)*100</f>
        <v>84.863609474405166</v>
      </c>
      <c r="Y3">
        <f>(SUM('2000 250 200 DD PP'!Y3:Y86)/(COUNT('2000 250 200 DD PP'!Y3:Y86)-1))^(1/2)*100</f>
        <v>46.619489237647343</v>
      </c>
      <c r="Z3">
        <f>(SUM('2000 250 200 DD PP'!Z3:Z86)/(COUNT('2000 250 200 DD PP'!Z3:Z86)-1))^(1/2)*100</f>
        <v>17.326095731158706</v>
      </c>
      <c r="AA3">
        <f>(SUM('2000 250 200 DD PP'!AA3:AA86)/(COUNT('2000 250 200 DD PP'!AA3:AA86)-1))^(1/2)*100</f>
        <v>6.8791249870701874</v>
      </c>
      <c r="AB3">
        <f>(SUM('2000 250 200 DD PP'!AB3:AB86)/(COUNT('2000 250 200 DD PP'!AB3:AB86)-1))^(1/2)*100</f>
        <v>3.3923993317552767</v>
      </c>
      <c r="AC3">
        <f>(SUM('2000 250 200 DD PP'!AC3:AC86)/(COUNT('2000 250 200 DD PP'!AC3:AC86)-1))^(1/2)*100</f>
        <v>247.63322840145884</v>
      </c>
      <c r="AD3">
        <f>(SUM('2000 250 200 DD PP'!AD3:AD86)/(COUNT('2000 250 200 DD PP'!AD3:AD86)-1))^(1/2)*100</f>
        <v>235.45631131120081</v>
      </c>
      <c r="AE3">
        <f>(SUM('2000 250 200 DD PP'!AE3:AE86)/(COUNT('2000 250 200 DD PP'!AE3:AE86)-1))^(1/2)*100</f>
        <v>276.84695935024916</v>
      </c>
      <c r="AF3">
        <f>(SUM('2000 250 200 DD PP'!AF3:AF86)/(COUNT('2000 250 200 DD PP'!AF3:AF86)-1))^(1/2)*100</f>
        <v>79.869110150792082</v>
      </c>
      <c r="AG3">
        <f>(SUM('2000 250 200 DD PP'!AG3:AG86)/(COUNT('2000 250 200 DD PP'!AG3:AG86)-1))^(1/2)*100</f>
        <v>37.981348455051666</v>
      </c>
      <c r="AH3">
        <f>(SUM('2000 250 200 DD PP'!AH3:AH86)/(COUNT('2000 250 200 DD PP'!AH3:AH86)-1))^(1/2)*100</f>
        <v>32.931055085569497</v>
      </c>
      <c r="AI3">
        <f>(SUM('2000 250 200 DD PP'!AI3:AI86)/(COUNT('2000 250 200 DD PP'!AI3:AI86)-1))^(1/2)*100</f>
        <v>182.17397341559072</v>
      </c>
      <c r="AJ3">
        <f>(SUM('2000 250 200 DD PP'!AJ3:AJ86)/(COUNT('2000 250 200 DD PP'!AJ3:AJ86)-1))^(1/2)*100</f>
        <v>188.35873079551479</v>
      </c>
      <c r="AK3">
        <f>(SUM('2000 250 200 DD PP'!AK3:AK86)/(COUNT('2000 250 200 DD PP'!AK3:AK86)-1))^(1/2)*100</f>
        <v>168.77428381398164</v>
      </c>
      <c r="AL3">
        <f>(SUM('2000 250 200 DD PP'!AL3:AL86)/(COUNT('2000 250 200 DD PP'!AL3:AL86)-1))^(1/2)*100</f>
        <v>130.8539043608495</v>
      </c>
      <c r="AM3">
        <f>(SUM('2000 250 200 DD PP'!AM3:AM86)/(COUNT('2000 250 200 DD PP'!AM3:AM86)-1))^(1/2)*100</f>
        <v>128.56141496980644</v>
      </c>
      <c r="AN3">
        <f>(SUM('2000 250 200 DD PP'!AN3:AN86)/(COUNT('2000 250 200 DD PP'!AN3:AN86)-1))^(1/2)*100</f>
        <v>86.551204902976821</v>
      </c>
      <c r="AO3">
        <f>(SUM('2000 250 200 DD PP'!AO3:AO86)/(COUNT('2000 250 200 DD PP'!AO3:AO86)-1))^(1/2)*100</f>
        <v>135.53507615770781</v>
      </c>
      <c r="AP3">
        <f>(SUM('2000 250 200 DD PP'!AP3:AP86)/(COUNT('2000 250 200 DD PP'!AP3:AP86)-1))^(1/2)*100</f>
        <v>98.016027385440125</v>
      </c>
      <c r="AQ3">
        <f>(SUM('2000 250 200 DD PP'!AQ3:AQ86)/(COUNT('2000 250 200 DD PP'!AQ3:AQ86)-1))^(1/2)*100</f>
        <v>145.22358070398073</v>
      </c>
      <c r="AR3">
        <f>(SUM('2000 250 200 DD PP'!AR3:AR86)/(COUNT('2000 250 200 DD PP'!AR3:AR86)-1))^(1/2)*100</f>
        <v>56.543417150999986</v>
      </c>
      <c r="AS3">
        <f>(SUM('2000 250 200 DD PP'!AS3:AS86)/(COUNT('2000 250 200 DD PP'!AS3:AS86)-1))^(1/2)*100</f>
        <v>106.05371121787705</v>
      </c>
      <c r="AT3">
        <f>(SUM('2000 250 200 DD PP'!AT3:AT86)/(COUNT('2000 250 200 DD PP'!AT3:AT86)-1))^(1/2)*100</f>
        <v>2245.318083242008</v>
      </c>
      <c r="AU3">
        <f>(SUM('2000 250 200 DD PP'!AU3:AU86)/(COUNT('2000 250 200 DD PP'!AU3:AU86)-1))^(1/2)*100</f>
        <v>59.524899403622513</v>
      </c>
      <c r="AV3">
        <f>(SUM('2000 250 200 DD PP'!AV3:AV86)/(COUNT('2000 250 200 DD PP'!AV3:AV86)-1))^(1/2)*100</f>
        <v>90.200799670057862</v>
      </c>
      <c r="AW3">
        <f>(SUM('2000 250 200 DD PP'!AW3:AW86)/(COUNT('2000 250 200 DD PP'!AW3:AW86)-1))^(1/2)*100</f>
        <v>83.381916749041167</v>
      </c>
      <c r="AX3" s="33">
        <f>(SUM('2000 250 200 DD PP'!AX3:AX86)/(COUNT('2000 250 200 DD PP'!AX3:AX86)-1))^(1/2)</f>
        <v>1.5006755721441806E-2</v>
      </c>
      <c r="AY3" s="33">
        <f>(SUM('2000 250 200 DD PP'!AY3:AY86)/(COUNT('2000 250 200 DD PP'!AY3:AY86)-1))^(1/2)</f>
        <v>7.5476874682204763E-3</v>
      </c>
      <c r="AZ3" s="33">
        <f>(SUM('2000 250 200 DD PP'!AZ3:AZ86)/(COUNT('2000 250 200 DD PP'!AZ3:AZ86)-1))^(1/2)</f>
        <v>3.9580361969969559E-3</v>
      </c>
      <c r="BA3" s="33">
        <f>(SUM('2000 250 200 DD PP'!BA3:BA86)/(COUNT('2000 250 200 DD PP'!BA3:BA86)-1))^(1/2)</f>
        <v>2.2506458767793218E-3</v>
      </c>
      <c r="BB3" s="33">
        <f>(SUM('2000 250 200 DD PP'!BB3:BB86)/(COUNT('2000 250 200 DD PP'!BB3:BB86)-1))^(1/2)</f>
        <v>1.3783898987173044E-3</v>
      </c>
      <c r="BC3" s="33">
        <f>(SUM('2000 250 200 DD PP'!BC3:BC86)/(COUNT('2000 250 200 DD PP'!BC3:BC86)-1))^(1/2)</f>
        <v>8.9463154360869626E-4</v>
      </c>
      <c r="BD3" s="33">
        <f>(SUM('2000 250 200 DD PP'!BD3:BD86)/(COUNT('2000 250 200 DD PP'!BD3:BD86)-1))^(1/2)</f>
        <v>6.0598211874347569E-4</v>
      </c>
      <c r="BE3" s="33">
        <f>(SUM('2000 250 200 DD PP'!BE3:BE86)/(COUNT('2000 250 200 DD PP'!BE3:BE86)-1))^(1/2)</f>
        <v>4.2318712032652343E-4</v>
      </c>
      <c r="BF3">
        <f>(SUM('2000 250 200 DD PP'!BF3:BF86)/(COUNT('2000 250 200 DD PP'!BF3:BF86)-1))^(1/2)</f>
        <v>7.3228042782639592E-3</v>
      </c>
      <c r="BG3">
        <f>(SUM('2000 250 200 DD PP'!BG3:BG86)/(COUNT('2000 250 200 DD PP'!BG3:BG86)-1))^(1/2)</f>
        <v>3.7205981071957816E-3</v>
      </c>
      <c r="BH3">
        <f>(SUM('2000 250 200 DD PP'!BH3:BH86)/(COUNT('2000 250 200 DD PP'!BH3:BH86)-1))^(1/2)</f>
        <v>1.9398347793123368E-3</v>
      </c>
      <c r="BI3">
        <f>(SUM('2000 250 200 DD PP'!BI3:BI86)/(COUNT('2000 250 200 DD PP'!BI3:BI86)-1))^(1/2)</f>
        <v>1.087049824776945E-3</v>
      </c>
      <c r="BJ3">
        <f>(SUM('2000 250 200 DD PP'!BJ3:BJ86)/(COUNT('2000 250 200 DD PP'!BJ3:BJ86)-1))^(1/2)</f>
        <v>6.5053205399249114E-4</v>
      </c>
      <c r="BK3">
        <f>(SUM('2000 250 200 DD PP'!BK3:BK86)/(COUNT('2000 250 200 DD PP'!BK3:BK86)-1))^(1/2)</f>
        <v>4.1000565388338007E-4</v>
      </c>
      <c r="BL3">
        <f>(SUM('2000 250 200 DD PP'!BL3:BL86)/(COUNT('2000 250 200 DD PP'!BL3:BL86)-1))^(1/2)</f>
        <v>2.688986703702213E-4</v>
      </c>
      <c r="BM3">
        <f>(SUM('2000 250 200 DD PP'!BM3:BM86)/(COUNT('2000 250 200 DD PP'!BM3:BM86)-1))^(1/2)</f>
        <v>3.6790372309243396E-3</v>
      </c>
      <c r="BN3">
        <f>(SUM('2000 250 200 DD PP'!BN3:BN86)/(COUNT('2000 250 200 DD PP'!BN3:BN86)-1))^(1/2)</f>
        <v>1.9036764166322298E-3</v>
      </c>
      <c r="BO3">
        <f>(SUM('2000 250 200 DD PP'!BO3:BO86)/(COUNT('2000 250 200 DD PP'!BO3:BO86)-1))^(1/2)</f>
        <v>9.7501605491758393E-4</v>
      </c>
      <c r="BP3">
        <f>(SUM('2000 250 200 DD PP'!BP3:BP86)/(COUNT('2000 250 200 DD PP'!BP3:BP86)-1))^(1/2)</f>
        <v>5.2970565801999656E-4</v>
      </c>
      <c r="BQ3">
        <f>(SUM('2000 250 200 DD PP'!BQ3:BQ86)/(COUNT('2000 250 200 DD PP'!BQ3:BQ86)-1))^(1/2)</f>
        <v>3.0518862178823339E-4</v>
      </c>
      <c r="BR3">
        <f>(SUM('2000 250 200 DD PP'!BR3:BR86)/(COUNT('2000 250 200 DD PP'!BR3:BR86)-1))^(1/2)</f>
        <v>1.8449555159797291E-4</v>
      </c>
      <c r="BS3">
        <f>(SUM('2000 250 200 DD PP'!BS3:BS86)/(COUNT('2000 250 200 DD PP'!BS3:BS86)-1))^(1/2)</f>
        <v>2.0575206463686133E-3</v>
      </c>
      <c r="BT3">
        <f>(SUM('2000 250 200 DD PP'!BT3:BT86)/(COUNT('2000 250 200 DD PP'!BT3:BT86)-1))^(1/2)</f>
        <v>1.088074154419875E-3</v>
      </c>
      <c r="BU3">
        <f>(SUM('2000 250 200 DD PP'!BU3:BU86)/(COUNT('2000 250 200 DD PP'!BU3:BU86)-1))^(1/2)</f>
        <v>5.4215575025175883E-4</v>
      </c>
      <c r="BV3">
        <f>(SUM('2000 250 200 DD PP'!BV3:BV86)/(COUNT('2000 250 200 DD PP'!BV3:BV86)-1))^(1/2)</f>
        <v>2.8236236313822948E-4</v>
      </c>
      <c r="BW3">
        <f>(SUM('2000 250 200 DD PP'!BW3:BW86)/(COUNT('2000 250 200 DD PP'!BW3:BW86)-1))^(1/2)</f>
        <v>1.55221269855128E-4</v>
      </c>
      <c r="BX3">
        <f>(SUM('2000 250 200 DD PP'!BX3:BX86)/(COUNT('2000 250 200 DD PP'!BX3:BX86)-1))^(1/2)</f>
        <v>1.2906856616733834E-3</v>
      </c>
      <c r="BY3">
        <f>(SUM('2000 250 200 DD PP'!BY3:BY86)/(COUNT('2000 250 200 DD PP'!BY3:BY86)-1))^(1/2)</f>
        <v>6.8847070320363979E-4</v>
      </c>
      <c r="BZ3">
        <f>(SUM('2000 250 200 DD PP'!BZ3:BZ86)/(COUNT('2000 250 200 DD PP'!BZ3:BZ86)-1))^(1/2)</f>
        <v>3.3083731679685964E-4</v>
      </c>
      <c r="CA3">
        <f>(SUM('2000 250 200 DD PP'!CA3:CA86)/(COUNT('2000 250 200 DD PP'!CA3:CA86)-1))^(1/2)</f>
        <v>1.6419312346826096E-4</v>
      </c>
      <c r="CB3">
        <f>(SUM('2000 250 200 DD PP'!CB3:CB86)/(COUNT('2000 250 200 DD PP'!CB3:CB86)-1))^(1/2)</f>
        <v>9.137457128061728E-4</v>
      </c>
      <c r="CC3">
        <f>(SUM('2000 250 200 DD PP'!CC3:CC86)/(COUNT('2000 250 200 DD PP'!CC3:CC86)-1))^(1/2)</f>
        <v>4.7454476584422899E-4</v>
      </c>
      <c r="CD3">
        <f>(SUM('2000 250 200 DD PP'!CD3:CD86)/(COUNT('2000 250 200 DD PP'!CD3:CD86)-1))^(1/2)</f>
        <v>2.1786940497701458E-4</v>
      </c>
      <c r="CE3">
        <f>(SUM('2000 250 200 DD PP'!CE3:CE86)/(COUNT('2000 250 200 DD PP'!CE3:CE86)-1))^(1/2)</f>
        <v>7.2705633728669923E-4</v>
      </c>
      <c r="CF3">
        <f>(SUM('2000 250 200 DD PP'!CF3:CF86)/(COUNT('2000 250 200 DD PP'!CF3:CF86)-1))^(1/2)</f>
        <v>3.5167328132996366E-4</v>
      </c>
      <c r="CG3">
        <f>(SUM('2000 250 200 DD PP'!CG3:CG86)/(COUNT('2000 250 200 DD PP'!CG3:CG86)-1))^(1/2)</f>
        <v>6.3397996667581612E-4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T86"/>
  <sheetViews>
    <sheetView workbookViewId="0">
      <selection activeCell="M37" sqref="M37"/>
    </sheetView>
  </sheetViews>
  <sheetFormatPr defaultColWidth="8.85546875" defaultRowHeight="15"/>
  <cols>
    <col min="1" max="1" width="3" customWidth="1"/>
    <col min="2" max="2" width="4.7109375" customWidth="1"/>
    <col min="3" max="3" width="9" customWidth="1"/>
    <col min="4" max="4" width="12.7109375" customWidth="1"/>
    <col min="5" max="21" width="12" customWidth="1"/>
    <col min="22" max="22" width="12.7109375" customWidth="1"/>
    <col min="23" max="28" width="12" customWidth="1"/>
    <col min="29" max="34" width="12.7109375" customWidth="1"/>
    <col min="35" max="39" width="13.42578125" customWidth="1"/>
    <col min="40" max="43" width="14.42578125" customWidth="1"/>
    <col min="44" max="46" width="15.42578125" customWidth="1"/>
    <col min="47" max="48" width="16.42578125" customWidth="1"/>
    <col min="49" max="49" width="17.5703125" customWidth="1"/>
    <col min="50" max="57" width="12" customWidth="1"/>
    <col min="58" max="58" width="12.7109375" customWidth="1"/>
    <col min="59" max="64" width="12" customWidth="1"/>
    <col min="65" max="70" width="12.7109375" customWidth="1"/>
    <col min="71" max="75" width="13.5703125" customWidth="1"/>
    <col min="76" max="79" width="14.5703125" customWidth="1"/>
    <col min="80" max="82" width="15.5703125" customWidth="1"/>
    <col min="83" max="84" width="16.5703125" customWidth="1"/>
    <col min="85" max="85" width="17.7109375" customWidth="1"/>
    <col min="108" max="108" width="11.42578125" customWidth="1"/>
    <col min="117" max="124" width="12.85546875"/>
  </cols>
  <sheetData>
    <row r="1" spans="1:124" s="1" customFormat="1">
      <c r="A1" s="1" t="s">
        <v>1</v>
      </c>
      <c r="B1" s="1" t="s">
        <v>46</v>
      </c>
      <c r="C1" s="1" t="s">
        <v>47</v>
      </c>
      <c r="D1" s="1" t="s">
        <v>48</v>
      </c>
      <c r="E1" s="1">
        <v>2500</v>
      </c>
      <c r="F1" s="1">
        <v>3500</v>
      </c>
      <c r="G1" s="1">
        <v>4500</v>
      </c>
      <c r="H1" s="1">
        <v>5500</v>
      </c>
      <c r="I1" s="1">
        <v>6500</v>
      </c>
      <c r="J1" s="1">
        <v>7500</v>
      </c>
      <c r="K1" s="1">
        <v>8500</v>
      </c>
      <c r="L1" s="1">
        <v>9500</v>
      </c>
      <c r="M1" s="1">
        <v>10500</v>
      </c>
      <c r="N1" s="1">
        <f t="shared" ref="N1:U1" si="0">(F1+E1)/2</f>
        <v>3000</v>
      </c>
      <c r="O1" s="1">
        <f t="shared" si="0"/>
        <v>4000</v>
      </c>
      <c r="P1" s="1">
        <f t="shared" si="0"/>
        <v>5000</v>
      </c>
      <c r="Q1" s="1">
        <f t="shared" si="0"/>
        <v>6000</v>
      </c>
      <c r="R1" s="1">
        <f t="shared" si="0"/>
        <v>7000</v>
      </c>
      <c r="S1" s="1">
        <f t="shared" si="0"/>
        <v>8000</v>
      </c>
      <c r="T1" s="1">
        <f t="shared" si="0"/>
        <v>9000</v>
      </c>
      <c r="U1" s="1">
        <f t="shared" si="0"/>
        <v>10000</v>
      </c>
      <c r="V1" s="1">
        <f t="shared" ref="V1:AB1" si="1">(E1+F1+G1)/3</f>
        <v>3500</v>
      </c>
      <c r="W1" s="1">
        <f t="shared" si="1"/>
        <v>4500</v>
      </c>
      <c r="X1" s="1">
        <f t="shared" si="1"/>
        <v>5500</v>
      </c>
      <c r="Y1" s="1">
        <f t="shared" si="1"/>
        <v>6500</v>
      </c>
      <c r="Z1" s="1">
        <f t="shared" si="1"/>
        <v>7500</v>
      </c>
      <c r="AA1" s="1">
        <f t="shared" si="1"/>
        <v>8500</v>
      </c>
      <c r="AB1" s="1">
        <f t="shared" si="1"/>
        <v>9500</v>
      </c>
      <c r="AC1" s="1">
        <f t="shared" ref="AC1:AH1" si="2">(E1+F1+G1+H1)/4</f>
        <v>4000</v>
      </c>
      <c r="AD1" s="1">
        <f t="shared" si="2"/>
        <v>5000</v>
      </c>
      <c r="AE1" s="1">
        <f t="shared" si="2"/>
        <v>6000</v>
      </c>
      <c r="AF1" s="1">
        <f t="shared" si="2"/>
        <v>7000</v>
      </c>
      <c r="AG1" s="1">
        <f t="shared" si="2"/>
        <v>8000</v>
      </c>
      <c r="AH1" s="1">
        <f t="shared" si="2"/>
        <v>9000</v>
      </c>
      <c r="AI1" s="1">
        <f>(E1+F1+G1+H1+I1)/5</f>
        <v>4500</v>
      </c>
      <c r="AJ1" s="1">
        <f>(F1+G1+H1+I1+J1)/5</f>
        <v>5500</v>
      </c>
      <c r="AK1" s="1">
        <f>(G1+H1+I1+J1+K1)/5</f>
        <v>6500</v>
      </c>
      <c r="AL1" s="1">
        <f>(H1+I1+J1+K1+L1)/5</f>
        <v>7500</v>
      </c>
      <c r="AM1" s="1">
        <f>(I1+J1+K1+L1+M1)/5</f>
        <v>8500</v>
      </c>
      <c r="AN1" s="1">
        <f>(E1+F1+G1+H1+I1+J1)/6</f>
        <v>5000</v>
      </c>
      <c r="AO1" s="1">
        <f>(F1+G1+H1+I1+J1+K1)/6</f>
        <v>6000</v>
      </c>
      <c r="AP1" s="1">
        <f>(G1+H1+I1+J1+K1+L1)/6</f>
        <v>7000</v>
      </c>
      <c r="AQ1" s="1">
        <f>(H1+I1+J1+K1+L1+M1)/6</f>
        <v>8000</v>
      </c>
      <c r="AR1" s="1">
        <f>(E1+F1+G1+H1+I1+J1+K1)/7</f>
        <v>5500</v>
      </c>
      <c r="AS1" s="1">
        <f>(F1+G1+H1+I1+J1+K1+L1)/7</f>
        <v>6500</v>
      </c>
      <c r="AT1" s="1">
        <f>(G1+H1+I1+J1+K1+L1+M1)/7</f>
        <v>7500</v>
      </c>
      <c r="AU1" s="1">
        <f>(E1+F1+G1+H1+I1+J1+K1+L1)/8</f>
        <v>6000</v>
      </c>
      <c r="AV1" s="1">
        <f>(F1+G1+H1+I1+J1+K1+L1+M1)/8</f>
        <v>7000</v>
      </c>
      <c r="AW1" s="1">
        <f>(E1+F1+G1+H1+I1+J1+K1+L1+M1)/9</f>
        <v>6500</v>
      </c>
      <c r="AX1" s="1">
        <f t="shared" ref="AX1:BE1" si="3">(E1+F1)/2</f>
        <v>3000</v>
      </c>
      <c r="AY1" s="1">
        <f t="shared" si="3"/>
        <v>4000</v>
      </c>
      <c r="AZ1" s="1">
        <f t="shared" si="3"/>
        <v>5000</v>
      </c>
      <c r="BA1" s="1">
        <f t="shared" si="3"/>
        <v>6000</v>
      </c>
      <c r="BB1" s="1">
        <f t="shared" si="3"/>
        <v>7000</v>
      </c>
      <c r="BC1" s="1">
        <f t="shared" si="3"/>
        <v>8000</v>
      </c>
      <c r="BD1" s="1">
        <f t="shared" si="3"/>
        <v>9000</v>
      </c>
      <c r="BE1" s="1">
        <f t="shared" si="3"/>
        <v>10000</v>
      </c>
      <c r="BF1" s="1">
        <f t="shared" ref="BF1:BL1" si="4">(E1+F1+G1)/3</f>
        <v>3500</v>
      </c>
      <c r="BG1" s="1">
        <f t="shared" si="4"/>
        <v>4500</v>
      </c>
      <c r="BH1" s="1">
        <f t="shared" si="4"/>
        <v>5500</v>
      </c>
      <c r="BI1" s="1">
        <f t="shared" si="4"/>
        <v>6500</v>
      </c>
      <c r="BJ1" s="1">
        <f t="shared" si="4"/>
        <v>7500</v>
      </c>
      <c r="BK1" s="1">
        <f t="shared" si="4"/>
        <v>8500</v>
      </c>
      <c r="BL1" s="1">
        <f t="shared" si="4"/>
        <v>9500</v>
      </c>
      <c r="BM1" s="1">
        <f t="shared" ref="BM1:BR1" si="5">(E1+F1+G1+H1)/4</f>
        <v>4000</v>
      </c>
      <c r="BN1" s="1">
        <f t="shared" si="5"/>
        <v>5000</v>
      </c>
      <c r="BO1" s="1">
        <f t="shared" si="5"/>
        <v>6000</v>
      </c>
      <c r="BP1" s="1">
        <f t="shared" si="5"/>
        <v>7000</v>
      </c>
      <c r="BQ1" s="1">
        <f t="shared" si="5"/>
        <v>8000</v>
      </c>
      <c r="BR1" s="1">
        <f t="shared" si="5"/>
        <v>9000</v>
      </c>
      <c r="BS1" s="1">
        <f>(E1+F1+G1+H1+I1)/5</f>
        <v>4500</v>
      </c>
      <c r="BT1" s="1">
        <f>(F1+G1+H1+I1+J1)/5</f>
        <v>5500</v>
      </c>
      <c r="BU1" s="1">
        <f>(G1+H1+I1+J1+K1)/5</f>
        <v>6500</v>
      </c>
      <c r="BV1" s="1">
        <f>(H1+I1+J1+K1+L1)/5</f>
        <v>7500</v>
      </c>
      <c r="BW1" s="1">
        <f>(I1+J1+K1+L1+M1)/5</f>
        <v>8500</v>
      </c>
      <c r="BX1" s="1">
        <f>(E1+F1+G1+H1+I1+J1)/6</f>
        <v>5000</v>
      </c>
      <c r="BY1" s="1">
        <f>(F1+G1+H1+I1+J1+K1)/6</f>
        <v>6000</v>
      </c>
      <c r="BZ1" s="1">
        <f>(G1+H1+I1+J1+K1+L1)/6</f>
        <v>7000</v>
      </c>
      <c r="CA1" s="1">
        <f>(H1+I1+J1+K1+L1+M1)/6</f>
        <v>8000</v>
      </c>
      <c r="CB1" s="1">
        <f>(E1+F1+G1+H1+I1+J1+K1)/7</f>
        <v>5500</v>
      </c>
      <c r="CC1" s="1">
        <f>(F1+G1+H1+I1+J1+K1+L1)/7</f>
        <v>6500</v>
      </c>
      <c r="CD1" s="1">
        <f>(G1+H1+I1+J1+K1+L1+M1)/7</f>
        <v>7500</v>
      </c>
      <c r="CE1" s="1">
        <f>(E1+F1+G1+H1+I1+J1+K1+L1)/8</f>
        <v>6000</v>
      </c>
      <c r="CF1" s="1">
        <f>(F1+G1+H1+I1+J1+K1+L1+M1)/8</f>
        <v>7000</v>
      </c>
      <c r="CG1" s="1">
        <f>(E1+F1+G1+H1+I1+J1+K1+L1+M1)/9</f>
        <v>6500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90</v>
      </c>
      <c r="DA1" s="1" t="s">
        <v>91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>
        <f t="shared" ref="DM1:DT1" si="6">(F1+E1)/2</f>
        <v>3000</v>
      </c>
      <c r="DN1" s="1">
        <f t="shared" si="6"/>
        <v>4000</v>
      </c>
      <c r="DO1" s="1">
        <f t="shared" si="6"/>
        <v>5000</v>
      </c>
      <c r="DP1" s="1">
        <f t="shared" si="6"/>
        <v>6000</v>
      </c>
      <c r="DQ1" s="1">
        <f t="shared" si="6"/>
        <v>7000</v>
      </c>
      <c r="DR1" s="1">
        <f t="shared" si="6"/>
        <v>8000</v>
      </c>
      <c r="DS1" s="1">
        <f t="shared" si="6"/>
        <v>9000</v>
      </c>
      <c r="DT1" s="1">
        <f t="shared" si="6"/>
        <v>10000</v>
      </c>
    </row>
    <row r="2" spans="1:124" ht="18">
      <c r="A2" s="2" t="s">
        <v>1</v>
      </c>
      <c r="B2" s="2" t="s">
        <v>46</v>
      </c>
      <c r="C2" s="2" t="s">
        <v>47</v>
      </c>
      <c r="D2" s="2" t="s">
        <v>48</v>
      </c>
      <c r="E2" s="3" t="s">
        <v>103</v>
      </c>
      <c r="F2" s="3" t="s">
        <v>104</v>
      </c>
      <c r="G2" s="3" t="s">
        <v>105</v>
      </c>
      <c r="H2" s="3" t="s">
        <v>106</v>
      </c>
      <c r="I2" s="3" t="s">
        <v>107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115</v>
      </c>
      <c r="R2" s="3" t="s">
        <v>116</v>
      </c>
      <c r="S2" s="3" t="s">
        <v>117</v>
      </c>
      <c r="T2" s="3" t="s">
        <v>118</v>
      </c>
      <c r="U2" s="3" t="s">
        <v>119</v>
      </c>
      <c r="V2" s="3" t="s">
        <v>120</v>
      </c>
      <c r="W2" s="3" t="s">
        <v>121</v>
      </c>
      <c r="X2" s="3" t="s">
        <v>122</v>
      </c>
      <c r="Y2" s="3" t="s">
        <v>123</v>
      </c>
      <c r="Z2" s="3" t="s">
        <v>124</v>
      </c>
      <c r="AA2" s="3" t="s">
        <v>125</v>
      </c>
      <c r="AB2" s="3" t="s">
        <v>126</v>
      </c>
      <c r="AC2" s="3" t="s">
        <v>127</v>
      </c>
      <c r="AD2" s="3" t="s">
        <v>128</v>
      </c>
      <c r="AE2" s="3" t="s">
        <v>129</v>
      </c>
      <c r="AF2" s="3" t="s">
        <v>130</v>
      </c>
      <c r="AG2" s="3" t="s">
        <v>131</v>
      </c>
      <c r="AH2" s="3" t="s">
        <v>132</v>
      </c>
      <c r="AI2" s="3" t="s">
        <v>133</v>
      </c>
      <c r="AJ2" s="3" t="s">
        <v>134</v>
      </c>
      <c r="AK2" s="3" t="s">
        <v>135</v>
      </c>
      <c r="AL2" s="3" t="s">
        <v>136</v>
      </c>
      <c r="AM2" s="3" t="s">
        <v>137</v>
      </c>
      <c r="AN2" s="3" t="s">
        <v>138</v>
      </c>
      <c r="AO2" s="3" t="s">
        <v>139</v>
      </c>
      <c r="AP2" s="3" t="s">
        <v>140</v>
      </c>
      <c r="AQ2" s="3" t="s">
        <v>141</v>
      </c>
      <c r="AR2" s="3" t="s">
        <v>142</v>
      </c>
      <c r="AS2" s="3" t="s">
        <v>143</v>
      </c>
      <c r="AT2" s="3" t="s">
        <v>144</v>
      </c>
      <c r="AU2" s="3" t="s">
        <v>145</v>
      </c>
      <c r="AV2" s="3" t="s">
        <v>146</v>
      </c>
      <c r="AW2" s="3" t="s">
        <v>147</v>
      </c>
      <c r="AX2" s="3" t="s">
        <v>148</v>
      </c>
      <c r="AY2" s="3" t="s">
        <v>149</v>
      </c>
      <c r="AZ2" s="3" t="s">
        <v>150</v>
      </c>
      <c r="BA2" s="3" t="s">
        <v>151</v>
      </c>
      <c r="BB2" s="3" t="s">
        <v>152</v>
      </c>
      <c r="BC2" s="3" t="s">
        <v>153</v>
      </c>
      <c r="BD2" s="3" t="s">
        <v>154</v>
      </c>
      <c r="BE2" s="3" t="s">
        <v>155</v>
      </c>
      <c r="BF2" s="4" t="s">
        <v>156</v>
      </c>
      <c r="BG2" s="4" t="s">
        <v>157</v>
      </c>
      <c r="BH2" s="4" t="s">
        <v>158</v>
      </c>
      <c r="BI2" s="4" t="s">
        <v>159</v>
      </c>
      <c r="BJ2" s="4" t="s">
        <v>160</v>
      </c>
      <c r="BK2" s="4" t="s">
        <v>161</v>
      </c>
      <c r="BL2" s="4" t="s">
        <v>162</v>
      </c>
      <c r="BM2" s="4" t="s">
        <v>163</v>
      </c>
      <c r="BN2" s="4" t="s">
        <v>164</v>
      </c>
      <c r="BO2" s="4" t="s">
        <v>165</v>
      </c>
      <c r="BP2" s="4" t="s">
        <v>166</v>
      </c>
      <c r="BQ2" s="4" t="s">
        <v>167</v>
      </c>
      <c r="BR2" s="4" t="s">
        <v>168</v>
      </c>
      <c r="BS2" s="4" t="s">
        <v>169</v>
      </c>
      <c r="BT2" s="4" t="s">
        <v>170</v>
      </c>
      <c r="BU2" s="4" t="s">
        <v>171</v>
      </c>
      <c r="BV2" s="4" t="s">
        <v>172</v>
      </c>
      <c r="BW2" s="4" t="s">
        <v>173</v>
      </c>
      <c r="BX2" s="4" t="s">
        <v>174</v>
      </c>
      <c r="BY2" s="4" t="s">
        <v>175</v>
      </c>
      <c r="BZ2" s="4" t="s">
        <v>176</v>
      </c>
      <c r="CA2" s="4" t="s">
        <v>177</v>
      </c>
      <c r="CB2" s="4" t="s">
        <v>178</v>
      </c>
      <c r="CC2" s="4" t="s">
        <v>179</v>
      </c>
      <c r="CD2" s="4" t="s">
        <v>180</v>
      </c>
      <c r="CE2" s="4" t="s">
        <v>181</v>
      </c>
      <c r="CF2" s="4" t="s">
        <v>182</v>
      </c>
      <c r="CG2" s="4" t="s">
        <v>183</v>
      </c>
      <c r="CH2" s="5" t="s">
        <v>72</v>
      </c>
      <c r="CI2" s="6" t="s">
        <v>184</v>
      </c>
      <c r="CJ2" s="6" t="s">
        <v>185</v>
      </c>
      <c r="CK2" s="9" t="s">
        <v>186</v>
      </c>
      <c r="CL2" s="9" t="s">
        <v>187</v>
      </c>
      <c r="CM2" s="9" t="s">
        <v>188</v>
      </c>
      <c r="CN2" s="10" t="s">
        <v>189</v>
      </c>
      <c r="CO2" s="10" t="s">
        <v>190</v>
      </c>
      <c r="CP2" s="10" t="s">
        <v>191</v>
      </c>
      <c r="CQ2" s="10" t="s">
        <v>192</v>
      </c>
      <c r="CR2" s="10" t="s">
        <v>193</v>
      </c>
      <c r="CS2" s="10" t="s">
        <v>194</v>
      </c>
      <c r="CT2" s="10" t="s">
        <v>195</v>
      </c>
      <c r="CU2" s="10" t="s">
        <v>196</v>
      </c>
      <c r="CV2" s="10" t="s">
        <v>197</v>
      </c>
      <c r="CW2" s="10" t="s">
        <v>198</v>
      </c>
      <c r="CX2" s="10" t="s">
        <v>199</v>
      </c>
      <c r="CY2" s="10" t="s">
        <v>200</v>
      </c>
      <c r="CZ2" s="10" t="s">
        <v>201</v>
      </c>
      <c r="DA2" s="10" t="s">
        <v>202</v>
      </c>
      <c r="DB2" s="10" t="s">
        <v>203</v>
      </c>
      <c r="DC2" s="10" t="s">
        <v>204</v>
      </c>
      <c r="DD2" s="10" t="s">
        <v>205</v>
      </c>
      <c r="DE2" s="10" t="s">
        <v>206</v>
      </c>
      <c r="DF2" s="10" t="s">
        <v>207</v>
      </c>
      <c r="DG2" s="10" t="s">
        <v>208</v>
      </c>
      <c r="DH2" s="10" t="s">
        <v>209</v>
      </c>
      <c r="DI2" s="10" t="s">
        <v>210</v>
      </c>
      <c r="DJ2" s="10" t="s">
        <v>211</v>
      </c>
      <c r="DK2" s="10" t="s">
        <v>212</v>
      </c>
      <c r="DL2" s="10" t="s">
        <v>213</v>
      </c>
      <c r="DM2" s="3" t="s">
        <v>214</v>
      </c>
      <c r="DN2" s="3" t="s">
        <v>215</v>
      </c>
      <c r="DO2" s="3" t="s">
        <v>216</v>
      </c>
      <c r="DP2" s="3" t="s">
        <v>217</v>
      </c>
      <c r="DQ2" s="3" t="s">
        <v>218</v>
      </c>
      <c r="DR2" s="3" t="s">
        <v>219</v>
      </c>
      <c r="DS2" s="3" t="s">
        <v>220</v>
      </c>
      <c r="DT2" s="3" t="s">
        <v>221</v>
      </c>
    </row>
    <row r="3" spans="1:124">
      <c r="A3">
        <f>'2000 250 200 15'!A4</f>
        <v>0</v>
      </c>
      <c r="B3">
        <f t="shared" ref="B3:B66" si="7">A3*10*-1</f>
        <v>0</v>
      </c>
      <c r="C3">
        <f>'2000 250 200 15'!B4</f>
        <v>1E-3</v>
      </c>
      <c r="D3">
        <f t="shared" ref="D3:D66" si="8">LOG10(C3)</f>
        <v>-3</v>
      </c>
      <c r="E3">
        <f>ABS('2000 250 200 15'!C137)</f>
        <v>4.5315816599999997E-5</v>
      </c>
      <c r="F3">
        <f>ABS('2000 250 200 15'!C270)</f>
        <v>1.70081738E-5</v>
      </c>
      <c r="G3">
        <f>ABS('2000 250 200 15'!C403)</f>
        <v>8.4110321499999995E-6</v>
      </c>
      <c r="H3">
        <f>ABS('2000 250 200 15'!C536)</f>
        <v>4.80220625E-6</v>
      </c>
      <c r="I3">
        <f>ABS('2000 250 200 15'!C669)</f>
        <v>3.00446871E-6</v>
      </c>
      <c r="J3">
        <f>ABS('2000 250 200 15'!C802)</f>
        <v>2.0048037899999998E-6</v>
      </c>
      <c r="K3">
        <f>ABS('2000 250 200 15'!C935)</f>
        <v>1.40384996E-6</v>
      </c>
      <c r="L3">
        <f>ABS('2000 250 200 15'!C1068)</f>
        <v>1.02075446E-6</v>
      </c>
      <c r="M3">
        <f>ABS('2000 250 200 15'!C1201)</f>
        <v>7.6502652200000005E-7</v>
      </c>
      <c r="N3">
        <f>ABS('2000 250 200 15 PP'!E3-'2000 250 200 15 PP'!F3)</f>
        <v>2.8307642799999998E-5</v>
      </c>
      <c r="O3">
        <f>ABS('2000 250 200 15 PP'!F3-'2000 250 200 15 PP'!G3)</f>
        <v>8.5971416500000003E-6</v>
      </c>
      <c r="P3">
        <f>ABS('2000 250 200 15 PP'!G3-'2000 250 200 15 PP'!H3)</f>
        <v>3.6088258999999996E-6</v>
      </c>
      <c r="Q3">
        <f>ABS('2000 250 200 15 PP'!H3-'2000 250 200 15 PP'!I3)</f>
        <v>1.79773754E-6</v>
      </c>
      <c r="R3">
        <f>ABS('2000 250 200 15 PP'!I3-'2000 250 200 15 PP'!J3)</f>
        <v>9.9966492000000016E-7</v>
      </c>
      <c r="S3">
        <f>ABS('2000 250 200 15 PP'!J3-'2000 250 200 15 PP'!K3)</f>
        <v>6.0095382999999986E-7</v>
      </c>
      <c r="T3">
        <f>ABS('2000 250 200 15 PP'!K3-'2000 250 200 15 PP'!L3)</f>
        <v>3.8309549999999996E-7</v>
      </c>
      <c r="U3">
        <f>ABS('2000 250 200 15 PP'!L3-'2000 250 200 15 PP'!M3)</f>
        <v>2.5572793799999996E-7</v>
      </c>
      <c r="V3">
        <f>ABS('2000 250 200 15 PP'!E3-2*'2000 250 200 15 PP'!F3+'2000 250 200 15 PP'!G3)</f>
        <v>1.9710501149999997E-5</v>
      </c>
      <c r="W3">
        <f>ABS('2000 250 200 15 PP'!F3-2*'2000 250 200 15 PP'!G3+'2000 250 200 15 PP'!H3)</f>
        <v>4.9883157500000008E-6</v>
      </c>
      <c r="X3">
        <f>ABS('2000 250 200 15 PP'!G3-2*'2000 250 200 15 PP'!H3+'2000 250 200 15 PP'!I3)</f>
        <v>1.8110883599999996E-6</v>
      </c>
      <c r="Y3">
        <f>ABS('2000 250 200 15 PP'!H3-2*'2000 250 200 15 PP'!I3+'2000 250 200 15 PP'!J3)</f>
        <v>7.9807261999999981E-7</v>
      </c>
      <c r="Z3">
        <f>ABS('2000 250 200 15 PP'!I3-2*'2000 250 200 15 PP'!J3+'2000 250 200 15 PP'!K3)</f>
        <v>3.987110900000003E-7</v>
      </c>
      <c r="AA3">
        <f>ABS('2000 250 200 15 PP'!J3-2*'2000 250 200 15 PP'!K3+'2000 250 200 15 PP'!L3)</f>
        <v>2.1785832999999989E-7</v>
      </c>
      <c r="AB3">
        <f>ABS('2000 250 200 15 PP'!K3-2*'2000 250 200 15 PP'!L3+'2000 250 200 15 PP'!M3)</f>
        <v>1.2736756200000001E-7</v>
      </c>
      <c r="AC3">
        <f>ABS('2000 250 200 15 PP'!E3-3*'2000 250 200 15 PP'!F3+3*'2000 250 200 15 PP'!G3-'2000 250 200 15 PP'!H3)</f>
        <v>1.4722185399999993E-5</v>
      </c>
      <c r="AD3">
        <f>ABS('2000 250 200 15 PP'!F3-3*'2000 250 200 15 PP'!G3+3*'2000 250 200 15 PP'!H3-'2000 250 200 15 PP'!I3)</f>
        <v>3.1772273900000011E-6</v>
      </c>
      <c r="AE3">
        <f>ABS('2000 250 200 15 PP'!G3-3*'2000 250 200 15 PP'!H3+3*'2000 250 200 15 PP'!I3-'2000 250 200 15 PP'!J3)</f>
        <v>1.0130157399999998E-6</v>
      </c>
      <c r="AF3">
        <f>ABS('2000 250 200 15 PP'!H3-3*'2000 250 200 15 PP'!I3+3*'2000 250 200 15 PP'!J3-'2000 250 200 15 PP'!K3)</f>
        <v>3.9936152999999994E-7</v>
      </c>
      <c r="AG3">
        <f>ABS('2000 250 200 15 PP'!I3-3*'2000 250 200 15 PP'!J3+3*'2000 250 200 15 PP'!K3-'2000 250 200 15 PP'!L3)</f>
        <v>1.8085275999999999E-7</v>
      </c>
      <c r="AH3">
        <f>ABS('2000 250 200 15 PP'!J3-3*'2000 250 200 15 PP'!K3+3*'2000 250 200 15 PP'!L3-'2000 250 200 15 PP'!M3)</f>
        <v>9.0490767999999886E-8</v>
      </c>
      <c r="AI3">
        <f>ABS('2000 250 200 15 PP'!E3-4*'2000 250 200 15 PP'!F3+6*'2000 250 200 15 PP'!G3-4*'2000 250 200 15 PP'!H3+'2000 250 200 15 PP'!I3)</f>
        <v>1.1544958009999995E-5</v>
      </c>
      <c r="AJ3">
        <f>ABS('2000 250 200 15 PP'!F3-4*'2000 250 200 15 PP'!G3+6*'2000 250 200 15 PP'!H3-4*'2000 250 200 15 PP'!I3+'2000 250 200 15 PP'!J3)</f>
        <v>2.1642116500000014E-6</v>
      </c>
      <c r="AK3">
        <f>ABS('2000 250 200 15 PP'!G3-4*'2000 250 200 15 PP'!H3+6*'2000 250 200 15 PP'!I3-4*'2000 250 200 15 PP'!J3+'2000 250 200 15 PP'!K3)</f>
        <v>6.1365421000000028E-7</v>
      </c>
      <c r="AL3">
        <f>ABS('2000 250 200 15 PP'!H3-4*'2000 250 200 15 PP'!I3+6*'2000 250 200 15 PP'!J3-4*'2000 250 200 15 PP'!K3+'2000 250 200 15 PP'!L3)</f>
        <v>2.1850876999999995E-7</v>
      </c>
      <c r="AM3">
        <f>ABS('2000 250 200 15 PP'!I3-4*'2000 250 200 15 PP'!J3+6*'2000 250 200 15 PP'!K3-4*'2000 250 200 15 PP'!L3+'2000 250 200 15 PP'!M3)</f>
        <v>9.0361992000000526E-8</v>
      </c>
      <c r="AN3">
        <f>ABS('2000 250 200 15 PP'!E3-5*'2000 250 200 15 PP'!F3+10*'2000 250 200 15 PP'!G3-10*'2000 250 200 15 PP'!H3+5*'2000 250 200 15 PP'!I3-'2000 250 200 15 PP'!J3)</f>
        <v>9.3807463599999943E-6</v>
      </c>
      <c r="AO3">
        <f>ABS('2000 250 200 15 PP'!F3-5*'2000 250 200 15 PP'!G3+10*'2000 250 200 15 PP'!H3-10*'2000 250 200 15 PP'!I3+5*'2000 250 200 15 PP'!J3-'2000 250 200 15 PP'!K3)</f>
        <v>1.550557440000004E-6</v>
      </c>
      <c r="AP3">
        <f>ABS('2000 250 200 15 PP'!G3-5*'2000 250 200 15 PP'!H3+10*'2000 250 200 15 PP'!I3-10*'2000 250 200 15 PP'!J3+5*'2000 250 200 15 PP'!K3-'2000 250 200 15 PP'!L3)</f>
        <v>3.9514544000000033E-7</v>
      </c>
      <c r="AQ3">
        <f>ABS('2000 250 200 15 PP'!H3-5*'2000 250 200 15 PP'!I3+10*'2000 250 200 15 PP'!J3-10*'2000 250 200 15 PP'!K3+5*'2000 250 200 15 PP'!L3-'2000 250 200 15 PP'!M3)</f>
        <v>1.2814677799999773E-7</v>
      </c>
      <c r="AR3">
        <f>ABS('2000 250 200 15 PP'!E3-6*'2000 250 200 15 PP'!F3+15*'2000 250 200 15 PP'!G3-20*'2000 250 200 15 PP'!H3+15*I3-6*'2000 250 200 15 PP'!J3+'2000 250 200 15 PP'!K3)</f>
        <v>7.8301889199999861E-6</v>
      </c>
      <c r="AS3">
        <f>ABS('2000 250 200 15 PP'!F3-6*'2000 250 200 15 PP'!G3+15*'2000 250 200 15 PP'!H3-20*'2000 250 200 15 PP'!I3+15*J3-6*'2000 250 200 15 PP'!K3+'2000 250 200 15 PP'!L3)</f>
        <v>1.1554119999999952E-6</v>
      </c>
      <c r="AT3">
        <f>ABS('2000 250 200 15 PP'!G3-6*'2000 250 200 15 PP'!H3+15*'2000 250 200 15 PP'!I3-20*'2000 250 200 15 PP'!J3+15*K3-6*'2000 250 200 15 PP'!L3+'2000 250 200 15 PP'!M3)</f>
        <v>2.6699866200000684E-7</v>
      </c>
      <c r="AU3">
        <f>ABS('2000 250 200 15 PP'!E3-7*'2000 250 200 15 PP'!F3+21*'2000 250 200 15 PP'!G3-35*'2000 250 200 15 PP'!H3+35*'2000 250 200 15 PP'!I3-21*'2000 250 200 15 PP'!J3+7*'2000 250 200 15 PP'!K3-'2000 250 200 15 PP'!L3)</f>
        <v>6.6747769199999858E-6</v>
      </c>
      <c r="AV3">
        <f>ABS('2000 250 200 15 PP'!F3-7*'2000 250 200 15 PP'!G3+21*'2000 250 200 15 PP'!H3-35*'2000 250 200 15 PP'!I3+35*'2000 250 200 15 PP'!J3-21*'2000 250 200 15 PP'!K3+7*'2000 250 200 15 PP'!L3-'2000 250 200 15 PP'!M3)</f>
        <v>8.8841333799999008E-7</v>
      </c>
      <c r="AW3">
        <f>ABS('2000 250 200 15 PP'!E3-8*'2000 250 200 15 PP'!F3+28*'2000 250 200 15 PP'!G3-56*'2000 250 200 15 PP'!H3+70*'2000 250 200 15 PP'!I3-56*'2000 250 200 15 PP'!J3+28*'2000 250 200 15 PP'!K3-8*'2000 250 200 15 PP'!L3+'2000 250 200 15 PP'!M3)</f>
        <v>5.7863635820000055E-6</v>
      </c>
      <c r="AX3">
        <f t="shared" ref="AX3:BE18" si="9">N3/(E3+F3)</f>
        <v>0.45420138566737212</v>
      </c>
      <c r="AY3">
        <f t="shared" si="9"/>
        <v>0.33821440633947109</v>
      </c>
      <c r="AZ3">
        <f t="shared" si="9"/>
        <v>0.2731219849934744</v>
      </c>
      <c r="BA3">
        <f t="shared" si="9"/>
        <v>0.23028210463626117</v>
      </c>
      <c r="BB3">
        <f t="shared" si="9"/>
        <v>0.19956289461194221</v>
      </c>
      <c r="BC3">
        <f t="shared" si="9"/>
        <v>0.17630239797750061</v>
      </c>
      <c r="BD3">
        <f t="shared" si="9"/>
        <v>0.15800330018370584</v>
      </c>
      <c r="BE3">
        <f t="shared" si="9"/>
        <v>0.14320229668567494</v>
      </c>
      <c r="BF3">
        <f t="shared" ref="BF3:BL18" si="10">V3/(E3+F3+G3)</f>
        <v>0.27865264531537209</v>
      </c>
      <c r="BG3">
        <f t="shared" si="10"/>
        <v>0.16505898920236431</v>
      </c>
      <c r="BH3">
        <f t="shared" si="10"/>
        <v>0.11167351511011471</v>
      </c>
      <c r="BI3">
        <f t="shared" si="10"/>
        <v>8.1340707179333172E-2</v>
      </c>
      <c r="BJ3">
        <f t="shared" si="10"/>
        <v>6.2171133092630879E-2</v>
      </c>
      <c r="BK3">
        <f t="shared" si="10"/>
        <v>4.9184523004259274E-2</v>
      </c>
      <c r="BL3">
        <f t="shared" si="10"/>
        <v>3.9931755214330997E-2</v>
      </c>
      <c r="BM3">
        <f t="shared" ref="BM3:BR18" si="11">AC3/(E3+F3+G3+H3)</f>
        <v>0.1948997287017232</v>
      </c>
      <c r="BN3">
        <f t="shared" si="11"/>
        <v>9.562507608470211E-2</v>
      </c>
      <c r="BO3">
        <f t="shared" si="11"/>
        <v>5.5591446511358646E-2</v>
      </c>
      <c r="BP3">
        <f t="shared" si="11"/>
        <v>3.5608544370519836E-2</v>
      </c>
      <c r="BQ3">
        <f t="shared" si="11"/>
        <v>2.4328188635116654E-2</v>
      </c>
      <c r="BR3">
        <f t="shared" si="11"/>
        <v>1.7420715182450364E-2</v>
      </c>
      <c r="BS3">
        <f t="shared" ref="BS3:BW18" si="12">AI3/(E3+F3+G3+H3+I3)</f>
        <v>0.14699145009604714</v>
      </c>
      <c r="BT3">
        <f t="shared" si="12"/>
        <v>6.1429735709905217E-2</v>
      </c>
      <c r="BU3">
        <f t="shared" si="12"/>
        <v>3.1266836189212936E-2</v>
      </c>
      <c r="BV3">
        <f t="shared" si="12"/>
        <v>1.785773821280752E-2</v>
      </c>
      <c r="BW3">
        <f t="shared" si="12"/>
        <v>1.102122895326574E-2</v>
      </c>
      <c r="BX3">
        <f t="shared" ref="BX3:CA18" si="13">AN3/(E3+F3+G3+H3+I3+J3)</f>
        <v>0.11646373471966055</v>
      </c>
      <c r="BY3">
        <f t="shared" si="13"/>
        <v>4.2325020759524073E-2</v>
      </c>
      <c r="BZ3">
        <f t="shared" si="13"/>
        <v>1.9138045866254231E-2</v>
      </c>
      <c r="CA3">
        <f t="shared" si="13"/>
        <v>9.8566030927998843E-3</v>
      </c>
      <c r="CB3">
        <f t="shared" ref="CB3:CD18" si="14">AR3/(E3+F3+G3+H3+I3+J3+K3)</f>
        <v>9.55479604371373E-2</v>
      </c>
      <c r="CC3">
        <f t="shared" si="14"/>
        <v>3.068392321508738E-2</v>
      </c>
      <c r="CD3">
        <f t="shared" si="14"/>
        <v>1.2469498099264781E-2</v>
      </c>
      <c r="CE3">
        <f t="shared" ref="CE3:CF66" si="15">AU3/(E3+F3+G3+H3+I3+J3+K3+L3)</f>
        <v>8.0447004557528096E-2</v>
      </c>
      <c r="CF3">
        <f t="shared" si="15"/>
        <v>2.3123530433175353E-2</v>
      </c>
      <c r="CG3">
        <f t="shared" ref="CG3:CG66" si="16">AW3/(E3+F3+G3+H3+I3+J3+K3+L3+M3)</f>
        <v>6.9102350766300447E-2</v>
      </c>
      <c r="CH3" s="7">
        <v>250</v>
      </c>
      <c r="CI3" s="8">
        <v>250</v>
      </c>
      <c r="CJ3" s="8">
        <v>240</v>
      </c>
      <c r="CK3" s="8">
        <f t="shared" ref="CK3:CK66" si="17">CI3/CH3</f>
        <v>1</v>
      </c>
      <c r="CL3" s="8">
        <f t="shared" ref="CL3:CL66" si="18">CH3/CI3</f>
        <v>1</v>
      </c>
      <c r="CM3">
        <f t="shared" ref="CM3:CM66" si="19">(CI3-CJ3)/CH3</f>
        <v>0.04</v>
      </c>
      <c r="CN3">
        <f>500-125</f>
        <v>375</v>
      </c>
      <c r="CO3">
        <f>CN3+125</f>
        <v>500</v>
      </c>
      <c r="CP3">
        <f t="shared" ref="CP3:CU3" si="20">CO3+125</f>
        <v>625</v>
      </c>
      <c r="CQ3">
        <f t="shared" si="20"/>
        <v>750</v>
      </c>
      <c r="CR3">
        <f t="shared" si="20"/>
        <v>875</v>
      </c>
      <c r="CS3">
        <f t="shared" si="20"/>
        <v>1000</v>
      </c>
      <c r="CT3">
        <f t="shared" si="20"/>
        <v>1125</v>
      </c>
      <c r="CU3">
        <f t="shared" si="20"/>
        <v>1250</v>
      </c>
      <c r="CV3">
        <f>CN3/$CH3</f>
        <v>1.5</v>
      </c>
      <c r="CW3">
        <f t="shared" ref="CW3:DC18" si="21">CO3/$CH3</f>
        <v>2</v>
      </c>
      <c r="CX3">
        <f t="shared" si="21"/>
        <v>2.5</v>
      </c>
      <c r="CY3">
        <f t="shared" si="21"/>
        <v>3</v>
      </c>
      <c r="CZ3">
        <f t="shared" si="21"/>
        <v>3.5</v>
      </c>
      <c r="DA3">
        <f t="shared" si="21"/>
        <v>4</v>
      </c>
      <c r="DB3">
        <f t="shared" si="21"/>
        <v>4.5</v>
      </c>
      <c r="DC3">
        <f t="shared" si="21"/>
        <v>5</v>
      </c>
      <c r="DD3" s="11">
        <f>($CI3-$CJ3)/CN3</f>
        <v>2.6666666666666668E-2</v>
      </c>
      <c r="DE3" s="11">
        <f t="shared" ref="DE3:DK18" si="22">($CI3-$CJ3)/CO3</f>
        <v>0.02</v>
      </c>
      <c r="DF3" s="11">
        <f t="shared" si="22"/>
        <v>1.6E-2</v>
      </c>
      <c r="DG3" s="11">
        <f t="shared" si="22"/>
        <v>1.3333333333333334E-2</v>
      </c>
      <c r="DH3" s="11">
        <f t="shared" si="22"/>
        <v>1.1428571428571429E-2</v>
      </c>
      <c r="DI3" s="11">
        <f t="shared" si="22"/>
        <v>0.01</v>
      </c>
      <c r="DJ3" s="11">
        <f t="shared" si="22"/>
        <v>8.8888888888888889E-3</v>
      </c>
      <c r="DK3" s="11">
        <f t="shared" si="22"/>
        <v>8.0000000000000002E-3</v>
      </c>
      <c r="DL3">
        <f t="shared" ref="DL3:DL66" si="23">CI3-CJ3</f>
        <v>10</v>
      </c>
      <c r="DM3">
        <f>ABS('2000 250 200 15 PP'!E3+'2000 250 200 15 PP'!F3)</f>
        <v>6.2323990400000001E-5</v>
      </c>
      <c r="DN3">
        <f>ABS('2000 250 200 15 PP'!F3+'2000 250 200 15 PP'!G3)</f>
        <v>2.5419205949999999E-5</v>
      </c>
      <c r="DO3">
        <f>ABS('2000 250 200 15 PP'!G3+'2000 250 200 15 PP'!H3)</f>
        <v>1.32132384E-5</v>
      </c>
      <c r="DP3">
        <f>ABS('2000 250 200 15 PP'!H3+'2000 250 200 15 PP'!I3)</f>
        <v>7.80667496E-6</v>
      </c>
      <c r="DQ3">
        <f>ABS('2000 250 200 15 PP'!I3+'2000 250 200 15 PP'!J3)</f>
        <v>5.0092724999999994E-6</v>
      </c>
      <c r="DR3">
        <f>ABS('2000 250 200 15 PP'!J3+'2000 250 200 15 PP'!K3)</f>
        <v>3.4086537499999998E-6</v>
      </c>
      <c r="DS3">
        <f>ABS('2000 250 200 15 PP'!K3+'2000 250 200 15 PP'!L3)</f>
        <v>2.42460442E-6</v>
      </c>
      <c r="DT3">
        <f>ABS('2000 250 200 15 PP'!L3+'2000 250 200 15 PP'!M3)</f>
        <v>1.7857809820000002E-6</v>
      </c>
    </row>
    <row r="4" spans="1:124">
      <c r="A4">
        <f>'2000 250 200 15'!A5</f>
        <v>1</v>
      </c>
      <c r="B4">
        <f t="shared" si="7"/>
        <v>-10</v>
      </c>
      <c r="C4">
        <f>'2000 250 200 15'!B5</f>
        <v>1.122E-3</v>
      </c>
      <c r="D4">
        <f t="shared" si="8"/>
        <v>-2.9500071430798576</v>
      </c>
      <c r="E4">
        <f>ABS('2000 250 200 15'!C138)</f>
        <v>4.5315828199999997E-5</v>
      </c>
      <c r="F4">
        <f>ABS('2000 250 200 15'!C271)</f>
        <v>1.7008174700000001E-5</v>
      </c>
      <c r="G4">
        <f>ABS('2000 250 200 15'!C404)</f>
        <v>8.4110304800000001E-6</v>
      </c>
      <c r="H4">
        <f>ABS('2000 250 200 15'!C537)</f>
        <v>4.8022069600000002E-6</v>
      </c>
      <c r="I4">
        <f>ABS('2000 250 200 15'!C670)</f>
        <v>3.0044700399999999E-6</v>
      </c>
      <c r="J4">
        <f>ABS('2000 250 200 15'!C803)</f>
        <v>2.0048033999999999E-6</v>
      </c>
      <c r="K4">
        <f>ABS('2000 250 200 15'!C936)</f>
        <v>1.4038494100000001E-6</v>
      </c>
      <c r="L4">
        <f>ABS('2000 250 200 15'!C1069)</f>
        <v>1.0207544299999999E-6</v>
      </c>
      <c r="M4">
        <f>ABS('2000 250 200 15'!C1202)</f>
        <v>7.6502678300000005E-7</v>
      </c>
      <c r="N4">
        <f>ABS('2000 250 200 15 PP'!E4-'2000 250 200 15 PP'!F4)</f>
        <v>2.8307653499999996E-5</v>
      </c>
      <c r="O4">
        <f>ABS('2000 250 200 15 PP'!F4-'2000 250 200 15 PP'!G4)</f>
        <v>8.597144220000001E-6</v>
      </c>
      <c r="P4">
        <f>ABS('2000 250 200 15 PP'!G4-'2000 250 200 15 PP'!H4)</f>
        <v>3.6088235199999998E-6</v>
      </c>
      <c r="Q4">
        <f>ABS('2000 250 200 15 PP'!H4-'2000 250 200 15 PP'!I4)</f>
        <v>1.7977369200000003E-6</v>
      </c>
      <c r="R4">
        <f>ABS('2000 250 200 15 PP'!I4-'2000 250 200 15 PP'!J4)</f>
        <v>9.9966664000000004E-7</v>
      </c>
      <c r="S4">
        <f>ABS('2000 250 200 15 PP'!J4-'2000 250 200 15 PP'!K4)</f>
        <v>6.009539899999998E-7</v>
      </c>
      <c r="T4">
        <f>ABS('2000 250 200 15 PP'!K4-'2000 250 200 15 PP'!L4)</f>
        <v>3.830949800000002E-7</v>
      </c>
      <c r="U4">
        <f>ABS('2000 250 200 15 PP'!L4-'2000 250 200 15 PP'!M4)</f>
        <v>2.5572764699999986E-7</v>
      </c>
      <c r="V4">
        <f>ABS('2000 250 200 15 PP'!E4-2*'2000 250 200 15 PP'!F4+'2000 250 200 15 PP'!G4)</f>
        <v>1.9710509279999993E-5</v>
      </c>
      <c r="W4">
        <f>ABS('2000 250 200 15 PP'!F4-2*'2000 250 200 15 PP'!G4+'2000 250 200 15 PP'!H4)</f>
        <v>4.9883207000000011E-6</v>
      </c>
      <c r="X4">
        <f>ABS('2000 250 200 15 PP'!G4-2*'2000 250 200 15 PP'!H4+'2000 250 200 15 PP'!I4)</f>
        <v>1.8110865999999996E-6</v>
      </c>
      <c r="Y4">
        <f>ABS('2000 250 200 15 PP'!H4-2*'2000 250 200 15 PP'!I4+'2000 250 200 15 PP'!J4)</f>
        <v>7.9807028000000022E-7</v>
      </c>
      <c r="Z4">
        <f>ABS('2000 250 200 15 PP'!I4-2*'2000 250 200 15 PP'!J4+'2000 250 200 15 PP'!K4)</f>
        <v>3.9871265000000024E-7</v>
      </c>
      <c r="AA4">
        <f>ABS('2000 250 200 15 PP'!J4-2*'2000 250 200 15 PP'!K4+'2000 250 200 15 PP'!L4)</f>
        <v>2.1785900999999961E-7</v>
      </c>
      <c r="AB4">
        <f>ABS('2000 250 200 15 PP'!K4-2*'2000 250 200 15 PP'!L4+'2000 250 200 15 PP'!M4)</f>
        <v>1.2736733300000034E-7</v>
      </c>
      <c r="AC4">
        <f>ABS('2000 250 200 15 PP'!E4-3*'2000 250 200 15 PP'!F4+3*'2000 250 200 15 PP'!G4-'2000 250 200 15 PP'!H4)</f>
        <v>1.4722188579999997E-5</v>
      </c>
      <c r="AD4">
        <f>ABS('2000 250 200 15 PP'!F4-3*'2000 250 200 15 PP'!G4+3*'2000 250 200 15 PP'!H4-'2000 250 200 15 PP'!I4)</f>
        <v>3.1772341000000007E-6</v>
      </c>
      <c r="AE4">
        <f>ABS('2000 250 200 15 PP'!G4-3*'2000 250 200 15 PP'!H4+3*'2000 250 200 15 PP'!I4-'2000 250 200 15 PP'!J4)</f>
        <v>1.0130163199999981E-6</v>
      </c>
      <c r="AF4">
        <f>ABS('2000 250 200 15 PP'!H4-3*'2000 250 200 15 PP'!I4+3*'2000 250 200 15 PP'!J4-'2000 250 200 15 PP'!K4)</f>
        <v>3.9935763000000082E-7</v>
      </c>
      <c r="AG4">
        <f>ABS('2000 250 200 15 PP'!I4-3*'2000 250 200 15 PP'!J4+3*'2000 250 200 15 PP'!K4-'2000 250 200 15 PP'!L4)</f>
        <v>1.8085364E-7</v>
      </c>
      <c r="AH4">
        <f>ABS('2000 250 200 15 PP'!J4-3*'2000 250 200 15 PP'!K4+3*'2000 250 200 15 PP'!L4-'2000 250 200 15 PP'!M4)</f>
        <v>9.0491676999999689E-8</v>
      </c>
      <c r="AI4">
        <f>ABS('2000 250 200 15 PP'!E4-4*'2000 250 200 15 PP'!F4+6*'2000 250 200 15 PP'!G4-4*'2000 250 200 15 PP'!H4+'2000 250 200 15 PP'!I4)</f>
        <v>1.1544954479999996E-5</v>
      </c>
      <c r="AJ4">
        <f>ABS('2000 250 200 15 PP'!F4-4*'2000 250 200 15 PP'!G4+6*'2000 250 200 15 PP'!H4-4*'2000 250 200 15 PP'!I4+'2000 250 200 15 PP'!J4)</f>
        <v>2.1642177800000039E-6</v>
      </c>
      <c r="AK4">
        <f>ABS('2000 250 200 15 PP'!G4-4*'2000 250 200 15 PP'!H4+6*'2000 250 200 15 PP'!I4-4*'2000 250 200 15 PP'!J4+'2000 250 200 15 PP'!K4)</f>
        <v>6.1365868999999853E-7</v>
      </c>
      <c r="AL4">
        <f>ABS('2000 250 200 15 PP'!H4-4*'2000 250 200 15 PP'!I4+6*'2000 250 200 15 PP'!J4-4*'2000 250 200 15 PP'!K4+'2000 250 200 15 PP'!L4)</f>
        <v>2.1850399000000018E-7</v>
      </c>
      <c r="AM4">
        <f>ABS('2000 250 200 15 PP'!I4-4*'2000 250 200 15 PP'!J4+6*'2000 250 200 15 PP'!K4-4*'2000 250 200 15 PP'!L4+'2000 250 200 15 PP'!M4)</f>
        <v>9.0361963000001373E-8</v>
      </c>
      <c r="AN4">
        <f>ABS('2000 250 200 15 PP'!E4-5*'2000 250 200 15 PP'!F4+10*'2000 250 200 15 PP'!G4-10*'2000 250 200 15 PP'!H4+5*'2000 250 200 15 PP'!I4-'2000 250 200 15 PP'!J4)</f>
        <v>9.3807366999999894E-6</v>
      </c>
      <c r="AO4">
        <f>ABS('2000 250 200 15 PP'!F4-5*'2000 250 200 15 PP'!G4+10*'2000 250 200 15 PP'!H4-10*'2000 250 200 15 PP'!I4+5*'2000 250 200 15 PP'!J4-'2000 250 200 15 PP'!K4)</f>
        <v>1.5505590900000016E-6</v>
      </c>
      <c r="AP4">
        <f>ABS('2000 250 200 15 PP'!G4-5*'2000 250 200 15 PP'!H4+10*'2000 250 200 15 PP'!I4-10*'2000 250 200 15 PP'!J4+5*'2000 250 200 15 PP'!K4-'2000 250 200 15 PP'!L4)</f>
        <v>3.9515470000000449E-7</v>
      </c>
      <c r="AQ4">
        <f>ABS('2000 250 200 15 PP'!H4-5*'2000 250 200 15 PP'!I4+10*'2000 250 200 15 PP'!J4-10*'2000 250 200 15 PP'!K4+5*'2000 250 200 15 PP'!L4-'2000 250 200 15 PP'!M4)</f>
        <v>1.2814202699999521E-7</v>
      </c>
      <c r="AR4">
        <f>ABS('2000 250 200 15 PP'!E4-6*'2000 250 200 15 PP'!F4+15*'2000 250 200 15 PP'!G4-20*'2000 250 200 15 PP'!H4+15*I4-6*'2000 250 200 15 PP'!J4+'2000 250 200 15 PP'!K4)</f>
        <v>7.8301776099999796E-6</v>
      </c>
      <c r="AS4">
        <f>ABS('2000 250 200 15 PP'!F4-6*'2000 250 200 15 PP'!G4+15*'2000 250 200 15 PP'!H4-20*'2000 250 200 15 PP'!I4+15*J4-6*'2000 250 200 15 PP'!K4+'2000 250 200 15 PP'!L4)</f>
        <v>1.1554043899999994E-6</v>
      </c>
      <c r="AT4">
        <f>ABS('2000 250 200 15 PP'!G4-6*'2000 250 200 15 PP'!H4+15*'2000 250 200 15 PP'!I4-20*'2000 250 200 15 PP'!J4+15*K4-6*'2000 250 200 15 PP'!L4+'2000 250 200 15 PP'!M4)</f>
        <v>2.6701267300000271E-7</v>
      </c>
      <c r="AU4">
        <f>ABS('2000 250 200 15 PP'!E4-7*'2000 250 200 15 PP'!F4+21*'2000 250 200 15 PP'!G4-35*'2000 250 200 15 PP'!H4+35*'2000 250 200 15 PP'!I4-21*'2000 250 200 15 PP'!J4+7*'2000 250 200 15 PP'!K4-'2000 250 200 15 PP'!L4)</f>
        <v>6.6747732199999838E-6</v>
      </c>
      <c r="AV4">
        <f>ABS('2000 250 200 15 PP'!F4-7*'2000 250 200 15 PP'!G4+21*'2000 250 200 15 PP'!H4-35*'2000 250 200 15 PP'!I4+35*'2000 250 200 15 PP'!J4-21*'2000 250 200 15 PP'!K4+7*'2000 250 200 15 PP'!L4-'2000 250 200 15 PP'!M4)</f>
        <v>8.8839171699999138E-7</v>
      </c>
      <c r="AW4">
        <f>ABS('2000 250 200 15 PP'!E4-8*'2000 250 200 15 PP'!F4+28*'2000 250 200 15 PP'!G4-56*'2000 250 200 15 PP'!H4+70*'2000 250 200 15 PP'!I4-56*'2000 250 200 15 PP'!J4+28*'2000 250 200 15 PP'!K4-8*'2000 250 200 15 PP'!L4+'2000 250 200 15 PP'!M4)</f>
        <v>5.7863815029999785E-6</v>
      </c>
      <c r="AX4">
        <f t="shared" si="9"/>
        <v>0.45420146625402319</v>
      </c>
      <c r="AY4">
        <f t="shared" si="9"/>
        <v>0.33821451768933719</v>
      </c>
      <c r="AZ4">
        <f t="shared" si="9"/>
        <v>0.27312182471459467</v>
      </c>
      <c r="BA4">
        <f t="shared" si="9"/>
        <v>0.23028196504095153</v>
      </c>
      <c r="BB4">
        <f t="shared" si="9"/>
        <v>0.19956320052674148</v>
      </c>
      <c r="BC4">
        <f t="shared" si="9"/>
        <v>0.17630249353556188</v>
      </c>
      <c r="BD4">
        <f t="shared" si="9"/>
        <v>0.15800312351233436</v>
      </c>
      <c r="BE4">
        <f t="shared" si="9"/>
        <v>0.14320211520782747</v>
      </c>
      <c r="BF4">
        <f t="shared" si="10"/>
        <v>0.27865271758778931</v>
      </c>
      <c r="BG4">
        <f t="shared" si="10"/>
        <v>0.16505915332121873</v>
      </c>
      <c r="BH4">
        <f t="shared" si="10"/>
        <v>0.11167340403897824</v>
      </c>
      <c r="BI4">
        <f t="shared" si="10"/>
        <v>8.1340455004119488E-2</v>
      </c>
      <c r="BJ4">
        <f t="shared" si="10"/>
        <v>6.2171372563056423E-2</v>
      </c>
      <c r="BK4">
        <f t="shared" si="10"/>
        <v>4.918468729463666E-2</v>
      </c>
      <c r="BL4">
        <f t="shared" si="10"/>
        <v>3.9931687412821888E-2</v>
      </c>
      <c r="BM4">
        <f t="shared" si="11"/>
        <v>0.19489974102487836</v>
      </c>
      <c r="BN4">
        <f t="shared" si="11"/>
        <v>9.5625274380600395E-2</v>
      </c>
      <c r="BO4">
        <f t="shared" si="11"/>
        <v>5.5591478401136679E-2</v>
      </c>
      <c r="BP4">
        <f t="shared" si="11"/>
        <v>3.5608193139707665E-2</v>
      </c>
      <c r="BQ4">
        <f t="shared" si="11"/>
        <v>2.4328305833964482E-2</v>
      </c>
      <c r="BR4">
        <f t="shared" si="11"/>
        <v>1.7420892555246478E-2</v>
      </c>
      <c r="BS4">
        <f t="shared" si="12"/>
        <v>0.14699138106546533</v>
      </c>
      <c r="BT4">
        <f t="shared" si="12"/>
        <v>6.1429908171545838E-2</v>
      </c>
      <c r="BU4">
        <f t="shared" si="12"/>
        <v>3.1267065361715043E-2</v>
      </c>
      <c r="BV4">
        <f t="shared" si="12"/>
        <v>1.7857346003364895E-2</v>
      </c>
      <c r="BW4">
        <f t="shared" si="12"/>
        <v>1.1021224581439693E-2</v>
      </c>
      <c r="BX4">
        <f t="shared" si="13"/>
        <v>0.11646359674388862</v>
      </c>
      <c r="BY4">
        <f t="shared" si="13"/>
        <v>4.2325065417733634E-2</v>
      </c>
      <c r="BZ4">
        <f t="shared" si="13"/>
        <v>1.9138494911215592E-2</v>
      </c>
      <c r="CA4">
        <f t="shared" si="13"/>
        <v>9.8562366534138326E-3</v>
      </c>
      <c r="CB4">
        <f t="shared" si="14"/>
        <v>9.5547808517283742E-2</v>
      </c>
      <c r="CC4">
        <f t="shared" si="14"/>
        <v>3.0683720874186804E-2</v>
      </c>
      <c r="CD4">
        <f t="shared" si="14"/>
        <v>1.247015264505852E-2</v>
      </c>
      <c r="CE4">
        <f t="shared" si="15"/>
        <v>8.0446948425713899E-2</v>
      </c>
      <c r="CF4">
        <f t="shared" si="15"/>
        <v>2.3122967346391139E-2</v>
      </c>
      <c r="CG4">
        <f t="shared" si="16"/>
        <v>6.9102554748062539E-2</v>
      </c>
      <c r="CH4" s="7">
        <v>250</v>
      </c>
      <c r="CI4" s="8">
        <v>250</v>
      </c>
      <c r="CJ4" s="8">
        <v>240</v>
      </c>
      <c r="CK4" s="8">
        <f t="shared" si="17"/>
        <v>1</v>
      </c>
      <c r="CL4" s="8">
        <f t="shared" si="18"/>
        <v>1</v>
      </c>
      <c r="CM4">
        <f t="shared" si="19"/>
        <v>0.04</v>
      </c>
      <c r="CN4">
        <f t="shared" ref="CN4:CN67" si="24">500-125</f>
        <v>375</v>
      </c>
      <c r="CO4">
        <f t="shared" ref="CO4:CU19" si="25">CN4+125</f>
        <v>500</v>
      </c>
      <c r="CP4">
        <f t="shared" si="25"/>
        <v>625</v>
      </c>
      <c r="CQ4">
        <f t="shared" si="25"/>
        <v>750</v>
      </c>
      <c r="CR4">
        <f t="shared" si="25"/>
        <v>875</v>
      </c>
      <c r="CS4">
        <f t="shared" si="25"/>
        <v>1000</v>
      </c>
      <c r="CT4">
        <f t="shared" si="25"/>
        <v>1125</v>
      </c>
      <c r="CU4">
        <f t="shared" si="25"/>
        <v>1250</v>
      </c>
      <c r="CV4">
        <f t="shared" ref="CV4:DC48" si="26">CN4/$CH4</f>
        <v>1.5</v>
      </c>
      <c r="CW4">
        <f t="shared" si="21"/>
        <v>2</v>
      </c>
      <c r="CX4">
        <f t="shared" si="21"/>
        <v>2.5</v>
      </c>
      <c r="CY4">
        <f t="shared" si="21"/>
        <v>3</v>
      </c>
      <c r="CZ4">
        <f t="shared" si="21"/>
        <v>3.5</v>
      </c>
      <c r="DA4">
        <f t="shared" si="21"/>
        <v>4</v>
      </c>
      <c r="DB4">
        <f t="shared" si="21"/>
        <v>4.5</v>
      </c>
      <c r="DC4">
        <f t="shared" si="21"/>
        <v>5</v>
      </c>
      <c r="DD4" s="11">
        <f t="shared" ref="DD4:DK48" si="27">($CI4-$CJ4)/CN4</f>
        <v>2.6666666666666668E-2</v>
      </c>
      <c r="DE4" s="11">
        <f t="shared" si="22"/>
        <v>0.02</v>
      </c>
      <c r="DF4" s="11">
        <f t="shared" si="22"/>
        <v>1.6E-2</v>
      </c>
      <c r="DG4" s="11">
        <f t="shared" si="22"/>
        <v>1.3333333333333334E-2</v>
      </c>
      <c r="DH4" s="11">
        <f t="shared" si="22"/>
        <v>1.1428571428571429E-2</v>
      </c>
      <c r="DI4" s="11">
        <f t="shared" si="22"/>
        <v>0.01</v>
      </c>
      <c r="DJ4" s="11">
        <f t="shared" si="22"/>
        <v>8.8888888888888889E-3</v>
      </c>
      <c r="DK4" s="11">
        <f t="shared" si="22"/>
        <v>8.0000000000000002E-3</v>
      </c>
      <c r="DL4">
        <f t="shared" si="23"/>
        <v>10</v>
      </c>
      <c r="DM4">
        <f>ABS('2000 250 200 15 PP'!E4+'2000 250 200 15 PP'!F4)</f>
        <v>6.2324002900000005E-5</v>
      </c>
      <c r="DN4">
        <f>ABS('2000 250 200 15 PP'!F4+'2000 250 200 15 PP'!G4)</f>
        <v>2.5419205179999999E-5</v>
      </c>
      <c r="DO4">
        <f>ABS('2000 250 200 15 PP'!G4+'2000 250 200 15 PP'!H4)</f>
        <v>1.3213237440000001E-5</v>
      </c>
      <c r="DP4">
        <f>ABS('2000 250 200 15 PP'!H4+'2000 250 200 15 PP'!I4)</f>
        <v>7.8066769999999997E-6</v>
      </c>
      <c r="DQ4">
        <f>ABS('2000 250 200 15 PP'!I4+'2000 250 200 15 PP'!J4)</f>
        <v>5.0092734399999998E-6</v>
      </c>
      <c r="DR4">
        <f>ABS('2000 250 200 15 PP'!J4+'2000 250 200 15 PP'!K4)</f>
        <v>3.4086528099999998E-6</v>
      </c>
      <c r="DS4">
        <f>ABS('2000 250 200 15 PP'!K4+'2000 250 200 15 PP'!L4)</f>
        <v>2.42460384E-6</v>
      </c>
      <c r="DT4">
        <f>ABS('2000 250 200 15 PP'!L4+'2000 250 200 15 PP'!M4)</f>
        <v>1.7857812129999998E-6</v>
      </c>
    </row>
    <row r="5" spans="1:124">
      <c r="A5">
        <f>'2000 250 200 15'!A6</f>
        <v>2</v>
      </c>
      <c r="B5">
        <f t="shared" si="7"/>
        <v>-20</v>
      </c>
      <c r="C5">
        <f>'2000 250 200 15'!B6</f>
        <v>1.2600000000000001E-3</v>
      </c>
      <c r="D5">
        <f t="shared" si="8"/>
        <v>-2.8996294548824371</v>
      </c>
      <c r="E5">
        <f>ABS('2000 250 200 15'!C139)</f>
        <v>4.53158072E-5</v>
      </c>
      <c r="F5">
        <f>ABS('2000 250 200 15'!C272)</f>
        <v>1.7008167899999998E-5</v>
      </c>
      <c r="G5">
        <f>ABS('2000 250 200 15'!C405)</f>
        <v>8.4110263399999999E-6</v>
      </c>
      <c r="H5">
        <f>ABS('2000 250 200 15'!C538)</f>
        <v>4.8022118199999996E-6</v>
      </c>
      <c r="I5">
        <f>ABS('2000 250 200 15'!C671)</f>
        <v>3.0044692999999998E-6</v>
      </c>
      <c r="J5">
        <f>ABS('2000 250 200 15'!C804)</f>
        <v>2.00480081E-6</v>
      </c>
      <c r="K5">
        <f>ABS('2000 250 200 15'!C937)</f>
        <v>1.4038506900000001E-6</v>
      </c>
      <c r="L5">
        <f>ABS('2000 250 200 15'!C1070)</f>
        <v>1.0207559400000001E-6</v>
      </c>
      <c r="M5">
        <f>ABS('2000 250 200 15'!C1203)</f>
        <v>7.6502657800000004E-7</v>
      </c>
      <c r="N5">
        <f>ABS('2000 250 200 15 PP'!E5-'2000 250 200 15 PP'!F5)</f>
        <v>2.8307639300000001E-5</v>
      </c>
      <c r="O5">
        <f>ABS('2000 250 200 15 PP'!F5-'2000 250 200 15 PP'!G5)</f>
        <v>8.5971415599999985E-6</v>
      </c>
      <c r="P5">
        <f>ABS('2000 250 200 15 PP'!G5-'2000 250 200 15 PP'!H5)</f>
        <v>3.6088145200000002E-6</v>
      </c>
      <c r="Q5">
        <f>ABS('2000 250 200 15 PP'!H5-'2000 250 200 15 PP'!I5)</f>
        <v>1.7977425199999998E-6</v>
      </c>
      <c r="R5">
        <f>ABS('2000 250 200 15 PP'!I5-'2000 250 200 15 PP'!J5)</f>
        <v>9.9966848999999977E-7</v>
      </c>
      <c r="S5">
        <f>ABS('2000 250 200 15 PP'!J5-'2000 250 200 15 PP'!K5)</f>
        <v>6.0095011999999995E-7</v>
      </c>
      <c r="T5">
        <f>ABS('2000 250 200 15 PP'!K5-'2000 250 200 15 PP'!L5)</f>
        <v>3.8309475E-7</v>
      </c>
      <c r="U5">
        <f>ABS('2000 250 200 15 PP'!L5-'2000 250 200 15 PP'!M5)</f>
        <v>2.5572936200000004E-7</v>
      </c>
      <c r="V5">
        <f>ABS('2000 250 200 15 PP'!E5-2*'2000 250 200 15 PP'!F5+'2000 250 200 15 PP'!G5)</f>
        <v>1.9710497740000003E-5</v>
      </c>
      <c r="W5">
        <f>ABS('2000 250 200 15 PP'!F5-2*'2000 250 200 15 PP'!G5+'2000 250 200 15 PP'!H5)</f>
        <v>4.9883270399999983E-6</v>
      </c>
      <c r="X5">
        <f>ABS('2000 250 200 15 PP'!G5-2*'2000 250 200 15 PP'!H5+'2000 250 200 15 PP'!I5)</f>
        <v>1.8110720000000004E-6</v>
      </c>
      <c r="Y5">
        <f>ABS('2000 250 200 15 PP'!H5-2*'2000 250 200 15 PP'!I5+'2000 250 200 15 PP'!J5)</f>
        <v>7.9807403000000006E-7</v>
      </c>
      <c r="Z5">
        <f>ABS('2000 250 200 15 PP'!I5-2*'2000 250 200 15 PP'!J5+'2000 250 200 15 PP'!K5)</f>
        <v>3.9871836999999982E-7</v>
      </c>
      <c r="AA5">
        <f>ABS('2000 250 200 15 PP'!J5-2*'2000 250 200 15 PP'!K5+'2000 250 200 15 PP'!L5)</f>
        <v>2.1785536999999995E-7</v>
      </c>
      <c r="AB5">
        <f>ABS('2000 250 200 15 PP'!K5-2*'2000 250 200 15 PP'!L5+'2000 250 200 15 PP'!M5)</f>
        <v>1.2736538799999995E-7</v>
      </c>
      <c r="AC5">
        <f>ABS('2000 250 200 15 PP'!E5-3*'2000 250 200 15 PP'!F5+3*'2000 250 200 15 PP'!G5-'2000 250 200 15 PP'!H5)</f>
        <v>1.4722170700000005E-5</v>
      </c>
      <c r="AD5">
        <f>ABS('2000 250 200 15 PP'!F5-3*'2000 250 200 15 PP'!G5+3*'2000 250 200 15 PP'!H5-'2000 250 200 15 PP'!I5)</f>
        <v>3.1772550399999987E-6</v>
      </c>
      <c r="AE5">
        <f>ABS('2000 250 200 15 PP'!G5-3*'2000 250 200 15 PP'!H5+3*'2000 250 200 15 PP'!I5-'2000 250 200 15 PP'!J5)</f>
        <v>1.0129979699999995E-6</v>
      </c>
      <c r="AF5">
        <f>ABS('2000 250 200 15 PP'!H5-3*'2000 250 200 15 PP'!I5+3*'2000 250 200 15 PP'!J5-'2000 250 200 15 PP'!K5)</f>
        <v>3.9935566000000024E-7</v>
      </c>
      <c r="AG5">
        <f>ABS('2000 250 200 15 PP'!I5-3*'2000 250 200 15 PP'!J5+3*'2000 250 200 15 PP'!K5-'2000 250 200 15 PP'!L5)</f>
        <v>1.8086300000000008E-7</v>
      </c>
      <c r="AH5">
        <f>ABS('2000 250 200 15 PP'!J5-3*'2000 250 200 15 PP'!K5+3*'2000 250 200 15 PP'!L5-'2000 250 200 15 PP'!M5)</f>
        <v>9.0489981999999576E-8</v>
      </c>
      <c r="AI5">
        <f>ABS('2000 250 200 15 PP'!E5-4*'2000 250 200 15 PP'!F5+6*'2000 250 200 15 PP'!G5-4*'2000 250 200 15 PP'!H5+'2000 250 200 15 PP'!I5)</f>
        <v>1.1544915660000007E-5</v>
      </c>
      <c r="AJ5">
        <f>ABS('2000 250 200 15 PP'!F5-4*'2000 250 200 15 PP'!G5+6*'2000 250 200 15 PP'!H5-4*'2000 250 200 15 PP'!I5+'2000 250 200 15 PP'!J5)</f>
        <v>2.1642570699999992E-6</v>
      </c>
      <c r="AK5">
        <f>ABS('2000 250 200 15 PP'!G5-4*'2000 250 200 15 PP'!H5+6*'2000 250 200 15 PP'!I5-4*'2000 250 200 15 PP'!J5+'2000 250 200 15 PP'!K5)</f>
        <v>6.136423100000001E-7</v>
      </c>
      <c r="AL5">
        <f>ABS('2000 250 200 15 PP'!H5-4*'2000 250 200 15 PP'!I5+6*'2000 250 200 15 PP'!J5-4*'2000 250 200 15 PP'!K5+'2000 250 200 15 PP'!L5)</f>
        <v>2.1849266000000038E-7</v>
      </c>
      <c r="AM5">
        <f>ABS('2000 250 200 15 PP'!I5-4*'2000 250 200 15 PP'!J5+6*'2000 250 200 15 PP'!K5-4*'2000 250 200 15 PP'!L5+'2000 250 200 15 PP'!M5)</f>
        <v>9.0373018000000288E-8</v>
      </c>
      <c r="AN5">
        <f>ABS('2000 250 200 15 PP'!E5-5*'2000 250 200 15 PP'!F5+10*'2000 250 200 15 PP'!G5-10*'2000 250 200 15 PP'!H5+5*'2000 250 200 15 PP'!I5-'2000 250 200 15 PP'!J5)</f>
        <v>9.3806585900000184E-6</v>
      </c>
      <c r="AO5">
        <f>ABS('2000 250 200 15 PP'!F5-5*'2000 250 200 15 PP'!G5+10*'2000 250 200 15 PP'!H5-10*'2000 250 200 15 PP'!I5+5*'2000 250 200 15 PP'!J5-'2000 250 200 15 PP'!K5)</f>
        <v>1.5506147599999932E-6</v>
      </c>
      <c r="AP5">
        <f>ABS('2000 250 200 15 PP'!G5-5*'2000 250 200 15 PP'!H5+10*'2000 250 200 15 PP'!I5-10*'2000 250 200 15 PP'!J5+5*'2000 250 200 15 PP'!K5-'2000 250 200 15 PP'!L5)</f>
        <v>3.9514964999999867E-7</v>
      </c>
      <c r="AQ5">
        <f>ABS('2000 250 200 15 PP'!H5-5*'2000 250 200 15 PP'!I5+10*'2000 250 200 15 PP'!J5-10*'2000 250 200 15 PP'!K5+5*'2000 250 200 15 PP'!L5-'2000 250 200 15 PP'!M5)</f>
        <v>1.2811964200000369E-7</v>
      </c>
      <c r="AR5">
        <f>ABS('2000 250 200 15 PP'!E5-6*'2000 250 200 15 PP'!F5+15*'2000 250 200 15 PP'!G5-20*'2000 250 200 15 PP'!H5+15*I5-6*'2000 250 200 15 PP'!J5+'2000 250 200 15 PP'!K5)</f>
        <v>7.8300438300000063E-6</v>
      </c>
      <c r="AS5">
        <f>ABS('2000 250 200 15 PP'!F5-6*'2000 250 200 15 PP'!G5+15*'2000 250 200 15 PP'!H5-20*'2000 250 200 15 PP'!I5+15*J5-6*'2000 250 200 15 PP'!K5+'2000 250 200 15 PP'!L5)</f>
        <v>1.1554651099999939E-6</v>
      </c>
      <c r="AT5">
        <f>ABS('2000 250 200 15 PP'!G5-6*'2000 250 200 15 PP'!H5+15*'2000 250 200 15 PP'!I5-20*'2000 250 200 15 PP'!J5+15*K5-6*'2000 250 200 15 PP'!L5+'2000 250 200 15 PP'!M5)</f>
        <v>2.6703000799999646E-7</v>
      </c>
      <c r="AU5">
        <f>ABS('2000 250 200 15 PP'!E5-7*'2000 250 200 15 PP'!F5+21*'2000 250 200 15 PP'!G5-35*'2000 250 200 15 PP'!H5+35*'2000 250 200 15 PP'!I5-21*'2000 250 200 15 PP'!J5+7*'2000 250 200 15 PP'!K5-'2000 250 200 15 PP'!L5)</f>
        <v>6.6745787199999868E-6</v>
      </c>
      <c r="AV5">
        <f>ABS('2000 250 200 15 PP'!F5-7*'2000 250 200 15 PP'!G5+21*'2000 250 200 15 PP'!H5-35*'2000 250 200 15 PP'!I5+35*'2000 250 200 15 PP'!J5-21*'2000 250 200 15 PP'!K5+7*'2000 250 200 15 PP'!L5-'2000 250 200 15 PP'!M5)</f>
        <v>8.8843510200000275E-7</v>
      </c>
      <c r="AW5">
        <f>ABS('2000 250 200 15 PP'!E5-8*'2000 250 200 15 PP'!F5+28*'2000 250 200 15 PP'!G5-56*'2000 250 200 15 PP'!H5+70*'2000 250 200 15 PP'!I5-56*'2000 250 200 15 PP'!J5+28*'2000 250 200 15 PP'!K5-8*'2000 250 200 15 PP'!L5+'2000 250 200 15 PP'!M5)</f>
        <v>5.7861436180000127E-6</v>
      </c>
      <c r="AX5">
        <f t="shared" si="9"/>
        <v>0.45420144101174326</v>
      </c>
      <c r="AY5">
        <f t="shared" si="9"/>
        <v>0.33821455860593003</v>
      </c>
      <c r="AZ5">
        <f t="shared" si="9"/>
        <v>0.2731211286968887</v>
      </c>
      <c r="BA5">
        <f t="shared" si="9"/>
        <v>0.2302825608432178</v>
      </c>
      <c r="BB5">
        <f t="shared" si="9"/>
        <v>0.19956370250515396</v>
      </c>
      <c r="BC5">
        <f t="shared" si="9"/>
        <v>0.17630142594512815</v>
      </c>
      <c r="BD5">
        <f t="shared" si="9"/>
        <v>0.15800284683705579</v>
      </c>
      <c r="BE5">
        <f t="shared" si="9"/>
        <v>0.14320297092302481</v>
      </c>
      <c r="BF5">
        <f t="shared" si="10"/>
        <v>0.27865268026776202</v>
      </c>
      <c r="BG5">
        <f t="shared" si="10"/>
        <v>0.1650593963132104</v>
      </c>
      <c r="BH5">
        <f t="shared" si="10"/>
        <v>0.11167250392614991</v>
      </c>
      <c r="BI5">
        <f t="shared" si="10"/>
        <v>8.1340824525169358E-2</v>
      </c>
      <c r="BJ5">
        <f t="shared" si="10"/>
        <v>6.2172284358030468E-2</v>
      </c>
      <c r="BK5">
        <f t="shared" si="10"/>
        <v>4.9183863293461201E-2</v>
      </c>
      <c r="BL5">
        <f t="shared" si="10"/>
        <v>3.9931045262681486E-2</v>
      </c>
      <c r="BM5">
        <f t="shared" si="11"/>
        <v>0.19489957419167844</v>
      </c>
      <c r="BN5">
        <f t="shared" si="11"/>
        <v>9.5625924240510335E-2</v>
      </c>
      <c r="BO5">
        <f t="shared" si="11"/>
        <v>5.5590479367086582E-2</v>
      </c>
      <c r="BP5">
        <f t="shared" si="11"/>
        <v>3.5608008565688014E-2</v>
      </c>
      <c r="BQ5">
        <f t="shared" si="11"/>
        <v>2.4329566701962842E-2</v>
      </c>
      <c r="BR5">
        <f t="shared" si="11"/>
        <v>1.7420566261199848E-2</v>
      </c>
      <c r="BS5">
        <f t="shared" si="12"/>
        <v>0.14699093887096895</v>
      </c>
      <c r="BT5">
        <f t="shared" si="12"/>
        <v>6.1431039800562519E-2</v>
      </c>
      <c r="BU5">
        <f t="shared" si="12"/>
        <v>3.126623288867026E-2</v>
      </c>
      <c r="BV5">
        <f t="shared" si="12"/>
        <v>1.785641374926436E-2</v>
      </c>
      <c r="BW5">
        <f t="shared" si="12"/>
        <v>1.1022573933954552E-2</v>
      </c>
      <c r="BX5">
        <f t="shared" si="13"/>
        <v>0.11646267096365749</v>
      </c>
      <c r="BY5">
        <f t="shared" si="13"/>
        <v>4.2326594415309809E-2</v>
      </c>
      <c r="BZ5">
        <f t="shared" si="13"/>
        <v>1.9138250158137044E-2</v>
      </c>
      <c r="CA5">
        <f t="shared" si="13"/>
        <v>9.8545117584208017E-3</v>
      </c>
      <c r="CB5">
        <f t="shared" si="14"/>
        <v>9.5546210028469622E-2</v>
      </c>
      <c r="CC5">
        <f t="shared" si="14"/>
        <v>3.0685338791294214E-2</v>
      </c>
      <c r="CD5">
        <f t="shared" si="14"/>
        <v>1.2470962247020349E-2</v>
      </c>
      <c r="CE5">
        <f t="shared" si="15"/>
        <v>8.0444631015453558E-2</v>
      </c>
      <c r="CF5">
        <f t="shared" si="15"/>
        <v>2.3124100674439988E-2</v>
      </c>
      <c r="CG5">
        <f t="shared" si="16"/>
        <v>6.9099736821568919E-2</v>
      </c>
      <c r="CH5" s="7">
        <v>250</v>
      </c>
      <c r="CI5" s="8">
        <v>250</v>
      </c>
      <c r="CJ5" s="8">
        <v>240</v>
      </c>
      <c r="CK5" s="8">
        <f t="shared" si="17"/>
        <v>1</v>
      </c>
      <c r="CL5" s="8">
        <f t="shared" si="18"/>
        <v>1</v>
      </c>
      <c r="CM5">
        <f t="shared" si="19"/>
        <v>0.04</v>
      </c>
      <c r="CN5">
        <f t="shared" si="24"/>
        <v>375</v>
      </c>
      <c r="CO5">
        <f t="shared" si="25"/>
        <v>500</v>
      </c>
      <c r="CP5">
        <f t="shared" si="25"/>
        <v>625</v>
      </c>
      <c r="CQ5">
        <f t="shared" si="25"/>
        <v>750</v>
      </c>
      <c r="CR5">
        <f t="shared" si="25"/>
        <v>875</v>
      </c>
      <c r="CS5">
        <f t="shared" si="25"/>
        <v>1000</v>
      </c>
      <c r="CT5">
        <f t="shared" si="25"/>
        <v>1125</v>
      </c>
      <c r="CU5">
        <f t="shared" si="25"/>
        <v>1250</v>
      </c>
      <c r="CV5">
        <f t="shared" si="26"/>
        <v>1.5</v>
      </c>
      <c r="CW5">
        <f t="shared" si="21"/>
        <v>2</v>
      </c>
      <c r="CX5">
        <f t="shared" si="21"/>
        <v>2.5</v>
      </c>
      <c r="CY5">
        <f t="shared" si="21"/>
        <v>3</v>
      </c>
      <c r="CZ5">
        <f t="shared" si="21"/>
        <v>3.5</v>
      </c>
      <c r="DA5">
        <f t="shared" si="21"/>
        <v>4</v>
      </c>
      <c r="DB5">
        <f t="shared" si="21"/>
        <v>4.5</v>
      </c>
      <c r="DC5">
        <f t="shared" si="21"/>
        <v>5</v>
      </c>
      <c r="DD5" s="11">
        <f t="shared" si="27"/>
        <v>2.6666666666666668E-2</v>
      </c>
      <c r="DE5" s="11">
        <f t="shared" si="22"/>
        <v>0.02</v>
      </c>
      <c r="DF5" s="11">
        <f t="shared" si="22"/>
        <v>1.6E-2</v>
      </c>
      <c r="DG5" s="11">
        <f t="shared" si="22"/>
        <v>1.3333333333333334E-2</v>
      </c>
      <c r="DH5" s="11">
        <f t="shared" si="22"/>
        <v>1.1428571428571429E-2</v>
      </c>
      <c r="DI5" s="11">
        <f t="shared" si="22"/>
        <v>0.01</v>
      </c>
      <c r="DJ5" s="11">
        <f t="shared" si="22"/>
        <v>8.8888888888888889E-3</v>
      </c>
      <c r="DK5" s="11">
        <f t="shared" si="22"/>
        <v>8.0000000000000002E-3</v>
      </c>
      <c r="DL5">
        <f t="shared" si="23"/>
        <v>10</v>
      </c>
      <c r="DM5">
        <f>ABS('2000 250 200 15 PP'!E5+'2000 250 200 15 PP'!F5)</f>
        <v>6.2323975099999991E-5</v>
      </c>
      <c r="DN5">
        <f>ABS('2000 250 200 15 PP'!F5+'2000 250 200 15 PP'!G5)</f>
        <v>2.5419194239999998E-5</v>
      </c>
      <c r="DO5">
        <f>ABS('2000 250 200 15 PP'!G5+'2000 250 200 15 PP'!H5)</f>
        <v>1.3213238159999999E-5</v>
      </c>
      <c r="DP5">
        <f>ABS('2000 250 200 15 PP'!H5+'2000 250 200 15 PP'!I5)</f>
        <v>7.8066811200000003E-6</v>
      </c>
      <c r="DQ5">
        <f>ABS('2000 250 200 15 PP'!I5+'2000 250 200 15 PP'!J5)</f>
        <v>5.0092701099999998E-6</v>
      </c>
      <c r="DR5">
        <f>ABS('2000 250 200 15 PP'!J5+'2000 250 200 15 PP'!K5)</f>
        <v>3.4086514999999999E-6</v>
      </c>
      <c r="DS5">
        <f>ABS('2000 250 200 15 PP'!K5+'2000 250 200 15 PP'!L5)</f>
        <v>2.4246066300000002E-6</v>
      </c>
      <c r="DT5">
        <f>ABS('2000 250 200 15 PP'!L5+'2000 250 200 15 PP'!M5)</f>
        <v>1.7857825180000002E-6</v>
      </c>
    </row>
    <row r="6" spans="1:124">
      <c r="A6">
        <f>'2000 250 200 15'!A7</f>
        <v>3</v>
      </c>
      <c r="B6">
        <f t="shared" si="7"/>
        <v>-30</v>
      </c>
      <c r="C6">
        <f>'2000 250 200 15'!B7</f>
        <v>1.4139999999999999E-3</v>
      </c>
      <c r="D6">
        <f t="shared" si="8"/>
        <v>-2.8495505905391196</v>
      </c>
      <c r="E6">
        <f>ABS('2000 250 200 15'!C140)</f>
        <v>4.5315756900000002E-5</v>
      </c>
      <c r="F6">
        <f>ABS('2000 250 200 15'!C273)</f>
        <v>1.7008155499999999E-5</v>
      </c>
      <c r="G6">
        <f>ABS('2000 250 200 15'!C406)</f>
        <v>8.4110217500000008E-6</v>
      </c>
      <c r="H6">
        <f>ABS('2000 250 200 15'!C539)</f>
        <v>4.8022188999999999E-6</v>
      </c>
      <c r="I6">
        <f>ABS('2000 250 200 15'!C672)</f>
        <v>3.0044663299999998E-6</v>
      </c>
      <c r="J6">
        <f>ABS('2000 250 200 15'!C805)</f>
        <v>2.0047970600000002E-6</v>
      </c>
      <c r="K6">
        <f>ABS('2000 250 200 15'!C938)</f>
        <v>1.4038535099999999E-6</v>
      </c>
      <c r="L6">
        <f>ABS('2000 250 200 15'!C1071)</f>
        <v>1.0207584699999999E-6</v>
      </c>
      <c r="M6">
        <f>ABS('2000 250 200 15'!C1204)</f>
        <v>7.65025894E-7</v>
      </c>
      <c r="N6">
        <f>ABS('2000 250 200 15 PP'!E6-'2000 250 200 15 PP'!F6)</f>
        <v>2.8307601400000002E-5</v>
      </c>
      <c r="O6">
        <f>ABS('2000 250 200 15 PP'!F6-'2000 250 200 15 PP'!G6)</f>
        <v>8.5971337499999984E-6</v>
      </c>
      <c r="P6">
        <f>ABS('2000 250 200 15 PP'!G6-'2000 250 200 15 PP'!H6)</f>
        <v>3.6088028500000009E-6</v>
      </c>
      <c r="Q6">
        <f>ABS('2000 250 200 15 PP'!H6-'2000 250 200 15 PP'!I6)</f>
        <v>1.7977525700000001E-6</v>
      </c>
      <c r="R6">
        <f>ABS('2000 250 200 15 PP'!I6-'2000 250 200 15 PP'!J6)</f>
        <v>9.9966926999999963E-7</v>
      </c>
      <c r="S6">
        <f>ABS('2000 250 200 15 PP'!J6-'2000 250 200 15 PP'!K6)</f>
        <v>6.0094355000000026E-7</v>
      </c>
      <c r="T6">
        <f>ABS('2000 250 200 15 PP'!K6-'2000 250 200 15 PP'!L6)</f>
        <v>3.8309503999999999E-7</v>
      </c>
      <c r="U6">
        <f>ABS('2000 250 200 15 PP'!L6-'2000 250 200 15 PP'!M6)</f>
        <v>2.5573257599999995E-7</v>
      </c>
      <c r="V6">
        <f>ABS('2000 250 200 15 PP'!E6-2*'2000 250 200 15 PP'!F6+'2000 250 200 15 PP'!G6)</f>
        <v>1.9710467650000002E-5</v>
      </c>
      <c r="W6">
        <f>ABS('2000 250 200 15 PP'!F6-2*'2000 250 200 15 PP'!G6+'2000 250 200 15 PP'!H6)</f>
        <v>4.9883308999999975E-6</v>
      </c>
      <c r="X6">
        <f>ABS('2000 250 200 15 PP'!G6-2*'2000 250 200 15 PP'!H6+'2000 250 200 15 PP'!I6)</f>
        <v>1.8110502800000008E-6</v>
      </c>
      <c r="Y6">
        <f>ABS('2000 250 200 15 PP'!H6-2*'2000 250 200 15 PP'!I6+'2000 250 200 15 PP'!J6)</f>
        <v>7.9808330000000044E-7</v>
      </c>
      <c r="Z6">
        <f>ABS('2000 250 200 15 PP'!I6-2*'2000 250 200 15 PP'!J6+'2000 250 200 15 PP'!K6)</f>
        <v>3.9872571999999937E-7</v>
      </c>
      <c r="AA6">
        <f>ABS('2000 250 200 15 PP'!J6-2*'2000 250 200 15 PP'!K6+'2000 250 200 15 PP'!L6)</f>
        <v>2.1784851000000027E-7</v>
      </c>
      <c r="AB6">
        <f>ABS('2000 250 200 15 PP'!K6-2*'2000 250 200 15 PP'!L6+'2000 250 200 15 PP'!M6)</f>
        <v>1.2736246400000004E-7</v>
      </c>
      <c r="AC6">
        <f>ABS('2000 250 200 15 PP'!E6-3*'2000 250 200 15 PP'!F6+3*'2000 250 200 15 PP'!G6-'2000 250 200 15 PP'!H6)</f>
        <v>1.4722136750000008E-5</v>
      </c>
      <c r="AD6">
        <f>ABS('2000 250 200 15 PP'!F6-3*'2000 250 200 15 PP'!G6+3*'2000 250 200 15 PP'!H6-'2000 250 200 15 PP'!I6)</f>
        <v>3.177280619999995E-6</v>
      </c>
      <c r="AE6">
        <f>ABS('2000 250 200 15 PP'!G6-3*'2000 250 200 15 PP'!H6+3*'2000 250 200 15 PP'!I6-'2000 250 200 15 PP'!J6)</f>
        <v>1.0129669800000008E-6</v>
      </c>
      <c r="AF6">
        <f>ABS('2000 250 200 15 PP'!H6-3*'2000 250 200 15 PP'!I6+3*'2000 250 200 15 PP'!J6-'2000 250 200 15 PP'!K6)</f>
        <v>3.9935758000000022E-7</v>
      </c>
      <c r="AG6">
        <f>ABS('2000 250 200 15 PP'!I6-3*'2000 250 200 15 PP'!J6+3*'2000 250 200 15 PP'!K6-'2000 250 200 15 PP'!L6)</f>
        <v>1.8087720999999995E-7</v>
      </c>
      <c r="AH6">
        <f>ABS('2000 250 200 15 PP'!J6-3*'2000 250 200 15 PP'!K6+3*'2000 250 200 15 PP'!L6-'2000 250 200 15 PP'!M6)</f>
        <v>9.0486045999999803E-8</v>
      </c>
      <c r="AI6">
        <f>ABS('2000 250 200 15 PP'!E6-4*'2000 250 200 15 PP'!F6+6*'2000 250 200 15 PP'!G6-4*'2000 250 200 15 PP'!H6+'2000 250 200 15 PP'!I6)</f>
        <v>1.1544856130000013E-5</v>
      </c>
      <c r="AJ6">
        <f>ABS('2000 250 200 15 PP'!F6-4*'2000 250 200 15 PP'!G6+6*'2000 250 200 15 PP'!H6-4*'2000 250 200 15 PP'!I6+'2000 250 200 15 PP'!J6)</f>
        <v>2.1643136399999963E-6</v>
      </c>
      <c r="AK6">
        <f>ABS('2000 250 200 15 PP'!G6-4*'2000 250 200 15 PP'!H6+6*'2000 250 200 15 PP'!I6-4*'2000 250 200 15 PP'!J6+'2000 250 200 15 PP'!K6)</f>
        <v>6.1360940000000015E-7</v>
      </c>
      <c r="AL6">
        <f>ABS('2000 250 200 15 PP'!H6-4*'2000 250 200 15 PP'!I6+6*'2000 250 200 15 PP'!J6-4*'2000 250 200 15 PP'!K6+'2000 250 200 15 PP'!L6)</f>
        <v>2.1848037000000111E-7</v>
      </c>
      <c r="AM6">
        <f>ABS('2000 250 200 15 PP'!I6-4*'2000 250 200 15 PP'!J6+6*'2000 250 200 15 PP'!K6-4*'2000 250 200 15 PP'!L6+'2000 250 200 15 PP'!M6)</f>
        <v>9.0391163999999303E-8</v>
      </c>
      <c r="AN6">
        <f>ABS('2000 250 200 15 PP'!E6-5*'2000 250 200 15 PP'!F6+10*'2000 250 200 15 PP'!G6-10*'2000 250 200 15 PP'!H6+5*'2000 250 200 15 PP'!I6-'2000 250 200 15 PP'!J6)</f>
        <v>9.3805424900000093E-6</v>
      </c>
      <c r="AO6">
        <f>ABS('2000 250 200 15 PP'!F6-5*'2000 250 200 15 PP'!G6+10*'2000 250 200 15 PP'!H6-10*'2000 250 200 15 PP'!I6+5*'2000 250 200 15 PP'!J6-'2000 250 200 15 PP'!K6)</f>
        <v>1.55070424E-6</v>
      </c>
      <c r="AP6">
        <f>ABS('2000 250 200 15 PP'!G6-5*'2000 250 200 15 PP'!H6+10*'2000 250 200 15 PP'!I6-10*'2000 250 200 15 PP'!J6+5*'2000 250 200 15 PP'!K6-'2000 250 200 15 PP'!L6)</f>
        <v>3.9512902999999354E-7</v>
      </c>
      <c r="AQ6">
        <f>ABS('2000 250 200 15 PP'!H6-5*'2000 250 200 15 PP'!I6+10*'2000 250 200 15 PP'!J6-10*'2000 250 200 15 PP'!K6+5*'2000 250 200 15 PP'!L6-'2000 250 200 15 PP'!M6)</f>
        <v>1.280892060000052E-7</v>
      </c>
      <c r="AR6">
        <f>ABS('2000 250 200 15 PP'!E6-6*'2000 250 200 15 PP'!F6+15*'2000 250 200 15 PP'!G6-20*'2000 250 200 15 PP'!H6+15*I6-6*'2000 250 200 15 PP'!J6+'2000 250 200 15 PP'!K6)</f>
        <v>7.8298382500000259E-6</v>
      </c>
      <c r="AS6">
        <f>ABS('2000 250 200 15 PP'!F6-6*'2000 250 200 15 PP'!G6+15*'2000 250 200 15 PP'!H6-20*'2000 250 200 15 PP'!I6+15*J6-6*'2000 250 200 15 PP'!K6+'2000 250 200 15 PP'!L6)</f>
        <v>1.1555752099999984E-6</v>
      </c>
      <c r="AT6">
        <f>ABS('2000 250 200 15 PP'!G6-6*'2000 250 200 15 PP'!H6+15*'2000 250 200 15 PP'!I6-20*'2000 250 200 15 PP'!J6+15*K6-6*'2000 250 200 15 PP'!L6+'2000 250 200 15 PP'!M6)</f>
        <v>2.6703982399999003E-7</v>
      </c>
      <c r="AU6">
        <f>ABS('2000 250 200 15 PP'!E6-7*'2000 250 200 15 PP'!F6+21*'2000 250 200 15 PP'!G6-35*'2000 250 200 15 PP'!H6+35*'2000 250 200 15 PP'!I6-21*'2000 250 200 15 PP'!J6+7*'2000 250 200 15 PP'!K6-'2000 250 200 15 PP'!L6)</f>
        <v>6.6742630400000377E-6</v>
      </c>
      <c r="AV6">
        <f>ABS('2000 250 200 15 PP'!F6-7*'2000 250 200 15 PP'!G6+21*'2000 250 200 15 PP'!H6-35*'2000 250 200 15 PP'!I6+35*'2000 250 200 15 PP'!J6-21*'2000 250 200 15 PP'!K6+7*'2000 250 200 15 PP'!L6-'2000 250 200 15 PP'!M6)</f>
        <v>8.8853538599999818E-7</v>
      </c>
      <c r="AW6">
        <f>ABS('2000 250 200 15 PP'!E6-8*'2000 250 200 15 PP'!F6+28*'2000 250 200 15 PP'!G6-56*'2000 250 200 15 PP'!H6+70*'2000 250 200 15 PP'!I6-56*'2000 250 200 15 PP'!J6+28*'2000 250 200 15 PP'!K6-8*'2000 250 200 15 PP'!L6+'2000 250 200 15 PP'!M6)</f>
        <v>5.7857276540000204E-6</v>
      </c>
      <c r="AX6">
        <f t="shared" si="9"/>
        <v>0.45420128984071934</v>
      </c>
      <c r="AY6">
        <f t="shared" si="9"/>
        <v>0.33821447741783217</v>
      </c>
      <c r="AZ6">
        <f t="shared" si="9"/>
        <v>0.27312019402295534</v>
      </c>
      <c r="BA6">
        <f t="shared" si="9"/>
        <v>0.23028372696410102</v>
      </c>
      <c r="BB6">
        <f t="shared" si="9"/>
        <v>0.19956412593429224</v>
      </c>
      <c r="BC6">
        <f t="shared" si="9"/>
        <v>0.17629954659740915</v>
      </c>
      <c r="BD6">
        <f t="shared" si="9"/>
        <v>0.15800261780443731</v>
      </c>
      <c r="BE6">
        <f t="shared" si="9"/>
        <v>0.14320462266070103</v>
      </c>
      <c r="BF6">
        <f t="shared" si="10"/>
        <v>0.27865251995855572</v>
      </c>
      <c r="BG6">
        <f t="shared" si="10"/>
        <v>0.16505957816247341</v>
      </c>
      <c r="BH6">
        <f t="shared" si="10"/>
        <v>0.11167116795447248</v>
      </c>
      <c r="BI6">
        <f t="shared" si="10"/>
        <v>8.1341766352003519E-2</v>
      </c>
      <c r="BJ6">
        <f t="shared" si="10"/>
        <v>6.2173468255350126E-2</v>
      </c>
      <c r="BK6">
        <f t="shared" si="10"/>
        <v>4.9182296787835214E-2</v>
      </c>
      <c r="BL6">
        <f t="shared" si="10"/>
        <v>3.9930070130588136E-2</v>
      </c>
      <c r="BM6">
        <f t="shared" si="11"/>
        <v>0.19489928009671006</v>
      </c>
      <c r="BN6">
        <f t="shared" si="11"/>
        <v>9.5626731192080566E-2</v>
      </c>
      <c r="BO6">
        <f t="shared" si="11"/>
        <v>5.5588791626905339E-2</v>
      </c>
      <c r="BP6">
        <f t="shared" si="11"/>
        <v>3.5608169663542327E-2</v>
      </c>
      <c r="BQ6">
        <f t="shared" si="11"/>
        <v>2.4331482705500344E-2</v>
      </c>
      <c r="BR6">
        <f t="shared" si="11"/>
        <v>1.7419805455204839E-2</v>
      </c>
      <c r="BS6">
        <f t="shared" si="12"/>
        <v>0.14699029917047798</v>
      </c>
      <c r="BT6">
        <f t="shared" si="12"/>
        <v>6.1432674501670607E-2</v>
      </c>
      <c r="BU6">
        <f t="shared" si="12"/>
        <v>3.1264558308222612E-2</v>
      </c>
      <c r="BV6">
        <f t="shared" si="12"/>
        <v>1.7855401011061443E-2</v>
      </c>
      <c r="BW6">
        <f t="shared" si="12"/>
        <v>1.1024789918728713E-2</v>
      </c>
      <c r="BX6">
        <f t="shared" si="13"/>
        <v>0.11646132633334083</v>
      </c>
      <c r="BY6">
        <f t="shared" si="13"/>
        <v>4.2329052876546966E-2</v>
      </c>
      <c r="BZ6">
        <f t="shared" si="13"/>
        <v>1.9137250433292886E-2</v>
      </c>
      <c r="CA6">
        <f t="shared" si="13"/>
        <v>9.852166919792283E-3</v>
      </c>
      <c r="CB6">
        <f t="shared" si="14"/>
        <v>9.55437761800811E-2</v>
      </c>
      <c r="CC6">
        <f t="shared" si="14"/>
        <v>3.0688271876787101E-2</v>
      </c>
      <c r="CD6">
        <f t="shared" si="14"/>
        <v>1.2471420424567153E-2</v>
      </c>
      <c r="CE6">
        <f t="shared" si="15"/>
        <v>8.0440886018850646E-2</v>
      </c>
      <c r="CF6">
        <f t="shared" si="15"/>
        <v>2.3126718058049806E-2</v>
      </c>
      <c r="CG6">
        <f t="shared" si="16"/>
        <v>6.9094820640870511E-2</v>
      </c>
      <c r="CH6" s="7">
        <v>250</v>
      </c>
      <c r="CI6" s="8">
        <v>250</v>
      </c>
      <c r="CJ6" s="8">
        <v>240</v>
      </c>
      <c r="CK6" s="8">
        <f t="shared" si="17"/>
        <v>1</v>
      </c>
      <c r="CL6" s="8">
        <f t="shared" si="18"/>
        <v>1</v>
      </c>
      <c r="CM6">
        <f t="shared" si="19"/>
        <v>0.04</v>
      </c>
      <c r="CN6">
        <f t="shared" si="24"/>
        <v>375</v>
      </c>
      <c r="CO6">
        <f t="shared" si="25"/>
        <v>500</v>
      </c>
      <c r="CP6">
        <f t="shared" si="25"/>
        <v>625</v>
      </c>
      <c r="CQ6">
        <f t="shared" si="25"/>
        <v>750</v>
      </c>
      <c r="CR6">
        <f t="shared" si="25"/>
        <v>875</v>
      </c>
      <c r="CS6">
        <f t="shared" si="25"/>
        <v>1000</v>
      </c>
      <c r="CT6">
        <f t="shared" si="25"/>
        <v>1125</v>
      </c>
      <c r="CU6">
        <f t="shared" si="25"/>
        <v>1250</v>
      </c>
      <c r="CV6">
        <f t="shared" si="26"/>
        <v>1.5</v>
      </c>
      <c r="CW6">
        <f t="shared" si="21"/>
        <v>2</v>
      </c>
      <c r="CX6">
        <f t="shared" si="21"/>
        <v>2.5</v>
      </c>
      <c r="CY6">
        <f t="shared" si="21"/>
        <v>3</v>
      </c>
      <c r="CZ6">
        <f t="shared" si="21"/>
        <v>3.5</v>
      </c>
      <c r="DA6">
        <f t="shared" si="21"/>
        <v>4</v>
      </c>
      <c r="DB6">
        <f t="shared" si="21"/>
        <v>4.5</v>
      </c>
      <c r="DC6">
        <f t="shared" si="21"/>
        <v>5</v>
      </c>
      <c r="DD6" s="11">
        <f t="shared" si="27"/>
        <v>2.6666666666666668E-2</v>
      </c>
      <c r="DE6" s="11">
        <f t="shared" si="22"/>
        <v>0.02</v>
      </c>
      <c r="DF6" s="11">
        <f t="shared" si="22"/>
        <v>1.6E-2</v>
      </c>
      <c r="DG6" s="11">
        <f t="shared" si="22"/>
        <v>1.3333333333333334E-2</v>
      </c>
      <c r="DH6" s="11">
        <f t="shared" si="22"/>
        <v>1.1428571428571429E-2</v>
      </c>
      <c r="DI6" s="11">
        <f t="shared" si="22"/>
        <v>0.01</v>
      </c>
      <c r="DJ6" s="11">
        <f t="shared" si="22"/>
        <v>8.8888888888888889E-3</v>
      </c>
      <c r="DK6" s="11">
        <f t="shared" si="22"/>
        <v>8.0000000000000002E-3</v>
      </c>
      <c r="DL6">
        <f t="shared" si="23"/>
        <v>10</v>
      </c>
      <c r="DM6">
        <f>ABS('2000 250 200 15 PP'!E6+'2000 250 200 15 PP'!F6)</f>
        <v>6.2323912400000001E-5</v>
      </c>
      <c r="DN6">
        <f>ABS('2000 250 200 15 PP'!F6+'2000 250 200 15 PP'!G6)</f>
        <v>2.5419177249999998E-5</v>
      </c>
      <c r="DO6">
        <f>ABS('2000 250 200 15 PP'!G6+'2000 250 200 15 PP'!H6)</f>
        <v>1.3213240650000001E-5</v>
      </c>
      <c r="DP6">
        <f>ABS('2000 250 200 15 PP'!H6+'2000 250 200 15 PP'!I6)</f>
        <v>7.8066852299999993E-6</v>
      </c>
      <c r="DQ6">
        <f>ABS('2000 250 200 15 PP'!I6+'2000 250 200 15 PP'!J6)</f>
        <v>5.00926339E-6</v>
      </c>
      <c r="DR6">
        <f>ABS('2000 250 200 15 PP'!J6+'2000 250 200 15 PP'!K6)</f>
        <v>3.4086505700000001E-6</v>
      </c>
      <c r="DS6">
        <f>ABS('2000 250 200 15 PP'!K6+'2000 250 200 15 PP'!L6)</f>
        <v>2.4246119799999999E-6</v>
      </c>
      <c r="DT6">
        <f>ABS('2000 250 200 15 PP'!L6+'2000 250 200 15 PP'!M6)</f>
        <v>1.7857843639999999E-6</v>
      </c>
    </row>
    <row r="7" spans="1:124">
      <c r="A7">
        <f>'2000 250 200 15'!A8</f>
        <v>4</v>
      </c>
      <c r="B7">
        <f t="shared" si="7"/>
        <v>-40</v>
      </c>
      <c r="C7">
        <f>'2000 250 200 15'!B8</f>
        <v>1.5870000000000001E-3</v>
      </c>
      <c r="D7">
        <f t="shared" si="8"/>
        <v>-2.7994230732451517</v>
      </c>
      <c r="E7">
        <f>ABS('2000 250 200 15'!C141)</f>
        <v>4.5315696300000001E-5</v>
      </c>
      <c r="F7">
        <f>ABS('2000 250 200 15'!C274)</f>
        <v>1.70081423E-5</v>
      </c>
      <c r="G7">
        <f>ABS('2000 250 200 15'!C407)</f>
        <v>8.4110186299999996E-6</v>
      </c>
      <c r="H7">
        <f>ABS('2000 250 200 15'!C540)</f>
        <v>4.80222536E-6</v>
      </c>
      <c r="I7">
        <f>ABS('2000 250 200 15'!C673)</f>
        <v>3.0044621799999998E-6</v>
      </c>
      <c r="J7">
        <f>ABS('2000 250 200 15'!C806)</f>
        <v>2.0047936499999999E-6</v>
      </c>
      <c r="K7">
        <f>ABS('2000 250 200 15'!C939)</f>
        <v>1.4038568200000001E-6</v>
      </c>
      <c r="L7">
        <f>ABS('2000 250 200 15'!C1072)</f>
        <v>1.0207610299999999E-6</v>
      </c>
      <c r="M7">
        <f>ABS('2000 250 200 15'!C1205)</f>
        <v>7.6502497999999996E-7</v>
      </c>
      <c r="N7">
        <f>ABS('2000 250 200 15 PP'!E7-'2000 250 200 15 PP'!F7)</f>
        <v>2.8307554000000001E-5</v>
      </c>
      <c r="O7">
        <f>ABS('2000 250 200 15 PP'!F7-'2000 250 200 15 PP'!G7)</f>
        <v>8.5971236700000008E-6</v>
      </c>
      <c r="P7">
        <f>ABS('2000 250 200 15 PP'!G7-'2000 250 200 15 PP'!H7)</f>
        <v>3.6087932699999996E-6</v>
      </c>
      <c r="Q7">
        <f>ABS('2000 250 200 15 PP'!H7-'2000 250 200 15 PP'!I7)</f>
        <v>1.7977631800000002E-6</v>
      </c>
      <c r="R7">
        <f>ABS('2000 250 200 15 PP'!I7-'2000 250 200 15 PP'!J7)</f>
        <v>9.9966852999999991E-7</v>
      </c>
      <c r="S7">
        <f>ABS('2000 250 200 15 PP'!J7-'2000 250 200 15 PP'!K7)</f>
        <v>6.0093682999999981E-7</v>
      </c>
      <c r="T7">
        <f>ABS('2000 250 200 15 PP'!K7-'2000 250 200 15 PP'!L7)</f>
        <v>3.8309579000000017E-7</v>
      </c>
      <c r="U7">
        <f>ABS('2000 250 200 15 PP'!L7-'2000 250 200 15 PP'!M7)</f>
        <v>2.5573604999999995E-7</v>
      </c>
      <c r="V7">
        <f>ABS('2000 250 200 15 PP'!E7-2*'2000 250 200 15 PP'!F7+'2000 250 200 15 PP'!G7)</f>
        <v>1.971043033E-5</v>
      </c>
      <c r="W7">
        <f>ABS('2000 250 200 15 PP'!F7-2*'2000 250 200 15 PP'!G7+'2000 250 200 15 PP'!H7)</f>
        <v>4.9883304000000012E-6</v>
      </c>
      <c r="X7">
        <f>ABS('2000 250 200 15 PP'!G7-2*'2000 250 200 15 PP'!H7+'2000 250 200 15 PP'!I7)</f>
        <v>1.8110300899999994E-6</v>
      </c>
      <c r="Y7">
        <f>ABS('2000 250 200 15 PP'!H7-2*'2000 250 200 15 PP'!I7+'2000 250 200 15 PP'!J7)</f>
        <v>7.9809465000000032E-7</v>
      </c>
      <c r="Z7">
        <f>ABS('2000 250 200 15 PP'!I7-2*'2000 250 200 15 PP'!J7+'2000 250 200 15 PP'!K7)</f>
        <v>3.987317000000001E-7</v>
      </c>
      <c r="AA7">
        <f>ABS('2000 250 200 15 PP'!J7-2*'2000 250 200 15 PP'!K7+'2000 250 200 15 PP'!L7)</f>
        <v>2.1784103999999964E-7</v>
      </c>
      <c r="AB7">
        <f>ABS('2000 250 200 15 PP'!K7-2*'2000 250 200 15 PP'!L7+'2000 250 200 15 PP'!M7)</f>
        <v>1.2735974000000022E-7</v>
      </c>
      <c r="AC7">
        <f>ABS('2000 250 200 15 PP'!E7-3*'2000 250 200 15 PP'!F7+3*'2000 250 200 15 PP'!G7-'2000 250 200 15 PP'!H7)</f>
        <v>1.4722099929999999E-5</v>
      </c>
      <c r="AD7">
        <f>ABS('2000 250 200 15 PP'!F7-3*'2000 250 200 15 PP'!G7+3*'2000 250 200 15 PP'!H7-'2000 250 200 15 PP'!I7)</f>
        <v>3.1773003100000018E-6</v>
      </c>
      <c r="AE7">
        <f>ABS('2000 250 200 15 PP'!G7-3*'2000 250 200 15 PP'!H7+3*'2000 250 200 15 PP'!I7-'2000 250 200 15 PP'!J7)</f>
        <v>1.0129354399999995E-6</v>
      </c>
      <c r="AF7">
        <f>ABS('2000 250 200 15 PP'!H7-3*'2000 250 200 15 PP'!I7+3*'2000 250 200 15 PP'!J7-'2000 250 200 15 PP'!K7)</f>
        <v>3.9936295000000022E-7</v>
      </c>
      <c r="AG7">
        <f>ABS('2000 250 200 15 PP'!I7-3*'2000 250 200 15 PP'!J7+3*'2000 250 200 15 PP'!K7-'2000 250 200 15 PP'!L7)</f>
        <v>1.8089066000000025E-7</v>
      </c>
      <c r="AH7">
        <f>ABS('2000 250 200 15 PP'!J7-3*'2000 250 200 15 PP'!K7+3*'2000 250 200 15 PP'!L7-'2000 250 200 15 PP'!M7)</f>
        <v>9.048129999999921E-8</v>
      </c>
      <c r="AI7">
        <f>ABS('2000 250 200 15 PP'!E7-4*'2000 250 200 15 PP'!F7+6*'2000 250 200 15 PP'!G7-4*'2000 250 200 15 PP'!H7+'2000 250 200 15 PP'!I7)</f>
        <v>1.1544799619999996E-5</v>
      </c>
      <c r="AJ7">
        <f>ABS('2000 250 200 15 PP'!F7-4*'2000 250 200 15 PP'!G7+6*'2000 250 200 15 PP'!H7-4*'2000 250 200 15 PP'!I7+'2000 250 200 15 PP'!J7)</f>
        <v>2.1643648700000028E-6</v>
      </c>
      <c r="AK7">
        <f>ABS('2000 250 200 15 PP'!G7-4*'2000 250 200 15 PP'!H7+6*'2000 250 200 15 PP'!I7-4*'2000 250 200 15 PP'!J7+'2000 250 200 15 PP'!K7)</f>
        <v>6.1357248999999967E-7</v>
      </c>
      <c r="AL7">
        <f>ABS('2000 250 200 15 PP'!H7-4*'2000 250 200 15 PP'!I7+6*'2000 250 200 15 PP'!J7-4*'2000 250 200 15 PP'!K7+'2000 250 200 15 PP'!L7)</f>
        <v>2.184722900000006E-7</v>
      </c>
      <c r="AM7">
        <f>ABS('2000 250 200 15 PP'!I7-4*'2000 250 200 15 PP'!J7+6*'2000 250 200 15 PP'!K7-4*'2000 250 200 15 PP'!L7+'2000 250 200 15 PP'!M7)</f>
        <v>9.040936000000104E-8</v>
      </c>
      <c r="AN7">
        <f>ABS('2000 250 200 15 PP'!E7-5*'2000 250 200 15 PP'!F7+10*'2000 250 200 15 PP'!G7-10*'2000 250 200 15 PP'!H7+5*'2000 250 200 15 PP'!I7-'2000 250 200 15 PP'!J7)</f>
        <v>9.3804347499999907E-6</v>
      </c>
      <c r="AO7">
        <f>ABS('2000 250 200 15 PP'!F7-5*'2000 250 200 15 PP'!G7+10*'2000 250 200 15 PP'!H7-10*'2000 250 200 15 PP'!I7+5*'2000 250 200 15 PP'!J7-'2000 250 200 15 PP'!K7)</f>
        <v>1.5507923800000078E-6</v>
      </c>
      <c r="AP7">
        <f>ABS('2000 250 200 15 PP'!G7-5*'2000 250 200 15 PP'!H7+10*'2000 250 200 15 PP'!I7-10*'2000 250 200 15 PP'!J7+5*'2000 250 200 15 PP'!K7-'2000 250 200 15 PP'!L7)</f>
        <v>3.9510019999999716E-7</v>
      </c>
      <c r="AQ7">
        <f>ABS('2000 250 200 15 PP'!H7-5*'2000 250 200 15 PP'!I7+10*'2000 250 200 15 PP'!J7-10*'2000 250 200 15 PP'!K7+5*'2000 250 200 15 PP'!L7-'2000 250 200 15 PP'!M7)</f>
        <v>1.2806292999999871E-7</v>
      </c>
      <c r="AR7">
        <f>ABS('2000 250 200 15 PP'!E7-6*'2000 250 200 15 PP'!F7+15*'2000 250 200 15 PP'!G7-20*'2000 250 200 15 PP'!H7+15*I7-6*'2000 250 200 15 PP'!J7+'2000 250 200 15 PP'!K7)</f>
        <v>7.8296423699999955E-6</v>
      </c>
      <c r="AS7">
        <f>ABS('2000 250 200 15 PP'!F7-6*'2000 250 200 15 PP'!G7+15*'2000 250 200 15 PP'!H7-20*'2000 250 200 15 PP'!I7+15*J7-6*'2000 250 200 15 PP'!K7+'2000 250 200 15 PP'!L7)</f>
        <v>1.1556921800000032E-6</v>
      </c>
      <c r="AT7">
        <f>ABS('2000 250 200 15 PP'!G7-6*'2000 250 200 15 PP'!H7+15*'2000 250 200 15 PP'!I7-20*'2000 250 200 15 PP'!J7+15*K7-6*'2000 250 200 15 PP'!L7+'2000 250 200 15 PP'!M7)</f>
        <v>2.6703727000000014E-7</v>
      </c>
      <c r="AU7">
        <f>ABS('2000 250 200 15 PP'!E7-7*'2000 250 200 15 PP'!F7+21*'2000 250 200 15 PP'!G7-35*'2000 250 200 15 PP'!H7+35*'2000 250 200 15 PP'!I7-21*'2000 250 200 15 PP'!J7+7*'2000 250 200 15 PP'!K7-'2000 250 200 15 PP'!L7)</f>
        <v>6.6739501899999804E-6</v>
      </c>
      <c r="AV7">
        <f>ABS('2000 250 200 15 PP'!F7-7*'2000 250 200 15 PP'!G7+21*'2000 250 200 15 PP'!H7-35*'2000 250 200 15 PP'!I7+35*'2000 250 200 15 PP'!J7-21*'2000 250 200 15 PP'!K7+7*'2000 250 200 15 PP'!L7-'2000 250 200 15 PP'!M7)</f>
        <v>8.8865490999998949E-7</v>
      </c>
      <c r="AW7">
        <f>ABS('2000 250 200 15 PP'!E7-8*'2000 250 200 15 PP'!F7+28*'2000 250 200 15 PP'!G7-56*'2000 250 200 15 PP'!H7+70*'2000 250 200 15 PP'!I7-56*'2000 250 200 15 PP'!J7+28*'2000 250 200 15 PP'!K7-8*'2000 250 200 15 PP'!L7+'2000 250 200 15 PP'!M7)</f>
        <v>5.7852952800000027E-6</v>
      </c>
      <c r="AX7">
        <f t="shared" si="9"/>
        <v>0.45420106713388486</v>
      </c>
      <c r="AY7">
        <f t="shared" si="9"/>
        <v>0.33821429801223579</v>
      </c>
      <c r="AZ7">
        <f t="shared" si="9"/>
        <v>0.27311939995440893</v>
      </c>
      <c r="BA7">
        <f t="shared" si="9"/>
        <v>0.23028501791426897</v>
      </c>
      <c r="BB7">
        <f t="shared" si="9"/>
        <v>0.19956427939117655</v>
      </c>
      <c r="BC7">
        <f t="shared" si="9"/>
        <v>0.17629758031482759</v>
      </c>
      <c r="BD7">
        <f t="shared" si="9"/>
        <v>0.15800254460718427</v>
      </c>
      <c r="BE7">
        <f t="shared" si="9"/>
        <v>0.14320643602757308</v>
      </c>
      <c r="BF7">
        <f t="shared" si="10"/>
        <v>0.27865229537270397</v>
      </c>
      <c r="BG7">
        <f t="shared" si="10"/>
        <v>0.16505961547007514</v>
      </c>
      <c r="BH7">
        <f t="shared" si="10"/>
        <v>0.11166992859632008</v>
      </c>
      <c r="BI7">
        <f t="shared" si="10"/>
        <v>8.1342932279524702E-2</v>
      </c>
      <c r="BJ7">
        <f t="shared" si="10"/>
        <v>6.2174441922519502E-2</v>
      </c>
      <c r="BK7">
        <f t="shared" si="10"/>
        <v>4.9180583018759862E-2</v>
      </c>
      <c r="BL7">
        <f t="shared" si="10"/>
        <v>3.9929154073968916E-2</v>
      </c>
      <c r="BM7">
        <f t="shared" si="11"/>
        <v>0.19489897445349566</v>
      </c>
      <c r="BN7">
        <f t="shared" si="11"/>
        <v>9.5627364124916861E-2</v>
      </c>
      <c r="BO7">
        <f t="shared" si="11"/>
        <v>5.558707367296873E-2</v>
      </c>
      <c r="BP7">
        <f t="shared" si="11"/>
        <v>3.5608641455470519E-2</v>
      </c>
      <c r="BQ7">
        <f t="shared" si="11"/>
        <v>2.433329752248363E-2</v>
      </c>
      <c r="BR7">
        <f t="shared" si="11"/>
        <v>1.7418886600765442E-2</v>
      </c>
      <c r="BS7">
        <f t="shared" si="12"/>
        <v>0.14698971931106822</v>
      </c>
      <c r="BT7">
        <f t="shared" si="12"/>
        <v>6.1434159009305128E-2</v>
      </c>
      <c r="BU7">
        <f t="shared" si="12"/>
        <v>3.1262679123515595E-2</v>
      </c>
      <c r="BV7">
        <f t="shared" si="12"/>
        <v>1.785473370931465E-2</v>
      </c>
      <c r="BW7">
        <f t="shared" si="12"/>
        <v>1.1027012742709157E-2</v>
      </c>
      <c r="BX7">
        <f t="shared" si="13"/>
        <v>0.11646010152673544</v>
      </c>
      <c r="BY7">
        <f t="shared" si="13"/>
        <v>4.2331475108746436E-2</v>
      </c>
      <c r="BZ7">
        <f t="shared" si="13"/>
        <v>1.9135852583146401E-2</v>
      </c>
      <c r="CA7">
        <f t="shared" si="13"/>
        <v>9.8501429417176441E-3</v>
      </c>
      <c r="CB7">
        <f t="shared" si="14"/>
        <v>9.5541473050430731E-2</v>
      </c>
      <c r="CC7">
        <f t="shared" si="14"/>
        <v>3.0691387628733538E-2</v>
      </c>
      <c r="CD7">
        <f t="shared" si="14"/>
        <v>1.2471300717772874E-2</v>
      </c>
      <c r="CE7">
        <f t="shared" si="15"/>
        <v>8.0437185372215558E-2</v>
      </c>
      <c r="CF7">
        <f t="shared" si="15"/>
        <v>2.3129836521423027E-2</v>
      </c>
      <c r="CG7">
        <f t="shared" si="16"/>
        <v>6.9089717390754327E-2</v>
      </c>
      <c r="CH7" s="7">
        <v>250</v>
      </c>
      <c r="CI7" s="8">
        <v>250</v>
      </c>
      <c r="CJ7" s="8">
        <v>240</v>
      </c>
      <c r="CK7" s="8">
        <f t="shared" si="17"/>
        <v>1</v>
      </c>
      <c r="CL7" s="8">
        <f t="shared" si="18"/>
        <v>1</v>
      </c>
      <c r="CM7">
        <f t="shared" si="19"/>
        <v>0.04</v>
      </c>
      <c r="CN7">
        <f t="shared" si="24"/>
        <v>375</v>
      </c>
      <c r="CO7">
        <f t="shared" si="25"/>
        <v>500</v>
      </c>
      <c r="CP7">
        <f t="shared" si="25"/>
        <v>625</v>
      </c>
      <c r="CQ7">
        <f t="shared" si="25"/>
        <v>750</v>
      </c>
      <c r="CR7">
        <f t="shared" si="25"/>
        <v>875</v>
      </c>
      <c r="CS7">
        <f t="shared" si="25"/>
        <v>1000</v>
      </c>
      <c r="CT7">
        <f t="shared" si="25"/>
        <v>1125</v>
      </c>
      <c r="CU7">
        <f t="shared" si="25"/>
        <v>1250</v>
      </c>
      <c r="CV7">
        <f t="shared" si="26"/>
        <v>1.5</v>
      </c>
      <c r="CW7">
        <f t="shared" si="21"/>
        <v>2</v>
      </c>
      <c r="CX7">
        <f t="shared" si="21"/>
        <v>2.5</v>
      </c>
      <c r="CY7">
        <f t="shared" si="21"/>
        <v>3</v>
      </c>
      <c r="CZ7">
        <f t="shared" si="21"/>
        <v>3.5</v>
      </c>
      <c r="DA7">
        <f t="shared" si="21"/>
        <v>4</v>
      </c>
      <c r="DB7">
        <f t="shared" si="21"/>
        <v>4.5</v>
      </c>
      <c r="DC7">
        <f t="shared" si="21"/>
        <v>5</v>
      </c>
      <c r="DD7" s="11">
        <f t="shared" si="27"/>
        <v>2.6666666666666668E-2</v>
      </c>
      <c r="DE7" s="11">
        <f t="shared" si="22"/>
        <v>0.02</v>
      </c>
      <c r="DF7" s="11">
        <f t="shared" si="22"/>
        <v>1.6E-2</v>
      </c>
      <c r="DG7" s="11">
        <f t="shared" si="22"/>
        <v>1.3333333333333334E-2</v>
      </c>
      <c r="DH7" s="11">
        <f t="shared" si="22"/>
        <v>1.1428571428571429E-2</v>
      </c>
      <c r="DI7" s="11">
        <f t="shared" si="22"/>
        <v>0.01</v>
      </c>
      <c r="DJ7" s="11">
        <f t="shared" si="22"/>
        <v>8.8888888888888889E-3</v>
      </c>
      <c r="DK7" s="11">
        <f t="shared" si="22"/>
        <v>8.0000000000000002E-3</v>
      </c>
      <c r="DL7">
        <f t="shared" si="23"/>
        <v>10</v>
      </c>
      <c r="DM7">
        <f>ABS('2000 250 200 15 PP'!E7+'2000 250 200 15 PP'!F7)</f>
        <v>6.2323838599999995E-5</v>
      </c>
      <c r="DN7">
        <f>ABS('2000 250 200 15 PP'!F7+'2000 250 200 15 PP'!G7)</f>
        <v>2.541916093E-5</v>
      </c>
      <c r="DO7">
        <f>ABS('2000 250 200 15 PP'!G7+'2000 250 200 15 PP'!H7)</f>
        <v>1.321324399E-5</v>
      </c>
      <c r="DP7">
        <f>ABS('2000 250 200 15 PP'!H7+'2000 250 200 15 PP'!I7)</f>
        <v>7.8066875399999994E-6</v>
      </c>
      <c r="DQ7">
        <f>ABS('2000 250 200 15 PP'!I7+'2000 250 200 15 PP'!J7)</f>
        <v>5.0092558299999997E-6</v>
      </c>
      <c r="DR7">
        <f>ABS('2000 250 200 15 PP'!J7+'2000 250 200 15 PP'!K7)</f>
        <v>3.4086504700000002E-6</v>
      </c>
      <c r="DS7">
        <f>ABS('2000 250 200 15 PP'!K7+'2000 250 200 15 PP'!L7)</f>
        <v>2.4246178499999998E-6</v>
      </c>
      <c r="DT7">
        <f>ABS('2000 250 200 15 PP'!L7+'2000 250 200 15 PP'!M7)</f>
        <v>1.7857860099999998E-6</v>
      </c>
    </row>
    <row r="8" spans="1:124">
      <c r="A8">
        <f>'2000 250 200 15'!A9</f>
        <v>5</v>
      </c>
      <c r="B8">
        <f t="shared" si="7"/>
        <v>-50</v>
      </c>
      <c r="C8">
        <f>'2000 250 200 15'!B9</f>
        <v>1.7819999999999999E-3</v>
      </c>
      <c r="D8">
        <f t="shared" si="8"/>
        <v>-2.7490923002991439</v>
      </c>
      <c r="E8">
        <f>ABS('2000 250 200 15'!C142)</f>
        <v>4.5315655199999997E-5</v>
      </c>
      <c r="F8">
        <f>ABS('2000 250 200 15'!C275)</f>
        <v>1.7008134499999998E-5</v>
      </c>
      <c r="G8">
        <f>ABS('2000 250 200 15'!C408)</f>
        <v>8.4110181399999998E-6</v>
      </c>
      <c r="H8">
        <f>ABS('2000 250 200 15'!C541)</f>
        <v>4.8022283299999996E-6</v>
      </c>
      <c r="I8">
        <f>ABS('2000 250 200 15'!C674)</f>
        <v>3.0044590000000001E-6</v>
      </c>
      <c r="J8">
        <f>ABS('2000 250 200 15'!C807)</f>
        <v>2.0047920799999999E-6</v>
      </c>
      <c r="K8">
        <f>ABS('2000 250 200 15'!C940)</f>
        <v>1.4038589999999999E-6</v>
      </c>
      <c r="L8">
        <f>ABS('2000 250 200 15'!C1073)</f>
        <v>1.0207624399999999E-6</v>
      </c>
      <c r="M8">
        <f>ABS('2000 250 200 15'!C1206)</f>
        <v>7.6502430100000004E-7</v>
      </c>
      <c r="N8">
        <f>ABS('2000 250 200 15 PP'!E8-'2000 250 200 15 PP'!F8)</f>
        <v>2.8307520699999999E-5</v>
      </c>
      <c r="O8">
        <f>ABS('2000 250 200 15 PP'!F8-'2000 250 200 15 PP'!G8)</f>
        <v>8.5971163599999986E-6</v>
      </c>
      <c r="P8">
        <f>ABS('2000 250 200 15 PP'!G8-'2000 250 200 15 PP'!H8)</f>
        <v>3.6087898100000002E-6</v>
      </c>
      <c r="Q8">
        <f>ABS('2000 250 200 15 PP'!H8-'2000 250 200 15 PP'!I8)</f>
        <v>1.7977693299999995E-6</v>
      </c>
      <c r="R8">
        <f>ABS('2000 250 200 15 PP'!I8-'2000 250 200 15 PP'!J8)</f>
        <v>9.9966692000000021E-7</v>
      </c>
      <c r="S8">
        <f>ABS('2000 250 200 15 PP'!J8-'2000 250 200 15 PP'!K8)</f>
        <v>6.0093307999999997E-7</v>
      </c>
      <c r="T8">
        <f>ABS('2000 250 200 15 PP'!K8-'2000 250 200 15 PP'!L8)</f>
        <v>3.8309656E-7</v>
      </c>
      <c r="U8">
        <f>ABS('2000 250 200 15 PP'!L8-'2000 250 200 15 PP'!M8)</f>
        <v>2.5573813899999991E-7</v>
      </c>
      <c r="V8">
        <f>ABS('2000 250 200 15 PP'!E8-2*'2000 250 200 15 PP'!F8+'2000 250 200 15 PP'!G8)</f>
        <v>1.9710404339999999E-5</v>
      </c>
      <c r="W8">
        <f>ABS('2000 250 200 15 PP'!F8-2*'2000 250 200 15 PP'!G8+'2000 250 200 15 PP'!H8)</f>
        <v>4.9883265499999984E-6</v>
      </c>
      <c r="X8">
        <f>ABS('2000 250 200 15 PP'!G8-2*'2000 250 200 15 PP'!H8+'2000 250 200 15 PP'!I8)</f>
        <v>1.8110204800000007E-6</v>
      </c>
      <c r="Y8">
        <f>ABS('2000 250 200 15 PP'!H8-2*'2000 250 200 15 PP'!I8+'2000 250 200 15 PP'!J8)</f>
        <v>7.9810240999999925E-7</v>
      </c>
      <c r="Z8">
        <f>ABS('2000 250 200 15 PP'!I8-2*'2000 250 200 15 PP'!J8+'2000 250 200 15 PP'!K8)</f>
        <v>3.9873384000000024E-7</v>
      </c>
      <c r="AA8">
        <f>ABS('2000 250 200 15 PP'!J8-2*'2000 250 200 15 PP'!K8+'2000 250 200 15 PP'!L8)</f>
        <v>2.1783651999999997E-7</v>
      </c>
      <c r="AB8">
        <f>ABS('2000 250 200 15 PP'!K8-2*'2000 250 200 15 PP'!L8+'2000 250 200 15 PP'!M8)</f>
        <v>1.2735842100000009E-7</v>
      </c>
      <c r="AC8">
        <f>ABS('2000 250 200 15 PP'!E8-3*'2000 250 200 15 PP'!F8+3*'2000 250 200 15 PP'!G8-'2000 250 200 15 PP'!H8)</f>
        <v>1.4722077790000006E-5</v>
      </c>
      <c r="AD8">
        <f>ABS('2000 250 200 15 PP'!F8-3*'2000 250 200 15 PP'!G8+3*'2000 250 200 15 PP'!H8-'2000 250 200 15 PP'!I8)</f>
        <v>3.1773060699999952E-6</v>
      </c>
      <c r="AE8">
        <f>ABS('2000 250 200 15 PP'!G8-3*'2000 250 200 15 PP'!H8+3*'2000 250 200 15 PP'!I8-'2000 250 200 15 PP'!J8)</f>
        <v>1.0129180700000032E-6</v>
      </c>
      <c r="AF8">
        <f>ABS('2000 250 200 15 PP'!H8-3*'2000 250 200 15 PP'!I8+3*'2000 250 200 15 PP'!J8-'2000 250 200 15 PP'!K8)</f>
        <v>3.9936856999999816E-7</v>
      </c>
      <c r="AG8">
        <f>ABS('2000 250 200 15 PP'!I8-3*'2000 250 200 15 PP'!J8+3*'2000 250 200 15 PP'!K8-'2000 250 200 15 PP'!L8)</f>
        <v>1.8089732000000048E-7</v>
      </c>
      <c r="AH8">
        <f>ABS('2000 250 200 15 PP'!J8-3*'2000 250 200 15 PP'!K8+3*'2000 250 200 15 PP'!L8-'2000 250 200 15 PP'!M8)</f>
        <v>9.0478098999999881E-8</v>
      </c>
      <c r="AI8">
        <f>ABS('2000 250 200 15 PP'!E8-4*'2000 250 200 15 PP'!F8+6*'2000 250 200 15 PP'!G8-4*'2000 250 200 15 PP'!H8+'2000 250 200 15 PP'!I8)</f>
        <v>1.1544771720000007E-5</v>
      </c>
      <c r="AJ8">
        <f>ABS('2000 250 200 15 PP'!F8-4*'2000 250 200 15 PP'!G8+6*'2000 250 200 15 PP'!H8-4*'2000 250 200 15 PP'!I8+'2000 250 200 15 PP'!J8)</f>
        <v>2.1643879999999946E-6</v>
      </c>
      <c r="AK8">
        <f>ABS('2000 250 200 15 PP'!G8-4*'2000 250 200 15 PP'!H8+6*'2000 250 200 15 PP'!I8-4*'2000 250 200 15 PP'!J8+'2000 250 200 15 PP'!K8)</f>
        <v>6.1354950000000415E-7</v>
      </c>
      <c r="AL8">
        <f>ABS('2000 250 200 15 PP'!H8-4*'2000 250 200 15 PP'!I8+6*'2000 250 200 15 PP'!J8-4*'2000 250 200 15 PP'!K8+'2000 250 200 15 PP'!L8)</f>
        <v>2.1847124999999873E-7</v>
      </c>
      <c r="AM8">
        <f>ABS('2000 250 200 15 PP'!I8-4*'2000 250 200 15 PP'!J8+6*'2000 250 200 15 PP'!K8-4*'2000 250 200 15 PP'!L8+'2000 250 200 15 PP'!M8)</f>
        <v>9.0419221000000812E-8</v>
      </c>
      <c r="AN8">
        <f>ABS('2000 250 200 15 PP'!E8-5*'2000 250 200 15 PP'!F8+10*'2000 250 200 15 PP'!G8-10*'2000 250 200 15 PP'!H8+5*'2000 250 200 15 PP'!I8-'2000 250 200 15 PP'!J8)</f>
        <v>9.3803837199999986E-6</v>
      </c>
      <c r="AO8">
        <f>ABS('2000 250 200 15 PP'!F8-5*'2000 250 200 15 PP'!G8+10*'2000 250 200 15 PP'!H8-10*'2000 250 200 15 PP'!I8+5*'2000 250 200 15 PP'!J8-'2000 250 200 15 PP'!K8)</f>
        <v>1.5508384999999989E-6</v>
      </c>
      <c r="AP8">
        <f>ABS('2000 250 200 15 PP'!G8-5*'2000 250 200 15 PP'!H8+10*'2000 250 200 15 PP'!I8-10*'2000 250 200 15 PP'!J8+5*'2000 250 200 15 PP'!K8-'2000 250 200 15 PP'!L8)</f>
        <v>3.9507825000000267E-7</v>
      </c>
      <c r="AQ8">
        <f>ABS('2000 250 200 15 PP'!H8-5*'2000 250 200 15 PP'!I8+10*'2000 250 200 15 PP'!J8-10*'2000 250 200 15 PP'!K8+5*'2000 250 200 15 PP'!L8-'2000 250 200 15 PP'!M8)</f>
        <v>1.2805202900000025E-7</v>
      </c>
      <c r="AR8">
        <f>ABS('2000 250 200 15 PP'!E8-6*'2000 250 200 15 PP'!F8+15*'2000 250 200 15 PP'!G8-20*'2000 250 200 15 PP'!H8+15*I8-6*'2000 250 200 15 PP'!J8+'2000 250 200 15 PP'!K8)</f>
        <v>7.8295452200000232E-6</v>
      </c>
      <c r="AS8">
        <f>ABS('2000 250 200 15 PP'!F8-6*'2000 250 200 15 PP'!G8+15*'2000 250 200 15 PP'!H8-20*'2000 250 200 15 PP'!I8+15*J8-6*'2000 250 200 15 PP'!K8+'2000 250 200 15 PP'!L8)</f>
        <v>1.1557602499999973E-6</v>
      </c>
      <c r="AT8">
        <f>ABS('2000 250 200 15 PP'!G8-6*'2000 250 200 15 PP'!H8+15*'2000 250 200 15 PP'!I8-20*'2000 250 200 15 PP'!J8+15*K8-6*'2000 250 200 15 PP'!L8+'2000 250 200 15 PP'!M8)</f>
        <v>2.6702622100000263E-7</v>
      </c>
      <c r="AU8">
        <f>ABS('2000 250 200 15 PP'!E8-7*'2000 250 200 15 PP'!F8+21*'2000 250 200 15 PP'!G8-35*'2000 250 200 15 PP'!H8+35*'2000 250 200 15 PP'!I8-21*'2000 250 200 15 PP'!J8+7*'2000 250 200 15 PP'!K8-'2000 250 200 15 PP'!L8)</f>
        <v>6.6737849700000159E-6</v>
      </c>
      <c r="AV8">
        <f>ABS('2000 250 200 15 PP'!F8-7*'2000 250 200 15 PP'!G8+21*'2000 250 200 15 PP'!H8-35*'2000 250 200 15 PP'!I8+35*'2000 250 200 15 PP'!J8-21*'2000 250 200 15 PP'!K8+7*'2000 250 200 15 PP'!L8-'2000 250 200 15 PP'!M8)</f>
        <v>8.8873402899998258E-7</v>
      </c>
      <c r="AW8">
        <f>ABS('2000 250 200 15 PP'!E8-8*'2000 250 200 15 PP'!F8+28*'2000 250 200 15 PP'!G8-56*'2000 250 200 15 PP'!H8+70*'2000 250 200 15 PP'!I8-56*'2000 250 200 15 PP'!J8+28*'2000 250 200 15 PP'!K8-8*'2000 250 200 15 PP'!L8+'2000 250 200 15 PP'!M8)</f>
        <v>5.7850509410000624E-6</v>
      </c>
      <c r="AX8">
        <f t="shared" si="9"/>
        <v>0.45420088919913676</v>
      </c>
      <c r="AY8">
        <f t="shared" si="9"/>
        <v>0.33821412073632362</v>
      </c>
      <c r="AZ8">
        <f t="shared" si="9"/>
        <v>0.27311908683407771</v>
      </c>
      <c r="BA8">
        <f t="shared" si="9"/>
        <v>0.23028581189506914</v>
      </c>
      <c r="BB8">
        <f t="shared" si="9"/>
        <v>0.19956414722178395</v>
      </c>
      <c r="BC8">
        <f t="shared" si="9"/>
        <v>0.17629644862330704</v>
      </c>
      <c r="BD8">
        <f t="shared" si="9"/>
        <v>0.15800262823709091</v>
      </c>
      <c r="BE8">
        <f t="shared" si="9"/>
        <v>0.14320754719950063</v>
      </c>
      <c r="BF8">
        <f t="shared" si="10"/>
        <v>0.27865212251066462</v>
      </c>
      <c r="BG8">
        <f t="shared" si="10"/>
        <v>0.16505951713297892</v>
      </c>
      <c r="BH8">
        <f t="shared" si="10"/>
        <v>0.11166934085404875</v>
      </c>
      <c r="BI8">
        <f t="shared" si="10"/>
        <v>8.1343737947058417E-2</v>
      </c>
      <c r="BJ8">
        <f t="shared" si="10"/>
        <v>6.2174800529854662E-2</v>
      </c>
      <c r="BK8">
        <f t="shared" si="10"/>
        <v>4.9179540139210123E-2</v>
      </c>
      <c r="BL8">
        <f t="shared" si="10"/>
        <v>3.9928704107457212E-2</v>
      </c>
      <c r="BM8">
        <f t="shared" si="11"/>
        <v>0.1948988011240898</v>
      </c>
      <c r="BN8">
        <f t="shared" si="11"/>
        <v>9.5627561947834033E-2</v>
      </c>
      <c r="BO8">
        <f t="shared" si="11"/>
        <v>5.5586127380217613E-2</v>
      </c>
      <c r="BP8">
        <f t="shared" si="11"/>
        <v>3.5609141284930534E-2</v>
      </c>
      <c r="BQ8">
        <f t="shared" si="11"/>
        <v>2.4334197218652397E-2</v>
      </c>
      <c r="BR8">
        <f t="shared" si="11"/>
        <v>1.7418265867812741E-2</v>
      </c>
      <c r="BS8">
        <f t="shared" si="12"/>
        <v>0.14698945691079349</v>
      </c>
      <c r="BT8">
        <f t="shared" si="12"/>
        <v>6.1434833100020819E-2</v>
      </c>
      <c r="BU8">
        <f t="shared" si="12"/>
        <v>3.1261507882878257E-2</v>
      </c>
      <c r="BV8">
        <f t="shared" si="12"/>
        <v>1.7854646073793903E-2</v>
      </c>
      <c r="BW8">
        <f t="shared" si="12"/>
        <v>1.1028217938833948E-2</v>
      </c>
      <c r="BX8">
        <f t="shared" si="13"/>
        <v>0.11645954196355589</v>
      </c>
      <c r="BY8">
        <f t="shared" si="13"/>
        <v>4.2332743148618096E-2</v>
      </c>
      <c r="BZ8">
        <f t="shared" si="13"/>
        <v>1.9134788257448927E-2</v>
      </c>
      <c r="CA8">
        <f t="shared" si="13"/>
        <v>9.8493036189372385E-3</v>
      </c>
      <c r="CB8">
        <f t="shared" si="14"/>
        <v>9.5540344688524903E-2</v>
      </c>
      <c r="CC8">
        <f t="shared" si="14"/>
        <v>3.0693200626226807E-2</v>
      </c>
      <c r="CD8">
        <f t="shared" si="14"/>
        <v>1.2470784328827079E-2</v>
      </c>
      <c r="CE8">
        <f t="shared" si="15"/>
        <v>8.0435240198886371E-2</v>
      </c>
      <c r="CF8">
        <f t="shared" si="15"/>
        <v>2.3131900134469346E-2</v>
      </c>
      <c r="CG8">
        <f t="shared" si="16"/>
        <v>6.9086839238082481E-2</v>
      </c>
      <c r="CH8" s="7">
        <v>250</v>
      </c>
      <c r="CI8" s="8">
        <v>250</v>
      </c>
      <c r="CJ8" s="8">
        <v>240</v>
      </c>
      <c r="CK8" s="8">
        <f t="shared" si="17"/>
        <v>1</v>
      </c>
      <c r="CL8" s="8">
        <f t="shared" si="18"/>
        <v>1</v>
      </c>
      <c r="CM8">
        <f t="shared" si="19"/>
        <v>0.04</v>
      </c>
      <c r="CN8">
        <f t="shared" si="24"/>
        <v>375</v>
      </c>
      <c r="CO8">
        <f t="shared" si="25"/>
        <v>500</v>
      </c>
      <c r="CP8">
        <f t="shared" si="25"/>
        <v>625</v>
      </c>
      <c r="CQ8">
        <f t="shared" si="25"/>
        <v>750</v>
      </c>
      <c r="CR8">
        <f t="shared" si="25"/>
        <v>875</v>
      </c>
      <c r="CS8">
        <f t="shared" si="25"/>
        <v>1000</v>
      </c>
      <c r="CT8">
        <f t="shared" si="25"/>
        <v>1125</v>
      </c>
      <c r="CU8">
        <f t="shared" si="25"/>
        <v>1250</v>
      </c>
      <c r="CV8">
        <f t="shared" si="26"/>
        <v>1.5</v>
      </c>
      <c r="CW8">
        <f t="shared" si="21"/>
        <v>2</v>
      </c>
      <c r="CX8">
        <f t="shared" si="21"/>
        <v>2.5</v>
      </c>
      <c r="CY8">
        <f t="shared" si="21"/>
        <v>3</v>
      </c>
      <c r="CZ8">
        <f t="shared" si="21"/>
        <v>3.5</v>
      </c>
      <c r="DA8">
        <f t="shared" si="21"/>
        <v>4</v>
      </c>
      <c r="DB8">
        <f t="shared" si="21"/>
        <v>4.5</v>
      </c>
      <c r="DC8">
        <f t="shared" si="21"/>
        <v>5</v>
      </c>
      <c r="DD8" s="11">
        <f t="shared" si="27"/>
        <v>2.6666666666666668E-2</v>
      </c>
      <c r="DE8" s="11">
        <f t="shared" si="22"/>
        <v>0.02</v>
      </c>
      <c r="DF8" s="11">
        <f t="shared" si="22"/>
        <v>1.6E-2</v>
      </c>
      <c r="DG8" s="11">
        <f t="shared" si="22"/>
        <v>1.3333333333333334E-2</v>
      </c>
      <c r="DH8" s="11">
        <f t="shared" si="22"/>
        <v>1.1428571428571429E-2</v>
      </c>
      <c r="DI8" s="11">
        <f t="shared" si="22"/>
        <v>0.01</v>
      </c>
      <c r="DJ8" s="11">
        <f t="shared" si="22"/>
        <v>8.8888888888888889E-3</v>
      </c>
      <c r="DK8" s="11">
        <f t="shared" si="22"/>
        <v>8.0000000000000002E-3</v>
      </c>
      <c r="DL8">
        <f t="shared" si="23"/>
        <v>10</v>
      </c>
      <c r="DM8">
        <f>ABS('2000 250 200 15 PP'!E8+'2000 250 200 15 PP'!F8)</f>
        <v>6.2323789699999992E-5</v>
      </c>
      <c r="DN8">
        <f>ABS('2000 250 200 15 PP'!F8+'2000 250 200 15 PP'!G8)</f>
        <v>2.541915264E-5</v>
      </c>
      <c r="DO8">
        <f>ABS('2000 250 200 15 PP'!G8+'2000 250 200 15 PP'!H8)</f>
        <v>1.3213246469999998E-5</v>
      </c>
      <c r="DP8">
        <f>ABS('2000 250 200 15 PP'!H8+'2000 250 200 15 PP'!I8)</f>
        <v>7.8066873299999997E-6</v>
      </c>
      <c r="DQ8">
        <f>ABS('2000 250 200 15 PP'!I8+'2000 250 200 15 PP'!J8)</f>
        <v>5.00925108E-6</v>
      </c>
      <c r="DR8">
        <f>ABS('2000 250 200 15 PP'!J8+'2000 250 200 15 PP'!K8)</f>
        <v>3.4086510799999996E-6</v>
      </c>
      <c r="DS8">
        <f>ABS('2000 250 200 15 PP'!K8+'2000 250 200 15 PP'!L8)</f>
        <v>2.4246214399999999E-6</v>
      </c>
      <c r="DT8">
        <f>ABS('2000 250 200 15 PP'!L8+'2000 250 200 15 PP'!M8)</f>
        <v>1.785786741E-6</v>
      </c>
    </row>
    <row r="9" spans="1:124">
      <c r="A9">
        <f>'2000 250 200 15'!A10</f>
        <v>6</v>
      </c>
      <c r="B9">
        <f t="shared" si="7"/>
        <v>-60</v>
      </c>
      <c r="C9">
        <f>'2000 250 200 15'!B10</f>
        <v>2E-3</v>
      </c>
      <c r="D9">
        <f t="shared" si="8"/>
        <v>-2.6989700043360187</v>
      </c>
      <c r="E9">
        <f>ABS('2000 250 200 15'!C143)</f>
        <v>4.53156612E-5</v>
      </c>
      <c r="F9">
        <f>ABS('2000 250 200 15'!C276)</f>
        <v>1.7008137199999998E-5</v>
      </c>
      <c r="G9">
        <f>ABS('2000 250 200 15'!C409)</f>
        <v>8.4110204499999999E-6</v>
      </c>
      <c r="H9">
        <f>ABS('2000 250 200 15'!C542)</f>
        <v>4.80222599E-6</v>
      </c>
      <c r="I9">
        <f>ABS('2000 250 200 15'!C675)</f>
        <v>3.0044589500000002E-6</v>
      </c>
      <c r="J9">
        <f>ABS('2000 250 200 15'!C808)</f>
        <v>2.0047933399999998E-6</v>
      </c>
      <c r="K9">
        <f>ABS('2000 250 200 15'!C941)</f>
        <v>1.4038585899999999E-6</v>
      </c>
      <c r="L9">
        <f>ABS('2000 250 200 15'!C1074)</f>
        <v>1.0207617800000001E-6</v>
      </c>
      <c r="M9">
        <f>ABS('2000 250 200 15'!C1207)</f>
        <v>7.65024319E-7</v>
      </c>
      <c r="N9">
        <f>ABS('2000 250 200 15 PP'!E9-'2000 250 200 15 PP'!F9)</f>
        <v>2.8307524000000002E-5</v>
      </c>
      <c r="O9">
        <f>ABS('2000 250 200 15 PP'!F9-'2000 250 200 15 PP'!G9)</f>
        <v>8.5971167499999985E-6</v>
      </c>
      <c r="P9">
        <f>ABS('2000 250 200 15 PP'!G9-'2000 250 200 15 PP'!H9)</f>
        <v>3.6087944599999999E-6</v>
      </c>
      <c r="Q9">
        <f>ABS('2000 250 200 15 PP'!H9-'2000 250 200 15 PP'!I9)</f>
        <v>1.7977670399999998E-6</v>
      </c>
      <c r="R9">
        <f>ABS('2000 250 200 15 PP'!I9-'2000 250 200 15 PP'!J9)</f>
        <v>9.9966561000000033E-7</v>
      </c>
      <c r="S9">
        <f>ABS('2000 250 200 15 PP'!J9-'2000 250 200 15 PP'!K9)</f>
        <v>6.0093474999999989E-7</v>
      </c>
      <c r="T9">
        <f>ABS('2000 250 200 15 PP'!K9-'2000 250 200 15 PP'!L9)</f>
        <v>3.8309680999999985E-7</v>
      </c>
      <c r="U9">
        <f>ABS('2000 250 200 15 PP'!L9-'2000 250 200 15 PP'!M9)</f>
        <v>2.5573746100000009E-7</v>
      </c>
      <c r="V9">
        <f>ABS('2000 250 200 15 PP'!E9-2*'2000 250 200 15 PP'!F9+'2000 250 200 15 PP'!G9)</f>
        <v>1.9710407250000005E-5</v>
      </c>
      <c r="W9">
        <f>ABS('2000 250 200 15 PP'!F9-2*'2000 250 200 15 PP'!G9+'2000 250 200 15 PP'!H9)</f>
        <v>4.9883222899999986E-6</v>
      </c>
      <c r="X9">
        <f>ABS('2000 250 200 15 PP'!G9-2*'2000 250 200 15 PP'!H9+'2000 250 200 15 PP'!I9)</f>
        <v>1.81102742E-6</v>
      </c>
      <c r="Y9">
        <f>ABS('2000 250 200 15 PP'!H9-2*'2000 250 200 15 PP'!I9+'2000 250 200 15 PP'!J9)</f>
        <v>7.981014299999995E-7</v>
      </c>
      <c r="Z9">
        <f>ABS('2000 250 200 15 PP'!I9-2*'2000 250 200 15 PP'!J9+'2000 250 200 15 PP'!K9)</f>
        <v>3.9873086000000044E-7</v>
      </c>
      <c r="AA9">
        <f>ABS('2000 250 200 15 PP'!J9-2*'2000 250 200 15 PP'!K9+'2000 250 200 15 PP'!L9)</f>
        <v>2.1783794000000004E-7</v>
      </c>
      <c r="AB9">
        <f>ABS('2000 250 200 15 PP'!K9-2*'2000 250 200 15 PP'!L9+'2000 250 200 15 PP'!M9)</f>
        <v>1.2735934899999975E-7</v>
      </c>
      <c r="AC9">
        <f>ABS('2000 250 200 15 PP'!E9-3*'2000 250 200 15 PP'!F9+3*'2000 250 200 15 PP'!G9-'2000 250 200 15 PP'!H9)</f>
        <v>1.4722084960000006E-5</v>
      </c>
      <c r="AD9">
        <f>ABS('2000 250 200 15 PP'!F9-3*'2000 250 200 15 PP'!G9+3*'2000 250 200 15 PP'!H9-'2000 250 200 15 PP'!I9)</f>
        <v>3.1772948699999994E-6</v>
      </c>
      <c r="AE9">
        <f>ABS('2000 250 200 15 PP'!G9-3*'2000 250 200 15 PP'!H9+3*'2000 250 200 15 PP'!I9-'2000 250 200 15 PP'!J9)</f>
        <v>1.0129259900000014E-6</v>
      </c>
      <c r="AF9">
        <f>ABS('2000 250 200 15 PP'!H9-3*'2000 250 200 15 PP'!I9+3*'2000 250 200 15 PP'!J9-'2000 250 200 15 PP'!K9)</f>
        <v>3.9937056999999906E-7</v>
      </c>
      <c r="AG9">
        <f>ABS('2000 250 200 15 PP'!I9-3*'2000 250 200 15 PP'!J9+3*'2000 250 200 15 PP'!K9-'2000 250 200 15 PP'!L9)</f>
        <v>1.8089292000000019E-7</v>
      </c>
      <c r="AH9">
        <f>ABS('2000 250 200 15 PP'!J9-3*'2000 250 200 15 PP'!K9+3*'2000 250 200 15 PP'!L9-'2000 250 200 15 PP'!M9)</f>
        <v>9.0478591000000289E-8</v>
      </c>
      <c r="AI9">
        <f>ABS('2000 250 200 15 PP'!E9-4*'2000 250 200 15 PP'!F9+6*'2000 250 200 15 PP'!G9-4*'2000 250 200 15 PP'!H9+'2000 250 200 15 PP'!I9)</f>
        <v>1.1544790090000003E-5</v>
      </c>
      <c r="AJ9">
        <f>ABS('2000 250 200 15 PP'!F9-4*'2000 250 200 15 PP'!G9+6*'2000 250 200 15 PP'!H9-4*'2000 250 200 15 PP'!I9+'2000 250 200 15 PP'!J9)</f>
        <v>2.1643688799999964E-6</v>
      </c>
      <c r="AK9">
        <f>ABS('2000 250 200 15 PP'!G9-4*'2000 250 200 15 PP'!H9+6*'2000 250 200 15 PP'!I9-4*'2000 250 200 15 PP'!J9+'2000 250 200 15 PP'!K9)</f>
        <v>6.1355542000000149E-7</v>
      </c>
      <c r="AL9">
        <f>ABS('2000 250 200 15 PP'!H9-4*'2000 250 200 15 PP'!I9+6*'2000 250 200 15 PP'!J9-4*'2000 250 200 15 PP'!K9+'2000 250 200 15 PP'!L9)</f>
        <v>2.1847764999999866E-7</v>
      </c>
      <c r="AM9">
        <f>ABS('2000 250 200 15 PP'!I9-4*'2000 250 200 15 PP'!J9+6*'2000 250 200 15 PP'!K9-4*'2000 250 200 15 PP'!L9+'2000 250 200 15 PP'!M9)</f>
        <v>9.0414328999999689E-8</v>
      </c>
      <c r="AN9">
        <f>ABS('2000 250 200 15 PP'!E9-5*'2000 250 200 15 PP'!F9+10*'2000 250 200 15 PP'!G9-10*'2000 250 200 15 PP'!H9+5*'2000 250 200 15 PP'!I9-'2000 250 200 15 PP'!J9)</f>
        <v>9.3804212100000064E-6</v>
      </c>
      <c r="AO9">
        <f>ABS('2000 250 200 15 PP'!F9-5*'2000 250 200 15 PP'!G9+10*'2000 250 200 15 PP'!H9-10*'2000 250 200 15 PP'!I9+5*'2000 250 200 15 PP'!J9-'2000 250 200 15 PP'!K9)</f>
        <v>1.5508134599999966E-6</v>
      </c>
      <c r="AP9">
        <f>ABS('2000 250 200 15 PP'!G9-5*'2000 250 200 15 PP'!H9+10*'2000 250 200 15 PP'!I9-10*'2000 250 200 15 PP'!J9+5*'2000 250 200 15 PP'!K9-'2000 250 200 15 PP'!L9)</f>
        <v>3.950777700000005E-7</v>
      </c>
      <c r="AQ9">
        <f>ABS('2000 250 200 15 PP'!H9-5*'2000 250 200 15 PP'!I9+10*'2000 250 200 15 PP'!J9-10*'2000 250 200 15 PP'!K9+5*'2000 250 200 15 PP'!L9-'2000 250 200 15 PP'!M9)</f>
        <v>1.2806332099999918E-7</v>
      </c>
      <c r="AR9">
        <f>ABS('2000 250 200 15 PP'!E9-6*'2000 250 200 15 PP'!F9+15*'2000 250 200 15 PP'!G9-20*'2000 250 200 15 PP'!H9+15*I9-6*'2000 250 200 15 PP'!J9+'2000 250 200 15 PP'!K9)</f>
        <v>7.8296077500000135E-6</v>
      </c>
      <c r="AS9">
        <f>ABS('2000 250 200 15 PP'!F9-6*'2000 250 200 15 PP'!G9+15*'2000 250 200 15 PP'!H9-20*'2000 250 200 15 PP'!I9+15*J9-6*'2000 250 200 15 PP'!K9+'2000 250 200 15 PP'!L9)</f>
        <v>1.1557356900000001E-6</v>
      </c>
      <c r="AT9">
        <f>ABS('2000 250 200 15 PP'!G9-6*'2000 250 200 15 PP'!H9+15*'2000 250 200 15 PP'!I9-20*'2000 250 200 15 PP'!J9+15*K9-6*'2000 250 200 15 PP'!L9+'2000 250 200 15 PP'!M9)</f>
        <v>2.6701444900000789E-7</v>
      </c>
      <c r="AU9">
        <f>ABS('2000 250 200 15 PP'!E9-7*'2000 250 200 15 PP'!F9+21*'2000 250 200 15 PP'!G9-35*'2000 250 200 15 PP'!H9+35*'2000 250 200 15 PP'!I9-21*'2000 250 200 15 PP'!J9+7*'2000 250 200 15 PP'!K9-'2000 250 200 15 PP'!L9)</f>
        <v>6.6738720600000199E-6</v>
      </c>
      <c r="AV9">
        <f>ABS('2000 250 200 15 PP'!F9-7*'2000 250 200 15 PP'!G9+21*'2000 250 200 15 PP'!H9-35*'2000 250 200 15 PP'!I9+35*'2000 250 200 15 PP'!J9-21*'2000 250 200 15 PP'!K9+7*'2000 250 200 15 PP'!L9-'2000 250 200 15 PP'!M9)</f>
        <v>8.8872124099997716E-7</v>
      </c>
      <c r="AW9">
        <f>ABS('2000 250 200 15 PP'!E9-8*'2000 250 200 15 PP'!F9+28*'2000 250 200 15 PP'!G9-56*'2000 250 200 15 PP'!H9+70*'2000 250 200 15 PP'!I9-56*'2000 250 200 15 PP'!J9+28*'2000 250 200 15 PP'!K9-8*'2000 250 200 15 PP'!L9+'2000 250 200 15 PP'!M9)</f>
        <v>5.785150819000048E-6</v>
      </c>
      <c r="AX9">
        <f t="shared" si="9"/>
        <v>0.45420087874490017</v>
      </c>
      <c r="AY9">
        <f t="shared" si="9"/>
        <v>0.33821406941862214</v>
      </c>
      <c r="AZ9">
        <f t="shared" si="9"/>
        <v>0.27311943937375016</v>
      </c>
      <c r="BA9">
        <f t="shared" si="9"/>
        <v>0.23028558905824109</v>
      </c>
      <c r="BB9">
        <f t="shared" si="9"/>
        <v>0.19956383750038678</v>
      </c>
      <c r="BC9">
        <f t="shared" si="9"/>
        <v>0.17629689459081846</v>
      </c>
      <c r="BD9">
        <f t="shared" si="9"/>
        <v>0.15800280107355522</v>
      </c>
      <c r="BE9">
        <f t="shared" si="9"/>
        <v>0.14320721901867603</v>
      </c>
      <c r="BF9">
        <f t="shared" si="10"/>
        <v>0.27865212027753722</v>
      </c>
      <c r="BG9">
        <f t="shared" si="10"/>
        <v>0.16505936159050061</v>
      </c>
      <c r="BH9">
        <f t="shared" si="10"/>
        <v>0.11166976933226927</v>
      </c>
      <c r="BI9">
        <f t="shared" si="10"/>
        <v>8.1343647432504884E-2</v>
      </c>
      <c r="BJ9">
        <f t="shared" si="10"/>
        <v>6.2174328100810951E-2</v>
      </c>
      <c r="BK9">
        <f t="shared" si="10"/>
        <v>4.9179858613838993E-2</v>
      </c>
      <c r="BL9">
        <f t="shared" si="10"/>
        <v>3.9929008218131265E-2</v>
      </c>
      <c r="BM9">
        <f t="shared" si="11"/>
        <v>0.1948988736742856</v>
      </c>
      <c r="BN9">
        <f t="shared" si="11"/>
        <v>9.5627217320179314E-2</v>
      </c>
      <c r="BO9">
        <f t="shared" si="11"/>
        <v>5.5586558408282652E-2</v>
      </c>
      <c r="BP9">
        <f t="shared" si="11"/>
        <v>3.5609324501725735E-2</v>
      </c>
      <c r="BQ9">
        <f t="shared" si="11"/>
        <v>2.4333604875066583E-2</v>
      </c>
      <c r="BR9">
        <f t="shared" si="11"/>
        <v>1.7418359887030676E-2</v>
      </c>
      <c r="BS9">
        <f t="shared" si="12"/>
        <v>0.14698967466764881</v>
      </c>
      <c r="BT9">
        <f t="shared" si="12"/>
        <v>6.143428362463841E-2</v>
      </c>
      <c r="BU9">
        <f t="shared" si="12"/>
        <v>3.1261808291585792E-2</v>
      </c>
      <c r="BV9">
        <f t="shared" si="12"/>
        <v>1.7855172326515907E-2</v>
      </c>
      <c r="BW9">
        <f t="shared" si="12"/>
        <v>1.1027621060684105E-2</v>
      </c>
      <c r="BX9">
        <f t="shared" si="13"/>
        <v>0.11645999312495034</v>
      </c>
      <c r="BY9">
        <f t="shared" si="13"/>
        <v>4.2332055630066236E-2</v>
      </c>
      <c r="BZ9">
        <f t="shared" si="13"/>
        <v>1.9134764907710565E-2</v>
      </c>
      <c r="CA9">
        <f t="shared" si="13"/>
        <v>9.8501738123202547E-3</v>
      </c>
      <c r="CB9">
        <f t="shared" si="14"/>
        <v>9.5541096672854667E-2</v>
      </c>
      <c r="CC9">
        <f t="shared" si="14"/>
        <v>3.0692546102786721E-2</v>
      </c>
      <c r="CD9">
        <f t="shared" si="14"/>
        <v>1.2470234472793296E-2</v>
      </c>
      <c r="CE9">
        <f t="shared" si="15"/>
        <v>8.0436281303024285E-2</v>
      </c>
      <c r="CF9">
        <f t="shared" si="15"/>
        <v>2.3131565586756216E-2</v>
      </c>
      <c r="CG9">
        <f t="shared" si="16"/>
        <v>6.908802472784005E-2</v>
      </c>
      <c r="CH9" s="7">
        <v>250</v>
      </c>
      <c r="CI9" s="8">
        <v>250</v>
      </c>
      <c r="CJ9" s="8">
        <v>240</v>
      </c>
      <c r="CK9" s="8">
        <f t="shared" si="17"/>
        <v>1</v>
      </c>
      <c r="CL9" s="8">
        <f t="shared" si="18"/>
        <v>1</v>
      </c>
      <c r="CM9">
        <f t="shared" si="19"/>
        <v>0.04</v>
      </c>
      <c r="CN9">
        <f t="shared" si="24"/>
        <v>375</v>
      </c>
      <c r="CO9">
        <f t="shared" si="25"/>
        <v>500</v>
      </c>
      <c r="CP9">
        <f t="shared" si="25"/>
        <v>625</v>
      </c>
      <c r="CQ9">
        <f t="shared" si="25"/>
        <v>750</v>
      </c>
      <c r="CR9">
        <f t="shared" si="25"/>
        <v>875</v>
      </c>
      <c r="CS9">
        <f t="shared" si="25"/>
        <v>1000</v>
      </c>
      <c r="CT9">
        <f t="shared" si="25"/>
        <v>1125</v>
      </c>
      <c r="CU9">
        <f t="shared" si="25"/>
        <v>1250</v>
      </c>
      <c r="CV9">
        <f t="shared" si="26"/>
        <v>1.5</v>
      </c>
      <c r="CW9">
        <f t="shared" si="21"/>
        <v>2</v>
      </c>
      <c r="CX9">
        <f t="shared" si="21"/>
        <v>2.5</v>
      </c>
      <c r="CY9">
        <f t="shared" si="21"/>
        <v>3</v>
      </c>
      <c r="CZ9">
        <f t="shared" si="21"/>
        <v>3.5</v>
      </c>
      <c r="DA9">
        <f t="shared" si="21"/>
        <v>4</v>
      </c>
      <c r="DB9">
        <f t="shared" si="21"/>
        <v>4.5</v>
      </c>
      <c r="DC9">
        <f t="shared" si="21"/>
        <v>5</v>
      </c>
      <c r="DD9" s="11">
        <f t="shared" si="27"/>
        <v>2.6666666666666668E-2</v>
      </c>
      <c r="DE9" s="11">
        <f t="shared" si="22"/>
        <v>0.02</v>
      </c>
      <c r="DF9" s="11">
        <f t="shared" si="22"/>
        <v>1.6E-2</v>
      </c>
      <c r="DG9" s="11">
        <f t="shared" si="22"/>
        <v>1.3333333333333334E-2</v>
      </c>
      <c r="DH9" s="11">
        <f t="shared" si="22"/>
        <v>1.1428571428571429E-2</v>
      </c>
      <c r="DI9" s="11">
        <f t="shared" si="22"/>
        <v>0.01</v>
      </c>
      <c r="DJ9" s="11">
        <f t="shared" si="22"/>
        <v>8.8888888888888889E-3</v>
      </c>
      <c r="DK9" s="11">
        <f t="shared" si="22"/>
        <v>8.0000000000000002E-3</v>
      </c>
      <c r="DL9">
        <f t="shared" si="23"/>
        <v>10</v>
      </c>
      <c r="DM9">
        <f>ABS('2000 250 200 15 PP'!E9+'2000 250 200 15 PP'!F9)</f>
        <v>6.2323798399999995E-5</v>
      </c>
      <c r="DN9">
        <f>ABS('2000 250 200 15 PP'!F9+'2000 250 200 15 PP'!G9)</f>
        <v>2.5419157649999997E-5</v>
      </c>
      <c r="DO9">
        <f>ABS('2000 250 200 15 PP'!G9+'2000 250 200 15 PP'!H9)</f>
        <v>1.3213246439999999E-5</v>
      </c>
      <c r="DP9">
        <f>ABS('2000 250 200 15 PP'!H9+'2000 250 200 15 PP'!I9)</f>
        <v>7.806684940000001E-6</v>
      </c>
      <c r="DQ9">
        <f>ABS('2000 250 200 15 PP'!I9+'2000 250 200 15 PP'!J9)</f>
        <v>5.00925229E-6</v>
      </c>
      <c r="DR9">
        <f>ABS('2000 250 200 15 PP'!J9+'2000 250 200 15 PP'!K9)</f>
        <v>3.40865193E-6</v>
      </c>
      <c r="DS9">
        <f>ABS('2000 250 200 15 PP'!K9+'2000 250 200 15 PP'!L9)</f>
        <v>2.42462037E-6</v>
      </c>
      <c r="DT9">
        <f>ABS('2000 250 200 15 PP'!L9+'2000 250 200 15 PP'!M9)</f>
        <v>1.785786099E-6</v>
      </c>
    </row>
    <row r="10" spans="1:124">
      <c r="A10">
        <f>'2000 250 200 15'!A11</f>
        <v>7</v>
      </c>
      <c r="B10">
        <f t="shared" si="7"/>
        <v>-70</v>
      </c>
      <c r="C10">
        <f>'2000 250 200 15'!B11</f>
        <v>2.245E-3</v>
      </c>
      <c r="D10">
        <f t="shared" si="8"/>
        <v>-2.648783654660658</v>
      </c>
      <c r="E10">
        <f>ABS('2000 250 200 15'!C144)</f>
        <v>4.53157207E-5</v>
      </c>
      <c r="F10">
        <f>ABS('2000 250 200 15'!C277)</f>
        <v>1.7008151099999998E-5</v>
      </c>
      <c r="G10">
        <f>ABS('2000 250 200 15'!C410)</f>
        <v>8.4110246700000004E-6</v>
      </c>
      <c r="H10">
        <f>ABS('2000 250 200 15'!C543)</f>
        <v>4.8022186400000002E-6</v>
      </c>
      <c r="I10">
        <f>ABS('2000 250 200 15'!C676)</f>
        <v>3.00446277E-6</v>
      </c>
      <c r="J10">
        <f>ABS('2000 250 200 15'!C809)</f>
        <v>2.0047972300000002E-6</v>
      </c>
      <c r="K10">
        <f>ABS('2000 250 200 15'!C942)</f>
        <v>1.40385529E-6</v>
      </c>
      <c r="L10">
        <f>ABS('2000 250 200 15'!C1075)</f>
        <v>1.02075902E-6</v>
      </c>
      <c r="M10">
        <f>ABS('2000 250 200 15'!C1208)</f>
        <v>7.6502517600000004E-7</v>
      </c>
      <c r="N10">
        <f>ABS('2000 250 200 15 PP'!E10-'2000 250 200 15 PP'!F10)</f>
        <v>2.8307569600000001E-5</v>
      </c>
      <c r="O10">
        <f>ABS('2000 250 200 15 PP'!F10-'2000 250 200 15 PP'!G10)</f>
        <v>8.5971264299999981E-6</v>
      </c>
      <c r="P10">
        <f>ABS('2000 250 200 15 PP'!G10-'2000 250 200 15 PP'!H10)</f>
        <v>3.6088060300000001E-6</v>
      </c>
      <c r="Q10">
        <f>ABS('2000 250 200 15 PP'!H10-'2000 250 200 15 PP'!I10)</f>
        <v>1.7977558700000002E-6</v>
      </c>
      <c r="R10">
        <f>ABS('2000 250 200 15 PP'!I10-'2000 250 200 15 PP'!J10)</f>
        <v>9.9966553999999987E-7</v>
      </c>
      <c r="S10">
        <f>ABS('2000 250 200 15 PP'!J10-'2000 250 200 15 PP'!K10)</f>
        <v>6.0094194000000014E-7</v>
      </c>
      <c r="T10">
        <f>ABS('2000 250 200 15 PP'!K10-'2000 250 200 15 PP'!L10)</f>
        <v>3.8309627E-7</v>
      </c>
      <c r="U10">
        <f>ABS('2000 250 200 15 PP'!L10-'2000 250 200 15 PP'!M10)</f>
        <v>2.55733844E-7</v>
      </c>
      <c r="V10">
        <f>ABS('2000 250 200 15 PP'!E10-2*'2000 250 200 15 PP'!F10+'2000 250 200 15 PP'!G10)</f>
        <v>1.9710443170000005E-5</v>
      </c>
      <c r="W10">
        <f>ABS('2000 250 200 15 PP'!F10-2*'2000 250 200 15 PP'!G10+'2000 250 200 15 PP'!H10)</f>
        <v>4.9883203999999979E-6</v>
      </c>
      <c r="X10">
        <f>ABS('2000 250 200 15 PP'!G10-2*'2000 250 200 15 PP'!H10+'2000 250 200 15 PP'!I10)</f>
        <v>1.81105016E-6</v>
      </c>
      <c r="Y10">
        <f>ABS('2000 250 200 15 PP'!H10-2*'2000 250 200 15 PP'!I10+'2000 250 200 15 PP'!J10)</f>
        <v>7.9809033000000032E-7</v>
      </c>
      <c r="Z10">
        <f>ABS('2000 250 200 15 PP'!I10-2*'2000 250 200 15 PP'!J10+'2000 250 200 15 PP'!K10)</f>
        <v>3.9872359999999973E-7</v>
      </c>
      <c r="AA10">
        <f>ABS('2000 250 200 15 PP'!J10-2*'2000 250 200 15 PP'!K10+'2000 250 200 15 PP'!L10)</f>
        <v>2.1784567000000013E-7</v>
      </c>
      <c r="AB10">
        <f>ABS('2000 250 200 15 PP'!K10-2*'2000 250 200 15 PP'!L10+'2000 250 200 15 PP'!M10)</f>
        <v>1.2736242600000001E-7</v>
      </c>
      <c r="AC10">
        <f>ABS('2000 250 200 15 PP'!E10-3*'2000 250 200 15 PP'!F10+3*'2000 250 200 15 PP'!G10-'2000 250 200 15 PP'!H10)</f>
        <v>1.4722122769999999E-5</v>
      </c>
      <c r="AD10">
        <f>ABS('2000 250 200 15 PP'!F10-3*'2000 250 200 15 PP'!G10+3*'2000 250 200 15 PP'!H10-'2000 250 200 15 PP'!I10)</f>
        <v>3.1772702399999988E-6</v>
      </c>
      <c r="AE10">
        <f>ABS('2000 250 200 15 PP'!G10-3*'2000 250 200 15 PP'!H10+3*'2000 250 200 15 PP'!I10-'2000 250 200 15 PP'!J10)</f>
        <v>1.0129598299999996E-6</v>
      </c>
      <c r="AF10">
        <f>ABS('2000 250 200 15 PP'!H10-3*'2000 250 200 15 PP'!I10+3*'2000 250 200 15 PP'!J10-'2000 250 200 15 PP'!K10)</f>
        <v>3.9936673000000143E-7</v>
      </c>
      <c r="AG10">
        <f>ABS('2000 250 200 15 PP'!I10-3*'2000 250 200 15 PP'!J10+3*'2000 250 200 15 PP'!K10-'2000 250 200 15 PP'!L10)</f>
        <v>1.8087792999999918E-7</v>
      </c>
      <c r="AH10">
        <f>ABS('2000 250 200 15 PP'!J10-3*'2000 250 200 15 PP'!K10+3*'2000 250 200 15 PP'!L10-'2000 250 200 15 PP'!M10)</f>
        <v>9.0483244000000545E-8</v>
      </c>
      <c r="AI10">
        <f>ABS('2000 250 200 15 PP'!E10-4*'2000 250 200 15 PP'!F10+6*'2000 250 200 15 PP'!G10-4*'2000 250 200 15 PP'!H10+'2000 250 200 15 PP'!I10)</f>
        <v>1.1544852530000005E-5</v>
      </c>
      <c r="AJ10">
        <f>ABS('2000 250 200 15 PP'!F10-4*'2000 250 200 15 PP'!G10+6*'2000 250 200 15 PP'!H10-4*'2000 250 200 15 PP'!I10+'2000 250 200 15 PP'!J10)</f>
        <v>2.1643104099999967E-6</v>
      </c>
      <c r="AK10">
        <f>ABS('2000 250 200 15 PP'!G10-4*'2000 250 200 15 PP'!H10+6*'2000 250 200 15 PP'!I10-4*'2000 250 200 15 PP'!J10+'2000 250 200 15 PP'!K10)</f>
        <v>6.1359309999999735E-7</v>
      </c>
      <c r="AL10">
        <f>ABS('2000 250 200 15 PP'!H10-4*'2000 250 200 15 PP'!I10+6*'2000 250 200 15 PP'!J10-4*'2000 250 200 15 PP'!K10+'2000 250 200 15 PP'!L10)</f>
        <v>2.1848880000000099E-7</v>
      </c>
      <c r="AM10">
        <f>ABS('2000 250 200 15 PP'!I10-4*'2000 250 200 15 PP'!J10+6*'2000 250 200 15 PP'!K10-4*'2000 250 200 15 PP'!L10+'2000 250 200 15 PP'!M10)</f>
        <v>9.0394685999998632E-8</v>
      </c>
      <c r="AN10">
        <f>ABS('2000 250 200 15 PP'!E10-5*'2000 250 200 15 PP'!F10+10*'2000 250 200 15 PP'!G10-10*'2000 250 200 15 PP'!H10+5*'2000 250 200 15 PP'!I10-'2000 250 200 15 PP'!J10)</f>
        <v>9.3805421200000158E-6</v>
      </c>
      <c r="AO10">
        <f>ABS('2000 250 200 15 PP'!F10-5*'2000 250 200 15 PP'!G10+10*'2000 250 200 15 PP'!H10-10*'2000 250 200 15 PP'!I10+5*'2000 250 200 15 PP'!J10-'2000 250 200 15 PP'!K10)</f>
        <v>1.5507173099999968E-6</v>
      </c>
      <c r="AP10">
        <f>ABS('2000 250 200 15 PP'!G10-5*'2000 250 200 15 PP'!H10+10*'2000 250 200 15 PP'!I10-10*'2000 250 200 15 PP'!J10+5*'2000 250 200 15 PP'!K10-'2000 250 200 15 PP'!L10)</f>
        <v>3.9510430000000272E-7</v>
      </c>
      <c r="AQ10">
        <f>ABS('2000 250 200 15 PP'!H10-5*'2000 250 200 15 PP'!I10+10*'2000 250 200 15 PP'!J10-10*'2000 250 200 15 PP'!K10+5*'2000 250 200 15 PP'!L10-'2000 250 200 15 PP'!M10)</f>
        <v>1.2809411399999854E-7</v>
      </c>
      <c r="AR10">
        <f>ABS('2000 250 200 15 PP'!E10-6*'2000 250 200 15 PP'!F10+15*'2000 250 200 15 PP'!G10-20*'2000 250 200 15 PP'!H10+15*I10-6*'2000 250 200 15 PP'!J10+'2000 250 200 15 PP'!K10)</f>
        <v>7.8298248099999907E-6</v>
      </c>
      <c r="AS10">
        <f>ABS('2000 250 200 15 PP'!F10-6*'2000 250 200 15 PP'!G10+15*'2000 250 200 15 PP'!H10-20*'2000 250 200 15 PP'!I10+15*J10-6*'2000 250 200 15 PP'!K10+'2000 250 200 15 PP'!L10)</f>
        <v>1.1556130100000021E-6</v>
      </c>
      <c r="AT10">
        <f>ABS('2000 250 200 15 PP'!G10-6*'2000 250 200 15 PP'!H10+15*'2000 250 200 15 PP'!I10-20*'2000 250 200 15 PP'!J10+15*K10-6*'2000 250 200 15 PP'!L10+'2000 250 200 15 PP'!M10)</f>
        <v>2.6701018600000206E-7</v>
      </c>
      <c r="AU10">
        <f>ABS('2000 250 200 15 PP'!E10-7*'2000 250 200 15 PP'!F10+21*'2000 250 200 15 PP'!G10-35*'2000 250 200 15 PP'!H10+35*'2000 250 200 15 PP'!I10-21*'2000 250 200 15 PP'!J10+7*'2000 250 200 15 PP'!K10-'2000 250 200 15 PP'!L10)</f>
        <v>6.6742118000000042E-6</v>
      </c>
      <c r="AV10">
        <f>ABS('2000 250 200 15 PP'!F10-7*'2000 250 200 15 PP'!G10+21*'2000 250 200 15 PP'!H10-35*'2000 250 200 15 PP'!I10+35*'2000 250 200 15 PP'!J10-21*'2000 250 200 15 PP'!K10+7*'2000 250 200 15 PP'!L10-'2000 250 200 15 PP'!M10)</f>
        <v>8.8860282400001062E-7</v>
      </c>
      <c r="AW10">
        <f>ABS('2000 250 200 15 PP'!E10-8*'2000 250 200 15 PP'!F10+28*'2000 250 200 15 PP'!G10-56*'2000 250 200 15 PP'!H10+70*'2000 250 200 15 PP'!I10-56*'2000 250 200 15 PP'!J10+28*'2000 250 200 15 PP'!K10-8*'2000 250 200 15 PP'!L10+'2000 250 200 15 PP'!M10)</f>
        <v>5.7856089759999599E-6</v>
      </c>
      <c r="AX10">
        <f t="shared" si="9"/>
        <v>0.45420107548581412</v>
      </c>
      <c r="AY10">
        <f t="shared" si="9"/>
        <v>0.33821420913837913</v>
      </c>
      <c r="AZ10">
        <f t="shared" si="9"/>
        <v>0.27312037970789477</v>
      </c>
      <c r="BA10">
        <f t="shared" si="9"/>
        <v>0.23028426236238583</v>
      </c>
      <c r="BB10">
        <f t="shared" si="9"/>
        <v>0.19956351636768702</v>
      </c>
      <c r="BC10">
        <f t="shared" si="9"/>
        <v>0.17629897341369372</v>
      </c>
      <c r="BD10">
        <f t="shared" si="9"/>
        <v>0.15800297326464266</v>
      </c>
      <c r="BE10">
        <f t="shared" si="9"/>
        <v>0.14320534618506611</v>
      </c>
      <c r="BF10">
        <f t="shared" si="10"/>
        <v>0.27865232231391723</v>
      </c>
      <c r="BG10">
        <f t="shared" si="10"/>
        <v>0.16505924022980906</v>
      </c>
      <c r="BH10">
        <f t="shared" si="10"/>
        <v>0.1116711667523327</v>
      </c>
      <c r="BI10">
        <f t="shared" si="10"/>
        <v>8.1342513119918511E-2</v>
      </c>
      <c r="BJ10">
        <f t="shared" si="10"/>
        <v>6.2173153291307771E-2</v>
      </c>
      <c r="BK10">
        <f t="shared" si="10"/>
        <v>4.9181627860210096E-2</v>
      </c>
      <c r="BL10">
        <f t="shared" si="10"/>
        <v>3.9930038036906847E-2</v>
      </c>
      <c r="BM10">
        <f t="shared" si="11"/>
        <v>0.19489919291412031</v>
      </c>
      <c r="BN10">
        <f t="shared" si="11"/>
        <v>9.5626434038623628E-2</v>
      </c>
      <c r="BO10">
        <f t="shared" si="11"/>
        <v>5.558840148181593E-2</v>
      </c>
      <c r="BP10">
        <f t="shared" si="11"/>
        <v>3.5608991448014903E-2</v>
      </c>
      <c r="BQ10">
        <f t="shared" si="11"/>
        <v>2.433158302887679E-2</v>
      </c>
      <c r="BR10">
        <f t="shared" si="11"/>
        <v>1.7419260055915663E-2</v>
      </c>
      <c r="BS10">
        <f t="shared" si="12"/>
        <v>0.14699033100199294</v>
      </c>
      <c r="BT10">
        <f t="shared" si="12"/>
        <v>6.1432591765473166E-2</v>
      </c>
      <c r="BU10">
        <f t="shared" si="12"/>
        <v>3.1263726119831386E-2</v>
      </c>
      <c r="BV10">
        <f t="shared" si="12"/>
        <v>1.7856091882662673E-2</v>
      </c>
      <c r="BW10">
        <f t="shared" si="12"/>
        <v>1.1025221879393905E-2</v>
      </c>
      <c r="BX10">
        <f t="shared" si="13"/>
        <v>0.11646138149841337</v>
      </c>
      <c r="BY10">
        <f t="shared" si="13"/>
        <v>4.2329413514711159E-2</v>
      </c>
      <c r="BZ10">
        <f t="shared" si="13"/>
        <v>1.9136051204420017E-2</v>
      </c>
      <c r="CA10">
        <f t="shared" si="13"/>
        <v>9.8525459701679311E-3</v>
      </c>
      <c r="CB10">
        <f t="shared" si="14"/>
        <v>9.5543658288482283E-2</v>
      </c>
      <c r="CC10">
        <f t="shared" si="14"/>
        <v>3.0689278002316224E-2</v>
      </c>
      <c r="CD10">
        <f t="shared" si="14"/>
        <v>1.2470035742984218E-2</v>
      </c>
      <c r="CE10">
        <f t="shared" si="15"/>
        <v>8.0440306264338707E-2</v>
      </c>
      <c r="CF10">
        <f t="shared" si="15"/>
        <v>2.3128475445954998E-2</v>
      </c>
      <c r="CG10">
        <f t="shared" si="16"/>
        <v>6.9093436126781413E-2</v>
      </c>
      <c r="CH10" s="7">
        <v>250</v>
      </c>
      <c r="CI10" s="8">
        <v>250</v>
      </c>
      <c r="CJ10" s="8">
        <v>240</v>
      </c>
      <c r="CK10" s="8">
        <f t="shared" si="17"/>
        <v>1</v>
      </c>
      <c r="CL10" s="8">
        <f t="shared" si="18"/>
        <v>1</v>
      </c>
      <c r="CM10">
        <f t="shared" si="19"/>
        <v>0.04</v>
      </c>
      <c r="CN10">
        <f t="shared" si="24"/>
        <v>375</v>
      </c>
      <c r="CO10">
        <f t="shared" si="25"/>
        <v>500</v>
      </c>
      <c r="CP10">
        <f t="shared" si="25"/>
        <v>625</v>
      </c>
      <c r="CQ10">
        <f t="shared" si="25"/>
        <v>750</v>
      </c>
      <c r="CR10">
        <f t="shared" si="25"/>
        <v>875</v>
      </c>
      <c r="CS10">
        <f t="shared" si="25"/>
        <v>1000</v>
      </c>
      <c r="CT10">
        <f t="shared" si="25"/>
        <v>1125</v>
      </c>
      <c r="CU10">
        <f t="shared" si="25"/>
        <v>1250</v>
      </c>
      <c r="CV10">
        <f t="shared" si="26"/>
        <v>1.5</v>
      </c>
      <c r="CW10">
        <f t="shared" si="21"/>
        <v>2</v>
      </c>
      <c r="CX10">
        <f t="shared" si="21"/>
        <v>2.5</v>
      </c>
      <c r="CY10">
        <f t="shared" si="21"/>
        <v>3</v>
      </c>
      <c r="CZ10">
        <f t="shared" si="21"/>
        <v>3.5</v>
      </c>
      <c r="DA10">
        <f t="shared" si="21"/>
        <v>4</v>
      </c>
      <c r="DB10">
        <f t="shared" si="21"/>
        <v>4.5</v>
      </c>
      <c r="DC10">
        <f t="shared" si="21"/>
        <v>5</v>
      </c>
      <c r="DD10" s="11">
        <f t="shared" si="27"/>
        <v>2.6666666666666668E-2</v>
      </c>
      <c r="DE10" s="11">
        <f t="shared" si="22"/>
        <v>0.02</v>
      </c>
      <c r="DF10" s="11">
        <f t="shared" si="22"/>
        <v>1.6E-2</v>
      </c>
      <c r="DG10" s="11">
        <f t="shared" si="22"/>
        <v>1.3333333333333334E-2</v>
      </c>
      <c r="DH10" s="11">
        <f t="shared" si="22"/>
        <v>1.1428571428571429E-2</v>
      </c>
      <c r="DI10" s="11">
        <f t="shared" si="22"/>
        <v>0.01</v>
      </c>
      <c r="DJ10" s="11">
        <f t="shared" si="22"/>
        <v>8.8888888888888889E-3</v>
      </c>
      <c r="DK10" s="11">
        <f t="shared" si="22"/>
        <v>8.0000000000000002E-3</v>
      </c>
      <c r="DL10">
        <f t="shared" si="23"/>
        <v>10</v>
      </c>
      <c r="DM10">
        <f>ABS('2000 250 200 15 PP'!E10+'2000 250 200 15 PP'!F10)</f>
        <v>6.2323871799999995E-5</v>
      </c>
      <c r="DN10">
        <f>ABS('2000 250 200 15 PP'!F10+'2000 250 200 15 PP'!G10)</f>
        <v>2.5419175769999997E-5</v>
      </c>
      <c r="DO10">
        <f>ABS('2000 250 200 15 PP'!G10+'2000 250 200 15 PP'!H10)</f>
        <v>1.321324331E-5</v>
      </c>
      <c r="DP10">
        <f>ABS('2000 250 200 15 PP'!H10+'2000 250 200 15 PP'!I10)</f>
        <v>7.8066814100000003E-6</v>
      </c>
      <c r="DQ10">
        <f>ABS('2000 250 200 15 PP'!I10+'2000 250 200 15 PP'!J10)</f>
        <v>5.0092600000000002E-6</v>
      </c>
      <c r="DR10">
        <f>ABS('2000 250 200 15 PP'!J10+'2000 250 200 15 PP'!K10)</f>
        <v>3.4086525200000002E-6</v>
      </c>
      <c r="DS10">
        <f>ABS('2000 250 200 15 PP'!K10+'2000 250 200 15 PP'!L10)</f>
        <v>2.4246143100000001E-6</v>
      </c>
      <c r="DT10">
        <f>ABS('2000 250 200 15 PP'!L10+'2000 250 200 15 PP'!M10)</f>
        <v>1.7857841960000002E-6</v>
      </c>
    </row>
    <row r="11" spans="1:124">
      <c r="A11">
        <f>'2000 250 200 15'!A12</f>
        <v>8</v>
      </c>
      <c r="B11">
        <f t="shared" si="7"/>
        <v>-80</v>
      </c>
      <c r="C11">
        <f>'2000 250 200 15'!B12</f>
        <v>2.5200000000000001E-3</v>
      </c>
      <c r="D11">
        <f t="shared" si="8"/>
        <v>-2.5985994592184558</v>
      </c>
      <c r="E11">
        <f>ABS('2000 250 200 15'!C145)</f>
        <v>4.5315808700000001E-5</v>
      </c>
      <c r="F11">
        <f>ABS('2000 250 200 15'!C278)</f>
        <v>1.70081703E-5</v>
      </c>
      <c r="G11">
        <f>ABS('2000 250 200 15'!C411)</f>
        <v>8.4110291599999995E-6</v>
      </c>
      <c r="H11">
        <f>ABS('2000 250 200 15'!C544)</f>
        <v>4.80220929E-6</v>
      </c>
      <c r="I11">
        <f>ABS('2000 250 200 15'!C677)</f>
        <v>3.0044688099999999E-6</v>
      </c>
      <c r="J11">
        <f>ABS('2000 250 200 15'!C810)</f>
        <v>2.0048021800000001E-6</v>
      </c>
      <c r="K11">
        <f>ABS('2000 250 200 15'!C943)</f>
        <v>1.4038504699999999E-6</v>
      </c>
      <c r="L11">
        <f>ABS('2000 250 200 15'!C1076)</f>
        <v>1.0207553000000001E-6</v>
      </c>
      <c r="M11">
        <f>ABS('2000 250 200 15'!C1209)</f>
        <v>7.6502651000000001E-7</v>
      </c>
      <c r="N11">
        <f>ABS('2000 250 200 15 PP'!E11-'2000 250 200 15 PP'!F11)</f>
        <v>2.83076384E-5</v>
      </c>
      <c r="O11">
        <f>ABS('2000 250 200 15 PP'!F11-'2000 250 200 15 PP'!G11)</f>
        <v>8.5971411400000008E-6</v>
      </c>
      <c r="P11">
        <f>ABS('2000 250 200 15 PP'!G11-'2000 250 200 15 PP'!H11)</f>
        <v>3.6088198699999995E-6</v>
      </c>
      <c r="Q11">
        <f>ABS('2000 250 200 15 PP'!H11-'2000 250 200 15 PP'!I11)</f>
        <v>1.79774048E-6</v>
      </c>
      <c r="R11">
        <f>ABS('2000 250 200 15 PP'!I11-'2000 250 200 15 PP'!J11)</f>
        <v>9.996666299999998E-7</v>
      </c>
      <c r="S11">
        <f>ABS('2000 250 200 15 PP'!J11-'2000 250 200 15 PP'!K11)</f>
        <v>6.0095171000000021E-7</v>
      </c>
      <c r="T11">
        <f>ABS('2000 250 200 15 PP'!K11-'2000 250 200 15 PP'!L11)</f>
        <v>3.8309516999999983E-7</v>
      </c>
      <c r="U11">
        <f>ABS('2000 250 200 15 PP'!L11-'2000 250 200 15 PP'!M11)</f>
        <v>2.5572879000000009E-7</v>
      </c>
      <c r="V11">
        <f>ABS('2000 250 200 15 PP'!E11-2*'2000 250 200 15 PP'!F11+'2000 250 200 15 PP'!G11)</f>
        <v>1.9710497260000001E-5</v>
      </c>
      <c r="W11">
        <f>ABS('2000 250 200 15 PP'!F11-2*'2000 250 200 15 PP'!G11+'2000 250 200 15 PP'!H11)</f>
        <v>4.9883212700000013E-6</v>
      </c>
      <c r="X11">
        <f>ABS('2000 250 200 15 PP'!G11-2*'2000 250 200 15 PP'!H11+'2000 250 200 15 PP'!I11)</f>
        <v>1.8110793899999995E-6</v>
      </c>
      <c r="Y11">
        <f>ABS('2000 250 200 15 PP'!H11-2*'2000 250 200 15 PP'!I11+'2000 250 200 15 PP'!J11)</f>
        <v>7.9807385000000025E-7</v>
      </c>
      <c r="Z11">
        <f>ABS('2000 250 200 15 PP'!I11-2*'2000 250 200 15 PP'!J11+'2000 250 200 15 PP'!K11)</f>
        <v>3.9871491999999958E-7</v>
      </c>
      <c r="AA11">
        <f>ABS('2000 250 200 15 PP'!J11-2*'2000 250 200 15 PP'!K11+'2000 250 200 15 PP'!L11)</f>
        <v>2.1785654000000039E-7</v>
      </c>
      <c r="AB11">
        <f>ABS('2000 250 200 15 PP'!K11-2*'2000 250 200 15 PP'!L11+'2000 250 200 15 PP'!M11)</f>
        <v>1.2736637999999974E-7</v>
      </c>
      <c r="AC11">
        <f>ABS('2000 250 200 15 PP'!E11-3*'2000 250 200 15 PP'!F11+3*'2000 250 200 15 PP'!G11-'2000 250 200 15 PP'!H11)</f>
        <v>1.4722175989999994E-5</v>
      </c>
      <c r="AD11">
        <f>ABS('2000 250 200 15 PP'!F11-3*'2000 250 200 15 PP'!G11+3*'2000 250 200 15 PP'!H11-'2000 250 200 15 PP'!I11)</f>
        <v>3.1772418800000044E-6</v>
      </c>
      <c r="AE11">
        <f>ABS('2000 250 200 15 PP'!G11-3*'2000 250 200 15 PP'!H11+3*'2000 250 200 15 PP'!I11-'2000 250 200 15 PP'!J11)</f>
        <v>1.0130055399999984E-6</v>
      </c>
      <c r="AF11">
        <f>ABS('2000 250 200 15 PP'!H11-3*'2000 250 200 15 PP'!I11+3*'2000 250 200 15 PP'!J11-'2000 250 200 15 PP'!K11)</f>
        <v>3.9935893000000025E-7</v>
      </c>
      <c r="AG11">
        <f>ABS('2000 250 200 15 PP'!I11-3*'2000 250 200 15 PP'!J11+3*'2000 250 200 15 PP'!K11-'2000 250 200 15 PP'!L11)</f>
        <v>1.808583799999992E-7</v>
      </c>
      <c r="AH11">
        <f>ABS('2000 250 200 15 PP'!J11-3*'2000 250 200 15 PP'!K11+3*'2000 250 200 15 PP'!L11-'2000 250 200 15 PP'!M11)</f>
        <v>9.0490160000001068E-8</v>
      </c>
      <c r="AI11">
        <f>ABS('2000 250 200 15 PP'!E11-4*'2000 250 200 15 PP'!F11+6*'2000 250 200 15 PP'!G11-4*'2000 250 200 15 PP'!H11+'2000 250 200 15 PP'!I11)</f>
        <v>1.1544934109999993E-5</v>
      </c>
      <c r="AJ11">
        <f>ABS('2000 250 200 15 PP'!F11-4*'2000 250 200 15 PP'!G11+6*'2000 250 200 15 PP'!H11-4*'2000 250 200 15 PP'!I11+'2000 250 200 15 PP'!J11)</f>
        <v>2.1642363400000043E-6</v>
      </c>
      <c r="AK11">
        <f>ABS('2000 250 200 15 PP'!G11-4*'2000 250 200 15 PP'!H11+6*'2000 250 200 15 PP'!I11-4*'2000 250 200 15 PP'!J11+'2000 250 200 15 PP'!K11)</f>
        <v>6.1364660999999855E-7</v>
      </c>
      <c r="AL11">
        <f>ABS('2000 250 200 15 PP'!H11-4*'2000 250 200 15 PP'!I11+6*'2000 250 200 15 PP'!J11-4*'2000 250 200 15 PP'!K11+'2000 250 200 15 PP'!L11)</f>
        <v>2.1850055000000062E-7</v>
      </c>
      <c r="AM11">
        <f>ABS('2000 250 200 15 PP'!I11-4*'2000 250 200 15 PP'!J11+6*'2000 250 200 15 PP'!K11-4*'2000 250 200 15 PP'!L11+'2000 250 200 15 PP'!M11)</f>
        <v>9.0368219999997707E-8</v>
      </c>
      <c r="AN11">
        <f>ABS('2000 250 200 15 PP'!E11-5*'2000 250 200 15 PP'!F11+10*'2000 250 200 15 PP'!G11-10*'2000 250 200 15 PP'!H11+5*'2000 250 200 15 PP'!I11-'2000 250 200 15 PP'!J11)</f>
        <v>9.3806977700000017E-6</v>
      </c>
      <c r="AO11">
        <f>ABS('2000 250 200 15 PP'!F11-5*'2000 250 200 15 PP'!G11+10*'2000 250 200 15 PP'!H11-10*'2000 250 200 15 PP'!I11+5*'2000 250 200 15 PP'!J11-'2000 250 200 15 PP'!K11)</f>
        <v>1.5505897300000011E-6</v>
      </c>
      <c r="AP11">
        <f>ABS('2000 250 200 15 PP'!G11-5*'2000 250 200 15 PP'!H11+10*'2000 250 200 15 PP'!I11-10*'2000 250 200 15 PP'!J11+5*'2000 250 200 15 PP'!K11-'2000 250 200 15 PP'!L11)</f>
        <v>3.951460599999992E-7</v>
      </c>
      <c r="AQ11">
        <f>ABS('2000 250 200 15 PP'!H11-5*'2000 250 200 15 PP'!I11+10*'2000 250 200 15 PP'!J11-10*'2000 250 200 15 PP'!K11+5*'2000 250 200 15 PP'!L11-'2000 250 200 15 PP'!M11)</f>
        <v>1.2813233000000249E-7</v>
      </c>
      <c r="AR11">
        <f>ABS('2000 250 200 15 PP'!E11-6*'2000 250 200 15 PP'!F11+15*'2000 250 200 15 PP'!G11-20*'2000 250 200 15 PP'!H11+15*I11-6*'2000 250 200 15 PP'!J11+'2000 250 200 15 PP'!K11)</f>
        <v>7.8301080399999959E-6</v>
      </c>
      <c r="AS11">
        <f>ABS('2000 250 200 15 PP'!F11-6*'2000 250 200 15 PP'!G11+15*'2000 250 200 15 PP'!H11-20*'2000 250 200 15 PP'!I11+15*J11-6*'2000 250 200 15 PP'!K11+'2000 250 200 15 PP'!L11)</f>
        <v>1.1554436700000049E-6</v>
      </c>
      <c r="AT11">
        <f>ABS('2000 250 200 15 PP'!G11-6*'2000 250 200 15 PP'!H11+15*'2000 250 200 15 PP'!I11-20*'2000 250 200 15 PP'!J11+15*K11-6*'2000 250 200 15 PP'!L11+'2000 250 200 15 PP'!M11)</f>
        <v>2.6701372999998866E-7</v>
      </c>
      <c r="AU11">
        <f>ABS('2000 250 200 15 PP'!E11-7*'2000 250 200 15 PP'!F11+21*'2000 250 200 15 PP'!G11-35*'2000 250 200 15 PP'!H11+35*'2000 250 200 15 PP'!I11-21*'2000 250 200 15 PP'!J11+7*'2000 250 200 15 PP'!K11-'2000 250 200 15 PP'!L11)</f>
        <v>6.6746643699999601E-6</v>
      </c>
      <c r="AV11">
        <f>ABS('2000 250 200 15 PP'!F11-7*'2000 250 200 15 PP'!G11+21*'2000 250 200 15 PP'!H11-35*'2000 250 200 15 PP'!I11+35*'2000 250 200 15 PP'!J11-21*'2000 250 200 15 PP'!K11+7*'2000 250 200 15 PP'!L11-'2000 250 200 15 PP'!M11)</f>
        <v>8.8842994000001579E-7</v>
      </c>
      <c r="AW11">
        <f>ABS('2000 250 200 15 PP'!E11-8*'2000 250 200 15 PP'!F11+28*'2000 250 200 15 PP'!G11-56*'2000 250 200 15 PP'!H11+70*'2000 250 200 15 PP'!I11-56*'2000 250 200 15 PP'!J11+28*'2000 250 200 15 PP'!K11-8*'2000 250 200 15 PP'!L11+'2000 250 200 15 PP'!M11)</f>
        <v>5.7862344299999648E-6</v>
      </c>
      <c r="AX11">
        <f t="shared" si="9"/>
        <v>0.45420139814885696</v>
      </c>
      <c r="AY11">
        <f t="shared" si="9"/>
        <v>0.33821447262839965</v>
      </c>
      <c r="AZ11">
        <f t="shared" si="9"/>
        <v>0.27312152759946595</v>
      </c>
      <c r="BA11">
        <f t="shared" si="9"/>
        <v>0.23028238861289801</v>
      </c>
      <c r="BB11">
        <f t="shared" si="9"/>
        <v>0.19956329613543222</v>
      </c>
      <c r="BC11">
        <f t="shared" si="9"/>
        <v>0.17630183292510024</v>
      </c>
      <c r="BD11">
        <f t="shared" si="9"/>
        <v>0.15800307610420306</v>
      </c>
      <c r="BE11">
        <f t="shared" si="9"/>
        <v>0.14320270739010388</v>
      </c>
      <c r="BF11">
        <f t="shared" si="10"/>
        <v>0.2786526470091808</v>
      </c>
      <c r="BG11">
        <f t="shared" si="10"/>
        <v>0.16505919069705849</v>
      </c>
      <c r="BH11">
        <f t="shared" si="10"/>
        <v>0.11167296097808584</v>
      </c>
      <c r="BI11">
        <f t="shared" si="10"/>
        <v>8.1340819858428157E-2</v>
      </c>
      <c r="BJ11">
        <f t="shared" si="10"/>
        <v>6.2171740000071592E-2</v>
      </c>
      <c r="BK11">
        <f t="shared" si="10"/>
        <v>4.9184121774107623E-2</v>
      </c>
      <c r="BL11">
        <f t="shared" si="10"/>
        <v>3.9931367887962227E-2</v>
      </c>
      <c r="BM11">
        <f t="shared" si="11"/>
        <v>0.19489963341242977</v>
      </c>
      <c r="BN11">
        <f t="shared" si="11"/>
        <v>9.5625521831965862E-2</v>
      </c>
      <c r="BO11">
        <f t="shared" si="11"/>
        <v>5.5590891218108666E-2</v>
      </c>
      <c r="BP11">
        <f t="shared" si="11"/>
        <v>3.5608306068013219E-2</v>
      </c>
      <c r="BQ11">
        <f t="shared" si="11"/>
        <v>2.4328945157277421E-2</v>
      </c>
      <c r="BR11">
        <f t="shared" si="11"/>
        <v>1.7420599046311016E-2</v>
      </c>
      <c r="BS11">
        <f t="shared" si="12"/>
        <v>0.14699116685351379</v>
      </c>
      <c r="BT11">
        <f t="shared" si="12"/>
        <v>6.1430445168016067E-2</v>
      </c>
      <c r="BU11">
        <f t="shared" si="12"/>
        <v>3.1266450468348639E-2</v>
      </c>
      <c r="BV11">
        <f t="shared" si="12"/>
        <v>1.7857062226201051E-2</v>
      </c>
      <c r="BW11">
        <f t="shared" si="12"/>
        <v>1.102198879826493E-2</v>
      </c>
      <c r="BX11">
        <f t="shared" si="13"/>
        <v>0.11646315006007729</v>
      </c>
      <c r="BY11">
        <f t="shared" si="13"/>
        <v>4.2325907309621845E-2</v>
      </c>
      <c r="BZ11">
        <f t="shared" si="13"/>
        <v>1.9138075996622445E-2</v>
      </c>
      <c r="CA11">
        <f t="shared" si="13"/>
        <v>9.8554896289585314E-3</v>
      </c>
      <c r="CB11">
        <f t="shared" si="14"/>
        <v>9.5546987897136393E-2</v>
      </c>
      <c r="CC11">
        <f t="shared" si="14"/>
        <v>3.0684767207332878E-2</v>
      </c>
      <c r="CD11">
        <f t="shared" si="14"/>
        <v>1.24702018831953E-2</v>
      </c>
      <c r="CE11">
        <f t="shared" si="15"/>
        <v>8.044565922086519E-2</v>
      </c>
      <c r="CF11">
        <f t="shared" si="15"/>
        <v>2.3123964728280617E-2</v>
      </c>
      <c r="CG11">
        <f t="shared" si="16"/>
        <v>6.9100817905670534E-2</v>
      </c>
      <c r="CH11" s="7">
        <v>250</v>
      </c>
      <c r="CI11" s="8">
        <v>250</v>
      </c>
      <c r="CJ11" s="8">
        <v>240</v>
      </c>
      <c r="CK11" s="8">
        <f t="shared" si="17"/>
        <v>1</v>
      </c>
      <c r="CL11" s="8">
        <f t="shared" si="18"/>
        <v>1</v>
      </c>
      <c r="CM11">
        <f t="shared" si="19"/>
        <v>0.04</v>
      </c>
      <c r="CN11">
        <f t="shared" si="24"/>
        <v>375</v>
      </c>
      <c r="CO11">
        <f t="shared" si="25"/>
        <v>500</v>
      </c>
      <c r="CP11">
        <f t="shared" si="25"/>
        <v>625</v>
      </c>
      <c r="CQ11">
        <f t="shared" si="25"/>
        <v>750</v>
      </c>
      <c r="CR11">
        <f t="shared" si="25"/>
        <v>875</v>
      </c>
      <c r="CS11">
        <f t="shared" si="25"/>
        <v>1000</v>
      </c>
      <c r="CT11">
        <f t="shared" si="25"/>
        <v>1125</v>
      </c>
      <c r="CU11">
        <f t="shared" si="25"/>
        <v>1250</v>
      </c>
      <c r="CV11">
        <f t="shared" si="26"/>
        <v>1.5</v>
      </c>
      <c r="CW11">
        <f t="shared" si="21"/>
        <v>2</v>
      </c>
      <c r="CX11">
        <f t="shared" si="21"/>
        <v>2.5</v>
      </c>
      <c r="CY11">
        <f t="shared" si="21"/>
        <v>3</v>
      </c>
      <c r="CZ11">
        <f t="shared" si="21"/>
        <v>3.5</v>
      </c>
      <c r="DA11">
        <f t="shared" si="21"/>
        <v>4</v>
      </c>
      <c r="DB11">
        <f t="shared" si="21"/>
        <v>4.5</v>
      </c>
      <c r="DC11">
        <f t="shared" si="21"/>
        <v>5</v>
      </c>
      <c r="DD11" s="11">
        <f t="shared" si="27"/>
        <v>2.6666666666666668E-2</v>
      </c>
      <c r="DE11" s="11">
        <f t="shared" si="22"/>
        <v>0.02</v>
      </c>
      <c r="DF11" s="11">
        <f t="shared" si="22"/>
        <v>1.6E-2</v>
      </c>
      <c r="DG11" s="11">
        <f t="shared" si="22"/>
        <v>1.3333333333333334E-2</v>
      </c>
      <c r="DH11" s="11">
        <f t="shared" si="22"/>
        <v>1.1428571428571429E-2</v>
      </c>
      <c r="DI11" s="11">
        <f t="shared" si="22"/>
        <v>0.01</v>
      </c>
      <c r="DJ11" s="11">
        <f t="shared" si="22"/>
        <v>8.8888888888888889E-3</v>
      </c>
      <c r="DK11" s="11">
        <f t="shared" si="22"/>
        <v>8.0000000000000002E-3</v>
      </c>
      <c r="DL11">
        <f t="shared" si="23"/>
        <v>10</v>
      </c>
      <c r="DM11">
        <f>ABS('2000 250 200 15 PP'!E11+'2000 250 200 15 PP'!F11)</f>
        <v>6.2323978999999997E-5</v>
      </c>
      <c r="DN11">
        <f>ABS('2000 250 200 15 PP'!F11+'2000 250 200 15 PP'!G11)</f>
        <v>2.5419199459999998E-5</v>
      </c>
      <c r="DO11">
        <f>ABS('2000 250 200 15 PP'!G11+'2000 250 200 15 PP'!H11)</f>
        <v>1.321323845E-5</v>
      </c>
      <c r="DP11">
        <f>ABS('2000 250 200 15 PP'!H11+'2000 250 200 15 PP'!I11)</f>
        <v>7.8066780999999991E-6</v>
      </c>
      <c r="DQ11">
        <f>ABS('2000 250 200 15 PP'!I11+'2000 250 200 15 PP'!J11)</f>
        <v>5.0092709900000005E-6</v>
      </c>
      <c r="DR11">
        <f>ABS('2000 250 200 15 PP'!J11+'2000 250 200 15 PP'!K11)</f>
        <v>3.4086526500000001E-6</v>
      </c>
      <c r="DS11">
        <f>ABS('2000 250 200 15 PP'!K11+'2000 250 200 15 PP'!L11)</f>
        <v>2.42460577E-6</v>
      </c>
      <c r="DT11">
        <f>ABS('2000 250 200 15 PP'!L11+'2000 250 200 15 PP'!M11)</f>
        <v>1.7857818100000002E-6</v>
      </c>
    </row>
    <row r="12" spans="1:124">
      <c r="A12">
        <f>'2000 250 200 15'!A13</f>
        <v>9</v>
      </c>
      <c r="B12">
        <f t="shared" si="7"/>
        <v>-90</v>
      </c>
      <c r="C12">
        <f>'2000 250 200 15'!B13</f>
        <v>2.8279999999999998E-3</v>
      </c>
      <c r="D12">
        <f t="shared" si="8"/>
        <v>-2.5485205948751384</v>
      </c>
      <c r="E12">
        <f>ABS('2000 250 200 15'!C146)</f>
        <v>4.53158767E-5</v>
      </c>
      <c r="F12">
        <f>ABS('2000 250 200 15'!C279)</f>
        <v>1.7008184699999998E-5</v>
      </c>
      <c r="G12">
        <f>ABS('2000 250 200 15'!C412)</f>
        <v>8.4110319000000005E-6</v>
      </c>
      <c r="H12">
        <f>ABS('2000 250 200 15'!C545)</f>
        <v>4.8022026899999998E-6</v>
      </c>
      <c r="I12">
        <f>ABS('2000 250 200 15'!C678)</f>
        <v>3.0044736500000001E-6</v>
      </c>
      <c r="J12">
        <f>ABS('2000 250 200 15'!C811)</f>
        <v>2.0048056699999999E-6</v>
      </c>
      <c r="K12">
        <f>ABS('2000 250 200 15'!C944)</f>
        <v>1.4038467800000001E-6</v>
      </c>
      <c r="L12">
        <f>ABS('2000 250 200 15'!C1077)</f>
        <v>1.02075258E-6</v>
      </c>
      <c r="M12">
        <f>ABS('2000 250 200 15'!C1210)</f>
        <v>7.6502756700000003E-7</v>
      </c>
      <c r="N12">
        <f>ABS('2000 250 200 15 PP'!E12-'2000 250 200 15 PP'!F12)</f>
        <v>2.8307692000000002E-5</v>
      </c>
      <c r="O12">
        <f>ABS('2000 250 200 15 PP'!F12-'2000 250 200 15 PP'!G12)</f>
        <v>8.5971527999999978E-6</v>
      </c>
      <c r="P12">
        <f>ABS('2000 250 200 15 PP'!G12-'2000 250 200 15 PP'!H12)</f>
        <v>3.6088292100000008E-6</v>
      </c>
      <c r="Q12">
        <f>ABS('2000 250 200 15 PP'!H12-'2000 250 200 15 PP'!I12)</f>
        <v>1.7977290399999996E-6</v>
      </c>
      <c r="R12">
        <f>ABS('2000 250 200 15 PP'!I12-'2000 250 200 15 PP'!J12)</f>
        <v>9.9966798000000025E-7</v>
      </c>
      <c r="S12">
        <f>ABS('2000 250 200 15 PP'!J12-'2000 250 200 15 PP'!K12)</f>
        <v>6.0095888999999979E-7</v>
      </c>
      <c r="T12">
        <f>ABS('2000 250 200 15 PP'!K12-'2000 250 200 15 PP'!L12)</f>
        <v>3.8309420000000012E-7</v>
      </c>
      <c r="U12">
        <f>ABS('2000 250 200 15 PP'!L12-'2000 250 200 15 PP'!M12)</f>
        <v>2.5572501299999994E-7</v>
      </c>
      <c r="V12">
        <f>ABS('2000 250 200 15 PP'!E12-2*'2000 250 200 15 PP'!F12+'2000 250 200 15 PP'!G12)</f>
        <v>1.9710539200000004E-5</v>
      </c>
      <c r="W12">
        <f>ABS('2000 250 200 15 PP'!F12-2*'2000 250 200 15 PP'!G12+'2000 250 200 15 PP'!H12)</f>
        <v>4.988323589999997E-6</v>
      </c>
      <c r="X12">
        <f>ABS('2000 250 200 15 PP'!G12-2*'2000 250 200 15 PP'!H12+'2000 250 200 15 PP'!I12)</f>
        <v>1.8111001700000012E-6</v>
      </c>
      <c r="Y12">
        <f>ABS('2000 250 200 15 PP'!H12-2*'2000 250 200 15 PP'!I12+'2000 250 200 15 PP'!J12)</f>
        <v>7.9806105999999939E-7</v>
      </c>
      <c r="Z12">
        <f>ABS('2000 250 200 15 PP'!I12-2*'2000 250 200 15 PP'!J12+'2000 250 200 15 PP'!K12)</f>
        <v>3.9870909000000046E-7</v>
      </c>
      <c r="AA12">
        <f>ABS('2000 250 200 15 PP'!J12-2*'2000 250 200 15 PP'!K12+'2000 250 200 15 PP'!L12)</f>
        <v>2.1786468999999967E-7</v>
      </c>
      <c r="AB12">
        <f>ABS('2000 250 200 15 PP'!K12-2*'2000 250 200 15 PP'!L12+'2000 250 200 15 PP'!M12)</f>
        <v>1.2736918700000018E-7</v>
      </c>
      <c r="AC12">
        <f>ABS('2000 250 200 15 PP'!E12-3*'2000 250 200 15 PP'!F12+3*'2000 250 200 15 PP'!G12-'2000 250 200 15 PP'!H12)</f>
        <v>1.472221561000001E-5</v>
      </c>
      <c r="AD12">
        <f>ABS('2000 250 200 15 PP'!F12-3*'2000 250 200 15 PP'!G12+3*'2000 250 200 15 PP'!H12-'2000 250 200 15 PP'!I12)</f>
        <v>3.1772234199999959E-6</v>
      </c>
      <c r="AE12">
        <f>ABS('2000 250 200 15 PP'!G12-3*'2000 250 200 15 PP'!H12+3*'2000 250 200 15 PP'!I12-'2000 250 200 15 PP'!J12)</f>
        <v>1.0130391100000022E-6</v>
      </c>
      <c r="AF12">
        <f>ABS('2000 250 200 15 PP'!H12-3*'2000 250 200 15 PP'!I12+3*'2000 250 200 15 PP'!J12-'2000 250 200 15 PP'!K12)</f>
        <v>3.9935196999999808E-7</v>
      </c>
      <c r="AG12">
        <f>ABS('2000 250 200 15 PP'!I12-3*'2000 250 200 15 PP'!J12+3*'2000 250 200 15 PP'!K12-'2000 250 200 15 PP'!L12)</f>
        <v>1.8084440000000143E-7</v>
      </c>
      <c r="AH12">
        <f>ABS('2000 250 200 15 PP'!J12-3*'2000 250 200 15 PP'!K12+3*'2000 250 200 15 PP'!L12-'2000 250 200 15 PP'!M12)</f>
        <v>9.0495502999999274E-8</v>
      </c>
      <c r="AI12">
        <f>ABS('2000 250 200 15 PP'!E12-4*'2000 250 200 15 PP'!F12+6*'2000 250 200 15 PP'!G12-4*'2000 250 200 15 PP'!H12+'2000 250 200 15 PP'!I12)</f>
        <v>1.154499219000001E-5</v>
      </c>
      <c r="AJ12">
        <f>ABS('2000 250 200 15 PP'!F12-4*'2000 250 200 15 PP'!G12+6*'2000 250 200 15 PP'!H12-4*'2000 250 200 15 PP'!I12+'2000 250 200 15 PP'!J12)</f>
        <v>2.1641843099999941E-6</v>
      </c>
      <c r="AK12">
        <f>ABS('2000 250 200 15 PP'!G12-4*'2000 250 200 15 PP'!H12+6*'2000 250 200 15 PP'!I12-4*'2000 250 200 15 PP'!J12+'2000 250 200 15 PP'!K12)</f>
        <v>6.1368714000000369E-7</v>
      </c>
      <c r="AL12">
        <f>ABS('2000 250 200 15 PP'!H12-4*'2000 250 200 15 PP'!I12+6*'2000 250 200 15 PP'!J12-4*'2000 250 200 15 PP'!K12+'2000 250 200 15 PP'!L12)</f>
        <v>2.1850756999999729E-7</v>
      </c>
      <c r="AM12">
        <f>ABS('2000 250 200 15 PP'!I12-4*'2000 250 200 15 PP'!J12+6*'2000 250 200 15 PP'!K12-4*'2000 250 200 15 PP'!L12+'2000 250 200 15 PP'!M12)</f>
        <v>9.0348897000001304E-8</v>
      </c>
      <c r="AN12">
        <f>ABS('2000 250 200 15 PP'!E12-5*'2000 250 200 15 PP'!F12+10*'2000 250 200 15 PP'!G12-10*'2000 250 200 15 PP'!H12+5*'2000 250 200 15 PP'!I12-'2000 250 200 15 PP'!J12)</f>
        <v>9.3808078800000125E-6</v>
      </c>
      <c r="AO12">
        <f>ABS('2000 250 200 15 PP'!F12-5*'2000 250 200 15 PP'!G12+10*'2000 250 200 15 PP'!H12-10*'2000 250 200 15 PP'!I12+5*'2000 250 200 15 PP'!J12-'2000 250 200 15 PP'!K12)</f>
        <v>1.5504971699999925E-6</v>
      </c>
      <c r="AP12">
        <f>ABS('2000 250 200 15 PP'!G12-5*'2000 250 200 15 PP'!H12+10*'2000 250 200 15 PP'!I12-10*'2000 250 200 15 PP'!J12+5*'2000 250 200 15 PP'!K12-'2000 250 200 15 PP'!L12)</f>
        <v>3.951795700000028E-7</v>
      </c>
      <c r="AQ12">
        <f>ABS('2000 250 200 15 PP'!H12-5*'2000 250 200 15 PP'!I12+10*'2000 250 200 15 PP'!J12-10*'2000 250 200 15 PP'!K12+5*'2000 250 200 15 PP'!L12-'2000 250 200 15 PP'!M12)</f>
        <v>1.2815867299999853E-7</v>
      </c>
      <c r="AR12">
        <f>ABS('2000 250 200 15 PP'!E12-6*'2000 250 200 15 PP'!F12+15*'2000 250 200 15 PP'!G12-20*'2000 250 200 15 PP'!H12+15*I12-6*'2000 250 200 15 PP'!J12+'2000 250 200 15 PP'!K12)</f>
        <v>7.8303107100000342E-6</v>
      </c>
      <c r="AS12">
        <f>ABS('2000 250 200 15 PP'!F12-6*'2000 250 200 15 PP'!G12+15*'2000 250 200 15 PP'!H12-20*'2000 250 200 15 PP'!I12+15*J12-6*'2000 250 200 15 PP'!K12+'2000 250 200 15 PP'!L12)</f>
        <v>1.1553175999999942E-6</v>
      </c>
      <c r="AT12">
        <f>ABS('2000 250 200 15 PP'!G12-6*'2000 250 200 15 PP'!H12+15*'2000 250 200 15 PP'!I12-20*'2000 250 200 15 PP'!J12+15*K12-6*'2000 250 200 15 PP'!L12+'2000 250 200 15 PP'!M12)</f>
        <v>2.6702089700000597E-7</v>
      </c>
      <c r="AU12">
        <f>ABS('2000 250 200 15 PP'!E12-7*'2000 250 200 15 PP'!F12+21*'2000 250 200 15 PP'!G12-35*'2000 250 200 15 PP'!H12+35*'2000 250 200 15 PP'!I12-21*'2000 250 200 15 PP'!J12+7*'2000 250 200 15 PP'!K12-'2000 250 200 15 PP'!L12)</f>
        <v>6.6749931100000519E-6</v>
      </c>
      <c r="AV12">
        <f>ABS('2000 250 200 15 PP'!F12-7*'2000 250 200 15 PP'!G12+21*'2000 250 200 15 PP'!H12-35*'2000 250 200 15 PP'!I12+35*'2000 250 200 15 PP'!J12-21*'2000 250 200 15 PP'!K12+7*'2000 250 200 15 PP'!L12-'2000 250 200 15 PP'!M12)</f>
        <v>8.8829670299998479E-7</v>
      </c>
      <c r="AW12">
        <f>ABS('2000 250 200 15 PP'!E12-8*'2000 250 200 15 PP'!F12+28*'2000 250 200 15 PP'!G12-56*'2000 250 200 15 PP'!H12+70*'2000 250 200 15 PP'!I12-56*'2000 250 200 15 PP'!J12+28*'2000 250 200 15 PP'!K12-8*'2000 250 200 15 PP'!L12+'2000 250 200 15 PP'!M12)</f>
        <v>5.786696407000018E-6</v>
      </c>
      <c r="AX12">
        <f t="shared" si="9"/>
        <v>0.45420165766026283</v>
      </c>
      <c r="AY12">
        <f t="shared" si="9"/>
        <v>0.33821470328082409</v>
      </c>
      <c r="AZ12">
        <f t="shared" si="9"/>
        <v>0.27312231425386363</v>
      </c>
      <c r="BA12">
        <f t="shared" si="9"/>
        <v>0.23028097511725454</v>
      </c>
      <c r="BB12">
        <f t="shared" si="9"/>
        <v>0.19956323377870655</v>
      </c>
      <c r="BC12">
        <f t="shared" si="9"/>
        <v>0.17630394967371923</v>
      </c>
      <c r="BD12">
        <f t="shared" si="9"/>
        <v>0.15800309375648772</v>
      </c>
      <c r="BE12">
        <f t="shared" si="9"/>
        <v>0.14320072570501027</v>
      </c>
      <c r="BF12">
        <f t="shared" si="10"/>
        <v>0.27865290452652874</v>
      </c>
      <c r="BG12">
        <f t="shared" si="10"/>
        <v>0.16505920989788159</v>
      </c>
      <c r="BH12">
        <f t="shared" si="10"/>
        <v>0.11167423554537945</v>
      </c>
      <c r="BI12">
        <f t="shared" si="10"/>
        <v>8.1339501941358541E-2</v>
      </c>
      <c r="BJ12">
        <f t="shared" si="10"/>
        <v>6.2170785944782918E-2</v>
      </c>
      <c r="BK12">
        <f t="shared" si="10"/>
        <v>4.9185994174030107E-2</v>
      </c>
      <c r="BL12">
        <f t="shared" si="10"/>
        <v>3.9932314943113778E-2</v>
      </c>
      <c r="BM12">
        <f t="shared" si="11"/>
        <v>0.19489995527439863</v>
      </c>
      <c r="BN12">
        <f t="shared" si="11"/>
        <v>9.5624921976889876E-2</v>
      </c>
      <c r="BO12">
        <f t="shared" si="11"/>
        <v>5.5592719808218942E-2</v>
      </c>
      <c r="BP12">
        <f t="shared" si="11"/>
        <v>3.560769171172895E-2</v>
      </c>
      <c r="BQ12">
        <f t="shared" si="11"/>
        <v>2.4327058294150345E-2</v>
      </c>
      <c r="BR12">
        <f t="shared" si="11"/>
        <v>1.7421633895541196E-2</v>
      </c>
      <c r="BS12">
        <f t="shared" si="12"/>
        <v>0.14699175028672057</v>
      </c>
      <c r="BT12">
        <f t="shared" si="12"/>
        <v>6.1428935428084447E-2</v>
      </c>
      <c r="BU12">
        <f t="shared" si="12"/>
        <v>3.1268514305491636E-2</v>
      </c>
      <c r="BV12">
        <f t="shared" si="12"/>
        <v>1.7857642769173353E-2</v>
      </c>
      <c r="BW12">
        <f t="shared" si="12"/>
        <v>1.1019628018439679E-2</v>
      </c>
      <c r="BX12">
        <f t="shared" si="13"/>
        <v>0.11646439148897457</v>
      </c>
      <c r="BY12">
        <f t="shared" si="13"/>
        <v>4.2323363194326037E-2</v>
      </c>
      <c r="BZ12">
        <f t="shared" si="13"/>
        <v>1.9139700782006837E-2</v>
      </c>
      <c r="CA12">
        <f t="shared" si="13"/>
        <v>9.8575185871468494E-3</v>
      </c>
      <c r="CB12">
        <f t="shared" si="14"/>
        <v>9.554936399718103E-2</v>
      </c>
      <c r="CC12">
        <f t="shared" si="14"/>
        <v>3.0681409052198617E-2</v>
      </c>
      <c r="CD12">
        <f t="shared" si="14"/>
        <v>1.2470537114093518E-2</v>
      </c>
      <c r="CE12">
        <f t="shared" si="15"/>
        <v>8.0449543308846738E-2</v>
      </c>
      <c r="CF12">
        <f t="shared" si="15"/>
        <v>2.3120488714873762E-2</v>
      </c>
      <c r="CG12">
        <f t="shared" si="16"/>
        <v>6.9106267688398768E-2</v>
      </c>
      <c r="CH12" s="7">
        <v>250</v>
      </c>
      <c r="CI12" s="8">
        <v>250</v>
      </c>
      <c r="CJ12" s="8">
        <v>240</v>
      </c>
      <c r="CK12" s="8">
        <f t="shared" si="17"/>
        <v>1</v>
      </c>
      <c r="CL12" s="8">
        <f t="shared" si="18"/>
        <v>1</v>
      </c>
      <c r="CM12">
        <f t="shared" si="19"/>
        <v>0.04</v>
      </c>
      <c r="CN12">
        <f t="shared" si="24"/>
        <v>375</v>
      </c>
      <c r="CO12">
        <f t="shared" si="25"/>
        <v>500</v>
      </c>
      <c r="CP12">
        <f t="shared" si="25"/>
        <v>625</v>
      </c>
      <c r="CQ12">
        <f t="shared" si="25"/>
        <v>750</v>
      </c>
      <c r="CR12">
        <f t="shared" si="25"/>
        <v>875</v>
      </c>
      <c r="CS12">
        <f t="shared" si="25"/>
        <v>1000</v>
      </c>
      <c r="CT12">
        <f t="shared" si="25"/>
        <v>1125</v>
      </c>
      <c r="CU12">
        <f t="shared" si="25"/>
        <v>1250</v>
      </c>
      <c r="CV12">
        <f t="shared" si="26"/>
        <v>1.5</v>
      </c>
      <c r="CW12">
        <f t="shared" si="21"/>
        <v>2</v>
      </c>
      <c r="CX12">
        <f t="shared" si="21"/>
        <v>2.5</v>
      </c>
      <c r="CY12">
        <f t="shared" si="21"/>
        <v>3</v>
      </c>
      <c r="CZ12">
        <f t="shared" si="21"/>
        <v>3.5</v>
      </c>
      <c r="DA12">
        <f t="shared" si="21"/>
        <v>4</v>
      </c>
      <c r="DB12">
        <f t="shared" si="21"/>
        <v>4.5</v>
      </c>
      <c r="DC12">
        <f t="shared" si="21"/>
        <v>5</v>
      </c>
      <c r="DD12" s="11">
        <f t="shared" si="27"/>
        <v>2.6666666666666668E-2</v>
      </c>
      <c r="DE12" s="11">
        <f t="shared" si="22"/>
        <v>0.02</v>
      </c>
      <c r="DF12" s="11">
        <f t="shared" si="22"/>
        <v>1.6E-2</v>
      </c>
      <c r="DG12" s="11">
        <f t="shared" si="22"/>
        <v>1.3333333333333334E-2</v>
      </c>
      <c r="DH12" s="11">
        <f t="shared" si="22"/>
        <v>1.1428571428571429E-2</v>
      </c>
      <c r="DI12" s="11">
        <f t="shared" si="22"/>
        <v>0.01</v>
      </c>
      <c r="DJ12" s="11">
        <f t="shared" si="22"/>
        <v>8.8888888888888889E-3</v>
      </c>
      <c r="DK12" s="11">
        <f t="shared" si="22"/>
        <v>8.0000000000000002E-3</v>
      </c>
      <c r="DL12">
        <f t="shared" si="23"/>
        <v>10</v>
      </c>
      <c r="DM12">
        <f>ABS('2000 250 200 15 PP'!E12+'2000 250 200 15 PP'!F12)</f>
        <v>6.2324061400000002E-5</v>
      </c>
      <c r="DN12">
        <f>ABS('2000 250 200 15 PP'!F12+'2000 250 200 15 PP'!G12)</f>
        <v>2.5419216599999999E-5</v>
      </c>
      <c r="DO12">
        <f>ABS('2000 250 200 15 PP'!G12+'2000 250 200 15 PP'!H12)</f>
        <v>1.321323459E-5</v>
      </c>
      <c r="DP12">
        <f>ABS('2000 250 200 15 PP'!H12+'2000 250 200 15 PP'!I12)</f>
        <v>7.8066763399999995E-6</v>
      </c>
      <c r="DQ12">
        <f>ABS('2000 250 200 15 PP'!I12+'2000 250 200 15 PP'!J12)</f>
        <v>5.00927932E-6</v>
      </c>
      <c r="DR12">
        <f>ABS('2000 250 200 15 PP'!J12+'2000 250 200 15 PP'!K12)</f>
        <v>3.4086524500000002E-6</v>
      </c>
      <c r="DS12">
        <f>ABS('2000 250 200 15 PP'!K12+'2000 250 200 15 PP'!L12)</f>
        <v>2.4245993599999998E-6</v>
      </c>
      <c r="DT12">
        <f>ABS('2000 250 200 15 PP'!L12+'2000 250 200 15 PP'!M12)</f>
        <v>1.785780147E-6</v>
      </c>
    </row>
    <row r="13" spans="1:124">
      <c r="A13">
        <f>'2000 250 200 15'!A14</f>
        <v>10</v>
      </c>
      <c r="B13">
        <f t="shared" si="7"/>
        <v>-100</v>
      </c>
      <c r="C13">
        <f>'2000 250 200 15'!B14</f>
        <v>3.1749999999999999E-3</v>
      </c>
      <c r="D13">
        <f t="shared" si="8"/>
        <v>-2.4982562703720057</v>
      </c>
      <c r="E13">
        <f>ABS('2000 250 200 15'!C147)</f>
        <v>4.53158798E-5</v>
      </c>
      <c r="F13">
        <f>ABS('2000 250 200 15'!C280)</f>
        <v>1.7008184900000002E-5</v>
      </c>
      <c r="G13">
        <f>ABS('2000 250 200 15'!C413)</f>
        <v>8.4110314300000003E-6</v>
      </c>
      <c r="H13">
        <f>ABS('2000 250 200 15'!C546)</f>
        <v>4.8022029100000001E-6</v>
      </c>
      <c r="I13">
        <f>ABS('2000 250 200 15'!C679)</f>
        <v>3.0044740100000002E-6</v>
      </c>
      <c r="J13">
        <f>ABS('2000 250 200 15'!C812)</f>
        <v>2.0048055499999999E-6</v>
      </c>
      <c r="K13">
        <f>ABS('2000 250 200 15'!C945)</f>
        <v>1.40384664E-6</v>
      </c>
      <c r="L13">
        <f>ABS('2000 250 200 15'!C1078)</f>
        <v>1.02075258E-6</v>
      </c>
      <c r="M13">
        <f>ABS('2000 250 200 15'!C1211)</f>
        <v>7.6502763699999997E-7</v>
      </c>
      <c r="N13">
        <f>ABS('2000 250 200 15 PP'!E13-'2000 250 200 15 PP'!F13)</f>
        <v>2.8307694899999998E-5</v>
      </c>
      <c r="O13">
        <f>ABS('2000 250 200 15 PP'!F13-'2000 250 200 15 PP'!G13)</f>
        <v>8.5971534700000013E-6</v>
      </c>
      <c r="P13">
        <f>ABS('2000 250 200 15 PP'!G13-'2000 250 200 15 PP'!H13)</f>
        <v>3.6088285200000002E-6</v>
      </c>
      <c r="Q13">
        <f>ABS('2000 250 200 15 PP'!H13-'2000 250 200 15 PP'!I13)</f>
        <v>1.7977289E-6</v>
      </c>
      <c r="R13">
        <f>ABS('2000 250 200 15 PP'!I13-'2000 250 200 15 PP'!J13)</f>
        <v>9.9966846000000029E-7</v>
      </c>
      <c r="S13">
        <f>ABS('2000 250 200 15 PP'!J13-'2000 250 200 15 PP'!K13)</f>
        <v>6.0095890999999986E-7</v>
      </c>
      <c r="T13">
        <f>ABS('2000 250 200 15 PP'!K13-'2000 250 200 15 PP'!L13)</f>
        <v>3.8309406000000003E-7</v>
      </c>
      <c r="U13">
        <f>ABS('2000 250 200 15 PP'!L13-'2000 250 200 15 PP'!M13)</f>
        <v>2.55724943E-7</v>
      </c>
      <c r="V13">
        <f>ABS('2000 250 200 15 PP'!E13-2*'2000 250 200 15 PP'!F13+'2000 250 200 15 PP'!G13)</f>
        <v>1.9710541429999995E-5</v>
      </c>
      <c r="W13">
        <f>ABS('2000 250 200 15 PP'!F13-2*'2000 250 200 15 PP'!G13+'2000 250 200 15 PP'!H13)</f>
        <v>4.9883249500000011E-6</v>
      </c>
      <c r="X13">
        <f>ABS('2000 250 200 15 PP'!G13-2*'2000 250 200 15 PP'!H13+'2000 250 200 15 PP'!I13)</f>
        <v>1.8110996200000002E-6</v>
      </c>
      <c r="Y13">
        <f>ABS('2000 250 200 15 PP'!H13-2*'2000 250 200 15 PP'!I13+'2000 250 200 15 PP'!J13)</f>
        <v>7.9806043999999968E-7</v>
      </c>
      <c r="Z13">
        <f>ABS('2000 250 200 15 PP'!I13-2*'2000 250 200 15 PP'!J13+'2000 250 200 15 PP'!K13)</f>
        <v>3.9870955000000043E-7</v>
      </c>
      <c r="AA13">
        <f>ABS('2000 250 200 15 PP'!J13-2*'2000 250 200 15 PP'!K13+'2000 250 200 15 PP'!L13)</f>
        <v>2.1786484999999983E-7</v>
      </c>
      <c r="AB13">
        <f>ABS('2000 250 200 15 PP'!K13-2*'2000 250 200 15 PP'!L13+'2000 250 200 15 PP'!M13)</f>
        <v>1.2736911700000003E-7</v>
      </c>
      <c r="AC13">
        <f>ABS('2000 250 200 15 PP'!E13-3*'2000 250 200 15 PP'!F13+3*'2000 250 200 15 PP'!G13-'2000 250 200 15 PP'!H13)</f>
        <v>1.4722216479999995E-5</v>
      </c>
      <c r="AD13">
        <f>ABS('2000 250 200 15 PP'!F13-3*'2000 250 200 15 PP'!G13+3*'2000 250 200 15 PP'!H13-'2000 250 200 15 PP'!I13)</f>
        <v>3.17722533E-6</v>
      </c>
      <c r="AE13">
        <f>ABS('2000 250 200 15 PP'!G13-3*'2000 250 200 15 PP'!H13+3*'2000 250 200 15 PP'!I13-'2000 250 200 15 PP'!J13)</f>
        <v>1.0130391799999997E-6</v>
      </c>
      <c r="AF13">
        <f>ABS('2000 250 200 15 PP'!H13-3*'2000 250 200 15 PP'!I13+3*'2000 250 200 15 PP'!J13-'2000 250 200 15 PP'!K13)</f>
        <v>3.9935088999999924E-7</v>
      </c>
      <c r="AG13">
        <f>ABS('2000 250 200 15 PP'!I13-3*'2000 250 200 15 PP'!J13+3*'2000 250 200 15 PP'!K13-'2000 250 200 15 PP'!L13)</f>
        <v>1.8084470000000082E-7</v>
      </c>
      <c r="AH13">
        <f>ABS('2000 250 200 15 PP'!J13-3*'2000 250 200 15 PP'!K13+3*'2000 250 200 15 PP'!L13-'2000 250 200 15 PP'!M13)</f>
        <v>9.0495732999999579E-8</v>
      </c>
      <c r="AI13">
        <f>ABS('2000 250 200 15 PP'!E13-4*'2000 250 200 15 PP'!F13+6*'2000 250 200 15 PP'!G13-4*'2000 250 200 15 PP'!H13+'2000 250 200 15 PP'!I13)</f>
        <v>1.1544991149999998E-5</v>
      </c>
      <c r="AJ13">
        <f>ABS('2000 250 200 15 PP'!F13-4*'2000 250 200 15 PP'!G13+6*'2000 250 200 15 PP'!H13-4*'2000 250 200 15 PP'!I13+'2000 250 200 15 PP'!J13)</f>
        <v>2.164186150000002E-6</v>
      </c>
      <c r="AK13">
        <f>ABS('2000 250 200 15 PP'!G13-4*'2000 250 200 15 PP'!H13+6*'2000 250 200 15 PP'!I13-4*'2000 250 200 15 PP'!J13+'2000 250 200 15 PP'!K13)</f>
        <v>6.136882900000013E-7</v>
      </c>
      <c r="AL13">
        <f>ABS('2000 250 200 15 PP'!H13-4*'2000 250 200 15 PP'!I13+6*'2000 250 200 15 PP'!J13-4*'2000 250 200 15 PP'!K13+'2000 250 200 15 PP'!L13)</f>
        <v>2.1850618999999864E-7</v>
      </c>
      <c r="AM13">
        <f>ABS('2000 250 200 15 PP'!I13-4*'2000 250 200 15 PP'!J13+6*'2000 250 200 15 PP'!K13-4*'2000 250 200 15 PP'!L13+'2000 250 200 15 PP'!M13)</f>
        <v>9.0348967000001241E-8</v>
      </c>
      <c r="AN13">
        <f>ABS('2000 250 200 15 PP'!E13-5*'2000 250 200 15 PP'!F13+10*'2000 250 200 15 PP'!G13-10*'2000 250 200 15 PP'!H13+5*'2000 250 200 15 PP'!I13-'2000 250 200 15 PP'!J13)</f>
        <v>9.380804999999997E-6</v>
      </c>
      <c r="AO13">
        <f>ABS('2000 250 200 15 PP'!F13-5*'2000 250 200 15 PP'!G13+10*'2000 250 200 15 PP'!H13-10*'2000 250 200 15 PP'!I13+5*'2000 250 200 15 PP'!J13-'2000 250 200 15 PP'!K13)</f>
        <v>1.5504978599999982E-6</v>
      </c>
      <c r="AP13">
        <f>ABS('2000 250 200 15 PP'!G13-5*'2000 250 200 15 PP'!H13+10*'2000 250 200 15 PP'!I13-10*'2000 250 200 15 PP'!J13+5*'2000 250 200 15 PP'!K13-'2000 250 200 15 PP'!L13)</f>
        <v>3.9518210000000669E-7</v>
      </c>
      <c r="AQ13">
        <f>ABS('2000 250 200 15 PP'!H13-5*'2000 250 200 15 PP'!I13+10*'2000 250 200 15 PP'!J13-10*'2000 250 200 15 PP'!K13+5*'2000 250 200 15 PP'!L13-'2000 250 200 15 PP'!M13)</f>
        <v>1.281572229999957E-7</v>
      </c>
      <c r="AR13">
        <f>ABS('2000 250 200 15 PP'!E13-6*'2000 250 200 15 PP'!F13+15*'2000 250 200 15 PP'!G13-20*'2000 250 200 15 PP'!H13+15*I13-6*'2000 250 200 15 PP'!J13+'2000 250 200 15 PP'!K13)</f>
        <v>7.8303071399999867E-6</v>
      </c>
      <c r="AS13">
        <f>ABS('2000 250 200 15 PP'!F13-6*'2000 250 200 15 PP'!G13+15*'2000 250 200 15 PP'!H13-20*'2000 250 200 15 PP'!I13+15*J13-6*'2000 250 200 15 PP'!K13+'2000 250 200 15 PP'!L13)</f>
        <v>1.1553157599999909E-6</v>
      </c>
      <c r="AT13">
        <f>ABS('2000 250 200 15 PP'!G13-6*'2000 250 200 15 PP'!H13+15*'2000 250 200 15 PP'!I13-20*'2000 250 200 15 PP'!J13+15*K13-6*'2000 250 200 15 PP'!L13+'2000 250 200 15 PP'!M13)</f>
        <v>2.6702487700000506E-7</v>
      </c>
      <c r="AU13">
        <f>ABS('2000 250 200 15 PP'!E13-7*'2000 250 200 15 PP'!F13+21*'2000 250 200 15 PP'!G13-35*'2000 250 200 15 PP'!H13+35*'2000 250 200 15 PP'!I13-21*'2000 250 200 15 PP'!J13+7*'2000 250 200 15 PP'!K13-'2000 250 200 15 PP'!L13)</f>
        <v>6.6749913799999739E-6</v>
      </c>
      <c r="AV13">
        <f>ABS('2000 250 200 15 PP'!F13-7*'2000 250 200 15 PP'!G13+21*'2000 250 200 15 PP'!H13-35*'2000 250 200 15 PP'!I13+35*'2000 250 200 15 PP'!J13-21*'2000 250 200 15 PP'!K13+7*'2000 250 200 15 PP'!L13-'2000 250 200 15 PP'!M13)</f>
        <v>8.882908829999875E-7</v>
      </c>
      <c r="AW13">
        <f>ABS('2000 250 200 15 PP'!E13-8*'2000 250 200 15 PP'!F13+28*'2000 250 200 15 PP'!G13-56*'2000 250 200 15 PP'!H13+70*'2000 250 200 15 PP'!I13-56*'2000 250 200 15 PP'!J13+28*'2000 250 200 15 PP'!K13-8*'2000 250 200 15 PP'!L13+'2000 250 200 15 PP'!M13)</f>
        <v>5.7867004969999945E-6</v>
      </c>
      <c r="AX13">
        <f t="shared" si="9"/>
        <v>0.4542016801416997</v>
      </c>
      <c r="AY13">
        <f t="shared" si="9"/>
        <v>0.33821473323131357</v>
      </c>
      <c r="AZ13">
        <f t="shared" si="9"/>
        <v>0.27312226720108257</v>
      </c>
      <c r="BA13">
        <f t="shared" si="9"/>
        <v>0.23028094007507616</v>
      </c>
      <c r="BB13">
        <f t="shared" si="9"/>
        <v>0.19956332003957877</v>
      </c>
      <c r="BC13">
        <f t="shared" si="9"/>
        <v>0.1763039689889862</v>
      </c>
      <c r="BD13">
        <f t="shared" si="9"/>
        <v>0.15800304513832189</v>
      </c>
      <c r="BE13">
        <f t="shared" si="9"/>
        <v>0.14320068089319637</v>
      </c>
      <c r="BF13">
        <f t="shared" si="10"/>
        <v>0.27865292490413973</v>
      </c>
      <c r="BG13">
        <f t="shared" si="10"/>
        <v>0.1650592551721605</v>
      </c>
      <c r="BH13">
        <f t="shared" si="10"/>
        <v>0.1116742008743794</v>
      </c>
      <c r="BI13">
        <f t="shared" si="10"/>
        <v>8.1339434936584035E-2</v>
      </c>
      <c r="BJ13">
        <f t="shared" si="10"/>
        <v>6.2170856703240997E-2</v>
      </c>
      <c r="BK13">
        <f t="shared" si="10"/>
        <v>4.918603318341571E-2</v>
      </c>
      <c r="BL13">
        <f t="shared" si="10"/>
        <v>3.993229387333317E-2</v>
      </c>
      <c r="BM13">
        <f t="shared" si="11"/>
        <v>0.19489995892233314</v>
      </c>
      <c r="BN13">
        <f t="shared" si="11"/>
        <v>9.5624978569989222E-2</v>
      </c>
      <c r="BO13">
        <f t="shared" si="11"/>
        <v>5.5592723680128443E-2</v>
      </c>
      <c r="BP13">
        <f t="shared" si="11"/>
        <v>3.5607594398984095E-2</v>
      </c>
      <c r="BQ13">
        <f t="shared" si="11"/>
        <v>2.4327098322687583E-2</v>
      </c>
      <c r="BR13">
        <f t="shared" si="11"/>
        <v>1.7421678810960722E-2</v>
      </c>
      <c r="BS13">
        <f t="shared" si="12"/>
        <v>0.14699173066350835</v>
      </c>
      <c r="BT13">
        <f t="shared" si="12"/>
        <v>6.1428987323975587E-2</v>
      </c>
      <c r="BU13">
        <f t="shared" si="12"/>
        <v>3.1268573139133886E-2</v>
      </c>
      <c r="BV13">
        <f t="shared" si="12"/>
        <v>1.7857529520955547E-2</v>
      </c>
      <c r="BW13">
        <f t="shared" si="12"/>
        <v>1.1019636327677483E-2</v>
      </c>
      <c r="BX13">
        <f t="shared" si="13"/>
        <v>0.11646435097616918</v>
      </c>
      <c r="BY13">
        <f t="shared" si="13"/>
        <v>4.232338197124353E-2</v>
      </c>
      <c r="BZ13">
        <f t="shared" si="13"/>
        <v>1.9139823456346069E-2</v>
      </c>
      <c r="CA13">
        <f t="shared" si="13"/>
        <v>9.8574067625018524E-3</v>
      </c>
      <c r="CB13">
        <f t="shared" si="14"/>
        <v>9.5549316761543962E-2</v>
      </c>
      <c r="CC13">
        <f t="shared" si="14"/>
        <v>3.0681360147152826E-2</v>
      </c>
      <c r="CD13">
        <f t="shared" si="14"/>
        <v>1.2470723036542248E-2</v>
      </c>
      <c r="CE13">
        <f t="shared" si="15"/>
        <v>8.044951940396565E-2</v>
      </c>
      <c r="CF13">
        <f t="shared" si="15"/>
        <v>2.3120337160342237E-2</v>
      </c>
      <c r="CG13">
        <f t="shared" si="16"/>
        <v>6.9106313874845532E-2</v>
      </c>
      <c r="CH13" s="7">
        <v>250</v>
      </c>
      <c r="CI13" s="8">
        <v>250</v>
      </c>
      <c r="CJ13" s="8">
        <v>240</v>
      </c>
      <c r="CK13" s="8">
        <f t="shared" si="17"/>
        <v>1</v>
      </c>
      <c r="CL13" s="8">
        <f t="shared" si="18"/>
        <v>1</v>
      </c>
      <c r="CM13">
        <f t="shared" si="19"/>
        <v>0.04</v>
      </c>
      <c r="CN13">
        <f t="shared" si="24"/>
        <v>375</v>
      </c>
      <c r="CO13">
        <f t="shared" si="25"/>
        <v>500</v>
      </c>
      <c r="CP13">
        <f t="shared" si="25"/>
        <v>625</v>
      </c>
      <c r="CQ13">
        <f t="shared" si="25"/>
        <v>750</v>
      </c>
      <c r="CR13">
        <f t="shared" si="25"/>
        <v>875</v>
      </c>
      <c r="CS13">
        <f t="shared" si="25"/>
        <v>1000</v>
      </c>
      <c r="CT13">
        <f t="shared" si="25"/>
        <v>1125</v>
      </c>
      <c r="CU13">
        <f t="shared" si="25"/>
        <v>1250</v>
      </c>
      <c r="CV13">
        <f t="shared" si="26"/>
        <v>1.5</v>
      </c>
      <c r="CW13">
        <f t="shared" si="21"/>
        <v>2</v>
      </c>
      <c r="CX13">
        <f t="shared" si="21"/>
        <v>2.5</v>
      </c>
      <c r="CY13">
        <f t="shared" si="21"/>
        <v>3</v>
      </c>
      <c r="CZ13">
        <f t="shared" si="21"/>
        <v>3.5</v>
      </c>
      <c r="DA13">
        <f t="shared" si="21"/>
        <v>4</v>
      </c>
      <c r="DB13">
        <f t="shared" si="21"/>
        <v>4.5</v>
      </c>
      <c r="DC13">
        <f t="shared" si="21"/>
        <v>5</v>
      </c>
      <c r="DD13" s="11">
        <f t="shared" si="27"/>
        <v>2.6666666666666668E-2</v>
      </c>
      <c r="DE13" s="11">
        <f t="shared" si="22"/>
        <v>0.02</v>
      </c>
      <c r="DF13" s="11">
        <f t="shared" si="22"/>
        <v>1.6E-2</v>
      </c>
      <c r="DG13" s="11">
        <f t="shared" si="22"/>
        <v>1.3333333333333334E-2</v>
      </c>
      <c r="DH13" s="11">
        <f t="shared" si="22"/>
        <v>1.1428571428571429E-2</v>
      </c>
      <c r="DI13" s="11">
        <f t="shared" si="22"/>
        <v>0.01</v>
      </c>
      <c r="DJ13" s="11">
        <f t="shared" si="22"/>
        <v>8.8888888888888889E-3</v>
      </c>
      <c r="DK13" s="11">
        <f t="shared" si="22"/>
        <v>8.0000000000000002E-3</v>
      </c>
      <c r="DL13">
        <f t="shared" si="23"/>
        <v>10</v>
      </c>
      <c r="DM13">
        <f>ABS('2000 250 200 15 PP'!E13+'2000 250 200 15 PP'!F13)</f>
        <v>6.2324064700000005E-5</v>
      </c>
      <c r="DN13">
        <f>ABS('2000 250 200 15 PP'!F13+'2000 250 200 15 PP'!G13)</f>
        <v>2.5419216330000004E-5</v>
      </c>
      <c r="DO13">
        <f>ABS('2000 250 200 15 PP'!G13+'2000 250 200 15 PP'!H13)</f>
        <v>1.3213234340000001E-5</v>
      </c>
      <c r="DP13">
        <f>ABS('2000 250 200 15 PP'!H13+'2000 250 200 15 PP'!I13)</f>
        <v>7.8066769199999994E-6</v>
      </c>
      <c r="DQ13">
        <f>ABS('2000 250 200 15 PP'!I13+'2000 250 200 15 PP'!J13)</f>
        <v>5.00927956E-6</v>
      </c>
      <c r="DR13">
        <f>ABS('2000 250 200 15 PP'!J13+'2000 250 200 15 PP'!K13)</f>
        <v>3.4086521899999997E-6</v>
      </c>
      <c r="DS13">
        <f>ABS('2000 250 200 15 PP'!K13+'2000 250 200 15 PP'!L13)</f>
        <v>2.4245992199999998E-6</v>
      </c>
      <c r="DT13">
        <f>ABS('2000 250 200 15 PP'!L13+'2000 250 200 15 PP'!M13)</f>
        <v>1.785780217E-6</v>
      </c>
    </row>
    <row r="14" spans="1:124">
      <c r="A14">
        <f>'2000 250 200 15'!A15</f>
        <v>11</v>
      </c>
      <c r="B14">
        <f t="shared" si="7"/>
        <v>-110</v>
      </c>
      <c r="C14">
        <f>'2000 250 200 15'!B15</f>
        <v>3.5639999999999999E-3</v>
      </c>
      <c r="D14">
        <f t="shared" si="8"/>
        <v>-2.4480623046351626</v>
      </c>
      <c r="E14">
        <f>ABS('2000 250 200 15'!C148)</f>
        <v>4.5315807599999999E-5</v>
      </c>
      <c r="F14">
        <f>ABS('2000 250 200 15'!C281)</f>
        <v>1.7008168999999999E-5</v>
      </c>
      <c r="G14">
        <f>ABS('2000 250 200 15'!C414)</f>
        <v>8.4110276500000006E-6</v>
      </c>
      <c r="H14">
        <f>ABS('2000 250 200 15'!C547)</f>
        <v>4.8022106700000003E-6</v>
      </c>
      <c r="I14">
        <f>ABS('2000 250 200 15'!C680)</f>
        <v>3.00446907E-6</v>
      </c>
      <c r="J14">
        <f>ABS('2000 250 200 15'!C813)</f>
        <v>2.00480144E-6</v>
      </c>
      <c r="K14">
        <f>ABS('2000 250 200 15'!C946)</f>
        <v>1.4038506E-6</v>
      </c>
      <c r="L14">
        <f>ABS('2000 250 200 15'!C1079)</f>
        <v>1.0207556500000001E-6</v>
      </c>
      <c r="M14">
        <f>ABS('2000 250 200 15'!C1212)</f>
        <v>7.6502654700000004E-7</v>
      </c>
      <c r="N14">
        <f>ABS('2000 250 200 15 PP'!E14-'2000 250 200 15 PP'!F14)</f>
        <v>2.83076386E-5</v>
      </c>
      <c r="O14">
        <f>ABS('2000 250 200 15 PP'!F14-'2000 250 200 15 PP'!G14)</f>
        <v>8.5971413499999988E-6</v>
      </c>
      <c r="P14">
        <f>ABS('2000 250 200 15 PP'!G14-'2000 250 200 15 PP'!H14)</f>
        <v>3.6088169800000003E-6</v>
      </c>
      <c r="Q14">
        <f>ABS('2000 250 200 15 PP'!H14-'2000 250 200 15 PP'!I14)</f>
        <v>1.7977416000000003E-6</v>
      </c>
      <c r="R14">
        <f>ABS('2000 250 200 15 PP'!I14-'2000 250 200 15 PP'!J14)</f>
        <v>9.9966763000000004E-7</v>
      </c>
      <c r="S14">
        <f>ABS('2000 250 200 15 PP'!J14-'2000 250 200 15 PP'!K14)</f>
        <v>6.0095084000000002E-7</v>
      </c>
      <c r="T14">
        <f>ABS('2000 250 200 15 PP'!K14-'2000 250 200 15 PP'!L14)</f>
        <v>3.8309494999999988E-7</v>
      </c>
      <c r="U14">
        <f>ABS('2000 250 200 15 PP'!L14-'2000 250 200 15 PP'!M14)</f>
        <v>2.5572910300000006E-7</v>
      </c>
      <c r="V14">
        <f>ABS('2000 250 200 15 PP'!E14-2*'2000 250 200 15 PP'!F14+'2000 250 200 15 PP'!G14)</f>
        <v>1.9710497250000001E-5</v>
      </c>
      <c r="W14">
        <f>ABS('2000 250 200 15 PP'!F14-2*'2000 250 200 15 PP'!G14+'2000 250 200 15 PP'!H14)</f>
        <v>4.9883243699999986E-6</v>
      </c>
      <c r="X14">
        <f>ABS('2000 250 200 15 PP'!G14-2*'2000 250 200 15 PP'!H14+'2000 250 200 15 PP'!I14)</f>
        <v>1.81107538E-6</v>
      </c>
      <c r="Y14">
        <f>ABS('2000 250 200 15 PP'!H14-2*'2000 250 200 15 PP'!I14+'2000 250 200 15 PP'!J14)</f>
        <v>7.9807397000000027E-7</v>
      </c>
      <c r="Z14">
        <f>ABS('2000 250 200 15 PP'!I14-2*'2000 250 200 15 PP'!J14+'2000 250 200 15 PP'!K14)</f>
        <v>3.9871679000000002E-7</v>
      </c>
      <c r="AA14">
        <f>ABS('2000 250 200 15 PP'!J14-2*'2000 250 200 15 PP'!K14+'2000 250 200 15 PP'!L14)</f>
        <v>2.1785589000000015E-7</v>
      </c>
      <c r="AB14">
        <f>ABS('2000 250 200 15 PP'!K14-2*'2000 250 200 15 PP'!L14+'2000 250 200 15 PP'!M14)</f>
        <v>1.2736584699999982E-7</v>
      </c>
      <c r="AC14">
        <f>ABS('2000 250 200 15 PP'!E14-3*'2000 250 200 15 PP'!F14+3*'2000 250 200 15 PP'!G14-'2000 250 200 15 PP'!H14)</f>
        <v>1.4722172880000003E-5</v>
      </c>
      <c r="AD14">
        <f>ABS('2000 250 200 15 PP'!F14-3*'2000 250 200 15 PP'!G14+3*'2000 250 200 15 PP'!H14-'2000 250 200 15 PP'!I14)</f>
        <v>3.1772489899999986E-6</v>
      </c>
      <c r="AE14">
        <f>ABS('2000 250 200 15 PP'!G14-3*'2000 250 200 15 PP'!H14+3*'2000 250 200 15 PP'!I14-'2000 250 200 15 PP'!J14)</f>
        <v>1.0130014099999993E-6</v>
      </c>
      <c r="AF14">
        <f>ABS('2000 250 200 15 PP'!H14-3*'2000 250 200 15 PP'!I14+3*'2000 250 200 15 PP'!J14-'2000 250 200 15 PP'!K14)</f>
        <v>3.9935718000000067E-7</v>
      </c>
      <c r="AG14">
        <f>ABS('2000 250 200 15 PP'!I14-3*'2000 250 200 15 PP'!J14+3*'2000 250 200 15 PP'!K14-'2000 250 200 15 PP'!L14)</f>
        <v>1.8086090000000008E-7</v>
      </c>
      <c r="AH14">
        <f>ABS('2000 250 200 15 PP'!J14-3*'2000 250 200 15 PP'!K14+3*'2000 250 200 15 PP'!L14-'2000 250 200 15 PP'!M14)</f>
        <v>9.0490042999999903E-8</v>
      </c>
      <c r="AI14">
        <f>ABS('2000 250 200 15 PP'!E14-4*'2000 250 200 15 PP'!F14+6*'2000 250 200 15 PP'!G14-4*'2000 250 200 15 PP'!H14+'2000 250 200 15 PP'!I14)</f>
        <v>1.1544923890000004E-5</v>
      </c>
      <c r="AJ14">
        <f>ABS('2000 250 200 15 PP'!F14-4*'2000 250 200 15 PP'!G14+6*'2000 250 200 15 PP'!H14-4*'2000 250 200 15 PP'!I14+'2000 250 200 15 PP'!J14)</f>
        <v>2.1642475799999989E-6</v>
      </c>
      <c r="AK14">
        <f>ABS('2000 250 200 15 PP'!G14-4*'2000 250 200 15 PP'!H14+6*'2000 250 200 15 PP'!I14-4*'2000 250 200 15 PP'!J14+'2000 250 200 15 PP'!K14)</f>
        <v>6.136442299999986E-7</v>
      </c>
      <c r="AL14">
        <f>ABS('2000 250 200 15 PP'!H14-4*'2000 250 200 15 PP'!I14+6*'2000 250 200 15 PP'!J14-4*'2000 250 200 15 PP'!K14+'2000 250 200 15 PP'!L14)</f>
        <v>2.1849628000000038E-7</v>
      </c>
      <c r="AM14">
        <f>ABS('2000 250 200 15 PP'!I14-4*'2000 250 200 15 PP'!J14+6*'2000 250 200 15 PP'!K14-4*'2000 250 200 15 PP'!L14+'2000 250 200 15 PP'!M14)</f>
        <v>9.037085700000039E-8</v>
      </c>
      <c r="AN14">
        <f>ABS('2000 250 200 15 PP'!E14-5*'2000 250 200 15 PP'!F14+10*'2000 250 200 15 PP'!G14-10*'2000 250 200 15 PP'!H14+5*'2000 250 200 15 PP'!I14-'2000 250 200 15 PP'!J14)</f>
        <v>9.3806763100000157E-6</v>
      </c>
      <c r="AO14">
        <f>ABS('2000 250 200 15 PP'!F14-5*'2000 250 200 15 PP'!G14+10*'2000 250 200 15 PP'!H14-10*'2000 250 200 15 PP'!I14+5*'2000 250 200 15 PP'!J14-'2000 250 200 15 PP'!K14)</f>
        <v>1.5506033499999919E-6</v>
      </c>
      <c r="AP14">
        <f>ABS('2000 250 200 15 PP'!G14-5*'2000 250 200 15 PP'!H14+10*'2000 250 200 15 PP'!I14-10*'2000 250 200 15 PP'!J14+5*'2000 250 200 15 PP'!K14-'2000 250 200 15 PP'!L14)</f>
        <v>3.9514795000000139E-7</v>
      </c>
      <c r="AQ14">
        <f>ABS('2000 250 200 15 PP'!H14-5*'2000 250 200 15 PP'!I14+10*'2000 250 200 15 PP'!J14-10*'2000 250 200 15 PP'!K14+5*'2000 250 200 15 PP'!L14-'2000 250 200 15 PP'!M14)</f>
        <v>1.2812542300000105E-7</v>
      </c>
      <c r="AR14">
        <f>ABS('2000 250 200 15 PP'!E14-6*'2000 250 200 15 PP'!F14+15*'2000 250 200 15 PP'!G14-20*'2000 250 200 15 PP'!H14+15*I14-6*'2000 250 200 15 PP'!J14+'2000 250 200 15 PP'!K14)</f>
        <v>7.8300729600000237E-6</v>
      </c>
      <c r="AS14">
        <f>ABS('2000 250 200 15 PP'!F14-6*'2000 250 200 15 PP'!G14+15*'2000 250 200 15 PP'!H14-20*'2000 250 200 15 PP'!I14+15*J14-6*'2000 250 200 15 PP'!K14+'2000 250 200 15 PP'!L14)</f>
        <v>1.1554554E-6</v>
      </c>
      <c r="AT14">
        <f>ABS('2000 250 200 15 PP'!G14-6*'2000 250 200 15 PP'!H14+15*'2000 250 200 15 PP'!I14-20*'2000 250 200 15 PP'!J14+15*K14-6*'2000 250 200 15 PP'!L14+'2000 250 200 15 PP'!M14)</f>
        <v>2.6702252699999844E-7</v>
      </c>
      <c r="AU14">
        <f>ABS('2000 250 200 15 PP'!E14-7*'2000 250 200 15 PP'!F14+21*'2000 250 200 15 PP'!G14-35*'2000 250 200 15 PP'!H14+35*'2000 250 200 15 PP'!I14-21*'2000 250 200 15 PP'!J14+7*'2000 250 200 15 PP'!K14-'2000 250 200 15 PP'!L14)</f>
        <v>6.6746175600000031E-6</v>
      </c>
      <c r="AV14">
        <f>ABS('2000 250 200 15 PP'!F14-7*'2000 250 200 15 PP'!G14+21*'2000 250 200 15 PP'!H14-35*'2000 250 200 15 PP'!I14+35*'2000 250 200 15 PP'!J14-21*'2000 250 200 15 PP'!K14+7*'2000 250 200 15 PP'!L14-'2000 250 200 15 PP'!M14)</f>
        <v>8.8843287300000007E-7</v>
      </c>
      <c r="AW14">
        <f>ABS('2000 250 200 15 PP'!E14-8*'2000 250 200 15 PP'!F14+28*'2000 250 200 15 PP'!G14-56*'2000 250 200 15 PP'!H14+70*'2000 250 200 15 PP'!I14-56*'2000 250 200 15 PP'!J14+28*'2000 250 200 15 PP'!K14-8*'2000 250 200 15 PP'!L14+'2000 250 200 15 PP'!M14)</f>
        <v>5.7861846869999693E-6</v>
      </c>
      <c r="AX14">
        <f t="shared" si="9"/>
        <v>0.45420141884848858</v>
      </c>
      <c r="AY14">
        <f t="shared" si="9"/>
        <v>0.3382145182782556</v>
      </c>
      <c r="AZ14">
        <f t="shared" si="9"/>
        <v>0.27312131156656533</v>
      </c>
      <c r="BA14">
        <f t="shared" si="9"/>
        <v>0.23028248370286036</v>
      </c>
      <c r="BB14">
        <f t="shared" si="9"/>
        <v>0.19956351488791926</v>
      </c>
      <c r="BC14">
        <f t="shared" si="9"/>
        <v>0.17630160924257909</v>
      </c>
      <c r="BD14">
        <f t="shared" si="9"/>
        <v>0.15800295408790596</v>
      </c>
      <c r="BE14">
        <f t="shared" si="9"/>
        <v>0.14320285162972765</v>
      </c>
      <c r="BF14">
        <f t="shared" si="10"/>
        <v>0.27865266227081625</v>
      </c>
      <c r="BG14">
        <f t="shared" si="10"/>
        <v>0.165059301083534</v>
      </c>
      <c r="BH14">
        <f t="shared" si="10"/>
        <v>0.11167271282232696</v>
      </c>
      <c r="BI14">
        <f t="shared" si="10"/>
        <v>8.1340824627663427E-2</v>
      </c>
      <c r="BJ14">
        <f t="shared" si="10"/>
        <v>6.2172034982822894E-2</v>
      </c>
      <c r="BK14">
        <f t="shared" si="10"/>
        <v>4.9183977914663383E-2</v>
      </c>
      <c r="BL14">
        <f t="shared" si="10"/>
        <v>3.9931194311706789E-2</v>
      </c>
      <c r="BM14">
        <f t="shared" si="11"/>
        <v>0.19489959876852714</v>
      </c>
      <c r="BN14">
        <f t="shared" si="11"/>
        <v>9.5625739189117556E-2</v>
      </c>
      <c r="BO14">
        <f t="shared" si="11"/>
        <v>5.5590666436241713E-2</v>
      </c>
      <c r="BP14">
        <f t="shared" si="11"/>
        <v>3.5608146761397071E-2</v>
      </c>
      <c r="BQ14">
        <f t="shared" si="11"/>
        <v>2.4329284145948104E-2</v>
      </c>
      <c r="BR14">
        <f t="shared" si="11"/>
        <v>1.7420577270078529E-2</v>
      </c>
      <c r="BS14">
        <f t="shared" si="12"/>
        <v>0.14699104097984345</v>
      </c>
      <c r="BT14">
        <f t="shared" si="12"/>
        <v>6.1430767538542104E-2</v>
      </c>
      <c r="BU14">
        <f t="shared" si="12"/>
        <v>3.1266329967543985E-2</v>
      </c>
      <c r="BV14">
        <f t="shared" si="12"/>
        <v>1.7856711244502801E-2</v>
      </c>
      <c r="BW14">
        <f t="shared" si="12"/>
        <v>1.1022310376906654E-2</v>
      </c>
      <c r="BX14">
        <f t="shared" si="13"/>
        <v>0.11646288798227473</v>
      </c>
      <c r="BY14">
        <f t="shared" si="13"/>
        <v>4.2326281146564546E-2</v>
      </c>
      <c r="BZ14">
        <f t="shared" si="13"/>
        <v>1.9138167655333344E-2</v>
      </c>
      <c r="CA14">
        <f t="shared" si="13"/>
        <v>9.8549572926339285E-3</v>
      </c>
      <c r="CB14">
        <f t="shared" si="14"/>
        <v>9.5546563190828479E-2</v>
      </c>
      <c r="CC14">
        <f t="shared" si="14"/>
        <v>3.0685079882685085E-2</v>
      </c>
      <c r="CD14">
        <f t="shared" si="14"/>
        <v>1.2470612779026823E-2</v>
      </c>
      <c r="CE14">
        <f t="shared" si="15"/>
        <v>8.044509750145791E-2</v>
      </c>
      <c r="CF14">
        <f t="shared" si="15"/>
        <v>2.3124041906513137E-2</v>
      </c>
      <c r="CG14">
        <f t="shared" si="16"/>
        <v>6.9100225918213895E-2</v>
      </c>
      <c r="CH14" s="7">
        <v>250</v>
      </c>
      <c r="CI14" s="8">
        <v>250</v>
      </c>
      <c r="CJ14" s="8">
        <v>240</v>
      </c>
      <c r="CK14" s="8">
        <f t="shared" si="17"/>
        <v>1</v>
      </c>
      <c r="CL14" s="8">
        <f t="shared" si="18"/>
        <v>1</v>
      </c>
      <c r="CM14">
        <f t="shared" si="19"/>
        <v>0.04</v>
      </c>
      <c r="CN14">
        <f t="shared" si="24"/>
        <v>375</v>
      </c>
      <c r="CO14">
        <f t="shared" si="25"/>
        <v>500</v>
      </c>
      <c r="CP14">
        <f t="shared" si="25"/>
        <v>625</v>
      </c>
      <c r="CQ14">
        <f t="shared" si="25"/>
        <v>750</v>
      </c>
      <c r="CR14">
        <f t="shared" si="25"/>
        <v>875</v>
      </c>
      <c r="CS14">
        <f t="shared" si="25"/>
        <v>1000</v>
      </c>
      <c r="CT14">
        <f t="shared" si="25"/>
        <v>1125</v>
      </c>
      <c r="CU14">
        <f t="shared" si="25"/>
        <v>1250</v>
      </c>
      <c r="CV14">
        <f t="shared" si="26"/>
        <v>1.5</v>
      </c>
      <c r="CW14">
        <f t="shared" si="21"/>
        <v>2</v>
      </c>
      <c r="CX14">
        <f t="shared" si="21"/>
        <v>2.5</v>
      </c>
      <c r="CY14">
        <f t="shared" si="21"/>
        <v>3</v>
      </c>
      <c r="CZ14">
        <f t="shared" si="21"/>
        <v>3.5</v>
      </c>
      <c r="DA14">
        <f t="shared" si="21"/>
        <v>4</v>
      </c>
      <c r="DB14">
        <f t="shared" si="21"/>
        <v>4.5</v>
      </c>
      <c r="DC14">
        <f t="shared" si="21"/>
        <v>5</v>
      </c>
      <c r="DD14" s="11">
        <f t="shared" si="27"/>
        <v>2.6666666666666668E-2</v>
      </c>
      <c r="DE14" s="11">
        <f t="shared" si="22"/>
        <v>0.02</v>
      </c>
      <c r="DF14" s="11">
        <f t="shared" si="22"/>
        <v>1.6E-2</v>
      </c>
      <c r="DG14" s="11">
        <f t="shared" si="22"/>
        <v>1.3333333333333334E-2</v>
      </c>
      <c r="DH14" s="11">
        <f t="shared" si="22"/>
        <v>1.1428571428571429E-2</v>
      </c>
      <c r="DI14" s="11">
        <f t="shared" si="22"/>
        <v>0.01</v>
      </c>
      <c r="DJ14" s="11">
        <f t="shared" si="22"/>
        <v>8.8888888888888889E-3</v>
      </c>
      <c r="DK14" s="11">
        <f t="shared" si="22"/>
        <v>8.0000000000000002E-3</v>
      </c>
      <c r="DL14">
        <f t="shared" si="23"/>
        <v>10</v>
      </c>
      <c r="DM14">
        <f>ABS('2000 250 200 15 PP'!E14+'2000 250 200 15 PP'!F14)</f>
        <v>6.2323976599999999E-5</v>
      </c>
      <c r="DN14">
        <f>ABS('2000 250 200 15 PP'!F14+'2000 250 200 15 PP'!G14)</f>
        <v>2.541919665E-5</v>
      </c>
      <c r="DO14">
        <f>ABS('2000 250 200 15 PP'!G14+'2000 250 200 15 PP'!H14)</f>
        <v>1.3213238320000001E-5</v>
      </c>
      <c r="DP14">
        <f>ABS('2000 250 200 15 PP'!H14+'2000 250 200 15 PP'!I14)</f>
        <v>7.8066797400000008E-6</v>
      </c>
      <c r="DQ14">
        <f>ABS('2000 250 200 15 PP'!I14+'2000 250 200 15 PP'!J14)</f>
        <v>5.0092705100000004E-6</v>
      </c>
      <c r="DR14">
        <f>ABS('2000 250 200 15 PP'!J14+'2000 250 200 15 PP'!K14)</f>
        <v>3.4086520399999997E-6</v>
      </c>
      <c r="DS14">
        <f>ABS('2000 250 200 15 PP'!K14+'2000 250 200 15 PP'!L14)</f>
        <v>2.4246062500000001E-6</v>
      </c>
      <c r="DT14">
        <f>ABS('2000 250 200 15 PP'!L14+'2000 250 200 15 PP'!M14)</f>
        <v>1.785782197E-6</v>
      </c>
    </row>
    <row r="15" spans="1:124">
      <c r="A15">
        <f>'2000 250 200 15'!A16</f>
        <v>12</v>
      </c>
      <c r="B15">
        <f t="shared" si="7"/>
        <v>-120</v>
      </c>
      <c r="C15">
        <f>'2000 250 200 15'!B16</f>
        <v>4.0000000000000001E-3</v>
      </c>
      <c r="D15">
        <f t="shared" si="8"/>
        <v>-2.3979400086720375</v>
      </c>
      <c r="E15">
        <f>ABS('2000 250 200 15'!C149)</f>
        <v>4.5315697299999997E-5</v>
      </c>
      <c r="F15">
        <f>ABS('2000 250 200 15'!C282)</f>
        <v>1.7008145E-5</v>
      </c>
      <c r="G15">
        <f>ABS('2000 250 200 15'!C415)</f>
        <v>8.4110222199999993E-6</v>
      </c>
      <c r="H15">
        <f>ABS('2000 250 200 15'!C548)</f>
        <v>4.8022222399999997E-6</v>
      </c>
      <c r="I15">
        <f>ABS('2000 250 200 15'!C681)</f>
        <v>3.0044614400000001E-6</v>
      </c>
      <c r="J15">
        <f>ABS('2000 250 200 15'!C814)</f>
        <v>2.0047953300000001E-6</v>
      </c>
      <c r="K15">
        <f>ABS('2000 250 200 15'!C947)</f>
        <v>1.40385663E-6</v>
      </c>
      <c r="L15">
        <f>ABS('2000 250 200 15'!C1080)</f>
        <v>1.0207602799999999E-6</v>
      </c>
      <c r="M15">
        <f>ABS('2000 250 200 15'!C1213)</f>
        <v>7.6502486799999998E-7</v>
      </c>
      <c r="N15">
        <f>ABS('2000 250 200 15 PP'!E15-'2000 250 200 15 PP'!F15)</f>
        <v>2.8307552299999997E-5</v>
      </c>
      <c r="O15">
        <f>ABS('2000 250 200 15 PP'!F15-'2000 250 200 15 PP'!G15)</f>
        <v>8.5971227800000011E-6</v>
      </c>
      <c r="P15">
        <f>ABS('2000 250 200 15 PP'!G15-'2000 250 200 15 PP'!H15)</f>
        <v>3.6087999799999996E-6</v>
      </c>
      <c r="Q15">
        <f>ABS('2000 250 200 15 PP'!H15-'2000 250 200 15 PP'!I15)</f>
        <v>1.7977607999999996E-6</v>
      </c>
      <c r="R15">
        <f>ABS('2000 250 200 15 PP'!I15-'2000 250 200 15 PP'!J15)</f>
        <v>9.9966611000000003E-7</v>
      </c>
      <c r="S15">
        <f>ABS('2000 250 200 15 PP'!J15-'2000 250 200 15 PP'!K15)</f>
        <v>6.0093870000000003E-7</v>
      </c>
      <c r="T15">
        <f>ABS('2000 250 200 15 PP'!K15-'2000 250 200 15 PP'!L15)</f>
        <v>3.8309635000000008E-7</v>
      </c>
      <c r="U15">
        <f>ABS('2000 250 200 15 PP'!L15-'2000 250 200 15 PP'!M15)</f>
        <v>2.5573541199999997E-7</v>
      </c>
      <c r="V15">
        <f>ABS('2000 250 200 15 PP'!E15-2*'2000 250 200 15 PP'!F15+'2000 250 200 15 PP'!G15)</f>
        <v>1.9710429519999997E-5</v>
      </c>
      <c r="W15">
        <f>ABS('2000 250 200 15 PP'!F15-2*'2000 250 200 15 PP'!G15+'2000 250 200 15 PP'!H15)</f>
        <v>4.9883228000000016E-6</v>
      </c>
      <c r="X15">
        <f>ABS('2000 250 200 15 PP'!G15-2*'2000 250 200 15 PP'!H15+'2000 250 200 15 PP'!I15)</f>
        <v>1.8110391799999999E-6</v>
      </c>
      <c r="Y15">
        <f>ABS('2000 250 200 15 PP'!H15-2*'2000 250 200 15 PP'!I15+'2000 250 200 15 PP'!J15)</f>
        <v>7.9809468999999962E-7</v>
      </c>
      <c r="Z15">
        <f>ABS('2000 250 200 15 PP'!I15-2*'2000 250 200 15 PP'!J15+'2000 250 200 15 PP'!K15)</f>
        <v>3.9872741E-7</v>
      </c>
      <c r="AA15">
        <f>ABS('2000 250 200 15 PP'!J15-2*'2000 250 200 15 PP'!K15+'2000 250 200 15 PP'!L15)</f>
        <v>2.1784234999999995E-7</v>
      </c>
      <c r="AB15">
        <f>ABS('2000 250 200 15 PP'!K15-2*'2000 250 200 15 PP'!L15+'2000 250 200 15 PP'!M15)</f>
        <v>1.2736093800000012E-7</v>
      </c>
      <c r="AC15">
        <f>ABS('2000 250 200 15 PP'!E15-3*'2000 250 200 15 PP'!F15+3*'2000 250 200 15 PP'!G15-'2000 250 200 15 PP'!H15)</f>
        <v>1.4722106719999993E-5</v>
      </c>
      <c r="AD15">
        <f>ABS('2000 250 200 15 PP'!F15-3*'2000 250 200 15 PP'!G15+3*'2000 250 200 15 PP'!H15-'2000 250 200 15 PP'!I15)</f>
        <v>3.1772836200000042E-6</v>
      </c>
      <c r="AE15">
        <f>ABS('2000 250 200 15 PP'!G15-3*'2000 250 200 15 PP'!H15+3*'2000 250 200 15 PP'!I15-'2000 250 200 15 PP'!J15)</f>
        <v>1.012944489999999E-6</v>
      </c>
      <c r="AF15">
        <f>ABS('2000 250 200 15 PP'!H15-3*'2000 250 200 15 PP'!I15+3*'2000 250 200 15 PP'!J15-'2000 250 200 15 PP'!K15)</f>
        <v>3.9936727999999962E-7</v>
      </c>
      <c r="AG15">
        <f>ABS('2000 250 200 15 PP'!I15-3*'2000 250 200 15 PP'!J15+3*'2000 250 200 15 PP'!K15-'2000 250 200 15 PP'!L15)</f>
        <v>1.8088506000000069E-7</v>
      </c>
      <c r="AH15">
        <f>ABS('2000 250 200 15 PP'!J15-3*'2000 250 200 15 PP'!K15+3*'2000 250 200 15 PP'!L15-'2000 250 200 15 PP'!M15)</f>
        <v>9.0481411999999617E-8</v>
      </c>
      <c r="AI15">
        <f>ABS('2000 250 200 15 PP'!E15-4*'2000 250 200 15 PP'!F15+6*'2000 250 200 15 PP'!G15-4*'2000 250 200 15 PP'!H15+'2000 250 200 15 PP'!I15)</f>
        <v>1.1544823099999989E-5</v>
      </c>
      <c r="AJ15">
        <f>ABS('2000 250 200 15 PP'!F15-4*'2000 250 200 15 PP'!G15+6*'2000 250 200 15 PP'!H15-4*'2000 250 200 15 PP'!I15+'2000 250 200 15 PP'!J15)</f>
        <v>2.164339130000003E-6</v>
      </c>
      <c r="AK15">
        <f>ABS('2000 250 200 15 PP'!G15-4*'2000 250 200 15 PP'!H15+6*'2000 250 200 15 PP'!I15-4*'2000 250 200 15 PP'!J15+'2000 250 200 15 PP'!K15)</f>
        <v>6.1357720999999985E-7</v>
      </c>
      <c r="AL15">
        <f>ABS('2000 250 200 15 PP'!H15-4*'2000 250 200 15 PP'!I15+6*'2000 250 200 15 PP'!J15-4*'2000 250 200 15 PP'!K15+'2000 250 200 15 PP'!L15)</f>
        <v>2.1848221999999872E-7</v>
      </c>
      <c r="AM15">
        <f>ABS('2000 250 200 15 PP'!I15-4*'2000 250 200 15 PP'!J15+6*'2000 250 200 15 PP'!K15-4*'2000 250 200 15 PP'!L15+'2000 250 200 15 PP'!M15)</f>
        <v>9.0403648000001072E-8</v>
      </c>
      <c r="AN15">
        <f>ABS('2000 250 200 15 PP'!E15-5*'2000 250 200 15 PP'!F15+10*'2000 250 200 15 PP'!G15-10*'2000 250 200 15 PP'!H15+5*'2000 250 200 15 PP'!I15-'2000 250 200 15 PP'!J15)</f>
        <v>9.3804839699999961E-6</v>
      </c>
      <c r="AO15">
        <f>ABS('2000 250 200 15 PP'!F15-5*'2000 250 200 15 PP'!G15+10*'2000 250 200 15 PP'!H15-10*'2000 250 200 15 PP'!I15+5*'2000 250 200 15 PP'!J15-'2000 250 200 15 PP'!K15)</f>
        <v>1.5507619199999968E-6</v>
      </c>
      <c r="AP15">
        <f>ABS('2000 250 200 15 PP'!G15-5*'2000 250 200 15 PP'!H15+10*'2000 250 200 15 PP'!I15-10*'2000 250 200 15 PP'!J15+5*'2000 250 200 15 PP'!K15-'2000 250 200 15 PP'!L15)</f>
        <v>3.9509499000000346E-7</v>
      </c>
      <c r="AQ15">
        <f>ABS('2000 250 200 15 PP'!H15-5*'2000 250 200 15 PP'!I15+10*'2000 250 200 15 PP'!J15-10*'2000 250 200 15 PP'!K15+5*'2000 250 200 15 PP'!L15-'2000 250 200 15 PP'!M15)</f>
        <v>1.2807857200000061E-7</v>
      </c>
      <c r="AR15">
        <f>ABS('2000 250 200 15 PP'!E15-6*'2000 250 200 15 PP'!F15+15*'2000 250 200 15 PP'!G15-20*'2000 250 200 15 PP'!H15+15*I15-6*'2000 250 200 15 PP'!J15+'2000 250 200 15 PP'!K15)</f>
        <v>7.8297220499999931E-6</v>
      </c>
      <c r="AS15">
        <f>ABS('2000 250 200 15 PP'!F15-6*'2000 250 200 15 PP'!G15+15*'2000 250 200 15 PP'!H15-20*'2000 250 200 15 PP'!I15+15*J15-6*'2000 250 200 15 PP'!K15+'2000 250 200 15 PP'!L15)</f>
        <v>1.1556669299999995E-6</v>
      </c>
      <c r="AT15">
        <f>ABS('2000 250 200 15 PP'!G15-6*'2000 250 200 15 PP'!H15+15*'2000 250 200 15 PP'!I15-20*'2000 250 200 15 PP'!J15+15*K15-6*'2000 250 200 15 PP'!L15+'2000 250 200 15 PP'!M15)</f>
        <v>2.6701641799999904E-7</v>
      </c>
      <c r="AU15">
        <f>ABS('2000 250 200 15 PP'!E15-7*'2000 250 200 15 PP'!F15+21*'2000 250 200 15 PP'!G15-35*'2000 250 200 15 PP'!H15+35*'2000 250 200 15 PP'!I15-21*'2000 250 200 15 PP'!J15+7*'2000 250 200 15 PP'!K15-'2000 250 200 15 PP'!L15)</f>
        <v>6.6740551199999755E-6</v>
      </c>
      <c r="AV15">
        <f>ABS('2000 250 200 15 PP'!F15-7*'2000 250 200 15 PP'!G15+21*'2000 250 200 15 PP'!H15-35*'2000 250 200 15 PP'!I15+35*'2000 250 200 15 PP'!J15-21*'2000 250 200 15 PP'!K15+7*'2000 250 200 15 PP'!L15-'2000 250 200 15 PP'!M15)</f>
        <v>8.8865051200000425E-7</v>
      </c>
      <c r="AW15">
        <f>ABS('2000 250 200 15 PP'!E15-8*'2000 250 200 15 PP'!F15+28*'2000 250 200 15 PP'!G15-56*'2000 250 200 15 PP'!H15+70*'2000 250 200 15 PP'!I15-56*'2000 250 200 15 PP'!J15+28*'2000 250 200 15 PP'!K15-8*'2000 250 200 15 PP'!L15+'2000 250 200 15 PP'!M15)</f>
        <v>5.7854046080000037E-6</v>
      </c>
      <c r="AX15">
        <f t="shared" si="9"/>
        <v>0.45420101289230047</v>
      </c>
      <c r="AY15">
        <f t="shared" si="9"/>
        <v>0.33821417930779879</v>
      </c>
      <c r="AZ15">
        <f t="shared" si="9"/>
        <v>0.27311989806324977</v>
      </c>
      <c r="BA15">
        <f t="shared" si="9"/>
        <v>0.23028482691129093</v>
      </c>
      <c r="BB15">
        <f t="shared" si="9"/>
        <v>0.19956375883682242</v>
      </c>
      <c r="BC15">
        <f t="shared" si="9"/>
        <v>0.17629805185507996</v>
      </c>
      <c r="BD15">
        <f t="shared" si="9"/>
        <v>0.15800283682753002</v>
      </c>
      <c r="BE15">
        <f t="shared" si="9"/>
        <v>0.1432061478876181</v>
      </c>
      <c r="BF15">
        <f t="shared" si="10"/>
        <v>0.27865225520332987</v>
      </c>
      <c r="BG15">
        <f t="shared" si="10"/>
        <v>0.16505934667902597</v>
      </c>
      <c r="BH15">
        <f t="shared" si="10"/>
        <v>0.11167049095396409</v>
      </c>
      <c r="BI15">
        <f t="shared" si="10"/>
        <v>8.134295442986425E-2</v>
      </c>
      <c r="BJ15">
        <f t="shared" si="10"/>
        <v>6.217376570949143E-2</v>
      </c>
      <c r="BK15">
        <f t="shared" si="10"/>
        <v>4.9180870552703378E-2</v>
      </c>
      <c r="BL15">
        <f t="shared" si="10"/>
        <v>3.9929542834073108E-2</v>
      </c>
      <c r="BM15">
        <f t="shared" si="11"/>
        <v>0.19489905358378154</v>
      </c>
      <c r="BN15">
        <f t="shared" si="11"/>
        <v>9.5626854811414461E-2</v>
      </c>
      <c r="BO15">
        <f t="shared" si="11"/>
        <v>5.5587566010552501E-2</v>
      </c>
      <c r="BP15">
        <f t="shared" si="11"/>
        <v>3.5609035058713552E-2</v>
      </c>
      <c r="BQ15">
        <f t="shared" si="11"/>
        <v>2.4332544214014772E-2</v>
      </c>
      <c r="BR15">
        <f t="shared" si="11"/>
        <v>1.7418906056374878E-2</v>
      </c>
      <c r="BS15">
        <f t="shared" si="12"/>
        <v>0.1469900118419106</v>
      </c>
      <c r="BT15">
        <f t="shared" si="12"/>
        <v>6.143342122850419E-2</v>
      </c>
      <c r="BU15">
        <f t="shared" si="12"/>
        <v>3.1262917673101055E-2</v>
      </c>
      <c r="BV15">
        <f t="shared" si="12"/>
        <v>1.7855549795330366E-2</v>
      </c>
      <c r="BW15">
        <f t="shared" si="12"/>
        <v>1.1026316214396105E-2</v>
      </c>
      <c r="BX15">
        <f t="shared" si="13"/>
        <v>0.11646070521508127</v>
      </c>
      <c r="BY15">
        <f t="shared" si="13"/>
        <v>4.233063912253119E-2</v>
      </c>
      <c r="BZ15">
        <f t="shared" si="13"/>
        <v>1.9135599812090939E-2</v>
      </c>
      <c r="CA15">
        <f t="shared" si="13"/>
        <v>9.8513485174460333E-3</v>
      </c>
      <c r="CB15">
        <f t="shared" si="14"/>
        <v>9.5542439612267036E-2</v>
      </c>
      <c r="CC15">
        <f t="shared" si="14"/>
        <v>3.0690714487993334E-2</v>
      </c>
      <c r="CD15">
        <f t="shared" si="14"/>
        <v>1.2470326669322001E-2</v>
      </c>
      <c r="CE15">
        <f t="shared" si="15"/>
        <v>8.0438445988898544E-2</v>
      </c>
      <c r="CF15">
        <f t="shared" si="15"/>
        <v>2.3129720209670645E-2</v>
      </c>
      <c r="CG15">
        <f t="shared" si="16"/>
        <v>6.9091019669977868E-2</v>
      </c>
      <c r="CH15" s="7">
        <v>250</v>
      </c>
      <c r="CI15" s="8">
        <v>250</v>
      </c>
      <c r="CJ15" s="8">
        <v>240</v>
      </c>
      <c r="CK15" s="8">
        <f t="shared" si="17"/>
        <v>1</v>
      </c>
      <c r="CL15" s="8">
        <f t="shared" si="18"/>
        <v>1</v>
      </c>
      <c r="CM15">
        <f t="shared" si="19"/>
        <v>0.04</v>
      </c>
      <c r="CN15">
        <f t="shared" si="24"/>
        <v>375</v>
      </c>
      <c r="CO15">
        <f t="shared" si="25"/>
        <v>500</v>
      </c>
      <c r="CP15">
        <f t="shared" si="25"/>
        <v>625</v>
      </c>
      <c r="CQ15">
        <f t="shared" si="25"/>
        <v>750</v>
      </c>
      <c r="CR15">
        <f t="shared" si="25"/>
        <v>875</v>
      </c>
      <c r="CS15">
        <f t="shared" si="25"/>
        <v>1000</v>
      </c>
      <c r="CT15">
        <f t="shared" si="25"/>
        <v>1125</v>
      </c>
      <c r="CU15">
        <f t="shared" si="25"/>
        <v>1250</v>
      </c>
      <c r="CV15">
        <f t="shared" si="26"/>
        <v>1.5</v>
      </c>
      <c r="CW15">
        <f t="shared" si="21"/>
        <v>2</v>
      </c>
      <c r="CX15">
        <f t="shared" si="21"/>
        <v>2.5</v>
      </c>
      <c r="CY15">
        <f t="shared" si="21"/>
        <v>3</v>
      </c>
      <c r="CZ15">
        <f t="shared" si="21"/>
        <v>3.5</v>
      </c>
      <c r="DA15">
        <f t="shared" si="21"/>
        <v>4</v>
      </c>
      <c r="DB15">
        <f t="shared" si="21"/>
        <v>4.5</v>
      </c>
      <c r="DC15">
        <f t="shared" si="21"/>
        <v>5</v>
      </c>
      <c r="DD15" s="11">
        <f t="shared" si="27"/>
        <v>2.6666666666666668E-2</v>
      </c>
      <c r="DE15" s="11">
        <f t="shared" si="22"/>
        <v>0.02</v>
      </c>
      <c r="DF15" s="11">
        <f t="shared" si="22"/>
        <v>1.6E-2</v>
      </c>
      <c r="DG15" s="11">
        <f t="shared" si="22"/>
        <v>1.3333333333333334E-2</v>
      </c>
      <c r="DH15" s="11">
        <f t="shared" si="22"/>
        <v>1.1428571428571429E-2</v>
      </c>
      <c r="DI15" s="11">
        <f t="shared" si="22"/>
        <v>0.01</v>
      </c>
      <c r="DJ15" s="11">
        <f t="shared" si="22"/>
        <v>8.8888888888888889E-3</v>
      </c>
      <c r="DK15" s="11">
        <f t="shared" si="22"/>
        <v>8.0000000000000002E-3</v>
      </c>
      <c r="DL15">
        <f t="shared" si="23"/>
        <v>10</v>
      </c>
      <c r="DM15">
        <f>ABS('2000 250 200 15 PP'!E15+'2000 250 200 15 PP'!F15)</f>
        <v>6.2323842299999991E-5</v>
      </c>
      <c r="DN15">
        <f>ABS('2000 250 200 15 PP'!F15+'2000 250 200 15 PP'!G15)</f>
        <v>2.5419167220000001E-5</v>
      </c>
      <c r="DO15">
        <f>ABS('2000 250 200 15 PP'!G15+'2000 250 200 15 PP'!H15)</f>
        <v>1.321324446E-5</v>
      </c>
      <c r="DP15">
        <f>ABS('2000 250 200 15 PP'!H15+'2000 250 200 15 PP'!I15)</f>
        <v>7.8066836799999994E-6</v>
      </c>
      <c r="DQ15">
        <f>ABS('2000 250 200 15 PP'!I15+'2000 250 200 15 PP'!J15)</f>
        <v>5.0092567700000001E-6</v>
      </c>
      <c r="DR15">
        <f>ABS('2000 250 200 15 PP'!J15+'2000 250 200 15 PP'!K15)</f>
        <v>3.4086519600000003E-6</v>
      </c>
      <c r="DS15">
        <f>ABS('2000 250 200 15 PP'!K15+'2000 250 200 15 PP'!L15)</f>
        <v>2.4246169100000002E-6</v>
      </c>
      <c r="DT15">
        <f>ABS('2000 250 200 15 PP'!L15+'2000 250 200 15 PP'!M15)</f>
        <v>1.7857851479999998E-6</v>
      </c>
    </row>
    <row r="16" spans="1:124">
      <c r="A16">
        <f>'2000 250 200 15'!A17</f>
        <v>13</v>
      </c>
      <c r="B16">
        <f t="shared" si="7"/>
        <v>-130</v>
      </c>
      <c r="C16">
        <f>'2000 250 200 15'!B17</f>
        <v>4.4900000000000001E-3</v>
      </c>
      <c r="D16">
        <f t="shared" si="8"/>
        <v>-2.3477536589966768</v>
      </c>
      <c r="E16">
        <f>ABS('2000 250 200 15'!C150)</f>
        <v>4.53156149E-5</v>
      </c>
      <c r="F16">
        <f>ABS('2000 250 200 15'!C283)</f>
        <v>1.7008126800000001E-5</v>
      </c>
      <c r="G16">
        <f>ABS('2000 250 200 15'!C416)</f>
        <v>8.4110178599999996E-6</v>
      </c>
      <c r="H16">
        <f>ABS('2000 250 200 15'!C549)</f>
        <v>4.8022311500000001E-6</v>
      </c>
      <c r="I16">
        <f>ABS('2000 250 200 15'!C682)</f>
        <v>3.0044558E-6</v>
      </c>
      <c r="J16">
        <f>ABS('2000 250 200 15'!C815)</f>
        <v>2.0047906099999999E-6</v>
      </c>
      <c r="K16">
        <f>ABS('2000 250 200 15'!C948)</f>
        <v>1.4038611599999999E-6</v>
      </c>
      <c r="L16">
        <f>ABS('2000 250 200 15'!C1081)</f>
        <v>1.02076381E-6</v>
      </c>
      <c r="M16">
        <f>ABS('2000 250 200 15'!C1214)</f>
        <v>7.6502362300000002E-7</v>
      </c>
      <c r="N16">
        <f>ABS('2000 250 200 15 PP'!E16-'2000 250 200 15 PP'!F16)</f>
        <v>2.8307488099999998E-5</v>
      </c>
      <c r="O16">
        <f>ABS('2000 250 200 15 PP'!F16-'2000 250 200 15 PP'!G16)</f>
        <v>8.5971089400000018E-6</v>
      </c>
      <c r="P16">
        <f>ABS('2000 250 200 15 PP'!G16-'2000 250 200 15 PP'!H16)</f>
        <v>3.6087867099999995E-6</v>
      </c>
      <c r="Q16">
        <f>ABS('2000 250 200 15 PP'!H16-'2000 250 200 15 PP'!I16)</f>
        <v>1.7977753500000001E-6</v>
      </c>
      <c r="R16">
        <f>ABS('2000 250 200 15 PP'!I16-'2000 250 200 15 PP'!J16)</f>
        <v>9.9966519000000008E-7</v>
      </c>
      <c r="S16">
        <f>ABS('2000 250 200 15 PP'!J16-'2000 250 200 15 PP'!K16)</f>
        <v>6.0092944999999993E-7</v>
      </c>
      <c r="T16">
        <f>ABS('2000 250 200 15 PP'!K16-'2000 250 200 15 PP'!L16)</f>
        <v>3.830973499999999E-7</v>
      </c>
      <c r="U16">
        <f>ABS('2000 250 200 15 PP'!L16-'2000 250 200 15 PP'!M16)</f>
        <v>2.5574018700000003E-7</v>
      </c>
      <c r="V16">
        <f>ABS('2000 250 200 15 PP'!E16-2*'2000 250 200 15 PP'!F16+'2000 250 200 15 PP'!G16)</f>
        <v>1.9710379159999997E-5</v>
      </c>
      <c r="W16">
        <f>ABS('2000 250 200 15 PP'!F16-2*'2000 250 200 15 PP'!G16+'2000 250 200 15 PP'!H16)</f>
        <v>4.9883222300000022E-6</v>
      </c>
      <c r="X16">
        <f>ABS('2000 250 200 15 PP'!G16-2*'2000 250 200 15 PP'!H16+'2000 250 200 15 PP'!I16)</f>
        <v>1.8110113599999994E-6</v>
      </c>
      <c r="Y16">
        <f>ABS('2000 250 200 15 PP'!H16-2*'2000 250 200 15 PP'!I16+'2000 250 200 15 PP'!J16)</f>
        <v>7.9811016000000004E-7</v>
      </c>
      <c r="Z16">
        <f>ABS('2000 250 200 15 PP'!I16-2*'2000 250 200 15 PP'!J16+'2000 250 200 15 PP'!K16)</f>
        <v>3.9873574000000015E-7</v>
      </c>
      <c r="AA16">
        <f>ABS('2000 250 200 15 PP'!J16-2*'2000 250 200 15 PP'!K16+'2000 250 200 15 PP'!L16)</f>
        <v>2.1783210000000003E-7</v>
      </c>
      <c r="AB16">
        <f>ABS('2000 250 200 15 PP'!K16-2*'2000 250 200 15 PP'!L16+'2000 250 200 15 PP'!M16)</f>
        <v>1.2735716299999987E-7</v>
      </c>
      <c r="AC16">
        <f>ABS('2000 250 200 15 PP'!E16-3*'2000 250 200 15 PP'!F16+3*'2000 250 200 15 PP'!G16-'2000 250 200 15 PP'!H16)</f>
        <v>1.4722056929999994E-5</v>
      </c>
      <c r="AD16">
        <f>ABS('2000 250 200 15 PP'!F16-3*'2000 250 200 15 PP'!G16+3*'2000 250 200 15 PP'!H16-'2000 250 200 15 PP'!I16)</f>
        <v>3.1773108700000029E-6</v>
      </c>
      <c r="AE16">
        <f>ABS('2000 250 200 15 PP'!G16-3*'2000 250 200 15 PP'!H16+3*'2000 250 200 15 PP'!I16-'2000 250 200 15 PP'!J16)</f>
        <v>1.0129011999999998E-6</v>
      </c>
      <c r="AF16">
        <f>ABS('2000 250 200 15 PP'!H16-3*'2000 250 200 15 PP'!I16+3*'2000 250 200 15 PP'!J16-'2000 250 200 15 PP'!K16)</f>
        <v>3.9937441999999905E-7</v>
      </c>
      <c r="AG16">
        <f>ABS('2000 250 200 15 PP'!I16-3*'2000 250 200 15 PP'!J16+3*'2000 250 200 15 PP'!K16-'2000 250 200 15 PP'!L16)</f>
        <v>1.8090364000000054E-7</v>
      </c>
      <c r="AH16">
        <f>ABS('2000 250 200 15 PP'!J16-3*'2000 250 200 15 PP'!K16+3*'2000 250 200 15 PP'!L16-'2000 250 200 15 PP'!M16)</f>
        <v>9.0474936999999951E-8</v>
      </c>
      <c r="AI16">
        <f>ABS('2000 250 200 15 PP'!E16-4*'2000 250 200 15 PP'!F16+6*'2000 250 200 15 PP'!G16-4*'2000 250 200 15 PP'!H16+'2000 250 200 15 PP'!I16)</f>
        <v>1.1544746059999991E-5</v>
      </c>
      <c r="AJ16">
        <f>ABS('2000 250 200 15 PP'!F16-4*'2000 250 200 15 PP'!G16+6*'2000 250 200 15 PP'!H16-4*'2000 250 200 15 PP'!I16+'2000 250 200 15 PP'!J16)</f>
        <v>2.1644096700000035E-6</v>
      </c>
      <c r="AK16">
        <f>ABS('2000 250 200 15 PP'!G16-4*'2000 250 200 15 PP'!H16+6*'2000 250 200 15 PP'!I16-4*'2000 250 200 15 PP'!J16+'2000 250 200 15 PP'!K16)</f>
        <v>6.135267800000003E-7</v>
      </c>
      <c r="AL16">
        <f>ABS('2000 250 200 15 PP'!H16-4*'2000 250 200 15 PP'!I16+6*'2000 250 200 15 PP'!J16-4*'2000 250 200 15 PP'!K16+'2000 250 200 15 PP'!L16)</f>
        <v>2.1847077999999894E-7</v>
      </c>
      <c r="AM16">
        <f>ABS('2000 250 200 15 PP'!I16-4*'2000 250 200 15 PP'!J16+6*'2000 250 200 15 PP'!K16-4*'2000 250 200 15 PP'!L16+'2000 250 200 15 PP'!M16)</f>
        <v>9.0428702999999527E-8</v>
      </c>
      <c r="AN16">
        <f>ABS('2000 250 200 15 PP'!E16-5*'2000 250 200 15 PP'!F16+10*'2000 250 200 15 PP'!G16-10*'2000 250 200 15 PP'!H16+5*'2000 250 200 15 PP'!I16-'2000 250 200 15 PP'!J16)</f>
        <v>9.3803363900000041E-6</v>
      </c>
      <c r="AO16">
        <f>ABS('2000 250 200 15 PP'!F16-5*'2000 250 200 15 PP'!G16+10*'2000 250 200 15 PP'!H16-10*'2000 250 200 15 PP'!I16+5*'2000 250 200 15 PP'!J16-'2000 250 200 15 PP'!K16)</f>
        <v>1.5508828899999985E-6</v>
      </c>
      <c r="AP16">
        <f>ABS('2000 250 200 15 PP'!G16-5*'2000 250 200 15 PP'!H16+10*'2000 250 200 15 PP'!I16-10*'2000 250 200 15 PP'!J16+5*'2000 250 200 15 PP'!K16-'2000 250 200 15 PP'!L16)</f>
        <v>3.9505599999999967E-7</v>
      </c>
      <c r="AQ16">
        <f>ABS('2000 250 200 15 PP'!H16-5*'2000 250 200 15 PP'!I16+10*'2000 250 200 15 PP'!J16-10*'2000 250 200 15 PP'!K16+5*'2000 250 200 15 PP'!L16-'2000 250 200 15 PP'!M16)</f>
        <v>1.2804207700000131E-7</v>
      </c>
      <c r="AR16">
        <f>ABS('2000 250 200 15 PP'!E16-6*'2000 250 200 15 PP'!F16+15*'2000 250 200 15 PP'!G16-20*'2000 250 200 15 PP'!H16+15*I16-6*'2000 250 200 15 PP'!J16+'2000 250 200 15 PP'!K16)</f>
        <v>7.829453500000003E-6</v>
      </c>
      <c r="AS16">
        <f>ABS('2000 250 200 15 PP'!F16-6*'2000 250 200 15 PP'!G16+15*'2000 250 200 15 PP'!H16-20*'2000 250 200 15 PP'!I16+15*J16-6*'2000 250 200 15 PP'!K16+'2000 250 200 15 PP'!L16)</f>
        <v>1.1558268900000006E-6</v>
      </c>
      <c r="AT16">
        <f>ABS('2000 250 200 15 PP'!G16-6*'2000 250 200 15 PP'!H16+15*'2000 250 200 15 PP'!I16-20*'2000 250 200 15 PP'!J16+15*K16-6*'2000 250 200 15 PP'!L16+'2000 250 200 15 PP'!M16)</f>
        <v>2.6701392300000153E-7</v>
      </c>
      <c r="AU16">
        <f>ABS('2000 250 200 15 PP'!E16-7*'2000 250 200 15 PP'!F16+21*'2000 250 200 15 PP'!G16-35*'2000 250 200 15 PP'!H16+35*'2000 250 200 15 PP'!I16-21*'2000 250 200 15 PP'!J16+7*'2000 250 200 15 PP'!K16-'2000 250 200 15 PP'!L16)</f>
        <v>6.6736266099999836E-6</v>
      </c>
      <c r="AV16">
        <f>ABS('2000 250 200 15 PP'!F16-7*'2000 250 200 15 PP'!G16+21*'2000 250 200 15 PP'!H16-35*'2000 250 200 15 PP'!I16+35*'2000 250 200 15 PP'!J16-21*'2000 250 200 15 PP'!K16+7*'2000 250 200 15 PP'!L16-'2000 250 200 15 PP'!M16)</f>
        <v>8.8881296700001789E-7</v>
      </c>
      <c r="AW16">
        <f>ABS('2000 250 200 15 PP'!E16-8*'2000 250 200 15 PP'!F16+28*'2000 250 200 15 PP'!G16-56*'2000 250 200 15 PP'!H16+70*'2000 250 200 15 PP'!I16-56*'2000 250 200 15 PP'!J16+28*'2000 250 200 15 PP'!K16-8*'2000 250 200 15 PP'!L16+'2000 250 200 15 PP'!M16)</f>
        <v>5.7848136429999285E-6</v>
      </c>
      <c r="AX16">
        <f t="shared" si="9"/>
        <v>0.45420071593679678</v>
      </c>
      <c r="AY16">
        <f t="shared" si="9"/>
        <v>0.33821393500814995</v>
      </c>
      <c r="AZ16">
        <f t="shared" si="9"/>
        <v>0.27311879971904046</v>
      </c>
      <c r="BA16">
        <f t="shared" si="9"/>
        <v>0.23028659423828954</v>
      </c>
      <c r="BB16">
        <f t="shared" si="9"/>
        <v>0.19956398790931112</v>
      </c>
      <c r="BC16">
        <f t="shared" si="9"/>
        <v>0.17629534799912985</v>
      </c>
      <c r="BD16">
        <f t="shared" si="9"/>
        <v>0.15800272402539839</v>
      </c>
      <c r="BE16">
        <f t="shared" si="9"/>
        <v>0.14320863853900803</v>
      </c>
      <c r="BF16">
        <f t="shared" si="10"/>
        <v>0.27865195672688864</v>
      </c>
      <c r="BG16">
        <f t="shared" si="10"/>
        <v>0.16505940237007369</v>
      </c>
      <c r="BH16">
        <f t="shared" si="10"/>
        <v>0.11166878305019534</v>
      </c>
      <c r="BI16">
        <f t="shared" si="10"/>
        <v>8.1344543176022924E-2</v>
      </c>
      <c r="BJ16">
        <f t="shared" si="10"/>
        <v>6.2175121132421636E-2</v>
      </c>
      <c r="BK16">
        <f t="shared" si="10"/>
        <v>4.9178519392845059E-2</v>
      </c>
      <c r="BL16">
        <f t="shared" si="10"/>
        <v>3.9928274004696875E-2</v>
      </c>
      <c r="BM16">
        <f t="shared" si="11"/>
        <v>0.19489864226284309</v>
      </c>
      <c r="BN16">
        <f t="shared" si="11"/>
        <v>9.5627730474734773E-2</v>
      </c>
      <c r="BO16">
        <f t="shared" si="11"/>
        <v>5.558520809879286E-2</v>
      </c>
      <c r="BP16">
        <f t="shared" si="11"/>
        <v>3.5609661907741209E-2</v>
      </c>
      <c r="BQ16">
        <f t="shared" si="11"/>
        <v>2.4335051113031303E-2</v>
      </c>
      <c r="BR16">
        <f t="shared" si="11"/>
        <v>1.7417652505730935E-2</v>
      </c>
      <c r="BS16">
        <f t="shared" si="12"/>
        <v>0.1469892212709642</v>
      </c>
      <c r="BT16">
        <f t="shared" si="12"/>
        <v>6.1435465331387031E-2</v>
      </c>
      <c r="BU16">
        <f t="shared" si="12"/>
        <v>3.1260350208107773E-2</v>
      </c>
      <c r="BV16">
        <f t="shared" si="12"/>
        <v>1.7854605211451994E-2</v>
      </c>
      <c r="BW16">
        <f t="shared" si="12"/>
        <v>1.1029376881507983E-2</v>
      </c>
      <c r="BX16">
        <f t="shared" si="13"/>
        <v>0.11645902683231396</v>
      </c>
      <c r="BY16">
        <f t="shared" si="13"/>
        <v>4.2333963711541731E-2</v>
      </c>
      <c r="BZ16">
        <f t="shared" si="13"/>
        <v>1.9133709327879774E-2</v>
      </c>
      <c r="CA16">
        <f t="shared" si="13"/>
        <v>9.8485373876981957E-3</v>
      </c>
      <c r="CB16">
        <f t="shared" si="14"/>
        <v>9.5539281395966152E-2</v>
      </c>
      <c r="CC16">
        <f t="shared" si="14"/>
        <v>3.0694975501500639E-2</v>
      </c>
      <c r="CD16">
        <f t="shared" si="14"/>
        <v>1.2470209561354006E-2</v>
      </c>
      <c r="CE16">
        <f t="shared" si="15"/>
        <v>8.0433376752925362E-2</v>
      </c>
      <c r="CF16">
        <f t="shared" si="15"/>
        <v>2.3133958928245678E-2</v>
      </c>
      <c r="CG16">
        <f t="shared" si="16"/>
        <v>6.9084044358556723E-2</v>
      </c>
      <c r="CH16" s="7">
        <v>250</v>
      </c>
      <c r="CI16" s="8">
        <v>250</v>
      </c>
      <c r="CJ16" s="8">
        <v>240</v>
      </c>
      <c r="CK16" s="8">
        <f t="shared" si="17"/>
        <v>1</v>
      </c>
      <c r="CL16" s="8">
        <f t="shared" si="18"/>
        <v>1</v>
      </c>
      <c r="CM16">
        <f t="shared" si="19"/>
        <v>0.04</v>
      </c>
      <c r="CN16">
        <f t="shared" si="24"/>
        <v>375</v>
      </c>
      <c r="CO16">
        <f t="shared" si="25"/>
        <v>500</v>
      </c>
      <c r="CP16">
        <f t="shared" si="25"/>
        <v>625</v>
      </c>
      <c r="CQ16">
        <f t="shared" si="25"/>
        <v>750</v>
      </c>
      <c r="CR16">
        <f t="shared" si="25"/>
        <v>875</v>
      </c>
      <c r="CS16">
        <f t="shared" si="25"/>
        <v>1000</v>
      </c>
      <c r="CT16">
        <f t="shared" si="25"/>
        <v>1125</v>
      </c>
      <c r="CU16">
        <f t="shared" si="25"/>
        <v>1250</v>
      </c>
      <c r="CV16">
        <f t="shared" si="26"/>
        <v>1.5</v>
      </c>
      <c r="CW16">
        <f t="shared" si="21"/>
        <v>2</v>
      </c>
      <c r="CX16">
        <f t="shared" si="21"/>
        <v>2.5</v>
      </c>
      <c r="CY16">
        <f t="shared" si="21"/>
        <v>3</v>
      </c>
      <c r="CZ16">
        <f t="shared" si="21"/>
        <v>3.5</v>
      </c>
      <c r="DA16">
        <f t="shared" si="21"/>
        <v>4</v>
      </c>
      <c r="DB16">
        <f t="shared" si="21"/>
        <v>4.5</v>
      </c>
      <c r="DC16">
        <f t="shared" si="21"/>
        <v>5</v>
      </c>
      <c r="DD16" s="11">
        <f t="shared" si="27"/>
        <v>2.6666666666666668E-2</v>
      </c>
      <c r="DE16" s="11">
        <f t="shared" si="22"/>
        <v>0.02</v>
      </c>
      <c r="DF16" s="11">
        <f t="shared" si="22"/>
        <v>1.6E-2</v>
      </c>
      <c r="DG16" s="11">
        <f t="shared" si="22"/>
        <v>1.3333333333333334E-2</v>
      </c>
      <c r="DH16" s="11">
        <f t="shared" si="22"/>
        <v>1.1428571428571429E-2</v>
      </c>
      <c r="DI16" s="11">
        <f t="shared" si="22"/>
        <v>0.01</v>
      </c>
      <c r="DJ16" s="11">
        <f t="shared" si="22"/>
        <v>8.8888888888888889E-3</v>
      </c>
      <c r="DK16" s="11">
        <f t="shared" si="22"/>
        <v>8.0000000000000002E-3</v>
      </c>
      <c r="DL16">
        <f t="shared" si="23"/>
        <v>10</v>
      </c>
      <c r="DM16">
        <f>ABS('2000 250 200 15 PP'!E16+'2000 250 200 15 PP'!F16)</f>
        <v>6.2323741700000008E-5</v>
      </c>
      <c r="DN16">
        <f>ABS('2000 250 200 15 PP'!F16+'2000 250 200 15 PP'!G16)</f>
        <v>2.5419144660000001E-5</v>
      </c>
      <c r="DO16">
        <f>ABS('2000 250 200 15 PP'!G16+'2000 250 200 15 PP'!H16)</f>
        <v>1.321324901E-5</v>
      </c>
      <c r="DP16">
        <f>ABS('2000 250 200 15 PP'!H16+'2000 250 200 15 PP'!I16)</f>
        <v>7.8066869499999996E-6</v>
      </c>
      <c r="DQ16">
        <f>ABS('2000 250 200 15 PP'!I16+'2000 250 200 15 PP'!J16)</f>
        <v>5.0092464099999998E-6</v>
      </c>
      <c r="DR16">
        <f>ABS('2000 250 200 15 PP'!J16+'2000 250 200 15 PP'!K16)</f>
        <v>3.4086517699999998E-6</v>
      </c>
      <c r="DS16">
        <f>ABS('2000 250 200 15 PP'!K16+'2000 250 200 15 PP'!L16)</f>
        <v>2.4246249700000002E-6</v>
      </c>
      <c r="DT16">
        <f>ABS('2000 250 200 15 PP'!L16+'2000 250 200 15 PP'!M16)</f>
        <v>1.785787433E-6</v>
      </c>
    </row>
    <row r="17" spans="1:124">
      <c r="A17">
        <f>'2000 250 200 15'!A18</f>
        <v>14</v>
      </c>
      <c r="B17">
        <f t="shared" si="7"/>
        <v>-140</v>
      </c>
      <c r="C17">
        <f>'2000 250 200 15'!B18</f>
        <v>5.0400000000000002E-3</v>
      </c>
      <c r="D17">
        <f t="shared" si="8"/>
        <v>-2.2975694635544746</v>
      </c>
      <c r="E17">
        <f>ABS('2000 250 200 15'!C151)</f>
        <v>4.53156141E-5</v>
      </c>
      <c r="F17">
        <f>ABS('2000 250 200 15'!C284)</f>
        <v>1.70081259E-5</v>
      </c>
      <c r="G17">
        <f>ABS('2000 250 200 15'!C417)</f>
        <v>8.4110169099999993E-6</v>
      </c>
      <c r="H17">
        <f>ABS('2000 250 200 15'!C550)</f>
        <v>4.8022320399999997E-6</v>
      </c>
      <c r="I17">
        <f>ABS('2000 250 200 15'!C683)</f>
        <v>3.0044559299999998E-6</v>
      </c>
      <c r="J17">
        <f>ABS('2000 250 200 15'!C816)</f>
        <v>2.0047901400000001E-6</v>
      </c>
      <c r="K17">
        <f>ABS('2000 250 200 15'!C949)</f>
        <v>1.4038612600000001E-6</v>
      </c>
      <c r="L17">
        <f>ABS('2000 250 200 15'!C1082)</f>
        <v>1.02076404E-6</v>
      </c>
      <c r="M17">
        <f>ABS('2000 250 200 15'!C1215)</f>
        <v>7.6502363999999997E-7</v>
      </c>
      <c r="N17">
        <f>ABS('2000 250 200 15 PP'!E17-'2000 250 200 15 PP'!F17)</f>
        <v>2.83074882E-5</v>
      </c>
      <c r="O17">
        <f>ABS('2000 250 200 15 PP'!F17-'2000 250 200 15 PP'!G17)</f>
        <v>8.5971089900000009E-6</v>
      </c>
      <c r="P17">
        <f>ABS('2000 250 200 15 PP'!G17-'2000 250 200 15 PP'!H17)</f>
        <v>3.6087848699999996E-6</v>
      </c>
      <c r="Q17">
        <f>ABS('2000 250 200 15 PP'!H17-'2000 250 200 15 PP'!I17)</f>
        <v>1.7977761099999999E-6</v>
      </c>
      <c r="R17">
        <f>ABS('2000 250 200 15 PP'!I17-'2000 250 200 15 PP'!J17)</f>
        <v>9.9966578999999971E-7</v>
      </c>
      <c r="S17">
        <f>ABS('2000 250 200 15 PP'!J17-'2000 250 200 15 PP'!K17)</f>
        <v>6.0092887999999998E-7</v>
      </c>
      <c r="T17">
        <f>ABS('2000 250 200 15 PP'!K17-'2000 250 200 15 PP'!L17)</f>
        <v>3.8309722000000006E-7</v>
      </c>
      <c r="U17">
        <f>ABS('2000 250 200 15 PP'!L17-'2000 250 200 15 PP'!M17)</f>
        <v>2.5574040000000006E-7</v>
      </c>
      <c r="V17">
        <f>ABS('2000 250 200 15 PP'!E17-2*'2000 250 200 15 PP'!F17+'2000 250 200 15 PP'!G17)</f>
        <v>1.9710379209999999E-5</v>
      </c>
      <c r="W17">
        <f>ABS('2000 250 200 15 PP'!F17-2*'2000 250 200 15 PP'!G17+'2000 250 200 15 PP'!H17)</f>
        <v>4.9883241200000013E-6</v>
      </c>
      <c r="X17">
        <f>ABS('2000 250 200 15 PP'!G17-2*'2000 250 200 15 PP'!H17+'2000 250 200 15 PP'!I17)</f>
        <v>1.8110087599999997E-6</v>
      </c>
      <c r="Y17">
        <f>ABS('2000 250 200 15 PP'!H17-2*'2000 250 200 15 PP'!I17+'2000 250 200 15 PP'!J17)</f>
        <v>7.981103200000002E-7</v>
      </c>
      <c r="Z17">
        <f>ABS('2000 250 200 15 PP'!I17-2*'2000 250 200 15 PP'!J17+'2000 250 200 15 PP'!K17)</f>
        <v>3.9873690999999973E-7</v>
      </c>
      <c r="AA17">
        <f>ABS('2000 250 200 15 PP'!J17-2*'2000 250 200 15 PP'!K17+'2000 250 200 15 PP'!L17)</f>
        <v>2.1783165999999992E-7</v>
      </c>
      <c r="AB17">
        <f>ABS('2000 250 200 15 PP'!K17-2*'2000 250 200 15 PP'!L17+'2000 250 200 15 PP'!M17)</f>
        <v>1.2735682E-7</v>
      </c>
      <c r="AC17">
        <f>ABS('2000 250 200 15 PP'!E17-3*'2000 250 200 15 PP'!F17+3*'2000 250 200 15 PP'!G17-'2000 250 200 15 PP'!H17)</f>
        <v>1.4722055090000001E-5</v>
      </c>
      <c r="AD17">
        <f>ABS('2000 250 200 15 PP'!F17-3*'2000 250 200 15 PP'!G17+3*'2000 250 200 15 PP'!H17-'2000 250 200 15 PP'!I17)</f>
        <v>3.1773153600000016E-6</v>
      </c>
      <c r="AE17">
        <f>ABS('2000 250 200 15 PP'!G17-3*'2000 250 200 15 PP'!H17+3*'2000 250 200 15 PP'!I17-'2000 250 200 15 PP'!J17)</f>
        <v>1.0128984400000003E-6</v>
      </c>
      <c r="AF17">
        <f>ABS('2000 250 200 15 PP'!H17-3*'2000 250 200 15 PP'!I17+3*'2000 250 200 15 PP'!J17-'2000 250 200 15 PP'!K17)</f>
        <v>3.9937340999999962E-7</v>
      </c>
      <c r="AG17">
        <f>ABS('2000 250 200 15 PP'!I17-3*'2000 250 200 15 PP'!J17+3*'2000 250 200 15 PP'!K17-'2000 250 200 15 PP'!L17)</f>
        <v>1.8090525000000002E-7</v>
      </c>
      <c r="AH17">
        <f>ABS('2000 250 200 15 PP'!J17-3*'2000 250 200 15 PP'!K17+3*'2000 250 200 15 PP'!L17-'2000 250 200 15 PP'!M17)</f>
        <v>9.0474839999999705E-8</v>
      </c>
      <c r="AI17">
        <f>ABS('2000 250 200 15 PP'!E17-4*'2000 250 200 15 PP'!F17+6*'2000 250 200 15 PP'!G17-4*'2000 250 200 15 PP'!H17+'2000 250 200 15 PP'!I17)</f>
        <v>1.1544739729999995E-5</v>
      </c>
      <c r="AJ17">
        <f>ABS('2000 250 200 15 PP'!F17-4*'2000 250 200 15 PP'!G17+6*'2000 250 200 15 PP'!H17-4*'2000 250 200 15 PP'!I17+'2000 250 200 15 PP'!J17)</f>
        <v>2.1644169200000021E-6</v>
      </c>
      <c r="AK17">
        <f>ABS('2000 250 200 15 PP'!G17-4*'2000 250 200 15 PP'!H17+6*'2000 250 200 15 PP'!I17-4*'2000 250 200 15 PP'!J17+'2000 250 200 15 PP'!K17)</f>
        <v>6.1352503000000073E-7</v>
      </c>
      <c r="AL17">
        <f>ABS('2000 250 200 15 PP'!H17-4*'2000 250 200 15 PP'!I17+6*'2000 250 200 15 PP'!J17-4*'2000 250 200 15 PP'!K17+'2000 250 200 15 PP'!L17)</f>
        <v>2.1846816000000065E-7</v>
      </c>
      <c r="AM17">
        <f>ABS('2000 250 200 15 PP'!I17-4*'2000 250 200 15 PP'!J17+6*'2000 250 200 15 PP'!K17-4*'2000 250 200 15 PP'!L17+'2000 250 200 15 PP'!M17)</f>
        <v>9.0430410000000319E-8</v>
      </c>
      <c r="AN17">
        <f>ABS('2000 250 200 15 PP'!E17-5*'2000 250 200 15 PP'!F17+10*'2000 250 200 15 PP'!G17-10*'2000 250 200 15 PP'!H17+5*'2000 250 200 15 PP'!I17-'2000 250 200 15 PP'!J17)</f>
        <v>9.3803228099999832E-6</v>
      </c>
      <c r="AO17">
        <f>ABS('2000 250 200 15 PP'!F17-5*'2000 250 200 15 PP'!G17+10*'2000 250 200 15 PP'!H17-10*'2000 250 200 15 PP'!I17+5*'2000 250 200 15 PP'!J17-'2000 250 200 15 PP'!K17)</f>
        <v>1.5508918900000081E-6</v>
      </c>
      <c r="AP17">
        <f>ABS('2000 250 200 15 PP'!G17-5*'2000 250 200 15 PP'!H17+10*'2000 250 200 15 PP'!I17-10*'2000 250 200 15 PP'!J17+5*'2000 250 200 15 PP'!K17-'2000 250 200 15 PP'!L17)</f>
        <v>3.9505686999999647E-7</v>
      </c>
      <c r="AQ17">
        <f>ABS('2000 250 200 15 PP'!H17-5*'2000 250 200 15 PP'!I17+10*'2000 250 200 15 PP'!J17-10*'2000 250 200 15 PP'!K17+5*'2000 250 200 15 PP'!L17-'2000 250 200 15 PP'!M17)</f>
        <v>1.2803775000000161E-7</v>
      </c>
      <c r="AR17">
        <f>ABS('2000 250 200 15 PP'!E17-6*'2000 250 200 15 PP'!F17+15*'2000 250 200 15 PP'!G17-20*'2000 250 200 15 PP'!H17+15*I17-6*'2000 250 200 15 PP'!J17+'2000 250 200 15 PP'!K17)</f>
        <v>7.8294309199999893E-6</v>
      </c>
      <c r="AS17">
        <f>ABS('2000 250 200 15 PP'!F17-6*'2000 250 200 15 PP'!G17+15*'2000 250 200 15 PP'!H17-20*'2000 250 200 15 PP'!I17+15*J17-6*'2000 250 200 15 PP'!K17+'2000 250 200 15 PP'!L17)</f>
        <v>1.1558350200000093E-6</v>
      </c>
      <c r="AT17">
        <f>ABS('2000 250 200 15 PP'!G17-6*'2000 250 200 15 PP'!H17+15*'2000 250 200 15 PP'!I17-20*'2000 250 200 15 PP'!J17+15*K17-6*'2000 250 200 15 PP'!L17+'2000 250 200 15 PP'!M17)</f>
        <v>2.6701911999999783E-7</v>
      </c>
      <c r="AU17">
        <f>ABS('2000 250 200 15 PP'!E17-7*'2000 250 200 15 PP'!F17+21*'2000 250 200 15 PP'!G17-35*'2000 250 200 15 PP'!H17+35*'2000 250 200 15 PP'!I17-21*'2000 250 200 15 PP'!J17+7*'2000 250 200 15 PP'!K17-'2000 250 200 15 PP'!L17)</f>
        <v>6.6735958999999753E-6</v>
      </c>
      <c r="AV17">
        <f>ABS('2000 250 200 15 PP'!F17-7*'2000 250 200 15 PP'!G17+21*'2000 250 200 15 PP'!H17-35*'2000 250 200 15 PP'!I17+35*'2000 250 200 15 PP'!J17-21*'2000 250 200 15 PP'!K17+7*'2000 250 200 15 PP'!L17-'2000 250 200 15 PP'!M17)</f>
        <v>8.8881590000000174E-7</v>
      </c>
      <c r="AW17">
        <f>ABS('2000 250 200 15 PP'!E17-8*'2000 250 200 15 PP'!F17+28*'2000 250 200 15 PP'!G17-56*'2000 250 200 15 PP'!H17+70*'2000 250 200 15 PP'!I17-56*'2000 250 200 15 PP'!J17+28*'2000 250 200 15 PP'!K17-8*'2000 250 200 15 PP'!L17+'2000 250 200 15 PP'!M17)</f>
        <v>5.7847799999999851E-6</v>
      </c>
      <c r="AX17">
        <f t="shared" si="9"/>
        <v>0.45420072993052085</v>
      </c>
      <c r="AY17">
        <f t="shared" si="9"/>
        <v>0.3382139615903122</v>
      </c>
      <c r="AZ17">
        <f t="shared" si="9"/>
        <v>0.27311866170507593</v>
      </c>
      <c r="BA17">
        <f t="shared" si="9"/>
        <v>0.23028666150211205</v>
      </c>
      <c r="BB17">
        <f t="shared" si="9"/>
        <v>0.19956412123311798</v>
      </c>
      <c r="BC17">
        <f t="shared" si="9"/>
        <v>0.17629519991396012</v>
      </c>
      <c r="BD17">
        <f t="shared" si="9"/>
        <v>0.15800264890414201</v>
      </c>
      <c r="BE17">
        <f t="shared" si="9"/>
        <v>0.14320873800630096</v>
      </c>
      <c r="BF17">
        <f t="shared" si="10"/>
        <v>0.27865196787314439</v>
      </c>
      <c r="BG17">
        <f t="shared" si="10"/>
        <v>0.16505947015180222</v>
      </c>
      <c r="BH17">
        <f t="shared" si="10"/>
        <v>0.11166862224958676</v>
      </c>
      <c r="BI17">
        <f t="shared" si="10"/>
        <v>8.134455492353948E-2</v>
      </c>
      <c r="BJ17">
        <f t="shared" si="10"/>
        <v>6.217530589808478E-2</v>
      </c>
      <c r="BK17">
        <f t="shared" si="10"/>
        <v>4.9178421611317608E-2</v>
      </c>
      <c r="BL17">
        <f t="shared" si="10"/>
        <v>3.992816212557862E-2</v>
      </c>
      <c r="BM17">
        <f t="shared" si="11"/>
        <v>0.19489862244502401</v>
      </c>
      <c r="BN17">
        <f t="shared" si="11"/>
        <v>9.5627867999392782E-2</v>
      </c>
      <c r="BO17">
        <f t="shared" si="11"/>
        <v>5.5585057857790568E-2</v>
      </c>
      <c r="BP17">
        <f t="shared" si="11"/>
        <v>3.5609569788702673E-2</v>
      </c>
      <c r="BQ17">
        <f t="shared" si="11"/>
        <v>2.4335267722018713E-2</v>
      </c>
      <c r="BR17">
        <f t="shared" si="11"/>
        <v>1.7417634244350347E-2</v>
      </c>
      <c r="BS17">
        <f t="shared" si="12"/>
        <v>0.14698914372709457</v>
      </c>
      <c r="BT17">
        <f t="shared" si="12"/>
        <v>6.1435673385230871E-2</v>
      </c>
      <c r="BU17">
        <f t="shared" si="12"/>
        <v>3.1260261520127709E-2</v>
      </c>
      <c r="BV17">
        <f t="shared" si="12"/>
        <v>1.7854389806926343E-2</v>
      </c>
      <c r="BW17">
        <f t="shared" si="12"/>
        <v>1.1029585070878999E-2</v>
      </c>
      <c r="BX17">
        <f t="shared" si="13"/>
        <v>0.11645886126981361</v>
      </c>
      <c r="BY17">
        <f t="shared" si="13"/>
        <v>4.2334210768418951E-2</v>
      </c>
      <c r="BZ17">
        <f t="shared" si="13"/>
        <v>1.9133751529375333E-2</v>
      </c>
      <c r="CA17">
        <f t="shared" si="13"/>
        <v>9.8482038909081821E-3</v>
      </c>
      <c r="CB17">
        <f t="shared" si="14"/>
        <v>9.5539008194072975E-2</v>
      </c>
      <c r="CC17">
        <f t="shared" si="14"/>
        <v>3.0695192198374351E-2</v>
      </c>
      <c r="CD17">
        <f t="shared" si="14"/>
        <v>1.2470452304954421E-2</v>
      </c>
      <c r="CE17">
        <f t="shared" si="15"/>
        <v>8.0433008338848269E-2</v>
      </c>
      <c r="CF17">
        <f t="shared" si="15"/>
        <v>2.3134035841985669E-2</v>
      </c>
      <c r="CG17">
        <f t="shared" si="16"/>
        <v>6.9083644029641234E-2</v>
      </c>
      <c r="CH17" s="7">
        <v>250</v>
      </c>
      <c r="CI17" s="8">
        <v>250</v>
      </c>
      <c r="CJ17" s="8">
        <v>240</v>
      </c>
      <c r="CK17" s="8">
        <f t="shared" si="17"/>
        <v>1</v>
      </c>
      <c r="CL17" s="8">
        <f t="shared" si="18"/>
        <v>1</v>
      </c>
      <c r="CM17">
        <f t="shared" si="19"/>
        <v>0.04</v>
      </c>
      <c r="CN17">
        <f t="shared" si="24"/>
        <v>375</v>
      </c>
      <c r="CO17">
        <f t="shared" si="25"/>
        <v>500</v>
      </c>
      <c r="CP17">
        <f t="shared" si="25"/>
        <v>625</v>
      </c>
      <c r="CQ17">
        <f t="shared" si="25"/>
        <v>750</v>
      </c>
      <c r="CR17">
        <f t="shared" si="25"/>
        <v>875</v>
      </c>
      <c r="CS17">
        <f t="shared" si="25"/>
        <v>1000</v>
      </c>
      <c r="CT17">
        <f t="shared" si="25"/>
        <v>1125</v>
      </c>
      <c r="CU17">
        <f t="shared" si="25"/>
        <v>1250</v>
      </c>
      <c r="CV17">
        <f t="shared" si="26"/>
        <v>1.5</v>
      </c>
      <c r="CW17">
        <f t="shared" si="21"/>
        <v>2</v>
      </c>
      <c r="CX17">
        <f t="shared" si="21"/>
        <v>2.5</v>
      </c>
      <c r="CY17">
        <f t="shared" si="21"/>
        <v>3</v>
      </c>
      <c r="CZ17">
        <f t="shared" si="21"/>
        <v>3.5</v>
      </c>
      <c r="DA17">
        <f t="shared" si="21"/>
        <v>4</v>
      </c>
      <c r="DB17">
        <f t="shared" si="21"/>
        <v>4.5</v>
      </c>
      <c r="DC17">
        <f t="shared" si="21"/>
        <v>5</v>
      </c>
      <c r="DD17" s="11">
        <f t="shared" si="27"/>
        <v>2.6666666666666668E-2</v>
      </c>
      <c r="DE17" s="11">
        <f t="shared" si="22"/>
        <v>0.02</v>
      </c>
      <c r="DF17" s="11">
        <f t="shared" si="22"/>
        <v>1.6E-2</v>
      </c>
      <c r="DG17" s="11">
        <f t="shared" si="22"/>
        <v>1.3333333333333334E-2</v>
      </c>
      <c r="DH17" s="11">
        <f t="shared" si="22"/>
        <v>1.1428571428571429E-2</v>
      </c>
      <c r="DI17" s="11">
        <f t="shared" si="22"/>
        <v>0.01</v>
      </c>
      <c r="DJ17" s="11">
        <f t="shared" si="22"/>
        <v>8.8888888888888889E-3</v>
      </c>
      <c r="DK17" s="11">
        <f t="shared" si="22"/>
        <v>8.0000000000000002E-3</v>
      </c>
      <c r="DL17">
        <f t="shared" si="23"/>
        <v>10</v>
      </c>
      <c r="DM17">
        <f>ABS('2000 250 200 15 PP'!E17+'2000 250 200 15 PP'!F17)</f>
        <v>6.2323740000000004E-5</v>
      </c>
      <c r="DN17">
        <f>ABS('2000 250 200 15 PP'!F17+'2000 250 200 15 PP'!G17)</f>
        <v>2.541914281E-5</v>
      </c>
      <c r="DO17">
        <f>ABS('2000 250 200 15 PP'!G17+'2000 250 200 15 PP'!H17)</f>
        <v>1.3213248949999999E-5</v>
      </c>
      <c r="DP17">
        <f>ABS('2000 250 200 15 PP'!H17+'2000 250 200 15 PP'!I17)</f>
        <v>7.8066879699999987E-6</v>
      </c>
      <c r="DQ17">
        <f>ABS('2000 250 200 15 PP'!I17+'2000 250 200 15 PP'!J17)</f>
        <v>5.0092460699999999E-6</v>
      </c>
      <c r="DR17">
        <f>ABS('2000 250 200 15 PP'!J17+'2000 250 200 15 PP'!K17)</f>
        <v>3.4086514E-6</v>
      </c>
      <c r="DS17">
        <f>ABS('2000 250 200 15 PP'!K17+'2000 250 200 15 PP'!L17)</f>
        <v>2.4246253000000003E-6</v>
      </c>
      <c r="DT17">
        <f>ABS('2000 250 200 15 PP'!L17+'2000 250 200 15 PP'!M17)</f>
        <v>1.7857876800000001E-6</v>
      </c>
    </row>
    <row r="18" spans="1:124">
      <c r="A18">
        <f>'2000 250 200 15'!A19</f>
        <v>15</v>
      </c>
      <c r="B18">
        <f t="shared" si="7"/>
        <v>-150</v>
      </c>
      <c r="C18">
        <f>'2000 250 200 15'!B19</f>
        <v>5.6569999999999997E-3</v>
      </c>
      <c r="D18">
        <f t="shared" si="8"/>
        <v>-2.2474138212595909</v>
      </c>
      <c r="E18">
        <f>ABS('2000 250 200 15'!C152)</f>
        <v>4.5315699000000001E-5</v>
      </c>
      <c r="F18">
        <f>ABS('2000 250 200 15'!C285)</f>
        <v>1.70081435E-5</v>
      </c>
      <c r="G18">
        <f>ABS('2000 250 200 15'!C418)</f>
        <v>8.4110199400000004E-6</v>
      </c>
      <c r="H18">
        <f>ABS('2000 250 200 15'!C551)</f>
        <v>4.8022241400000003E-6</v>
      </c>
      <c r="I18">
        <f>ABS('2000 250 200 15'!C684)</f>
        <v>3.0044620599999998E-6</v>
      </c>
      <c r="J18">
        <f>ABS('2000 250 200 15'!C817)</f>
        <v>2.0047943100000002E-6</v>
      </c>
      <c r="K18">
        <f>ABS('2000 250 200 15'!C950)</f>
        <v>1.40385667E-6</v>
      </c>
      <c r="L18">
        <f>ABS('2000 250 200 15'!C1083)</f>
        <v>1.0207607200000001E-6</v>
      </c>
      <c r="M18">
        <f>ABS('2000 250 200 15'!C1216)</f>
        <v>7.6502497400000005E-7</v>
      </c>
      <c r="N18">
        <f>ABS('2000 250 200 15 PP'!E18-'2000 250 200 15 PP'!F18)</f>
        <v>2.8307555500000001E-5</v>
      </c>
      <c r="O18">
        <f>ABS('2000 250 200 15 PP'!F18-'2000 250 200 15 PP'!G18)</f>
        <v>8.5971235599999993E-6</v>
      </c>
      <c r="P18">
        <f>ABS('2000 250 200 15 PP'!G18-'2000 250 200 15 PP'!H18)</f>
        <v>3.6087958000000001E-6</v>
      </c>
      <c r="Q18">
        <f>ABS('2000 250 200 15 PP'!H18-'2000 250 200 15 PP'!I18)</f>
        <v>1.7977620800000005E-6</v>
      </c>
      <c r="R18">
        <f>ABS('2000 250 200 15 PP'!I18-'2000 250 200 15 PP'!J18)</f>
        <v>9.9966774999999962E-7</v>
      </c>
      <c r="S18">
        <f>ABS('2000 250 200 15 PP'!J18-'2000 250 200 15 PP'!K18)</f>
        <v>6.0093764000000021E-7</v>
      </c>
      <c r="T18">
        <f>ABS('2000 250 200 15 PP'!K18-'2000 250 200 15 PP'!L18)</f>
        <v>3.830959499999999E-7</v>
      </c>
      <c r="U18">
        <f>ABS('2000 250 200 15 PP'!L18-'2000 250 200 15 PP'!M18)</f>
        <v>2.5573574600000001E-7</v>
      </c>
      <c r="V18">
        <f>ABS('2000 250 200 15 PP'!E18-2*'2000 250 200 15 PP'!F18+'2000 250 200 15 PP'!G18)</f>
        <v>1.9710431940000002E-5</v>
      </c>
      <c r="W18">
        <f>ABS('2000 250 200 15 PP'!F18-2*'2000 250 200 15 PP'!G18+'2000 250 200 15 PP'!H18)</f>
        <v>4.9883277599999992E-6</v>
      </c>
      <c r="X18">
        <f>ABS('2000 250 200 15 PP'!G18-2*'2000 250 200 15 PP'!H18+'2000 250 200 15 PP'!I18)</f>
        <v>1.8110337199999996E-6</v>
      </c>
      <c r="Y18">
        <f>ABS('2000 250 200 15 PP'!H18-2*'2000 250 200 15 PP'!I18+'2000 250 200 15 PP'!J18)</f>
        <v>7.9809433000000085E-7</v>
      </c>
      <c r="Z18">
        <f>ABS('2000 250 200 15 PP'!I18-2*'2000 250 200 15 PP'!J18+'2000 250 200 15 PP'!K18)</f>
        <v>3.9873010999999942E-7</v>
      </c>
      <c r="AA18">
        <f>ABS('2000 250 200 15 PP'!J18-2*'2000 250 200 15 PP'!K18+'2000 250 200 15 PP'!L18)</f>
        <v>2.178416900000003E-7</v>
      </c>
      <c r="AB18">
        <f>ABS('2000 250 200 15 PP'!K18-2*'2000 250 200 15 PP'!L18+'2000 250 200 15 PP'!M18)</f>
        <v>1.2736020399999989E-7</v>
      </c>
      <c r="AC18">
        <f>ABS('2000 250 200 15 PP'!E18-3*'2000 250 200 15 PP'!F18+3*'2000 250 200 15 PP'!G18-'2000 250 200 15 PP'!H18)</f>
        <v>1.4722104180000004E-5</v>
      </c>
      <c r="AD18">
        <f>ABS('2000 250 200 15 PP'!F18-3*'2000 250 200 15 PP'!G18+3*'2000 250 200 15 PP'!H18-'2000 250 200 15 PP'!I18)</f>
        <v>3.1772940400000005E-6</v>
      </c>
      <c r="AE18">
        <f>ABS('2000 250 200 15 PP'!G18-3*'2000 250 200 15 PP'!H18+3*'2000 250 200 15 PP'!I18-'2000 250 200 15 PP'!J18)</f>
        <v>1.0129393899999979E-6</v>
      </c>
      <c r="AF18">
        <f>ABS('2000 250 200 15 PP'!H18-3*'2000 250 200 15 PP'!I18+3*'2000 250 200 15 PP'!J18-'2000 250 200 15 PP'!K18)</f>
        <v>3.9936422000000186E-7</v>
      </c>
      <c r="AG18">
        <f>ABS('2000 250 200 15 PP'!I18-3*'2000 250 200 15 PP'!J18+3*'2000 250 200 15 PP'!K18-'2000 250 200 15 PP'!L18)</f>
        <v>1.8088841999999869E-7</v>
      </c>
      <c r="AH18">
        <f>ABS('2000 250 200 15 PP'!J18-3*'2000 250 200 15 PP'!K18+3*'2000 250 200 15 PP'!L18-'2000 250 200 15 PP'!M18)</f>
        <v>9.0481486000000203E-8</v>
      </c>
      <c r="AI18">
        <f>ABS('2000 250 200 15 PP'!E18-4*'2000 250 200 15 PP'!F18+6*'2000 250 200 15 PP'!G18-4*'2000 250 200 15 PP'!H18+'2000 250 200 15 PP'!I18)</f>
        <v>1.1544810140000003E-5</v>
      </c>
      <c r="AJ18">
        <f>ABS('2000 250 200 15 PP'!F18-4*'2000 250 200 15 PP'!G18+6*'2000 250 200 15 PP'!H18-4*'2000 250 200 15 PP'!I18+'2000 250 200 15 PP'!J18)</f>
        <v>2.1643546500000025E-6</v>
      </c>
      <c r="AK18">
        <f>ABS('2000 250 200 15 PP'!G18-4*'2000 250 200 15 PP'!H18+6*'2000 250 200 15 PP'!I18-4*'2000 250 200 15 PP'!J18+'2000 250 200 15 PP'!K18)</f>
        <v>6.1357516999999732E-7</v>
      </c>
      <c r="AL18">
        <f>ABS('2000 250 200 15 PP'!H18-4*'2000 250 200 15 PP'!I18+6*'2000 250 200 15 PP'!J18-4*'2000 250 200 15 PP'!K18+'2000 250 200 15 PP'!L18)</f>
        <v>2.1847580000000317E-7</v>
      </c>
      <c r="AM18">
        <f>ABS('2000 250 200 15 PP'!I18-4*'2000 250 200 15 PP'!J18+6*'2000 250 200 15 PP'!K18-4*'2000 250 200 15 PP'!L18+'2000 250 200 15 PP'!M18)</f>
        <v>9.0406933999998699E-8</v>
      </c>
      <c r="AN18">
        <f>ABS('2000 250 200 15 PP'!E18-5*'2000 250 200 15 PP'!F18+10*'2000 250 200 15 PP'!G18-10*'2000 250 200 15 PP'!H18+5*'2000 250 200 15 PP'!I18-'2000 250 200 15 PP'!J18)</f>
        <v>9.3804554900000114E-6</v>
      </c>
      <c r="AO18">
        <f>ABS('2000 250 200 15 PP'!F18-5*'2000 250 200 15 PP'!G18+10*'2000 250 200 15 PP'!H18-10*'2000 250 200 15 PP'!I18+5*'2000 250 200 15 PP'!J18-'2000 250 200 15 PP'!K18)</f>
        <v>1.5507794800000014E-6</v>
      </c>
      <c r="AP18">
        <f>ABS('2000 250 200 15 PP'!G18-5*'2000 250 200 15 PP'!H18+10*'2000 250 200 15 PP'!I18-10*'2000 250 200 15 PP'!J18+5*'2000 250 200 15 PP'!K18-'2000 250 200 15 PP'!L18)</f>
        <v>3.9509936999999669E-7</v>
      </c>
      <c r="AQ18">
        <f>ABS('2000 250 200 15 PP'!H18-5*'2000 250 200 15 PP'!I18+10*'2000 250 200 15 PP'!J18-10*'2000 250 200 15 PP'!K18+5*'2000 250 200 15 PP'!L18-'2000 250 200 15 PP'!M18)</f>
        <v>1.2806886600000214E-7</v>
      </c>
      <c r="AR18">
        <f>ABS('2000 250 200 15 PP'!E18-6*'2000 250 200 15 PP'!F18+15*'2000 250 200 15 PP'!G18-20*'2000 250 200 15 PP'!H18+15*I18-6*'2000 250 200 15 PP'!J18+'2000 250 200 15 PP'!K18)</f>
        <v>7.8296760099999845E-6</v>
      </c>
      <c r="AS18">
        <f>ABS('2000 250 200 15 PP'!F18-6*'2000 250 200 15 PP'!G18+15*'2000 250 200 15 PP'!H18-20*'2000 250 200 15 PP'!I18+15*J18-6*'2000 250 200 15 PP'!K18+'2000 250 200 15 PP'!L18)</f>
        <v>1.1556801100000064E-6</v>
      </c>
      <c r="AT18">
        <f>ABS('2000 250 200 15 PP'!G18-6*'2000 250 200 15 PP'!H18+15*'2000 250 200 15 PP'!I18-20*'2000 250 200 15 PP'!J18+15*K18-6*'2000 250 200 15 PP'!L18+'2000 250 200 15 PP'!M18)</f>
        <v>2.6703050399998841E-7</v>
      </c>
      <c r="AU18">
        <f>ABS('2000 250 200 15 PP'!E18-7*'2000 250 200 15 PP'!F18+21*'2000 250 200 15 PP'!G18-35*'2000 250 200 15 PP'!H18+35*'2000 250 200 15 PP'!I18-21*'2000 250 200 15 PP'!J18+7*'2000 250 200 15 PP'!K18-'2000 250 200 15 PP'!L18)</f>
        <v>6.6739958999999881E-6</v>
      </c>
      <c r="AV18">
        <f>ABS('2000 250 200 15 PP'!F18-7*'2000 250 200 15 PP'!G18+21*'2000 250 200 15 PP'!H18-35*'2000 250 200 15 PP'!I18+35*'2000 250 200 15 PP'!J18-21*'2000 250 200 15 PP'!K18+7*'2000 250 200 15 PP'!L18-'2000 250 200 15 PP'!M18)</f>
        <v>8.8864960600002499E-7</v>
      </c>
      <c r="AW18">
        <f>ABS('2000 250 200 15 PP'!E18-8*'2000 250 200 15 PP'!F18+28*'2000 250 200 15 PP'!G18-56*'2000 250 200 15 PP'!H18+70*'2000 250 200 15 PP'!I18-56*'2000 250 200 15 PP'!J18+28*'2000 250 200 15 PP'!K18-8*'2000 250 200 15 PP'!L18+'2000 250 200 15 PP'!M18)</f>
        <v>5.7853462939999906E-6</v>
      </c>
      <c r="AX18">
        <f t="shared" si="9"/>
        <v>0.4542010627794652</v>
      </c>
      <c r="AY18">
        <f t="shared" si="9"/>
        <v>0.33821426028802459</v>
      </c>
      <c r="AZ18">
        <f t="shared" si="9"/>
        <v>0.27311958956865046</v>
      </c>
      <c r="BA18">
        <f t="shared" si="9"/>
        <v>0.23028491653731395</v>
      </c>
      <c r="BB18">
        <f t="shared" si="9"/>
        <v>0.19956410216632609</v>
      </c>
      <c r="BC18">
        <f t="shared" si="9"/>
        <v>0.17629779156797104</v>
      </c>
      <c r="BD18">
        <f t="shared" si="9"/>
        <v>0.15800264057332356</v>
      </c>
      <c r="BE18">
        <f t="shared" si="9"/>
        <v>0.14320629113517805</v>
      </c>
      <c r="BF18">
        <f t="shared" si="10"/>
        <v>0.27865229760952936</v>
      </c>
      <c r="BG18">
        <f t="shared" si="10"/>
        <v>0.16505952106915137</v>
      </c>
      <c r="BH18">
        <f t="shared" si="10"/>
        <v>0.11167015263232533</v>
      </c>
      <c r="BI18">
        <f t="shared" si="10"/>
        <v>8.1342905302270327E-2</v>
      </c>
      <c r="BJ18">
        <f t="shared" si="10"/>
        <v>6.2174190211997174E-2</v>
      </c>
      <c r="BK18">
        <f t="shared" si="10"/>
        <v>4.9180727544472849E-2</v>
      </c>
      <c r="BL18">
        <f t="shared" si="10"/>
        <v>3.9929305378388145E-2</v>
      </c>
      <c r="BM18">
        <f t="shared" si="11"/>
        <v>0.19489902042234683</v>
      </c>
      <c r="BN18">
        <f t="shared" si="11"/>
        <v>9.5627172049045625E-2</v>
      </c>
      <c r="BO18">
        <f t="shared" si="11"/>
        <v>5.5587288516159586E-2</v>
      </c>
      <c r="BP18">
        <f t="shared" si="11"/>
        <v>3.560875732850699E-2</v>
      </c>
      <c r="BQ18">
        <f t="shared" si="11"/>
        <v>2.4332995937235112E-2</v>
      </c>
      <c r="BR18">
        <f t="shared" si="11"/>
        <v>1.7418921757751359E-2</v>
      </c>
      <c r="BS18">
        <f t="shared" si="12"/>
        <v>0.14698984601024798</v>
      </c>
      <c r="BT18">
        <f t="shared" si="12"/>
        <v>6.1433865729837236E-2</v>
      </c>
      <c r="BU18">
        <f t="shared" si="12"/>
        <v>3.1262814909993719E-2</v>
      </c>
      <c r="BV18">
        <f t="shared" si="12"/>
        <v>1.7855022228941399E-2</v>
      </c>
      <c r="BW18">
        <f t="shared" si="12"/>
        <v>1.1026716749786203E-2</v>
      </c>
      <c r="BX18">
        <f t="shared" si="13"/>
        <v>0.11646035246842959</v>
      </c>
      <c r="BY18">
        <f t="shared" si="13"/>
        <v>4.2331121040404714E-2</v>
      </c>
      <c r="BZ18">
        <f t="shared" si="13"/>
        <v>1.9135812226274227E-2</v>
      </c>
      <c r="CA18">
        <f t="shared" si="13"/>
        <v>9.8506003859187997E-3</v>
      </c>
      <c r="CB18">
        <f t="shared" si="14"/>
        <v>9.5541878437220368E-2</v>
      </c>
      <c r="CC18">
        <f t="shared" si="14"/>
        <v>3.0691065972562083E-2</v>
      </c>
      <c r="CD18">
        <f t="shared" si="14"/>
        <v>1.2470984633326592E-2</v>
      </c>
      <c r="CE18">
        <f t="shared" si="15"/>
        <v>8.0437732342149085E-2</v>
      </c>
      <c r="CF18">
        <f t="shared" si="15"/>
        <v>2.3129697648198142E-2</v>
      </c>
      <c r="CG18">
        <f t="shared" si="16"/>
        <v>6.9090323261924116E-2</v>
      </c>
      <c r="CH18" s="7">
        <v>250</v>
      </c>
      <c r="CI18" s="8">
        <v>250</v>
      </c>
      <c r="CJ18" s="8">
        <v>240</v>
      </c>
      <c r="CK18" s="8">
        <f t="shared" si="17"/>
        <v>1</v>
      </c>
      <c r="CL18" s="8">
        <f t="shared" si="18"/>
        <v>1</v>
      </c>
      <c r="CM18">
        <f t="shared" si="19"/>
        <v>0.04</v>
      </c>
      <c r="CN18">
        <f t="shared" si="24"/>
        <v>375</v>
      </c>
      <c r="CO18">
        <f t="shared" si="25"/>
        <v>500</v>
      </c>
      <c r="CP18">
        <f t="shared" si="25"/>
        <v>625</v>
      </c>
      <c r="CQ18">
        <f t="shared" si="25"/>
        <v>750</v>
      </c>
      <c r="CR18">
        <f t="shared" si="25"/>
        <v>875</v>
      </c>
      <c r="CS18">
        <f t="shared" si="25"/>
        <v>1000</v>
      </c>
      <c r="CT18">
        <f t="shared" si="25"/>
        <v>1125</v>
      </c>
      <c r="CU18">
        <f t="shared" si="25"/>
        <v>1250</v>
      </c>
      <c r="CV18">
        <f t="shared" si="26"/>
        <v>1.5</v>
      </c>
      <c r="CW18">
        <f t="shared" si="21"/>
        <v>2</v>
      </c>
      <c r="CX18">
        <f t="shared" si="21"/>
        <v>2.5</v>
      </c>
      <c r="CY18">
        <f t="shared" si="21"/>
        <v>3</v>
      </c>
      <c r="CZ18">
        <f t="shared" si="21"/>
        <v>3.5</v>
      </c>
      <c r="DA18">
        <f t="shared" si="21"/>
        <v>4</v>
      </c>
      <c r="DB18">
        <f t="shared" si="21"/>
        <v>4.5</v>
      </c>
      <c r="DC18">
        <f t="shared" si="21"/>
        <v>5</v>
      </c>
      <c r="DD18" s="11">
        <f t="shared" si="27"/>
        <v>2.6666666666666668E-2</v>
      </c>
      <c r="DE18" s="11">
        <f t="shared" si="22"/>
        <v>0.02</v>
      </c>
      <c r="DF18" s="11">
        <f t="shared" si="22"/>
        <v>1.6E-2</v>
      </c>
      <c r="DG18" s="11">
        <f t="shared" si="22"/>
        <v>1.3333333333333334E-2</v>
      </c>
      <c r="DH18" s="11">
        <f t="shared" si="22"/>
        <v>1.1428571428571429E-2</v>
      </c>
      <c r="DI18" s="11">
        <f t="shared" si="22"/>
        <v>0.01</v>
      </c>
      <c r="DJ18" s="11">
        <f t="shared" si="22"/>
        <v>8.8888888888888889E-3</v>
      </c>
      <c r="DK18" s="11">
        <f t="shared" si="22"/>
        <v>8.0000000000000002E-3</v>
      </c>
      <c r="DL18">
        <f t="shared" si="23"/>
        <v>10</v>
      </c>
      <c r="DM18">
        <f>ABS('2000 250 200 15 PP'!E18+'2000 250 200 15 PP'!F18)</f>
        <v>6.2323842500000001E-5</v>
      </c>
      <c r="DN18">
        <f>ABS('2000 250 200 15 PP'!F18+'2000 250 200 15 PP'!G18)</f>
        <v>2.541916344E-5</v>
      </c>
      <c r="DO18">
        <f>ABS('2000 250 200 15 PP'!G18+'2000 250 200 15 PP'!H18)</f>
        <v>1.321324408E-5</v>
      </c>
      <c r="DP18">
        <f>ABS('2000 250 200 15 PP'!H18+'2000 250 200 15 PP'!I18)</f>
        <v>7.8066861999999992E-6</v>
      </c>
      <c r="DQ18">
        <f>ABS('2000 250 200 15 PP'!I18+'2000 250 200 15 PP'!J18)</f>
        <v>5.0092563699999995E-6</v>
      </c>
      <c r="DR18">
        <f>ABS('2000 250 200 15 PP'!J18+'2000 250 200 15 PP'!K18)</f>
        <v>3.4086509800000001E-6</v>
      </c>
      <c r="DS18">
        <f>ABS('2000 250 200 15 PP'!K18+'2000 250 200 15 PP'!L18)</f>
        <v>2.4246173900000002E-6</v>
      </c>
      <c r="DT18">
        <f>ABS('2000 250 200 15 PP'!L18+'2000 250 200 15 PP'!M18)</f>
        <v>1.7857856940000001E-6</v>
      </c>
    </row>
    <row r="19" spans="1:124">
      <c r="A19">
        <f>'2000 250 200 15'!A20</f>
        <v>16</v>
      </c>
      <c r="B19">
        <f t="shared" si="7"/>
        <v>-160</v>
      </c>
      <c r="C19">
        <f>'2000 250 200 15'!B20</f>
        <v>6.3499999999999997E-3</v>
      </c>
      <c r="D19">
        <f t="shared" si="8"/>
        <v>-2.1972262747080245</v>
      </c>
      <c r="E19">
        <f>ABS('2000 250 200 15'!C153)</f>
        <v>4.5315818300000001E-5</v>
      </c>
      <c r="F19">
        <f>ABS('2000 250 200 15'!C286)</f>
        <v>1.7008169199999999E-5</v>
      </c>
      <c r="G19">
        <f>ABS('2000 250 200 15'!C419)</f>
        <v>8.4110253699999999E-6</v>
      </c>
      <c r="H19">
        <f>ABS('2000 250 200 15'!C552)</f>
        <v>4.8022120200000004E-6</v>
      </c>
      <c r="I19">
        <f>ABS('2000 250 200 15'!C685)</f>
        <v>3.0044704200000001E-6</v>
      </c>
      <c r="J19">
        <f>ABS('2000 250 200 15'!C818)</f>
        <v>2.0048007199999999E-6</v>
      </c>
      <c r="K19">
        <f>ABS('2000 250 200 15'!C951)</f>
        <v>1.4038501600000001E-6</v>
      </c>
      <c r="L19">
        <f>ABS('2000 250 200 15'!C1084)</f>
        <v>1.0207558E-6</v>
      </c>
      <c r="M19">
        <f>ABS('2000 250 200 15'!C1217)</f>
        <v>7.6502681000000004E-7</v>
      </c>
      <c r="N19">
        <f>ABS('2000 250 200 15 PP'!E19-'2000 250 200 15 PP'!F19)</f>
        <v>2.8307649100000002E-5</v>
      </c>
      <c r="O19">
        <f>ABS('2000 250 200 15 PP'!F19-'2000 250 200 15 PP'!G19)</f>
        <v>8.5971438299999994E-6</v>
      </c>
      <c r="P19">
        <f>ABS('2000 250 200 15 PP'!G19-'2000 250 200 15 PP'!H19)</f>
        <v>3.6088133499999996E-6</v>
      </c>
      <c r="Q19">
        <f>ABS('2000 250 200 15 PP'!H19-'2000 250 200 15 PP'!I19)</f>
        <v>1.7977416000000003E-6</v>
      </c>
      <c r="R19">
        <f>ABS('2000 250 200 15 PP'!I19-'2000 250 200 15 PP'!J19)</f>
        <v>9.9966970000000013E-7</v>
      </c>
      <c r="S19">
        <f>ABS('2000 250 200 15 PP'!J19-'2000 250 200 15 PP'!K19)</f>
        <v>6.0095055999999985E-7</v>
      </c>
      <c r="T19">
        <f>ABS('2000 250 200 15 PP'!K19-'2000 250 200 15 PP'!L19)</f>
        <v>3.8309436000000006E-7</v>
      </c>
      <c r="U19">
        <f>ABS('2000 250 200 15 PP'!L19-'2000 250 200 15 PP'!M19)</f>
        <v>2.5572898999999996E-7</v>
      </c>
      <c r="V19">
        <f>ABS('2000 250 200 15 PP'!E19-2*'2000 250 200 15 PP'!F19+'2000 250 200 15 PP'!G19)</f>
        <v>1.9710505270000003E-5</v>
      </c>
      <c r="W19">
        <f>ABS('2000 250 200 15 PP'!F19-2*'2000 250 200 15 PP'!G19+'2000 250 200 15 PP'!H19)</f>
        <v>4.9883304799999998E-6</v>
      </c>
      <c r="X19">
        <f>ABS('2000 250 200 15 PP'!G19-2*'2000 250 200 15 PP'!H19+'2000 250 200 15 PP'!I19)</f>
        <v>1.8110717499999993E-6</v>
      </c>
      <c r="Y19">
        <f>ABS('2000 250 200 15 PP'!H19-2*'2000 250 200 15 PP'!I19+'2000 250 200 15 PP'!J19)</f>
        <v>7.9807190000000017E-7</v>
      </c>
      <c r="Z19">
        <f>ABS('2000 250 200 15 PP'!I19-2*'2000 250 200 15 PP'!J19+'2000 250 200 15 PP'!K19)</f>
        <v>3.9871914000000028E-7</v>
      </c>
      <c r="AA19">
        <f>ABS('2000 250 200 15 PP'!J19-2*'2000 250 200 15 PP'!K19+'2000 250 200 15 PP'!L19)</f>
        <v>2.1785619999999979E-7</v>
      </c>
      <c r="AB19">
        <f>ABS('2000 250 200 15 PP'!K19-2*'2000 250 200 15 PP'!L19+'2000 250 200 15 PP'!M19)</f>
        <v>1.273653700000001E-7</v>
      </c>
      <c r="AC19">
        <f>ABS('2000 250 200 15 PP'!E19-3*'2000 250 200 15 PP'!F19+3*'2000 250 200 15 PP'!G19-'2000 250 200 15 PP'!H19)</f>
        <v>1.472217479E-5</v>
      </c>
      <c r="AD19">
        <f>ABS('2000 250 200 15 PP'!F19-3*'2000 250 200 15 PP'!G19+3*'2000 250 200 15 PP'!H19-'2000 250 200 15 PP'!I19)</f>
        <v>3.1772587300000005E-6</v>
      </c>
      <c r="AE19">
        <f>ABS('2000 250 200 15 PP'!G19-3*'2000 250 200 15 PP'!H19+3*'2000 250 200 15 PP'!I19-'2000 250 200 15 PP'!J19)</f>
        <v>1.0129998499999987E-6</v>
      </c>
      <c r="AF19">
        <f>ABS('2000 250 200 15 PP'!H19-3*'2000 250 200 15 PP'!I19+3*'2000 250 200 15 PP'!J19-'2000 250 200 15 PP'!K19)</f>
        <v>3.9935276000000031E-7</v>
      </c>
      <c r="AG19">
        <f>ABS('2000 250 200 15 PP'!I19-3*'2000 250 200 15 PP'!J19+3*'2000 250 200 15 PP'!K19-'2000 250 200 15 PP'!L19)</f>
        <v>1.8086294000000071E-7</v>
      </c>
      <c r="AH19">
        <f>ABS('2000 250 200 15 PP'!J19-3*'2000 250 200 15 PP'!K19+3*'2000 250 200 15 PP'!L19-'2000 250 200 15 PP'!M19)</f>
        <v>9.0490829999999264E-8</v>
      </c>
      <c r="AI19">
        <f>ABS('2000 250 200 15 PP'!E19-4*'2000 250 200 15 PP'!F19+6*'2000 250 200 15 PP'!G19-4*'2000 250 200 15 PP'!H19+'2000 250 200 15 PP'!I19)</f>
        <v>1.1544916060000003E-5</v>
      </c>
      <c r="AJ19">
        <f>ABS('2000 250 200 15 PP'!F19-4*'2000 250 200 15 PP'!G19+6*'2000 250 200 15 PP'!H19-4*'2000 250 200 15 PP'!I19+'2000 250 200 15 PP'!J19)</f>
        <v>2.1642588800000014E-6</v>
      </c>
      <c r="AK19">
        <f>ABS('2000 250 200 15 PP'!G19-4*'2000 250 200 15 PP'!H19+6*'2000 250 200 15 PP'!I19-4*'2000 250 200 15 PP'!J19+'2000 250 200 15 PP'!K19)</f>
        <v>6.1364708999999838E-7</v>
      </c>
      <c r="AL19">
        <f>ABS('2000 250 200 15 PP'!H19-4*'2000 250 200 15 PP'!I19+6*'2000 250 200 15 PP'!J19-4*'2000 250 200 15 PP'!K19+'2000 250 200 15 PP'!L19)</f>
        <v>2.1848981999999939E-7</v>
      </c>
      <c r="AM19">
        <f>ABS('2000 250 200 15 PP'!I19-4*'2000 250 200 15 PP'!J19+6*'2000 250 200 15 PP'!K19-4*'2000 250 200 15 PP'!L19+'2000 250 200 15 PP'!M19)</f>
        <v>9.0372110000001653E-8</v>
      </c>
      <c r="AN19">
        <f>ABS('2000 250 200 15 PP'!E19-5*'2000 250 200 15 PP'!F19+10*'2000 250 200 15 PP'!G19-10*'2000 250 200 15 PP'!H19+5*'2000 250 200 15 PP'!I19-'2000 250 200 15 PP'!J19)</f>
        <v>9.380657180000016E-6</v>
      </c>
      <c r="AO19">
        <f>ABS('2000 250 200 15 PP'!F19-5*'2000 250 200 15 PP'!G19+10*'2000 250 200 15 PP'!H19-10*'2000 250 200 15 PP'!I19+5*'2000 250 200 15 PP'!J19-'2000 250 200 15 PP'!K19)</f>
        <v>1.5506117899999937E-6</v>
      </c>
      <c r="AP19">
        <f>ABS('2000 250 200 15 PP'!G19-5*'2000 250 200 15 PP'!H19+10*'2000 250 200 15 PP'!I19-10*'2000 250 200 15 PP'!J19+5*'2000 250 200 15 PP'!K19-'2000 250 200 15 PP'!L19)</f>
        <v>3.9515727000000386E-7</v>
      </c>
      <c r="AQ19">
        <f>ABS('2000 250 200 15 PP'!H19-5*'2000 250 200 15 PP'!I19+10*'2000 250 200 15 PP'!J19-10*'2000 250 200 15 PP'!K19+5*'2000 250 200 15 PP'!L19-'2000 250 200 15 PP'!M19)</f>
        <v>1.281177099999971E-7</v>
      </c>
      <c r="AR19">
        <f>ABS('2000 250 200 15 PP'!E19-6*'2000 250 200 15 PP'!F19+15*'2000 250 200 15 PP'!G19-20*'2000 250 200 15 PP'!H19+15*I19-6*'2000 250 200 15 PP'!J19+'2000 250 200 15 PP'!K19)</f>
        <v>7.8300453900000179E-6</v>
      </c>
      <c r="AS19">
        <f>ABS('2000 250 200 15 PP'!F19-6*'2000 250 200 15 PP'!G19+15*'2000 250 200 15 PP'!H19-20*'2000 250 200 15 PP'!I19+15*J19-6*'2000 250 200 15 PP'!K19+'2000 250 200 15 PP'!L19)</f>
        <v>1.1554545200000061E-6</v>
      </c>
      <c r="AT19">
        <f>ABS('2000 250 200 15 PP'!G19-6*'2000 250 200 15 PP'!H19+15*'2000 250 200 15 PP'!I19-20*'2000 250 200 15 PP'!J19+15*K19-6*'2000 250 200 15 PP'!L19+'2000 250 200 15 PP'!M19)</f>
        <v>2.6703956000000739E-7</v>
      </c>
      <c r="AU19">
        <f>ABS('2000 250 200 15 PP'!E19-7*'2000 250 200 15 PP'!F19+21*'2000 250 200 15 PP'!G19-35*'2000 250 200 15 PP'!H19+35*'2000 250 200 15 PP'!I19-21*'2000 250 200 15 PP'!J19+7*'2000 250 200 15 PP'!K19-'2000 250 200 15 PP'!L19)</f>
        <v>6.6745908699999811E-6</v>
      </c>
      <c r="AV19">
        <f>ABS('2000 250 200 15 PP'!F19-7*'2000 250 200 15 PP'!G19+21*'2000 250 200 15 PP'!H19-35*'2000 250 200 15 PP'!I19+35*'2000 250 200 15 PP'!J19-21*'2000 250 200 15 PP'!K19+7*'2000 250 200 15 PP'!L19-'2000 250 200 15 PP'!M19)</f>
        <v>8.8841496000000571E-7</v>
      </c>
      <c r="AW19">
        <f>ABS('2000 250 200 15 PP'!E19-8*'2000 250 200 15 PP'!F19+28*'2000 250 200 15 PP'!G19-56*'2000 250 200 15 PP'!H19+70*'2000 250 200 15 PP'!I19-56*'2000 250 200 15 PP'!J19+28*'2000 250 200 15 PP'!K19-8*'2000 250 200 15 PP'!L19+'2000 250 200 15 PP'!M19)</f>
        <v>5.7861759099999719E-6</v>
      </c>
      <c r="AX19">
        <f t="shared" ref="AX19:BE34" si="28">N19/(E19+F19)</f>
        <v>0.45420150788650998</v>
      </c>
      <c r="AY19">
        <f t="shared" si="28"/>
        <v>0.33821464351771552</v>
      </c>
      <c r="AZ19">
        <f t="shared" si="28"/>
        <v>0.27312105606542803</v>
      </c>
      <c r="BA19">
        <f t="shared" si="28"/>
        <v>0.23028240405792658</v>
      </c>
      <c r="BB19">
        <f t="shared" si="28"/>
        <v>0.1995639030232251</v>
      </c>
      <c r="BC19">
        <f t="shared" si="28"/>
        <v>0.17630158709594804</v>
      </c>
      <c r="BD19">
        <f t="shared" si="28"/>
        <v>0.15800272964766615</v>
      </c>
      <c r="BE19">
        <f t="shared" si="28"/>
        <v>0.14320275523346032</v>
      </c>
      <c r="BF19">
        <f t="shared" ref="BF19:BL34" si="29">V19/(E19+F19+G19)</f>
        <v>0.27865274169419968</v>
      </c>
      <c r="BG19">
        <f t="shared" si="29"/>
        <v>0.16505950724512589</v>
      </c>
      <c r="BH19">
        <f t="shared" si="29"/>
        <v>0.11167248610085788</v>
      </c>
      <c r="BI19">
        <f t="shared" si="29"/>
        <v>8.1340597235454073E-2</v>
      </c>
      <c r="BJ19">
        <f t="shared" si="29"/>
        <v>6.2172399577098331E-2</v>
      </c>
      <c r="BK19">
        <f t="shared" si="29"/>
        <v>4.9184059116468344E-2</v>
      </c>
      <c r="BL19">
        <f t="shared" si="29"/>
        <v>3.9931045102725132E-2</v>
      </c>
      <c r="BM19">
        <f t="shared" ref="BM19:BR34" si="30">AC19/(E19+F19+G19+H19)</f>
        <v>0.19489959832968387</v>
      </c>
      <c r="BN19">
        <f t="shared" si="30"/>
        <v>9.5626030549735092E-2</v>
      </c>
      <c r="BO19">
        <f t="shared" si="30"/>
        <v>5.5590581743028479E-2</v>
      </c>
      <c r="BP19">
        <f t="shared" si="30"/>
        <v>3.5607747768659298E-2</v>
      </c>
      <c r="BQ19">
        <f t="shared" si="30"/>
        <v>2.4329557452597746E-2</v>
      </c>
      <c r="BR19">
        <f t="shared" si="30"/>
        <v>1.7420731283634024E-2</v>
      </c>
      <c r="BS19">
        <f t="shared" ref="BS19:BW34" si="31">AI19/(E19+F19+G19+H19+I19)</f>
        <v>0.14699092010215487</v>
      </c>
      <c r="BT19">
        <f t="shared" si="31"/>
        <v>6.1431088456100548E-2</v>
      </c>
      <c r="BU19">
        <f t="shared" si="31"/>
        <v>3.1266476868817401E-2</v>
      </c>
      <c r="BV19">
        <f t="shared" si="31"/>
        <v>1.785618083173943E-2</v>
      </c>
      <c r="BW19">
        <f t="shared" si="31"/>
        <v>1.1022462391561516E-2</v>
      </c>
      <c r="BX19">
        <f t="shared" ref="BX19:CA34" si="32">AN19/(E19+F19+G19+H19+I19+J19)</f>
        <v>0.11646263515306904</v>
      </c>
      <c r="BY19">
        <f t="shared" si="32"/>
        <v>4.2326512154214464E-2</v>
      </c>
      <c r="BZ19">
        <f t="shared" si="32"/>
        <v>1.913861959700907E-2</v>
      </c>
      <c r="CA19">
        <f t="shared" si="32"/>
        <v>9.8543625554761965E-3</v>
      </c>
      <c r="CB19">
        <f t="shared" ref="CB19:CD34" si="33">AR19/(E19+F19+G19+H19+I19+J19+K19)</f>
        <v>9.554621492197525E-2</v>
      </c>
      <c r="CC19">
        <f t="shared" si="33"/>
        <v>3.0685056830599758E-2</v>
      </c>
      <c r="CD19">
        <f t="shared" si="33"/>
        <v>1.2471408452736457E-2</v>
      </c>
      <c r="CE19">
        <f t="shared" si="15"/>
        <v>8.0444765827075868E-2</v>
      </c>
      <c r="CF19">
        <f t="shared" si="15"/>
        <v>2.3123575745177954E-2</v>
      </c>
      <c r="CG19">
        <f t="shared" si="16"/>
        <v>6.910011237586576E-2</v>
      </c>
      <c r="CH19" s="7">
        <v>250</v>
      </c>
      <c r="CI19" s="8">
        <v>250</v>
      </c>
      <c r="CJ19" s="8">
        <v>240</v>
      </c>
      <c r="CK19" s="8">
        <f t="shared" si="17"/>
        <v>1</v>
      </c>
      <c r="CL19" s="8">
        <f t="shared" si="18"/>
        <v>1</v>
      </c>
      <c r="CM19">
        <f t="shared" si="19"/>
        <v>0.04</v>
      </c>
      <c r="CN19">
        <f t="shared" si="24"/>
        <v>375</v>
      </c>
      <c r="CO19">
        <f t="shared" si="25"/>
        <v>500</v>
      </c>
      <c r="CP19">
        <f t="shared" si="25"/>
        <v>625</v>
      </c>
      <c r="CQ19">
        <f t="shared" si="25"/>
        <v>750</v>
      </c>
      <c r="CR19">
        <f t="shared" si="25"/>
        <v>875</v>
      </c>
      <c r="CS19">
        <f t="shared" si="25"/>
        <v>1000</v>
      </c>
      <c r="CT19">
        <f t="shared" si="25"/>
        <v>1125</v>
      </c>
      <c r="CU19">
        <f t="shared" si="25"/>
        <v>1250</v>
      </c>
      <c r="CV19">
        <f t="shared" si="26"/>
        <v>1.5</v>
      </c>
      <c r="CW19">
        <f t="shared" si="26"/>
        <v>2</v>
      </c>
      <c r="CX19">
        <f t="shared" si="26"/>
        <v>2.5</v>
      </c>
      <c r="CY19">
        <f t="shared" si="26"/>
        <v>3</v>
      </c>
      <c r="CZ19">
        <f t="shared" si="26"/>
        <v>3.5</v>
      </c>
      <c r="DA19">
        <f t="shared" si="26"/>
        <v>4</v>
      </c>
      <c r="DB19">
        <f t="shared" si="26"/>
        <v>4.5</v>
      </c>
      <c r="DC19">
        <f t="shared" si="26"/>
        <v>5</v>
      </c>
      <c r="DD19" s="11">
        <f t="shared" si="27"/>
        <v>2.6666666666666668E-2</v>
      </c>
      <c r="DE19" s="11">
        <f t="shared" si="27"/>
        <v>0.02</v>
      </c>
      <c r="DF19" s="11">
        <f t="shared" si="27"/>
        <v>1.6E-2</v>
      </c>
      <c r="DG19" s="11">
        <f t="shared" si="27"/>
        <v>1.3333333333333334E-2</v>
      </c>
      <c r="DH19" s="11">
        <f t="shared" si="27"/>
        <v>1.1428571428571429E-2</v>
      </c>
      <c r="DI19" s="11">
        <f t="shared" si="27"/>
        <v>0.01</v>
      </c>
      <c r="DJ19" s="11">
        <f t="shared" si="27"/>
        <v>8.8888888888888889E-3</v>
      </c>
      <c r="DK19" s="11">
        <f t="shared" si="27"/>
        <v>8.0000000000000002E-3</v>
      </c>
      <c r="DL19">
        <f t="shared" si="23"/>
        <v>10</v>
      </c>
      <c r="DM19">
        <f>ABS('2000 250 200 15 PP'!E19+'2000 250 200 15 PP'!F19)</f>
        <v>6.2323987500000004E-5</v>
      </c>
      <c r="DN19">
        <f>ABS('2000 250 200 15 PP'!F19+'2000 250 200 15 PP'!G19)</f>
        <v>2.5419194569999999E-5</v>
      </c>
      <c r="DO19">
        <f>ABS('2000 250 200 15 PP'!G19+'2000 250 200 15 PP'!H19)</f>
        <v>1.321323739E-5</v>
      </c>
      <c r="DP19">
        <f>ABS('2000 250 200 15 PP'!H19+'2000 250 200 15 PP'!I19)</f>
        <v>7.8066824400000008E-6</v>
      </c>
      <c r="DQ19">
        <f>ABS('2000 250 200 15 PP'!I19+'2000 250 200 15 PP'!J19)</f>
        <v>5.0092711399999995E-6</v>
      </c>
      <c r="DR19">
        <f>ABS('2000 250 200 15 PP'!J19+'2000 250 200 15 PP'!K19)</f>
        <v>3.4086508799999998E-6</v>
      </c>
      <c r="DS19">
        <f>ABS('2000 250 200 15 PP'!K19+'2000 250 200 15 PP'!L19)</f>
        <v>2.4246059600000001E-6</v>
      </c>
      <c r="DT19">
        <f>ABS('2000 250 200 15 PP'!L19+'2000 250 200 15 PP'!M19)</f>
        <v>1.7857826100000001E-6</v>
      </c>
    </row>
    <row r="20" spans="1:124">
      <c r="A20">
        <f>'2000 250 200 15'!A21</f>
        <v>17</v>
      </c>
      <c r="B20">
        <f t="shared" si="7"/>
        <v>-170</v>
      </c>
      <c r="C20">
        <f>'2000 250 200 15'!B21</f>
        <v>7.1269999999999997E-3</v>
      </c>
      <c r="D20">
        <f t="shared" si="8"/>
        <v>-2.1470932412030463</v>
      </c>
      <c r="E20">
        <f>ABS('2000 250 200 15'!C154)</f>
        <v>4.5315897000000003E-5</v>
      </c>
      <c r="F20">
        <f>ABS('2000 250 200 15'!C287)</f>
        <v>1.70081873E-5</v>
      </c>
      <c r="G20">
        <f>ABS('2000 250 200 15'!C420)</f>
        <v>8.4110303999999998E-6</v>
      </c>
      <c r="H20">
        <f>ABS('2000 250 200 15'!C553)</f>
        <v>4.8022027600000002E-6</v>
      </c>
      <c r="I20">
        <f>ABS('2000 250 200 15'!C686)</f>
        <v>3.0044756399999999E-6</v>
      </c>
      <c r="J20">
        <f>ABS('2000 250 200 15'!C819)</f>
        <v>2.0048056300000002E-6</v>
      </c>
      <c r="K20">
        <f>ABS('2000 250 200 15'!C952)</f>
        <v>1.4038457900000001E-6</v>
      </c>
      <c r="L20">
        <f>ABS('2000 250 200 15'!C1085)</f>
        <v>1.02075225E-6</v>
      </c>
      <c r="M20">
        <f>ABS('2000 250 200 15'!C1218)</f>
        <v>7.6502797500000003E-7</v>
      </c>
      <c r="N20">
        <f>ABS('2000 250 200 15 PP'!E20-'2000 250 200 15 PP'!F20)</f>
        <v>2.8307709700000003E-5</v>
      </c>
      <c r="O20">
        <f>ABS('2000 250 200 15 PP'!F20-'2000 250 200 15 PP'!G20)</f>
        <v>8.5971569000000004E-6</v>
      </c>
      <c r="P20">
        <f>ABS('2000 250 200 15 PP'!G20-'2000 250 200 15 PP'!H20)</f>
        <v>3.6088276399999995E-6</v>
      </c>
      <c r="Q20">
        <f>ABS('2000 250 200 15 PP'!H20-'2000 250 200 15 PP'!I20)</f>
        <v>1.7977271200000003E-6</v>
      </c>
      <c r="R20">
        <f>ABS('2000 250 200 15 PP'!I20-'2000 250 200 15 PP'!J20)</f>
        <v>9.9967000999999978E-7</v>
      </c>
      <c r="S20">
        <f>ABS('2000 250 200 15 PP'!J20-'2000 250 200 15 PP'!K20)</f>
        <v>6.0095984000000006E-7</v>
      </c>
      <c r="T20">
        <f>ABS('2000 250 200 15 PP'!K20-'2000 250 200 15 PP'!L20)</f>
        <v>3.8309354000000005E-7</v>
      </c>
      <c r="U20">
        <f>ABS('2000 250 200 15 PP'!L20-'2000 250 200 15 PP'!M20)</f>
        <v>2.5572427500000001E-7</v>
      </c>
      <c r="V20">
        <f>ABS('2000 250 200 15 PP'!E20-2*'2000 250 200 15 PP'!F20+'2000 250 200 15 PP'!G20)</f>
        <v>1.9710552800000002E-5</v>
      </c>
      <c r="W20">
        <f>ABS('2000 250 200 15 PP'!F20-2*'2000 250 200 15 PP'!G20+'2000 250 200 15 PP'!H20)</f>
        <v>4.9883292600000009E-6</v>
      </c>
      <c r="X20">
        <f>ABS('2000 250 200 15 PP'!G20-2*'2000 250 200 15 PP'!H20+'2000 250 200 15 PP'!I20)</f>
        <v>1.8111005199999993E-6</v>
      </c>
      <c r="Y20">
        <f>ABS('2000 250 200 15 PP'!H20-2*'2000 250 200 15 PP'!I20+'2000 250 200 15 PP'!J20)</f>
        <v>7.9805711000000052E-7</v>
      </c>
      <c r="Z20">
        <f>ABS('2000 250 200 15 PP'!I20-2*'2000 250 200 15 PP'!J20+'2000 250 200 15 PP'!K20)</f>
        <v>3.9871016999999972E-7</v>
      </c>
      <c r="AA20">
        <f>ABS('2000 250 200 15 PP'!J20-2*'2000 250 200 15 PP'!K20+'2000 250 200 15 PP'!L20)</f>
        <v>2.178663E-7</v>
      </c>
      <c r="AB20">
        <f>ABS('2000 250 200 15 PP'!K20-2*'2000 250 200 15 PP'!L20+'2000 250 200 15 PP'!M20)</f>
        <v>1.2736926500000004E-7</v>
      </c>
      <c r="AC20">
        <f>ABS('2000 250 200 15 PP'!E20-3*'2000 250 200 15 PP'!F20+3*'2000 250 200 15 PP'!G20-'2000 250 200 15 PP'!H20)</f>
        <v>1.4722223539999998E-5</v>
      </c>
      <c r="AD20">
        <f>ABS('2000 250 200 15 PP'!F20-3*'2000 250 200 15 PP'!G20+3*'2000 250 200 15 PP'!H20-'2000 250 200 15 PP'!I20)</f>
        <v>3.1772287400000016E-6</v>
      </c>
      <c r="AE20">
        <f>ABS('2000 250 200 15 PP'!G20-3*'2000 250 200 15 PP'!H20+3*'2000 250 200 15 PP'!I20-'2000 250 200 15 PP'!J20)</f>
        <v>1.0130434099999983E-6</v>
      </c>
      <c r="AF20">
        <f>ABS('2000 250 200 15 PP'!H20-3*'2000 250 200 15 PP'!I20+3*'2000 250 200 15 PP'!J20-'2000 250 200 15 PP'!K20)</f>
        <v>3.9934694000000122E-7</v>
      </c>
      <c r="AG20">
        <f>ABS('2000 250 200 15 PP'!I20-3*'2000 250 200 15 PP'!J20+3*'2000 250 200 15 PP'!K20-'2000 250 200 15 PP'!L20)</f>
        <v>1.808438699999995E-7</v>
      </c>
      <c r="AH20">
        <f>ABS('2000 250 200 15 PP'!J20-3*'2000 250 200 15 PP'!K20+3*'2000 250 200 15 PP'!L20-'2000 250 200 15 PP'!M20)</f>
        <v>9.0497035000000385E-8</v>
      </c>
      <c r="AI20">
        <f>ABS('2000 250 200 15 PP'!E20-4*'2000 250 200 15 PP'!F20+6*'2000 250 200 15 PP'!G20-4*'2000 250 200 15 PP'!H20+'2000 250 200 15 PP'!I20)</f>
        <v>1.15449948E-5</v>
      </c>
      <c r="AJ20">
        <f>ABS('2000 250 200 15 PP'!F20-4*'2000 250 200 15 PP'!G20+6*'2000 250 200 15 PP'!H20-4*'2000 250 200 15 PP'!I20+'2000 250 200 15 PP'!J20)</f>
        <v>2.1641853300000029E-6</v>
      </c>
      <c r="AK20">
        <f>ABS('2000 250 200 15 PP'!G20-4*'2000 250 200 15 PP'!H20+6*'2000 250 200 15 PP'!I20-4*'2000 250 200 15 PP'!J20+'2000 250 200 15 PP'!K20)</f>
        <v>6.1369646999999709E-7</v>
      </c>
      <c r="AL20">
        <f>ABS('2000 250 200 15 PP'!H20-4*'2000 250 200 15 PP'!I20+6*'2000 250 200 15 PP'!J20-4*'2000 250 200 15 PP'!K20+'2000 250 200 15 PP'!L20)</f>
        <v>2.1850307000000108E-7</v>
      </c>
      <c r="AM20">
        <f>ABS('2000 250 200 15 PP'!I20-4*'2000 250 200 15 PP'!J20+6*'2000 250 200 15 PP'!K20-4*'2000 250 200 15 PP'!L20+'2000 250 200 15 PP'!M20)</f>
        <v>9.0346834999999754E-8</v>
      </c>
      <c r="AN20">
        <f>ABS('2000 250 200 15 PP'!E20-5*'2000 250 200 15 PP'!F20+10*'2000 250 200 15 PP'!G20-10*'2000 250 200 15 PP'!H20+5*'2000 250 200 15 PP'!I20-'2000 250 200 15 PP'!J20)</f>
        <v>9.3808094700000033E-6</v>
      </c>
      <c r="AO20">
        <f>ABS('2000 250 200 15 PP'!F20-5*'2000 250 200 15 PP'!G20+10*'2000 250 200 15 PP'!H20-10*'2000 250 200 15 PP'!I20+5*'2000 250 200 15 PP'!J20-'2000 250 200 15 PP'!K20)</f>
        <v>1.5504888600000015E-6</v>
      </c>
      <c r="AP20">
        <f>ABS('2000 250 200 15 PP'!G20-5*'2000 250 200 15 PP'!H20+10*'2000 250 200 15 PP'!I20-10*'2000 250 200 15 PP'!J20+5*'2000 250 200 15 PP'!K20-'2000 250 200 15 PP'!L20)</f>
        <v>3.9519339999999791E-7</v>
      </c>
      <c r="AQ20">
        <f>ABS('2000 250 200 15 PP'!H20-5*'2000 250 200 15 PP'!I20+10*'2000 250 200 15 PP'!J20-10*'2000 250 200 15 PP'!K20+5*'2000 250 200 15 PP'!L20-'2000 250 200 15 PP'!M20)</f>
        <v>1.2815623500000196E-7</v>
      </c>
      <c r="AR20">
        <f>ABS('2000 250 200 15 PP'!E20-6*'2000 250 200 15 PP'!F20+15*'2000 250 200 15 PP'!G20-20*'2000 250 200 15 PP'!H20+15*I20-6*'2000 250 200 15 PP'!J20+'2000 250 200 15 PP'!K20)</f>
        <v>7.8303206099999825E-6</v>
      </c>
      <c r="AS20">
        <f>ABS('2000 250 200 15 PP'!F20-6*'2000 250 200 15 PP'!G20+15*'2000 250 200 15 PP'!H20-20*'2000 250 200 15 PP'!I20+15*J20-6*'2000 250 200 15 PP'!K20+'2000 250 200 15 PP'!L20)</f>
        <v>1.1552954599999975E-6</v>
      </c>
      <c r="AT20">
        <f>ABS('2000 250 200 15 PP'!G20-6*'2000 250 200 15 PP'!H20+15*'2000 250 200 15 PP'!I20-20*'2000 250 200 15 PP'!J20+15*K20-6*'2000 250 200 15 PP'!L20+'2000 250 200 15 PP'!M20)</f>
        <v>2.6703716499998854E-7</v>
      </c>
      <c r="AU20">
        <f>ABS('2000 250 200 15 PP'!E20-7*'2000 250 200 15 PP'!F20+21*'2000 250 200 15 PP'!G20-35*'2000 250 200 15 PP'!H20+35*'2000 250 200 15 PP'!I20-21*'2000 250 200 15 PP'!J20+7*'2000 250 200 15 PP'!K20-'2000 250 200 15 PP'!L20)</f>
        <v>6.675025149999992E-6</v>
      </c>
      <c r="AV20">
        <f>ABS('2000 250 200 15 PP'!F20-7*'2000 250 200 15 PP'!G20+21*'2000 250 200 15 PP'!H20-35*'2000 250 200 15 PP'!I20+35*'2000 250 200 15 PP'!J20-21*'2000 250 200 15 PP'!K20+7*'2000 250 200 15 PP'!L20-'2000 250 200 15 PP'!M20)</f>
        <v>8.8825829500001551E-7</v>
      </c>
      <c r="AW20">
        <f>ABS('2000 250 200 15 PP'!E20-8*'2000 250 200 15 PP'!F20+28*'2000 250 200 15 PP'!G20-56*'2000 250 200 15 PP'!H20+70*'2000 250 200 15 PP'!I20-56*'2000 250 200 15 PP'!J20+28*'2000 250 200 15 PP'!K20-8*'2000 250 200 15 PP'!L20+'2000 250 200 15 PP'!M20)</f>
        <v>5.7867668549999796E-6</v>
      </c>
      <c r="AX20">
        <f t="shared" si="28"/>
        <v>0.45420177477039969</v>
      </c>
      <c r="AY20">
        <f t="shared" si="28"/>
        <v>0.33821484994009082</v>
      </c>
      <c r="AZ20">
        <f t="shared" si="28"/>
        <v>0.27312222499220618</v>
      </c>
      <c r="BA20">
        <f t="shared" si="28"/>
        <v>0.23028066840821829</v>
      </c>
      <c r="BB20">
        <f t="shared" si="28"/>
        <v>0.19956356134100647</v>
      </c>
      <c r="BC20">
        <f t="shared" si="28"/>
        <v>0.17630428165048334</v>
      </c>
      <c r="BD20">
        <f t="shared" si="28"/>
        <v>0.15800290756648472</v>
      </c>
      <c r="BE20">
        <f t="shared" si="28"/>
        <v>0.14320030618549379</v>
      </c>
      <c r="BF20">
        <f t="shared" si="29"/>
        <v>0.27865301249027308</v>
      </c>
      <c r="BG20">
        <f t="shared" si="29"/>
        <v>0.16505939112300747</v>
      </c>
      <c r="BH20">
        <f t="shared" si="29"/>
        <v>0.11167425327059759</v>
      </c>
      <c r="BI20">
        <f t="shared" si="29"/>
        <v>8.1339082605631108E-2</v>
      </c>
      <c r="BJ20">
        <f t="shared" si="29"/>
        <v>6.2170945042838384E-2</v>
      </c>
      <c r="BK20">
        <f t="shared" si="29"/>
        <v>4.9186372756132204E-2</v>
      </c>
      <c r="BL20">
        <f t="shared" si="29"/>
        <v>3.9932350815115876E-2</v>
      </c>
      <c r="BM20">
        <f t="shared" si="30"/>
        <v>0.19490000485913464</v>
      </c>
      <c r="BN20">
        <f t="shared" si="30"/>
        <v>9.5625072998407445E-2</v>
      </c>
      <c r="BO20">
        <f t="shared" si="30"/>
        <v>5.5592954193643532E-2</v>
      </c>
      <c r="BP20">
        <f t="shared" si="30"/>
        <v>3.5607239948294379E-2</v>
      </c>
      <c r="BQ20">
        <f t="shared" si="30"/>
        <v>2.4326984937289693E-2</v>
      </c>
      <c r="BR20">
        <f t="shared" si="30"/>
        <v>1.7421932019667647E-2</v>
      </c>
      <c r="BS20">
        <f t="shared" si="31"/>
        <v>0.14699173961181181</v>
      </c>
      <c r="BT20">
        <f t="shared" si="31"/>
        <v>6.1428958940012657E-2</v>
      </c>
      <c r="BU20">
        <f t="shared" si="31"/>
        <v>3.1268990435354242E-2</v>
      </c>
      <c r="BV20">
        <f t="shared" si="31"/>
        <v>1.7857273982798735E-2</v>
      </c>
      <c r="BW20">
        <f t="shared" si="31"/>
        <v>1.1019375126401342E-2</v>
      </c>
      <c r="BX20">
        <f t="shared" si="32"/>
        <v>0.11646437736552209</v>
      </c>
      <c r="BY20">
        <f t="shared" si="32"/>
        <v>4.2323133898502195E-2</v>
      </c>
      <c r="BZ20">
        <f t="shared" si="32"/>
        <v>1.9140371350919359E-2</v>
      </c>
      <c r="CA20">
        <f t="shared" si="32"/>
        <v>9.857330224605599E-3</v>
      </c>
      <c r="CB20">
        <f t="shared" si="33"/>
        <v>9.5549458649842864E-2</v>
      </c>
      <c r="CC20">
        <f t="shared" si="33"/>
        <v>3.0680819620520505E-2</v>
      </c>
      <c r="CD20">
        <f t="shared" si="33"/>
        <v>1.2471297098293832E-2</v>
      </c>
      <c r="CE20">
        <f t="shared" si="15"/>
        <v>8.0449908038610921E-2</v>
      </c>
      <c r="CF20">
        <f t="shared" si="15"/>
        <v>2.3119487707015014E-2</v>
      </c>
      <c r="CG20">
        <f t="shared" si="16"/>
        <v>6.9107090421407072E-2</v>
      </c>
      <c r="CH20" s="7">
        <v>250</v>
      </c>
      <c r="CI20" s="8">
        <v>250</v>
      </c>
      <c r="CJ20" s="8">
        <v>240</v>
      </c>
      <c r="CK20" s="8">
        <f t="shared" si="17"/>
        <v>1</v>
      </c>
      <c r="CL20" s="8">
        <f t="shared" si="18"/>
        <v>1</v>
      </c>
      <c r="CM20">
        <f t="shared" si="19"/>
        <v>0.04</v>
      </c>
      <c r="CN20">
        <f t="shared" si="24"/>
        <v>375</v>
      </c>
      <c r="CO20">
        <f t="shared" ref="CO20:CU35" si="34">CN20+125</f>
        <v>500</v>
      </c>
      <c r="CP20">
        <f t="shared" si="34"/>
        <v>625</v>
      </c>
      <c r="CQ20">
        <f t="shared" si="34"/>
        <v>750</v>
      </c>
      <c r="CR20">
        <f t="shared" si="34"/>
        <v>875</v>
      </c>
      <c r="CS20">
        <f t="shared" si="34"/>
        <v>1000</v>
      </c>
      <c r="CT20">
        <f t="shared" si="34"/>
        <v>1125</v>
      </c>
      <c r="CU20">
        <f t="shared" si="34"/>
        <v>1250</v>
      </c>
      <c r="CV20">
        <f t="shared" si="26"/>
        <v>1.5</v>
      </c>
      <c r="CW20">
        <f t="shared" si="26"/>
        <v>2</v>
      </c>
      <c r="CX20">
        <f t="shared" si="26"/>
        <v>2.5</v>
      </c>
      <c r="CY20">
        <f t="shared" si="26"/>
        <v>3</v>
      </c>
      <c r="CZ20">
        <f t="shared" si="26"/>
        <v>3.5</v>
      </c>
      <c r="DA20">
        <f t="shared" si="26"/>
        <v>4</v>
      </c>
      <c r="DB20">
        <f t="shared" si="26"/>
        <v>4.5</v>
      </c>
      <c r="DC20">
        <f t="shared" si="26"/>
        <v>5</v>
      </c>
      <c r="DD20" s="11">
        <f t="shared" si="27"/>
        <v>2.6666666666666668E-2</v>
      </c>
      <c r="DE20" s="11">
        <f t="shared" si="27"/>
        <v>0.02</v>
      </c>
      <c r="DF20" s="11">
        <f t="shared" si="27"/>
        <v>1.6E-2</v>
      </c>
      <c r="DG20" s="11">
        <f t="shared" si="27"/>
        <v>1.3333333333333334E-2</v>
      </c>
      <c r="DH20" s="11">
        <f t="shared" si="27"/>
        <v>1.1428571428571429E-2</v>
      </c>
      <c r="DI20" s="11">
        <f t="shared" si="27"/>
        <v>0.01</v>
      </c>
      <c r="DJ20" s="11">
        <f t="shared" si="27"/>
        <v>8.8888888888888889E-3</v>
      </c>
      <c r="DK20" s="11">
        <f t="shared" si="27"/>
        <v>8.0000000000000002E-3</v>
      </c>
      <c r="DL20">
        <f t="shared" si="23"/>
        <v>10</v>
      </c>
      <c r="DM20">
        <f>ABS('2000 250 200 15 PP'!E20+'2000 250 200 15 PP'!F20)</f>
        <v>6.23240843E-5</v>
      </c>
      <c r="DN20">
        <f>ABS('2000 250 200 15 PP'!F20+'2000 250 200 15 PP'!G20)</f>
        <v>2.54192177E-5</v>
      </c>
      <c r="DO20">
        <f>ABS('2000 250 200 15 PP'!G20+'2000 250 200 15 PP'!H20)</f>
        <v>1.321323316E-5</v>
      </c>
      <c r="DP20">
        <f>ABS('2000 250 200 15 PP'!H20+'2000 250 200 15 PP'!I20)</f>
        <v>7.8066784000000006E-6</v>
      </c>
      <c r="DQ20">
        <f>ABS('2000 250 200 15 PP'!I20+'2000 250 200 15 PP'!J20)</f>
        <v>5.0092812699999997E-6</v>
      </c>
      <c r="DR20">
        <f>ABS('2000 250 200 15 PP'!J20+'2000 250 200 15 PP'!K20)</f>
        <v>3.4086514200000005E-6</v>
      </c>
      <c r="DS20">
        <f>ABS('2000 250 200 15 PP'!K20+'2000 250 200 15 PP'!L20)</f>
        <v>2.4245980400000001E-6</v>
      </c>
      <c r="DT20">
        <f>ABS('2000 250 200 15 PP'!L20+'2000 250 200 15 PP'!M20)</f>
        <v>1.7857802250000001E-6</v>
      </c>
    </row>
    <row r="21" spans="1:124">
      <c r="A21">
        <f>'2000 250 200 15'!A22</f>
        <v>18</v>
      </c>
      <c r="B21">
        <f t="shared" si="7"/>
        <v>-180</v>
      </c>
      <c r="C21">
        <f>'2000 250 200 15'!B22</f>
        <v>8.0000000000000002E-3</v>
      </c>
      <c r="D21">
        <f t="shared" si="8"/>
        <v>-2.0969100130080562</v>
      </c>
      <c r="E21">
        <f>ABS('2000 250 200 15'!C155)</f>
        <v>4.5315885800000003E-5</v>
      </c>
      <c r="F21">
        <f>ABS('2000 250 200 15'!C288)</f>
        <v>1.7008186999999999E-5</v>
      </c>
      <c r="G21">
        <f>ABS('2000 250 200 15'!C421)</f>
        <v>8.4110325700000006E-6</v>
      </c>
      <c r="H21">
        <f>ABS('2000 250 200 15'!C554)</f>
        <v>4.8022015699999999E-6</v>
      </c>
      <c r="I21">
        <f>ABS('2000 250 200 15'!C687)</f>
        <v>3.0044742899999999E-6</v>
      </c>
      <c r="J21">
        <f>ABS('2000 250 200 15'!C820)</f>
        <v>2.00480629E-6</v>
      </c>
      <c r="K21">
        <f>ABS('2000 250 200 15'!C953)</f>
        <v>1.4038462600000001E-6</v>
      </c>
      <c r="L21">
        <f>ABS('2000 250 200 15'!C1086)</f>
        <v>1.0207521500000001E-6</v>
      </c>
      <c r="M21">
        <f>ABS('2000 250 200 15'!C1219)</f>
        <v>7.6502771700000005E-7</v>
      </c>
      <c r="N21">
        <f>ABS('2000 250 200 15 PP'!E21-'2000 250 200 15 PP'!F21)</f>
        <v>2.8307698800000004E-5</v>
      </c>
      <c r="O21">
        <f>ABS('2000 250 200 15 PP'!F21-'2000 250 200 15 PP'!G21)</f>
        <v>8.597154429999998E-6</v>
      </c>
      <c r="P21">
        <f>ABS('2000 250 200 15 PP'!G21-'2000 250 200 15 PP'!H21)</f>
        <v>3.6088310000000007E-6</v>
      </c>
      <c r="Q21">
        <f>ABS('2000 250 200 15 PP'!H21-'2000 250 200 15 PP'!I21)</f>
        <v>1.79772728E-6</v>
      </c>
      <c r="R21">
        <f>ABS('2000 250 200 15 PP'!I21-'2000 250 200 15 PP'!J21)</f>
        <v>9.996679999999999E-7</v>
      </c>
      <c r="S21">
        <f>ABS('2000 250 200 15 PP'!J21-'2000 250 200 15 PP'!K21)</f>
        <v>6.009600299999999E-7</v>
      </c>
      <c r="T21">
        <f>ABS('2000 250 200 15 PP'!K21-'2000 250 200 15 PP'!L21)</f>
        <v>3.8309411E-7</v>
      </c>
      <c r="U21">
        <f>ABS('2000 250 200 15 PP'!L21-'2000 250 200 15 PP'!M21)</f>
        <v>2.5572443300000006E-7</v>
      </c>
      <c r="V21">
        <f>ABS('2000 250 200 15 PP'!E21-2*'2000 250 200 15 PP'!F21+'2000 250 200 15 PP'!G21)</f>
        <v>1.9710544370000004E-5</v>
      </c>
      <c r="W21">
        <f>ABS('2000 250 200 15 PP'!F21-2*'2000 250 200 15 PP'!G21+'2000 250 200 15 PP'!H21)</f>
        <v>4.9883234299999973E-6</v>
      </c>
      <c r="X21">
        <f>ABS('2000 250 200 15 PP'!G21-2*'2000 250 200 15 PP'!H21+'2000 250 200 15 PP'!I21)</f>
        <v>1.8111037200000007E-6</v>
      </c>
      <c r="Y21">
        <f>ABS('2000 250 200 15 PP'!H21-2*'2000 250 200 15 PP'!I21+'2000 250 200 15 PP'!J21)</f>
        <v>7.9805928000000013E-7</v>
      </c>
      <c r="Z21">
        <f>ABS('2000 250 200 15 PP'!I21-2*'2000 250 200 15 PP'!J21+'2000 250 200 15 PP'!K21)</f>
        <v>3.9870797E-7</v>
      </c>
      <c r="AA21">
        <f>ABS('2000 250 200 15 PP'!J21-2*'2000 250 200 15 PP'!K21+'2000 250 200 15 PP'!L21)</f>
        <v>2.178659199999999E-7</v>
      </c>
      <c r="AB21">
        <f>ABS('2000 250 200 15 PP'!K21-2*'2000 250 200 15 PP'!L21+'2000 250 200 15 PP'!M21)</f>
        <v>1.2736967699999995E-7</v>
      </c>
      <c r="AC21">
        <f>ABS('2000 250 200 15 PP'!E21-3*'2000 250 200 15 PP'!F21+3*'2000 250 200 15 PP'!G21-'2000 250 200 15 PP'!H21)</f>
        <v>1.4722220940000008E-5</v>
      </c>
      <c r="AD21">
        <f>ABS('2000 250 200 15 PP'!F21-3*'2000 250 200 15 PP'!G21+3*'2000 250 200 15 PP'!H21-'2000 250 200 15 PP'!I21)</f>
        <v>3.1772197099999957E-6</v>
      </c>
      <c r="AE21">
        <f>ABS('2000 250 200 15 PP'!G21-3*'2000 250 200 15 PP'!H21+3*'2000 250 200 15 PP'!I21-'2000 250 200 15 PP'!J21)</f>
        <v>1.0130444399999993E-6</v>
      </c>
      <c r="AF21">
        <f>ABS('2000 250 200 15 PP'!H21-3*'2000 250 200 15 PP'!I21+3*'2000 250 200 15 PP'!J21-'2000 250 200 15 PP'!K21)</f>
        <v>3.9935131000000098E-7</v>
      </c>
      <c r="AG21">
        <f>ABS('2000 250 200 15 PP'!I21-3*'2000 250 200 15 PP'!J21+3*'2000 250 200 15 PP'!K21-'2000 250 200 15 PP'!L21)</f>
        <v>1.808420500000001E-7</v>
      </c>
      <c r="AH21">
        <f>ABS('2000 250 200 15 PP'!J21-3*'2000 250 200 15 PP'!K21+3*'2000 250 200 15 PP'!L21-'2000 250 200 15 PP'!M21)</f>
        <v>9.0496242999999735E-8</v>
      </c>
      <c r="AI21">
        <f>ABS('2000 250 200 15 PP'!E21-4*'2000 250 200 15 PP'!F21+6*'2000 250 200 15 PP'!G21-4*'2000 250 200 15 PP'!H21+'2000 250 200 15 PP'!I21)</f>
        <v>1.1545001230000016E-5</v>
      </c>
      <c r="AJ21">
        <f>ABS('2000 250 200 15 PP'!F21-4*'2000 250 200 15 PP'!G21+6*'2000 250 200 15 PP'!H21-4*'2000 250 200 15 PP'!I21+'2000 250 200 15 PP'!J21)</f>
        <v>2.1641752699999977E-6</v>
      </c>
      <c r="AK21">
        <f>ABS('2000 250 200 15 PP'!G21-4*'2000 250 200 15 PP'!H21+6*'2000 250 200 15 PP'!I21-4*'2000 250 200 15 PP'!J21+'2000 250 200 15 PP'!K21)</f>
        <v>6.1369312999999959E-7</v>
      </c>
      <c r="AL21">
        <f>ABS('2000 250 200 15 PP'!H21-4*'2000 250 200 15 PP'!I21+6*'2000 250 200 15 PP'!J21-4*'2000 250 200 15 PP'!K21+'2000 250 200 15 PP'!L21)</f>
        <v>2.1850926000000088E-7</v>
      </c>
      <c r="AM21">
        <f>ABS('2000 250 200 15 PP'!I21-4*'2000 250 200 15 PP'!J21+6*'2000 250 200 15 PP'!K21-4*'2000 250 200 15 PP'!L21+'2000 250 200 15 PP'!M21)</f>
        <v>9.0345807000001425E-8</v>
      </c>
      <c r="AN21">
        <f>ABS('2000 250 200 15 PP'!E21-5*'2000 250 200 15 PP'!F21+10*'2000 250 200 15 PP'!G21-10*'2000 250 200 15 PP'!H21+5*'2000 250 200 15 PP'!I21-'2000 250 200 15 PP'!J21)</f>
        <v>9.3808259600000188E-6</v>
      </c>
      <c r="AO21">
        <f>ABS('2000 250 200 15 PP'!F21-5*'2000 250 200 15 PP'!G21+10*'2000 250 200 15 PP'!H21-10*'2000 250 200 15 PP'!I21+5*'2000 250 200 15 PP'!J21-'2000 250 200 15 PP'!K21)</f>
        <v>1.5504821399999943E-6</v>
      </c>
      <c r="AP21">
        <f>ABS('2000 250 200 15 PP'!G21-5*'2000 250 200 15 PP'!H21+10*'2000 250 200 15 PP'!I21-10*'2000 250 200 15 PP'!J21+5*'2000 250 200 15 PP'!K21-'2000 250 200 15 PP'!L21)</f>
        <v>3.9518387000000083E-7</v>
      </c>
      <c r="AQ21">
        <f>ABS('2000 250 200 15 PP'!H21-5*'2000 250 200 15 PP'!I21+10*'2000 250 200 15 PP'!J21-10*'2000 250 200 15 PP'!K21+5*'2000 250 200 15 PP'!L21-'2000 250 200 15 PP'!M21)</f>
        <v>1.2816345299999839E-7</v>
      </c>
      <c r="AR21">
        <f>ABS('2000 250 200 15 PP'!E21-6*'2000 250 200 15 PP'!F21+15*'2000 250 200 15 PP'!G21-20*'2000 250 200 15 PP'!H21+15*I21-6*'2000 250 200 15 PP'!J21+'2000 250 200 15 PP'!K21)</f>
        <v>7.8303438200000224E-6</v>
      </c>
      <c r="AS21">
        <f>ABS('2000 250 200 15 PP'!F21-6*'2000 250 200 15 PP'!G21+15*'2000 250 200 15 PP'!H21-20*'2000 250 200 15 PP'!I21+15*J21-6*'2000 250 200 15 PP'!K21+'2000 250 200 15 PP'!L21)</f>
        <v>1.1552982699999837E-6</v>
      </c>
      <c r="AT21">
        <f>ABS('2000 250 200 15 PP'!G21-6*'2000 250 200 15 PP'!H21+15*'2000 250 200 15 PP'!I21-20*'2000 250 200 15 PP'!J21+15*K21-6*'2000 250 200 15 PP'!L21+'2000 250 200 15 PP'!M21)</f>
        <v>2.6702041699999671E-7</v>
      </c>
      <c r="AU21">
        <f>ABS('2000 250 200 15 PP'!E21-7*'2000 250 200 15 PP'!F21+21*'2000 250 200 15 PP'!G21-35*'2000 250 200 15 PP'!H21+35*'2000 250 200 15 PP'!I21-21*'2000 250 200 15 PP'!J21+7*'2000 250 200 15 PP'!K21-'2000 250 200 15 PP'!L21)</f>
        <v>6.6750455500000219E-6</v>
      </c>
      <c r="AV21">
        <f>ABS('2000 250 200 15 PP'!F21-7*'2000 250 200 15 PP'!G21+21*'2000 250 200 15 PP'!H21-35*'2000 250 200 15 PP'!I21+35*'2000 250 200 15 PP'!J21-21*'2000 250 200 15 PP'!K21+7*'2000 250 200 15 PP'!L21-'2000 250 200 15 PP'!M21)</f>
        <v>8.8827785299998682E-7</v>
      </c>
      <c r="AW21">
        <f>ABS('2000 250 200 15 PP'!E21-8*'2000 250 200 15 PP'!F21+28*'2000 250 200 15 PP'!G21-56*'2000 250 200 15 PP'!H21+70*'2000 250 200 15 PP'!I21-56*'2000 250 200 15 PP'!J21+28*'2000 250 200 15 PP'!K21-8*'2000 250 200 15 PP'!L21+'2000 250 200 15 PP'!M21)</f>
        <v>5.7867676970000756E-6</v>
      </c>
      <c r="AX21">
        <f t="shared" si="28"/>
        <v>0.45420168368714187</v>
      </c>
      <c r="AY21">
        <f t="shared" si="28"/>
        <v>0.33821472788828022</v>
      </c>
      <c r="AZ21">
        <f t="shared" si="28"/>
        <v>0.27312245902576582</v>
      </c>
      <c r="BA21">
        <f t="shared" si="28"/>
        <v>0.23028076382820384</v>
      </c>
      <c r="BB21">
        <f t="shared" si="28"/>
        <v>0.1995631875745319</v>
      </c>
      <c r="BC21">
        <f t="shared" si="28"/>
        <v>0.17630427894447614</v>
      </c>
      <c r="BD21">
        <f t="shared" si="28"/>
        <v>0.15800311854530991</v>
      </c>
      <c r="BE21">
        <f t="shared" si="28"/>
        <v>0.14320042336998753</v>
      </c>
      <c r="BF21">
        <f t="shared" si="29"/>
        <v>0.27865293006772829</v>
      </c>
      <c r="BG21">
        <f t="shared" si="29"/>
        <v>0.16505919449954753</v>
      </c>
      <c r="BH21">
        <f t="shared" si="29"/>
        <v>0.11167445313357385</v>
      </c>
      <c r="BI21">
        <f t="shared" si="29"/>
        <v>8.1339319360633017E-2</v>
      </c>
      <c r="BJ21">
        <f t="shared" si="29"/>
        <v>6.2170604129201973E-2</v>
      </c>
      <c r="BK21">
        <f t="shared" si="29"/>
        <v>4.9186275528176483E-2</v>
      </c>
      <c r="BL21">
        <f t="shared" si="29"/>
        <v>3.9932478581681724E-2</v>
      </c>
      <c r="BM21">
        <f t="shared" si="30"/>
        <v>0.19489999758257209</v>
      </c>
      <c r="BN21">
        <f t="shared" si="30"/>
        <v>9.5624803150715143E-2</v>
      </c>
      <c r="BO21">
        <f t="shared" si="30"/>
        <v>5.5593009832399211E-2</v>
      </c>
      <c r="BP21">
        <f t="shared" si="30"/>
        <v>3.5607634070164602E-2</v>
      </c>
      <c r="BQ21">
        <f t="shared" si="30"/>
        <v>2.4326741159395725E-2</v>
      </c>
      <c r="BR21">
        <f t="shared" si="30"/>
        <v>1.7421776959467127E-2</v>
      </c>
      <c r="BS21">
        <f t="shared" si="31"/>
        <v>0.14699184369389193</v>
      </c>
      <c r="BT21">
        <f t="shared" si="31"/>
        <v>6.142867341105001E-2</v>
      </c>
      <c r="BU21">
        <f t="shared" si="31"/>
        <v>3.126881904523085E-2</v>
      </c>
      <c r="BV21">
        <f t="shared" si="31"/>
        <v>1.7857782067430331E-2</v>
      </c>
      <c r="BW21">
        <f t="shared" si="31"/>
        <v>1.1019250520665965E-2</v>
      </c>
      <c r="BX21">
        <f t="shared" si="32"/>
        <v>0.11646459830058878</v>
      </c>
      <c r="BY21">
        <f t="shared" si="32"/>
        <v>4.2322949933665165E-2</v>
      </c>
      <c r="BZ21">
        <f t="shared" si="32"/>
        <v>1.9139909173346056E-2</v>
      </c>
      <c r="CA21">
        <f t="shared" si="32"/>
        <v>9.8578867485266466E-3</v>
      </c>
      <c r="CB21">
        <f t="shared" si="33"/>
        <v>9.5549754392038569E-2</v>
      </c>
      <c r="CC21">
        <f t="shared" si="33"/>
        <v>3.0680893951488038E-2</v>
      </c>
      <c r="CD21">
        <f t="shared" si="33"/>
        <v>1.2470514691080422E-2</v>
      </c>
      <c r="CE21">
        <f t="shared" si="15"/>
        <v>8.0450164417699574E-2</v>
      </c>
      <c r="CF21">
        <f t="shared" si="15"/>
        <v>2.3119996699074156E-2</v>
      </c>
      <c r="CG21">
        <f t="shared" si="16"/>
        <v>6.9107109635920302E-2</v>
      </c>
      <c r="CH21" s="7">
        <v>250</v>
      </c>
      <c r="CI21" s="8">
        <v>250</v>
      </c>
      <c r="CJ21" s="8">
        <v>240</v>
      </c>
      <c r="CK21" s="8">
        <f t="shared" si="17"/>
        <v>1</v>
      </c>
      <c r="CL21" s="8">
        <f t="shared" si="18"/>
        <v>1</v>
      </c>
      <c r="CM21">
        <f t="shared" si="19"/>
        <v>0.04</v>
      </c>
      <c r="CN21">
        <f t="shared" si="24"/>
        <v>375</v>
      </c>
      <c r="CO21">
        <f t="shared" si="34"/>
        <v>500</v>
      </c>
      <c r="CP21">
        <f t="shared" si="34"/>
        <v>625</v>
      </c>
      <c r="CQ21">
        <f t="shared" si="34"/>
        <v>750</v>
      </c>
      <c r="CR21">
        <f t="shared" si="34"/>
        <v>875</v>
      </c>
      <c r="CS21">
        <f t="shared" si="34"/>
        <v>1000</v>
      </c>
      <c r="CT21">
        <f t="shared" si="34"/>
        <v>1125</v>
      </c>
      <c r="CU21">
        <f t="shared" si="34"/>
        <v>1250</v>
      </c>
      <c r="CV21">
        <f t="shared" si="26"/>
        <v>1.5</v>
      </c>
      <c r="CW21">
        <f t="shared" si="26"/>
        <v>2</v>
      </c>
      <c r="CX21">
        <f t="shared" si="26"/>
        <v>2.5</v>
      </c>
      <c r="CY21">
        <f t="shared" si="26"/>
        <v>3</v>
      </c>
      <c r="CZ21">
        <f t="shared" si="26"/>
        <v>3.5</v>
      </c>
      <c r="DA21">
        <f t="shared" si="26"/>
        <v>4</v>
      </c>
      <c r="DB21">
        <f t="shared" si="26"/>
        <v>4.5</v>
      </c>
      <c r="DC21">
        <f t="shared" si="26"/>
        <v>5</v>
      </c>
      <c r="DD21" s="11">
        <f t="shared" si="27"/>
        <v>2.6666666666666668E-2</v>
      </c>
      <c r="DE21" s="11">
        <f t="shared" si="27"/>
        <v>0.02</v>
      </c>
      <c r="DF21" s="11">
        <f t="shared" si="27"/>
        <v>1.6E-2</v>
      </c>
      <c r="DG21" s="11">
        <f t="shared" si="27"/>
        <v>1.3333333333333334E-2</v>
      </c>
      <c r="DH21" s="11">
        <f t="shared" si="27"/>
        <v>1.1428571428571429E-2</v>
      </c>
      <c r="DI21" s="11">
        <f t="shared" si="27"/>
        <v>0.01</v>
      </c>
      <c r="DJ21" s="11">
        <f t="shared" si="27"/>
        <v>8.8888888888888889E-3</v>
      </c>
      <c r="DK21" s="11">
        <f t="shared" si="27"/>
        <v>8.0000000000000002E-3</v>
      </c>
      <c r="DL21">
        <f t="shared" si="23"/>
        <v>10</v>
      </c>
      <c r="DM21">
        <f>ABS('2000 250 200 15 PP'!E21+'2000 250 200 15 PP'!F21)</f>
        <v>6.2324072800000005E-5</v>
      </c>
      <c r="DN21">
        <f>ABS('2000 250 200 15 PP'!F21+'2000 250 200 15 PP'!G21)</f>
        <v>2.5419219570000001E-5</v>
      </c>
      <c r="DO21">
        <f>ABS('2000 250 200 15 PP'!G21+'2000 250 200 15 PP'!H21)</f>
        <v>1.3213234140000001E-5</v>
      </c>
      <c r="DP21">
        <f>ABS('2000 250 200 15 PP'!H21+'2000 250 200 15 PP'!I21)</f>
        <v>7.8066758599999994E-6</v>
      </c>
      <c r="DQ21">
        <f>ABS('2000 250 200 15 PP'!I21+'2000 250 200 15 PP'!J21)</f>
        <v>5.0092805799999999E-6</v>
      </c>
      <c r="DR21">
        <f>ABS('2000 250 200 15 PP'!J21+'2000 250 200 15 PP'!K21)</f>
        <v>3.4086525500000001E-6</v>
      </c>
      <c r="DS21">
        <f>ABS('2000 250 200 15 PP'!K21+'2000 250 200 15 PP'!L21)</f>
        <v>2.4245984100000004E-6</v>
      </c>
      <c r="DT21">
        <f>ABS('2000 250 200 15 PP'!L21+'2000 250 200 15 PP'!M21)</f>
        <v>1.7857798670000003E-6</v>
      </c>
    </row>
    <row r="22" spans="1:124">
      <c r="A22">
        <f>'2000 250 200 15'!A23</f>
        <v>19</v>
      </c>
      <c r="B22">
        <f t="shared" si="7"/>
        <v>-190</v>
      </c>
      <c r="C22">
        <f>'2000 250 200 15'!B23</f>
        <v>8.9800000000000001E-3</v>
      </c>
      <c r="D22">
        <f t="shared" si="8"/>
        <v>-2.0467236633326955</v>
      </c>
      <c r="E22">
        <f>ABS('2000 250 200 15'!C156)</f>
        <v>4.5315794300000002E-5</v>
      </c>
      <c r="F22">
        <f>ABS('2000 250 200 15'!C289)</f>
        <v>1.7008169300000001E-5</v>
      </c>
      <c r="G22">
        <f>ABS('2000 250 200 15'!C422)</f>
        <v>8.4110310099999992E-6</v>
      </c>
      <c r="H22">
        <f>ABS('2000 250 200 15'!C555)</f>
        <v>4.8022086400000004E-6</v>
      </c>
      <c r="I22">
        <f>ABS('2000 250 200 15'!C688)</f>
        <v>3.0044673300000001E-6</v>
      </c>
      <c r="J22">
        <f>ABS('2000 250 200 15'!C821)</f>
        <v>2.0048025900000001E-6</v>
      </c>
      <c r="K22">
        <f>ABS('2000 250 200 15'!C954)</f>
        <v>1.40385113E-6</v>
      </c>
      <c r="L22">
        <f>ABS('2000 250 200 15'!C1087)</f>
        <v>1.02075538E-6</v>
      </c>
      <c r="M22">
        <f>ABS('2000 250 200 15'!C1220)</f>
        <v>7.6502622500000003E-7</v>
      </c>
      <c r="N22">
        <f>ABS('2000 250 200 15 PP'!E22-'2000 250 200 15 PP'!F22)</f>
        <v>2.8307625000000002E-5</v>
      </c>
      <c r="O22">
        <f>ABS('2000 250 200 15 PP'!F22-'2000 250 200 15 PP'!G22)</f>
        <v>8.5971382900000017E-6</v>
      </c>
      <c r="P22">
        <f>ABS('2000 250 200 15 PP'!G22-'2000 250 200 15 PP'!H22)</f>
        <v>3.6088223699999988E-6</v>
      </c>
      <c r="Q22">
        <f>ABS('2000 250 200 15 PP'!H22-'2000 250 200 15 PP'!I22)</f>
        <v>1.7977413100000003E-6</v>
      </c>
      <c r="R22">
        <f>ABS('2000 250 200 15 PP'!I22-'2000 250 200 15 PP'!J22)</f>
        <v>9.9966473999999993E-7</v>
      </c>
      <c r="S22">
        <f>ABS('2000 250 200 15 PP'!J22-'2000 250 200 15 PP'!K22)</f>
        <v>6.0095146000000015E-7</v>
      </c>
      <c r="T22">
        <f>ABS('2000 250 200 15 PP'!K22-'2000 250 200 15 PP'!L22)</f>
        <v>3.8309575000000002E-7</v>
      </c>
      <c r="U22">
        <f>ABS('2000 250 200 15 PP'!L22-'2000 250 200 15 PP'!M22)</f>
        <v>2.5572915499999993E-7</v>
      </c>
      <c r="V22">
        <f>ABS('2000 250 200 15 PP'!E22-2*'2000 250 200 15 PP'!F22+'2000 250 200 15 PP'!G22)</f>
        <v>1.971048671E-5</v>
      </c>
      <c r="W22">
        <f>ABS('2000 250 200 15 PP'!F22-2*'2000 250 200 15 PP'!G22+'2000 250 200 15 PP'!H22)</f>
        <v>4.9883159200000029E-6</v>
      </c>
      <c r="X22">
        <f>ABS('2000 250 200 15 PP'!G22-2*'2000 250 200 15 PP'!H22+'2000 250 200 15 PP'!I22)</f>
        <v>1.8110810599999985E-6</v>
      </c>
      <c r="Y22">
        <f>ABS('2000 250 200 15 PP'!H22-2*'2000 250 200 15 PP'!I22+'2000 250 200 15 PP'!J22)</f>
        <v>7.9807657000000038E-7</v>
      </c>
      <c r="Z22">
        <f>ABS('2000 250 200 15 PP'!I22-2*'2000 250 200 15 PP'!J22+'2000 250 200 15 PP'!K22)</f>
        <v>3.9871327999999978E-7</v>
      </c>
      <c r="AA22">
        <f>ABS('2000 250 200 15 PP'!J22-2*'2000 250 200 15 PP'!K22+'2000 250 200 15 PP'!L22)</f>
        <v>2.1785571000000013E-7</v>
      </c>
      <c r="AB22">
        <f>ABS('2000 250 200 15 PP'!K22-2*'2000 250 200 15 PP'!L22+'2000 250 200 15 PP'!M22)</f>
        <v>1.273665950000001E-7</v>
      </c>
      <c r="AC22">
        <f>ABS('2000 250 200 15 PP'!E22-3*'2000 250 200 15 PP'!F22+3*'2000 250 200 15 PP'!G22-'2000 250 200 15 PP'!H22)</f>
        <v>1.4722170789999997E-5</v>
      </c>
      <c r="AD22">
        <f>ABS('2000 250 200 15 PP'!F22-3*'2000 250 200 15 PP'!G22+3*'2000 250 200 15 PP'!H22-'2000 250 200 15 PP'!I22)</f>
        <v>3.1772348600000043E-6</v>
      </c>
      <c r="AE22">
        <f>ABS('2000 250 200 15 PP'!G22-3*'2000 250 200 15 PP'!H22+3*'2000 250 200 15 PP'!I22-'2000 250 200 15 PP'!J22)</f>
        <v>1.0130044899999977E-6</v>
      </c>
      <c r="AF22">
        <f>ABS('2000 250 200 15 PP'!H22-3*'2000 250 200 15 PP'!I22+3*'2000 250 200 15 PP'!J22-'2000 250 200 15 PP'!K22)</f>
        <v>3.9936329000000103E-7</v>
      </c>
      <c r="AG22">
        <f>ABS('2000 250 200 15 PP'!I22-3*'2000 250 200 15 PP'!J22+3*'2000 250 200 15 PP'!K22-'2000 250 200 15 PP'!L22)</f>
        <v>1.8085756999999986E-7</v>
      </c>
      <c r="AH22">
        <f>ABS('2000 250 200 15 PP'!J22-3*'2000 250 200 15 PP'!K22+3*'2000 250 200 15 PP'!L22-'2000 250 200 15 PP'!M22)</f>
        <v>9.0489114999999819E-8</v>
      </c>
      <c r="AI22">
        <f>ABS('2000 250 200 15 PP'!E22-4*'2000 250 200 15 PP'!F22+6*'2000 250 200 15 PP'!G22-4*'2000 250 200 15 PP'!H22+'2000 250 200 15 PP'!I22)</f>
        <v>1.1544935929999993E-5</v>
      </c>
      <c r="AJ22">
        <f>ABS('2000 250 200 15 PP'!F22-4*'2000 250 200 15 PP'!G22+6*'2000 250 200 15 PP'!H22-4*'2000 250 200 15 PP'!I22+'2000 250 200 15 PP'!J22)</f>
        <v>2.1642303700000062E-6</v>
      </c>
      <c r="AK22">
        <f>ABS('2000 250 200 15 PP'!G22-4*'2000 250 200 15 PP'!H22+6*'2000 250 200 15 PP'!I22-4*'2000 250 200 15 PP'!J22+'2000 250 200 15 PP'!K22)</f>
        <v>6.1364119999999671E-7</v>
      </c>
      <c r="AL22">
        <f>ABS('2000 250 200 15 PP'!H22-4*'2000 250 200 15 PP'!I22+6*'2000 250 200 15 PP'!J22-4*'2000 250 200 15 PP'!K22+'2000 250 200 15 PP'!L22)</f>
        <v>2.1850572000000095E-7</v>
      </c>
      <c r="AM22">
        <f>ABS('2000 250 200 15 PP'!I22-4*'2000 250 200 15 PP'!J22+6*'2000 250 200 15 PP'!K22-4*'2000 250 200 15 PP'!L22+'2000 250 200 15 PP'!M22)</f>
        <v>9.0368455000000465E-8</v>
      </c>
      <c r="AN22">
        <f>ABS('2000 250 200 15 PP'!E22-5*'2000 250 200 15 PP'!F22+10*'2000 250 200 15 PP'!G22-10*'2000 250 200 15 PP'!H22+5*'2000 250 200 15 PP'!I22-'2000 250 200 15 PP'!J22)</f>
        <v>9.380705559999987E-6</v>
      </c>
      <c r="AO22">
        <f>ABS('2000 250 200 15 PP'!F22-5*'2000 250 200 15 PP'!G22+10*'2000 250 200 15 PP'!H22-10*'2000 250 200 15 PP'!I22+5*'2000 250 200 15 PP'!J22-'2000 250 200 15 PP'!K22)</f>
        <v>1.5505891700000078E-6</v>
      </c>
      <c r="AP22">
        <f>ABS('2000 250 200 15 PP'!G22-5*'2000 250 200 15 PP'!H22+10*'2000 250 200 15 PP'!I22-10*'2000 250 200 15 PP'!J22+5*'2000 250 200 15 PP'!K22-'2000 250 200 15 PP'!L22)</f>
        <v>3.9513547999999724E-7</v>
      </c>
      <c r="AQ22">
        <f>ABS('2000 250 200 15 PP'!H22-5*'2000 250 200 15 PP'!I22+10*'2000 250 200 15 PP'!J22-10*'2000 250 200 15 PP'!K22+5*'2000 250 200 15 PP'!L22-'2000 250 200 15 PP'!M22)</f>
        <v>1.2813726500000134E-7</v>
      </c>
      <c r="AR22">
        <f>ABS('2000 250 200 15 PP'!E22-6*'2000 250 200 15 PP'!F22+15*'2000 250 200 15 PP'!G22-20*'2000 250 200 15 PP'!H22+15*I22-6*'2000 250 200 15 PP'!J22+'2000 250 200 15 PP'!K22)</f>
        <v>7.8301163899999561E-6</v>
      </c>
      <c r="AS22">
        <f>ABS('2000 250 200 15 PP'!F22-6*'2000 250 200 15 PP'!G22+15*'2000 250 200 15 PP'!H22-20*'2000 250 200 15 PP'!I22+15*J22-6*'2000 250 200 15 PP'!K22+'2000 250 200 15 PP'!L22)</f>
        <v>1.1554536900000133E-6</v>
      </c>
      <c r="AT22">
        <f>ABS('2000 250 200 15 PP'!G22-6*'2000 250 200 15 PP'!H22+15*'2000 250 200 15 PP'!I22-20*'2000 250 200 15 PP'!J22+15*K22-6*'2000 250 200 15 PP'!L22+'2000 250 200 15 PP'!M22)</f>
        <v>2.6699821499999421E-7</v>
      </c>
      <c r="AU22">
        <f>ABS('2000 250 200 15 PP'!E22-7*'2000 250 200 15 PP'!F22+21*'2000 250 200 15 PP'!G22-35*'2000 250 200 15 PP'!H22+35*'2000 250 200 15 PP'!I22-21*'2000 250 200 15 PP'!J22+7*'2000 250 200 15 PP'!K22-'2000 250 200 15 PP'!L22)</f>
        <v>6.674662699999992E-6</v>
      </c>
      <c r="AV22">
        <f>ABS('2000 250 200 15 PP'!F22-7*'2000 250 200 15 PP'!G22+21*'2000 250 200 15 PP'!H22-35*'2000 250 200 15 PP'!I22+35*'2000 250 200 15 PP'!J22-21*'2000 250 200 15 PP'!K22+7*'2000 250 200 15 PP'!L22-'2000 250 200 15 PP'!M22)</f>
        <v>8.8845547500000889E-7</v>
      </c>
      <c r="AW22">
        <f>ABS('2000 250 200 15 PP'!E22-8*'2000 250 200 15 PP'!F22+28*'2000 250 200 15 PP'!G22-56*'2000 250 200 15 PP'!H22+70*'2000 250 200 15 PP'!I22-56*'2000 250 200 15 PP'!J22+28*'2000 250 200 15 PP'!K22-8*'2000 250 200 15 PP'!L22+'2000 250 200 15 PP'!M22)</f>
        <v>5.7862072249999255E-6</v>
      </c>
      <c r="AX22">
        <f t="shared" si="28"/>
        <v>0.45420129537460929</v>
      </c>
      <c r="AY22">
        <f t="shared" si="28"/>
        <v>0.33821434919877702</v>
      </c>
      <c r="AZ22">
        <f t="shared" si="28"/>
        <v>0.27312169199928188</v>
      </c>
      <c r="BA22">
        <f t="shared" si="28"/>
        <v>0.23028255776318587</v>
      </c>
      <c r="BB22">
        <f t="shared" si="28"/>
        <v>0.19956296146245595</v>
      </c>
      <c r="BC22">
        <f t="shared" si="28"/>
        <v>0.17630170423999542</v>
      </c>
      <c r="BD22">
        <f t="shared" si="28"/>
        <v>0.15800326709508014</v>
      </c>
      <c r="BE22">
        <f t="shared" si="28"/>
        <v>0.14320292822144953</v>
      </c>
      <c r="BF22">
        <f t="shared" si="29"/>
        <v>0.27865255123965854</v>
      </c>
      <c r="BG22">
        <f t="shared" si="29"/>
        <v>0.16505901257790309</v>
      </c>
      <c r="BH22">
        <f t="shared" si="29"/>
        <v>0.11167306587999525</v>
      </c>
      <c r="BI22">
        <f t="shared" si="29"/>
        <v>8.1341111344180553E-2</v>
      </c>
      <c r="BJ22">
        <f t="shared" si="29"/>
        <v>6.217148824907956E-2</v>
      </c>
      <c r="BK22">
        <f t="shared" si="29"/>
        <v>4.9183921620606266E-2</v>
      </c>
      <c r="BL22">
        <f t="shared" si="29"/>
        <v>3.9931429597646173E-2</v>
      </c>
      <c r="BM22">
        <f t="shared" si="30"/>
        <v>0.19489960121074507</v>
      </c>
      <c r="BN22">
        <f t="shared" si="30"/>
        <v>9.5625314234752345E-2</v>
      </c>
      <c r="BO22">
        <f t="shared" si="30"/>
        <v>5.5590833200478751E-2</v>
      </c>
      <c r="BP22">
        <f t="shared" si="30"/>
        <v>3.5608698187097249E-2</v>
      </c>
      <c r="BQ22">
        <f t="shared" si="30"/>
        <v>2.4328837276623907E-2</v>
      </c>
      <c r="BR22">
        <f t="shared" si="30"/>
        <v>1.7420394968532951E-2</v>
      </c>
      <c r="BS22">
        <f t="shared" si="31"/>
        <v>0.14699121937113235</v>
      </c>
      <c r="BT22">
        <f t="shared" si="31"/>
        <v>6.1430277230420181E-2</v>
      </c>
      <c r="BU22">
        <f t="shared" si="31"/>
        <v>3.126617356013419E-2</v>
      </c>
      <c r="BV22">
        <f t="shared" si="31"/>
        <v>1.7857486177153634E-2</v>
      </c>
      <c r="BW22">
        <f t="shared" si="31"/>
        <v>1.1022018287397324E-2</v>
      </c>
      <c r="BX22">
        <f t="shared" si="32"/>
        <v>0.11646326885351306</v>
      </c>
      <c r="BY22">
        <f t="shared" si="32"/>
        <v>4.2325892266121823E-2</v>
      </c>
      <c r="BZ22">
        <f t="shared" si="32"/>
        <v>1.9137562769976798E-2</v>
      </c>
      <c r="CA22">
        <f t="shared" si="32"/>
        <v>9.8558701708276811E-3</v>
      </c>
      <c r="CB22">
        <f t="shared" si="33"/>
        <v>9.5547106822125846E-2</v>
      </c>
      <c r="CC22">
        <f t="shared" si="33"/>
        <v>3.068503341137109E-2</v>
      </c>
      <c r="CD22">
        <f t="shared" si="33"/>
        <v>1.2469476953627703E-2</v>
      </c>
      <c r="CE22">
        <f t="shared" si="15"/>
        <v>8.0445653181115642E-2</v>
      </c>
      <c r="CF22">
        <f t="shared" si="15"/>
        <v>2.312462960046336E-2</v>
      </c>
      <c r="CG22">
        <f t="shared" si="16"/>
        <v>6.9100505241603563E-2</v>
      </c>
      <c r="CH22" s="7">
        <v>250</v>
      </c>
      <c r="CI22" s="8">
        <v>250</v>
      </c>
      <c r="CJ22" s="8">
        <v>240</v>
      </c>
      <c r="CK22" s="8">
        <f t="shared" si="17"/>
        <v>1</v>
      </c>
      <c r="CL22" s="8">
        <f t="shared" si="18"/>
        <v>1</v>
      </c>
      <c r="CM22">
        <f t="shared" si="19"/>
        <v>0.04</v>
      </c>
      <c r="CN22">
        <f t="shared" si="24"/>
        <v>375</v>
      </c>
      <c r="CO22">
        <f t="shared" si="34"/>
        <v>500</v>
      </c>
      <c r="CP22">
        <f t="shared" si="34"/>
        <v>625</v>
      </c>
      <c r="CQ22">
        <f t="shared" si="34"/>
        <v>750</v>
      </c>
      <c r="CR22">
        <f t="shared" si="34"/>
        <v>875</v>
      </c>
      <c r="CS22">
        <f t="shared" si="34"/>
        <v>1000</v>
      </c>
      <c r="CT22">
        <f t="shared" si="34"/>
        <v>1125</v>
      </c>
      <c r="CU22">
        <f t="shared" si="34"/>
        <v>1250</v>
      </c>
      <c r="CV22">
        <f t="shared" si="26"/>
        <v>1.5</v>
      </c>
      <c r="CW22">
        <f t="shared" si="26"/>
        <v>2</v>
      </c>
      <c r="CX22">
        <f t="shared" si="26"/>
        <v>2.5</v>
      </c>
      <c r="CY22">
        <f t="shared" si="26"/>
        <v>3</v>
      </c>
      <c r="CZ22">
        <f t="shared" si="26"/>
        <v>3.5</v>
      </c>
      <c r="DA22">
        <f t="shared" si="26"/>
        <v>4</v>
      </c>
      <c r="DB22">
        <f t="shared" si="26"/>
        <v>4.5</v>
      </c>
      <c r="DC22">
        <f t="shared" si="26"/>
        <v>5</v>
      </c>
      <c r="DD22" s="11">
        <f t="shared" si="27"/>
        <v>2.6666666666666668E-2</v>
      </c>
      <c r="DE22" s="11">
        <f t="shared" si="27"/>
        <v>0.02</v>
      </c>
      <c r="DF22" s="11">
        <f t="shared" si="27"/>
        <v>1.6E-2</v>
      </c>
      <c r="DG22" s="11">
        <f t="shared" si="27"/>
        <v>1.3333333333333334E-2</v>
      </c>
      <c r="DH22" s="11">
        <f t="shared" si="27"/>
        <v>1.1428571428571429E-2</v>
      </c>
      <c r="DI22" s="11">
        <f t="shared" si="27"/>
        <v>0.01</v>
      </c>
      <c r="DJ22" s="11">
        <f t="shared" si="27"/>
        <v>8.8888888888888889E-3</v>
      </c>
      <c r="DK22" s="11">
        <f t="shared" si="27"/>
        <v>8.0000000000000002E-3</v>
      </c>
      <c r="DL22">
        <f t="shared" si="23"/>
        <v>10</v>
      </c>
      <c r="DM22">
        <f>ABS('2000 250 200 15 PP'!E22+'2000 250 200 15 PP'!F22)</f>
        <v>6.232396360000001E-5</v>
      </c>
      <c r="DN22">
        <f>ABS('2000 250 200 15 PP'!F22+'2000 250 200 15 PP'!G22)</f>
        <v>2.541920031E-5</v>
      </c>
      <c r="DO22">
        <f>ABS('2000 250 200 15 PP'!G22+'2000 250 200 15 PP'!H22)</f>
        <v>1.321323965E-5</v>
      </c>
      <c r="DP22">
        <f>ABS('2000 250 200 15 PP'!H22+'2000 250 200 15 PP'!I22)</f>
        <v>7.8066759700000009E-6</v>
      </c>
      <c r="DQ22">
        <f>ABS('2000 250 200 15 PP'!I22+'2000 250 200 15 PP'!J22)</f>
        <v>5.0092699200000006E-6</v>
      </c>
      <c r="DR22">
        <f>ABS('2000 250 200 15 PP'!J22+'2000 250 200 15 PP'!K22)</f>
        <v>3.4086537199999999E-6</v>
      </c>
      <c r="DS22">
        <f>ABS('2000 250 200 15 PP'!K22+'2000 250 200 15 PP'!L22)</f>
        <v>2.4246065099999997E-6</v>
      </c>
      <c r="DT22">
        <f>ABS('2000 250 200 15 PP'!L22+'2000 250 200 15 PP'!M22)</f>
        <v>1.785781605E-6</v>
      </c>
    </row>
    <row r="23" spans="1:124">
      <c r="A23">
        <f>'2000 250 200 15'!A24</f>
        <v>20</v>
      </c>
      <c r="B23">
        <f t="shared" si="7"/>
        <v>-200</v>
      </c>
      <c r="C23">
        <f>'2000 250 200 15'!B24</f>
        <v>1.008E-2</v>
      </c>
      <c r="D23">
        <f t="shared" si="8"/>
        <v>-1.9965394678904935</v>
      </c>
      <c r="E23">
        <f>ABS('2000 250 200 15'!C157)</f>
        <v>4.5315684099999998E-5</v>
      </c>
      <c r="F23">
        <f>ABS('2000 250 200 15'!C290)</f>
        <v>1.7008146100000001E-5</v>
      </c>
      <c r="G23">
        <f>ABS('2000 250 200 15'!C423)</f>
        <v>8.4110266499999995E-6</v>
      </c>
      <c r="H23">
        <f>ABS('2000 250 200 15'!C556)</f>
        <v>4.8022193100000003E-6</v>
      </c>
      <c r="I23">
        <f>ABS('2000 250 200 15'!C689)</f>
        <v>3.00445944E-6</v>
      </c>
      <c r="J23">
        <f>ABS('2000 250 200 15'!C822)</f>
        <v>2.00479695E-6</v>
      </c>
      <c r="K23">
        <f>ABS('2000 250 200 15'!C955)</f>
        <v>1.4038571299999999E-6</v>
      </c>
      <c r="L23">
        <f>ABS('2000 250 200 15'!C1088)</f>
        <v>1.0207597999999999E-6</v>
      </c>
      <c r="M23">
        <f>ABS('2000 250 200 15'!C1221)</f>
        <v>7.6502450400000004E-7</v>
      </c>
      <c r="N23">
        <f>ABS('2000 250 200 15 PP'!E23-'2000 250 200 15 PP'!F23)</f>
        <v>2.8307537999999997E-5</v>
      </c>
      <c r="O23">
        <f>ABS('2000 250 200 15 PP'!F23-'2000 250 200 15 PP'!G23)</f>
        <v>8.597119450000002E-6</v>
      </c>
      <c r="P23">
        <f>ABS('2000 250 200 15 PP'!G23-'2000 250 200 15 PP'!H23)</f>
        <v>3.6088073399999992E-6</v>
      </c>
      <c r="Q23">
        <f>ABS('2000 250 200 15 PP'!H23-'2000 250 200 15 PP'!I23)</f>
        <v>1.7977598700000003E-6</v>
      </c>
      <c r="R23">
        <f>ABS('2000 250 200 15 PP'!I23-'2000 250 200 15 PP'!J23)</f>
        <v>9.9966249000000003E-7</v>
      </c>
      <c r="S23">
        <f>ABS('2000 250 200 15 PP'!J23-'2000 250 200 15 PP'!K23)</f>
        <v>6.0093982000000007E-7</v>
      </c>
      <c r="T23">
        <f>ABS('2000 250 200 15 PP'!K23-'2000 250 200 15 PP'!L23)</f>
        <v>3.8309733000000004E-7</v>
      </c>
      <c r="U23">
        <f>ABS('2000 250 200 15 PP'!L23-'2000 250 200 15 PP'!M23)</f>
        <v>2.5573529599999986E-7</v>
      </c>
      <c r="V23">
        <f>ABS('2000 250 200 15 PP'!E23-2*'2000 250 200 15 PP'!F23+'2000 250 200 15 PP'!G23)</f>
        <v>1.9710418549999997E-5</v>
      </c>
      <c r="W23">
        <f>ABS('2000 250 200 15 PP'!F23-2*'2000 250 200 15 PP'!G23+'2000 250 200 15 PP'!H23)</f>
        <v>4.9883121100000028E-6</v>
      </c>
      <c r="X23">
        <f>ABS('2000 250 200 15 PP'!G23-2*'2000 250 200 15 PP'!H23+'2000 250 200 15 PP'!I23)</f>
        <v>1.8110474699999989E-6</v>
      </c>
      <c r="Y23">
        <f>ABS('2000 250 200 15 PP'!H23-2*'2000 250 200 15 PP'!I23+'2000 250 200 15 PP'!J23)</f>
        <v>7.9809738000000027E-7</v>
      </c>
      <c r="Z23">
        <f>ABS('2000 250 200 15 PP'!I23-2*'2000 250 200 15 PP'!J23+'2000 250 200 15 PP'!K23)</f>
        <v>3.9872266999999996E-7</v>
      </c>
      <c r="AA23">
        <f>ABS('2000 250 200 15 PP'!J23-2*'2000 250 200 15 PP'!K23+'2000 250 200 15 PP'!L23)</f>
        <v>2.1784249000000003E-7</v>
      </c>
      <c r="AB23">
        <f>ABS('2000 250 200 15 PP'!K23-2*'2000 250 200 15 PP'!L23+'2000 250 200 15 PP'!M23)</f>
        <v>1.2736203400000018E-7</v>
      </c>
      <c r="AC23">
        <f>ABS('2000 250 200 15 PP'!E23-3*'2000 250 200 15 PP'!F23+3*'2000 250 200 15 PP'!G23-'2000 250 200 15 PP'!H23)</f>
        <v>1.4722106439999991E-5</v>
      </c>
      <c r="AD23">
        <f>ABS('2000 250 200 15 PP'!F23-3*'2000 250 200 15 PP'!G23+3*'2000 250 200 15 PP'!H23-'2000 250 200 15 PP'!I23)</f>
        <v>3.1772646400000065E-6</v>
      </c>
      <c r="AE23">
        <f>ABS('2000 250 200 15 PP'!G23-3*'2000 250 200 15 PP'!H23+3*'2000 250 200 15 PP'!I23-'2000 250 200 15 PP'!J23)</f>
        <v>1.0129500899999978E-6</v>
      </c>
      <c r="AF23">
        <f>ABS('2000 250 200 15 PP'!H23-3*'2000 250 200 15 PP'!I23+3*'2000 250 200 15 PP'!J23-'2000 250 200 15 PP'!K23)</f>
        <v>3.9937471000000031E-7</v>
      </c>
      <c r="AG23">
        <f>ABS('2000 250 200 15 PP'!I23-3*'2000 250 200 15 PP'!J23+3*'2000 250 200 15 PP'!K23-'2000 250 200 15 PP'!L23)</f>
        <v>1.808801799999995E-7</v>
      </c>
      <c r="AH23">
        <f>ABS('2000 250 200 15 PP'!J23-3*'2000 250 200 15 PP'!K23+3*'2000 250 200 15 PP'!L23-'2000 250 200 15 PP'!M23)</f>
        <v>9.0480456000000278E-8</v>
      </c>
      <c r="AI23">
        <f>ABS('2000 250 200 15 PP'!E23-4*'2000 250 200 15 PP'!F23+6*'2000 250 200 15 PP'!G23-4*'2000 250 200 15 PP'!H23+'2000 250 200 15 PP'!I23)</f>
        <v>1.1544841799999985E-5</v>
      </c>
      <c r="AJ23">
        <f>ABS('2000 250 200 15 PP'!F23-4*'2000 250 200 15 PP'!G23+6*'2000 250 200 15 PP'!H23-4*'2000 250 200 15 PP'!I23+'2000 250 200 15 PP'!J23)</f>
        <v>2.164314550000007E-6</v>
      </c>
      <c r="AK23">
        <f>ABS('2000 250 200 15 PP'!G23-4*'2000 250 200 15 PP'!H23+6*'2000 250 200 15 PP'!I23-4*'2000 250 200 15 PP'!J23+'2000 250 200 15 PP'!K23)</f>
        <v>6.1357537999999829E-7</v>
      </c>
      <c r="AL23">
        <f>ABS('2000 250 200 15 PP'!H23-4*'2000 250 200 15 PP'!I23+6*'2000 250 200 15 PP'!J23-4*'2000 250 200 15 PP'!K23+'2000 250 200 15 PP'!L23)</f>
        <v>2.1849453000000038E-7</v>
      </c>
      <c r="AM23">
        <f>ABS('2000 250 200 15 PP'!I23-4*'2000 250 200 15 PP'!J23+6*'2000 250 200 15 PP'!K23-4*'2000 250 200 15 PP'!L23+'2000 250 200 15 PP'!M23)</f>
        <v>9.0399723999999226E-8</v>
      </c>
      <c r="AN23">
        <f>ABS('2000 250 200 15 PP'!E23-5*'2000 250 200 15 PP'!F23+10*'2000 250 200 15 PP'!G23-10*'2000 250 200 15 PP'!H23+5*'2000 250 200 15 PP'!I23-'2000 250 200 15 PP'!J23)</f>
        <v>9.3805272499999888E-6</v>
      </c>
      <c r="AO23">
        <f>ABS('2000 250 200 15 PP'!F23-5*'2000 250 200 15 PP'!G23+10*'2000 250 200 15 PP'!H23-10*'2000 250 200 15 PP'!I23+5*'2000 250 200 15 PP'!J23-'2000 250 200 15 PP'!K23)</f>
        <v>1.5507391700000045E-6</v>
      </c>
      <c r="AP23">
        <f>ABS('2000 250 200 15 PP'!G23-5*'2000 250 200 15 PP'!H23+10*'2000 250 200 15 PP'!I23-10*'2000 250 200 15 PP'!J23+5*'2000 250 200 15 PP'!K23-'2000 250 200 15 PP'!L23)</f>
        <v>3.9508084999999918E-7</v>
      </c>
      <c r="AQ23">
        <f>ABS('2000 250 200 15 PP'!H23-5*'2000 250 200 15 PP'!I23+10*'2000 250 200 15 PP'!J23-10*'2000 250 200 15 PP'!K23+5*'2000 250 200 15 PP'!L23-'2000 250 200 15 PP'!M23)</f>
        <v>1.2809480600000158E-7</v>
      </c>
      <c r="AR23">
        <f>ABS('2000 250 200 15 PP'!E23-6*'2000 250 200 15 PP'!F23+15*'2000 250 200 15 PP'!G23-20*'2000 250 200 15 PP'!H23+15*I23-6*'2000 250 200 15 PP'!J23+'2000 250 200 15 PP'!K23)</f>
        <v>7.8297880799999762E-6</v>
      </c>
      <c r="AS23">
        <f>ABS('2000 250 200 15 PP'!F23-6*'2000 250 200 15 PP'!G23+15*'2000 250 200 15 PP'!H23-20*'2000 250 200 15 PP'!I23+15*J23-6*'2000 250 200 15 PP'!K23+'2000 250 200 15 PP'!L23)</f>
        <v>1.1556583200000167E-6</v>
      </c>
      <c r="AT23">
        <f>ABS('2000 250 200 15 PP'!G23-6*'2000 250 200 15 PP'!H23+15*'2000 250 200 15 PP'!I23-20*'2000 250 200 15 PP'!J23+15*K23-6*'2000 250 200 15 PP'!L23+'2000 250 200 15 PP'!M23)</f>
        <v>2.6698604399999379E-7</v>
      </c>
      <c r="AU23">
        <f>ABS('2000 250 200 15 PP'!E23-7*'2000 250 200 15 PP'!F23+21*'2000 250 200 15 PP'!G23-35*'2000 250 200 15 PP'!H23+35*'2000 250 200 15 PP'!I23-21*'2000 250 200 15 PP'!J23+7*'2000 250 200 15 PP'!K23-'2000 250 200 15 PP'!L23)</f>
        <v>6.6741297599999955E-6</v>
      </c>
      <c r="AV23">
        <f>ABS('2000 250 200 15 PP'!F23-7*'2000 250 200 15 PP'!G23+21*'2000 250 200 15 PP'!H23-35*'2000 250 200 15 PP'!I23+35*'2000 250 200 15 PP'!J23-21*'2000 250 200 15 PP'!K23+7*'2000 250 200 15 PP'!L23-'2000 250 200 15 PP'!M23)</f>
        <v>8.886722760000166E-7</v>
      </c>
      <c r="AW23">
        <f>ABS('2000 250 200 15 PP'!E23-8*'2000 250 200 15 PP'!F23+28*'2000 250 200 15 PP'!G23-56*'2000 250 200 15 PP'!H23+70*'2000 250 200 15 PP'!I23-56*'2000 250 200 15 PP'!J23+28*'2000 250 200 15 PP'!K23-8*'2000 250 200 15 PP'!L23+'2000 250 200 15 PP'!M23)</f>
        <v>5.7854574839999774E-6</v>
      </c>
      <c r="AX23">
        <f t="shared" si="28"/>
        <v>0.45420087162743078</v>
      </c>
      <c r="AY23">
        <f t="shared" si="28"/>
        <v>0.338213974725043</v>
      </c>
      <c r="AZ23">
        <f t="shared" si="28"/>
        <v>0.27312042407481218</v>
      </c>
      <c r="BA23">
        <f t="shared" si="28"/>
        <v>0.2302848532098237</v>
      </c>
      <c r="BB23">
        <f t="shared" si="28"/>
        <v>0.19956305131349047</v>
      </c>
      <c r="BC23">
        <f t="shared" si="28"/>
        <v>0.17629827078258409</v>
      </c>
      <c r="BD23">
        <f t="shared" si="28"/>
        <v>0.15800323971176761</v>
      </c>
      <c r="BE23">
        <f t="shared" si="28"/>
        <v>0.14320615061246494</v>
      </c>
      <c r="BF23">
        <f t="shared" si="29"/>
        <v>0.27865213033226061</v>
      </c>
      <c r="BG23">
        <f t="shared" si="29"/>
        <v>0.16505897875572587</v>
      </c>
      <c r="BH23">
        <f t="shared" si="29"/>
        <v>0.11167100556654574</v>
      </c>
      <c r="BI23">
        <f t="shared" si="29"/>
        <v>8.134325604047514E-2</v>
      </c>
      <c r="BJ23">
        <f t="shared" si="29"/>
        <v>6.2173025435545384E-2</v>
      </c>
      <c r="BK23">
        <f t="shared" si="29"/>
        <v>4.91808839502711E-2</v>
      </c>
      <c r="BL23">
        <f t="shared" si="29"/>
        <v>3.9929890752729721E-2</v>
      </c>
      <c r="BM23">
        <f t="shared" si="30"/>
        <v>0.19489907722687252</v>
      </c>
      <c r="BN23">
        <f t="shared" si="30"/>
        <v>9.5626281842619038E-2</v>
      </c>
      <c r="BO23">
        <f t="shared" si="30"/>
        <v>5.5587869906352227E-2</v>
      </c>
      <c r="BP23">
        <f t="shared" si="30"/>
        <v>3.5609706466464289E-2</v>
      </c>
      <c r="BQ23">
        <f t="shared" si="30"/>
        <v>2.4331888937811429E-2</v>
      </c>
      <c r="BR23">
        <f t="shared" si="30"/>
        <v>1.7418717734471498E-2</v>
      </c>
      <c r="BS23">
        <f t="shared" si="31"/>
        <v>0.14699027351331778</v>
      </c>
      <c r="BT23">
        <f t="shared" si="31"/>
        <v>6.1432719669399297E-2</v>
      </c>
      <c r="BU23">
        <f t="shared" si="31"/>
        <v>3.1262821850647077E-2</v>
      </c>
      <c r="BV23">
        <f t="shared" si="31"/>
        <v>1.7856560636383509E-2</v>
      </c>
      <c r="BW23">
        <f t="shared" si="31"/>
        <v>1.1025838587154863E-2</v>
      </c>
      <c r="BX23">
        <f t="shared" si="32"/>
        <v>0.11646125842138035</v>
      </c>
      <c r="BY23">
        <f t="shared" si="32"/>
        <v>4.233001498037426E-2</v>
      </c>
      <c r="BZ23">
        <f t="shared" si="32"/>
        <v>1.9134913914247469E-2</v>
      </c>
      <c r="CA23">
        <f t="shared" si="32"/>
        <v>9.8525999481239319E-3</v>
      </c>
      <c r="CB23">
        <f t="shared" si="33"/>
        <v>9.5543257563817957E-2</v>
      </c>
      <c r="CC23">
        <f t="shared" si="33"/>
        <v>3.0690484009012624E-2</v>
      </c>
      <c r="CD23">
        <f t="shared" si="33"/>
        <v>1.2468907676563256E-2</v>
      </c>
      <c r="CE23">
        <f t="shared" si="15"/>
        <v>8.0439356206340407E-2</v>
      </c>
      <c r="CF23">
        <f t="shared" si="15"/>
        <v>2.3130285551804259E-2</v>
      </c>
      <c r="CG23">
        <f t="shared" si="16"/>
        <v>6.9091660474450853E-2</v>
      </c>
      <c r="CH23" s="7">
        <v>250</v>
      </c>
      <c r="CI23" s="8">
        <v>250</v>
      </c>
      <c r="CJ23" s="8">
        <v>240</v>
      </c>
      <c r="CK23" s="8">
        <f t="shared" si="17"/>
        <v>1</v>
      </c>
      <c r="CL23" s="8">
        <f t="shared" si="18"/>
        <v>1</v>
      </c>
      <c r="CM23">
        <f t="shared" si="19"/>
        <v>0.04</v>
      </c>
      <c r="CN23">
        <f t="shared" si="24"/>
        <v>375</v>
      </c>
      <c r="CO23">
        <f t="shared" si="34"/>
        <v>500</v>
      </c>
      <c r="CP23">
        <f t="shared" si="34"/>
        <v>625</v>
      </c>
      <c r="CQ23">
        <f t="shared" si="34"/>
        <v>750</v>
      </c>
      <c r="CR23">
        <f t="shared" si="34"/>
        <v>875</v>
      </c>
      <c r="CS23">
        <f t="shared" si="34"/>
        <v>1000</v>
      </c>
      <c r="CT23">
        <f t="shared" si="34"/>
        <v>1125</v>
      </c>
      <c r="CU23">
        <f t="shared" si="34"/>
        <v>1250</v>
      </c>
      <c r="CV23">
        <f t="shared" si="26"/>
        <v>1.5</v>
      </c>
      <c r="CW23">
        <f t="shared" si="26"/>
        <v>2</v>
      </c>
      <c r="CX23">
        <f t="shared" si="26"/>
        <v>2.5</v>
      </c>
      <c r="CY23">
        <f t="shared" si="26"/>
        <v>3</v>
      </c>
      <c r="CZ23">
        <f t="shared" si="26"/>
        <v>3.5</v>
      </c>
      <c r="DA23">
        <f t="shared" si="26"/>
        <v>4</v>
      </c>
      <c r="DB23">
        <f t="shared" si="26"/>
        <v>4.5</v>
      </c>
      <c r="DC23">
        <f t="shared" si="26"/>
        <v>5</v>
      </c>
      <c r="DD23" s="11">
        <f t="shared" si="27"/>
        <v>2.6666666666666668E-2</v>
      </c>
      <c r="DE23" s="11">
        <f t="shared" si="27"/>
        <v>0.02</v>
      </c>
      <c r="DF23" s="11">
        <f t="shared" si="27"/>
        <v>1.6E-2</v>
      </c>
      <c r="DG23" s="11">
        <f t="shared" si="27"/>
        <v>1.3333333333333334E-2</v>
      </c>
      <c r="DH23" s="11">
        <f t="shared" si="27"/>
        <v>1.1428571428571429E-2</v>
      </c>
      <c r="DI23" s="11">
        <f t="shared" si="27"/>
        <v>0.01</v>
      </c>
      <c r="DJ23" s="11">
        <f t="shared" si="27"/>
        <v>8.8888888888888889E-3</v>
      </c>
      <c r="DK23" s="11">
        <f t="shared" si="27"/>
        <v>8.0000000000000002E-3</v>
      </c>
      <c r="DL23">
        <f t="shared" si="23"/>
        <v>10</v>
      </c>
      <c r="DM23">
        <f>ABS('2000 250 200 15 PP'!E23+'2000 250 200 15 PP'!F23)</f>
        <v>6.2323830200000007E-5</v>
      </c>
      <c r="DN23">
        <f>ABS('2000 250 200 15 PP'!F23+'2000 250 200 15 PP'!G23)</f>
        <v>2.5419172750000003E-5</v>
      </c>
      <c r="DO23">
        <f>ABS('2000 250 200 15 PP'!G23+'2000 250 200 15 PP'!H23)</f>
        <v>1.3213245960000001E-5</v>
      </c>
      <c r="DP23">
        <f>ABS('2000 250 200 15 PP'!H23+'2000 250 200 15 PP'!I23)</f>
        <v>7.8066787500000012E-6</v>
      </c>
      <c r="DQ23">
        <f>ABS('2000 250 200 15 PP'!I23+'2000 250 200 15 PP'!J23)</f>
        <v>5.00925639E-6</v>
      </c>
      <c r="DR23">
        <f>ABS('2000 250 200 15 PP'!J23+'2000 250 200 15 PP'!K23)</f>
        <v>3.4086540799999999E-6</v>
      </c>
      <c r="DS23">
        <f>ABS('2000 250 200 15 PP'!K23+'2000 250 200 15 PP'!L23)</f>
        <v>2.4246169299999998E-6</v>
      </c>
      <c r="DT23">
        <f>ABS('2000 250 200 15 PP'!L23+'2000 250 200 15 PP'!M23)</f>
        <v>1.7857843039999999E-6</v>
      </c>
    </row>
    <row r="24" spans="1:124">
      <c r="A24">
        <f>'2000 250 200 15'!A25</f>
        <v>21</v>
      </c>
      <c r="B24">
        <f t="shared" si="7"/>
        <v>-210</v>
      </c>
      <c r="C24">
        <f>'2000 250 200 15'!B25</f>
        <v>1.1310000000000001E-2</v>
      </c>
      <c r="D24">
        <f t="shared" si="8"/>
        <v>-1.9465373950745446</v>
      </c>
      <c r="E24">
        <f>ABS('2000 250 200 15'!C158)</f>
        <v>4.5315626300000003E-5</v>
      </c>
      <c r="F24">
        <f>ABS('2000 250 200 15'!C291)</f>
        <v>1.7008131599999998E-5</v>
      </c>
      <c r="G24">
        <f>ABS('2000 250 200 15'!C424)</f>
        <v>8.4110215800000004E-6</v>
      </c>
      <c r="H24">
        <f>ABS('2000 250 200 15'!C557)</f>
        <v>4.8022273200000004E-6</v>
      </c>
      <c r="I24">
        <f>ABS('2000 250 200 15'!C690)</f>
        <v>3.00445587E-6</v>
      </c>
      <c r="J24">
        <f>ABS('2000 250 200 15'!C823)</f>
        <v>2.0047926899999998E-6</v>
      </c>
      <c r="K24">
        <f>ABS('2000 250 200 15'!C956)</f>
        <v>1.4038604300000001E-6</v>
      </c>
      <c r="L24">
        <f>ABS('2000 250 200 15'!C1089)</f>
        <v>1.0207627100000001E-6</v>
      </c>
      <c r="M24">
        <f>ABS('2000 250 200 15'!C1222)</f>
        <v>7.6502369100000005E-7</v>
      </c>
      <c r="N24">
        <f>ABS('2000 250 200 15 PP'!E24-'2000 250 200 15 PP'!F24)</f>
        <v>2.8307494700000005E-5</v>
      </c>
      <c r="O24">
        <f>ABS('2000 250 200 15 PP'!F24-'2000 250 200 15 PP'!G24)</f>
        <v>8.597110019999998E-6</v>
      </c>
      <c r="P24">
        <f>ABS('2000 250 200 15 PP'!G24-'2000 250 200 15 PP'!H24)</f>
        <v>3.60879426E-6</v>
      </c>
      <c r="Q24">
        <f>ABS('2000 250 200 15 PP'!H24-'2000 250 200 15 PP'!I24)</f>
        <v>1.7977714500000004E-6</v>
      </c>
      <c r="R24">
        <f>ABS('2000 250 200 15 PP'!I24-'2000 250 200 15 PP'!J24)</f>
        <v>9.996631800000002E-7</v>
      </c>
      <c r="S24">
        <f>ABS('2000 250 200 15 PP'!J24-'2000 250 200 15 PP'!K24)</f>
        <v>6.0093225999999975E-7</v>
      </c>
      <c r="T24">
        <f>ABS('2000 250 200 15 PP'!K24-'2000 250 200 15 PP'!L24)</f>
        <v>3.8309771999999997E-7</v>
      </c>
      <c r="U24">
        <f>ABS('2000 250 200 15 PP'!L24-'2000 250 200 15 PP'!M24)</f>
        <v>2.5573901900000003E-7</v>
      </c>
      <c r="V24">
        <f>ABS('2000 250 200 15 PP'!E24-2*'2000 250 200 15 PP'!F24+'2000 250 200 15 PP'!G24)</f>
        <v>1.9710384680000005E-5</v>
      </c>
      <c r="W24">
        <f>ABS('2000 250 200 15 PP'!F24-2*'2000 250 200 15 PP'!G24+'2000 250 200 15 PP'!H24)</f>
        <v>4.988315759999998E-6</v>
      </c>
      <c r="X24">
        <f>ABS('2000 250 200 15 PP'!G24-2*'2000 250 200 15 PP'!H24+'2000 250 200 15 PP'!I24)</f>
        <v>1.8110228099999996E-6</v>
      </c>
      <c r="Y24">
        <f>ABS('2000 250 200 15 PP'!H24-2*'2000 250 200 15 PP'!I24+'2000 250 200 15 PP'!J24)</f>
        <v>7.9810827000000017E-7</v>
      </c>
      <c r="Z24">
        <f>ABS('2000 250 200 15 PP'!I24-2*'2000 250 200 15 PP'!J24+'2000 250 200 15 PP'!K24)</f>
        <v>3.9873092000000045E-7</v>
      </c>
      <c r="AA24">
        <f>ABS('2000 250 200 15 PP'!J24-2*'2000 250 200 15 PP'!K24+'2000 250 200 15 PP'!L24)</f>
        <v>2.1783453999999978E-7</v>
      </c>
      <c r="AB24">
        <f>ABS('2000 250 200 15 PP'!K24-2*'2000 250 200 15 PP'!L24+'2000 250 200 15 PP'!M24)</f>
        <v>1.2735870099999994E-7</v>
      </c>
      <c r="AC24">
        <f>ABS('2000 250 200 15 PP'!E24-3*'2000 250 200 15 PP'!F24+3*'2000 250 200 15 PP'!G24-'2000 250 200 15 PP'!H24)</f>
        <v>1.4722068920000009E-5</v>
      </c>
      <c r="AD24">
        <f>ABS('2000 250 200 15 PP'!F24-3*'2000 250 200 15 PP'!G24+3*'2000 250 200 15 PP'!H24-'2000 250 200 15 PP'!I24)</f>
        <v>3.1772929499999959E-6</v>
      </c>
      <c r="AE24">
        <f>ABS('2000 250 200 15 PP'!G24-3*'2000 250 200 15 PP'!H24+3*'2000 250 200 15 PP'!I24-'2000 250 200 15 PP'!J24)</f>
        <v>1.0129145400000003E-6</v>
      </c>
      <c r="AF24">
        <f>ABS('2000 250 200 15 PP'!H24-3*'2000 250 200 15 PP'!I24+3*'2000 250 200 15 PP'!J24-'2000 250 200 15 PP'!K24)</f>
        <v>3.9937735000000015E-7</v>
      </c>
      <c r="AG24">
        <f>ABS('2000 250 200 15 PP'!I24-3*'2000 250 200 15 PP'!J24+3*'2000 250 200 15 PP'!K24-'2000 250 200 15 PP'!L24)</f>
        <v>1.8089638000000025E-7</v>
      </c>
      <c r="AH24">
        <f>ABS('2000 250 200 15 PP'!J24-3*'2000 250 200 15 PP'!K24+3*'2000 250 200 15 PP'!L24-'2000 250 200 15 PP'!M24)</f>
        <v>9.0475838999999835E-8</v>
      </c>
      <c r="AI24">
        <f>ABS('2000 250 200 15 PP'!E24-4*'2000 250 200 15 PP'!F24+6*'2000 250 200 15 PP'!G24-4*'2000 250 200 15 PP'!H24+'2000 250 200 15 PP'!I24)</f>
        <v>1.1544775970000013E-5</v>
      </c>
      <c r="AJ24">
        <f>ABS('2000 250 200 15 PP'!F24-4*'2000 250 200 15 PP'!G24+6*'2000 250 200 15 PP'!H24-4*'2000 250 200 15 PP'!I24+'2000 250 200 15 PP'!J24)</f>
        <v>2.1643784099999973E-6</v>
      </c>
      <c r="AK24">
        <f>ABS('2000 250 200 15 PP'!G24-4*'2000 250 200 15 PP'!H24+6*'2000 250 200 15 PP'!I24-4*'2000 250 200 15 PP'!J24+'2000 250 200 15 PP'!K24)</f>
        <v>6.1353718999999973E-7</v>
      </c>
      <c r="AL24">
        <f>ABS('2000 250 200 15 PP'!H24-4*'2000 250 200 15 PP'!I24+6*'2000 250 200 15 PP'!J24-4*'2000 250 200 15 PP'!K24+'2000 250 200 15 PP'!L24)</f>
        <v>2.184809699999999E-7</v>
      </c>
      <c r="AM24">
        <f>ABS('2000 250 200 15 PP'!I24-4*'2000 250 200 15 PP'!J24+6*'2000 250 200 15 PP'!K24-4*'2000 250 200 15 PP'!L24+'2000 250 200 15 PP'!M24)</f>
        <v>9.0420541000000836E-8</v>
      </c>
      <c r="AN24">
        <f>ABS('2000 250 200 15 PP'!E24-5*'2000 250 200 15 PP'!F24+10*'2000 250 200 15 PP'!G24-10*'2000 250 200 15 PP'!H24+5*'2000 250 200 15 PP'!I24-'2000 250 200 15 PP'!J24)</f>
        <v>9.3803975600000132E-6</v>
      </c>
      <c r="AO24">
        <f>ABS('2000 250 200 15 PP'!F24-5*'2000 250 200 15 PP'!G24+10*'2000 250 200 15 PP'!H24-10*'2000 250 200 15 PP'!I24+5*'2000 250 200 15 PP'!J24-'2000 250 200 15 PP'!K24)</f>
        <v>1.5508412200000022E-6</v>
      </c>
      <c r="AP24">
        <f>ABS('2000 250 200 15 PP'!G24-5*'2000 250 200 15 PP'!H24+10*'2000 250 200 15 PP'!I24-10*'2000 250 200 15 PP'!J24+5*'2000 250 200 15 PP'!K24-'2000 250 200 15 PP'!L24)</f>
        <v>3.9505622000000237E-7</v>
      </c>
      <c r="AQ24">
        <f>ABS('2000 250 200 15 PP'!H24-5*'2000 250 200 15 PP'!I24+10*'2000 250 200 15 PP'!J24-10*'2000 250 200 15 PP'!K24+5*'2000 250 200 15 PP'!L24-'2000 250 200 15 PP'!M24)</f>
        <v>1.2806042899999822E-7</v>
      </c>
      <c r="AR24">
        <f>ABS('2000 250 200 15 PP'!E24-6*'2000 250 200 15 PP'!F24+15*'2000 250 200 15 PP'!G24-20*'2000 250 200 15 PP'!H24+15*I24-6*'2000 250 200 15 PP'!J24+'2000 250 200 15 PP'!K24)</f>
        <v>7.8295563400000161E-6</v>
      </c>
      <c r="AS24">
        <f>ABS('2000 250 200 15 PP'!F24-6*'2000 250 200 15 PP'!G24+15*'2000 250 200 15 PP'!H24-20*'2000 250 200 15 PP'!I24+15*J24-6*'2000 250 200 15 PP'!K24+'2000 250 200 15 PP'!L24)</f>
        <v>1.1557849999999998E-6</v>
      </c>
      <c r="AT24">
        <f>ABS('2000 250 200 15 PP'!G24-6*'2000 250 200 15 PP'!H24+15*'2000 250 200 15 PP'!I24-20*'2000 250 200 15 PP'!J24+15*K24-6*'2000 250 200 15 PP'!L24+'2000 250 200 15 PP'!M24)</f>
        <v>2.6699579100000246E-7</v>
      </c>
      <c r="AU24">
        <f>ABS('2000 250 200 15 PP'!E24-7*'2000 250 200 15 PP'!F24+21*'2000 250 200 15 PP'!G24-35*'2000 250 200 15 PP'!H24+35*'2000 250 200 15 PP'!I24-21*'2000 250 200 15 PP'!J24+7*'2000 250 200 15 PP'!K24-'2000 250 200 15 PP'!L24)</f>
        <v>6.6737713400000027E-6</v>
      </c>
      <c r="AV24">
        <f>ABS('2000 250 200 15 PP'!F24-7*'2000 250 200 15 PP'!G24+21*'2000 250 200 15 PP'!H24-35*'2000 250 200 15 PP'!I24+35*'2000 250 200 15 PP'!J24-21*'2000 250 200 15 PP'!K24+7*'2000 250 200 15 PP'!L24-'2000 250 200 15 PP'!M24)</f>
        <v>8.8878920900000074E-7</v>
      </c>
      <c r="AW24">
        <f>ABS('2000 250 200 15 PP'!E24-8*'2000 250 200 15 PP'!F24+28*'2000 250 200 15 PP'!G24-56*'2000 250 200 15 PP'!H24+70*'2000 250 200 15 PP'!I24-56*'2000 250 200 15 PP'!J24+28*'2000 250 200 15 PP'!K24-8*'2000 250 200 15 PP'!L24+'2000 250 200 15 PP'!M24)</f>
        <v>5.7849821310000002E-6</v>
      </c>
      <c r="AX24">
        <f t="shared" si="28"/>
        <v>0.45420070377367283</v>
      </c>
      <c r="AY24">
        <f t="shared" si="28"/>
        <v>0.3382138641331402</v>
      </c>
      <c r="AZ24">
        <f t="shared" si="28"/>
        <v>0.27311937338893238</v>
      </c>
      <c r="BA24">
        <f t="shared" si="28"/>
        <v>0.23028620558124635</v>
      </c>
      <c r="BB24">
        <f t="shared" si="28"/>
        <v>0.19956350099744308</v>
      </c>
      <c r="BC24">
        <f t="shared" si="28"/>
        <v>0.17629610254973666</v>
      </c>
      <c r="BD24">
        <f t="shared" si="28"/>
        <v>0.15800299588001127</v>
      </c>
      <c r="BE24">
        <f t="shared" si="28"/>
        <v>0.14320806724521587</v>
      </c>
      <c r="BF24">
        <f t="shared" si="29"/>
        <v>0.27865195629220896</v>
      </c>
      <c r="BG24">
        <f t="shared" si="29"/>
        <v>0.16505916266796608</v>
      </c>
      <c r="BH24">
        <f t="shared" si="29"/>
        <v>0.1116694893441447</v>
      </c>
      <c r="BI24">
        <f t="shared" si="29"/>
        <v>8.134436447292169E-2</v>
      </c>
      <c r="BJ24">
        <f t="shared" si="29"/>
        <v>6.2174355779972559E-2</v>
      </c>
      <c r="BK24">
        <f t="shared" si="29"/>
        <v>4.9179067479875729E-2</v>
      </c>
      <c r="BL24">
        <f t="shared" si="29"/>
        <v>3.9928778246609564E-2</v>
      </c>
      <c r="BM24">
        <f t="shared" si="30"/>
        <v>0.19489875947798355</v>
      </c>
      <c r="BN24">
        <f t="shared" si="30"/>
        <v>9.5627177435593805E-2</v>
      </c>
      <c r="BO24">
        <f t="shared" si="30"/>
        <v>5.5585933938168332E-2</v>
      </c>
      <c r="BP24">
        <f t="shared" si="30"/>
        <v>3.5609930809110096E-2</v>
      </c>
      <c r="BQ24">
        <f t="shared" si="30"/>
        <v>2.433407345461723E-2</v>
      </c>
      <c r="BR24">
        <f t="shared" si="30"/>
        <v>1.7417825086657665E-2</v>
      </c>
      <c r="BS24">
        <f t="shared" si="31"/>
        <v>0.14698957184572142</v>
      </c>
      <c r="BT24">
        <f t="shared" si="31"/>
        <v>6.1434566107631046E-2</v>
      </c>
      <c r="BU24">
        <f t="shared" si="31"/>
        <v>3.1260878530733838E-2</v>
      </c>
      <c r="BV24">
        <f t="shared" si="31"/>
        <v>1.7855443114908685E-2</v>
      </c>
      <c r="BW24">
        <f t="shared" si="31"/>
        <v>1.102838085960412E-2</v>
      </c>
      <c r="BX24">
        <f t="shared" si="32"/>
        <v>0.11645975989913497</v>
      </c>
      <c r="BY24">
        <f t="shared" si="32"/>
        <v>4.2332819198240237E-2</v>
      </c>
      <c r="BZ24">
        <f t="shared" si="32"/>
        <v>1.9133719788511448E-2</v>
      </c>
      <c r="CA24">
        <f t="shared" si="32"/>
        <v>9.8499515654635536E-3</v>
      </c>
      <c r="CB24">
        <f t="shared" si="33"/>
        <v>9.5540515892174271E-2</v>
      </c>
      <c r="CC24">
        <f t="shared" si="33"/>
        <v>3.0693858956546829E-2</v>
      </c>
      <c r="CD24">
        <f t="shared" si="33"/>
        <v>1.246936259028605E-2</v>
      </c>
      <c r="CE24">
        <f t="shared" si="15"/>
        <v>8.0435105191757159E-2</v>
      </c>
      <c r="CF24">
        <f t="shared" si="15"/>
        <v>2.3133337499229169E-2</v>
      </c>
      <c r="CG24">
        <f t="shared" si="16"/>
        <v>6.9086042899550615E-2</v>
      </c>
      <c r="CH24" s="7">
        <v>250</v>
      </c>
      <c r="CI24" s="8">
        <v>250</v>
      </c>
      <c r="CJ24" s="8">
        <v>240</v>
      </c>
      <c r="CK24" s="8">
        <f t="shared" si="17"/>
        <v>1</v>
      </c>
      <c r="CL24" s="8">
        <f t="shared" si="18"/>
        <v>1</v>
      </c>
      <c r="CM24">
        <f t="shared" si="19"/>
        <v>0.04</v>
      </c>
      <c r="CN24">
        <f t="shared" si="24"/>
        <v>375</v>
      </c>
      <c r="CO24">
        <f t="shared" si="34"/>
        <v>500</v>
      </c>
      <c r="CP24">
        <f t="shared" si="34"/>
        <v>625</v>
      </c>
      <c r="CQ24">
        <f t="shared" si="34"/>
        <v>750</v>
      </c>
      <c r="CR24">
        <f t="shared" si="34"/>
        <v>875</v>
      </c>
      <c r="CS24">
        <f t="shared" si="34"/>
        <v>1000</v>
      </c>
      <c r="CT24">
        <f t="shared" si="34"/>
        <v>1125</v>
      </c>
      <c r="CU24">
        <f t="shared" si="34"/>
        <v>1250</v>
      </c>
      <c r="CV24">
        <f t="shared" si="26"/>
        <v>1.5</v>
      </c>
      <c r="CW24">
        <f t="shared" si="26"/>
        <v>2</v>
      </c>
      <c r="CX24">
        <f t="shared" si="26"/>
        <v>2.5</v>
      </c>
      <c r="CY24">
        <f t="shared" si="26"/>
        <v>3</v>
      </c>
      <c r="CZ24">
        <f t="shared" si="26"/>
        <v>3.5</v>
      </c>
      <c r="DA24">
        <f t="shared" si="26"/>
        <v>4</v>
      </c>
      <c r="DB24">
        <f t="shared" si="26"/>
        <v>4.5</v>
      </c>
      <c r="DC24">
        <f t="shared" si="26"/>
        <v>5</v>
      </c>
      <c r="DD24" s="11">
        <f t="shared" si="27"/>
        <v>2.6666666666666668E-2</v>
      </c>
      <c r="DE24" s="11">
        <f t="shared" si="27"/>
        <v>0.02</v>
      </c>
      <c r="DF24" s="11">
        <f t="shared" si="27"/>
        <v>1.6E-2</v>
      </c>
      <c r="DG24" s="11">
        <f t="shared" si="27"/>
        <v>1.3333333333333334E-2</v>
      </c>
      <c r="DH24" s="11">
        <f t="shared" si="27"/>
        <v>1.1428571428571429E-2</v>
      </c>
      <c r="DI24" s="11">
        <f t="shared" si="27"/>
        <v>0.01</v>
      </c>
      <c r="DJ24" s="11">
        <f t="shared" si="27"/>
        <v>8.8888888888888889E-3</v>
      </c>
      <c r="DK24" s="11">
        <f t="shared" si="27"/>
        <v>8.0000000000000002E-3</v>
      </c>
      <c r="DL24">
        <f t="shared" si="23"/>
        <v>10</v>
      </c>
      <c r="DM24">
        <f>ABS('2000 250 200 15 PP'!E24+'2000 250 200 15 PP'!F24)</f>
        <v>6.2323757900000008E-5</v>
      </c>
      <c r="DN24">
        <f>ABS('2000 250 200 15 PP'!F24+'2000 250 200 15 PP'!G24)</f>
        <v>2.5419153179999997E-5</v>
      </c>
      <c r="DO24">
        <f>ABS('2000 250 200 15 PP'!G24+'2000 250 200 15 PP'!H24)</f>
        <v>1.32132489E-5</v>
      </c>
      <c r="DP24">
        <f>ABS('2000 250 200 15 PP'!H24+'2000 250 200 15 PP'!I24)</f>
        <v>7.8066831900000012E-6</v>
      </c>
      <c r="DQ24">
        <f>ABS('2000 250 200 15 PP'!I24+'2000 250 200 15 PP'!J24)</f>
        <v>5.0092485599999994E-6</v>
      </c>
      <c r="DR24">
        <f>ABS('2000 250 200 15 PP'!J24+'2000 250 200 15 PP'!K24)</f>
        <v>3.4086531199999998E-6</v>
      </c>
      <c r="DS24">
        <f>ABS('2000 250 200 15 PP'!K24+'2000 250 200 15 PP'!L24)</f>
        <v>2.4246231400000001E-6</v>
      </c>
      <c r="DT24">
        <f>ABS('2000 250 200 15 PP'!L24+'2000 250 200 15 PP'!M24)</f>
        <v>1.785786401E-6</v>
      </c>
    </row>
    <row r="25" spans="1:124">
      <c r="A25">
        <f>'2000 250 200 15'!A26</f>
        <v>22</v>
      </c>
      <c r="B25">
        <f t="shared" si="7"/>
        <v>-220</v>
      </c>
      <c r="C25">
        <f>'2000 250 200 15'!B26</f>
        <v>1.2699999999999999E-2</v>
      </c>
      <c r="D25">
        <f t="shared" si="8"/>
        <v>-1.8961962790440432</v>
      </c>
      <c r="E25">
        <f>ABS('2000 250 200 15'!C159)</f>
        <v>4.53156539E-5</v>
      </c>
      <c r="F25">
        <f>ABS('2000 250 200 15'!C292)</f>
        <v>1.7008133699999999E-5</v>
      </c>
      <c r="G25">
        <f>ABS('2000 250 200 15'!C425)</f>
        <v>8.4110179699999994E-6</v>
      </c>
      <c r="H25">
        <f>ABS('2000 250 200 15'!C558)</f>
        <v>4.8022286700000004E-6</v>
      </c>
      <c r="I25">
        <f>ABS('2000 250 200 15'!C691)</f>
        <v>3.00445884E-6</v>
      </c>
      <c r="J25">
        <f>ABS('2000 250 200 15'!C824)</f>
        <v>2.0047919099999999E-6</v>
      </c>
      <c r="K25">
        <f>ABS('2000 250 200 15'!C957)</f>
        <v>1.4038591699999999E-6</v>
      </c>
      <c r="L25">
        <f>ABS('2000 250 200 15'!C1090)</f>
        <v>1.02076258E-6</v>
      </c>
      <c r="M25">
        <f>ABS('2000 250 200 15'!C1223)</f>
        <v>7.6502427699999995E-7</v>
      </c>
      <c r="N25">
        <f>ABS('2000 250 200 15 PP'!E25-'2000 250 200 15 PP'!F25)</f>
        <v>2.8307520200000001E-5</v>
      </c>
      <c r="O25">
        <f>ABS('2000 250 200 15 PP'!F25-'2000 250 200 15 PP'!G25)</f>
        <v>8.5971157299999995E-6</v>
      </c>
      <c r="P25">
        <f>ABS('2000 250 200 15 PP'!G25-'2000 250 200 15 PP'!H25)</f>
        <v>3.608789299999999E-6</v>
      </c>
      <c r="Q25">
        <f>ABS('2000 250 200 15 PP'!H25-'2000 250 200 15 PP'!I25)</f>
        <v>1.7977698300000004E-6</v>
      </c>
      <c r="R25">
        <f>ABS('2000 250 200 15 PP'!I25-'2000 250 200 15 PP'!J25)</f>
        <v>9.9966693000000004E-7</v>
      </c>
      <c r="S25">
        <f>ABS('2000 250 200 15 PP'!J25-'2000 250 200 15 PP'!K25)</f>
        <v>6.0093274000000001E-7</v>
      </c>
      <c r="T25">
        <f>ABS('2000 250 200 15 PP'!K25-'2000 250 200 15 PP'!L25)</f>
        <v>3.8309658999999989E-7</v>
      </c>
      <c r="U25">
        <f>ABS('2000 250 200 15 PP'!L25-'2000 250 200 15 PP'!M25)</f>
        <v>2.5573830300000008E-7</v>
      </c>
      <c r="V25">
        <f>ABS('2000 250 200 15 PP'!E25-2*'2000 250 200 15 PP'!F25+'2000 250 200 15 PP'!G25)</f>
        <v>1.971040447E-5</v>
      </c>
      <c r="W25">
        <f>ABS('2000 250 200 15 PP'!F25-2*'2000 250 200 15 PP'!G25+'2000 250 200 15 PP'!H25)</f>
        <v>4.9883264300000005E-6</v>
      </c>
      <c r="X25">
        <f>ABS('2000 250 200 15 PP'!G25-2*'2000 250 200 15 PP'!H25+'2000 250 200 15 PP'!I25)</f>
        <v>1.8110194699999985E-6</v>
      </c>
      <c r="Y25">
        <f>ABS('2000 250 200 15 PP'!H25-2*'2000 250 200 15 PP'!I25+'2000 250 200 15 PP'!J25)</f>
        <v>7.9810290000000039E-7</v>
      </c>
      <c r="Z25">
        <f>ABS('2000 250 200 15 PP'!I25-2*'2000 250 200 15 PP'!J25+'2000 250 200 15 PP'!K25)</f>
        <v>3.9873419000000003E-7</v>
      </c>
      <c r="AA25">
        <f>ABS('2000 250 200 15 PP'!J25-2*'2000 250 200 15 PP'!K25+'2000 250 200 15 PP'!L25)</f>
        <v>2.1783615000000011E-7</v>
      </c>
      <c r="AB25">
        <f>ABS('2000 250 200 15 PP'!K25-2*'2000 250 200 15 PP'!L25+'2000 250 200 15 PP'!M25)</f>
        <v>1.2735828699999982E-7</v>
      </c>
      <c r="AC25">
        <f>ABS('2000 250 200 15 PP'!E25-3*'2000 250 200 15 PP'!F25+3*'2000 250 200 15 PP'!G25-'2000 250 200 15 PP'!H25)</f>
        <v>1.4722078040000005E-5</v>
      </c>
      <c r="AD25">
        <f>ABS('2000 250 200 15 PP'!F25-3*'2000 250 200 15 PP'!G25+3*'2000 250 200 15 PP'!H25-'2000 250 200 15 PP'!I25)</f>
        <v>3.1773069599999995E-6</v>
      </c>
      <c r="AE25">
        <f>ABS('2000 250 200 15 PP'!G25-3*'2000 250 200 15 PP'!H25+3*'2000 250 200 15 PP'!I25-'2000 250 200 15 PP'!J25)</f>
        <v>1.0129165699999986E-6</v>
      </c>
      <c r="AF25">
        <f>ABS('2000 250 200 15 PP'!H25-3*'2000 250 200 15 PP'!I25+3*'2000 250 200 15 PP'!J25-'2000 250 200 15 PP'!K25)</f>
        <v>3.9936871000000121E-7</v>
      </c>
      <c r="AG25">
        <f>ABS('2000 250 200 15 PP'!I25-3*'2000 250 200 15 PP'!J25+3*'2000 250 200 15 PP'!K25-'2000 250 200 15 PP'!L25)</f>
        <v>1.8089803999999928E-7</v>
      </c>
      <c r="AH25">
        <f>ABS('2000 250 200 15 PP'!J25-3*'2000 250 200 15 PP'!K25+3*'2000 250 200 15 PP'!L25-'2000 250 200 15 PP'!M25)</f>
        <v>9.0477863000000719E-8</v>
      </c>
      <c r="AI25">
        <f>ABS('2000 250 200 15 PP'!E25-4*'2000 250 200 15 PP'!F25+6*'2000 250 200 15 PP'!G25-4*'2000 250 200 15 PP'!H25+'2000 250 200 15 PP'!I25)</f>
        <v>1.1544771080000003E-5</v>
      </c>
      <c r="AJ25">
        <f>ABS('2000 250 200 15 PP'!F25-4*'2000 250 200 15 PP'!G25+6*'2000 250 200 15 PP'!H25-4*'2000 250 200 15 PP'!I25+'2000 250 200 15 PP'!J25)</f>
        <v>2.1643903900000022E-6</v>
      </c>
      <c r="AK25">
        <f>ABS('2000 250 200 15 PP'!G25-4*'2000 250 200 15 PP'!H25+6*'2000 250 200 15 PP'!I25-4*'2000 250 200 15 PP'!J25+'2000 250 200 15 PP'!K25)</f>
        <v>6.1354785999999693E-7</v>
      </c>
      <c r="AL25">
        <f>ABS('2000 250 200 15 PP'!H25-4*'2000 250 200 15 PP'!I25+6*'2000 250 200 15 PP'!J25-4*'2000 250 200 15 PP'!K25+'2000 250 200 15 PP'!L25)</f>
        <v>2.1847067000000129E-7</v>
      </c>
      <c r="AM25">
        <f>ABS('2000 250 200 15 PP'!I25-4*'2000 250 200 15 PP'!J25+6*'2000 250 200 15 PP'!K25-4*'2000 250 200 15 PP'!L25+'2000 250 200 15 PP'!M25)</f>
        <v>9.0420176999999621E-8</v>
      </c>
      <c r="AN25">
        <f>ABS('2000 250 200 15 PP'!E25-5*'2000 250 200 15 PP'!F25+10*'2000 250 200 15 PP'!G25-10*'2000 250 200 15 PP'!H25+5*'2000 250 200 15 PP'!I25-'2000 250 200 15 PP'!J25)</f>
        <v>9.3803806899999873E-6</v>
      </c>
      <c r="AO25">
        <f>ABS('2000 250 200 15 PP'!F25-5*'2000 250 200 15 PP'!G25+10*'2000 250 200 15 PP'!H25-10*'2000 250 200 15 PP'!I25+5*'2000 250 200 15 PP'!J25-'2000 250 200 15 PP'!K25)</f>
        <v>1.5508425300000082E-6</v>
      </c>
      <c r="AP25">
        <f>ABS('2000 250 200 15 PP'!G25-5*'2000 250 200 15 PP'!H25+10*'2000 250 200 15 PP'!I25-10*'2000 250 200 15 PP'!J25+5*'2000 250 200 15 PP'!K25-'2000 250 200 15 PP'!L25)</f>
        <v>3.9507719000000009E-7</v>
      </c>
      <c r="AQ25">
        <f>ABS('2000 250 200 15 PP'!H25-5*'2000 250 200 15 PP'!I25+10*'2000 250 200 15 PP'!J25-10*'2000 250 200 15 PP'!K25+5*'2000 250 200 15 PP'!L25-'2000 250 200 15 PP'!M25)</f>
        <v>1.2805049299999976E-7</v>
      </c>
      <c r="AR25">
        <f>ABS('2000 250 200 15 PP'!E25-6*'2000 250 200 15 PP'!F25+15*'2000 250 200 15 PP'!G25-20*'2000 250 200 15 PP'!H25+15*I25-6*'2000 250 200 15 PP'!J25+'2000 250 200 15 PP'!K25)</f>
        <v>7.8295381599999878E-6</v>
      </c>
      <c r="AS25">
        <f>ABS('2000 250 200 15 PP'!F25-6*'2000 250 200 15 PP'!G25+15*'2000 250 200 15 PP'!H25-20*'2000 250 200 15 PP'!I25+15*J25-6*'2000 250 200 15 PP'!K25+'2000 250 200 15 PP'!L25)</f>
        <v>1.1557653400000121E-6</v>
      </c>
      <c r="AT25">
        <f>ABS('2000 250 200 15 PP'!G25-6*'2000 250 200 15 PP'!H25+15*'2000 250 200 15 PP'!I25-20*'2000 250 200 15 PP'!J25+15*K25-6*'2000 250 200 15 PP'!L25+'2000 250 200 15 PP'!M25)</f>
        <v>2.6702669699999885E-7</v>
      </c>
      <c r="AU25">
        <f>ABS('2000 250 200 15 PP'!E25-7*'2000 250 200 15 PP'!F25+21*'2000 250 200 15 PP'!G25-35*'2000 250 200 15 PP'!H25+35*'2000 250 200 15 PP'!I25-21*'2000 250 200 15 PP'!J25+7*'2000 250 200 15 PP'!K25-'2000 250 200 15 PP'!L25)</f>
        <v>6.6737728199999691E-6</v>
      </c>
      <c r="AV25">
        <f>ABS('2000 250 200 15 PP'!F25-7*'2000 250 200 15 PP'!G25+21*'2000 250 200 15 PP'!H25-35*'2000 250 200 15 PP'!I25+35*'2000 250 200 15 PP'!J25-21*'2000 250 200 15 PP'!K25+7*'2000 250 200 15 PP'!L25-'2000 250 200 15 PP'!M25)</f>
        <v>8.8873864300001139E-7</v>
      </c>
      <c r="AW25">
        <f>ABS('2000 250 200 15 PP'!E25-8*'2000 250 200 15 PP'!F25+28*'2000 250 200 15 PP'!G25-56*'2000 250 200 15 PP'!H25+70*'2000 250 200 15 PP'!I25-56*'2000 250 200 15 PP'!J25+28*'2000 250 200 15 PP'!K25-8*'2000 250 200 15 PP'!L25+'2000 250 200 15 PP'!M25)</f>
        <v>5.785034176999963E-6</v>
      </c>
      <c r="AX25">
        <f t="shared" si="28"/>
        <v>0.45420089648081663</v>
      </c>
      <c r="AY25">
        <f t="shared" si="28"/>
        <v>0.33821410885818126</v>
      </c>
      <c r="AZ25">
        <f t="shared" si="28"/>
        <v>0.27311904472253151</v>
      </c>
      <c r="BA25">
        <f t="shared" si="28"/>
        <v>0.23028587063298508</v>
      </c>
      <c r="BB25">
        <f t="shared" si="28"/>
        <v>0.19956416236500041</v>
      </c>
      <c r="BC25">
        <f t="shared" si="28"/>
        <v>0.1762963488771048</v>
      </c>
      <c r="BD25">
        <f t="shared" si="28"/>
        <v>0.1580026204087297</v>
      </c>
      <c r="BE25">
        <f t="shared" si="28"/>
        <v>0.1432076297333843</v>
      </c>
      <c r="BF25">
        <f t="shared" si="29"/>
        <v>0.27865213329093486</v>
      </c>
      <c r="BG25">
        <f t="shared" si="29"/>
        <v>0.16505951660313872</v>
      </c>
      <c r="BH25">
        <f t="shared" si="29"/>
        <v>0.1116692785075783</v>
      </c>
      <c r="BI25">
        <f t="shared" si="29"/>
        <v>8.1343787805651879E-2</v>
      </c>
      <c r="BJ25">
        <f t="shared" si="29"/>
        <v>6.2174856656752896E-2</v>
      </c>
      <c r="BK25">
        <f t="shared" si="29"/>
        <v>4.9179455052296955E-2</v>
      </c>
      <c r="BL25">
        <f t="shared" si="29"/>
        <v>3.9928658516313734E-2</v>
      </c>
      <c r="BM25">
        <f t="shared" si="30"/>
        <v>0.19489880941346324</v>
      </c>
      <c r="BN25">
        <f t="shared" si="30"/>
        <v>9.5627591007921064E-2</v>
      </c>
      <c r="BO25">
        <f t="shared" si="30"/>
        <v>5.5586045552453146E-2</v>
      </c>
      <c r="BP25">
        <f t="shared" si="30"/>
        <v>3.5609153196328173E-2</v>
      </c>
      <c r="BQ25">
        <f t="shared" si="30"/>
        <v>2.4334294138082042E-2</v>
      </c>
      <c r="BR25">
        <f t="shared" si="30"/>
        <v>1.7418220045623527E-2</v>
      </c>
      <c r="BS25">
        <f t="shared" si="31"/>
        <v>0.14698945267364408</v>
      </c>
      <c r="BT25">
        <f t="shared" si="31"/>
        <v>6.1434902612753681E-2</v>
      </c>
      <c r="BU25">
        <f t="shared" si="31"/>
        <v>3.1261424305846656E-2</v>
      </c>
      <c r="BV25">
        <f t="shared" si="31"/>
        <v>1.785459820613769E-2</v>
      </c>
      <c r="BW25">
        <f t="shared" si="31"/>
        <v>1.1028334599070854E-2</v>
      </c>
      <c r="BX25">
        <f t="shared" si="32"/>
        <v>0.11645950761310202</v>
      </c>
      <c r="BY25">
        <f t="shared" si="32"/>
        <v>4.2332854067122713E-2</v>
      </c>
      <c r="BZ25">
        <f t="shared" si="32"/>
        <v>1.9134736779554424E-2</v>
      </c>
      <c r="CA25">
        <f t="shared" si="32"/>
        <v>9.8491852510774226E-3</v>
      </c>
      <c r="CB25">
        <f t="shared" si="33"/>
        <v>9.5540260975179592E-2</v>
      </c>
      <c r="CC25">
        <f t="shared" si="33"/>
        <v>3.0693336329753143E-2</v>
      </c>
      <c r="CD25">
        <f t="shared" si="33"/>
        <v>1.247080648581847E-2</v>
      </c>
      <c r="CE25">
        <f t="shared" si="15"/>
        <v>8.0435095652420616E-2</v>
      </c>
      <c r="CF25">
        <f t="shared" si="15"/>
        <v>2.3132020633103843E-2</v>
      </c>
      <c r="CG25">
        <f t="shared" si="16"/>
        <v>6.9086640665946511E-2</v>
      </c>
      <c r="CH25" s="7">
        <v>250</v>
      </c>
      <c r="CI25" s="8">
        <v>250</v>
      </c>
      <c r="CJ25" s="8">
        <v>240</v>
      </c>
      <c r="CK25" s="8">
        <f t="shared" si="17"/>
        <v>1</v>
      </c>
      <c r="CL25" s="8">
        <f t="shared" si="18"/>
        <v>1</v>
      </c>
      <c r="CM25">
        <f t="shared" si="19"/>
        <v>0.04</v>
      </c>
      <c r="CN25">
        <f t="shared" si="24"/>
        <v>375</v>
      </c>
      <c r="CO25">
        <f t="shared" si="34"/>
        <v>500</v>
      </c>
      <c r="CP25">
        <f t="shared" si="34"/>
        <v>625</v>
      </c>
      <c r="CQ25">
        <f t="shared" si="34"/>
        <v>750</v>
      </c>
      <c r="CR25">
        <f t="shared" si="34"/>
        <v>875</v>
      </c>
      <c r="CS25">
        <f t="shared" si="34"/>
        <v>1000</v>
      </c>
      <c r="CT25">
        <f t="shared" si="34"/>
        <v>1125</v>
      </c>
      <c r="CU25">
        <f t="shared" si="34"/>
        <v>1250</v>
      </c>
      <c r="CV25">
        <f t="shared" si="26"/>
        <v>1.5</v>
      </c>
      <c r="CW25">
        <f t="shared" si="26"/>
        <v>2</v>
      </c>
      <c r="CX25">
        <f t="shared" si="26"/>
        <v>2.5</v>
      </c>
      <c r="CY25">
        <f t="shared" si="26"/>
        <v>3</v>
      </c>
      <c r="CZ25">
        <f t="shared" si="26"/>
        <v>3.5</v>
      </c>
      <c r="DA25">
        <f t="shared" si="26"/>
        <v>4</v>
      </c>
      <c r="DB25">
        <f t="shared" si="26"/>
        <v>4.5</v>
      </c>
      <c r="DC25">
        <f t="shared" si="26"/>
        <v>5</v>
      </c>
      <c r="DD25" s="11">
        <f t="shared" si="27"/>
        <v>2.6666666666666668E-2</v>
      </c>
      <c r="DE25" s="11">
        <f t="shared" si="27"/>
        <v>0.02</v>
      </c>
      <c r="DF25" s="11">
        <f t="shared" si="27"/>
        <v>1.6E-2</v>
      </c>
      <c r="DG25" s="11">
        <f t="shared" si="27"/>
        <v>1.3333333333333334E-2</v>
      </c>
      <c r="DH25" s="11">
        <f t="shared" si="27"/>
        <v>1.1428571428571429E-2</v>
      </c>
      <c r="DI25" s="11">
        <f t="shared" si="27"/>
        <v>0.01</v>
      </c>
      <c r="DJ25" s="11">
        <f t="shared" si="27"/>
        <v>8.8888888888888889E-3</v>
      </c>
      <c r="DK25" s="11">
        <f t="shared" si="27"/>
        <v>8.0000000000000002E-3</v>
      </c>
      <c r="DL25">
        <f t="shared" si="23"/>
        <v>10</v>
      </c>
      <c r="DM25">
        <f>ABS('2000 250 200 15 PP'!E25+'2000 250 200 15 PP'!F25)</f>
        <v>6.2323787599999995E-5</v>
      </c>
      <c r="DN25">
        <f>ABS('2000 250 200 15 PP'!F25+'2000 250 200 15 PP'!G25)</f>
        <v>2.541915167E-5</v>
      </c>
      <c r="DO25">
        <f>ABS('2000 250 200 15 PP'!G25+'2000 250 200 15 PP'!H25)</f>
        <v>1.3213246639999999E-5</v>
      </c>
      <c r="DP25">
        <f>ABS('2000 250 200 15 PP'!H25+'2000 250 200 15 PP'!I25)</f>
        <v>7.8066875099999999E-6</v>
      </c>
      <c r="DQ25">
        <f>ABS('2000 250 200 15 PP'!I25+'2000 250 200 15 PP'!J25)</f>
        <v>5.0092507499999999E-6</v>
      </c>
      <c r="DR25">
        <f>ABS('2000 250 200 15 PP'!J25+'2000 250 200 15 PP'!K25)</f>
        <v>3.4086510799999996E-6</v>
      </c>
      <c r="DS25">
        <f>ABS('2000 250 200 15 PP'!K25+'2000 250 200 15 PP'!L25)</f>
        <v>2.42462175E-6</v>
      </c>
      <c r="DT25">
        <f>ABS('2000 250 200 15 PP'!L25+'2000 250 200 15 PP'!M25)</f>
        <v>1.785786857E-6</v>
      </c>
    </row>
    <row r="26" spans="1:124">
      <c r="A26">
        <f>'2000 250 200 15'!A27</f>
        <v>23</v>
      </c>
      <c r="B26">
        <f t="shared" si="7"/>
        <v>-230</v>
      </c>
      <c r="C26">
        <f>'2000 250 200 15'!B27</f>
        <v>1.4250000000000001E-2</v>
      </c>
      <c r="D26">
        <f t="shared" si="8"/>
        <v>-1.846185135655471</v>
      </c>
      <c r="E26">
        <f>ABS('2000 250 200 15'!C160)</f>
        <v>4.5315741100000001E-5</v>
      </c>
      <c r="F26">
        <f>ABS('2000 250 200 15'!C293)</f>
        <v>1.70081489E-5</v>
      </c>
      <c r="G26">
        <f>ABS('2000 250 200 15'!C426)</f>
        <v>8.4110172899999994E-6</v>
      </c>
      <c r="H26">
        <f>ABS('2000 250 200 15'!C559)</f>
        <v>4.8022236100000003E-6</v>
      </c>
      <c r="I26">
        <f>ABS('2000 250 200 15'!C692)</f>
        <v>3.0044659899999999E-6</v>
      </c>
      <c r="J26">
        <f>ABS('2000 250 200 15'!C825)</f>
        <v>2.0047944999999998E-6</v>
      </c>
      <c r="K26">
        <f>ABS('2000 250 200 15'!C958)</f>
        <v>1.4038545599999999E-6</v>
      </c>
      <c r="L26">
        <f>ABS('2000 250 200 15'!C1091)</f>
        <v>1.02075989E-6</v>
      </c>
      <c r="M26">
        <f>ABS('2000 250 200 15'!C1224)</f>
        <v>7.6502578600000003E-7</v>
      </c>
      <c r="N26">
        <f>ABS('2000 250 200 15 PP'!E26-'2000 250 200 15 PP'!F26)</f>
        <v>2.8307592200000001E-5</v>
      </c>
      <c r="O26">
        <f>ABS('2000 250 200 15 PP'!F26-'2000 250 200 15 PP'!G26)</f>
        <v>8.5971316100000003E-6</v>
      </c>
      <c r="P26">
        <f>ABS('2000 250 200 15 PP'!G26-'2000 250 200 15 PP'!H26)</f>
        <v>3.6087936799999992E-6</v>
      </c>
      <c r="Q26">
        <f>ABS('2000 250 200 15 PP'!H26-'2000 250 200 15 PP'!I26)</f>
        <v>1.7977576200000004E-6</v>
      </c>
      <c r="R26">
        <f>ABS('2000 250 200 15 PP'!I26-'2000 250 200 15 PP'!J26)</f>
        <v>9.9967149000000006E-7</v>
      </c>
      <c r="S26">
        <f>ABS('2000 250 200 15 PP'!J26-'2000 250 200 15 PP'!K26)</f>
        <v>6.0093993999999987E-7</v>
      </c>
      <c r="T26">
        <f>ABS('2000 250 200 15 PP'!K26-'2000 250 200 15 PP'!L26)</f>
        <v>3.8309466999999992E-7</v>
      </c>
      <c r="U26">
        <f>ABS('2000 250 200 15 PP'!L26-'2000 250 200 15 PP'!M26)</f>
        <v>2.5573410399999999E-7</v>
      </c>
      <c r="V26">
        <f>ABS('2000 250 200 15 PP'!E26-2*'2000 250 200 15 PP'!F26+'2000 250 200 15 PP'!G26)</f>
        <v>1.9710460590000001E-5</v>
      </c>
      <c r="W26">
        <f>ABS('2000 250 200 15 PP'!F26-2*'2000 250 200 15 PP'!G26+'2000 250 200 15 PP'!H26)</f>
        <v>4.9883379300000012E-6</v>
      </c>
      <c r="X26">
        <f>ABS('2000 250 200 15 PP'!G26-2*'2000 250 200 15 PP'!H26+'2000 250 200 15 PP'!I26)</f>
        <v>1.8110360599999988E-6</v>
      </c>
      <c r="Y26">
        <f>ABS('2000 250 200 15 PP'!H26-2*'2000 250 200 15 PP'!I26+'2000 250 200 15 PP'!J26)</f>
        <v>7.9808613000000033E-7</v>
      </c>
      <c r="Z26">
        <f>ABS('2000 250 200 15 PP'!I26-2*'2000 250 200 15 PP'!J26+'2000 250 200 15 PP'!K26)</f>
        <v>3.9873155000000019E-7</v>
      </c>
      <c r="AA26">
        <f>ABS('2000 250 200 15 PP'!J26-2*'2000 250 200 15 PP'!K26+'2000 250 200 15 PP'!L26)</f>
        <v>2.1784526999999995E-7</v>
      </c>
      <c r="AB26">
        <f>ABS('2000 250 200 15 PP'!K26-2*'2000 250 200 15 PP'!L26+'2000 250 200 15 PP'!M26)</f>
        <v>1.2736056599999993E-7</v>
      </c>
      <c r="AC26">
        <f>ABS('2000 250 200 15 PP'!E26-3*'2000 250 200 15 PP'!F26+3*'2000 250 200 15 PP'!G26-'2000 250 200 15 PP'!H26)</f>
        <v>1.472212266E-5</v>
      </c>
      <c r="AD26">
        <f>ABS('2000 250 200 15 PP'!F26-3*'2000 250 200 15 PP'!G26+3*'2000 250 200 15 PP'!H26-'2000 250 200 15 PP'!I26)</f>
        <v>3.1773018700000024E-6</v>
      </c>
      <c r="AE26">
        <f>ABS('2000 250 200 15 PP'!G26-3*'2000 250 200 15 PP'!H26+3*'2000 250 200 15 PP'!I26-'2000 250 200 15 PP'!J26)</f>
        <v>1.012949929999998E-6</v>
      </c>
      <c r="AF26">
        <f>ABS('2000 250 200 15 PP'!H26-3*'2000 250 200 15 PP'!I26+3*'2000 250 200 15 PP'!J26-'2000 250 200 15 PP'!K26)</f>
        <v>3.9935458000000056E-7</v>
      </c>
      <c r="AG26">
        <f>ABS('2000 250 200 15 PP'!I26-3*'2000 250 200 15 PP'!J26+3*'2000 250 200 15 PP'!K26-'2000 250 200 15 PP'!L26)</f>
        <v>1.8088628000000046E-7</v>
      </c>
      <c r="AH26">
        <f>ABS('2000 250 200 15 PP'!J26-3*'2000 250 200 15 PP'!K26+3*'2000 250 200 15 PP'!L26-'2000 250 200 15 PP'!M26)</f>
        <v>9.0484703999999806E-8</v>
      </c>
      <c r="AI26">
        <f>ABS('2000 250 200 15 PP'!E26-4*'2000 250 200 15 PP'!F26+6*'2000 250 200 15 PP'!G26-4*'2000 250 200 15 PP'!H26+'2000 250 200 15 PP'!I26)</f>
        <v>1.1544820789999998E-5</v>
      </c>
      <c r="AJ26">
        <f>ABS('2000 250 200 15 PP'!F26-4*'2000 250 200 15 PP'!G26+6*'2000 250 200 15 PP'!H26-4*'2000 250 200 15 PP'!I26+'2000 250 200 15 PP'!J26)</f>
        <v>2.1643519400000039E-6</v>
      </c>
      <c r="AK26">
        <f>ABS('2000 250 200 15 PP'!G26-4*'2000 250 200 15 PP'!H26+6*'2000 250 200 15 PP'!I26-4*'2000 250 200 15 PP'!J26+'2000 250 200 15 PP'!K26)</f>
        <v>6.1359534999999747E-7</v>
      </c>
      <c r="AL26">
        <f>ABS('2000 250 200 15 PP'!H26-4*'2000 250 200 15 PP'!I26+6*'2000 250 200 15 PP'!J26-4*'2000 250 200 15 PP'!K26+'2000 250 200 15 PP'!L26)</f>
        <v>2.1846829999999989E-7</v>
      </c>
      <c r="AM26">
        <f>ABS('2000 250 200 15 PP'!I26-4*'2000 250 200 15 PP'!J26+6*'2000 250 200 15 PP'!K26-4*'2000 250 200 15 PP'!L26+'2000 250 200 15 PP'!M26)</f>
        <v>9.0401576000001074E-8</v>
      </c>
      <c r="AN26">
        <f>ABS('2000 250 200 15 PP'!E26-5*'2000 250 200 15 PP'!F26+10*'2000 250 200 15 PP'!G26-10*'2000 250 200 15 PP'!H26+5*'2000 250 200 15 PP'!I26-'2000 250 200 15 PP'!J26)</f>
        <v>9.3804688499999904E-6</v>
      </c>
      <c r="AO26">
        <f>ABS('2000 250 200 15 PP'!F26-5*'2000 250 200 15 PP'!G26+10*'2000 250 200 15 PP'!H26-10*'2000 250 200 15 PP'!I26+5*'2000 250 200 15 PP'!J26-'2000 250 200 15 PP'!K26)</f>
        <v>1.5507565900000116E-6</v>
      </c>
      <c r="AP26">
        <f>ABS('2000 250 200 15 PP'!G26-5*'2000 250 200 15 PP'!H26+10*'2000 250 200 15 PP'!I26-10*'2000 250 200 15 PP'!J26+5*'2000 250 200 15 PP'!K26-'2000 250 200 15 PP'!L26)</f>
        <v>3.9512704999999736E-7</v>
      </c>
      <c r="AQ26">
        <f>ABS('2000 250 200 15 PP'!H26-5*'2000 250 200 15 PP'!I26+10*'2000 250 200 15 PP'!J26-10*'2000 250 200 15 PP'!K26+5*'2000 250 200 15 PP'!L26-'2000 250 200 15 PP'!M26)</f>
        <v>1.2806672399999924E-7</v>
      </c>
      <c r="AR26">
        <f>ABS('2000 250 200 15 PP'!E26-6*'2000 250 200 15 PP'!F26+15*'2000 250 200 15 PP'!G26-20*'2000 250 200 15 PP'!H26+15*I26-6*'2000 250 200 15 PP'!J26+'2000 250 200 15 PP'!K26)</f>
        <v>7.8297122599999786E-6</v>
      </c>
      <c r="AS26">
        <f>ABS('2000 250 200 15 PP'!F26-6*'2000 250 200 15 PP'!G26+15*'2000 250 200 15 PP'!H26-20*'2000 250 200 15 PP'!I26+15*J26-6*'2000 250 200 15 PP'!K26+'2000 250 200 15 PP'!L26)</f>
        <v>1.1556295400000102E-6</v>
      </c>
      <c r="AT26">
        <f>ABS('2000 250 200 15 PP'!G26-6*'2000 250 200 15 PP'!H26+15*'2000 250 200 15 PP'!I26-20*'2000 250 200 15 PP'!J26+15*K26-6*'2000 250 200 15 PP'!L26+'2000 250 200 15 PP'!M26)</f>
        <v>2.6706032600000024E-7</v>
      </c>
      <c r="AU26">
        <f>ABS('2000 250 200 15 PP'!E26-7*'2000 250 200 15 PP'!F26+21*'2000 250 200 15 PP'!G26-35*'2000 250 200 15 PP'!H26+35*'2000 250 200 15 PP'!I26-21*'2000 250 200 15 PP'!J26+7*'2000 250 200 15 PP'!K26-'2000 250 200 15 PP'!L26)</f>
        <v>6.6740827199999824E-6</v>
      </c>
      <c r="AV26">
        <f>ABS('2000 250 200 15 PP'!F26-7*'2000 250 200 15 PP'!G26+21*'2000 250 200 15 PP'!H26-35*'2000 250 200 15 PP'!I26+35*'2000 250 200 15 PP'!J26-21*'2000 250 200 15 PP'!K26+7*'2000 250 200 15 PP'!L26-'2000 250 200 15 PP'!M26)</f>
        <v>8.8856921400000527E-7</v>
      </c>
      <c r="AW26">
        <f>ABS('2000 250 200 15 PP'!E26-8*'2000 250 200 15 PP'!F26+28*'2000 250 200 15 PP'!G26-56*'2000 250 200 15 PP'!H26+70*'2000 250 200 15 PP'!I26-56*'2000 250 200 15 PP'!J26+28*'2000 250 200 15 PP'!K26-8*'2000 250 200 15 PP'!L26+'2000 250 200 15 PP'!M26)</f>
        <v>5.7855135060000131E-6</v>
      </c>
      <c r="AX26">
        <f t="shared" si="28"/>
        <v>0.45420130547050258</v>
      </c>
      <c r="AY26">
        <f t="shared" si="28"/>
        <v>0.33821454038811649</v>
      </c>
      <c r="AZ26">
        <f t="shared" si="28"/>
        <v>0.27311949485458931</v>
      </c>
      <c r="BA26">
        <f t="shared" si="28"/>
        <v>0.23028424493782873</v>
      </c>
      <c r="BB26">
        <f t="shared" si="28"/>
        <v>0.19956468464669525</v>
      </c>
      <c r="BC26">
        <f t="shared" si="28"/>
        <v>0.17629856562587876</v>
      </c>
      <c r="BD26">
        <f t="shared" si="28"/>
        <v>0.15800230424263945</v>
      </c>
      <c r="BE26">
        <f t="shared" si="28"/>
        <v>0.14320537309539938</v>
      </c>
      <c r="BF26">
        <f t="shared" si="29"/>
        <v>0.27865252596134421</v>
      </c>
      <c r="BG26">
        <f t="shared" si="29"/>
        <v>0.16505984546084645</v>
      </c>
      <c r="BH26">
        <f t="shared" si="29"/>
        <v>0.1116702917547919</v>
      </c>
      <c r="BI26">
        <f t="shared" si="29"/>
        <v>8.1342039783767306E-2</v>
      </c>
      <c r="BJ26">
        <f t="shared" si="29"/>
        <v>6.2174395265215177E-2</v>
      </c>
      <c r="BK26">
        <f t="shared" si="29"/>
        <v>4.9181566312588951E-2</v>
      </c>
      <c r="BL26">
        <f t="shared" si="29"/>
        <v>3.9929445510042134E-2</v>
      </c>
      <c r="BM26">
        <f t="shared" si="30"/>
        <v>0.19489915071688274</v>
      </c>
      <c r="BN26">
        <f t="shared" si="30"/>
        <v>9.5627390008605179E-2</v>
      </c>
      <c r="BO26">
        <f t="shared" si="30"/>
        <v>5.5587864054485771E-2</v>
      </c>
      <c r="BP26">
        <f t="shared" si="30"/>
        <v>3.5607893092369676E-2</v>
      </c>
      <c r="BQ26">
        <f t="shared" si="30"/>
        <v>2.4332704203388237E-2</v>
      </c>
      <c r="BR26">
        <f t="shared" si="30"/>
        <v>1.7419547765784041E-2</v>
      </c>
      <c r="BS26">
        <f t="shared" si="31"/>
        <v>0.14698989130777271</v>
      </c>
      <c r="BT26">
        <f t="shared" si="31"/>
        <v>6.1433777752729755E-2</v>
      </c>
      <c r="BU26">
        <f t="shared" si="31"/>
        <v>3.1263844982899004E-2</v>
      </c>
      <c r="BV26">
        <f t="shared" si="31"/>
        <v>1.7854408339985126E-2</v>
      </c>
      <c r="BW26">
        <f t="shared" si="31"/>
        <v>1.1026060568500787E-2</v>
      </c>
      <c r="BX26">
        <f t="shared" si="32"/>
        <v>0.11646044829718585</v>
      </c>
      <c r="BY26">
        <f t="shared" si="32"/>
        <v>4.2330491331862827E-2</v>
      </c>
      <c r="BZ26">
        <f t="shared" si="32"/>
        <v>1.9137154702959101E-2</v>
      </c>
      <c r="CA26">
        <f t="shared" si="32"/>
        <v>9.8504345232191641E-3</v>
      </c>
      <c r="CB26">
        <f t="shared" si="33"/>
        <v>9.5542266764850114E-2</v>
      </c>
      <c r="CC26">
        <f t="shared" si="33"/>
        <v>3.0689720228481664E-2</v>
      </c>
      <c r="CD26">
        <f t="shared" si="33"/>
        <v>1.2472378086445982E-2</v>
      </c>
      <c r="CE26">
        <f t="shared" si="15"/>
        <v>8.0438734620985303E-2</v>
      </c>
      <c r="CF26">
        <f t="shared" si="15"/>
        <v>2.3127602676473458E-2</v>
      </c>
      <c r="CG26">
        <f t="shared" si="16"/>
        <v>6.9092281944295217E-2</v>
      </c>
      <c r="CH26" s="7">
        <v>250</v>
      </c>
      <c r="CI26" s="8">
        <v>250</v>
      </c>
      <c r="CJ26" s="8">
        <v>240</v>
      </c>
      <c r="CK26" s="8">
        <f t="shared" si="17"/>
        <v>1</v>
      </c>
      <c r="CL26" s="8">
        <f t="shared" si="18"/>
        <v>1</v>
      </c>
      <c r="CM26">
        <f t="shared" si="19"/>
        <v>0.04</v>
      </c>
      <c r="CN26">
        <f t="shared" si="24"/>
        <v>375</v>
      </c>
      <c r="CO26">
        <f t="shared" si="34"/>
        <v>500</v>
      </c>
      <c r="CP26">
        <f t="shared" si="34"/>
        <v>625</v>
      </c>
      <c r="CQ26">
        <f t="shared" si="34"/>
        <v>750</v>
      </c>
      <c r="CR26">
        <f t="shared" si="34"/>
        <v>875</v>
      </c>
      <c r="CS26">
        <f t="shared" si="34"/>
        <v>1000</v>
      </c>
      <c r="CT26">
        <f t="shared" si="34"/>
        <v>1125</v>
      </c>
      <c r="CU26">
        <f t="shared" si="34"/>
        <v>1250</v>
      </c>
      <c r="CV26">
        <f t="shared" si="26"/>
        <v>1.5</v>
      </c>
      <c r="CW26">
        <f t="shared" si="26"/>
        <v>2</v>
      </c>
      <c r="CX26">
        <f t="shared" si="26"/>
        <v>2.5</v>
      </c>
      <c r="CY26">
        <f t="shared" si="26"/>
        <v>3</v>
      </c>
      <c r="CZ26">
        <f t="shared" si="26"/>
        <v>3.5</v>
      </c>
      <c r="DA26">
        <f t="shared" si="26"/>
        <v>4</v>
      </c>
      <c r="DB26">
        <f t="shared" si="26"/>
        <v>4.5</v>
      </c>
      <c r="DC26">
        <f t="shared" si="26"/>
        <v>5</v>
      </c>
      <c r="DD26" s="11">
        <f t="shared" si="27"/>
        <v>2.6666666666666668E-2</v>
      </c>
      <c r="DE26" s="11">
        <f t="shared" si="27"/>
        <v>0.02</v>
      </c>
      <c r="DF26" s="11">
        <f t="shared" si="27"/>
        <v>1.6E-2</v>
      </c>
      <c r="DG26" s="11">
        <f t="shared" si="27"/>
        <v>1.3333333333333334E-2</v>
      </c>
      <c r="DH26" s="11">
        <f t="shared" si="27"/>
        <v>1.1428571428571429E-2</v>
      </c>
      <c r="DI26" s="11">
        <f t="shared" si="27"/>
        <v>0.01</v>
      </c>
      <c r="DJ26" s="11">
        <f t="shared" si="27"/>
        <v>8.8888888888888889E-3</v>
      </c>
      <c r="DK26" s="11">
        <f t="shared" si="27"/>
        <v>8.0000000000000002E-3</v>
      </c>
      <c r="DL26">
        <f t="shared" si="23"/>
        <v>10</v>
      </c>
      <c r="DM26">
        <f>ABS('2000 250 200 15 PP'!E26+'2000 250 200 15 PP'!F26)</f>
        <v>6.2323890000000001E-5</v>
      </c>
      <c r="DN26">
        <f>ABS('2000 250 200 15 PP'!F26+'2000 250 200 15 PP'!G26)</f>
        <v>2.5419166189999999E-5</v>
      </c>
      <c r="DO26">
        <f>ABS('2000 250 200 15 PP'!G26+'2000 250 200 15 PP'!H26)</f>
        <v>1.32132409E-5</v>
      </c>
      <c r="DP26">
        <f>ABS('2000 250 200 15 PP'!H26+'2000 250 200 15 PP'!I26)</f>
        <v>7.8066896000000005E-6</v>
      </c>
      <c r="DQ26">
        <f>ABS('2000 250 200 15 PP'!I26+'2000 250 200 15 PP'!J26)</f>
        <v>5.0092604900000001E-6</v>
      </c>
      <c r="DR26">
        <f>ABS('2000 250 200 15 PP'!J26+'2000 250 200 15 PP'!K26)</f>
        <v>3.4086490599999995E-6</v>
      </c>
      <c r="DS26">
        <f>ABS('2000 250 200 15 PP'!K26+'2000 250 200 15 PP'!L26)</f>
        <v>2.4246144500000002E-6</v>
      </c>
      <c r="DT26">
        <f>ABS('2000 250 200 15 PP'!L26+'2000 250 200 15 PP'!M26)</f>
        <v>1.785785676E-6</v>
      </c>
    </row>
    <row r="27" spans="1:124">
      <c r="A27">
        <f>'2000 250 200 15'!A28</f>
        <v>24</v>
      </c>
      <c r="B27">
        <f t="shared" si="7"/>
        <v>-240</v>
      </c>
      <c r="C27">
        <f>'2000 250 200 15'!B28</f>
        <v>1.6E-2</v>
      </c>
      <c r="D27">
        <f t="shared" si="8"/>
        <v>-1.7958800173440752</v>
      </c>
      <c r="E27">
        <f>ABS('2000 250 200 15'!C161)</f>
        <v>4.5315822600000001E-5</v>
      </c>
      <c r="F27">
        <f>ABS('2000 250 200 15'!C294)</f>
        <v>1.70081657E-5</v>
      </c>
      <c r="G27">
        <f>ABS('2000 250 200 15'!C427)</f>
        <v>8.4110197200000008E-6</v>
      </c>
      <c r="H27">
        <f>ABS('2000 250 200 15'!C560)</f>
        <v>4.8022157000000001E-6</v>
      </c>
      <c r="I27">
        <f>ABS('2000 250 200 15'!C693)</f>
        <v>3.0044721300000001E-6</v>
      </c>
      <c r="J27">
        <f>ABS('2000 250 200 15'!C826)</f>
        <v>2.00479852E-6</v>
      </c>
      <c r="K27">
        <f>ABS('2000 250 200 15'!C959)</f>
        <v>1.4038499E-6</v>
      </c>
      <c r="L27">
        <f>ABS('2000 250 200 15'!C1092)</f>
        <v>1.02075657E-6</v>
      </c>
      <c r="M27">
        <f>ABS('2000 250 200 15'!C1225)</f>
        <v>7.6502711899999999E-7</v>
      </c>
      <c r="N27">
        <f>ABS('2000 250 200 15 PP'!E27-'2000 250 200 15 PP'!F27)</f>
        <v>2.8307656900000001E-5</v>
      </c>
      <c r="O27">
        <f>ABS('2000 250 200 15 PP'!F27-'2000 250 200 15 PP'!G27)</f>
        <v>8.5971459799999989E-6</v>
      </c>
      <c r="P27">
        <f>ABS('2000 250 200 15 PP'!G27-'2000 250 200 15 PP'!H27)</f>
        <v>3.6088040200000007E-6</v>
      </c>
      <c r="Q27">
        <f>ABS('2000 250 200 15 PP'!H27-'2000 250 200 15 PP'!I27)</f>
        <v>1.79774357E-6</v>
      </c>
      <c r="R27">
        <f>ABS('2000 250 200 15 PP'!I27-'2000 250 200 15 PP'!J27)</f>
        <v>9.9967361000000013E-7</v>
      </c>
      <c r="S27">
        <f>ABS('2000 250 200 15 PP'!J27-'2000 250 200 15 PP'!K27)</f>
        <v>6.0094862000000001E-7</v>
      </c>
      <c r="T27">
        <f>ABS('2000 250 200 15 PP'!K27-'2000 250 200 15 PP'!L27)</f>
        <v>3.8309332999999993E-7</v>
      </c>
      <c r="U27">
        <f>ABS('2000 250 200 15 PP'!L27-'2000 250 200 15 PP'!M27)</f>
        <v>2.5572945100000005E-7</v>
      </c>
      <c r="V27">
        <f>ABS('2000 250 200 15 PP'!E27-2*'2000 250 200 15 PP'!F27+'2000 250 200 15 PP'!G27)</f>
        <v>1.9710510920000002E-5</v>
      </c>
      <c r="W27">
        <f>ABS('2000 250 200 15 PP'!F27-2*'2000 250 200 15 PP'!G27+'2000 250 200 15 PP'!H27)</f>
        <v>4.9883419599999982E-6</v>
      </c>
      <c r="X27">
        <f>ABS('2000 250 200 15 PP'!G27-2*'2000 250 200 15 PP'!H27+'2000 250 200 15 PP'!I27)</f>
        <v>1.8110604500000006E-6</v>
      </c>
      <c r="Y27">
        <f>ABS('2000 250 200 15 PP'!H27-2*'2000 250 200 15 PP'!I27+'2000 250 200 15 PP'!J27)</f>
        <v>7.9806995999999991E-7</v>
      </c>
      <c r="Z27">
        <f>ABS('2000 250 200 15 PP'!I27-2*'2000 250 200 15 PP'!J27+'2000 250 200 15 PP'!K27)</f>
        <v>3.9872499000000011E-7</v>
      </c>
      <c r="AA27">
        <f>ABS('2000 250 200 15 PP'!J27-2*'2000 250 200 15 PP'!K27+'2000 250 200 15 PP'!L27)</f>
        <v>2.1785529000000009E-7</v>
      </c>
      <c r="AB27">
        <f>ABS('2000 250 200 15 PP'!K27-2*'2000 250 200 15 PP'!L27+'2000 250 200 15 PP'!M27)</f>
        <v>1.2736387899999988E-7</v>
      </c>
      <c r="AC27">
        <f>ABS('2000 250 200 15 PP'!E27-3*'2000 250 200 15 PP'!F27+3*'2000 250 200 15 PP'!G27-'2000 250 200 15 PP'!H27)</f>
        <v>1.472216896E-5</v>
      </c>
      <c r="AD27">
        <f>ABS('2000 250 200 15 PP'!F27-3*'2000 250 200 15 PP'!G27+3*'2000 250 200 15 PP'!H27-'2000 250 200 15 PP'!I27)</f>
        <v>3.1772815099999976E-6</v>
      </c>
      <c r="AE27">
        <f>ABS('2000 250 200 15 PP'!G27-3*'2000 250 200 15 PP'!H27+3*'2000 250 200 15 PP'!I27-'2000 250 200 15 PP'!J27)</f>
        <v>1.0129904900000016E-6</v>
      </c>
      <c r="AF27">
        <f>ABS('2000 250 200 15 PP'!H27-3*'2000 250 200 15 PP'!I27+3*'2000 250 200 15 PP'!J27-'2000 250 200 15 PP'!K27)</f>
        <v>3.9934496999999852E-7</v>
      </c>
      <c r="AG27">
        <f>ABS('2000 250 200 15 PP'!I27-3*'2000 250 200 15 PP'!J27+3*'2000 250 200 15 PP'!K27-'2000 250 200 15 PP'!L27)</f>
        <v>1.8086970000000024E-7</v>
      </c>
      <c r="AH27">
        <f>ABS('2000 250 200 15 PP'!J27-3*'2000 250 200 15 PP'!K27+3*'2000 250 200 15 PP'!L27-'2000 250 200 15 PP'!M27)</f>
        <v>9.0491411000000207E-8</v>
      </c>
      <c r="AI27">
        <f>ABS('2000 250 200 15 PP'!E27-4*'2000 250 200 15 PP'!F27+6*'2000 250 200 15 PP'!G27-4*'2000 250 200 15 PP'!H27+'2000 250 200 15 PP'!I27)</f>
        <v>1.1544887450000005E-5</v>
      </c>
      <c r="AJ27">
        <f>ABS('2000 250 200 15 PP'!F27-4*'2000 250 200 15 PP'!G27+6*'2000 250 200 15 PP'!H27-4*'2000 250 200 15 PP'!I27+'2000 250 200 15 PP'!J27)</f>
        <v>2.1642910199999968E-6</v>
      </c>
      <c r="AK27">
        <f>ABS('2000 250 200 15 PP'!G27-4*'2000 250 200 15 PP'!H27+6*'2000 250 200 15 PP'!I27-4*'2000 250 200 15 PP'!J27+'2000 250 200 15 PP'!K27)</f>
        <v>6.1364552000000264E-7</v>
      </c>
      <c r="AL27">
        <f>ABS('2000 250 200 15 PP'!H27-4*'2000 250 200 15 PP'!I27+6*'2000 250 200 15 PP'!J27-4*'2000 250 200 15 PP'!K27+'2000 250 200 15 PP'!L27)</f>
        <v>2.1847526999999892E-7</v>
      </c>
      <c r="AM27">
        <f>ABS('2000 250 200 15 PP'!I27-4*'2000 250 200 15 PP'!J27+6*'2000 250 200 15 PP'!K27-4*'2000 250 200 15 PP'!L27+'2000 250 200 15 PP'!M27)</f>
        <v>9.0378288999999398E-8</v>
      </c>
      <c r="AN27">
        <f>ABS('2000 250 200 15 PP'!E27-5*'2000 250 200 15 PP'!F27+10*'2000 250 200 15 PP'!G27-10*'2000 250 200 15 PP'!H27+5*'2000 250 200 15 PP'!I27-'2000 250 200 15 PP'!J27)</f>
        <v>9.3805964300000148E-6</v>
      </c>
      <c r="AO27">
        <f>ABS('2000 250 200 15 PP'!F27-5*'2000 250 200 15 PP'!G27+10*'2000 250 200 15 PP'!H27-10*'2000 250 200 15 PP'!I27+5*'2000 250 200 15 PP'!J27-'2000 250 200 15 PP'!K27)</f>
        <v>1.550645499999998E-6</v>
      </c>
      <c r="AP27">
        <f>ABS('2000 250 200 15 PP'!G27-5*'2000 250 200 15 PP'!H27+10*'2000 250 200 15 PP'!I27-10*'2000 250 200 15 PP'!J27+5*'2000 250 200 15 PP'!K27-'2000 250 200 15 PP'!L27)</f>
        <v>3.9517024999999716E-7</v>
      </c>
      <c r="AQ27">
        <f>ABS('2000 250 200 15 PP'!H27-5*'2000 250 200 15 PP'!I27+10*'2000 250 200 15 PP'!J27-10*'2000 250 200 15 PP'!K27+5*'2000 250 200 15 PP'!L27-'2000 250 200 15 PP'!M27)</f>
        <v>1.2809698100000143E-7</v>
      </c>
      <c r="AR27">
        <f>ABS('2000 250 200 15 PP'!E27-6*'2000 250 200 15 PP'!F27+15*'2000 250 200 15 PP'!G27-20*'2000 250 200 15 PP'!H27+15*I27-6*'2000 250 200 15 PP'!J27+'2000 250 200 15 PP'!K27)</f>
        <v>7.8299509300000187E-6</v>
      </c>
      <c r="AS27">
        <f>ABS('2000 250 200 15 PP'!F27-6*'2000 250 200 15 PP'!G27+15*'2000 250 200 15 PP'!H27-20*'2000 250 200 15 PP'!I27+15*J27-6*'2000 250 200 15 PP'!K27+'2000 250 200 15 PP'!L27)</f>
        <v>1.1554752499999998E-6</v>
      </c>
      <c r="AT27">
        <f>ABS('2000 250 200 15 PP'!G27-6*'2000 250 200 15 PP'!H27+15*'2000 250 200 15 PP'!I27-20*'2000 250 200 15 PP'!J27+15*K27-6*'2000 250 200 15 PP'!L27+'2000 250 200 15 PP'!M27)</f>
        <v>2.670732690000006E-7</v>
      </c>
      <c r="AU27">
        <f>ABS('2000 250 200 15 PP'!E27-7*'2000 250 200 15 PP'!F27+21*'2000 250 200 15 PP'!G27-35*'2000 250 200 15 PP'!H27+35*'2000 250 200 15 PP'!I27-21*'2000 250 200 15 PP'!J27+7*'2000 250 200 15 PP'!K27-'2000 250 200 15 PP'!L27)</f>
        <v>6.6744756800000187E-6</v>
      </c>
      <c r="AV27">
        <f>ABS('2000 250 200 15 PP'!F27-7*'2000 250 200 15 PP'!G27+21*'2000 250 200 15 PP'!H27-35*'2000 250 200 15 PP'!I27+35*'2000 250 200 15 PP'!J27-21*'2000 250 200 15 PP'!K27+7*'2000 250 200 15 PP'!L27-'2000 250 200 15 PP'!M27)</f>
        <v>8.8840198099998753E-7</v>
      </c>
      <c r="AW27">
        <f>ABS('2000 250 200 15 PP'!E27-8*'2000 250 200 15 PP'!F27+28*'2000 250 200 15 PP'!G27-56*'2000 250 200 15 PP'!H27+70*'2000 250 200 15 PP'!I27-56*'2000 250 200 15 PP'!J27+28*'2000 250 200 15 PP'!K27-8*'2000 250 200 15 PP'!L27+'2000 250 200 15 PP'!M27)</f>
        <v>5.7860736990000296E-6</v>
      </c>
      <c r="AX27">
        <f t="shared" si="28"/>
        <v>0.4542016272087645</v>
      </c>
      <c r="AY27">
        <f t="shared" si="28"/>
        <v>0.3382148498447044</v>
      </c>
      <c r="AZ27">
        <f t="shared" si="28"/>
        <v>0.27312039067567001</v>
      </c>
      <c r="BA27">
        <f t="shared" si="28"/>
        <v>0.23028249741094103</v>
      </c>
      <c r="BB27">
        <f t="shared" si="28"/>
        <v>0.19956470309704671</v>
      </c>
      <c r="BC27">
        <f t="shared" si="28"/>
        <v>0.17630114519114884</v>
      </c>
      <c r="BD27">
        <f t="shared" si="28"/>
        <v>0.15800227160162611</v>
      </c>
      <c r="BE27">
        <f t="shared" si="28"/>
        <v>0.14320292685795724</v>
      </c>
      <c r="BF27">
        <f t="shared" si="29"/>
        <v>0.27865284067582125</v>
      </c>
      <c r="BG27">
        <f t="shared" si="29"/>
        <v>0.16505991698375624</v>
      </c>
      <c r="BH27">
        <f t="shared" si="29"/>
        <v>0.11167179112192095</v>
      </c>
      <c r="BI27">
        <f t="shared" si="29"/>
        <v>8.1340373061824595E-2</v>
      </c>
      <c r="BJ27">
        <f t="shared" si="29"/>
        <v>6.2173319040447497E-2</v>
      </c>
      <c r="BK27">
        <f t="shared" si="29"/>
        <v>4.9183872437006511E-2</v>
      </c>
      <c r="BL27">
        <f t="shared" si="29"/>
        <v>3.993056739784661E-2</v>
      </c>
      <c r="BM27">
        <f t="shared" si="30"/>
        <v>0.19489952416800313</v>
      </c>
      <c r="BN27">
        <f t="shared" si="30"/>
        <v>9.562672698150973E-2</v>
      </c>
      <c r="BO27">
        <f t="shared" si="30"/>
        <v>5.559007559710482E-2</v>
      </c>
      <c r="BP27">
        <f t="shared" si="30"/>
        <v>3.5607043881541976E-2</v>
      </c>
      <c r="BQ27">
        <f t="shared" si="30"/>
        <v>2.4330466737658457E-2</v>
      </c>
      <c r="BR27">
        <f t="shared" si="30"/>
        <v>1.7420847765670586E-2</v>
      </c>
      <c r="BS27">
        <f t="shared" si="31"/>
        <v>0.14699055482642731</v>
      </c>
      <c r="BT27">
        <f t="shared" si="31"/>
        <v>6.1432011121711205E-2</v>
      </c>
      <c r="BU27">
        <f t="shared" si="31"/>
        <v>3.1266401207539221E-2</v>
      </c>
      <c r="BV27">
        <f t="shared" si="31"/>
        <v>1.7854986327244849E-2</v>
      </c>
      <c r="BW27">
        <f t="shared" si="31"/>
        <v>1.1023215586552894E-2</v>
      </c>
      <c r="BX27">
        <f t="shared" si="32"/>
        <v>0.1164618833305037</v>
      </c>
      <c r="BY27">
        <f t="shared" si="32"/>
        <v>4.2327439510963266E-2</v>
      </c>
      <c r="BZ27">
        <f t="shared" si="32"/>
        <v>1.9139250063873441E-2</v>
      </c>
      <c r="CA27">
        <f t="shared" si="32"/>
        <v>9.852765115699269E-3</v>
      </c>
      <c r="CB27">
        <f t="shared" si="33"/>
        <v>9.5545064511295408E-2</v>
      </c>
      <c r="CC27">
        <f t="shared" si="33"/>
        <v>3.0685611792202222E-2</v>
      </c>
      <c r="CD27">
        <f t="shared" si="33"/>
        <v>1.2472983702389768E-2</v>
      </c>
      <c r="CE27">
        <f t="shared" si="15"/>
        <v>8.0443378627348322E-2</v>
      </c>
      <c r="CF27">
        <f t="shared" si="15"/>
        <v>2.3123241023171055E-2</v>
      </c>
      <c r="CG27">
        <f t="shared" si="16"/>
        <v>6.9098892437838594E-2</v>
      </c>
      <c r="CH27" s="7">
        <v>250</v>
      </c>
      <c r="CI27" s="8">
        <v>250</v>
      </c>
      <c r="CJ27" s="8">
        <v>240</v>
      </c>
      <c r="CK27" s="8">
        <f t="shared" si="17"/>
        <v>1</v>
      </c>
      <c r="CL27" s="8">
        <f t="shared" si="18"/>
        <v>1</v>
      </c>
      <c r="CM27">
        <f t="shared" si="19"/>
        <v>0.04</v>
      </c>
      <c r="CN27">
        <f t="shared" si="24"/>
        <v>375</v>
      </c>
      <c r="CO27">
        <f t="shared" si="34"/>
        <v>500</v>
      </c>
      <c r="CP27">
        <f t="shared" si="34"/>
        <v>625</v>
      </c>
      <c r="CQ27">
        <f t="shared" si="34"/>
        <v>750</v>
      </c>
      <c r="CR27">
        <f t="shared" si="34"/>
        <v>875</v>
      </c>
      <c r="CS27">
        <f t="shared" si="34"/>
        <v>1000</v>
      </c>
      <c r="CT27">
        <f t="shared" si="34"/>
        <v>1125</v>
      </c>
      <c r="CU27">
        <f t="shared" si="34"/>
        <v>1250</v>
      </c>
      <c r="CV27">
        <f t="shared" si="26"/>
        <v>1.5</v>
      </c>
      <c r="CW27">
        <f t="shared" si="26"/>
        <v>2</v>
      </c>
      <c r="CX27">
        <f t="shared" si="26"/>
        <v>2.5</v>
      </c>
      <c r="CY27">
        <f t="shared" si="26"/>
        <v>3</v>
      </c>
      <c r="CZ27">
        <f t="shared" si="26"/>
        <v>3.5</v>
      </c>
      <c r="DA27">
        <f t="shared" si="26"/>
        <v>4</v>
      </c>
      <c r="DB27">
        <f t="shared" si="26"/>
        <v>4.5</v>
      </c>
      <c r="DC27">
        <f t="shared" si="26"/>
        <v>5</v>
      </c>
      <c r="DD27" s="11">
        <f t="shared" si="27"/>
        <v>2.6666666666666668E-2</v>
      </c>
      <c r="DE27" s="11">
        <f t="shared" si="27"/>
        <v>0.02</v>
      </c>
      <c r="DF27" s="11">
        <f t="shared" si="27"/>
        <v>1.6E-2</v>
      </c>
      <c r="DG27" s="11">
        <f t="shared" si="27"/>
        <v>1.3333333333333334E-2</v>
      </c>
      <c r="DH27" s="11">
        <f t="shared" si="27"/>
        <v>1.1428571428571429E-2</v>
      </c>
      <c r="DI27" s="11">
        <f t="shared" si="27"/>
        <v>0.01</v>
      </c>
      <c r="DJ27" s="11">
        <f t="shared" si="27"/>
        <v>8.8888888888888889E-3</v>
      </c>
      <c r="DK27" s="11">
        <f t="shared" si="27"/>
        <v>8.0000000000000002E-3</v>
      </c>
      <c r="DL27">
        <f t="shared" si="23"/>
        <v>10</v>
      </c>
      <c r="DM27">
        <f>ABS('2000 250 200 15 PP'!E27+'2000 250 200 15 PP'!F27)</f>
        <v>6.2323988300000004E-5</v>
      </c>
      <c r="DN27">
        <f>ABS('2000 250 200 15 PP'!F27+'2000 250 200 15 PP'!G27)</f>
        <v>2.5419185420000001E-5</v>
      </c>
      <c r="DO27">
        <f>ABS('2000 250 200 15 PP'!G27+'2000 250 200 15 PP'!H27)</f>
        <v>1.3213235420000001E-5</v>
      </c>
      <c r="DP27">
        <f>ABS('2000 250 200 15 PP'!H27+'2000 250 200 15 PP'!I27)</f>
        <v>7.8066878300000011E-6</v>
      </c>
      <c r="DQ27">
        <f>ABS('2000 250 200 15 PP'!I27+'2000 250 200 15 PP'!J27)</f>
        <v>5.0092706499999997E-6</v>
      </c>
      <c r="DR27">
        <f>ABS('2000 250 200 15 PP'!J27+'2000 250 200 15 PP'!K27)</f>
        <v>3.4086484199999997E-6</v>
      </c>
      <c r="DS27">
        <f>ABS('2000 250 200 15 PP'!K27+'2000 250 200 15 PP'!L27)</f>
        <v>2.42460647E-6</v>
      </c>
      <c r="DT27">
        <f>ABS('2000 250 200 15 PP'!L27+'2000 250 200 15 PP'!M27)</f>
        <v>1.7857836889999999E-6</v>
      </c>
    </row>
    <row r="28" spans="1:124">
      <c r="A28">
        <f>'2000 250 200 15'!A29</f>
        <v>25</v>
      </c>
      <c r="B28">
        <f t="shared" si="7"/>
        <v>-250</v>
      </c>
      <c r="C28">
        <f>'2000 250 200 15'!B29</f>
        <v>1.796E-2</v>
      </c>
      <c r="D28">
        <f t="shared" si="8"/>
        <v>-1.7456936676687145</v>
      </c>
      <c r="E28">
        <f>ABS('2000 250 200 15'!C162)</f>
        <v>4.5315835799999999E-5</v>
      </c>
      <c r="F28">
        <f>ABS('2000 250 200 15'!C295)</f>
        <v>1.70081713E-5</v>
      </c>
      <c r="G28">
        <f>ABS('2000 250 200 15'!C428)</f>
        <v>8.4110234699999994E-6</v>
      </c>
      <c r="H28">
        <f>ABS('2000 250 200 15'!C561)</f>
        <v>4.8022088900000002E-6</v>
      </c>
      <c r="I28">
        <f>ABS('2000 250 200 15'!C694)</f>
        <v>3.0044726800000002E-6</v>
      </c>
      <c r="J28">
        <f>ABS('2000 250 200 15'!C827)</f>
        <v>2.00480151E-6</v>
      </c>
      <c r="K28">
        <f>ABS('2000 250 200 15'!C960)</f>
        <v>1.40384809E-6</v>
      </c>
      <c r="L28">
        <f>ABS('2000 250 200 15'!C1093)</f>
        <v>1.0207545300000001E-6</v>
      </c>
      <c r="M28">
        <f>ABS('2000 250 200 15'!C1226)</f>
        <v>7.6502729299999999E-7</v>
      </c>
      <c r="N28">
        <f>ABS('2000 250 200 15 PP'!E28-'2000 250 200 15 PP'!F28)</f>
        <v>2.83076645E-5</v>
      </c>
      <c r="O28">
        <f>ABS('2000 250 200 15 PP'!F28-'2000 250 200 15 PP'!G28)</f>
        <v>8.5971478300000003E-6</v>
      </c>
      <c r="P28">
        <f>ABS('2000 250 200 15 PP'!G28-'2000 250 200 15 PP'!H28)</f>
        <v>3.6088145799999992E-6</v>
      </c>
      <c r="Q28">
        <f>ABS('2000 250 200 15 PP'!H28-'2000 250 200 15 PP'!I28)</f>
        <v>1.79773621E-6</v>
      </c>
      <c r="R28">
        <f>ABS('2000 250 200 15 PP'!I28-'2000 250 200 15 PP'!J28)</f>
        <v>9.9967117000000017E-7</v>
      </c>
      <c r="S28">
        <f>ABS('2000 250 200 15 PP'!J28-'2000 250 200 15 PP'!K28)</f>
        <v>6.0095342000000006E-7</v>
      </c>
      <c r="T28">
        <f>ABS('2000 250 200 15 PP'!K28-'2000 250 200 15 PP'!L28)</f>
        <v>3.8309355999999992E-7</v>
      </c>
      <c r="U28">
        <f>ABS('2000 250 200 15 PP'!L28-'2000 250 200 15 PP'!M28)</f>
        <v>2.5572723700000006E-7</v>
      </c>
      <c r="V28">
        <f>ABS('2000 250 200 15 PP'!E28-2*'2000 250 200 15 PP'!F28+'2000 250 200 15 PP'!G28)</f>
        <v>1.9710516669999999E-5</v>
      </c>
      <c r="W28">
        <f>ABS('2000 250 200 15 PP'!F28-2*'2000 250 200 15 PP'!G28+'2000 250 200 15 PP'!H28)</f>
        <v>4.9883332500000011E-6</v>
      </c>
      <c r="X28">
        <f>ABS('2000 250 200 15 PP'!G28-2*'2000 250 200 15 PP'!H28+'2000 250 200 15 PP'!I28)</f>
        <v>1.8110783699999992E-6</v>
      </c>
      <c r="Y28">
        <f>ABS('2000 250 200 15 PP'!H28-2*'2000 250 200 15 PP'!I28+'2000 250 200 15 PP'!J28)</f>
        <v>7.9806503999999985E-7</v>
      </c>
      <c r="Z28">
        <f>ABS('2000 250 200 15 PP'!I28-2*'2000 250 200 15 PP'!J28+'2000 250 200 15 PP'!K28)</f>
        <v>3.9871775000000011E-7</v>
      </c>
      <c r="AA28">
        <f>ABS('2000 250 200 15 PP'!J28-2*'2000 250 200 15 PP'!K28+'2000 250 200 15 PP'!L28)</f>
        <v>2.1785986000000015E-7</v>
      </c>
      <c r="AB28">
        <f>ABS('2000 250 200 15 PP'!K28-2*'2000 250 200 15 PP'!L28+'2000 250 200 15 PP'!M28)</f>
        <v>1.2736632299999985E-7</v>
      </c>
      <c r="AC28">
        <f>ABS('2000 250 200 15 PP'!E28-3*'2000 250 200 15 PP'!F28+3*'2000 250 200 15 PP'!G28-'2000 250 200 15 PP'!H28)</f>
        <v>1.4722183419999999E-5</v>
      </c>
      <c r="AD28">
        <f>ABS('2000 250 200 15 PP'!F28-3*'2000 250 200 15 PP'!G28+3*'2000 250 200 15 PP'!H28-'2000 250 200 15 PP'!I28)</f>
        <v>3.1772548800000028E-6</v>
      </c>
      <c r="AE28">
        <f>ABS('2000 250 200 15 PP'!G28-3*'2000 250 200 15 PP'!H28+3*'2000 250 200 15 PP'!I28-'2000 250 200 15 PP'!J28)</f>
        <v>1.0130133299999989E-6</v>
      </c>
      <c r="AF28">
        <f>ABS('2000 250 200 15 PP'!H28-3*'2000 250 200 15 PP'!I28+3*'2000 250 200 15 PP'!J28-'2000 250 200 15 PP'!K28)</f>
        <v>3.9934728999999889E-7</v>
      </c>
      <c r="AG28">
        <f>ABS('2000 250 200 15 PP'!I28-3*'2000 250 200 15 PP'!J28+3*'2000 250 200 15 PP'!K28-'2000 250 200 15 PP'!L28)</f>
        <v>1.808578900000006E-7</v>
      </c>
      <c r="AH28">
        <f>ABS('2000 250 200 15 PP'!J28-3*'2000 250 200 15 PP'!K28+3*'2000 250 200 15 PP'!L28-'2000 250 200 15 PP'!M28)</f>
        <v>9.0493537000000084E-8</v>
      </c>
      <c r="AI28">
        <f>ABS('2000 250 200 15 PP'!E28-4*'2000 250 200 15 PP'!F28+6*'2000 250 200 15 PP'!G28-4*'2000 250 200 15 PP'!H28+'2000 250 200 15 PP'!I28)</f>
        <v>1.1544928539999996E-5</v>
      </c>
      <c r="AJ28">
        <f>ABS('2000 250 200 15 PP'!F28-4*'2000 250 200 15 PP'!G28+6*'2000 250 200 15 PP'!H28-4*'2000 250 200 15 PP'!I28+'2000 250 200 15 PP'!J28)</f>
        <v>2.1642415500000044E-6</v>
      </c>
      <c r="AK28">
        <f>ABS('2000 250 200 15 PP'!G28-4*'2000 250 200 15 PP'!H28+6*'2000 250 200 15 PP'!I28-4*'2000 250 200 15 PP'!J28+'2000 250 200 15 PP'!K28)</f>
        <v>6.1366604000000042E-7</v>
      </c>
      <c r="AL28">
        <f>ABS('2000 250 200 15 PP'!H28-4*'2000 250 200 15 PP'!I28+6*'2000 250 200 15 PP'!J28-4*'2000 250 200 15 PP'!K28+'2000 250 200 15 PP'!L28)</f>
        <v>2.1848939999999893E-7</v>
      </c>
      <c r="AM28">
        <f>ABS('2000 250 200 15 PP'!I28-4*'2000 250 200 15 PP'!J28+6*'2000 250 200 15 PP'!K28-4*'2000 250 200 15 PP'!L28+'2000 250 200 15 PP'!M28)</f>
        <v>9.0364352999999667E-8</v>
      </c>
      <c r="AN28">
        <f>ABS('2000 250 200 15 PP'!E28-5*'2000 250 200 15 PP'!F28+10*'2000 250 200 15 PP'!G28-10*'2000 250 200 15 PP'!H28+5*'2000 250 200 15 PP'!I28-'2000 250 200 15 PP'!J28)</f>
        <v>9.3806869899999943E-6</v>
      </c>
      <c r="AO28">
        <f>ABS('2000 250 200 15 PP'!F28-5*'2000 250 200 15 PP'!G28+10*'2000 250 200 15 PP'!H28-10*'2000 250 200 15 PP'!I28+5*'2000 250 200 15 PP'!J28-'2000 250 200 15 PP'!K28)</f>
        <v>1.5505755099999993E-6</v>
      </c>
      <c r="AP28">
        <f>ABS('2000 250 200 15 PP'!G28-5*'2000 250 200 15 PP'!H28+10*'2000 250 200 15 PP'!I28-10*'2000 250 200 15 PP'!J28+5*'2000 250 200 15 PP'!K28-'2000 250 200 15 PP'!L28)</f>
        <v>3.9517663999999874E-7</v>
      </c>
      <c r="AQ28">
        <f>ABS('2000 250 200 15 PP'!H28-5*'2000 250 200 15 PP'!I28+10*'2000 250 200 15 PP'!J28-10*'2000 250 200 15 PP'!K28+5*'2000 250 200 15 PP'!L28-'2000 250 200 15 PP'!M28)</f>
        <v>1.2812504700000307E-7</v>
      </c>
      <c r="AR28">
        <f>ABS('2000 250 200 15 PP'!E28-6*'2000 250 200 15 PP'!F28+15*'2000 250 200 15 PP'!G28-20*'2000 250 200 15 PP'!H28+15*I28-6*'2000 250 200 15 PP'!J28+'2000 250 200 15 PP'!K28)</f>
        <v>7.8301114799999982E-6</v>
      </c>
      <c r="AS28">
        <f>ABS('2000 250 200 15 PP'!F28-6*'2000 250 200 15 PP'!G28+15*'2000 250 200 15 PP'!H28-20*'2000 250 200 15 PP'!I28+15*J28-6*'2000 250 200 15 PP'!K28+'2000 250 200 15 PP'!L28)</f>
        <v>1.1553988700000101E-6</v>
      </c>
      <c r="AT28">
        <f>ABS('2000 250 200 15 PP'!G28-6*'2000 250 200 15 PP'!H28+15*'2000 250 200 15 PP'!I28-20*'2000 250 200 15 PP'!J28+15*K28-6*'2000 250 200 15 PP'!L28+'2000 250 200 15 PP'!M28)</f>
        <v>2.6705159299999524E-7</v>
      </c>
      <c r="AU28">
        <f>ABS('2000 250 200 15 PP'!E28-7*'2000 250 200 15 PP'!F28+21*'2000 250 200 15 PP'!G28-35*'2000 250 200 15 PP'!H28+35*'2000 250 200 15 PP'!I28-21*'2000 250 200 15 PP'!J28+7*'2000 250 200 15 PP'!K28-'2000 250 200 15 PP'!L28)</f>
        <v>6.6747126099999776E-6</v>
      </c>
      <c r="AV28">
        <f>ABS('2000 250 200 15 PP'!F28-7*'2000 250 200 15 PP'!G28+21*'2000 250 200 15 PP'!H28-35*'2000 250 200 15 PP'!I28+35*'2000 250 200 15 PP'!J28-21*'2000 250 200 15 PP'!K28+7*'2000 250 200 15 PP'!L28-'2000 250 200 15 PP'!M28)</f>
        <v>8.8834727700001949E-7</v>
      </c>
      <c r="AW28">
        <f>ABS('2000 250 200 15 PP'!E28-8*'2000 250 200 15 PP'!F28+28*'2000 250 200 15 PP'!G28-56*'2000 250 200 15 PP'!H28+70*'2000 250 200 15 PP'!I28-56*'2000 250 200 15 PP'!J28+28*'2000 250 200 15 PP'!K28-8*'2000 250 200 15 PP'!L28+'2000 250 200 15 PP'!M28)</f>
        <v>5.7863653329999853E-6</v>
      </c>
      <c r="AX28">
        <f t="shared" si="28"/>
        <v>0.45420161214249011</v>
      </c>
      <c r="AY28">
        <f t="shared" si="28"/>
        <v>0.33821479821801614</v>
      </c>
      <c r="AZ28">
        <f t="shared" si="28"/>
        <v>0.27312125312537827</v>
      </c>
      <c r="BA28">
        <f t="shared" si="28"/>
        <v>0.23028173928708096</v>
      </c>
      <c r="BB28">
        <f t="shared" si="28"/>
        <v>0.19956407497031026</v>
      </c>
      <c r="BC28">
        <f t="shared" si="28"/>
        <v>0.17630249234183532</v>
      </c>
      <c r="BD28">
        <f t="shared" si="28"/>
        <v>0.15800261735261173</v>
      </c>
      <c r="BE28">
        <f t="shared" si="28"/>
        <v>0.14320183670051839</v>
      </c>
      <c r="BF28">
        <f t="shared" si="29"/>
        <v>0.27865283313187095</v>
      </c>
      <c r="BG28">
        <f t="shared" si="29"/>
        <v>0.16505961490473012</v>
      </c>
      <c r="BH28">
        <f t="shared" si="29"/>
        <v>0.11167291337048509</v>
      </c>
      <c r="BI28">
        <f t="shared" si="29"/>
        <v>8.1339898717941811E-2</v>
      </c>
      <c r="BJ28">
        <f t="shared" si="29"/>
        <v>6.2172173333329944E-2</v>
      </c>
      <c r="BK28">
        <f t="shared" si="29"/>
        <v>4.9184913727887844E-2</v>
      </c>
      <c r="BL28">
        <f t="shared" si="29"/>
        <v>3.9931379650313632E-2</v>
      </c>
      <c r="BM28">
        <f t="shared" si="30"/>
        <v>0.19489967498476016</v>
      </c>
      <c r="BN28">
        <f t="shared" si="30"/>
        <v>9.5625916604491976E-2</v>
      </c>
      <c r="BO28">
        <f t="shared" si="30"/>
        <v>5.5591327527880575E-2</v>
      </c>
      <c r="BP28">
        <f t="shared" si="30"/>
        <v>3.560726686949886E-2</v>
      </c>
      <c r="BQ28">
        <f t="shared" si="30"/>
        <v>2.4328879079178686E-2</v>
      </c>
      <c r="BR28">
        <f t="shared" si="30"/>
        <v>1.7421259350794603E-2</v>
      </c>
      <c r="BS28">
        <f t="shared" si="31"/>
        <v>0.14699104750124684</v>
      </c>
      <c r="BT28">
        <f t="shared" si="31"/>
        <v>6.143059634601962E-2</v>
      </c>
      <c r="BU28">
        <f t="shared" si="31"/>
        <v>3.1267448859265107E-2</v>
      </c>
      <c r="BV28">
        <f t="shared" si="31"/>
        <v>1.7856151497860046E-2</v>
      </c>
      <c r="BW28">
        <f t="shared" si="31"/>
        <v>1.1021516030042981E-2</v>
      </c>
      <c r="BX28">
        <f t="shared" si="32"/>
        <v>0.11646297977293017</v>
      </c>
      <c r="BY28">
        <f t="shared" si="32"/>
        <v>4.2325524084562485E-2</v>
      </c>
      <c r="BZ28">
        <f t="shared" si="32"/>
        <v>1.9139562674187129E-2</v>
      </c>
      <c r="CA28">
        <f t="shared" si="32"/>
        <v>9.8549291179137934E-3</v>
      </c>
      <c r="CB28">
        <f t="shared" si="33"/>
        <v>9.554700325597365E-2</v>
      </c>
      <c r="CC28">
        <f t="shared" si="33"/>
        <v>3.0683581574183667E-2</v>
      </c>
      <c r="CD28">
        <f t="shared" si="33"/>
        <v>1.2471973241038242E-2</v>
      </c>
      <c r="CE28">
        <f t="shared" si="15"/>
        <v>8.0446219239470013E-2</v>
      </c>
      <c r="CF28">
        <f t="shared" si="15"/>
        <v>2.3121815745982304E-2</v>
      </c>
      <c r="CG28">
        <f t="shared" si="16"/>
        <v>6.9102362334689277E-2</v>
      </c>
      <c r="CH28" s="7">
        <v>250</v>
      </c>
      <c r="CI28" s="8">
        <v>250</v>
      </c>
      <c r="CJ28" s="8">
        <v>240</v>
      </c>
      <c r="CK28" s="8">
        <f t="shared" si="17"/>
        <v>1</v>
      </c>
      <c r="CL28" s="8">
        <f t="shared" si="18"/>
        <v>1</v>
      </c>
      <c r="CM28">
        <f t="shared" si="19"/>
        <v>0.04</v>
      </c>
      <c r="CN28">
        <f t="shared" si="24"/>
        <v>375</v>
      </c>
      <c r="CO28">
        <f t="shared" si="34"/>
        <v>500</v>
      </c>
      <c r="CP28">
        <f t="shared" si="34"/>
        <v>625</v>
      </c>
      <c r="CQ28">
        <f t="shared" si="34"/>
        <v>750</v>
      </c>
      <c r="CR28">
        <f t="shared" si="34"/>
        <v>875</v>
      </c>
      <c r="CS28">
        <f t="shared" si="34"/>
        <v>1000</v>
      </c>
      <c r="CT28">
        <f t="shared" si="34"/>
        <v>1125</v>
      </c>
      <c r="CU28">
        <f t="shared" si="34"/>
        <v>1250</v>
      </c>
      <c r="CV28">
        <f t="shared" si="26"/>
        <v>1.5</v>
      </c>
      <c r="CW28">
        <f t="shared" si="26"/>
        <v>2</v>
      </c>
      <c r="CX28">
        <f t="shared" si="26"/>
        <v>2.5</v>
      </c>
      <c r="CY28">
        <f t="shared" si="26"/>
        <v>3</v>
      </c>
      <c r="CZ28">
        <f t="shared" si="26"/>
        <v>3.5</v>
      </c>
      <c r="DA28">
        <f t="shared" si="26"/>
        <v>4</v>
      </c>
      <c r="DB28">
        <f t="shared" si="26"/>
        <v>4.5</v>
      </c>
      <c r="DC28">
        <f t="shared" si="26"/>
        <v>5</v>
      </c>
      <c r="DD28" s="11">
        <f t="shared" si="27"/>
        <v>2.6666666666666668E-2</v>
      </c>
      <c r="DE28" s="11">
        <f t="shared" si="27"/>
        <v>0.02</v>
      </c>
      <c r="DF28" s="11">
        <f t="shared" si="27"/>
        <v>1.6E-2</v>
      </c>
      <c r="DG28" s="11">
        <f t="shared" si="27"/>
        <v>1.3333333333333334E-2</v>
      </c>
      <c r="DH28" s="11">
        <f t="shared" si="27"/>
        <v>1.1428571428571429E-2</v>
      </c>
      <c r="DI28" s="11">
        <f t="shared" si="27"/>
        <v>0.01</v>
      </c>
      <c r="DJ28" s="11">
        <f t="shared" si="27"/>
        <v>8.8888888888888889E-3</v>
      </c>
      <c r="DK28" s="11">
        <f t="shared" si="27"/>
        <v>8.0000000000000002E-3</v>
      </c>
      <c r="DL28">
        <f t="shared" si="23"/>
        <v>10</v>
      </c>
      <c r="DM28">
        <f>ABS('2000 250 200 15 PP'!E28+'2000 250 200 15 PP'!F28)</f>
        <v>6.2324007099999999E-5</v>
      </c>
      <c r="DN28">
        <f>ABS('2000 250 200 15 PP'!F28+'2000 250 200 15 PP'!G28)</f>
        <v>2.5419194769999999E-5</v>
      </c>
      <c r="DO28">
        <f>ABS('2000 250 200 15 PP'!G28+'2000 250 200 15 PP'!H28)</f>
        <v>1.3213232359999999E-5</v>
      </c>
      <c r="DP28">
        <f>ABS('2000 250 200 15 PP'!H28+'2000 250 200 15 PP'!I28)</f>
        <v>7.8066815700000008E-6</v>
      </c>
      <c r="DQ28">
        <f>ABS('2000 250 200 15 PP'!I28+'2000 250 200 15 PP'!J28)</f>
        <v>5.0092741900000002E-6</v>
      </c>
      <c r="DR28">
        <f>ABS('2000 250 200 15 PP'!J28+'2000 250 200 15 PP'!K28)</f>
        <v>3.4086496000000002E-6</v>
      </c>
      <c r="DS28">
        <f>ABS('2000 250 200 15 PP'!K28+'2000 250 200 15 PP'!L28)</f>
        <v>2.4246026200000002E-6</v>
      </c>
      <c r="DT28">
        <f>ABS('2000 250 200 15 PP'!L28+'2000 250 200 15 PP'!M28)</f>
        <v>1.7857818230000001E-6</v>
      </c>
    </row>
    <row r="29" spans="1:124">
      <c r="A29">
        <f>'2000 250 200 15'!A30</f>
        <v>26</v>
      </c>
      <c r="B29">
        <f t="shared" si="7"/>
        <v>-260</v>
      </c>
      <c r="C29">
        <f>'2000 250 200 15'!B30</f>
        <v>2.0160000000000001E-2</v>
      </c>
      <c r="D29">
        <f t="shared" si="8"/>
        <v>-1.6955094722265123</v>
      </c>
      <c r="E29">
        <f>ABS('2000 250 200 15'!C163)</f>
        <v>4.5315747799999999E-5</v>
      </c>
      <c r="F29">
        <f>ABS('2000 250 200 15'!C296)</f>
        <v>1.7008155200000001E-5</v>
      </c>
      <c r="G29">
        <f>ABS('2000 250 200 15'!C429)</f>
        <v>8.4110235900000007E-6</v>
      </c>
      <c r="H29">
        <f>ABS('2000 250 200 15'!C562)</f>
        <v>4.8022042899999996E-6</v>
      </c>
      <c r="I29">
        <f>ABS('2000 250 200 15'!C695)</f>
        <v>3.0044663600000001E-6</v>
      </c>
      <c r="J29">
        <f>ABS('2000 250 200 15'!C828)</f>
        <v>2.0048015300000001E-6</v>
      </c>
      <c r="K29">
        <f>ABS('2000 250 200 15'!C961)</f>
        <v>1.40384944E-6</v>
      </c>
      <c r="L29">
        <f>ABS('2000 250 200 15'!C1094)</f>
        <v>1.0207543199999999E-6</v>
      </c>
      <c r="M29">
        <f>ABS('2000 250 200 15'!C1227)</f>
        <v>7.6502599400000004E-7</v>
      </c>
      <c r="N29">
        <f>ABS('2000 250 200 15 PP'!E29-'2000 250 200 15 PP'!F29)</f>
        <v>2.8307592599999998E-5</v>
      </c>
      <c r="O29">
        <f>ABS('2000 250 200 15 PP'!F29-'2000 250 200 15 PP'!G29)</f>
        <v>8.5971316100000003E-6</v>
      </c>
      <c r="P29">
        <f>ABS('2000 250 200 15 PP'!G29-'2000 250 200 15 PP'!H29)</f>
        <v>3.6088193000000011E-6</v>
      </c>
      <c r="Q29">
        <f>ABS('2000 250 200 15 PP'!H29-'2000 250 200 15 PP'!I29)</f>
        <v>1.7977379299999995E-6</v>
      </c>
      <c r="R29">
        <f>ABS('2000 250 200 15 PP'!I29-'2000 250 200 15 PP'!J29)</f>
        <v>9.9966483000000004E-7</v>
      </c>
      <c r="S29">
        <f>ABS('2000 250 200 15 PP'!J29-'2000 250 200 15 PP'!K29)</f>
        <v>6.0095209000000011E-7</v>
      </c>
      <c r="T29">
        <f>ABS('2000 250 200 15 PP'!K29-'2000 250 200 15 PP'!L29)</f>
        <v>3.8309512000000007E-7</v>
      </c>
      <c r="U29">
        <f>ABS('2000 250 200 15 PP'!L29-'2000 250 200 15 PP'!M29)</f>
        <v>2.5572832599999988E-7</v>
      </c>
      <c r="V29">
        <f>ABS('2000 250 200 15 PP'!E29-2*'2000 250 200 15 PP'!F29+'2000 250 200 15 PP'!G29)</f>
        <v>1.9710460989999997E-5</v>
      </c>
      <c r="W29">
        <f>ABS('2000 250 200 15 PP'!F29-2*'2000 250 200 15 PP'!G29+'2000 250 200 15 PP'!H29)</f>
        <v>4.9883123099999993E-6</v>
      </c>
      <c r="X29">
        <f>ABS('2000 250 200 15 PP'!G29-2*'2000 250 200 15 PP'!H29+'2000 250 200 15 PP'!I29)</f>
        <v>1.8110813700000016E-6</v>
      </c>
      <c r="Y29">
        <f>ABS('2000 250 200 15 PP'!H29-2*'2000 250 200 15 PP'!I29+'2000 250 200 15 PP'!J29)</f>
        <v>7.9807309999999944E-7</v>
      </c>
      <c r="Z29">
        <f>ABS('2000 250 200 15 PP'!I29-2*'2000 250 200 15 PP'!J29+'2000 250 200 15 PP'!K29)</f>
        <v>3.9871273999999994E-7</v>
      </c>
      <c r="AA29">
        <f>ABS('2000 250 200 15 PP'!J29-2*'2000 250 200 15 PP'!K29+'2000 250 200 15 PP'!L29)</f>
        <v>2.1785697000000004E-7</v>
      </c>
      <c r="AB29">
        <f>ABS('2000 250 200 15 PP'!K29-2*'2000 250 200 15 PP'!L29+'2000 250 200 15 PP'!M29)</f>
        <v>1.2736679400000018E-7</v>
      </c>
      <c r="AC29">
        <f>ABS('2000 250 200 15 PP'!E29-3*'2000 250 200 15 PP'!F29+3*'2000 250 200 15 PP'!G29-'2000 250 200 15 PP'!H29)</f>
        <v>1.4722148679999995E-5</v>
      </c>
      <c r="AD29">
        <f>ABS('2000 250 200 15 PP'!F29-3*'2000 250 200 15 PP'!G29+3*'2000 250 200 15 PP'!H29-'2000 250 200 15 PP'!I29)</f>
        <v>3.1772309399999986E-6</v>
      </c>
      <c r="AE29">
        <f>ABS('2000 250 200 15 PP'!G29-3*'2000 250 200 15 PP'!H29+3*'2000 250 200 15 PP'!I29-'2000 250 200 15 PP'!J29)</f>
        <v>1.0130082700000009E-6</v>
      </c>
      <c r="AF29">
        <f>ABS('2000 250 200 15 PP'!H29-3*'2000 250 200 15 PP'!I29+3*'2000 250 200 15 PP'!J29-'2000 250 200 15 PP'!K29)</f>
        <v>3.9936035999999993E-7</v>
      </c>
      <c r="AG29">
        <f>ABS('2000 250 200 15 PP'!I29-3*'2000 250 200 15 PP'!J29+3*'2000 250 200 15 PP'!K29-'2000 250 200 15 PP'!L29)</f>
        <v>1.8085577000000011E-7</v>
      </c>
      <c r="AH29">
        <f>ABS('2000 250 200 15 PP'!J29-3*'2000 250 200 15 PP'!K29+3*'2000 250 200 15 PP'!L29-'2000 250 200 15 PP'!M29)</f>
        <v>9.0490175999999644E-8</v>
      </c>
      <c r="AI29">
        <f>ABS('2000 250 200 15 PP'!E29-4*'2000 250 200 15 PP'!F29+6*'2000 250 200 15 PP'!G29-4*'2000 250 200 15 PP'!H29+'2000 250 200 15 PP'!I29)</f>
        <v>1.1544917740000001E-5</v>
      </c>
      <c r="AJ29">
        <f>ABS('2000 250 200 15 PP'!F29-4*'2000 250 200 15 PP'!G29+6*'2000 250 200 15 PP'!H29-4*'2000 250 200 15 PP'!I29+'2000 250 200 15 PP'!J29)</f>
        <v>2.1642226699999973E-6</v>
      </c>
      <c r="AK29">
        <f>ABS('2000 250 200 15 PP'!G29-4*'2000 250 200 15 PP'!H29+6*'2000 250 200 15 PP'!I29-4*'2000 250 200 15 PP'!J29+'2000 250 200 15 PP'!K29)</f>
        <v>6.1364791000000178E-7</v>
      </c>
      <c r="AL29">
        <f>ABS('2000 250 200 15 PP'!H29-4*'2000 250 200 15 PP'!I29+6*'2000 250 200 15 PP'!J29-4*'2000 250 200 15 PP'!K29+'2000 250 200 15 PP'!L29)</f>
        <v>2.1850458999999961E-7</v>
      </c>
      <c r="AM29">
        <f>ABS('2000 250 200 15 PP'!I29-4*'2000 250 200 15 PP'!J29+6*'2000 250 200 15 PP'!K29-4*'2000 250 200 15 PP'!L29+'2000 250 200 15 PP'!M29)</f>
        <v>9.0365594000000886E-8</v>
      </c>
      <c r="AN29">
        <f>ABS('2000 250 200 15 PP'!E29-5*'2000 250 200 15 PP'!F29+10*'2000 250 200 15 PP'!G29-10*'2000 250 200 15 PP'!H29+5*'2000 250 200 15 PP'!I29-'2000 250 200 15 PP'!J29)</f>
        <v>9.3806950700000101E-6</v>
      </c>
      <c r="AO29">
        <f>ABS('2000 250 200 15 PP'!F29-5*'2000 250 200 15 PP'!G29+10*'2000 250 200 15 PP'!H29-10*'2000 250 200 15 PP'!I29+5*'2000 250 200 15 PP'!J29-'2000 250 200 15 PP'!K29)</f>
        <v>1.5505747599999904E-6</v>
      </c>
      <c r="AP29">
        <f>ABS('2000 250 200 15 PP'!G29-5*'2000 250 200 15 PP'!H29+10*'2000 250 200 15 PP'!I29-10*'2000 250 200 15 PP'!J29+5*'2000 250 200 15 PP'!K29-'2000 250 200 15 PP'!L29)</f>
        <v>3.951433200000045E-7</v>
      </c>
      <c r="AQ29">
        <f>ABS('2000 250 200 15 PP'!H29-5*'2000 250 200 15 PP'!I29+10*'2000 250 200 15 PP'!J29-10*'2000 250 200 15 PP'!K29+5*'2000 250 200 15 PP'!L29-'2000 250 200 15 PP'!M29)</f>
        <v>1.2813899599999872E-7</v>
      </c>
      <c r="AR29">
        <f>ABS('2000 250 200 15 PP'!E29-6*'2000 250 200 15 PP'!F29+15*'2000 250 200 15 PP'!G29-20*'2000 250 200 15 PP'!H29+15*I29-6*'2000 250 200 15 PP'!J29+'2000 250 200 15 PP'!K29)</f>
        <v>7.8301203099999856E-6</v>
      </c>
      <c r="AS29">
        <f>ABS('2000 250 200 15 PP'!F29-6*'2000 250 200 15 PP'!G29+15*'2000 250 200 15 PP'!H29-20*'2000 250 200 15 PP'!I29+15*J29-6*'2000 250 200 15 PP'!K29+'2000 250 200 15 PP'!L29)</f>
        <v>1.155431439999987E-6</v>
      </c>
      <c r="AT29">
        <f>ABS('2000 250 200 15 PP'!G29-6*'2000 250 200 15 PP'!H29+15*'2000 250 200 15 PP'!I29-20*'2000 250 200 15 PP'!J29+15*K29-6*'2000 250 200 15 PP'!L29+'2000 250 200 15 PP'!M29)</f>
        <v>2.6700432399999816E-7</v>
      </c>
      <c r="AU29">
        <f>ABS('2000 250 200 15 PP'!E29-7*'2000 250 200 15 PP'!F29+21*'2000 250 200 15 PP'!G29-35*'2000 250 200 15 PP'!H29+35*'2000 250 200 15 PP'!I29-21*'2000 250 200 15 PP'!J29+7*'2000 250 200 15 PP'!K29-'2000 250 200 15 PP'!L29)</f>
        <v>6.6746888700000562E-6</v>
      </c>
      <c r="AV29">
        <f>ABS('2000 250 200 15 PP'!F29-7*'2000 250 200 15 PP'!G29+21*'2000 250 200 15 PP'!H29-35*'2000 250 200 15 PP'!I29+35*'2000 250 200 15 PP'!J29-21*'2000 250 200 15 PP'!K29+7*'2000 250 200 15 PP'!L29-'2000 250 200 15 PP'!M29)</f>
        <v>8.8842711599998035E-7</v>
      </c>
      <c r="AW29">
        <f>ABS('2000 250 200 15 PP'!E29-8*'2000 250 200 15 PP'!F29+28*'2000 250 200 15 PP'!G29-56*'2000 250 200 15 PP'!H29+70*'2000 250 200 15 PP'!I29-56*'2000 250 200 15 PP'!J29+28*'2000 250 200 15 PP'!K29-8*'2000 250 200 15 PP'!L29+'2000 250 200 15 PP'!M29)</f>
        <v>5.7862617540000626E-6</v>
      </c>
      <c r="AX29">
        <f t="shared" si="28"/>
        <v>0.45420121714777711</v>
      </c>
      <c r="AY29">
        <f t="shared" si="28"/>
        <v>0.33821437273898652</v>
      </c>
      <c r="AZ29">
        <f t="shared" si="28"/>
        <v>0.27312170294606325</v>
      </c>
      <c r="BA29">
        <f t="shared" si="28"/>
        <v>0.23028228173043264</v>
      </c>
      <c r="BB29">
        <f t="shared" si="28"/>
        <v>0.19956306030181187</v>
      </c>
      <c r="BC29">
        <f t="shared" si="28"/>
        <v>0.17630203129891006</v>
      </c>
      <c r="BD29">
        <f t="shared" si="28"/>
        <v>0.15800318646705394</v>
      </c>
      <c r="BE29">
        <f t="shared" si="28"/>
        <v>0.14320256752477556</v>
      </c>
      <c r="BF29">
        <f t="shared" si="29"/>
        <v>0.27865245558601487</v>
      </c>
      <c r="BG29">
        <f t="shared" si="29"/>
        <v>0.1650590344192811</v>
      </c>
      <c r="BH29">
        <f t="shared" si="29"/>
        <v>0.11167317272100709</v>
      </c>
      <c r="BI29">
        <f t="shared" si="29"/>
        <v>8.1340810569367525E-2</v>
      </c>
      <c r="BJ29">
        <f t="shared" si="29"/>
        <v>6.2171440109922316E-2</v>
      </c>
      <c r="BK29">
        <f t="shared" si="29"/>
        <v>4.9184248389245962E-2</v>
      </c>
      <c r="BL29">
        <f t="shared" si="29"/>
        <v>3.9931529306896536E-2</v>
      </c>
      <c r="BM29">
        <f t="shared" si="30"/>
        <v>0.19489949523483935</v>
      </c>
      <c r="BN29">
        <f t="shared" si="30"/>
        <v>9.5625273500908228E-2</v>
      </c>
      <c r="BO29">
        <f t="shared" si="30"/>
        <v>5.5591082735644441E-2</v>
      </c>
      <c r="BP29">
        <f t="shared" si="30"/>
        <v>3.5608462559631876E-2</v>
      </c>
      <c r="BQ29">
        <f t="shared" si="30"/>
        <v>2.4328610785202365E-2</v>
      </c>
      <c r="BR29">
        <f t="shared" si="30"/>
        <v>1.7420612777904954E-2</v>
      </c>
      <c r="BS29">
        <f t="shared" si="31"/>
        <v>0.14699112503049983</v>
      </c>
      <c r="BT29">
        <f t="shared" si="31"/>
        <v>6.1430107318848584E-2</v>
      </c>
      <c r="BU29">
        <f t="shared" si="31"/>
        <v>3.1266540124206946E-2</v>
      </c>
      <c r="BV29">
        <f t="shared" si="31"/>
        <v>1.7857407151724465E-2</v>
      </c>
      <c r="BW29">
        <f t="shared" si="31"/>
        <v>1.1021676074481908E-2</v>
      </c>
      <c r="BX29">
        <f t="shared" si="32"/>
        <v>0.11646324619411673</v>
      </c>
      <c r="BY29">
        <f t="shared" si="32"/>
        <v>4.2325533108040825E-2</v>
      </c>
      <c r="BZ29">
        <f t="shared" si="32"/>
        <v>1.9137957824335847E-2</v>
      </c>
      <c r="CA29">
        <f t="shared" si="32"/>
        <v>9.8560104097710662E-3</v>
      </c>
      <c r="CB29">
        <f t="shared" si="33"/>
        <v>9.5547243370576074E-2</v>
      </c>
      <c r="CC29">
        <f t="shared" si="33"/>
        <v>3.0684467500878512E-2</v>
      </c>
      <c r="CD29">
        <f t="shared" si="33"/>
        <v>1.2469772031773473E-2</v>
      </c>
      <c r="CE29">
        <f t="shared" si="15"/>
        <v>8.0446043394337377E-2</v>
      </c>
      <c r="CF29">
        <f t="shared" si="15"/>
        <v>2.3123910061516192E-2</v>
      </c>
      <c r="CG29">
        <f t="shared" si="16"/>
        <v>6.9101220298997498E-2</v>
      </c>
      <c r="CH29" s="7">
        <v>250</v>
      </c>
      <c r="CI29" s="8">
        <v>250</v>
      </c>
      <c r="CJ29" s="8">
        <v>240</v>
      </c>
      <c r="CK29" s="8">
        <f t="shared" si="17"/>
        <v>1</v>
      </c>
      <c r="CL29" s="8">
        <f t="shared" si="18"/>
        <v>1</v>
      </c>
      <c r="CM29">
        <f t="shared" si="19"/>
        <v>0.04</v>
      </c>
      <c r="CN29">
        <f t="shared" si="24"/>
        <v>375</v>
      </c>
      <c r="CO29">
        <f t="shared" si="34"/>
        <v>500</v>
      </c>
      <c r="CP29">
        <f t="shared" si="34"/>
        <v>625</v>
      </c>
      <c r="CQ29">
        <f t="shared" si="34"/>
        <v>750</v>
      </c>
      <c r="CR29">
        <f t="shared" si="34"/>
        <v>875</v>
      </c>
      <c r="CS29">
        <f t="shared" si="34"/>
        <v>1000</v>
      </c>
      <c r="CT29">
        <f t="shared" si="34"/>
        <v>1125</v>
      </c>
      <c r="CU29">
        <f t="shared" si="34"/>
        <v>1250</v>
      </c>
      <c r="CV29">
        <f t="shared" si="26"/>
        <v>1.5</v>
      </c>
      <c r="CW29">
        <f t="shared" si="26"/>
        <v>2</v>
      </c>
      <c r="CX29">
        <f t="shared" si="26"/>
        <v>2.5</v>
      </c>
      <c r="CY29">
        <f t="shared" si="26"/>
        <v>3</v>
      </c>
      <c r="CZ29">
        <f t="shared" si="26"/>
        <v>3.5</v>
      </c>
      <c r="DA29">
        <f t="shared" si="26"/>
        <v>4</v>
      </c>
      <c r="DB29">
        <f t="shared" si="26"/>
        <v>4.5</v>
      </c>
      <c r="DC29">
        <f t="shared" si="26"/>
        <v>5</v>
      </c>
      <c r="DD29" s="11">
        <f t="shared" si="27"/>
        <v>2.6666666666666668E-2</v>
      </c>
      <c r="DE29" s="11">
        <f t="shared" si="27"/>
        <v>0.02</v>
      </c>
      <c r="DF29" s="11">
        <f t="shared" si="27"/>
        <v>1.6E-2</v>
      </c>
      <c r="DG29" s="11">
        <f t="shared" si="27"/>
        <v>1.3333333333333334E-2</v>
      </c>
      <c r="DH29" s="11">
        <f t="shared" si="27"/>
        <v>1.1428571428571429E-2</v>
      </c>
      <c r="DI29" s="11">
        <f t="shared" si="27"/>
        <v>0.01</v>
      </c>
      <c r="DJ29" s="11">
        <f t="shared" si="27"/>
        <v>8.8888888888888889E-3</v>
      </c>
      <c r="DK29" s="11">
        <f t="shared" si="27"/>
        <v>8.0000000000000002E-3</v>
      </c>
      <c r="DL29">
        <f t="shared" si="23"/>
        <v>10</v>
      </c>
      <c r="DM29">
        <f>ABS('2000 250 200 15 PP'!E29+'2000 250 200 15 PP'!F29)</f>
        <v>6.2323903000000003E-5</v>
      </c>
      <c r="DN29">
        <f>ABS('2000 250 200 15 PP'!F29+'2000 250 200 15 PP'!G29)</f>
        <v>2.5419178790000002E-5</v>
      </c>
      <c r="DO29">
        <f>ABS('2000 250 200 15 PP'!G29+'2000 250 200 15 PP'!H29)</f>
        <v>1.3213227879999999E-5</v>
      </c>
      <c r="DP29">
        <f>ABS('2000 250 200 15 PP'!H29+'2000 250 200 15 PP'!I29)</f>
        <v>7.8066706499999994E-6</v>
      </c>
      <c r="DQ29">
        <f>ABS('2000 250 200 15 PP'!I29+'2000 250 200 15 PP'!J29)</f>
        <v>5.0092678900000007E-6</v>
      </c>
      <c r="DR29">
        <f>ABS('2000 250 200 15 PP'!J29+'2000 250 200 15 PP'!K29)</f>
        <v>3.4086509699999999E-6</v>
      </c>
      <c r="DS29">
        <f>ABS('2000 250 200 15 PP'!K29+'2000 250 200 15 PP'!L29)</f>
        <v>2.4246037599999997E-6</v>
      </c>
      <c r="DT29">
        <f>ABS('2000 250 200 15 PP'!L29+'2000 250 200 15 PP'!M29)</f>
        <v>1.7857803139999999E-6</v>
      </c>
    </row>
    <row r="30" spans="1:124">
      <c r="A30">
        <f>'2000 250 200 15'!A31</f>
        <v>27</v>
      </c>
      <c r="B30">
        <f t="shared" si="7"/>
        <v>-270</v>
      </c>
      <c r="C30">
        <f>'2000 250 200 15'!B31</f>
        <v>2.2630000000000001E-2</v>
      </c>
      <c r="D30">
        <f t="shared" si="8"/>
        <v>-1.6453154460452715</v>
      </c>
      <c r="E30">
        <f>ABS('2000 250 200 15'!C164)</f>
        <v>4.5315536199999998E-5</v>
      </c>
      <c r="F30">
        <f>ABS('2000 250 200 15'!C297)</f>
        <v>1.7008104800000001E-5</v>
      </c>
      <c r="G30">
        <f>ABS('2000 250 200 15'!C430)</f>
        <v>8.4110098900000005E-6</v>
      </c>
      <c r="H30">
        <f>ABS('2000 250 200 15'!C563)</f>
        <v>4.8021978900000001E-6</v>
      </c>
      <c r="I30">
        <f>ABS('2000 250 200 15'!C696)</f>
        <v>3.0044545100000001E-6</v>
      </c>
      <c r="J30">
        <f>ABS('2000 250 200 15'!C829)</f>
        <v>2.0047970799999998E-6</v>
      </c>
      <c r="K30">
        <f>ABS('2000 250 200 15'!C962)</f>
        <v>1.40385107E-6</v>
      </c>
      <c r="L30">
        <f>ABS('2000 250 200 15'!C1095)</f>
        <v>1.02075457E-6</v>
      </c>
      <c r="M30">
        <f>ABS('2000 250 200 15'!C1228)</f>
        <v>7.6502343799999998E-7</v>
      </c>
      <c r="N30">
        <f>ABS('2000 250 200 15 PP'!E30-'2000 250 200 15 PP'!F30)</f>
        <v>2.8307431399999997E-5</v>
      </c>
      <c r="O30">
        <f>ABS('2000 250 200 15 PP'!F30-'2000 250 200 15 PP'!G30)</f>
        <v>8.5970949100000006E-6</v>
      </c>
      <c r="P30">
        <f>ABS('2000 250 200 15 PP'!G30-'2000 250 200 15 PP'!H30)</f>
        <v>3.6088120000000004E-6</v>
      </c>
      <c r="Q30">
        <f>ABS('2000 250 200 15 PP'!H30-'2000 250 200 15 PP'!I30)</f>
        <v>1.79774338E-6</v>
      </c>
      <c r="R30">
        <f>ABS('2000 250 200 15 PP'!I30-'2000 250 200 15 PP'!J30)</f>
        <v>9.9965743000000031E-7</v>
      </c>
      <c r="S30">
        <f>ABS('2000 250 200 15 PP'!J30-'2000 250 200 15 PP'!K30)</f>
        <v>6.0094600999999986E-7</v>
      </c>
      <c r="T30">
        <f>ABS('2000 250 200 15 PP'!K30-'2000 250 200 15 PP'!L30)</f>
        <v>3.8309649999999999E-7</v>
      </c>
      <c r="U30">
        <f>ABS('2000 250 200 15 PP'!L30-'2000 250 200 15 PP'!M30)</f>
        <v>2.55731132E-7</v>
      </c>
      <c r="V30">
        <f>ABS('2000 250 200 15 PP'!E30-2*'2000 250 200 15 PP'!F30+'2000 250 200 15 PP'!G30)</f>
        <v>1.9710336489999997E-5</v>
      </c>
      <c r="W30">
        <f>ABS('2000 250 200 15 PP'!F30-2*'2000 250 200 15 PP'!G30+'2000 250 200 15 PP'!H30)</f>
        <v>4.9882829100000002E-6</v>
      </c>
      <c r="X30">
        <f>ABS('2000 250 200 15 PP'!G30-2*'2000 250 200 15 PP'!H30+'2000 250 200 15 PP'!I30)</f>
        <v>1.8110686200000004E-6</v>
      </c>
      <c r="Y30">
        <f>ABS('2000 250 200 15 PP'!H30-2*'2000 250 200 15 PP'!I30+'2000 250 200 15 PP'!J30)</f>
        <v>7.9808594999999968E-7</v>
      </c>
      <c r="Z30">
        <f>ABS('2000 250 200 15 PP'!I30-2*'2000 250 200 15 PP'!J30+'2000 250 200 15 PP'!K30)</f>
        <v>3.9871142000000044E-7</v>
      </c>
      <c r="AA30">
        <f>ABS('2000 250 200 15 PP'!J30-2*'2000 250 200 15 PP'!K30+'2000 250 200 15 PP'!L30)</f>
        <v>2.1784950999999987E-7</v>
      </c>
      <c r="AB30">
        <f>ABS('2000 250 200 15 PP'!K30-2*'2000 250 200 15 PP'!L30+'2000 250 200 15 PP'!M30)</f>
        <v>1.2736536799999999E-7</v>
      </c>
      <c r="AC30">
        <f>ABS('2000 250 200 15 PP'!E30-3*'2000 250 200 15 PP'!F30+3*'2000 250 200 15 PP'!G30-'2000 250 200 15 PP'!H30)</f>
        <v>1.4722053579999997E-5</v>
      </c>
      <c r="AD30">
        <f>ABS('2000 250 200 15 PP'!F30-3*'2000 250 200 15 PP'!G30+3*'2000 250 200 15 PP'!H30-'2000 250 200 15 PP'!I30)</f>
        <v>3.1772142900000006E-6</v>
      </c>
      <c r="AE30">
        <f>ABS('2000 250 200 15 PP'!G30-3*'2000 250 200 15 PP'!H30+3*'2000 250 200 15 PP'!I30-'2000 250 200 15 PP'!J30)</f>
        <v>1.0129826699999999E-6</v>
      </c>
      <c r="AF30">
        <f>ABS('2000 250 200 15 PP'!H30-3*'2000 250 200 15 PP'!I30+3*'2000 250 200 15 PP'!J30-'2000 250 200 15 PP'!K30)</f>
        <v>3.9937452999999881E-7</v>
      </c>
      <c r="AG30">
        <f>ABS('2000 250 200 15 PP'!I30-3*'2000 250 200 15 PP'!J30+3*'2000 250 200 15 PP'!K30-'2000 250 200 15 PP'!L30)</f>
        <v>1.8086191000000099E-7</v>
      </c>
      <c r="AH30">
        <f>ABS('2000 250 200 15 PP'!J30-3*'2000 250 200 15 PP'!K30+3*'2000 250 200 15 PP'!L30-'2000 250 200 15 PP'!M30)</f>
        <v>9.0484142000000096E-8</v>
      </c>
      <c r="AI30">
        <f>ABS('2000 250 200 15 PP'!E30-4*'2000 250 200 15 PP'!F30+6*'2000 250 200 15 PP'!G30-4*'2000 250 200 15 PP'!H30+'2000 250 200 15 PP'!I30)</f>
        <v>1.1544839289999997E-5</v>
      </c>
      <c r="AJ30">
        <f>ABS('2000 250 200 15 PP'!F30-4*'2000 250 200 15 PP'!G30+6*'2000 250 200 15 PP'!H30-4*'2000 250 200 15 PP'!I30+'2000 250 200 15 PP'!J30)</f>
        <v>2.1642316200000007E-6</v>
      </c>
      <c r="AK30">
        <f>ABS('2000 250 200 15 PP'!G30-4*'2000 250 200 15 PP'!H30+6*'2000 250 200 15 PP'!I30-4*'2000 250 200 15 PP'!J30+'2000 250 200 15 PP'!K30)</f>
        <v>6.1360814000000151E-7</v>
      </c>
      <c r="AL30">
        <f>ABS('2000 250 200 15 PP'!H30-4*'2000 250 200 15 PP'!I30+6*'2000 250 200 15 PP'!J30-4*'2000 250 200 15 PP'!K30+'2000 250 200 15 PP'!L30)</f>
        <v>2.1851261999999782E-7</v>
      </c>
      <c r="AM30">
        <f>ABS('2000 250 200 15 PP'!I30-4*'2000 250 200 15 PP'!J30+6*'2000 250 200 15 PP'!K30-4*'2000 250 200 15 PP'!L30+'2000 250 200 15 PP'!M30)</f>
        <v>9.0377768000000684E-8</v>
      </c>
      <c r="AN30">
        <f>ABS('2000 250 200 15 PP'!E30-5*'2000 250 200 15 PP'!F30+10*'2000 250 200 15 PP'!G30-10*'2000 250 200 15 PP'!H30+5*'2000 250 200 15 PP'!I30-'2000 250 200 15 PP'!J30)</f>
        <v>9.3806076700000056E-6</v>
      </c>
      <c r="AO30">
        <f>ABS('2000 250 200 15 PP'!F30-5*'2000 250 200 15 PP'!G30+10*'2000 250 200 15 PP'!H30-10*'2000 250 200 15 PP'!I30+5*'2000 250 200 15 PP'!J30-'2000 250 200 15 PP'!K30)</f>
        <v>1.5506234799999929E-6</v>
      </c>
      <c r="AP30">
        <f>ABS('2000 250 200 15 PP'!G30-5*'2000 250 200 15 PP'!H30+10*'2000 250 200 15 PP'!I30-10*'2000 250 200 15 PP'!J30+5*'2000 250 200 15 PP'!K30-'2000 250 200 15 PP'!L30)</f>
        <v>3.9509552000000284E-7</v>
      </c>
      <c r="AQ30">
        <f>ABS('2000 250 200 15 PP'!H30-5*'2000 250 200 15 PP'!I30+10*'2000 250 200 15 PP'!J30-10*'2000 250 200 15 PP'!K30+5*'2000 250 200 15 PP'!L30-'2000 250 200 15 PP'!M30)</f>
        <v>1.2813485199999777E-7</v>
      </c>
      <c r="AR30">
        <f>ABS('2000 250 200 15 PP'!E30-6*'2000 250 200 15 PP'!F30+15*'2000 250 200 15 PP'!G30-20*'2000 250 200 15 PP'!H30+15*I30-6*'2000 250 200 15 PP'!J30+'2000 250 200 15 PP'!K30)</f>
        <v>7.8299841899999907E-6</v>
      </c>
      <c r="AS30">
        <f>ABS('2000 250 200 15 PP'!F30-6*'2000 250 200 15 PP'!G30+15*'2000 250 200 15 PP'!H30-20*'2000 250 200 15 PP'!I30+15*J30-6*'2000 250 200 15 PP'!K30+'2000 250 200 15 PP'!L30)</f>
        <v>1.1555279599999968E-6</v>
      </c>
      <c r="AT30">
        <f>ABS('2000 250 200 15 PP'!G30-6*'2000 250 200 15 PP'!H30+15*'2000 250 200 15 PP'!I30-20*'2000 250 200 15 PP'!J30+15*K30-6*'2000 250 200 15 PP'!L30+'2000 250 200 15 PP'!M30)</f>
        <v>2.6696066799999766E-7</v>
      </c>
      <c r="AU30">
        <f>ABS('2000 250 200 15 PP'!E30-7*'2000 250 200 15 PP'!F30+21*'2000 250 200 15 PP'!G30-35*'2000 250 200 15 PP'!H30+35*'2000 250 200 15 PP'!I30-21*'2000 250 200 15 PP'!J30+7*'2000 250 200 15 PP'!K30-'2000 250 200 15 PP'!L30)</f>
        <v>6.6744562299999907E-6</v>
      </c>
      <c r="AV30">
        <f>ABS('2000 250 200 15 PP'!F30-7*'2000 250 200 15 PP'!G30+21*'2000 250 200 15 PP'!H30-35*'2000 250 200 15 PP'!I30+35*'2000 250 200 15 PP'!J30-21*'2000 250 200 15 PP'!K30+7*'2000 250 200 15 PP'!L30-'2000 250 200 15 PP'!M30)</f>
        <v>8.8856729199999893E-7</v>
      </c>
      <c r="AW30">
        <f>ABS('2000 250 200 15 PP'!E30-8*'2000 250 200 15 PP'!F30+28*'2000 250 200 15 PP'!G30-56*'2000 250 200 15 PP'!H30+70*'2000 250 200 15 PP'!I30-56*'2000 250 200 15 PP'!J30+28*'2000 250 200 15 PP'!K30-8*'2000 250 200 15 PP'!L30+'2000 250 200 15 PP'!M30)</f>
        <v>5.785888937999985E-6</v>
      </c>
      <c r="AX30">
        <f t="shared" si="28"/>
        <v>0.4542005400486791</v>
      </c>
      <c r="AY30">
        <f t="shared" si="28"/>
        <v>0.33821378182703343</v>
      </c>
      <c r="AZ30">
        <f t="shared" si="28"/>
        <v>0.27312156594271014</v>
      </c>
      <c r="BA30">
        <f t="shared" si="28"/>
        <v>0.23028351819532789</v>
      </c>
      <c r="BB30">
        <f t="shared" si="28"/>
        <v>0.19956223240925303</v>
      </c>
      <c r="BC30">
        <f t="shared" si="28"/>
        <v>0.1763003934565672</v>
      </c>
      <c r="BD30">
        <f t="shared" si="28"/>
        <v>0.15800363311866256</v>
      </c>
      <c r="BE30">
        <f t="shared" si="28"/>
        <v>0.1432043237481733</v>
      </c>
      <c r="BF30">
        <f t="shared" si="29"/>
        <v>0.27865178158087883</v>
      </c>
      <c r="BG30">
        <f t="shared" si="29"/>
        <v>0.1650584466440802</v>
      </c>
      <c r="BH30">
        <f t="shared" si="29"/>
        <v>0.111672606545564</v>
      </c>
      <c r="BI30">
        <f t="shared" si="29"/>
        <v>8.1342308455732856E-2</v>
      </c>
      <c r="BJ30">
        <f t="shared" si="29"/>
        <v>6.2171376498750826E-2</v>
      </c>
      <c r="BK30">
        <f t="shared" si="29"/>
        <v>4.9182592726632876E-2</v>
      </c>
      <c r="BL30">
        <f t="shared" si="29"/>
        <v>3.9931090695932009E-2</v>
      </c>
      <c r="BM30">
        <f t="shared" si="30"/>
        <v>0.19489896411852936</v>
      </c>
      <c r="BN30">
        <f t="shared" si="30"/>
        <v>9.5625009390866725E-2</v>
      </c>
      <c r="BO30">
        <f t="shared" si="30"/>
        <v>5.5589788921011046E-2</v>
      </c>
      <c r="BP30">
        <f t="shared" si="30"/>
        <v>3.5609792909205525E-2</v>
      </c>
      <c r="BQ30">
        <f t="shared" si="30"/>
        <v>2.4329483927955527E-2</v>
      </c>
      <c r="BR30">
        <f t="shared" si="30"/>
        <v>1.7419468339278314E-2</v>
      </c>
      <c r="BS30">
        <f t="shared" si="31"/>
        <v>0.14699067632443913</v>
      </c>
      <c r="BT30">
        <f t="shared" si="31"/>
        <v>6.1430512709271794E-2</v>
      </c>
      <c r="BU30">
        <f t="shared" si="31"/>
        <v>3.12645691545477E-2</v>
      </c>
      <c r="BV30">
        <f t="shared" si="31"/>
        <v>1.7858093793876095E-2</v>
      </c>
      <c r="BW30">
        <f t="shared" si="31"/>
        <v>1.1023183731987046E-2</v>
      </c>
      <c r="BX30">
        <f t="shared" si="32"/>
        <v>0.11646259256387145</v>
      </c>
      <c r="BY30">
        <f t="shared" si="32"/>
        <v>4.2326961406140153E-2</v>
      </c>
      <c r="BZ30">
        <f t="shared" si="32"/>
        <v>1.9135674722225465E-2</v>
      </c>
      <c r="CA30">
        <f t="shared" si="32"/>
        <v>9.855709388137809E-3</v>
      </c>
      <c r="CB30">
        <f t="shared" si="33"/>
        <v>9.5545928367422484E-2</v>
      </c>
      <c r="CC30">
        <f t="shared" si="33"/>
        <v>3.0687099960790127E-2</v>
      </c>
      <c r="CD30">
        <f t="shared" si="33"/>
        <v>1.2467754775454105E-2</v>
      </c>
      <c r="CE30">
        <f t="shared" si="15"/>
        <v>8.0443527010551838E-2</v>
      </c>
      <c r="CF30">
        <f t="shared" si="15"/>
        <v>2.3127611208625401E-2</v>
      </c>
      <c r="CG30">
        <f t="shared" si="16"/>
        <v>6.9097014812452659E-2</v>
      </c>
      <c r="CH30" s="7">
        <v>250</v>
      </c>
      <c r="CI30" s="8">
        <v>250</v>
      </c>
      <c r="CJ30" s="8">
        <v>240</v>
      </c>
      <c r="CK30" s="8">
        <f t="shared" si="17"/>
        <v>1</v>
      </c>
      <c r="CL30" s="8">
        <f t="shared" si="18"/>
        <v>1</v>
      </c>
      <c r="CM30">
        <f t="shared" si="19"/>
        <v>0.04</v>
      </c>
      <c r="CN30">
        <f t="shared" si="24"/>
        <v>375</v>
      </c>
      <c r="CO30">
        <f t="shared" si="34"/>
        <v>500</v>
      </c>
      <c r="CP30">
        <f t="shared" si="34"/>
        <v>625</v>
      </c>
      <c r="CQ30">
        <f t="shared" si="34"/>
        <v>750</v>
      </c>
      <c r="CR30">
        <f t="shared" si="34"/>
        <v>875</v>
      </c>
      <c r="CS30">
        <f t="shared" si="34"/>
        <v>1000</v>
      </c>
      <c r="CT30">
        <f t="shared" si="34"/>
        <v>1125</v>
      </c>
      <c r="CU30">
        <f t="shared" si="34"/>
        <v>1250</v>
      </c>
      <c r="CV30">
        <f t="shared" si="26"/>
        <v>1.5</v>
      </c>
      <c r="CW30">
        <f t="shared" si="26"/>
        <v>2</v>
      </c>
      <c r="CX30">
        <f t="shared" si="26"/>
        <v>2.5</v>
      </c>
      <c r="CY30">
        <f t="shared" si="26"/>
        <v>3</v>
      </c>
      <c r="CZ30">
        <f t="shared" si="26"/>
        <v>3.5</v>
      </c>
      <c r="DA30">
        <f t="shared" si="26"/>
        <v>4</v>
      </c>
      <c r="DB30">
        <f t="shared" si="26"/>
        <v>4.5</v>
      </c>
      <c r="DC30">
        <f t="shared" si="26"/>
        <v>5</v>
      </c>
      <c r="DD30" s="11">
        <f t="shared" si="27"/>
        <v>2.6666666666666668E-2</v>
      </c>
      <c r="DE30" s="11">
        <f t="shared" si="27"/>
        <v>0.02</v>
      </c>
      <c r="DF30" s="11">
        <f t="shared" si="27"/>
        <v>1.6E-2</v>
      </c>
      <c r="DG30" s="11">
        <f t="shared" si="27"/>
        <v>1.3333333333333334E-2</v>
      </c>
      <c r="DH30" s="11">
        <f t="shared" si="27"/>
        <v>1.1428571428571429E-2</v>
      </c>
      <c r="DI30" s="11">
        <f t="shared" si="27"/>
        <v>0.01</v>
      </c>
      <c r="DJ30" s="11">
        <f t="shared" si="27"/>
        <v>8.8888888888888889E-3</v>
      </c>
      <c r="DK30" s="11">
        <f t="shared" si="27"/>
        <v>8.0000000000000002E-3</v>
      </c>
      <c r="DL30">
        <f t="shared" si="23"/>
        <v>10</v>
      </c>
      <c r="DM30">
        <f>ABS('2000 250 200 15 PP'!E30+'2000 250 200 15 PP'!F30)</f>
        <v>6.2323640999999993E-5</v>
      </c>
      <c r="DN30">
        <f>ABS('2000 250 200 15 PP'!F30+'2000 250 200 15 PP'!G30)</f>
        <v>2.5419114690000002E-5</v>
      </c>
      <c r="DO30">
        <f>ABS('2000 250 200 15 PP'!G30+'2000 250 200 15 PP'!H30)</f>
        <v>1.321320778E-5</v>
      </c>
      <c r="DP30">
        <f>ABS('2000 250 200 15 PP'!H30+'2000 250 200 15 PP'!I30)</f>
        <v>7.8066523999999994E-6</v>
      </c>
      <c r="DQ30">
        <f>ABS('2000 250 200 15 PP'!I30+'2000 250 200 15 PP'!J30)</f>
        <v>5.0092515900000004E-6</v>
      </c>
      <c r="DR30">
        <f>ABS('2000 250 200 15 PP'!J30+'2000 250 200 15 PP'!K30)</f>
        <v>3.4086481499999998E-6</v>
      </c>
      <c r="DS30">
        <f>ABS('2000 250 200 15 PP'!K30+'2000 250 200 15 PP'!L30)</f>
        <v>2.4246056399999998E-6</v>
      </c>
      <c r="DT30">
        <f>ABS('2000 250 200 15 PP'!L30+'2000 250 200 15 PP'!M30)</f>
        <v>1.785778008E-6</v>
      </c>
    </row>
    <row r="31" spans="1:124">
      <c r="A31">
        <f>'2000 250 200 15'!A32</f>
        <v>28</v>
      </c>
      <c r="B31">
        <f t="shared" si="7"/>
        <v>-280</v>
      </c>
      <c r="C31">
        <f>'2000 250 200 15'!B32</f>
        <v>2.5399999999999999E-2</v>
      </c>
      <c r="D31">
        <f t="shared" si="8"/>
        <v>-1.5951662833800619</v>
      </c>
      <c r="E31">
        <f>ABS('2000 250 200 15'!C165)</f>
        <v>4.53151175E-5</v>
      </c>
      <c r="F31">
        <f>ABS('2000 250 200 15'!C298)</f>
        <v>1.7007989700000002E-5</v>
      </c>
      <c r="G31">
        <f>ABS('2000 250 200 15'!C431)</f>
        <v>8.4109634500000006E-6</v>
      </c>
      <c r="H31">
        <f>ABS('2000 250 200 15'!C564)</f>
        <v>4.80217888E-6</v>
      </c>
      <c r="I31">
        <f>ABS('2000 250 200 15'!C697)</f>
        <v>3.0044369900000001E-6</v>
      </c>
      <c r="J31">
        <f>ABS('2000 250 200 15'!C830)</f>
        <v>2.0047858E-6</v>
      </c>
      <c r="K31">
        <f>ABS('2000 250 200 15'!C963)</f>
        <v>1.4038477199999999E-6</v>
      </c>
      <c r="L31">
        <f>ABS('2000 250 200 15'!C1096)</f>
        <v>1.02075219E-6</v>
      </c>
      <c r="M31">
        <f>ABS('2000 250 200 15'!C1229)</f>
        <v>7.6501948000000002E-7</v>
      </c>
      <c r="N31">
        <f>ABS('2000 250 200 15 PP'!E31-'2000 250 200 15 PP'!F31)</f>
        <v>2.8307127799999999E-5</v>
      </c>
      <c r="O31">
        <f>ABS('2000 250 200 15 PP'!F31-'2000 250 200 15 PP'!G31)</f>
        <v>8.597026250000001E-6</v>
      </c>
      <c r="P31">
        <f>ABS('2000 250 200 15 PP'!G31-'2000 250 200 15 PP'!H31)</f>
        <v>3.6087845700000006E-6</v>
      </c>
      <c r="Q31">
        <f>ABS('2000 250 200 15 PP'!H31-'2000 250 200 15 PP'!I31)</f>
        <v>1.7977418899999999E-6</v>
      </c>
      <c r="R31">
        <f>ABS('2000 250 200 15 PP'!I31-'2000 250 200 15 PP'!J31)</f>
        <v>9.9965119000000012E-7</v>
      </c>
      <c r="S31">
        <f>ABS('2000 250 200 15 PP'!J31-'2000 250 200 15 PP'!K31)</f>
        <v>6.0093808000000011E-7</v>
      </c>
      <c r="T31">
        <f>ABS('2000 250 200 15 PP'!K31-'2000 250 200 15 PP'!L31)</f>
        <v>3.8309552999999986E-7</v>
      </c>
      <c r="U31">
        <f>ABS('2000 250 200 15 PP'!L31-'2000 250 200 15 PP'!M31)</f>
        <v>2.5573271000000001E-7</v>
      </c>
      <c r="V31">
        <f>ABS('2000 250 200 15 PP'!E31-2*'2000 250 200 15 PP'!F31+'2000 250 200 15 PP'!G31)</f>
        <v>1.9710101549999996E-5</v>
      </c>
      <c r="W31">
        <f>ABS('2000 250 200 15 PP'!F31-2*'2000 250 200 15 PP'!G31+'2000 250 200 15 PP'!H31)</f>
        <v>4.9882416800000004E-6</v>
      </c>
      <c r="X31">
        <f>ABS('2000 250 200 15 PP'!G31-2*'2000 250 200 15 PP'!H31+'2000 250 200 15 PP'!I31)</f>
        <v>1.8110426800000008E-6</v>
      </c>
      <c r="Y31">
        <f>ABS('2000 250 200 15 PP'!H31-2*'2000 250 200 15 PP'!I31+'2000 250 200 15 PP'!J31)</f>
        <v>7.9809069999999975E-7</v>
      </c>
      <c r="Z31">
        <f>ABS('2000 250 200 15 PP'!I31-2*'2000 250 200 15 PP'!J31+'2000 250 200 15 PP'!K31)</f>
        <v>3.9871311000000001E-7</v>
      </c>
      <c r="AA31">
        <f>ABS('2000 250 200 15 PP'!J31-2*'2000 250 200 15 PP'!K31+'2000 250 200 15 PP'!L31)</f>
        <v>2.1784255000000025E-7</v>
      </c>
      <c r="AB31">
        <f>ABS('2000 250 200 15 PP'!K31-2*'2000 250 200 15 PP'!L31+'2000 250 200 15 PP'!M31)</f>
        <v>1.2736281999999985E-7</v>
      </c>
      <c r="AC31">
        <f>ABS('2000 250 200 15 PP'!E31-3*'2000 250 200 15 PP'!F31+3*'2000 250 200 15 PP'!G31-'2000 250 200 15 PP'!H31)</f>
        <v>1.4721859869999998E-5</v>
      </c>
      <c r="AD31">
        <f>ABS('2000 250 200 15 PP'!F31-3*'2000 250 200 15 PP'!G31+3*'2000 250 200 15 PP'!H31-'2000 250 200 15 PP'!I31)</f>
        <v>3.1771989999999971E-6</v>
      </c>
      <c r="AE31">
        <f>ABS('2000 250 200 15 PP'!G31-3*'2000 250 200 15 PP'!H31+3*'2000 250 200 15 PP'!I31-'2000 250 200 15 PP'!J31)</f>
        <v>1.0129519800000027E-6</v>
      </c>
      <c r="AF31">
        <f>ABS('2000 250 200 15 PP'!H31-3*'2000 250 200 15 PP'!I31+3*'2000 250 200 15 PP'!J31-'2000 250 200 15 PP'!K31)</f>
        <v>3.993775899999989E-7</v>
      </c>
      <c r="AG31">
        <f>ABS('2000 250 200 15 PP'!I31-3*'2000 250 200 15 PP'!J31+3*'2000 250 200 15 PP'!K31-'2000 250 200 15 PP'!L31)</f>
        <v>1.8087056000000018E-7</v>
      </c>
      <c r="AH31">
        <f>ABS('2000 250 200 15 PP'!J31-3*'2000 250 200 15 PP'!K31+3*'2000 250 200 15 PP'!L31-'2000 250 200 15 PP'!M31)</f>
        <v>9.0479729999999974E-8</v>
      </c>
      <c r="AI31">
        <f>ABS('2000 250 200 15 PP'!E31-4*'2000 250 200 15 PP'!F31+6*'2000 250 200 15 PP'!G31-4*'2000 250 200 15 PP'!H31+'2000 250 200 15 PP'!I31)</f>
        <v>1.154466087E-5</v>
      </c>
      <c r="AJ31">
        <f>ABS('2000 250 200 15 PP'!F31-4*'2000 250 200 15 PP'!G31+6*'2000 250 200 15 PP'!H31-4*'2000 250 200 15 PP'!I31+'2000 250 200 15 PP'!J31)</f>
        <v>2.1642470199999969E-6</v>
      </c>
      <c r="AK31">
        <f>ABS('2000 250 200 15 PP'!G31-4*'2000 250 200 15 PP'!H31+6*'2000 250 200 15 PP'!I31-4*'2000 250 200 15 PP'!J31+'2000 250 200 15 PP'!K31)</f>
        <v>6.1357439000000296E-7</v>
      </c>
      <c r="AL31">
        <f>ABS('2000 250 200 15 PP'!H31-4*'2000 250 200 15 PP'!I31+6*'2000 250 200 15 PP'!J31-4*'2000 250 200 15 PP'!K31+'2000 250 200 15 PP'!L31)</f>
        <v>2.1850702999999999E-7</v>
      </c>
      <c r="AM31">
        <f>ABS('2000 250 200 15 PP'!I31-4*'2000 250 200 15 PP'!J31+6*'2000 250 200 15 PP'!K31-4*'2000 250 200 15 PP'!L31+'2000 250 200 15 PP'!M31)</f>
        <v>9.0390830000000209E-8</v>
      </c>
      <c r="AN31">
        <f>ABS('2000 250 200 15 PP'!E31-5*'2000 250 200 15 PP'!F31+10*'2000 250 200 15 PP'!G31-10*'2000 250 200 15 PP'!H31+5*'2000 250 200 15 PP'!I31-'2000 250 200 15 PP'!J31)</f>
        <v>9.3804138500000001E-6</v>
      </c>
      <c r="AO31">
        <f>ABS('2000 250 200 15 PP'!F31-5*'2000 250 200 15 PP'!G31+10*'2000 250 200 15 PP'!H31-10*'2000 250 200 15 PP'!I31+5*'2000 250 200 15 PP'!J31-'2000 250 200 15 PP'!K31)</f>
        <v>1.5506726300000024E-6</v>
      </c>
      <c r="AP31">
        <f>ABS('2000 250 200 15 PP'!G31-5*'2000 250 200 15 PP'!H31+10*'2000 250 200 15 PP'!I31-10*'2000 250 200 15 PP'!J31+5*'2000 250 200 15 PP'!K31-'2000 250 200 15 PP'!L31)</f>
        <v>3.9506735999999662E-7</v>
      </c>
      <c r="AQ31">
        <f>ABS('2000 250 200 15 PP'!H31-5*'2000 250 200 15 PP'!I31+10*'2000 250 200 15 PP'!J31-10*'2000 250 200 15 PP'!K31+5*'2000 250 200 15 PP'!L31-'2000 250 200 15 PP'!M31)</f>
        <v>1.2811620000000317E-7</v>
      </c>
      <c r="AR31">
        <f>ABS('2000 250 200 15 PP'!E31-6*'2000 250 200 15 PP'!F31+15*'2000 250 200 15 PP'!G31-20*'2000 250 200 15 PP'!H31+15*I31-6*'2000 250 200 15 PP'!J31+'2000 250 200 15 PP'!K31)</f>
        <v>7.8297412200000074E-6</v>
      </c>
      <c r="AS31">
        <f>ABS('2000 250 200 15 PP'!F31-6*'2000 250 200 15 PP'!G31+15*'2000 250 200 15 PP'!H31-20*'2000 250 200 15 PP'!I31+15*J31-6*'2000 250 200 15 PP'!K31+'2000 250 200 15 PP'!L31)</f>
        <v>1.155605269999991E-6</v>
      </c>
      <c r="AT31">
        <f>ABS('2000 250 200 15 PP'!G31-6*'2000 250 200 15 PP'!H31+15*'2000 250 200 15 PP'!I31-20*'2000 250 200 15 PP'!J31+15*K31-6*'2000 250 200 15 PP'!L31+'2000 250 200 15 PP'!M31)</f>
        <v>2.6695116000000023E-7</v>
      </c>
      <c r="AU31">
        <f>ABS('2000 250 200 15 PP'!E31-7*'2000 250 200 15 PP'!F31+21*'2000 250 200 15 PP'!G31-35*'2000 250 200 15 PP'!H31+35*'2000 250 200 15 PP'!I31-21*'2000 250 200 15 PP'!J31+7*'2000 250 200 15 PP'!K31-'2000 250 200 15 PP'!L31)</f>
        <v>6.6741359500000131E-6</v>
      </c>
      <c r="AV31">
        <f>ABS('2000 250 200 15 PP'!F31-7*'2000 250 200 15 PP'!G31+21*'2000 250 200 15 PP'!H31-35*'2000 250 200 15 PP'!I31+35*'2000 250 200 15 PP'!J31-21*'2000 250 200 15 PP'!K31+7*'2000 250 200 15 PP'!L31-'2000 250 200 15 PP'!M31)</f>
        <v>8.8865410999999411E-7</v>
      </c>
      <c r="AW31">
        <f>ABS('2000 250 200 15 PP'!E31-8*'2000 250 200 15 PP'!F31+28*'2000 250 200 15 PP'!G31-56*'2000 250 200 15 PP'!H31+70*'2000 250 200 15 PP'!I31-56*'2000 250 200 15 PP'!J31+28*'2000 250 200 15 PP'!K31-8*'2000 250 200 15 PP'!L31+'2000 250 200 15 PP'!M31)</f>
        <v>5.7854818399999933E-6</v>
      </c>
      <c r="AX31">
        <f t="shared" si="28"/>
        <v>0.45419955890774333</v>
      </c>
      <c r="AY31">
        <f t="shared" si="28"/>
        <v>0.33821323007552734</v>
      </c>
      <c r="AZ31">
        <f t="shared" si="28"/>
        <v>0.27312084286009508</v>
      </c>
      <c r="BA31">
        <f t="shared" si="28"/>
        <v>0.23028440491206081</v>
      </c>
      <c r="BB31">
        <f t="shared" si="28"/>
        <v>0.19956213406910578</v>
      </c>
      <c r="BC31">
        <f t="shared" si="28"/>
        <v>0.1762988236998855</v>
      </c>
      <c r="BD31">
        <f t="shared" si="28"/>
        <v>0.15800360645893113</v>
      </c>
      <c r="BE31">
        <f t="shared" si="28"/>
        <v>0.14320571565568627</v>
      </c>
      <c r="BF31">
        <f t="shared" si="29"/>
        <v>0.27865074594006833</v>
      </c>
      <c r="BG31">
        <f t="shared" si="29"/>
        <v>0.16505806847500809</v>
      </c>
      <c r="BH31">
        <f t="shared" si="29"/>
        <v>0.11167157836968734</v>
      </c>
      <c r="BI31">
        <f t="shared" si="29"/>
        <v>8.1343188959462895E-2</v>
      </c>
      <c r="BJ31">
        <f t="shared" si="29"/>
        <v>6.2171951700559107E-2</v>
      </c>
      <c r="BK31">
        <f t="shared" si="29"/>
        <v>4.9181210276672931E-2</v>
      </c>
      <c r="BL31">
        <f t="shared" si="29"/>
        <v>3.993041313935574E-2</v>
      </c>
      <c r="BM31">
        <f t="shared" si="30"/>
        <v>0.19489794584192399</v>
      </c>
      <c r="BN31">
        <f t="shared" si="30"/>
        <v>9.562511925943222E-2</v>
      </c>
      <c r="BO31">
        <f t="shared" si="30"/>
        <v>5.5588392249271472E-2</v>
      </c>
      <c r="BP31">
        <f t="shared" si="30"/>
        <v>3.5610228191278674E-2</v>
      </c>
      <c r="BQ31">
        <f t="shared" si="30"/>
        <v>2.4330760538585374E-2</v>
      </c>
      <c r="BR31">
        <f t="shared" si="30"/>
        <v>1.7418689280186857E-2</v>
      </c>
      <c r="BS31">
        <f t="shared" si="31"/>
        <v>0.14698955893465751</v>
      </c>
      <c r="BT31">
        <f t="shared" si="31"/>
        <v>6.1431314872008341E-2</v>
      </c>
      <c r="BU31">
        <f t="shared" si="31"/>
        <v>3.1263004992460021E-2</v>
      </c>
      <c r="BV31">
        <f t="shared" si="31"/>
        <v>1.7857715085388214E-2</v>
      </c>
      <c r="BW31">
        <f t="shared" si="31"/>
        <v>1.1024828630132285E-2</v>
      </c>
      <c r="BX31">
        <f t="shared" si="32"/>
        <v>0.11646109433355173</v>
      </c>
      <c r="BY31">
        <f t="shared" si="32"/>
        <v>4.2328548800997116E-2</v>
      </c>
      <c r="BZ31">
        <f t="shared" si="32"/>
        <v>1.9134403503176592E-2</v>
      </c>
      <c r="CA31">
        <f t="shared" si="32"/>
        <v>9.8543183192107819E-3</v>
      </c>
      <c r="CB31">
        <f t="shared" si="33"/>
        <v>9.5543699644832433E-2</v>
      </c>
      <c r="CC31">
        <f t="shared" si="33"/>
        <v>3.0689328357612157E-2</v>
      </c>
      <c r="CD31">
        <f t="shared" si="33"/>
        <v>1.2467371246010685E-2</v>
      </c>
      <c r="CE31">
        <f t="shared" si="15"/>
        <v>8.0440281304067662E-2</v>
      </c>
      <c r="CF31">
        <f t="shared" si="15"/>
        <v>2.3130002772586301E-2</v>
      </c>
      <c r="CG31">
        <f t="shared" si="16"/>
        <v>6.9092679327764639E-2</v>
      </c>
      <c r="CH31" s="7">
        <v>250</v>
      </c>
      <c r="CI31" s="8">
        <v>250</v>
      </c>
      <c r="CJ31" s="8">
        <v>240</v>
      </c>
      <c r="CK31" s="8">
        <f t="shared" si="17"/>
        <v>1</v>
      </c>
      <c r="CL31" s="8">
        <f t="shared" si="18"/>
        <v>1</v>
      </c>
      <c r="CM31">
        <f t="shared" si="19"/>
        <v>0.04</v>
      </c>
      <c r="CN31">
        <f t="shared" si="24"/>
        <v>375</v>
      </c>
      <c r="CO31">
        <f t="shared" si="34"/>
        <v>500</v>
      </c>
      <c r="CP31">
        <f t="shared" si="34"/>
        <v>625</v>
      </c>
      <c r="CQ31">
        <f t="shared" si="34"/>
        <v>750</v>
      </c>
      <c r="CR31">
        <f t="shared" si="34"/>
        <v>875</v>
      </c>
      <c r="CS31">
        <f t="shared" si="34"/>
        <v>1000</v>
      </c>
      <c r="CT31">
        <f t="shared" si="34"/>
        <v>1125</v>
      </c>
      <c r="CU31">
        <f t="shared" si="34"/>
        <v>1250</v>
      </c>
      <c r="CV31">
        <f t="shared" si="26"/>
        <v>1.5</v>
      </c>
      <c r="CW31">
        <f t="shared" si="26"/>
        <v>2</v>
      </c>
      <c r="CX31">
        <f t="shared" si="26"/>
        <v>2.5</v>
      </c>
      <c r="CY31">
        <f t="shared" si="26"/>
        <v>3</v>
      </c>
      <c r="CZ31">
        <f t="shared" si="26"/>
        <v>3.5</v>
      </c>
      <c r="DA31">
        <f t="shared" si="26"/>
        <v>4</v>
      </c>
      <c r="DB31">
        <f t="shared" si="26"/>
        <v>4.5</v>
      </c>
      <c r="DC31">
        <f t="shared" si="26"/>
        <v>5</v>
      </c>
      <c r="DD31" s="11">
        <f t="shared" si="27"/>
        <v>2.6666666666666668E-2</v>
      </c>
      <c r="DE31" s="11">
        <f t="shared" si="27"/>
        <v>0.02</v>
      </c>
      <c r="DF31" s="11">
        <f t="shared" si="27"/>
        <v>1.6E-2</v>
      </c>
      <c r="DG31" s="11">
        <f t="shared" si="27"/>
        <v>1.3333333333333334E-2</v>
      </c>
      <c r="DH31" s="11">
        <f t="shared" si="27"/>
        <v>1.1428571428571429E-2</v>
      </c>
      <c r="DI31" s="11">
        <f t="shared" si="27"/>
        <v>0.01</v>
      </c>
      <c r="DJ31" s="11">
        <f t="shared" si="27"/>
        <v>8.8888888888888889E-3</v>
      </c>
      <c r="DK31" s="11">
        <f t="shared" si="27"/>
        <v>8.0000000000000002E-3</v>
      </c>
      <c r="DL31">
        <f t="shared" si="23"/>
        <v>10</v>
      </c>
      <c r="DM31">
        <f>ABS('2000 250 200 15 PP'!E31+'2000 250 200 15 PP'!F31)</f>
        <v>6.2323107199999995E-5</v>
      </c>
      <c r="DN31">
        <f>ABS('2000 250 200 15 PP'!F31+'2000 250 200 15 PP'!G31)</f>
        <v>2.5418953150000001E-5</v>
      </c>
      <c r="DO31">
        <f>ABS('2000 250 200 15 PP'!G31+'2000 250 200 15 PP'!H31)</f>
        <v>1.321314233E-5</v>
      </c>
      <c r="DP31">
        <f>ABS('2000 250 200 15 PP'!H31+'2000 250 200 15 PP'!I31)</f>
        <v>7.8066158700000001E-6</v>
      </c>
      <c r="DQ31">
        <f>ABS('2000 250 200 15 PP'!I31+'2000 250 200 15 PP'!J31)</f>
        <v>5.0092227900000001E-6</v>
      </c>
      <c r="DR31">
        <f>ABS('2000 250 200 15 PP'!J31+'2000 250 200 15 PP'!K31)</f>
        <v>3.4086335199999999E-6</v>
      </c>
      <c r="DS31">
        <f>ABS('2000 250 200 15 PP'!K31+'2000 250 200 15 PP'!L31)</f>
        <v>2.4245999099999999E-6</v>
      </c>
      <c r="DT31">
        <f>ABS('2000 250 200 15 PP'!L31+'2000 250 200 15 PP'!M31)</f>
        <v>1.7857716700000001E-6</v>
      </c>
    </row>
    <row r="32" spans="1:124">
      <c r="A32">
        <f>'2000 250 200 15'!A33</f>
        <v>29</v>
      </c>
      <c r="B32">
        <f t="shared" si="7"/>
        <v>-290</v>
      </c>
      <c r="C32">
        <f>'2000 250 200 15'!B33</f>
        <v>2.8510000000000001E-2</v>
      </c>
      <c r="D32">
        <f t="shared" si="8"/>
        <v>-1.5450027826905399</v>
      </c>
      <c r="E32">
        <f>ABS('2000 250 200 15'!C166)</f>
        <v>4.5314243900000003E-5</v>
      </c>
      <c r="F32">
        <f>ABS('2000 250 200 15'!C299)</f>
        <v>1.70077382E-5</v>
      </c>
      <c r="G32">
        <f>ABS('2000 250 200 15'!C432)</f>
        <v>8.4108510000000004E-6</v>
      </c>
      <c r="H32">
        <f>ABS('2000 250 200 15'!C565)</f>
        <v>4.8021273700000001E-6</v>
      </c>
      <c r="I32">
        <f>ABS('2000 250 200 15'!C698)</f>
        <v>3.00440618E-6</v>
      </c>
      <c r="J32">
        <f>ABS('2000 250 200 15'!C831)</f>
        <v>2.0047622900000001E-6</v>
      </c>
      <c r="K32">
        <f>ABS('2000 250 200 15'!C964)</f>
        <v>1.40383303E-6</v>
      </c>
      <c r="L32">
        <f>ABS('2000 250 200 15'!C1097)</f>
        <v>1.02074283E-6</v>
      </c>
      <c r="M32">
        <f>ABS('2000 250 200 15'!C1230)</f>
        <v>7.6501234099999996E-7</v>
      </c>
      <c r="N32">
        <f>ABS('2000 250 200 15 PP'!E32-'2000 250 200 15 PP'!F32)</f>
        <v>2.8306505700000002E-5</v>
      </c>
      <c r="O32">
        <f>ABS('2000 250 200 15 PP'!F32-'2000 250 200 15 PP'!G32)</f>
        <v>8.5968872E-6</v>
      </c>
      <c r="P32">
        <f>ABS('2000 250 200 15 PP'!G32-'2000 250 200 15 PP'!H32)</f>
        <v>3.6087236300000002E-6</v>
      </c>
      <c r="Q32">
        <f>ABS('2000 250 200 15 PP'!H32-'2000 250 200 15 PP'!I32)</f>
        <v>1.7977211900000002E-6</v>
      </c>
      <c r="R32">
        <f>ABS('2000 250 200 15 PP'!I32-'2000 250 200 15 PP'!J32)</f>
        <v>9.9964388999999989E-7</v>
      </c>
      <c r="S32">
        <f>ABS('2000 250 200 15 PP'!J32-'2000 250 200 15 PP'!K32)</f>
        <v>6.0092926000000009E-7</v>
      </c>
      <c r="T32">
        <f>ABS('2000 250 200 15 PP'!K32-'2000 250 200 15 PP'!L32)</f>
        <v>3.8309020000000001E-7</v>
      </c>
      <c r="U32">
        <f>ABS('2000 250 200 15 PP'!L32-'2000 250 200 15 PP'!M32)</f>
        <v>2.55730489E-7</v>
      </c>
      <c r="V32">
        <f>ABS('2000 250 200 15 PP'!E32-2*'2000 250 200 15 PP'!F32+'2000 250 200 15 PP'!G32)</f>
        <v>1.9709618500000002E-5</v>
      </c>
      <c r="W32">
        <f>ABS('2000 250 200 15 PP'!F32-2*'2000 250 200 15 PP'!G32+'2000 250 200 15 PP'!H32)</f>
        <v>4.9881635699999997E-6</v>
      </c>
      <c r="X32">
        <f>ABS('2000 250 200 15 PP'!G32-2*'2000 250 200 15 PP'!H32+'2000 250 200 15 PP'!I32)</f>
        <v>1.8110024400000001E-6</v>
      </c>
      <c r="Y32">
        <f>ABS('2000 250 200 15 PP'!H32-2*'2000 250 200 15 PP'!I32+'2000 250 200 15 PP'!J32)</f>
        <v>7.9807730000000027E-7</v>
      </c>
      <c r="Z32">
        <f>ABS('2000 250 200 15 PP'!I32-2*'2000 250 200 15 PP'!J32+'2000 250 200 15 PP'!K32)</f>
        <v>3.987146299999998E-7</v>
      </c>
      <c r="AA32">
        <f>ABS('2000 250 200 15 PP'!J32-2*'2000 250 200 15 PP'!K32+'2000 250 200 15 PP'!L32)</f>
        <v>2.1783906000000008E-7</v>
      </c>
      <c r="AB32">
        <f>ABS('2000 250 200 15 PP'!K32-2*'2000 250 200 15 PP'!L32+'2000 250 200 15 PP'!M32)</f>
        <v>1.2735971100000001E-7</v>
      </c>
      <c r="AC32">
        <f>ABS('2000 250 200 15 PP'!E32-3*'2000 250 200 15 PP'!F32+3*'2000 250 200 15 PP'!G32-'2000 250 200 15 PP'!H32)</f>
        <v>1.4721454929999999E-5</v>
      </c>
      <c r="AD32">
        <f>ABS('2000 250 200 15 PP'!F32-3*'2000 250 200 15 PP'!G32+3*'2000 250 200 15 PP'!H32-'2000 250 200 15 PP'!I32)</f>
        <v>3.1771611299999997E-6</v>
      </c>
      <c r="AE32">
        <f>ABS('2000 250 200 15 PP'!G32-3*'2000 250 200 15 PP'!H32+3*'2000 250 200 15 PP'!I32-'2000 250 200 15 PP'!J32)</f>
        <v>1.0129251400000002E-6</v>
      </c>
      <c r="AF32">
        <f>ABS('2000 250 200 15 PP'!H32-3*'2000 250 200 15 PP'!I32+3*'2000 250 200 15 PP'!J32-'2000 250 200 15 PP'!K32)</f>
        <v>3.9936267000000005E-7</v>
      </c>
      <c r="AG32">
        <f>ABS('2000 250 200 15 PP'!I32-3*'2000 250 200 15 PP'!J32+3*'2000 250 200 15 PP'!K32-'2000 250 200 15 PP'!L32)</f>
        <v>1.8087556999999993E-7</v>
      </c>
      <c r="AH32">
        <f>ABS('2000 250 200 15 PP'!J32-3*'2000 250 200 15 PP'!K32+3*'2000 250 200 15 PP'!L32-'2000 250 200 15 PP'!M32)</f>
        <v>9.0479348999999862E-8</v>
      </c>
      <c r="AI32">
        <f>ABS('2000 250 200 15 PP'!E32-4*'2000 250 200 15 PP'!F32+6*'2000 250 200 15 PP'!G32-4*'2000 250 200 15 PP'!H32+'2000 250 200 15 PP'!I32)</f>
        <v>1.1544293800000003E-5</v>
      </c>
      <c r="AJ32">
        <f>ABS('2000 250 200 15 PP'!F32-4*'2000 250 200 15 PP'!G32+6*'2000 250 200 15 PP'!H32-4*'2000 250 200 15 PP'!I32+'2000 250 200 15 PP'!J32)</f>
        <v>2.1642359899999999E-6</v>
      </c>
      <c r="AK32">
        <f>ABS('2000 250 200 15 PP'!G32-4*'2000 250 200 15 PP'!H32+6*'2000 250 200 15 PP'!I32-4*'2000 250 200 15 PP'!J32+'2000 250 200 15 PP'!K32)</f>
        <v>6.1356247000000017E-7</v>
      </c>
      <c r="AL32">
        <f>ABS('2000 250 200 15 PP'!H32-4*'2000 250 200 15 PP'!I32+6*'2000 250 200 15 PP'!J32-4*'2000 250 200 15 PP'!K32+'2000 250 200 15 PP'!L32)</f>
        <v>2.1848710000000075E-7</v>
      </c>
      <c r="AM32">
        <f>ABS('2000 250 200 15 PP'!I32-4*'2000 250 200 15 PP'!J32+6*'2000 250 200 15 PP'!K32-4*'2000 250 200 15 PP'!L32+'2000 250 200 15 PP'!M32)</f>
        <v>9.0396220999999648E-8</v>
      </c>
      <c r="AN32">
        <f>ABS('2000 250 200 15 PP'!E32-5*'2000 250 200 15 PP'!F32+10*'2000 250 200 15 PP'!G32-10*'2000 250 200 15 PP'!H32+5*'2000 250 200 15 PP'!I32-'2000 250 200 15 PP'!J32)</f>
        <v>9.3800578100000003E-6</v>
      </c>
      <c r="AO32">
        <f>ABS('2000 250 200 15 PP'!F32-5*'2000 250 200 15 PP'!G32+10*'2000 250 200 15 PP'!H32-10*'2000 250 200 15 PP'!I32+5*'2000 250 200 15 PP'!J32-'2000 250 200 15 PP'!K32)</f>
        <v>1.5506735200000039E-6</v>
      </c>
      <c r="AP32">
        <f>ABS('2000 250 200 15 PP'!G32-5*'2000 250 200 15 PP'!H32+10*'2000 250 200 15 PP'!I32-10*'2000 250 200 15 PP'!J32+5*'2000 250 200 15 PP'!K32-'2000 250 200 15 PP'!L32)</f>
        <v>3.9507536999999921E-7</v>
      </c>
      <c r="AQ32">
        <f>ABS('2000 250 200 15 PP'!H32-5*'2000 250 200 15 PP'!I32+10*'2000 250 200 15 PP'!J32-10*'2000 250 200 15 PP'!K32+5*'2000 250 200 15 PP'!L32-'2000 250 200 15 PP'!M32)</f>
        <v>1.2809087900000025E-7</v>
      </c>
      <c r="AR32">
        <f>ABS('2000 250 200 15 PP'!E32-6*'2000 250 200 15 PP'!F32+15*'2000 250 200 15 PP'!G32-20*'2000 250 200 15 PP'!H32+15*I32-6*'2000 250 200 15 PP'!J32+'2000 250 200 15 PP'!K32)</f>
        <v>7.8293842899999978E-6</v>
      </c>
      <c r="AS32">
        <f>ABS('2000 250 200 15 PP'!F32-6*'2000 250 200 15 PP'!G32+15*'2000 250 200 15 PP'!H32-20*'2000 250 200 15 PP'!I32+15*J32-6*'2000 250 200 15 PP'!K32+'2000 250 200 15 PP'!L32)</f>
        <v>1.1555981500000041E-6</v>
      </c>
      <c r="AT32">
        <f>ABS('2000 250 200 15 PP'!G32-6*'2000 250 200 15 PP'!H32+15*'2000 250 200 15 PP'!I32-20*'2000 250 200 15 PP'!J32+15*K32-6*'2000 250 200 15 PP'!L32+'2000 250 200 15 PP'!M32)</f>
        <v>2.6698449099999811E-7</v>
      </c>
      <c r="AU32">
        <f>ABS('2000 250 200 15 PP'!E32-7*'2000 250 200 15 PP'!F32+21*'2000 250 200 15 PP'!G32-35*'2000 250 200 15 PP'!H32+35*'2000 250 200 15 PP'!I32-21*'2000 250 200 15 PP'!J32+7*'2000 250 200 15 PP'!K32-'2000 250 200 15 PP'!L32)</f>
        <v>6.673786139999992E-6</v>
      </c>
      <c r="AV32">
        <f>ABS('2000 250 200 15 PP'!F32-7*'2000 250 200 15 PP'!G32+21*'2000 250 200 15 PP'!H32-35*'2000 250 200 15 PP'!I32+35*'2000 250 200 15 PP'!J32-21*'2000 250 200 15 PP'!K32+7*'2000 250 200 15 PP'!L32-'2000 250 200 15 PP'!M32)</f>
        <v>8.8861365900000768E-7</v>
      </c>
      <c r="AW32">
        <f>ABS('2000 250 200 15 PP'!E32-8*'2000 250 200 15 PP'!F32+28*'2000 250 200 15 PP'!G32-56*'2000 250 200 15 PP'!H32+70*'2000 250 200 15 PP'!I32-56*'2000 250 200 15 PP'!J32+28*'2000 250 200 15 PP'!K32-8*'2000 250 200 15 PP'!L32+'2000 250 200 15 PP'!M32)</f>
        <v>5.7851724810000387E-6</v>
      </c>
      <c r="AX32">
        <f t="shared" si="28"/>
        <v>0.45419777654985721</v>
      </c>
      <c r="AY32">
        <f t="shared" si="28"/>
        <v>0.33821260229501643</v>
      </c>
      <c r="AZ32">
        <f t="shared" si="28"/>
        <v>0.27311961988779065</v>
      </c>
      <c r="BA32">
        <f t="shared" si="28"/>
        <v>0.23028418163910924</v>
      </c>
      <c r="BB32">
        <f t="shared" si="28"/>
        <v>0.1995628408161724</v>
      </c>
      <c r="BC32">
        <f t="shared" si="28"/>
        <v>0.17629821189803199</v>
      </c>
      <c r="BD32">
        <f t="shared" si="28"/>
        <v>0.15800297541525471</v>
      </c>
      <c r="BE32">
        <f t="shared" si="28"/>
        <v>0.14320579503448627</v>
      </c>
      <c r="BF32">
        <f t="shared" si="29"/>
        <v>0.27864879202753162</v>
      </c>
      <c r="BG32">
        <f t="shared" si="29"/>
        <v>0.16505775296379743</v>
      </c>
      <c r="BH32">
        <f t="shared" si="29"/>
        <v>0.11167043825201764</v>
      </c>
      <c r="BI32">
        <f t="shared" si="29"/>
        <v>8.1342700598864032E-2</v>
      </c>
      <c r="BJ32">
        <f t="shared" si="29"/>
        <v>6.2172857748434923E-2</v>
      </c>
      <c r="BK32">
        <f t="shared" si="29"/>
        <v>4.9180950431612476E-2</v>
      </c>
      <c r="BL32">
        <f t="shared" si="29"/>
        <v>3.9929828860061051E-2</v>
      </c>
      <c r="BM32">
        <f t="shared" si="30"/>
        <v>0.19489591095830225</v>
      </c>
      <c r="BN32">
        <f t="shared" si="30"/>
        <v>9.5625263867535296E-2</v>
      </c>
      <c r="BO32">
        <f t="shared" si="30"/>
        <v>5.5587585200251859E-2</v>
      </c>
      <c r="BP32">
        <f t="shared" si="30"/>
        <v>3.5609280520019562E-2</v>
      </c>
      <c r="BQ32">
        <f t="shared" si="30"/>
        <v>2.4331690998579167E-2</v>
      </c>
      <c r="BR32">
        <f t="shared" si="30"/>
        <v>1.7418799358412385E-2</v>
      </c>
      <c r="BS32">
        <f t="shared" si="31"/>
        <v>0.14698735541687746</v>
      </c>
      <c r="BT32">
        <f t="shared" si="31"/>
        <v>6.1431820953793272E-2</v>
      </c>
      <c r="BU32">
        <f t="shared" si="31"/>
        <v>3.1262768741441703E-2</v>
      </c>
      <c r="BV32">
        <f t="shared" si="31"/>
        <v>1.7856275822179527E-2</v>
      </c>
      <c r="BW32">
        <f t="shared" si="31"/>
        <v>1.1025601152396933E-2</v>
      </c>
      <c r="BX32">
        <f t="shared" si="32"/>
        <v>0.1164586163317691</v>
      </c>
      <c r="BY32">
        <f t="shared" si="32"/>
        <v>4.2329132877994113E-2</v>
      </c>
      <c r="BZ32">
        <f t="shared" si="32"/>
        <v>1.9135016038162762E-2</v>
      </c>
      <c r="CA32">
        <f t="shared" si="32"/>
        <v>9.8524745391197089E-3</v>
      </c>
      <c r="CB32">
        <f t="shared" si="33"/>
        <v>9.5540927459138336E-2</v>
      </c>
      <c r="CC32">
        <f t="shared" si="33"/>
        <v>3.0689541753604131E-2</v>
      </c>
      <c r="CD32">
        <f t="shared" si="33"/>
        <v>1.2469073173601582E-2</v>
      </c>
      <c r="CE32">
        <f t="shared" si="15"/>
        <v>8.0437390894403743E-2</v>
      </c>
      <c r="CF32">
        <f t="shared" si="15"/>
        <v>2.3129251497693844E-2</v>
      </c>
      <c r="CG32">
        <f t="shared" si="16"/>
        <v>6.9090118993025612E-2</v>
      </c>
      <c r="CH32" s="7">
        <v>250</v>
      </c>
      <c r="CI32" s="8">
        <v>250</v>
      </c>
      <c r="CJ32" s="8">
        <v>240</v>
      </c>
      <c r="CK32" s="8">
        <f t="shared" si="17"/>
        <v>1</v>
      </c>
      <c r="CL32" s="8">
        <f t="shared" si="18"/>
        <v>1</v>
      </c>
      <c r="CM32">
        <f t="shared" si="19"/>
        <v>0.04</v>
      </c>
      <c r="CN32">
        <f t="shared" si="24"/>
        <v>375</v>
      </c>
      <c r="CO32">
        <f t="shared" si="34"/>
        <v>500</v>
      </c>
      <c r="CP32">
        <f t="shared" si="34"/>
        <v>625</v>
      </c>
      <c r="CQ32">
        <f t="shared" si="34"/>
        <v>750</v>
      </c>
      <c r="CR32">
        <f t="shared" si="34"/>
        <v>875</v>
      </c>
      <c r="CS32">
        <f t="shared" si="34"/>
        <v>1000</v>
      </c>
      <c r="CT32">
        <f t="shared" si="34"/>
        <v>1125</v>
      </c>
      <c r="CU32">
        <f t="shared" si="34"/>
        <v>1250</v>
      </c>
      <c r="CV32">
        <f t="shared" si="26"/>
        <v>1.5</v>
      </c>
      <c r="CW32">
        <f t="shared" si="26"/>
        <v>2</v>
      </c>
      <c r="CX32">
        <f t="shared" si="26"/>
        <v>2.5</v>
      </c>
      <c r="CY32">
        <f t="shared" si="26"/>
        <v>3</v>
      </c>
      <c r="CZ32">
        <f t="shared" si="26"/>
        <v>3.5</v>
      </c>
      <c r="DA32">
        <f t="shared" si="26"/>
        <v>4</v>
      </c>
      <c r="DB32">
        <f t="shared" si="26"/>
        <v>4.5</v>
      </c>
      <c r="DC32">
        <f t="shared" si="26"/>
        <v>5</v>
      </c>
      <c r="DD32" s="11">
        <f t="shared" si="27"/>
        <v>2.6666666666666668E-2</v>
      </c>
      <c r="DE32" s="11">
        <f t="shared" si="27"/>
        <v>0.02</v>
      </c>
      <c r="DF32" s="11">
        <f t="shared" si="27"/>
        <v>1.6E-2</v>
      </c>
      <c r="DG32" s="11">
        <f t="shared" si="27"/>
        <v>1.3333333333333334E-2</v>
      </c>
      <c r="DH32" s="11">
        <f t="shared" si="27"/>
        <v>1.1428571428571429E-2</v>
      </c>
      <c r="DI32" s="11">
        <f t="shared" si="27"/>
        <v>0.01</v>
      </c>
      <c r="DJ32" s="11">
        <f t="shared" si="27"/>
        <v>8.8888888888888889E-3</v>
      </c>
      <c r="DK32" s="11">
        <f t="shared" si="27"/>
        <v>8.0000000000000002E-3</v>
      </c>
      <c r="DL32">
        <f t="shared" si="23"/>
        <v>10</v>
      </c>
      <c r="DM32">
        <f>ABS('2000 250 200 15 PP'!E32+'2000 250 200 15 PP'!F32)</f>
        <v>6.23219821E-5</v>
      </c>
      <c r="DN32">
        <f>ABS('2000 250 200 15 PP'!F32+'2000 250 200 15 PP'!G32)</f>
        <v>2.5418589200000001E-5</v>
      </c>
      <c r="DO32">
        <f>ABS('2000 250 200 15 PP'!G32+'2000 250 200 15 PP'!H32)</f>
        <v>1.321297837E-5</v>
      </c>
      <c r="DP32">
        <f>ABS('2000 250 200 15 PP'!H32+'2000 250 200 15 PP'!I32)</f>
        <v>7.8065335499999997E-6</v>
      </c>
      <c r="DQ32">
        <f>ABS('2000 250 200 15 PP'!I32+'2000 250 200 15 PP'!J32)</f>
        <v>5.0091684700000004E-6</v>
      </c>
      <c r="DR32">
        <f>ABS('2000 250 200 15 PP'!J32+'2000 250 200 15 PP'!K32)</f>
        <v>3.4085953199999998E-6</v>
      </c>
      <c r="DS32">
        <f>ABS('2000 250 200 15 PP'!K32+'2000 250 200 15 PP'!L32)</f>
        <v>2.4245758599999997E-6</v>
      </c>
      <c r="DT32">
        <f>ABS('2000 250 200 15 PP'!L32+'2000 250 200 15 PP'!M32)</f>
        <v>1.785755171E-6</v>
      </c>
    </row>
    <row r="33" spans="1:124">
      <c r="A33">
        <f>'2000 250 200 15'!A34</f>
        <v>30</v>
      </c>
      <c r="B33">
        <f t="shared" si="7"/>
        <v>-300</v>
      </c>
      <c r="C33">
        <f>'2000 250 200 15'!B34</f>
        <v>3.2000000000000001E-2</v>
      </c>
      <c r="D33">
        <f t="shared" si="8"/>
        <v>-1.494850021680094</v>
      </c>
      <c r="E33">
        <f>ABS('2000 250 200 15'!C167)</f>
        <v>4.5312400900000001E-5</v>
      </c>
      <c r="F33">
        <f>ABS('2000 250 200 15'!C300)</f>
        <v>1.7007211599999998E-5</v>
      </c>
      <c r="G33">
        <f>ABS('2000 250 200 15'!C433)</f>
        <v>8.4106159300000004E-6</v>
      </c>
      <c r="H33">
        <f>ABS('2000 250 200 15'!C566)</f>
        <v>4.8020106400000004E-6</v>
      </c>
      <c r="I33">
        <f>ABS('2000 250 200 15'!C699)</f>
        <v>3.0043420700000001E-6</v>
      </c>
      <c r="J33">
        <f>ABS('2000 250 200 15'!C832)</f>
        <v>2.0047157100000001E-6</v>
      </c>
      <c r="K33">
        <f>ABS('2000 250 200 15'!C965)</f>
        <v>1.4037995500000001E-6</v>
      </c>
      <c r="L33">
        <f>ABS('2000 250 200 15'!C1098)</f>
        <v>1.0207206E-6</v>
      </c>
      <c r="M33">
        <f>ABS('2000 250 200 15'!C1231)</f>
        <v>7.6499751199999996E-7</v>
      </c>
      <c r="N33">
        <f>ABS('2000 250 200 15 PP'!E33-'2000 250 200 15 PP'!F33)</f>
        <v>2.8305189300000003E-5</v>
      </c>
      <c r="O33">
        <f>ABS('2000 250 200 15 PP'!F33-'2000 250 200 15 PP'!G33)</f>
        <v>8.596595669999998E-6</v>
      </c>
      <c r="P33">
        <f>ABS('2000 250 200 15 PP'!G33-'2000 250 200 15 PP'!H33)</f>
        <v>3.60860529E-6</v>
      </c>
      <c r="Q33">
        <f>ABS('2000 250 200 15 PP'!H33-'2000 250 200 15 PP'!I33)</f>
        <v>1.7976685700000003E-6</v>
      </c>
      <c r="R33">
        <f>ABS('2000 250 200 15 PP'!I33-'2000 250 200 15 PP'!J33)</f>
        <v>9.9962636000000004E-7</v>
      </c>
      <c r="S33">
        <f>ABS('2000 250 200 15 PP'!J33-'2000 250 200 15 PP'!K33)</f>
        <v>6.0091616E-7</v>
      </c>
      <c r="T33">
        <f>ABS('2000 250 200 15 PP'!K33-'2000 250 200 15 PP'!L33)</f>
        <v>3.8307895000000007E-7</v>
      </c>
      <c r="U33">
        <f>ABS('2000 250 200 15 PP'!L33-'2000 250 200 15 PP'!M33)</f>
        <v>2.5572308800000005E-7</v>
      </c>
      <c r="V33">
        <f>ABS('2000 250 200 15 PP'!E33-2*'2000 250 200 15 PP'!F33+'2000 250 200 15 PP'!G33)</f>
        <v>1.9708593630000003E-5</v>
      </c>
      <c r="W33">
        <f>ABS('2000 250 200 15 PP'!F33-2*'2000 250 200 15 PP'!G33+'2000 250 200 15 PP'!H33)</f>
        <v>4.9879903799999981E-6</v>
      </c>
      <c r="X33">
        <f>ABS('2000 250 200 15 PP'!G33-2*'2000 250 200 15 PP'!H33+'2000 250 200 15 PP'!I33)</f>
        <v>1.8109367199999997E-6</v>
      </c>
      <c r="Y33">
        <f>ABS('2000 250 200 15 PP'!H33-2*'2000 250 200 15 PP'!I33+'2000 250 200 15 PP'!J33)</f>
        <v>7.9804221000000025E-7</v>
      </c>
      <c r="Z33">
        <f>ABS('2000 250 200 15 PP'!I33-2*'2000 250 200 15 PP'!J33+'2000 250 200 15 PP'!K33)</f>
        <v>3.9871020000000004E-7</v>
      </c>
      <c r="AA33">
        <f>ABS('2000 250 200 15 PP'!J33-2*'2000 250 200 15 PP'!K33+'2000 250 200 15 PP'!L33)</f>
        <v>2.1783720999999993E-7</v>
      </c>
      <c r="AB33">
        <f>ABS('2000 250 200 15 PP'!K33-2*'2000 250 200 15 PP'!L33+'2000 250 200 15 PP'!M33)</f>
        <v>1.2735586200000002E-7</v>
      </c>
      <c r="AC33">
        <f>ABS('2000 250 200 15 PP'!E33-3*'2000 250 200 15 PP'!F33+3*'2000 250 200 15 PP'!G33-'2000 250 200 15 PP'!H33)</f>
        <v>1.4720603250000005E-5</v>
      </c>
      <c r="AD33">
        <f>ABS('2000 250 200 15 PP'!F33-3*'2000 250 200 15 PP'!G33+3*'2000 250 200 15 PP'!H33-'2000 250 200 15 PP'!I33)</f>
        <v>3.1770536599999967E-6</v>
      </c>
      <c r="AE33">
        <f>ABS('2000 250 200 15 PP'!G33-3*'2000 250 200 15 PP'!H33+3*'2000 250 200 15 PP'!I33-'2000 250 200 15 PP'!J33)</f>
        <v>1.0128945099999999E-6</v>
      </c>
      <c r="AF33">
        <f>ABS('2000 250 200 15 PP'!H33-3*'2000 250 200 15 PP'!I33+3*'2000 250 200 15 PP'!J33-'2000 250 200 15 PP'!K33)</f>
        <v>3.9933200999999979E-7</v>
      </c>
      <c r="AG33">
        <f>ABS('2000 250 200 15 PP'!I33-3*'2000 250 200 15 PP'!J33+3*'2000 250 200 15 PP'!K33-'2000 250 200 15 PP'!L33)</f>
        <v>1.8087298999999989E-7</v>
      </c>
      <c r="AH33">
        <f>ABS('2000 250 200 15 PP'!J33-3*'2000 250 200 15 PP'!K33+3*'2000 250 200 15 PP'!L33-'2000 250 200 15 PP'!M33)</f>
        <v>9.0481348000000126E-8</v>
      </c>
      <c r="AI33">
        <f>ABS('2000 250 200 15 PP'!E33-4*'2000 250 200 15 PP'!F33+6*'2000 250 200 15 PP'!G33-4*'2000 250 200 15 PP'!H33+'2000 250 200 15 PP'!I33)</f>
        <v>1.1543549590000011E-5</v>
      </c>
      <c r="AJ33">
        <f>ABS('2000 250 200 15 PP'!F33-4*'2000 250 200 15 PP'!G33+6*'2000 250 200 15 PP'!H33-4*'2000 250 200 15 PP'!I33+'2000 250 200 15 PP'!J33)</f>
        <v>2.164159149999999E-6</v>
      </c>
      <c r="AK33">
        <f>ABS('2000 250 200 15 PP'!G33-4*'2000 250 200 15 PP'!H33+6*'2000 250 200 15 PP'!I33-4*'2000 250 200 15 PP'!J33+'2000 250 200 15 PP'!K33)</f>
        <v>6.1356250000000007E-7</v>
      </c>
      <c r="AL33">
        <f>ABS('2000 250 200 15 PP'!H33-4*'2000 250 200 15 PP'!I33+6*'2000 250 200 15 PP'!J33-4*'2000 250 200 15 PP'!K33+'2000 250 200 15 PP'!L33)</f>
        <v>2.1845902000000011E-7</v>
      </c>
      <c r="AM33">
        <f>ABS('2000 250 200 15 PP'!I33-4*'2000 250 200 15 PP'!J33+6*'2000 250 200 15 PP'!K33-4*'2000 250 200 15 PP'!L33+'2000 250 200 15 PP'!M33)</f>
        <v>9.0391641999999343E-8</v>
      </c>
      <c r="AN33">
        <f>ABS('2000 250 200 15 PP'!E33-5*'2000 250 200 15 PP'!F33+10*'2000 250 200 15 PP'!G33-10*'2000 250 200 15 PP'!H33+5*'2000 250 200 15 PP'!I33-'2000 250 200 15 PP'!J33)</f>
        <v>9.3793904400000055E-6</v>
      </c>
      <c r="AO33">
        <f>ABS('2000 250 200 15 PP'!F33-5*'2000 250 200 15 PP'!G33+10*'2000 250 200 15 PP'!H33-10*'2000 250 200 15 PP'!I33+5*'2000 250 200 15 PP'!J33-'2000 250 200 15 PP'!K33)</f>
        <v>1.5505966500000057E-6</v>
      </c>
      <c r="AP33">
        <f>ABS('2000 250 200 15 PP'!G33-5*'2000 250 200 15 PP'!H33+10*'2000 250 200 15 PP'!I33-10*'2000 250 200 15 PP'!J33+5*'2000 250 200 15 PP'!K33-'2000 250 200 15 PP'!L33)</f>
        <v>3.9510347999999509E-7</v>
      </c>
      <c r="AQ33">
        <f>ABS('2000 250 200 15 PP'!H33-5*'2000 250 200 15 PP'!I33+10*'2000 250 200 15 PP'!J33-10*'2000 250 200 15 PP'!K33+5*'2000 250 200 15 PP'!L33-'2000 250 200 15 PP'!M33)</f>
        <v>1.280673779999995E-7</v>
      </c>
      <c r="AR33">
        <f>ABS('2000 250 200 15 PP'!E33-6*'2000 250 200 15 PP'!F33+15*'2000 250 200 15 PP'!G33-20*'2000 250 200 15 PP'!H33+15*I33-6*'2000 250 200 15 PP'!J33+'2000 250 200 15 PP'!K33)</f>
        <v>7.8287937900000127E-6</v>
      </c>
      <c r="AS33">
        <f>ABS('2000 250 200 15 PP'!F33-6*'2000 250 200 15 PP'!G33+15*'2000 250 200 15 PP'!H33-20*'2000 250 200 15 PP'!I33+15*J33-6*'2000 250 200 15 PP'!K33+'2000 250 200 15 PP'!L33)</f>
        <v>1.1554931699999943E-6</v>
      </c>
      <c r="AT33">
        <f>ABS('2000 250 200 15 PP'!G33-6*'2000 250 200 15 PP'!H33+15*'2000 250 200 15 PP'!I33-20*'2000 250 200 15 PP'!J33+15*K33-6*'2000 250 200 15 PP'!L33+'2000 250 200 15 PP'!M33)</f>
        <v>2.6703610200000364E-7</v>
      </c>
      <c r="AU33">
        <f>ABS('2000 250 200 15 PP'!E33-7*'2000 250 200 15 PP'!F33+21*'2000 250 200 15 PP'!G33-35*'2000 250 200 15 PP'!H33+35*'2000 250 200 15 PP'!I33-21*'2000 250 200 15 PP'!J33+7*'2000 250 200 15 PP'!K33-'2000 250 200 15 PP'!L33)</f>
        <v>6.6733006200000104E-6</v>
      </c>
      <c r="AV33">
        <f>ABS('2000 250 200 15 PP'!F33-7*'2000 250 200 15 PP'!G33+21*'2000 250 200 15 PP'!H33-35*'2000 250 200 15 PP'!I33+35*'2000 250 200 15 PP'!J33-21*'2000 250 200 15 PP'!K33+7*'2000 250 200 15 PP'!L33-'2000 250 200 15 PP'!M33)</f>
        <v>8.8845706800000123E-7</v>
      </c>
      <c r="AW33">
        <f>ABS('2000 250 200 15 PP'!E33-8*'2000 250 200 15 PP'!F33+28*'2000 250 200 15 PP'!G33-56*'2000 250 200 15 PP'!H33+70*'2000 250 200 15 PP'!I33-56*'2000 250 200 15 PP'!J33+28*'2000 250 200 15 PP'!K33-8*'2000 250 200 15 PP'!L33+'2000 250 200 15 PP'!M33)</f>
        <v>5.7848435520000242E-6</v>
      </c>
      <c r="AX33">
        <f t="shared" si="28"/>
        <v>0.4541939233014326</v>
      </c>
      <c r="AY33">
        <f t="shared" si="28"/>
        <v>0.33821126765667364</v>
      </c>
      <c r="AZ33">
        <f t="shared" si="28"/>
        <v>0.27311793539927465</v>
      </c>
      <c r="BA33">
        <f t="shared" si="28"/>
        <v>0.23028277568052652</v>
      </c>
      <c r="BB33">
        <f t="shared" si="28"/>
        <v>0.19956375108933164</v>
      </c>
      <c r="BC33">
        <f t="shared" si="28"/>
        <v>0.1762985095158412</v>
      </c>
      <c r="BD33">
        <f t="shared" si="28"/>
        <v>0.15800196587353588</v>
      </c>
      <c r="BE33">
        <f t="shared" si="28"/>
        <v>0.14320462243259144</v>
      </c>
      <c r="BF33">
        <f t="shared" si="29"/>
        <v>0.2786445635405394</v>
      </c>
      <c r="BG33">
        <f t="shared" si="29"/>
        <v>0.16505681969375013</v>
      </c>
      <c r="BH33">
        <f t="shared" si="29"/>
        <v>0.11166924967303873</v>
      </c>
      <c r="BI33">
        <f t="shared" si="29"/>
        <v>8.1341009545217322E-2</v>
      </c>
      <c r="BJ33">
        <f t="shared" si="29"/>
        <v>6.2173564681502126E-2</v>
      </c>
      <c r="BK33">
        <f t="shared" si="29"/>
        <v>4.9181668550836645E-2</v>
      </c>
      <c r="BL33">
        <f t="shared" si="29"/>
        <v>3.9929505177952525E-2</v>
      </c>
      <c r="BM33">
        <f t="shared" si="30"/>
        <v>0.19489165727442009</v>
      </c>
      <c r="BN33">
        <f t="shared" si="30"/>
        <v>9.5624741891299006E-2</v>
      </c>
      <c r="BO33">
        <f t="shared" si="30"/>
        <v>5.5587315121063421E-2</v>
      </c>
      <c r="BP33">
        <f t="shared" si="30"/>
        <v>3.5607375054991376E-2</v>
      </c>
      <c r="BQ33">
        <f t="shared" si="30"/>
        <v>2.4331888587599684E-2</v>
      </c>
      <c r="BR33">
        <f t="shared" si="30"/>
        <v>1.7419576965437916E-2</v>
      </c>
      <c r="BS33">
        <f t="shared" si="31"/>
        <v>0.14698309275040095</v>
      </c>
      <c r="BT33">
        <f t="shared" si="31"/>
        <v>6.143136455572059E-2</v>
      </c>
      <c r="BU33">
        <f t="shared" si="31"/>
        <v>3.1263560334428238E-2</v>
      </c>
      <c r="BV33">
        <f t="shared" si="31"/>
        <v>1.7854394069414196E-2</v>
      </c>
      <c r="BW33">
        <f t="shared" si="31"/>
        <v>1.1025286360961846E-2</v>
      </c>
      <c r="BX33">
        <f t="shared" si="32"/>
        <v>0.11645442533000391</v>
      </c>
      <c r="BY33">
        <f t="shared" si="32"/>
        <v>4.2328216060431738E-2</v>
      </c>
      <c r="BZ33">
        <f t="shared" si="32"/>
        <v>1.9136857818103811E-2</v>
      </c>
      <c r="CA33">
        <f t="shared" si="32"/>
        <v>9.8508926591636941E-3</v>
      </c>
      <c r="CB33">
        <f t="shared" si="33"/>
        <v>9.5537062422688307E-2</v>
      </c>
      <c r="CC33">
        <f t="shared" si="33"/>
        <v>3.0687605260867532E-2</v>
      </c>
      <c r="CD33">
        <f t="shared" si="33"/>
        <v>1.2471794056697148E-2</v>
      </c>
      <c r="CE33">
        <f t="shared" si="15"/>
        <v>8.0434338638526379E-2</v>
      </c>
      <c r="CF33">
        <f t="shared" si="15"/>
        <v>2.3125813495914142E-2</v>
      </c>
      <c r="CG33">
        <f t="shared" si="16"/>
        <v>6.908858567440497E-2</v>
      </c>
      <c r="CH33" s="7">
        <v>250</v>
      </c>
      <c r="CI33" s="8">
        <v>250</v>
      </c>
      <c r="CJ33" s="8">
        <v>240</v>
      </c>
      <c r="CK33" s="8">
        <f t="shared" si="17"/>
        <v>1</v>
      </c>
      <c r="CL33" s="8">
        <f t="shared" si="18"/>
        <v>1</v>
      </c>
      <c r="CM33">
        <f t="shared" si="19"/>
        <v>0.04</v>
      </c>
      <c r="CN33">
        <f t="shared" si="24"/>
        <v>375</v>
      </c>
      <c r="CO33">
        <f t="shared" si="34"/>
        <v>500</v>
      </c>
      <c r="CP33">
        <f t="shared" si="34"/>
        <v>625</v>
      </c>
      <c r="CQ33">
        <f t="shared" si="34"/>
        <v>750</v>
      </c>
      <c r="CR33">
        <f t="shared" si="34"/>
        <v>875</v>
      </c>
      <c r="CS33">
        <f t="shared" si="34"/>
        <v>1000</v>
      </c>
      <c r="CT33">
        <f t="shared" si="34"/>
        <v>1125</v>
      </c>
      <c r="CU33">
        <f t="shared" si="34"/>
        <v>1250</v>
      </c>
      <c r="CV33">
        <f t="shared" si="26"/>
        <v>1.5</v>
      </c>
      <c r="CW33">
        <f t="shared" si="26"/>
        <v>2</v>
      </c>
      <c r="CX33">
        <f t="shared" si="26"/>
        <v>2.5</v>
      </c>
      <c r="CY33">
        <f t="shared" si="26"/>
        <v>3</v>
      </c>
      <c r="CZ33">
        <f t="shared" si="26"/>
        <v>3.5</v>
      </c>
      <c r="DA33">
        <f t="shared" si="26"/>
        <v>4</v>
      </c>
      <c r="DB33">
        <f t="shared" si="26"/>
        <v>4.5</v>
      </c>
      <c r="DC33">
        <f t="shared" si="26"/>
        <v>5</v>
      </c>
      <c r="DD33" s="11">
        <f t="shared" si="27"/>
        <v>2.6666666666666668E-2</v>
      </c>
      <c r="DE33" s="11">
        <f t="shared" si="27"/>
        <v>0.02</v>
      </c>
      <c r="DF33" s="11">
        <f t="shared" si="27"/>
        <v>1.6E-2</v>
      </c>
      <c r="DG33" s="11">
        <f t="shared" si="27"/>
        <v>1.3333333333333334E-2</v>
      </c>
      <c r="DH33" s="11">
        <f t="shared" si="27"/>
        <v>1.1428571428571429E-2</v>
      </c>
      <c r="DI33" s="11">
        <f t="shared" si="27"/>
        <v>0.01</v>
      </c>
      <c r="DJ33" s="11">
        <f t="shared" si="27"/>
        <v>8.8888888888888889E-3</v>
      </c>
      <c r="DK33" s="11">
        <f t="shared" si="27"/>
        <v>8.0000000000000002E-3</v>
      </c>
      <c r="DL33">
        <f t="shared" si="23"/>
        <v>10</v>
      </c>
      <c r="DM33">
        <f>ABS('2000 250 200 15 PP'!E33+'2000 250 200 15 PP'!F33)</f>
        <v>6.2319612500000003E-5</v>
      </c>
      <c r="DN33">
        <f>ABS('2000 250 200 15 PP'!F33+'2000 250 200 15 PP'!G33)</f>
        <v>2.5417827530000001E-5</v>
      </c>
      <c r="DO33">
        <f>ABS('2000 250 200 15 PP'!G33+'2000 250 200 15 PP'!H33)</f>
        <v>1.3212626570000001E-5</v>
      </c>
      <c r="DP33">
        <f>ABS('2000 250 200 15 PP'!H33+'2000 250 200 15 PP'!I33)</f>
        <v>7.8063527100000001E-6</v>
      </c>
      <c r="DQ33">
        <f>ABS('2000 250 200 15 PP'!I33+'2000 250 200 15 PP'!J33)</f>
        <v>5.0090577799999998E-6</v>
      </c>
      <c r="DR33">
        <f>ABS('2000 250 200 15 PP'!J33+'2000 250 200 15 PP'!K33)</f>
        <v>3.4085152600000004E-6</v>
      </c>
      <c r="DS33">
        <f>ABS('2000 250 200 15 PP'!K33+'2000 250 200 15 PP'!L33)</f>
        <v>2.4245201499999999E-6</v>
      </c>
      <c r="DT33">
        <f>ABS('2000 250 200 15 PP'!L33+'2000 250 200 15 PP'!M33)</f>
        <v>1.785718112E-6</v>
      </c>
    </row>
    <row r="34" spans="1:124">
      <c r="A34">
        <f>'2000 250 200 15'!A35</f>
        <v>31</v>
      </c>
      <c r="B34">
        <f t="shared" si="7"/>
        <v>-310</v>
      </c>
      <c r="C34">
        <f>'2000 250 200 15'!B35</f>
        <v>3.5920000000000001E-2</v>
      </c>
      <c r="D34">
        <f t="shared" si="8"/>
        <v>-1.4446636720047332</v>
      </c>
      <c r="E34">
        <f>ABS('2000 250 200 15'!C168)</f>
        <v>4.5308724999999997E-5</v>
      </c>
      <c r="F34">
        <f>ABS('2000 250 200 15'!C301)</f>
        <v>1.7006178900000001E-5</v>
      </c>
      <c r="G34">
        <f>ABS('2000 250 200 15'!C434)</f>
        <v>8.4101659199999996E-6</v>
      </c>
      <c r="H34">
        <f>ABS('2000 250 200 15'!C567)</f>
        <v>4.8017775399999998E-6</v>
      </c>
      <c r="I34">
        <f>ABS('2000 250 200 15'!C700)</f>
        <v>3.0042098600000002E-6</v>
      </c>
      <c r="J34">
        <f>ABS('2000 250 200 15'!C833)</f>
        <v>2.00462731E-6</v>
      </c>
      <c r="K34">
        <f>ABS('2000 250 200 15'!C966)</f>
        <v>1.40373665E-6</v>
      </c>
      <c r="L34">
        <f>ABS('2000 250 200 15'!C1099)</f>
        <v>1.0206769199999999E-6</v>
      </c>
      <c r="M34">
        <f>ABS('2000 250 200 15'!C1232)</f>
        <v>7.6496718300000005E-7</v>
      </c>
      <c r="N34">
        <f>ABS('2000 250 200 15 PP'!E34-'2000 250 200 15 PP'!F34)</f>
        <v>2.8302546099999996E-5</v>
      </c>
      <c r="O34">
        <f>ABS('2000 250 200 15 PP'!F34-'2000 250 200 15 PP'!G34)</f>
        <v>8.5960129800000013E-6</v>
      </c>
      <c r="P34">
        <f>ABS('2000 250 200 15 PP'!G34-'2000 250 200 15 PP'!H34)</f>
        <v>3.6083883799999998E-6</v>
      </c>
      <c r="Q34">
        <f>ABS('2000 250 200 15 PP'!H34-'2000 250 200 15 PP'!I34)</f>
        <v>1.7975676799999996E-6</v>
      </c>
      <c r="R34">
        <f>ABS('2000 250 200 15 PP'!I34-'2000 250 200 15 PP'!J34)</f>
        <v>9.9958255000000015E-7</v>
      </c>
      <c r="S34">
        <f>ABS('2000 250 200 15 PP'!J34-'2000 250 200 15 PP'!K34)</f>
        <v>6.0089066000000004E-7</v>
      </c>
      <c r="T34">
        <f>ABS('2000 250 200 15 PP'!K34-'2000 250 200 15 PP'!L34)</f>
        <v>3.8305973000000002E-7</v>
      </c>
      <c r="U34">
        <f>ABS('2000 250 200 15 PP'!L34-'2000 250 200 15 PP'!M34)</f>
        <v>2.557097369999999E-7</v>
      </c>
      <c r="V34">
        <f>ABS('2000 250 200 15 PP'!E34-2*'2000 250 200 15 PP'!F34+'2000 250 200 15 PP'!G34)</f>
        <v>1.9706533119999993E-5</v>
      </c>
      <c r="W34">
        <f>ABS('2000 250 200 15 PP'!F34-2*'2000 250 200 15 PP'!G34+'2000 250 200 15 PP'!H34)</f>
        <v>4.9876246000000015E-6</v>
      </c>
      <c r="X34">
        <f>ABS('2000 250 200 15 PP'!G34-2*'2000 250 200 15 PP'!H34+'2000 250 200 15 PP'!I34)</f>
        <v>1.8108207000000002E-6</v>
      </c>
      <c r="Y34">
        <f>ABS('2000 250 200 15 PP'!H34-2*'2000 250 200 15 PP'!I34+'2000 250 200 15 PP'!J34)</f>
        <v>7.9798512999999945E-7</v>
      </c>
      <c r="Z34">
        <f>ABS('2000 250 200 15 PP'!I34-2*'2000 250 200 15 PP'!J34+'2000 250 200 15 PP'!K34)</f>
        <v>3.9869189000000011E-7</v>
      </c>
      <c r="AA34">
        <f>ABS('2000 250 200 15 PP'!J34-2*'2000 250 200 15 PP'!K34+'2000 250 200 15 PP'!L34)</f>
        <v>2.1783093000000002E-7</v>
      </c>
      <c r="AB34">
        <f>ABS('2000 250 200 15 PP'!K34-2*'2000 250 200 15 PP'!L34+'2000 250 200 15 PP'!M34)</f>
        <v>1.2734999300000012E-7</v>
      </c>
      <c r="AC34">
        <f>ABS('2000 250 200 15 PP'!E34-3*'2000 250 200 15 PP'!F34+3*'2000 250 200 15 PP'!G34-'2000 250 200 15 PP'!H34)</f>
        <v>1.4718908519999999E-5</v>
      </c>
      <c r="AD34">
        <f>ABS('2000 250 200 15 PP'!F34-3*'2000 250 200 15 PP'!G34+3*'2000 250 200 15 PP'!H34-'2000 250 200 15 PP'!I34)</f>
        <v>3.1768038999999996E-6</v>
      </c>
      <c r="AE34">
        <f>ABS('2000 250 200 15 PP'!G34-3*'2000 250 200 15 PP'!H34+3*'2000 250 200 15 PP'!I34-'2000 250 200 15 PP'!J34)</f>
        <v>1.0128355700000004E-6</v>
      </c>
      <c r="AF34">
        <f>ABS('2000 250 200 15 PP'!H34-3*'2000 250 200 15 PP'!I34+3*'2000 250 200 15 PP'!J34-'2000 250 200 15 PP'!K34)</f>
        <v>3.9929324000000018E-7</v>
      </c>
      <c r="AG34">
        <f>ABS('2000 250 200 15 PP'!I34-3*'2000 250 200 15 PP'!J34+3*'2000 250 200 15 PP'!K34-'2000 250 200 15 PP'!L34)</f>
        <v>1.8086095999999924E-7</v>
      </c>
      <c r="AH34">
        <f>ABS('2000 250 200 15 PP'!J34-3*'2000 250 200 15 PP'!K34+3*'2000 250 200 15 PP'!L34-'2000 250 200 15 PP'!M34)</f>
        <v>9.0480937000000329E-8</v>
      </c>
      <c r="AI34">
        <f>ABS('2000 250 200 15 PP'!E34-4*'2000 250 200 15 PP'!F34+6*'2000 250 200 15 PP'!G34-4*'2000 250 200 15 PP'!H34+'2000 250 200 15 PP'!I34)</f>
        <v>1.1542104619999996E-5</v>
      </c>
      <c r="AJ34">
        <f>ABS('2000 250 200 15 PP'!F34-4*'2000 250 200 15 PP'!G34+6*'2000 250 200 15 PP'!H34-4*'2000 250 200 15 PP'!I34+'2000 250 200 15 PP'!J34)</f>
        <v>2.1639683300000005E-6</v>
      </c>
      <c r="AK34">
        <f>ABS('2000 250 200 15 PP'!G34-4*'2000 250 200 15 PP'!H34+6*'2000 250 200 15 PP'!I34-4*'2000 250 200 15 PP'!J34+'2000 250 200 15 PP'!K34)</f>
        <v>6.1354233000000059E-7</v>
      </c>
      <c r="AL34">
        <f>ABS('2000 250 200 15 PP'!H34-4*'2000 250 200 15 PP'!I34+6*'2000 250 200 15 PP'!J34-4*'2000 250 200 15 PP'!K34+'2000 250 200 15 PP'!L34)</f>
        <v>2.184322800000001E-7</v>
      </c>
      <c r="AM34">
        <f>ABS('2000 250 200 15 PP'!I34-4*'2000 250 200 15 PP'!J34+6*'2000 250 200 15 PP'!K34-4*'2000 250 200 15 PP'!L34+'2000 250 200 15 PP'!M34)</f>
        <v>9.0380022999999759E-8</v>
      </c>
      <c r="AN34">
        <f>ABS('2000 250 200 15 PP'!E34-5*'2000 250 200 15 PP'!F34+10*'2000 250 200 15 PP'!G34-10*'2000 250 200 15 PP'!H34+5*'2000 250 200 15 PP'!I34-'2000 250 200 15 PP'!J34)</f>
        <v>9.3781362899999858E-6</v>
      </c>
      <c r="AO34">
        <f>ABS('2000 250 200 15 PP'!F34-5*'2000 250 200 15 PP'!G34+10*'2000 250 200 15 PP'!H34-10*'2000 250 200 15 PP'!I34+5*'2000 250 200 15 PP'!J34-'2000 250 200 15 PP'!K34)</f>
        <v>1.5504259999999995E-6</v>
      </c>
      <c r="AP34">
        <f>ABS('2000 250 200 15 PP'!G34-5*'2000 250 200 15 PP'!H34+10*'2000 250 200 15 PP'!I34-10*'2000 250 200 15 PP'!J34+5*'2000 250 200 15 PP'!K34-'2000 250 200 15 PP'!L34)</f>
        <v>3.9511005000000261E-7</v>
      </c>
      <c r="AQ34">
        <f>ABS('2000 250 200 15 PP'!H34-5*'2000 250 200 15 PP'!I34+10*'2000 250 200 15 PP'!J34-10*'2000 250 200 15 PP'!K34+5*'2000 250 200 15 PP'!L34-'2000 250 200 15 PP'!M34)</f>
        <v>1.2805225699999737E-7</v>
      </c>
      <c r="AR34">
        <f>ABS('2000 250 200 15 PP'!E34-6*'2000 250 200 15 PP'!F34+15*'2000 250 200 15 PP'!G34-20*'2000 250 200 15 PP'!H34+15*I34-6*'2000 250 200 15 PP'!J34+'2000 250 200 15 PP'!K34)</f>
        <v>7.8277102900000037E-6</v>
      </c>
      <c r="AS34">
        <f>ABS('2000 250 200 15 PP'!F34-6*'2000 250 200 15 PP'!G34+15*'2000 250 200 15 PP'!H34-20*'2000 250 200 15 PP'!I34+15*J34-6*'2000 250 200 15 PP'!K34+'2000 250 200 15 PP'!L34)</f>
        <v>1.1553159500000032E-6</v>
      </c>
      <c r="AT34">
        <f>ABS('2000 250 200 15 PP'!G34-6*'2000 250 200 15 PP'!H34+15*'2000 250 200 15 PP'!I34-20*'2000 250 200 15 PP'!J34+15*K34-6*'2000 250 200 15 PP'!L34+'2000 250 200 15 PP'!M34)</f>
        <v>2.6705779300000736E-7</v>
      </c>
      <c r="AU34">
        <f>ABS('2000 250 200 15 PP'!E34-7*'2000 250 200 15 PP'!F34+21*'2000 250 200 15 PP'!G34-35*'2000 250 200 15 PP'!H34+35*'2000 250 200 15 PP'!I34-21*'2000 250 200 15 PP'!J34+7*'2000 250 200 15 PP'!K34-'2000 250 200 15 PP'!L34)</f>
        <v>6.6723943399999865E-6</v>
      </c>
      <c r="AV34">
        <f>ABS('2000 250 200 15 PP'!F34-7*'2000 250 200 15 PP'!G34+21*'2000 250 200 15 PP'!H34-35*'2000 250 200 15 PP'!I34+35*'2000 250 200 15 PP'!J34-21*'2000 250 200 15 PP'!K34+7*'2000 250 200 15 PP'!L34-'2000 250 200 15 PP'!M34)</f>
        <v>8.8825815699998526E-7</v>
      </c>
      <c r="AW34">
        <f>ABS('2000 250 200 15 PP'!E34-8*'2000 250 200 15 PP'!F34+28*'2000 250 200 15 PP'!G34-56*'2000 250 200 15 PP'!H34+70*'2000 250 200 15 PP'!I34-56*'2000 250 200 15 PP'!J34+28*'2000 250 200 15 PP'!K34-8*'2000 250 200 15 PP'!L34+'2000 250 200 15 PP'!M34)</f>
        <v>5.7841361829999999E-6</v>
      </c>
      <c r="AX34">
        <f t="shared" si="28"/>
        <v>0.4541858260010892</v>
      </c>
      <c r="AY34">
        <f t="shared" si="28"/>
        <v>0.33820807204487718</v>
      </c>
      <c r="AZ34">
        <f t="shared" si="28"/>
        <v>0.27311563896141589</v>
      </c>
      <c r="BA34">
        <f t="shared" si="28"/>
        <v>0.23028062791902529</v>
      </c>
      <c r="BB34">
        <f t="shared" si="28"/>
        <v>0.19956379416502376</v>
      </c>
      <c r="BC34">
        <f t="shared" si="28"/>
        <v>0.17629885395220529</v>
      </c>
      <c r="BD34">
        <f t="shared" si="28"/>
        <v>0.15800098413077271</v>
      </c>
      <c r="BE34">
        <f t="shared" si="28"/>
        <v>0.14320308093331177</v>
      </c>
      <c r="BF34">
        <f t="shared" si="29"/>
        <v>0.27863575349101005</v>
      </c>
      <c r="BG34">
        <f t="shared" si="29"/>
        <v>0.16505408709980487</v>
      </c>
      <c r="BH34">
        <f t="shared" si="29"/>
        <v>0.11166770961437854</v>
      </c>
      <c r="BI34">
        <f t="shared" si="29"/>
        <v>8.133895312254083E-2</v>
      </c>
      <c r="BJ34">
        <f t="shared" si="29"/>
        <v>6.2173458145079109E-2</v>
      </c>
      <c r="BK34">
        <f t="shared" si="29"/>
        <v>4.9182415764922903E-2</v>
      </c>
      <c r="BL34">
        <f t="shared" si="29"/>
        <v>3.9929379043318045E-2</v>
      </c>
      <c r="BM34">
        <f t="shared" si="30"/>
        <v>0.19488313142268562</v>
      </c>
      <c r="BN34">
        <f t="shared" si="30"/>
        <v>9.5622543262858253E-2</v>
      </c>
      <c r="BO34">
        <f t="shared" si="30"/>
        <v>5.5586837390072925E-2</v>
      </c>
      <c r="BP34">
        <f t="shared" si="30"/>
        <v>3.5605558197884052E-2</v>
      </c>
      <c r="BQ34">
        <f t="shared" si="30"/>
        <v>2.4331341202678065E-2</v>
      </c>
      <c r="BR34">
        <f t="shared" si="30"/>
        <v>1.7420253473333955E-2</v>
      </c>
      <c r="BS34">
        <f t="shared" si="31"/>
        <v>0.14697503164468406</v>
      </c>
      <c r="BT34">
        <f t="shared" si="31"/>
        <v>6.142932455346084E-2</v>
      </c>
      <c r="BU34">
        <f t="shared" si="31"/>
        <v>3.1264072448053647E-2</v>
      </c>
      <c r="BV34">
        <f t="shared" si="31"/>
        <v>1.7853026163990204E-2</v>
      </c>
      <c r="BW34">
        <f t="shared" si="31"/>
        <v>1.1024349907367028E-2</v>
      </c>
      <c r="BX34">
        <f t="shared" si="32"/>
        <v>0.11644696813257453</v>
      </c>
      <c r="BY34">
        <f t="shared" si="32"/>
        <v>4.2325867692531507E-2</v>
      </c>
      <c r="BZ34">
        <f t="shared" si="32"/>
        <v>1.9138112539527609E-2</v>
      </c>
      <c r="CA34">
        <f t="shared" si="32"/>
        <v>9.8501770530962044E-3</v>
      </c>
      <c r="CB34">
        <f t="shared" si="33"/>
        <v>9.5530456247726242E-2</v>
      </c>
      <c r="CC34">
        <f t="shared" si="33"/>
        <v>3.0684563533222197E-2</v>
      </c>
      <c r="CD34">
        <f t="shared" si="33"/>
        <v>1.2473413358390441E-2</v>
      </c>
      <c r="CE34">
        <f t="shared" si="15"/>
        <v>8.0428959135958239E-2</v>
      </c>
      <c r="CF34">
        <f t="shared" si="15"/>
        <v>2.3121883824864423E-2</v>
      </c>
      <c r="CG34">
        <f t="shared" si="16"/>
        <v>6.9084881133851361E-2</v>
      </c>
      <c r="CH34" s="7">
        <v>250</v>
      </c>
      <c r="CI34" s="8">
        <v>250</v>
      </c>
      <c r="CJ34" s="8">
        <v>240</v>
      </c>
      <c r="CK34" s="8">
        <f t="shared" si="17"/>
        <v>1</v>
      </c>
      <c r="CL34" s="8">
        <f t="shared" si="18"/>
        <v>1</v>
      </c>
      <c r="CM34">
        <f t="shared" si="19"/>
        <v>0.04</v>
      </c>
      <c r="CN34">
        <f t="shared" si="24"/>
        <v>375</v>
      </c>
      <c r="CO34">
        <f t="shared" si="34"/>
        <v>500</v>
      </c>
      <c r="CP34">
        <f t="shared" si="34"/>
        <v>625</v>
      </c>
      <c r="CQ34">
        <f t="shared" si="34"/>
        <v>750</v>
      </c>
      <c r="CR34">
        <f t="shared" si="34"/>
        <v>875</v>
      </c>
      <c r="CS34">
        <f t="shared" si="34"/>
        <v>1000</v>
      </c>
      <c r="CT34">
        <f t="shared" si="34"/>
        <v>1125</v>
      </c>
      <c r="CU34">
        <f t="shared" si="34"/>
        <v>1250</v>
      </c>
      <c r="CV34">
        <f t="shared" si="26"/>
        <v>1.5</v>
      </c>
      <c r="CW34">
        <f t="shared" si="26"/>
        <v>2</v>
      </c>
      <c r="CX34">
        <f t="shared" si="26"/>
        <v>2.5</v>
      </c>
      <c r="CY34">
        <f t="shared" si="26"/>
        <v>3</v>
      </c>
      <c r="CZ34">
        <f t="shared" si="26"/>
        <v>3.5</v>
      </c>
      <c r="DA34">
        <f t="shared" si="26"/>
        <v>4</v>
      </c>
      <c r="DB34">
        <f t="shared" si="26"/>
        <v>4.5</v>
      </c>
      <c r="DC34">
        <f t="shared" si="26"/>
        <v>5</v>
      </c>
      <c r="DD34" s="11">
        <f t="shared" si="27"/>
        <v>2.6666666666666668E-2</v>
      </c>
      <c r="DE34" s="11">
        <f t="shared" si="27"/>
        <v>0.02</v>
      </c>
      <c r="DF34" s="11">
        <f t="shared" si="27"/>
        <v>1.6E-2</v>
      </c>
      <c r="DG34" s="11">
        <f t="shared" si="27"/>
        <v>1.3333333333333334E-2</v>
      </c>
      <c r="DH34" s="11">
        <f t="shared" si="27"/>
        <v>1.1428571428571429E-2</v>
      </c>
      <c r="DI34" s="11">
        <f t="shared" si="27"/>
        <v>0.01</v>
      </c>
      <c r="DJ34" s="11">
        <f t="shared" si="27"/>
        <v>8.8888888888888889E-3</v>
      </c>
      <c r="DK34" s="11">
        <f t="shared" si="27"/>
        <v>8.0000000000000002E-3</v>
      </c>
      <c r="DL34">
        <f t="shared" si="23"/>
        <v>10</v>
      </c>
      <c r="DM34">
        <f>ABS('2000 250 200 15 PP'!E34+'2000 250 200 15 PP'!F34)</f>
        <v>6.2314903900000001E-5</v>
      </c>
      <c r="DN34">
        <f>ABS('2000 250 200 15 PP'!F34+'2000 250 200 15 PP'!G34)</f>
        <v>2.5416344820000002E-5</v>
      </c>
      <c r="DO34">
        <f>ABS('2000 250 200 15 PP'!G34+'2000 250 200 15 PP'!H34)</f>
        <v>1.3211943459999999E-5</v>
      </c>
      <c r="DP34">
        <f>ABS('2000 250 200 15 PP'!H34+'2000 250 200 15 PP'!I34)</f>
        <v>7.8059874000000003E-6</v>
      </c>
      <c r="DQ34">
        <f>ABS('2000 250 200 15 PP'!I34+'2000 250 200 15 PP'!J34)</f>
        <v>5.0088371700000002E-6</v>
      </c>
      <c r="DR34">
        <f>ABS('2000 250 200 15 PP'!J34+'2000 250 200 15 PP'!K34)</f>
        <v>3.40836396E-6</v>
      </c>
      <c r="DS34">
        <f>ABS('2000 250 200 15 PP'!K34+'2000 250 200 15 PP'!L34)</f>
        <v>2.4244135699999999E-6</v>
      </c>
      <c r="DT34">
        <f>ABS('2000 250 200 15 PP'!L34+'2000 250 200 15 PP'!M34)</f>
        <v>1.7856441029999999E-6</v>
      </c>
    </row>
    <row r="35" spans="1:124">
      <c r="A35">
        <f>'2000 250 200 15'!A36</f>
        <v>32</v>
      </c>
      <c r="B35">
        <f t="shared" si="7"/>
        <v>-320</v>
      </c>
      <c r="C35">
        <f>'2000 250 200 15'!B36</f>
        <v>4.0320000000000002E-2</v>
      </c>
      <c r="D35">
        <f t="shared" si="8"/>
        <v>-1.394479476562531</v>
      </c>
      <c r="E35">
        <f>ABS('2000 250 200 15'!C169)</f>
        <v>4.53019313E-5</v>
      </c>
      <c r="F35">
        <f>ABS('2000 250 200 15'!C302)</f>
        <v>1.7004293E-5</v>
      </c>
      <c r="G35">
        <f>ABS('2000 250 200 15'!C435)</f>
        <v>8.4093583300000006E-6</v>
      </c>
      <c r="H35">
        <f>ABS('2000 250 200 15'!C568)</f>
        <v>4.8013520300000002E-6</v>
      </c>
      <c r="I35">
        <f>ABS('2000 250 200 15'!C701)</f>
        <v>3.0039599000000002E-6</v>
      </c>
      <c r="J35">
        <f>ABS('2000 250 200 15'!C834)</f>
        <v>2.0044680299999999E-6</v>
      </c>
      <c r="K35">
        <f>ABS('2000 250 200 15'!C967)</f>
        <v>1.4036270699999999E-6</v>
      </c>
      <c r="L35">
        <f>ABS('2000 250 200 15'!C1100)</f>
        <v>1.02059872E-6</v>
      </c>
      <c r="M35">
        <f>ABS('2000 250 200 15'!C1233)</f>
        <v>7.6491012999999998E-7</v>
      </c>
      <c r="N35">
        <f>ABS('2000 250 200 15 PP'!E35-'2000 250 200 15 PP'!F35)</f>
        <v>2.82976383E-5</v>
      </c>
      <c r="O35">
        <f>ABS('2000 250 200 15 PP'!F35-'2000 250 200 15 PP'!G35)</f>
        <v>8.5949346699999994E-6</v>
      </c>
      <c r="P35">
        <f>ABS('2000 250 200 15 PP'!G35-'2000 250 200 15 PP'!H35)</f>
        <v>3.6080063000000004E-6</v>
      </c>
      <c r="Q35">
        <f>ABS('2000 250 200 15 PP'!H35-'2000 250 200 15 PP'!I35)</f>
        <v>1.79739213E-6</v>
      </c>
      <c r="R35">
        <f>ABS('2000 250 200 15 PP'!I35-'2000 250 200 15 PP'!J35)</f>
        <v>9.9949187000000028E-7</v>
      </c>
      <c r="S35">
        <f>ABS('2000 250 200 15 PP'!J35-'2000 250 200 15 PP'!K35)</f>
        <v>6.0084095999999996E-7</v>
      </c>
      <c r="T35">
        <f>ABS('2000 250 200 15 PP'!K35-'2000 250 200 15 PP'!L35)</f>
        <v>3.830283499999999E-7</v>
      </c>
      <c r="U35">
        <f>ABS('2000 250 200 15 PP'!L35-'2000 250 200 15 PP'!M35)</f>
        <v>2.5568859000000006E-7</v>
      </c>
      <c r="V35">
        <f>ABS('2000 250 200 15 PP'!E35-2*'2000 250 200 15 PP'!F35+'2000 250 200 15 PP'!G35)</f>
        <v>1.9702703630000001E-5</v>
      </c>
      <c r="W35">
        <f>ABS('2000 250 200 15 PP'!F35-2*'2000 250 200 15 PP'!G35+'2000 250 200 15 PP'!H35)</f>
        <v>4.986928369999999E-6</v>
      </c>
      <c r="X35">
        <f>ABS('2000 250 200 15 PP'!G35-2*'2000 250 200 15 PP'!H35+'2000 250 200 15 PP'!I35)</f>
        <v>1.8106141700000004E-6</v>
      </c>
      <c r="Y35">
        <f>ABS('2000 250 200 15 PP'!H35-2*'2000 250 200 15 PP'!I35+'2000 250 200 15 PP'!J35)</f>
        <v>7.9790025999999969E-7</v>
      </c>
      <c r="Z35">
        <f>ABS('2000 250 200 15 PP'!I35-2*'2000 250 200 15 PP'!J35+'2000 250 200 15 PP'!K35)</f>
        <v>3.9865091000000032E-7</v>
      </c>
      <c r="AA35">
        <f>ABS('2000 250 200 15 PP'!J35-2*'2000 250 200 15 PP'!K35+'2000 250 200 15 PP'!L35)</f>
        <v>2.1781261000000006E-7</v>
      </c>
      <c r="AB35">
        <f>ABS('2000 250 200 15 PP'!K35-2*'2000 250 200 15 PP'!L35+'2000 250 200 15 PP'!M35)</f>
        <v>1.2733975999999984E-7</v>
      </c>
      <c r="AC35">
        <f>ABS('2000 250 200 15 PP'!E35-3*'2000 250 200 15 PP'!F35+3*'2000 250 200 15 PP'!G35-'2000 250 200 15 PP'!H35)</f>
        <v>1.4715775259999999E-5</v>
      </c>
      <c r="AD35">
        <f>ABS('2000 250 200 15 PP'!F35-3*'2000 250 200 15 PP'!G35+3*'2000 250 200 15 PP'!H35-'2000 250 200 15 PP'!I35)</f>
        <v>3.1763141999999994E-6</v>
      </c>
      <c r="AE35">
        <f>ABS('2000 250 200 15 PP'!G35-3*'2000 250 200 15 PP'!H35+3*'2000 250 200 15 PP'!I35-'2000 250 200 15 PP'!J35)</f>
        <v>1.0127139100000008E-6</v>
      </c>
      <c r="AF35">
        <f>ABS('2000 250 200 15 PP'!H35-3*'2000 250 200 15 PP'!I35+3*'2000 250 200 15 PP'!J35-'2000 250 200 15 PP'!K35)</f>
        <v>3.9924934999999894E-7</v>
      </c>
      <c r="AG35">
        <f>ABS('2000 250 200 15 PP'!I35-3*'2000 250 200 15 PP'!J35+3*'2000 250 200 15 PP'!K35-'2000 250 200 15 PP'!L35)</f>
        <v>1.8083830000000005E-7</v>
      </c>
      <c r="AH35">
        <f>ABS('2000 250 200 15 PP'!J35-3*'2000 250 200 15 PP'!K35+3*'2000 250 200 15 PP'!L35-'2000 250 200 15 PP'!M35)</f>
        <v>9.0472850000000004E-8</v>
      </c>
      <c r="AI35">
        <f>ABS('2000 250 200 15 PP'!E35-4*'2000 250 200 15 PP'!F35+6*'2000 250 200 15 PP'!G35-4*'2000 250 200 15 PP'!H35+'2000 250 200 15 PP'!I35)</f>
        <v>1.1539461060000003E-5</v>
      </c>
      <c r="AJ35">
        <f>ABS('2000 250 200 15 PP'!F35-4*'2000 250 200 15 PP'!G35+6*'2000 250 200 15 PP'!H35-4*'2000 250 200 15 PP'!I35+'2000 250 200 15 PP'!J35)</f>
        <v>2.1636002899999995E-6</v>
      </c>
      <c r="AK35">
        <f>ABS('2000 250 200 15 PP'!G35-4*'2000 250 200 15 PP'!H35+6*'2000 250 200 15 PP'!I35-4*'2000 250 200 15 PP'!J35+'2000 250 200 15 PP'!K35)</f>
        <v>6.1346456000000308E-7</v>
      </c>
      <c r="AL35">
        <f>ABS('2000 250 200 15 PP'!H35-4*'2000 250 200 15 PP'!I35+6*'2000 250 200 15 PP'!J35-4*'2000 250 200 15 PP'!K35+'2000 250 200 15 PP'!L35)</f>
        <v>2.1841104999999995E-7</v>
      </c>
      <c r="AM35">
        <f>ABS('2000 250 200 15 PP'!I35-4*'2000 250 200 15 PP'!J35+6*'2000 250 200 15 PP'!K35-4*'2000 250 200 15 PP'!L35+'2000 250 200 15 PP'!M35)</f>
        <v>9.036545000000047E-8</v>
      </c>
      <c r="AN35">
        <f>ABS('2000 250 200 15 PP'!E35-5*'2000 250 200 15 PP'!F35+10*'2000 250 200 15 PP'!G35-10*'2000 250 200 15 PP'!H35+5*'2000 250 200 15 PP'!I35-'2000 250 200 15 PP'!J35)</f>
        <v>9.3758607700000035E-6</v>
      </c>
      <c r="AO35">
        <f>ABS('2000 250 200 15 PP'!F35-5*'2000 250 200 15 PP'!G35+10*'2000 250 200 15 PP'!H35-10*'2000 250 200 15 PP'!I35+5*'2000 250 200 15 PP'!J35-'2000 250 200 15 PP'!K35)</f>
        <v>1.5501357299999994E-6</v>
      </c>
      <c r="AP35">
        <f>ABS('2000 250 200 15 PP'!G35-5*'2000 250 200 15 PP'!H35+10*'2000 250 200 15 PP'!I35-10*'2000 250 200 15 PP'!J35+5*'2000 250 200 15 PP'!K35-'2000 250 200 15 PP'!L35)</f>
        <v>3.9505351000000207E-7</v>
      </c>
      <c r="AQ35">
        <f>ABS('2000 250 200 15 PP'!H35-5*'2000 250 200 15 PP'!I35+10*'2000 250 200 15 PP'!J35-10*'2000 250 200 15 PP'!K35+5*'2000 250 200 15 PP'!L35-'2000 250 200 15 PP'!M35)</f>
        <v>1.2804559999999906E-7</v>
      </c>
      <c r="AR35">
        <f>ABS('2000 250 200 15 PP'!E35-6*'2000 250 200 15 PP'!F35+15*'2000 250 200 15 PP'!G35-20*'2000 250 200 15 PP'!H35+15*I35-6*'2000 250 200 15 PP'!J35+'2000 250 200 15 PP'!K35)</f>
        <v>7.8257250400000098E-6</v>
      </c>
      <c r="AS35">
        <f>ABS('2000 250 200 15 PP'!F35-6*'2000 250 200 15 PP'!G35+15*'2000 250 200 15 PP'!H35-20*'2000 250 200 15 PP'!I35+15*J35-6*'2000 250 200 15 PP'!K35+'2000 250 200 15 PP'!L35)</f>
        <v>1.1550822200000051E-6</v>
      </c>
      <c r="AT35">
        <f>ABS('2000 250 200 15 PP'!G35-6*'2000 250 200 15 PP'!H35+15*'2000 250 200 15 PP'!I35-20*'2000 250 200 15 PP'!J35+15*K35-6*'2000 250 200 15 PP'!L35+'2000 250 200 15 PP'!M35)</f>
        <v>2.6700791000000344E-7</v>
      </c>
      <c r="AU35">
        <f>ABS('2000 250 200 15 PP'!E35-7*'2000 250 200 15 PP'!F35+21*'2000 250 200 15 PP'!G35-35*'2000 250 200 15 PP'!H35+35*'2000 250 200 15 PP'!I35-21*'2000 250 200 15 PP'!J35+7*'2000 250 200 15 PP'!K35-'2000 250 200 15 PP'!L35)</f>
        <v>6.6706428200000263E-6</v>
      </c>
      <c r="AV35">
        <f>ABS('2000 250 200 15 PP'!F35-7*'2000 250 200 15 PP'!G35+21*'2000 250 200 15 PP'!H35-35*'2000 250 200 15 PP'!I35+35*'2000 250 200 15 PP'!J35-21*'2000 250 200 15 PP'!K35+7*'2000 250 200 15 PP'!L35-'2000 250 200 15 PP'!M35)</f>
        <v>8.8807430999998433E-7</v>
      </c>
      <c r="AW35">
        <f>ABS('2000 250 200 15 PP'!E35-8*'2000 250 200 15 PP'!F35+28*'2000 250 200 15 PP'!G35-56*'2000 250 200 15 PP'!H35+70*'2000 250 200 15 PP'!I35-56*'2000 250 200 15 PP'!J35+28*'2000 250 200 15 PP'!K35-8*'2000 250 200 15 PP'!L35+'2000 250 200 15 PP'!M35)</f>
        <v>5.7825685100000744E-6</v>
      </c>
      <c r="AX35">
        <f t="shared" ref="AX35:BE50" si="35">N35/(E35+F35)</f>
        <v>0.45417032757030668</v>
      </c>
      <c r="AY35">
        <f t="shared" si="35"/>
        <v>0.33820148700371733</v>
      </c>
      <c r="AZ35">
        <f t="shared" si="35"/>
        <v>0.27311220984183326</v>
      </c>
      <c r="BA35">
        <f t="shared" si="35"/>
        <v>0.23027806526112787</v>
      </c>
      <c r="BB35">
        <f t="shared" si="35"/>
        <v>0.19956199509493594</v>
      </c>
      <c r="BC35">
        <f t="shared" si="35"/>
        <v>0.17629817900327957</v>
      </c>
      <c r="BD35">
        <f t="shared" si="35"/>
        <v>0.158000278513661</v>
      </c>
      <c r="BE35">
        <f t="shared" si="35"/>
        <v>0.14320208494065995</v>
      </c>
      <c r="BF35">
        <f t="shared" ref="BF35:BL50" si="36">V35/(E35+F35+G35)</f>
        <v>0.27861898180333217</v>
      </c>
      <c r="BG35">
        <f t="shared" si="36"/>
        <v>0.16504808258939074</v>
      </c>
      <c r="BH35">
        <f t="shared" si="36"/>
        <v>0.11166518596845031</v>
      </c>
      <c r="BI35">
        <f t="shared" si="36"/>
        <v>8.1337222980891383E-2</v>
      </c>
      <c r="BJ35">
        <f t="shared" si="36"/>
        <v>6.2172097712823782E-2</v>
      </c>
      <c r="BK35">
        <f t="shared" si="36"/>
        <v>4.9182133345131551E-2</v>
      </c>
      <c r="BL35">
        <f t="shared" si="36"/>
        <v>3.9929235753614359E-2</v>
      </c>
      <c r="BM35">
        <f t="shared" ref="BM35:BR50" si="37">AC35/(E35+F35+G35+H35)</f>
        <v>0.1948672218523548</v>
      </c>
      <c r="BN35">
        <f t="shared" si="37"/>
        <v>9.5617499412593024E-2</v>
      </c>
      <c r="BO35">
        <f t="shared" si="37"/>
        <v>5.5585170598098622E-2</v>
      </c>
      <c r="BP35">
        <f t="shared" si="37"/>
        <v>3.5604642632864364E-2</v>
      </c>
      <c r="BQ35">
        <f t="shared" si="37"/>
        <v>2.4330246882536061E-2</v>
      </c>
      <c r="BR35">
        <f t="shared" si="37"/>
        <v>1.7420051831252937E-2</v>
      </c>
      <c r="BS35">
        <f t="shared" ref="BS35:BW50" si="38">AI35/(E35+F35+G35+H35+I35)</f>
        <v>0.14696038710030718</v>
      </c>
      <c r="BT35">
        <f t="shared" si="38"/>
        <v>6.1425029043500647E-2</v>
      </c>
      <c r="BU35">
        <f t="shared" si="38"/>
        <v>3.1262900449827484E-2</v>
      </c>
      <c r="BV35">
        <f t="shared" si="38"/>
        <v>1.7852783010176364E-2</v>
      </c>
      <c r="BW35">
        <f t="shared" si="38"/>
        <v>1.1023451802696293E-2</v>
      </c>
      <c r="BX35">
        <f t="shared" ref="BX35:CA50" si="39">AN35/(E35+F35+G35+H35+I35+J35)</f>
        <v>0.11643363616675401</v>
      </c>
      <c r="BY35">
        <f t="shared" si="39"/>
        <v>4.2322146506116508E-2</v>
      </c>
      <c r="BZ35">
        <f t="shared" si="39"/>
        <v>1.9137070318046828E-2</v>
      </c>
      <c r="CA35">
        <f t="shared" si="39"/>
        <v>9.8504830081259862E-3</v>
      </c>
      <c r="CB35">
        <f t="shared" ref="CB35:CD50" si="40">AR35/(E35+F35+G35+H35+I35+J35+K35)</f>
        <v>9.5518388210037289E-2</v>
      </c>
      <c r="CC35">
        <f t="shared" si="40"/>
        <v>3.0681383905125745E-2</v>
      </c>
      <c r="CD35">
        <f t="shared" si="40"/>
        <v>1.2472182828977482E-2</v>
      </c>
      <c r="CE35">
        <f t="shared" si="15"/>
        <v>8.0418034016530304E-2</v>
      </c>
      <c r="CF35">
        <f t="shared" si="15"/>
        <v>2.3119368855117572E-2</v>
      </c>
      <c r="CG35">
        <f t="shared" si="16"/>
        <v>6.907487487737056E-2</v>
      </c>
      <c r="CH35" s="7">
        <v>250</v>
      </c>
      <c r="CI35" s="8">
        <v>250</v>
      </c>
      <c r="CJ35" s="8">
        <v>240</v>
      </c>
      <c r="CK35" s="8">
        <f t="shared" si="17"/>
        <v>1</v>
      </c>
      <c r="CL35" s="8">
        <f t="shared" si="18"/>
        <v>1</v>
      </c>
      <c r="CM35">
        <f t="shared" si="19"/>
        <v>0.04</v>
      </c>
      <c r="CN35">
        <f t="shared" si="24"/>
        <v>375</v>
      </c>
      <c r="CO35">
        <f t="shared" si="34"/>
        <v>500</v>
      </c>
      <c r="CP35">
        <f t="shared" si="34"/>
        <v>625</v>
      </c>
      <c r="CQ35">
        <f t="shared" si="34"/>
        <v>750</v>
      </c>
      <c r="CR35">
        <f t="shared" si="34"/>
        <v>875</v>
      </c>
      <c r="CS35">
        <f t="shared" si="34"/>
        <v>1000</v>
      </c>
      <c r="CT35">
        <f t="shared" si="34"/>
        <v>1125</v>
      </c>
      <c r="CU35">
        <f t="shared" si="34"/>
        <v>1250</v>
      </c>
      <c r="CV35">
        <f t="shared" si="26"/>
        <v>1.5</v>
      </c>
      <c r="CW35">
        <f t="shared" si="26"/>
        <v>2</v>
      </c>
      <c r="CX35">
        <f t="shared" si="26"/>
        <v>2.5</v>
      </c>
      <c r="CY35">
        <f t="shared" si="26"/>
        <v>3</v>
      </c>
      <c r="CZ35">
        <f t="shared" si="26"/>
        <v>3.5</v>
      </c>
      <c r="DA35">
        <f t="shared" si="26"/>
        <v>4</v>
      </c>
      <c r="DB35">
        <f t="shared" si="26"/>
        <v>4.5</v>
      </c>
      <c r="DC35">
        <f t="shared" si="26"/>
        <v>5</v>
      </c>
      <c r="DD35" s="11">
        <f t="shared" si="27"/>
        <v>2.6666666666666668E-2</v>
      </c>
      <c r="DE35" s="11">
        <f t="shared" si="27"/>
        <v>0.02</v>
      </c>
      <c r="DF35" s="11">
        <f t="shared" si="27"/>
        <v>1.6E-2</v>
      </c>
      <c r="DG35" s="11">
        <f t="shared" si="27"/>
        <v>1.3333333333333334E-2</v>
      </c>
      <c r="DH35" s="11">
        <f t="shared" si="27"/>
        <v>1.1428571428571429E-2</v>
      </c>
      <c r="DI35" s="11">
        <f t="shared" si="27"/>
        <v>0.01</v>
      </c>
      <c r="DJ35" s="11">
        <f t="shared" si="27"/>
        <v>8.8888888888888889E-3</v>
      </c>
      <c r="DK35" s="11">
        <f t="shared" si="27"/>
        <v>8.0000000000000002E-3</v>
      </c>
      <c r="DL35">
        <f t="shared" si="23"/>
        <v>10</v>
      </c>
      <c r="DM35">
        <f>ABS('2000 250 200 15 PP'!E35+'2000 250 200 15 PP'!F35)</f>
        <v>6.2306224299999997E-5</v>
      </c>
      <c r="DN35">
        <f>ABS('2000 250 200 15 PP'!F35+'2000 250 200 15 PP'!G35)</f>
        <v>2.5413651330000001E-5</v>
      </c>
      <c r="DO35">
        <f>ABS('2000 250 200 15 PP'!G35+'2000 250 200 15 PP'!H35)</f>
        <v>1.321071036E-5</v>
      </c>
      <c r="DP35">
        <f>ABS('2000 250 200 15 PP'!H35+'2000 250 200 15 PP'!I35)</f>
        <v>7.8053119300000003E-6</v>
      </c>
      <c r="DQ35">
        <f>ABS('2000 250 200 15 PP'!I35+'2000 250 200 15 PP'!J35)</f>
        <v>5.0084279300000005E-6</v>
      </c>
      <c r="DR35">
        <f>ABS('2000 250 200 15 PP'!J35+'2000 250 200 15 PP'!K35)</f>
        <v>3.4080951E-6</v>
      </c>
      <c r="DS35">
        <f>ABS('2000 250 200 15 PP'!K35+'2000 250 200 15 PP'!L35)</f>
        <v>2.4242257900000002E-6</v>
      </c>
      <c r="DT35">
        <f>ABS('2000 250 200 15 PP'!L35+'2000 250 200 15 PP'!M35)</f>
        <v>1.78550885E-6</v>
      </c>
    </row>
    <row r="36" spans="1:124">
      <c r="A36">
        <f>'2000 250 200 15'!A37</f>
        <v>33</v>
      </c>
      <c r="B36">
        <f t="shared" si="7"/>
        <v>-330</v>
      </c>
      <c r="C36">
        <f>'2000 250 200 15'!B37</f>
        <v>4.5249999999999999E-2</v>
      </c>
      <c r="D36">
        <f t="shared" si="8"/>
        <v>-1.344381416458778</v>
      </c>
      <c r="E36">
        <f>ABS('2000 250 200 15'!C170)</f>
        <v>4.52902229E-5</v>
      </c>
      <c r="F36">
        <f>ABS('2000 250 200 15'!C303)</f>
        <v>1.70010702E-5</v>
      </c>
      <c r="G36">
        <f>ABS('2000 250 200 15'!C436)</f>
        <v>8.4079871599999998E-6</v>
      </c>
      <c r="H36">
        <f>ABS('2000 250 200 15'!C569)</f>
        <v>4.8006273200000003E-6</v>
      </c>
      <c r="I36">
        <f>ABS('2000 250 200 15'!C702)</f>
        <v>3.0035279099999999E-6</v>
      </c>
      <c r="J36">
        <f>ABS('2000 250 200 15'!C835)</f>
        <v>2.0041965699999999E-6</v>
      </c>
      <c r="K36">
        <f>ABS('2000 250 200 15'!C968)</f>
        <v>1.4034436300000001E-6</v>
      </c>
      <c r="L36">
        <f>ABS('2000 250 200 15'!C1101)</f>
        <v>1.02046672E-6</v>
      </c>
      <c r="M36">
        <f>ABS('2000 250 200 15'!C1234)</f>
        <v>7.6481167799999998E-7</v>
      </c>
      <c r="N36">
        <f>ABS('2000 250 200 15 PP'!E36-'2000 250 200 15 PP'!F36)</f>
        <v>2.82891527E-5</v>
      </c>
      <c r="O36">
        <f>ABS('2000 250 200 15 PP'!F36-'2000 250 200 15 PP'!G36)</f>
        <v>8.5930830400000003E-6</v>
      </c>
      <c r="P36">
        <f>ABS('2000 250 200 15 PP'!G36-'2000 250 200 15 PP'!H36)</f>
        <v>3.6073598399999996E-6</v>
      </c>
      <c r="Q36">
        <f>ABS('2000 250 200 15 PP'!H36-'2000 250 200 15 PP'!I36)</f>
        <v>1.7970994100000003E-6</v>
      </c>
      <c r="R36">
        <f>ABS('2000 250 200 15 PP'!I36-'2000 250 200 15 PP'!J36)</f>
        <v>9.9933134000000009E-7</v>
      </c>
      <c r="S36">
        <f>ABS('2000 250 200 15 PP'!J36-'2000 250 200 15 PP'!K36)</f>
        <v>6.0075293999999979E-7</v>
      </c>
      <c r="T36">
        <f>ABS('2000 250 200 15 PP'!K36-'2000 250 200 15 PP'!L36)</f>
        <v>3.8297691000000007E-7</v>
      </c>
      <c r="U36">
        <f>ABS('2000 250 200 15 PP'!L36-'2000 250 200 15 PP'!M36)</f>
        <v>2.5565504200000002E-7</v>
      </c>
      <c r="V36">
        <f>ABS('2000 250 200 15 PP'!E36-2*'2000 250 200 15 PP'!F36+'2000 250 200 15 PP'!G36)</f>
        <v>1.969606966E-5</v>
      </c>
      <c r="W36">
        <f>ABS('2000 250 200 15 PP'!F36-2*'2000 250 200 15 PP'!G36+'2000 250 200 15 PP'!H36)</f>
        <v>4.9857232000000007E-6</v>
      </c>
      <c r="X36">
        <f>ABS('2000 250 200 15 PP'!G36-2*'2000 250 200 15 PP'!H36+'2000 250 200 15 PP'!I36)</f>
        <v>1.8102604299999992E-6</v>
      </c>
      <c r="Y36">
        <f>ABS('2000 250 200 15 PP'!H36-2*'2000 250 200 15 PP'!I36+'2000 250 200 15 PP'!J36)</f>
        <v>7.9776807000000023E-7</v>
      </c>
      <c r="Z36">
        <f>ABS('2000 250 200 15 PP'!I36-2*'2000 250 200 15 PP'!J36+'2000 250 200 15 PP'!K36)</f>
        <v>3.985784000000003E-7</v>
      </c>
      <c r="AA36">
        <f>ABS('2000 250 200 15 PP'!J36-2*'2000 250 200 15 PP'!K36+'2000 250 200 15 PP'!L36)</f>
        <v>2.1777602999999972E-7</v>
      </c>
      <c r="AB36">
        <f>ABS('2000 250 200 15 PP'!K36-2*'2000 250 200 15 PP'!L36+'2000 250 200 15 PP'!M36)</f>
        <v>1.2732186800000006E-7</v>
      </c>
      <c r="AC36">
        <f>ABS('2000 250 200 15 PP'!E36-3*'2000 250 200 15 PP'!F36+3*'2000 250 200 15 PP'!G36-'2000 250 200 15 PP'!H36)</f>
        <v>1.4710346459999995E-5</v>
      </c>
      <c r="AD36">
        <f>ABS('2000 250 200 15 PP'!F36-3*'2000 250 200 15 PP'!G36+3*'2000 250 200 15 PP'!H36-'2000 250 200 15 PP'!I36)</f>
        <v>3.1754627700000006E-6</v>
      </c>
      <c r="AE36">
        <f>ABS('2000 250 200 15 PP'!G36-3*'2000 250 200 15 PP'!H36+3*'2000 250 200 15 PP'!I36-'2000 250 200 15 PP'!J36)</f>
        <v>1.012492359999999E-6</v>
      </c>
      <c r="AF36">
        <f>ABS('2000 250 200 15 PP'!H36-3*'2000 250 200 15 PP'!I36+3*'2000 250 200 15 PP'!J36-'2000 250 200 15 PP'!K36)</f>
        <v>3.991896700000012E-7</v>
      </c>
      <c r="AG36">
        <f>ABS('2000 250 200 15 PP'!I36-3*'2000 250 200 15 PP'!J36+3*'2000 250 200 15 PP'!K36-'2000 250 200 15 PP'!L36)</f>
        <v>1.8080237000000016E-7</v>
      </c>
      <c r="AH36">
        <f>ABS('2000 250 200 15 PP'!J36-3*'2000 250 200 15 PP'!K36+3*'2000 250 200 15 PP'!L36-'2000 250 200 15 PP'!M36)</f>
        <v>9.0454161999999447E-8</v>
      </c>
      <c r="AI36">
        <f>ABS('2000 250 200 15 PP'!E36-4*'2000 250 200 15 PP'!F36+6*'2000 250 200 15 PP'!G36-4*'2000 250 200 15 PP'!H36+'2000 250 200 15 PP'!I36)</f>
        <v>1.1534883689999999E-5</v>
      </c>
      <c r="AJ36">
        <f>ABS('2000 250 200 15 PP'!F36-4*'2000 250 200 15 PP'!G36+6*'2000 250 200 15 PP'!H36-4*'2000 250 200 15 PP'!I36+'2000 250 200 15 PP'!J36)</f>
        <v>2.1629704100000007E-6</v>
      </c>
      <c r="AK36">
        <f>ABS('2000 250 200 15 PP'!G36-4*'2000 250 200 15 PP'!H36+6*'2000 250 200 15 PP'!I36-4*'2000 250 200 15 PP'!J36+'2000 250 200 15 PP'!K36)</f>
        <v>6.1330268999999739E-7</v>
      </c>
      <c r="AL36">
        <f>ABS('2000 250 200 15 PP'!H36-4*'2000 250 200 15 PP'!I36+6*'2000 250 200 15 PP'!J36-4*'2000 250 200 15 PP'!K36+'2000 250 200 15 PP'!L36)</f>
        <v>2.183873000000002E-7</v>
      </c>
      <c r="AM36">
        <f>ABS('2000 250 200 15 PP'!I36-4*'2000 250 200 15 PP'!J36+6*'2000 250 200 15 PP'!K36-4*'2000 250 200 15 PP'!L36+'2000 250 200 15 PP'!M36)</f>
        <v>9.0348208000000923E-8</v>
      </c>
      <c r="AN36">
        <f>ABS('2000 250 200 15 PP'!E36-5*'2000 250 200 15 PP'!F36+10*'2000 250 200 15 PP'!G36-10*'2000 250 200 15 PP'!H36+5*'2000 250 200 15 PP'!I36-'2000 250 200 15 PP'!J36)</f>
        <v>9.3719132799999982E-6</v>
      </c>
      <c r="AO36">
        <f>ABS('2000 250 200 15 PP'!F36-5*'2000 250 200 15 PP'!G36+10*'2000 250 200 15 PP'!H36-10*'2000 250 200 15 PP'!I36+5*'2000 250 200 15 PP'!J36-'2000 250 200 15 PP'!K36)</f>
        <v>1.5496677200000029E-6</v>
      </c>
      <c r="AP36">
        <f>ABS('2000 250 200 15 PP'!G36-5*'2000 250 200 15 PP'!H36+10*'2000 250 200 15 PP'!I36-10*'2000 250 200 15 PP'!J36+5*'2000 250 200 15 PP'!K36-'2000 250 200 15 PP'!L36)</f>
        <v>3.9491539000000143E-7</v>
      </c>
      <c r="AQ36">
        <f>ABS('2000 250 200 15 PP'!H36-5*'2000 250 200 15 PP'!I36+10*'2000 250 200 15 PP'!J36-10*'2000 250 200 15 PP'!K36+5*'2000 250 200 15 PP'!L36-'2000 250 200 15 PP'!M36)</f>
        <v>1.2803909199999779E-7</v>
      </c>
      <c r="AR36">
        <f>ABS('2000 250 200 15 PP'!E36-6*'2000 250 200 15 PP'!F36+15*'2000 250 200 15 PP'!G36-20*'2000 250 200 15 PP'!H36+15*I36-6*'2000 250 200 15 PP'!J36+'2000 250 200 15 PP'!K36)</f>
        <v>7.8222455599999741E-6</v>
      </c>
      <c r="AS36">
        <f>ABS('2000 250 200 15 PP'!F36-6*'2000 250 200 15 PP'!G36+15*'2000 250 200 15 PP'!H36-20*'2000 250 200 15 PP'!I36+15*J36-6*'2000 250 200 15 PP'!K36+'2000 250 200 15 PP'!L36)</f>
        <v>1.154752329999993E-6</v>
      </c>
      <c r="AT36">
        <f>ABS('2000 250 200 15 PP'!G36-6*'2000 250 200 15 PP'!H36+15*'2000 250 200 15 PP'!I36-20*'2000 250 200 15 PP'!J36+15*K36-6*'2000 250 200 15 PP'!L36+'2000 250 200 15 PP'!M36)</f>
        <v>2.6687629800000342E-7</v>
      </c>
      <c r="AU36">
        <f>ABS('2000 250 200 15 PP'!E36-7*'2000 250 200 15 PP'!F36+21*'2000 250 200 15 PP'!G36-35*'2000 250 200 15 PP'!H36+35*'2000 250 200 15 PP'!I36-21*'2000 250 200 15 PP'!J36+7*'2000 250 200 15 PP'!K36-'2000 250 200 15 PP'!L36)</f>
        <v>6.6674932299999825E-6</v>
      </c>
      <c r="AV36">
        <f>ABS('2000 250 200 15 PP'!F36-7*'2000 250 200 15 PP'!G36+21*'2000 250 200 15 PP'!H36-35*'2000 250 200 15 PP'!I36+35*'2000 250 200 15 PP'!J36-21*'2000 250 200 15 PP'!K36+7*'2000 250 200 15 PP'!L36-'2000 250 200 15 PP'!M36)</f>
        <v>8.8787603199998813E-7</v>
      </c>
      <c r="AW36">
        <f>ABS('2000 250 200 15 PP'!E36-8*'2000 250 200 15 PP'!F36+28*'2000 250 200 15 PP'!G36-56*'2000 250 200 15 PP'!H36+70*'2000 250 200 15 PP'!I36-56*'2000 250 200 15 PP'!J36+28*'2000 250 200 15 PP'!K36-8*'2000 250 200 15 PP'!L36+'2000 250 200 15 PP'!M36)</f>
        <v>5.7796171979999573E-6</v>
      </c>
      <c r="AX36">
        <f t="shared" si="35"/>
        <v>0.45414296753457506</v>
      </c>
      <c r="AY36">
        <f t="shared" si="35"/>
        <v>0.33818976116475657</v>
      </c>
      <c r="AZ36">
        <f t="shared" si="35"/>
        <v>0.27310660368368928</v>
      </c>
      <c r="BA36">
        <f t="shared" si="35"/>
        <v>0.23027468791135261</v>
      </c>
      <c r="BB36">
        <f t="shared" si="35"/>
        <v>0.19955797168777145</v>
      </c>
      <c r="BC36">
        <f t="shared" si="35"/>
        <v>0.17629588358536202</v>
      </c>
      <c r="BD36">
        <f t="shared" si="35"/>
        <v>0.15799961826145922</v>
      </c>
      <c r="BE36">
        <f t="shared" si="35"/>
        <v>0.14320177866175024</v>
      </c>
      <c r="BF36">
        <f t="shared" si="36"/>
        <v>0.2785893942281556</v>
      </c>
      <c r="BG36">
        <f t="shared" si="36"/>
        <v>0.16503724725404847</v>
      </c>
      <c r="BH36">
        <f t="shared" si="36"/>
        <v>0.11166077785725635</v>
      </c>
      <c r="BI36">
        <f t="shared" si="36"/>
        <v>8.1335588921270158E-2</v>
      </c>
      <c r="BJ36">
        <f t="shared" si="36"/>
        <v>6.2169388348795034E-2</v>
      </c>
      <c r="BK36">
        <f t="shared" si="36"/>
        <v>4.9180391064269906E-2</v>
      </c>
      <c r="BL36">
        <f t="shared" si="36"/>
        <v>3.9928807491525893E-2</v>
      </c>
      <c r="BM36">
        <f t="shared" si="37"/>
        <v>0.19483926446416974</v>
      </c>
      <c r="BN36">
        <f t="shared" si="37"/>
        <v>9.5608419733419117E-2</v>
      </c>
      <c r="BO36">
        <f t="shared" si="37"/>
        <v>5.5581550289729512E-2</v>
      </c>
      <c r="BP36">
        <f t="shared" si="37"/>
        <v>3.5604437531197554E-2</v>
      </c>
      <c r="BQ36">
        <f t="shared" si="37"/>
        <v>2.4328747864485713E-2</v>
      </c>
      <c r="BR36">
        <f t="shared" si="37"/>
        <v>1.7418752151215494E-2</v>
      </c>
      <c r="BS36">
        <f t="shared" si="38"/>
        <v>0.14693476302026737</v>
      </c>
      <c r="BT36">
        <f t="shared" si="38"/>
        <v>6.1417647169136634E-2</v>
      </c>
      <c r="BU36">
        <f t="shared" si="38"/>
        <v>3.1259402961610359E-2</v>
      </c>
      <c r="BV36">
        <f t="shared" si="38"/>
        <v>1.7853386178451076E-2</v>
      </c>
      <c r="BW36">
        <f t="shared" si="38"/>
        <v>1.1022850928364886E-2</v>
      </c>
      <c r="BX36">
        <f t="shared" si="39"/>
        <v>0.11641024633559439</v>
      </c>
      <c r="BY36">
        <f t="shared" si="39"/>
        <v>4.2316538309101537E-2</v>
      </c>
      <c r="BZ36">
        <f t="shared" si="39"/>
        <v>1.913326646731291E-2</v>
      </c>
      <c r="CA36">
        <f t="shared" si="39"/>
        <v>9.8513783713499586E-3</v>
      </c>
      <c r="CB36">
        <f t="shared" si="40"/>
        <v>9.5496799353532863E-2</v>
      </c>
      <c r="CC36">
        <f t="shared" si="40"/>
        <v>3.067778560985927E-2</v>
      </c>
      <c r="CD36">
        <f t="shared" si="40"/>
        <v>1.2467906452105802E-2</v>
      </c>
      <c r="CE36">
        <f t="shared" si="15"/>
        <v>8.0397554853580133E-2</v>
      </c>
      <c r="CF36">
        <f t="shared" si="15"/>
        <v>2.3118080487039658E-2</v>
      </c>
      <c r="CG36">
        <f t="shared" si="16"/>
        <v>6.905458739484821E-2</v>
      </c>
      <c r="CH36" s="7">
        <v>250</v>
      </c>
      <c r="CI36" s="8">
        <v>250</v>
      </c>
      <c r="CJ36" s="8">
        <v>240</v>
      </c>
      <c r="CK36" s="8">
        <f t="shared" si="17"/>
        <v>1</v>
      </c>
      <c r="CL36" s="8">
        <f t="shared" si="18"/>
        <v>1</v>
      </c>
      <c r="CM36">
        <f t="shared" si="19"/>
        <v>0.04</v>
      </c>
      <c r="CN36">
        <f t="shared" si="24"/>
        <v>375</v>
      </c>
      <c r="CO36">
        <f t="shared" ref="CO36:CU51" si="41">CN36+125</f>
        <v>500</v>
      </c>
      <c r="CP36">
        <f t="shared" si="41"/>
        <v>625</v>
      </c>
      <c r="CQ36">
        <f t="shared" si="41"/>
        <v>750</v>
      </c>
      <c r="CR36">
        <f t="shared" si="41"/>
        <v>875</v>
      </c>
      <c r="CS36">
        <f t="shared" si="41"/>
        <v>1000</v>
      </c>
      <c r="CT36">
        <f t="shared" si="41"/>
        <v>1125</v>
      </c>
      <c r="CU36">
        <f t="shared" si="41"/>
        <v>1250</v>
      </c>
      <c r="CV36">
        <f t="shared" si="26"/>
        <v>1.5</v>
      </c>
      <c r="CW36">
        <f t="shared" si="26"/>
        <v>2</v>
      </c>
      <c r="CX36">
        <f t="shared" si="26"/>
        <v>2.5</v>
      </c>
      <c r="CY36">
        <f t="shared" si="26"/>
        <v>3</v>
      </c>
      <c r="CZ36">
        <f t="shared" si="26"/>
        <v>3.5</v>
      </c>
      <c r="DA36">
        <f t="shared" si="26"/>
        <v>4</v>
      </c>
      <c r="DB36">
        <f t="shared" si="26"/>
        <v>4.5</v>
      </c>
      <c r="DC36">
        <f t="shared" si="26"/>
        <v>5</v>
      </c>
      <c r="DD36" s="11">
        <f t="shared" si="27"/>
        <v>2.6666666666666668E-2</v>
      </c>
      <c r="DE36" s="11">
        <f t="shared" si="27"/>
        <v>0.02</v>
      </c>
      <c r="DF36" s="11">
        <f t="shared" si="27"/>
        <v>1.6E-2</v>
      </c>
      <c r="DG36" s="11">
        <f t="shared" si="27"/>
        <v>1.3333333333333334E-2</v>
      </c>
      <c r="DH36" s="11">
        <f t="shared" si="27"/>
        <v>1.1428571428571429E-2</v>
      </c>
      <c r="DI36" s="11">
        <f t="shared" si="27"/>
        <v>0.01</v>
      </c>
      <c r="DJ36" s="11">
        <f t="shared" si="27"/>
        <v>8.8888888888888889E-3</v>
      </c>
      <c r="DK36" s="11">
        <f t="shared" si="27"/>
        <v>8.0000000000000002E-3</v>
      </c>
      <c r="DL36">
        <f t="shared" si="23"/>
        <v>10</v>
      </c>
      <c r="DM36">
        <f>ABS('2000 250 200 15 PP'!E36+'2000 250 200 15 PP'!F36)</f>
        <v>6.2291293100000004E-5</v>
      </c>
      <c r="DN36">
        <f>ABS('2000 250 200 15 PP'!F36+'2000 250 200 15 PP'!G36)</f>
        <v>2.540905736E-5</v>
      </c>
      <c r="DO36">
        <f>ABS('2000 250 200 15 PP'!G36+'2000 250 200 15 PP'!H36)</f>
        <v>1.3208614480000001E-5</v>
      </c>
      <c r="DP36">
        <f>ABS('2000 250 200 15 PP'!H36+'2000 250 200 15 PP'!I36)</f>
        <v>7.8041552300000002E-6</v>
      </c>
      <c r="DQ36">
        <f>ABS('2000 250 200 15 PP'!I36+'2000 250 200 15 PP'!J36)</f>
        <v>5.0077244800000002E-6</v>
      </c>
      <c r="DR36">
        <f>ABS('2000 250 200 15 PP'!J36+'2000 250 200 15 PP'!K36)</f>
        <v>3.4076401999999999E-6</v>
      </c>
      <c r="DS36">
        <f>ABS('2000 250 200 15 PP'!K36+'2000 250 200 15 PP'!L36)</f>
        <v>2.4239103500000003E-6</v>
      </c>
      <c r="DT36">
        <f>ABS('2000 250 200 15 PP'!L36+'2000 250 200 15 PP'!M36)</f>
        <v>1.7852783979999999E-6</v>
      </c>
    </row>
    <row r="37" spans="1:124">
      <c r="A37">
        <f>'2000 250 200 15'!A38</f>
        <v>34</v>
      </c>
      <c r="B37">
        <f t="shared" si="7"/>
        <v>-340</v>
      </c>
      <c r="C37">
        <f>'2000 250 200 15'!B38</f>
        <v>5.0799999999999998E-2</v>
      </c>
      <c r="D37">
        <f t="shared" si="8"/>
        <v>-1.2941362877160807</v>
      </c>
      <c r="E37">
        <f>ABS('2000 250 200 15'!C171)</f>
        <v>4.5271158200000003E-5</v>
      </c>
      <c r="F37">
        <f>ABS('2000 250 200 15'!C304)</f>
        <v>1.6995878099999999E-5</v>
      </c>
      <c r="G37">
        <f>ABS('2000 250 200 15'!C437)</f>
        <v>8.4057765300000003E-6</v>
      </c>
      <c r="H37">
        <f>ABS('2000 250 200 15'!C570)</f>
        <v>4.7994624000000004E-6</v>
      </c>
      <c r="I37">
        <f>ABS('2000 250 200 15'!C703)</f>
        <v>3.0028339099999998E-6</v>
      </c>
      <c r="J37">
        <f>ABS('2000 250 200 15'!C836)</f>
        <v>2.0037583000000001E-6</v>
      </c>
      <c r="K37">
        <f>ABS('2000 250 200 15'!C969)</f>
        <v>1.40314795E-6</v>
      </c>
      <c r="L37">
        <f>ABS('2000 250 200 15'!C1102)</f>
        <v>1.0202545699999999E-6</v>
      </c>
      <c r="M37">
        <f>ABS('2000 250 200 15'!C1235)</f>
        <v>7.6465345099999998E-7</v>
      </c>
      <c r="N37">
        <f>ABS('2000 250 200 15 PP'!E37-'2000 250 200 15 PP'!F37)</f>
        <v>2.8275280100000004E-5</v>
      </c>
      <c r="O37">
        <f>ABS('2000 250 200 15 PP'!F37-'2000 250 200 15 PP'!G37)</f>
        <v>8.5901015699999988E-6</v>
      </c>
      <c r="P37">
        <f>ABS('2000 250 200 15 PP'!G37-'2000 250 200 15 PP'!H37)</f>
        <v>3.6063141299999999E-6</v>
      </c>
      <c r="Q37">
        <f>ABS('2000 250 200 15 PP'!H37-'2000 250 200 15 PP'!I37)</f>
        <v>1.7966284900000005E-6</v>
      </c>
      <c r="R37">
        <f>ABS('2000 250 200 15 PP'!I37-'2000 250 200 15 PP'!J37)</f>
        <v>9.9907560999999972E-7</v>
      </c>
      <c r="S37">
        <f>ABS('2000 250 200 15 PP'!J37-'2000 250 200 15 PP'!K37)</f>
        <v>6.0061035000000008E-7</v>
      </c>
      <c r="T37">
        <f>ABS('2000 250 200 15 PP'!K37-'2000 250 200 15 PP'!L37)</f>
        <v>3.8289338000000009E-7</v>
      </c>
      <c r="U37">
        <f>ABS('2000 250 200 15 PP'!L37-'2000 250 200 15 PP'!M37)</f>
        <v>2.5560111899999997E-7</v>
      </c>
      <c r="V37">
        <f>ABS('2000 250 200 15 PP'!E37-2*'2000 250 200 15 PP'!F37+'2000 250 200 15 PP'!G37)</f>
        <v>1.9685178530000007E-5</v>
      </c>
      <c r="W37">
        <f>ABS('2000 250 200 15 PP'!F37-2*'2000 250 200 15 PP'!G37+'2000 250 200 15 PP'!H37)</f>
        <v>4.9837874399999989E-6</v>
      </c>
      <c r="X37">
        <f>ABS('2000 250 200 15 PP'!G37-2*'2000 250 200 15 PP'!H37+'2000 250 200 15 PP'!I37)</f>
        <v>1.8096856399999994E-6</v>
      </c>
      <c r="Y37">
        <f>ABS('2000 250 200 15 PP'!H37-2*'2000 250 200 15 PP'!I37+'2000 250 200 15 PP'!J37)</f>
        <v>7.975528800000008E-7</v>
      </c>
      <c r="Z37">
        <f>ABS('2000 250 200 15 PP'!I37-2*'2000 250 200 15 PP'!J37+'2000 250 200 15 PP'!K37)</f>
        <v>3.9846525999999963E-7</v>
      </c>
      <c r="AA37">
        <f>ABS('2000 250 200 15 PP'!J37-2*'2000 250 200 15 PP'!K37+'2000 250 200 15 PP'!L37)</f>
        <v>2.1771696999999999E-7</v>
      </c>
      <c r="AB37">
        <f>ABS('2000 250 200 15 PP'!K37-2*'2000 250 200 15 PP'!L37+'2000 250 200 15 PP'!M37)</f>
        <v>1.2729226100000013E-7</v>
      </c>
      <c r="AC37">
        <f>ABS('2000 250 200 15 PP'!E37-3*'2000 250 200 15 PP'!F37+3*'2000 250 200 15 PP'!G37-'2000 250 200 15 PP'!H37)</f>
        <v>1.4701391090000009E-5</v>
      </c>
      <c r="AD37">
        <f>ABS('2000 250 200 15 PP'!F37-3*'2000 250 200 15 PP'!G37+3*'2000 250 200 15 PP'!H37-'2000 250 200 15 PP'!I37)</f>
        <v>3.1741018000000021E-6</v>
      </c>
      <c r="AE37">
        <f>ABS('2000 250 200 15 PP'!G37-3*'2000 250 200 15 PP'!H37+3*'2000 250 200 15 PP'!I37-'2000 250 200 15 PP'!J37)</f>
        <v>1.0121327599999986E-6</v>
      </c>
      <c r="AF37">
        <f>ABS('2000 250 200 15 PP'!H37-3*'2000 250 200 15 PP'!I37+3*'2000 250 200 15 PP'!J37-'2000 250 200 15 PP'!K37)</f>
        <v>3.9908762000000032E-7</v>
      </c>
      <c r="AG37">
        <f>ABS('2000 250 200 15 PP'!I37-3*'2000 250 200 15 PP'!J37+3*'2000 250 200 15 PP'!K37-'2000 250 200 15 PP'!L37)</f>
        <v>1.8074828999999986E-7</v>
      </c>
      <c r="AH37">
        <f>ABS('2000 250 200 15 PP'!J37-3*'2000 250 200 15 PP'!K37+3*'2000 250 200 15 PP'!L37-'2000 250 200 15 PP'!M37)</f>
        <v>9.042470899999965E-8</v>
      </c>
      <c r="AI37">
        <f>ABS('2000 250 200 15 PP'!E37-4*'2000 250 200 15 PP'!F37+6*'2000 250 200 15 PP'!G37-4*'2000 250 200 15 PP'!H37+'2000 250 200 15 PP'!I37)</f>
        <v>1.1527289290000002E-5</v>
      </c>
      <c r="AJ37">
        <f>ABS('2000 250 200 15 PP'!F37-4*'2000 250 200 15 PP'!G37+6*'2000 250 200 15 PP'!H37-4*'2000 250 200 15 PP'!I37+'2000 250 200 15 PP'!J37)</f>
        <v>2.1619690400000027E-6</v>
      </c>
      <c r="AK37">
        <f>ABS('2000 250 200 15 PP'!G37-4*'2000 250 200 15 PP'!H37+6*'2000 250 200 15 PP'!I37-4*'2000 250 200 15 PP'!J37+'2000 250 200 15 PP'!K37)</f>
        <v>6.130451399999991E-7</v>
      </c>
      <c r="AL37">
        <f>ABS('2000 250 200 15 PP'!H37-4*'2000 250 200 15 PP'!I37+6*'2000 250 200 15 PP'!J37-4*'2000 250 200 15 PP'!K37+'2000 250 200 15 PP'!L37)</f>
        <v>2.1833933000000152E-7</v>
      </c>
      <c r="AM37">
        <f>ABS('2000 250 200 15 PP'!I37-4*'2000 250 200 15 PP'!J37+6*'2000 250 200 15 PP'!K37-4*'2000 250 200 15 PP'!L37+'2000 250 200 15 PP'!M37)</f>
        <v>9.0323581000000209E-8</v>
      </c>
      <c r="AN37">
        <f>ABS('2000 250 200 15 PP'!E37-5*'2000 250 200 15 PP'!F37+10*'2000 250 200 15 PP'!G37-10*'2000 250 200 15 PP'!H37+5*'2000 250 200 15 PP'!I37-'2000 250 200 15 PP'!J37)</f>
        <v>9.3653202500000071E-6</v>
      </c>
      <c r="AO37">
        <f>ABS('2000 250 200 15 PP'!F37-5*'2000 250 200 15 PP'!G37+10*'2000 250 200 15 PP'!H37-10*'2000 250 200 15 PP'!I37+5*'2000 250 200 15 PP'!J37-'2000 250 200 15 PP'!K37)</f>
        <v>1.548923900000001E-6</v>
      </c>
      <c r="AP37">
        <f>ABS('2000 250 200 15 PP'!G37-5*'2000 250 200 15 PP'!H37+10*'2000 250 200 15 PP'!I37-10*'2000 250 200 15 PP'!J37+5*'2000 250 200 15 PP'!K37-'2000 250 200 15 PP'!L37)</f>
        <v>3.9470580999999821E-7</v>
      </c>
      <c r="AQ37">
        <f>ABS('2000 250 200 15 PP'!H37-5*'2000 250 200 15 PP'!I37+10*'2000 250 200 15 PP'!J37-10*'2000 250 200 15 PP'!K37+5*'2000 250 200 15 PP'!L37-'2000 250 200 15 PP'!M37)</f>
        <v>1.2801574900000089E-7</v>
      </c>
      <c r="AR37">
        <f>ABS('2000 250 200 15 PP'!E37-6*'2000 250 200 15 PP'!F37+15*'2000 250 200 15 PP'!G37-20*'2000 250 200 15 PP'!H37+15*I37-6*'2000 250 200 15 PP'!J37+'2000 250 200 15 PP'!K37)</f>
        <v>7.8163963499999948E-6</v>
      </c>
      <c r="AS37">
        <f>ABS('2000 250 200 15 PP'!F37-6*'2000 250 200 15 PP'!G37+15*'2000 250 200 15 PP'!H37-20*'2000 250 200 15 PP'!I37+15*J37-6*'2000 250 200 15 PP'!K37+'2000 250 200 15 PP'!L37)</f>
        <v>1.1542180900000225E-6</v>
      </c>
      <c r="AT37">
        <f>ABS('2000 250 200 15 PP'!G37-6*'2000 250 200 15 PP'!H37+15*'2000 250 200 15 PP'!I37-20*'2000 250 200 15 PP'!J37+15*K37-6*'2000 250 200 15 PP'!L37+'2000 250 200 15 PP'!M37)</f>
        <v>2.6669006099999605E-7</v>
      </c>
      <c r="AU37">
        <f>ABS('2000 250 200 15 PP'!E37-7*'2000 250 200 15 PP'!F37+21*'2000 250 200 15 PP'!G37-35*'2000 250 200 15 PP'!H37+35*'2000 250 200 15 PP'!I37-21*'2000 250 200 15 PP'!J37+7*'2000 250 200 15 PP'!K37-'2000 250 200 15 PP'!L37)</f>
        <v>6.6621782599999787E-6</v>
      </c>
      <c r="AV37">
        <f>ABS('2000 250 200 15 PP'!F37-7*'2000 250 200 15 PP'!G37+21*'2000 250 200 15 PP'!H37-35*'2000 250 200 15 PP'!I37+35*'2000 250 200 15 PP'!J37-21*'2000 250 200 15 PP'!K37+7*'2000 250 200 15 PP'!L37-'2000 250 200 15 PP'!M37)</f>
        <v>8.8752802900001589E-7</v>
      </c>
      <c r="AW37">
        <f>ABS('2000 250 200 15 PP'!E37-8*'2000 250 200 15 PP'!F37+28*'2000 250 200 15 PP'!G37-56*'2000 250 200 15 PP'!H37+70*'2000 250 200 15 PP'!I37-56*'2000 250 200 15 PP'!J37+28*'2000 250 200 15 PP'!K37-8*'2000 250 200 15 PP'!L37+'2000 250 200 15 PP'!M37)</f>
        <v>5.77465023099998E-6</v>
      </c>
      <c r="AX37">
        <f t="shared" si="35"/>
        <v>0.45409709181870928</v>
      </c>
      <c r="AY37">
        <f t="shared" si="35"/>
        <v>0.33817094575622136</v>
      </c>
      <c r="AZ37">
        <f t="shared" si="35"/>
        <v>0.27309722672318204</v>
      </c>
      <c r="BA37">
        <f t="shared" si="35"/>
        <v>0.23026919494166204</v>
      </c>
      <c r="BB37">
        <f t="shared" si="35"/>
        <v>0.19955202423007001</v>
      </c>
      <c r="BC37">
        <f t="shared" si="35"/>
        <v>0.17629200979627782</v>
      </c>
      <c r="BD37">
        <f t="shared" si="35"/>
        <v>0.15799825940595294</v>
      </c>
      <c r="BE37">
        <f t="shared" si="35"/>
        <v>0.14320128319934308</v>
      </c>
      <c r="BF37">
        <f t="shared" si="36"/>
        <v>0.27853962141498095</v>
      </c>
      <c r="BG37">
        <f t="shared" si="36"/>
        <v>0.16501997045504643</v>
      </c>
      <c r="BH37">
        <f t="shared" si="36"/>
        <v>0.11165335063980372</v>
      </c>
      <c r="BI37">
        <f t="shared" si="36"/>
        <v>8.1332698186962343E-2</v>
      </c>
      <c r="BJ37">
        <f t="shared" si="36"/>
        <v>6.2165587068041095E-2</v>
      </c>
      <c r="BK37">
        <f t="shared" si="36"/>
        <v>4.9177560710342565E-2</v>
      </c>
      <c r="BL37">
        <f t="shared" si="36"/>
        <v>3.992786267176867E-2</v>
      </c>
      <c r="BM37">
        <f t="shared" si="37"/>
        <v>0.19479194240796191</v>
      </c>
      <c r="BN37">
        <f t="shared" si="37"/>
        <v>9.5594099802630367E-2</v>
      </c>
      <c r="BO37">
        <f t="shared" si="37"/>
        <v>5.5575562513149823E-2</v>
      </c>
      <c r="BP37">
        <f t="shared" si="37"/>
        <v>3.560356928726964E-2</v>
      </c>
      <c r="BQ37">
        <f t="shared" si="37"/>
        <v>2.4326839596560505E-2</v>
      </c>
      <c r="BR37">
        <f t="shared" si="37"/>
        <v>1.7416784245362239E-2</v>
      </c>
      <c r="BS37">
        <f t="shared" si="38"/>
        <v>0.14689102591033368</v>
      </c>
      <c r="BT37">
        <f t="shared" si="38"/>
        <v>6.140612629076582E-2</v>
      </c>
      <c r="BU37">
        <f t="shared" si="38"/>
        <v>3.1253927785859247E-2</v>
      </c>
      <c r="BV37">
        <f t="shared" si="38"/>
        <v>1.785355863952413E-2</v>
      </c>
      <c r="BW37">
        <f t="shared" si="38"/>
        <v>1.1022264654317099E-2</v>
      </c>
      <c r="BX37">
        <f t="shared" si="39"/>
        <v>0.11636993098818402</v>
      </c>
      <c r="BY37">
        <f t="shared" si="39"/>
        <v>4.2307774766417616E-2</v>
      </c>
      <c r="BZ37">
        <f t="shared" si="39"/>
        <v>1.9127760630358585E-2</v>
      </c>
      <c r="CA37">
        <f t="shared" si="39"/>
        <v>9.8518285035364868E-3</v>
      </c>
      <c r="CB37">
        <f t="shared" si="40"/>
        <v>9.5459256990327923E-2</v>
      </c>
      <c r="CC37">
        <f t="shared" si="40"/>
        <v>3.0671910449026351E-2</v>
      </c>
      <c r="CD37">
        <f t="shared" si="40"/>
        <v>1.2462218123707377E-2</v>
      </c>
      <c r="CE37">
        <f t="shared" si="15"/>
        <v>8.0361831626738975E-2</v>
      </c>
      <c r="CF37">
        <f t="shared" si="15"/>
        <v>2.3115258261495672E-2</v>
      </c>
      <c r="CG37">
        <f t="shared" si="16"/>
        <v>6.9019512079259354E-2</v>
      </c>
      <c r="CH37" s="7">
        <v>250</v>
      </c>
      <c r="CI37" s="8">
        <v>250</v>
      </c>
      <c r="CJ37" s="8">
        <v>240</v>
      </c>
      <c r="CK37" s="8">
        <f t="shared" si="17"/>
        <v>1</v>
      </c>
      <c r="CL37" s="8">
        <f t="shared" si="18"/>
        <v>1</v>
      </c>
      <c r="CM37">
        <f t="shared" si="19"/>
        <v>0.04</v>
      </c>
      <c r="CN37">
        <f t="shared" si="24"/>
        <v>375</v>
      </c>
      <c r="CO37">
        <f t="shared" si="41"/>
        <v>500</v>
      </c>
      <c r="CP37">
        <f t="shared" si="41"/>
        <v>625</v>
      </c>
      <c r="CQ37">
        <f t="shared" si="41"/>
        <v>750</v>
      </c>
      <c r="CR37">
        <f t="shared" si="41"/>
        <v>875</v>
      </c>
      <c r="CS37">
        <f t="shared" si="41"/>
        <v>1000</v>
      </c>
      <c r="CT37">
        <f t="shared" si="41"/>
        <v>1125</v>
      </c>
      <c r="CU37">
        <f t="shared" si="41"/>
        <v>1250</v>
      </c>
      <c r="CV37">
        <f t="shared" si="26"/>
        <v>1.5</v>
      </c>
      <c r="CW37">
        <f t="shared" si="26"/>
        <v>2</v>
      </c>
      <c r="CX37">
        <f t="shared" si="26"/>
        <v>2.5</v>
      </c>
      <c r="CY37">
        <f t="shared" si="26"/>
        <v>3</v>
      </c>
      <c r="CZ37">
        <f t="shared" si="26"/>
        <v>3.5</v>
      </c>
      <c r="DA37">
        <f t="shared" si="26"/>
        <v>4</v>
      </c>
      <c r="DB37">
        <f t="shared" si="26"/>
        <v>4.5</v>
      </c>
      <c r="DC37">
        <f t="shared" si="26"/>
        <v>5</v>
      </c>
      <c r="DD37" s="11">
        <f t="shared" si="27"/>
        <v>2.6666666666666668E-2</v>
      </c>
      <c r="DE37" s="11">
        <f t="shared" si="27"/>
        <v>0.02</v>
      </c>
      <c r="DF37" s="11">
        <f t="shared" si="27"/>
        <v>1.6E-2</v>
      </c>
      <c r="DG37" s="11">
        <f t="shared" si="27"/>
        <v>1.3333333333333334E-2</v>
      </c>
      <c r="DH37" s="11">
        <f t="shared" si="27"/>
        <v>1.1428571428571429E-2</v>
      </c>
      <c r="DI37" s="11">
        <f t="shared" si="27"/>
        <v>0.01</v>
      </c>
      <c r="DJ37" s="11">
        <f t="shared" si="27"/>
        <v>8.8888888888888889E-3</v>
      </c>
      <c r="DK37" s="11">
        <f t="shared" si="27"/>
        <v>8.0000000000000002E-3</v>
      </c>
      <c r="DL37">
        <f t="shared" si="23"/>
        <v>10</v>
      </c>
      <c r="DM37">
        <f>ABS('2000 250 200 15 PP'!E37+'2000 250 200 15 PP'!F37)</f>
        <v>6.2267036299999999E-5</v>
      </c>
      <c r="DN37">
        <f>ABS('2000 250 200 15 PP'!F37+'2000 250 200 15 PP'!G37)</f>
        <v>2.5401654629999998E-5</v>
      </c>
      <c r="DO37">
        <f>ABS('2000 250 200 15 PP'!G37+'2000 250 200 15 PP'!H37)</f>
        <v>1.3205238930000001E-5</v>
      </c>
      <c r="DP37">
        <f>ABS('2000 250 200 15 PP'!H37+'2000 250 200 15 PP'!I37)</f>
        <v>7.8022963100000002E-6</v>
      </c>
      <c r="DQ37">
        <f>ABS('2000 250 200 15 PP'!I37+'2000 250 200 15 PP'!J37)</f>
        <v>5.00659221E-6</v>
      </c>
      <c r="DR37">
        <f>ABS('2000 250 200 15 PP'!J37+'2000 250 200 15 PP'!K37)</f>
        <v>3.40690625E-6</v>
      </c>
      <c r="DS37">
        <f>ABS('2000 250 200 15 PP'!K37+'2000 250 200 15 PP'!L37)</f>
        <v>2.4234025200000002E-6</v>
      </c>
      <c r="DT37">
        <f>ABS('2000 250 200 15 PP'!L37+'2000 250 200 15 PP'!M37)</f>
        <v>1.7849080209999998E-6</v>
      </c>
    </row>
    <row r="38" spans="1:124">
      <c r="A38">
        <f>'2000 250 200 15'!A39</f>
        <v>35</v>
      </c>
      <c r="B38">
        <f t="shared" si="7"/>
        <v>-350</v>
      </c>
      <c r="C38">
        <f>'2000 250 200 15'!B39</f>
        <v>5.7020000000000001E-2</v>
      </c>
      <c r="D38">
        <f t="shared" si="8"/>
        <v>-1.2439727870265589</v>
      </c>
      <c r="E38">
        <f>ABS('2000 250 200 15'!C172)</f>
        <v>4.5241488900000002E-5</v>
      </c>
      <c r="F38">
        <f>ABS('2000 250 200 15'!C305)</f>
        <v>1.69879373E-5</v>
      </c>
      <c r="G38">
        <f>ABS('2000 250 200 15'!C438)</f>
        <v>8.4023851199999996E-6</v>
      </c>
      <c r="H38">
        <f>ABS('2000 250 200 15'!C571)</f>
        <v>4.7976828800000004E-6</v>
      </c>
      <c r="I38">
        <f>ABS('2000 250 200 15'!C704)</f>
        <v>3.0017802100000002E-6</v>
      </c>
      <c r="J38">
        <f>ABS('2000 250 200 15'!C837)</f>
        <v>2.003086E-6</v>
      </c>
      <c r="K38">
        <f>ABS('2000 250 200 15'!C970)</f>
        <v>1.40269201E-6</v>
      </c>
      <c r="L38">
        <f>ABS('2000 250 200 15'!C1103)</f>
        <v>1.01992948E-6</v>
      </c>
      <c r="M38">
        <f>ABS('2000 250 200 15'!C1236)</f>
        <v>7.6441298200000002E-7</v>
      </c>
      <c r="N38">
        <f>ABS('2000 250 200 15 PP'!E38-'2000 250 200 15 PP'!F38)</f>
        <v>2.8253551600000002E-5</v>
      </c>
      <c r="O38">
        <f>ABS('2000 250 200 15 PP'!F38-'2000 250 200 15 PP'!G38)</f>
        <v>8.5855521800000002E-6</v>
      </c>
      <c r="P38">
        <f>ABS('2000 250 200 15 PP'!G38-'2000 250 200 15 PP'!H38)</f>
        <v>3.6047022399999992E-6</v>
      </c>
      <c r="Q38">
        <f>ABS('2000 250 200 15 PP'!H38-'2000 250 200 15 PP'!I38)</f>
        <v>1.7959026700000002E-6</v>
      </c>
      <c r="R38">
        <f>ABS('2000 250 200 15 PP'!I38-'2000 250 200 15 PP'!J38)</f>
        <v>9.9869421000000024E-7</v>
      </c>
      <c r="S38">
        <f>ABS('2000 250 200 15 PP'!J38-'2000 250 200 15 PP'!K38)</f>
        <v>6.0039399000000001E-7</v>
      </c>
      <c r="T38">
        <f>ABS('2000 250 200 15 PP'!K38-'2000 250 200 15 PP'!L38)</f>
        <v>3.8276252999999999E-7</v>
      </c>
      <c r="U38">
        <f>ABS('2000 250 200 15 PP'!L38-'2000 250 200 15 PP'!M38)</f>
        <v>2.5551649799999995E-7</v>
      </c>
      <c r="V38">
        <f>ABS('2000 250 200 15 PP'!E38-2*'2000 250 200 15 PP'!F38+'2000 250 200 15 PP'!G38)</f>
        <v>1.9667999420000002E-5</v>
      </c>
      <c r="W38">
        <f>ABS('2000 250 200 15 PP'!F38-2*'2000 250 200 15 PP'!G38+'2000 250 200 15 PP'!H38)</f>
        <v>4.980849940000001E-6</v>
      </c>
      <c r="X38">
        <f>ABS('2000 250 200 15 PP'!G38-2*'2000 250 200 15 PP'!H38+'2000 250 200 15 PP'!I38)</f>
        <v>1.808799569999999E-6</v>
      </c>
      <c r="Y38">
        <f>ABS('2000 250 200 15 PP'!H38-2*'2000 250 200 15 PP'!I38+'2000 250 200 15 PP'!J38)</f>
        <v>7.9720845999999995E-7</v>
      </c>
      <c r="Z38">
        <f>ABS('2000 250 200 15 PP'!I38-2*'2000 250 200 15 PP'!J38+'2000 250 200 15 PP'!K38)</f>
        <v>3.9830022000000023E-7</v>
      </c>
      <c r="AA38">
        <f>ABS('2000 250 200 15 PP'!J38-2*'2000 250 200 15 PP'!K38+'2000 250 200 15 PP'!L38)</f>
        <v>2.1763146000000003E-7</v>
      </c>
      <c r="AB38">
        <f>ABS('2000 250 200 15 PP'!K38-2*'2000 250 200 15 PP'!L38+'2000 250 200 15 PP'!M38)</f>
        <v>1.2724603200000004E-7</v>
      </c>
      <c r="AC38">
        <f>ABS('2000 250 200 15 PP'!E38-3*'2000 250 200 15 PP'!F38+3*'2000 250 200 15 PP'!G38-'2000 250 200 15 PP'!H38)</f>
        <v>1.4687149480000005E-5</v>
      </c>
      <c r="AD38">
        <f>ABS('2000 250 200 15 PP'!F38-3*'2000 250 200 15 PP'!G38+3*'2000 250 200 15 PP'!H38-'2000 250 200 15 PP'!I38)</f>
        <v>3.172050370000002E-6</v>
      </c>
      <c r="AE38">
        <f>ABS('2000 250 200 15 PP'!G38-3*'2000 250 200 15 PP'!H38+3*'2000 250 200 15 PP'!I38-'2000 250 200 15 PP'!J38)</f>
        <v>1.0115911099999986E-6</v>
      </c>
      <c r="AF38">
        <f>ABS('2000 250 200 15 PP'!H38-3*'2000 250 200 15 PP'!I38+3*'2000 250 200 15 PP'!J38-'2000 250 200 15 PP'!K38)</f>
        <v>3.9890824000000057E-7</v>
      </c>
      <c r="AG38">
        <f>ABS('2000 250 200 15 PP'!I38-3*'2000 250 200 15 PP'!J38+3*'2000 250 200 15 PP'!K38-'2000 250 200 15 PP'!L38)</f>
        <v>1.8066875999999999E-7</v>
      </c>
      <c r="AH38">
        <f>ABS('2000 250 200 15 PP'!J38-3*'2000 250 200 15 PP'!K38+3*'2000 250 200 15 PP'!L38-'2000 250 200 15 PP'!M38)</f>
        <v>9.0385427999999777E-8</v>
      </c>
      <c r="AI38">
        <f>ABS('2000 250 200 15 PP'!E38-4*'2000 250 200 15 PP'!F38+6*'2000 250 200 15 PP'!G38-4*'2000 250 200 15 PP'!H38+'2000 250 200 15 PP'!I38)</f>
        <v>1.151509911E-5</v>
      </c>
      <c r="AJ38">
        <f>ABS('2000 250 200 15 PP'!F38-4*'2000 250 200 15 PP'!G38+6*'2000 250 200 15 PP'!H38-4*'2000 250 200 15 PP'!I38+'2000 250 200 15 PP'!J38)</f>
        <v>2.1604592600000029E-6</v>
      </c>
      <c r="AK38">
        <f>ABS('2000 250 200 15 PP'!G38-4*'2000 250 200 15 PP'!H38+6*'2000 250 200 15 PP'!I38-4*'2000 250 200 15 PP'!J38+'2000 250 200 15 PP'!K38)</f>
        <v>6.126828699999985E-7</v>
      </c>
      <c r="AL38">
        <f>ABS('2000 250 200 15 PP'!H38-4*'2000 250 200 15 PP'!I38+6*'2000 250 200 15 PP'!J38-4*'2000 250 200 15 PP'!K38+'2000 250 200 15 PP'!L38)</f>
        <v>2.1823948000000036E-7</v>
      </c>
      <c r="AM38">
        <f>ABS('2000 250 200 15 PP'!I38-4*'2000 250 200 15 PP'!J38+6*'2000 250 200 15 PP'!K38-4*'2000 250 200 15 PP'!L38+'2000 250 200 15 PP'!M38)</f>
        <v>9.0283332000001061E-8</v>
      </c>
      <c r="AN38">
        <f>ABS('2000 250 200 15 PP'!E38-5*'2000 250 200 15 PP'!F38+10*'2000 250 200 15 PP'!G38-10*'2000 250 200 15 PP'!H38+5*'2000 250 200 15 PP'!I38-'2000 250 200 15 PP'!J38)</f>
        <v>9.3546398499999904E-6</v>
      </c>
      <c r="AO38">
        <f>ABS('2000 250 200 15 PP'!F38-5*'2000 250 200 15 PP'!G38+10*'2000 250 200 15 PP'!H38-10*'2000 250 200 15 PP'!I38+5*'2000 250 200 15 PP'!J38-'2000 250 200 15 PP'!K38)</f>
        <v>1.5477763900000023E-6</v>
      </c>
      <c r="AP38">
        <f>ABS('2000 250 200 15 PP'!G38-5*'2000 250 200 15 PP'!H38+10*'2000 250 200 15 PP'!I38-10*'2000 250 200 15 PP'!J38+5*'2000 250 200 15 PP'!K38-'2000 250 200 15 PP'!L38)</f>
        <v>3.9444339000000301E-7</v>
      </c>
      <c r="AQ38">
        <f>ABS('2000 250 200 15 PP'!H38-5*'2000 250 200 15 PP'!I38+10*'2000 250 200 15 PP'!J38-10*'2000 250 200 15 PP'!K38+5*'2000 250 200 15 PP'!L38-'2000 250 200 15 PP'!M38)</f>
        <v>1.2795614799999803E-7</v>
      </c>
      <c r="AR38">
        <f>ABS('2000 250 200 15 PP'!E38-6*'2000 250 200 15 PP'!F38+15*'2000 250 200 15 PP'!G38-20*'2000 250 200 15 PP'!H38+15*I38-6*'2000 250 200 15 PP'!J38+'2000 250 200 15 PP'!K38)</f>
        <v>7.8068634599999955E-6</v>
      </c>
      <c r="AS38">
        <f>ABS('2000 250 200 15 PP'!F38-6*'2000 250 200 15 PP'!G38+15*'2000 250 200 15 PP'!H38-20*'2000 250 200 15 PP'!I38+15*J38-6*'2000 250 200 15 PP'!K38+'2000 250 200 15 PP'!L38)</f>
        <v>1.1533330000000003E-6</v>
      </c>
      <c r="AT38">
        <f>ABS('2000 250 200 15 PP'!G38-6*'2000 250 200 15 PP'!H38+15*'2000 250 200 15 PP'!I38-20*'2000 250 200 15 PP'!J38+15*K38-6*'2000 250 200 15 PP'!L38+'2000 250 200 15 PP'!M38)</f>
        <v>2.6648724200000116E-7</v>
      </c>
      <c r="AU38">
        <f>ABS('2000 250 200 15 PP'!E38-7*'2000 250 200 15 PP'!F38+21*'2000 250 200 15 PP'!G38-35*'2000 250 200 15 PP'!H38+35*'2000 250 200 15 PP'!I38-21*'2000 250 200 15 PP'!J38+7*'2000 250 200 15 PP'!K38-'2000 250 200 15 PP'!L38)</f>
        <v>6.6535304599999736E-6</v>
      </c>
      <c r="AV38">
        <f>ABS('2000 250 200 15 PP'!F38-7*'2000 250 200 15 PP'!G38+21*'2000 250 200 15 PP'!H38-35*'2000 250 200 15 PP'!I38+35*'2000 250 200 15 PP'!J38-21*'2000 250 200 15 PP'!K38+7*'2000 250 200 15 PP'!L38-'2000 250 200 15 PP'!M38)</f>
        <v>8.8684575800001651E-7</v>
      </c>
      <c r="AW38">
        <f>ABS('2000 250 200 15 PP'!E38-8*'2000 250 200 15 PP'!F38+28*'2000 250 200 15 PP'!G38-56*'2000 250 200 15 PP'!H38+70*'2000 250 200 15 PP'!I38-56*'2000 250 200 15 PP'!J38+28*'2000 250 200 15 PP'!K38-8*'2000 250 200 15 PP'!L38+'2000 250 200 15 PP'!M38)</f>
        <v>5.7666847019999686E-6</v>
      </c>
      <c r="AX38">
        <f t="shared" si="35"/>
        <v>0.45402237052926581</v>
      </c>
      <c r="AY38">
        <f t="shared" si="35"/>
        <v>0.33814270011936304</v>
      </c>
      <c r="AZ38">
        <f t="shared" si="35"/>
        <v>0.27308209624374657</v>
      </c>
      <c r="BA38">
        <f t="shared" si="35"/>
        <v>0.23025978189480731</v>
      </c>
      <c r="BB38">
        <f t="shared" si="35"/>
        <v>0.19954463677861234</v>
      </c>
      <c r="BC38">
        <f t="shared" si="35"/>
        <v>0.17628688312542132</v>
      </c>
      <c r="BD38">
        <f t="shared" si="35"/>
        <v>0.15799518479463334</v>
      </c>
      <c r="BE38">
        <f t="shared" si="35"/>
        <v>0.14319924758927804</v>
      </c>
      <c r="BF38">
        <f t="shared" si="36"/>
        <v>0.27845809207544475</v>
      </c>
      <c r="BG38">
        <f t="shared" si="36"/>
        <v>0.16499433766827917</v>
      </c>
      <c r="BH38">
        <f t="shared" si="36"/>
        <v>0.11164155758992876</v>
      </c>
      <c r="BI38">
        <f t="shared" si="36"/>
        <v>8.1326648066804008E-2</v>
      </c>
      <c r="BJ38">
        <f t="shared" si="36"/>
        <v>6.2160998983478648E-2</v>
      </c>
      <c r="BK38">
        <f t="shared" si="36"/>
        <v>4.917438861283624E-2</v>
      </c>
      <c r="BL38">
        <f t="shared" si="36"/>
        <v>3.9926154899776696E-2</v>
      </c>
      <c r="BM38">
        <f t="shared" si="37"/>
        <v>0.19471361482362962</v>
      </c>
      <c r="BN38">
        <f t="shared" si="37"/>
        <v>9.557309037276758E-2</v>
      </c>
      <c r="BO38">
        <f t="shared" si="37"/>
        <v>5.5566864363856369E-2</v>
      </c>
      <c r="BP38">
        <f t="shared" si="37"/>
        <v>3.5600147862949648E-2</v>
      </c>
      <c r="BQ38">
        <f t="shared" si="37"/>
        <v>2.4324343209615816E-2</v>
      </c>
      <c r="BR38">
        <f t="shared" si="37"/>
        <v>1.7414899805817029E-2</v>
      </c>
      <c r="BS38">
        <f t="shared" si="38"/>
        <v>0.14681769736144723</v>
      </c>
      <c r="BT38">
        <f t="shared" si="38"/>
        <v>6.1389115673215575E-2</v>
      </c>
      <c r="BU38">
        <f t="shared" si="38"/>
        <v>3.1247172050589942E-2</v>
      </c>
      <c r="BV38">
        <f t="shared" si="38"/>
        <v>1.7851651113730337E-2</v>
      </c>
      <c r="BW38">
        <f t="shared" si="38"/>
        <v>1.1021048167536981E-2</v>
      </c>
      <c r="BX38">
        <f t="shared" si="39"/>
        <v>0.11630153832661018</v>
      </c>
      <c r="BY38">
        <f t="shared" si="39"/>
        <v>4.2294099096304945E-2</v>
      </c>
      <c r="BZ38">
        <f t="shared" si="39"/>
        <v>1.9122158521186445E-2</v>
      </c>
      <c r="CA38">
        <f t="shared" si="39"/>
        <v>9.8506736100704272E-3</v>
      </c>
      <c r="CB38">
        <f t="shared" si="40"/>
        <v>9.5395218047859359E-2</v>
      </c>
      <c r="CC38">
        <f t="shared" si="40"/>
        <v>3.0661116152325859E-2</v>
      </c>
      <c r="CD38">
        <f t="shared" si="40"/>
        <v>1.2457350043908463E-2</v>
      </c>
      <c r="CE38">
        <f t="shared" si="15"/>
        <v>8.0301385682019083E-2</v>
      </c>
      <c r="CF38">
        <f t="shared" si="15"/>
        <v>2.3107033102580894E-2</v>
      </c>
      <c r="CG38">
        <f t="shared" si="16"/>
        <v>6.8961833393684294E-2</v>
      </c>
      <c r="CH38" s="7">
        <v>250</v>
      </c>
      <c r="CI38" s="8">
        <v>250</v>
      </c>
      <c r="CJ38" s="8">
        <v>240</v>
      </c>
      <c r="CK38" s="8">
        <f t="shared" si="17"/>
        <v>1</v>
      </c>
      <c r="CL38" s="8">
        <f t="shared" si="18"/>
        <v>1</v>
      </c>
      <c r="CM38">
        <f t="shared" si="19"/>
        <v>0.04</v>
      </c>
      <c r="CN38">
        <f t="shared" si="24"/>
        <v>375</v>
      </c>
      <c r="CO38">
        <f t="shared" si="41"/>
        <v>500</v>
      </c>
      <c r="CP38">
        <f t="shared" si="41"/>
        <v>625</v>
      </c>
      <c r="CQ38">
        <f t="shared" si="41"/>
        <v>750</v>
      </c>
      <c r="CR38">
        <f t="shared" si="41"/>
        <v>875</v>
      </c>
      <c r="CS38">
        <f t="shared" si="41"/>
        <v>1000</v>
      </c>
      <c r="CT38">
        <f t="shared" si="41"/>
        <v>1125</v>
      </c>
      <c r="CU38">
        <f t="shared" si="41"/>
        <v>1250</v>
      </c>
      <c r="CV38">
        <f t="shared" si="26"/>
        <v>1.5</v>
      </c>
      <c r="CW38">
        <f t="shared" si="26"/>
        <v>2</v>
      </c>
      <c r="CX38">
        <f t="shared" si="26"/>
        <v>2.5</v>
      </c>
      <c r="CY38">
        <f t="shared" si="26"/>
        <v>3</v>
      </c>
      <c r="CZ38">
        <f t="shared" si="26"/>
        <v>3.5</v>
      </c>
      <c r="DA38">
        <f t="shared" si="26"/>
        <v>4</v>
      </c>
      <c r="DB38">
        <f t="shared" si="26"/>
        <v>4.5</v>
      </c>
      <c r="DC38">
        <f t="shared" si="26"/>
        <v>5</v>
      </c>
      <c r="DD38" s="11">
        <f t="shared" si="27"/>
        <v>2.6666666666666668E-2</v>
      </c>
      <c r="DE38" s="11">
        <f t="shared" si="27"/>
        <v>0.02</v>
      </c>
      <c r="DF38" s="11">
        <f t="shared" si="27"/>
        <v>1.6E-2</v>
      </c>
      <c r="DG38" s="11">
        <f t="shared" si="27"/>
        <v>1.3333333333333334E-2</v>
      </c>
      <c r="DH38" s="11">
        <f t="shared" si="27"/>
        <v>1.1428571428571429E-2</v>
      </c>
      <c r="DI38" s="11">
        <f t="shared" si="27"/>
        <v>0.01</v>
      </c>
      <c r="DJ38" s="11">
        <f t="shared" si="27"/>
        <v>8.8888888888888889E-3</v>
      </c>
      <c r="DK38" s="11">
        <f t="shared" si="27"/>
        <v>8.0000000000000002E-3</v>
      </c>
      <c r="DL38">
        <f t="shared" si="23"/>
        <v>10</v>
      </c>
      <c r="DM38">
        <f>ABS('2000 250 200 15 PP'!E38+'2000 250 200 15 PP'!F38)</f>
        <v>6.2229426200000005E-5</v>
      </c>
      <c r="DN38">
        <f>ABS('2000 250 200 15 PP'!F38+'2000 250 200 15 PP'!G38)</f>
        <v>2.5390322419999999E-5</v>
      </c>
      <c r="DO38">
        <f>ABS('2000 250 200 15 PP'!G38+'2000 250 200 15 PP'!H38)</f>
        <v>1.3200068E-5</v>
      </c>
      <c r="DP38">
        <f>ABS('2000 250 200 15 PP'!H38+'2000 250 200 15 PP'!I38)</f>
        <v>7.799463090000001E-6</v>
      </c>
      <c r="DQ38">
        <f>ABS('2000 250 200 15 PP'!I38+'2000 250 200 15 PP'!J38)</f>
        <v>5.0048662100000002E-6</v>
      </c>
      <c r="DR38">
        <f>ABS('2000 250 200 15 PP'!J38+'2000 250 200 15 PP'!K38)</f>
        <v>3.4057780100000001E-6</v>
      </c>
      <c r="DS38">
        <f>ABS('2000 250 200 15 PP'!K38+'2000 250 200 15 PP'!L38)</f>
        <v>2.4226214900000001E-6</v>
      </c>
      <c r="DT38">
        <f>ABS('2000 250 200 15 PP'!L38+'2000 250 200 15 PP'!M38)</f>
        <v>1.7843424620000001E-6</v>
      </c>
    </row>
    <row r="39" spans="1:124">
      <c r="A39">
        <f>'2000 250 200 15'!A40</f>
        <v>36</v>
      </c>
      <c r="B39">
        <f t="shared" si="7"/>
        <v>-360</v>
      </c>
      <c r="C39">
        <f>'2000 250 200 15'!B40</f>
        <v>6.4000000000000001E-2</v>
      </c>
      <c r="D39">
        <f t="shared" si="8"/>
        <v>-1.1938200260161129</v>
      </c>
      <c r="E39">
        <f>ABS('2000 250 200 15'!C173)</f>
        <v>4.5197011799999997E-5</v>
      </c>
      <c r="F39">
        <f>ABS('2000 250 200 15'!C306)</f>
        <v>1.6976343500000001E-5</v>
      </c>
      <c r="G39">
        <f>ABS('2000 250 200 15'!C439)</f>
        <v>8.3974214899999992E-6</v>
      </c>
      <c r="H39">
        <f>ABS('2000 250 200 15'!C572)</f>
        <v>4.7950866499999997E-6</v>
      </c>
      <c r="I39">
        <f>ABS('2000 250 200 15'!C705)</f>
        <v>3.0002505100000001E-6</v>
      </c>
      <c r="J39">
        <f>ABS('2000 250 200 15'!C838)</f>
        <v>2.0021026099999998E-6</v>
      </c>
      <c r="K39">
        <f>ABS('2000 250 200 15'!C971)</f>
        <v>1.40202197E-6</v>
      </c>
      <c r="L39">
        <f>ABS('2000 250 200 15'!C1104)</f>
        <v>1.0194538799999999E-6</v>
      </c>
      <c r="M39">
        <f>ABS('2000 250 200 15'!C1237)</f>
        <v>7.6406364399999996E-7</v>
      </c>
      <c r="N39">
        <f>ABS('2000 250 200 15 PP'!E39-'2000 250 200 15 PP'!F39)</f>
        <v>2.8220668299999996E-5</v>
      </c>
      <c r="O39">
        <f>ABS('2000 250 200 15 PP'!F39-'2000 250 200 15 PP'!G39)</f>
        <v>8.5789220100000018E-6</v>
      </c>
      <c r="P39">
        <f>ABS('2000 250 200 15 PP'!G39-'2000 250 200 15 PP'!H39)</f>
        <v>3.6023348399999995E-6</v>
      </c>
      <c r="Q39">
        <f>ABS('2000 250 200 15 PP'!H39-'2000 250 200 15 PP'!I39)</f>
        <v>1.7948361399999995E-6</v>
      </c>
      <c r="R39">
        <f>ABS('2000 250 200 15 PP'!I39-'2000 250 200 15 PP'!J39)</f>
        <v>9.9814790000000035E-7</v>
      </c>
      <c r="S39">
        <f>ABS('2000 250 200 15 PP'!J39-'2000 250 200 15 PP'!K39)</f>
        <v>6.0008063999999984E-7</v>
      </c>
      <c r="T39">
        <f>ABS('2000 250 200 15 PP'!K39-'2000 250 200 15 PP'!L39)</f>
        <v>3.8256809000000002E-7</v>
      </c>
      <c r="U39">
        <f>ABS('2000 250 200 15 PP'!L39-'2000 250 200 15 PP'!M39)</f>
        <v>2.5539023599999997E-7</v>
      </c>
      <c r="V39">
        <f>ABS('2000 250 200 15 PP'!E39-2*'2000 250 200 15 PP'!F39+'2000 250 200 15 PP'!G39)</f>
        <v>1.9641746289999996E-5</v>
      </c>
      <c r="W39">
        <f>ABS('2000 250 200 15 PP'!F39-2*'2000 250 200 15 PP'!G39+'2000 250 200 15 PP'!H39)</f>
        <v>4.9765871700000023E-6</v>
      </c>
      <c r="X39">
        <f>ABS('2000 250 200 15 PP'!G39-2*'2000 250 200 15 PP'!H39+'2000 250 200 15 PP'!I39)</f>
        <v>1.8074987E-6</v>
      </c>
      <c r="Y39">
        <f>ABS('2000 250 200 15 PP'!H39-2*'2000 250 200 15 PP'!I39+'2000 250 200 15 PP'!J39)</f>
        <v>7.966882399999992E-7</v>
      </c>
      <c r="Z39">
        <f>ABS('2000 250 200 15 PP'!I39-2*'2000 250 200 15 PP'!J39+'2000 250 200 15 PP'!K39)</f>
        <v>3.9806726000000051E-7</v>
      </c>
      <c r="AA39">
        <f>ABS('2000 250 200 15 PP'!J39-2*'2000 250 200 15 PP'!K39+'2000 250 200 15 PP'!L39)</f>
        <v>2.1751254999999982E-7</v>
      </c>
      <c r="AB39">
        <f>ABS('2000 250 200 15 PP'!K39-2*'2000 250 200 15 PP'!L39+'2000 250 200 15 PP'!M39)</f>
        <v>1.2717785400000006E-7</v>
      </c>
      <c r="AC39">
        <f>ABS('2000 250 200 15 PP'!E39-3*'2000 250 200 15 PP'!F39+3*'2000 250 200 15 PP'!G39-'2000 250 200 15 PP'!H39)</f>
        <v>1.4665159119999994E-5</v>
      </c>
      <c r="AD39">
        <f>ABS('2000 250 200 15 PP'!F39-3*'2000 250 200 15 PP'!G39+3*'2000 250 200 15 PP'!H39-'2000 250 200 15 PP'!I39)</f>
        <v>3.169088470000004E-6</v>
      </c>
      <c r="AE39">
        <f>ABS('2000 250 200 15 PP'!G39-3*'2000 250 200 15 PP'!H39+3*'2000 250 200 15 PP'!I39-'2000 250 200 15 PP'!J39)</f>
        <v>1.0108104600000008E-6</v>
      </c>
      <c r="AF39">
        <f>ABS('2000 250 200 15 PP'!H39-3*'2000 250 200 15 PP'!I39+3*'2000 250 200 15 PP'!J39-'2000 250 200 15 PP'!K39)</f>
        <v>3.9862097999999869E-7</v>
      </c>
      <c r="AG39">
        <f>ABS('2000 250 200 15 PP'!I39-3*'2000 250 200 15 PP'!J39+3*'2000 250 200 15 PP'!K39-'2000 250 200 15 PP'!L39)</f>
        <v>1.8055471000000047E-7</v>
      </c>
      <c r="AH39">
        <f>ABS('2000 250 200 15 PP'!J39-3*'2000 250 200 15 PP'!K39+3*'2000 250 200 15 PP'!L39-'2000 250 200 15 PP'!M39)</f>
        <v>9.0334696000000189E-8</v>
      </c>
      <c r="AI39">
        <f>ABS('2000 250 200 15 PP'!E39-4*'2000 250 200 15 PP'!F39+6*'2000 250 200 15 PP'!G39-4*'2000 250 200 15 PP'!H39+'2000 250 200 15 PP'!I39)</f>
        <v>1.1496070649999986E-5</v>
      </c>
      <c r="AJ39">
        <f>ABS('2000 250 200 15 PP'!F39-4*'2000 250 200 15 PP'!G39+6*'2000 250 200 15 PP'!H39-4*'2000 250 200 15 PP'!I39+'2000 250 200 15 PP'!J39)</f>
        <v>2.1582780100000015E-6</v>
      </c>
      <c r="AK39">
        <f>ABS('2000 250 200 15 PP'!G39-4*'2000 250 200 15 PP'!H39+6*'2000 250 200 15 PP'!I39-4*'2000 250 200 15 PP'!J39+'2000 250 200 15 PP'!K39)</f>
        <v>6.1218948000000212E-7</v>
      </c>
      <c r="AL39">
        <f>ABS('2000 250 200 15 PP'!H39-4*'2000 250 200 15 PP'!I39+6*'2000 250 200 15 PP'!J39-4*'2000 250 200 15 PP'!K39+'2000 250 200 15 PP'!L39)</f>
        <v>2.18066269999998E-7</v>
      </c>
      <c r="AM39">
        <f>ABS('2000 250 200 15 PP'!I39-4*'2000 250 200 15 PP'!J39+6*'2000 250 200 15 PP'!K39-4*'2000 250 200 15 PP'!L39+'2000 250 200 15 PP'!M39)</f>
        <v>9.0220014000000497E-8</v>
      </c>
      <c r="AN39">
        <f>ABS('2000 250 200 15 PP'!E39-5*'2000 250 200 15 PP'!F39+10*'2000 250 200 15 PP'!G39-10*'2000 250 200 15 PP'!H39+5*'2000 250 200 15 PP'!I39-'2000 250 200 15 PP'!J39)</f>
        <v>9.3377926399999909E-6</v>
      </c>
      <c r="AO39">
        <f>ABS('2000 250 200 15 PP'!F39-5*'2000 250 200 15 PP'!G39+10*'2000 250 200 15 PP'!H39-10*'2000 250 200 15 PP'!I39+5*'2000 250 200 15 PP'!J39-'2000 250 200 15 PP'!K39)</f>
        <v>1.5460885299999951E-6</v>
      </c>
      <c r="AP39">
        <f>ABS('2000 250 200 15 PP'!G39-5*'2000 250 200 15 PP'!H39+10*'2000 250 200 15 PP'!I39-10*'2000 250 200 15 PP'!J39+5*'2000 250 200 15 PP'!K39-'2000 250 200 15 PP'!L39)</f>
        <v>3.9412321000000602E-7</v>
      </c>
      <c r="AQ39">
        <f>ABS('2000 250 200 15 PP'!H39-5*'2000 250 200 15 PP'!I39+10*'2000 250 200 15 PP'!J39-10*'2000 250 200 15 PP'!K39+5*'2000 250 200 15 PP'!L39-'2000 250 200 15 PP'!M39)</f>
        <v>1.2784625599999814E-7</v>
      </c>
      <c r="AR39">
        <f>ABS('2000 250 200 15 PP'!E39-6*'2000 250 200 15 PP'!F39+15*'2000 250 200 15 PP'!G39-20*'2000 250 200 15 PP'!H39+15*I39-6*'2000 250 200 15 PP'!J39+'2000 250 200 15 PP'!K39)</f>
        <v>7.7917041100000112E-6</v>
      </c>
      <c r="AS39">
        <f>ABS('2000 250 200 15 PP'!F39-6*'2000 250 200 15 PP'!G39+15*'2000 250 200 15 PP'!H39-20*'2000 250 200 15 PP'!I39+15*J39-6*'2000 250 200 15 PP'!K39+'2000 250 200 15 PP'!L39)</f>
        <v>1.1519653200000033E-6</v>
      </c>
      <c r="AT39">
        <f>ABS('2000 250 200 15 PP'!G39-6*'2000 250 200 15 PP'!H39+15*'2000 250 200 15 PP'!I39-20*'2000 250 200 15 PP'!J39+15*K39-6*'2000 250 200 15 PP'!L39+'2000 250 200 15 PP'!M39)</f>
        <v>2.6627695400000639E-7</v>
      </c>
      <c r="AU39">
        <f>ABS('2000 250 200 15 PP'!E39-7*'2000 250 200 15 PP'!F39+21*'2000 250 200 15 PP'!G39-35*'2000 250 200 15 PP'!H39+35*'2000 250 200 15 PP'!I39-21*'2000 250 200 15 PP'!J39+7*'2000 250 200 15 PP'!K39-'2000 250 200 15 PP'!L39)</f>
        <v>6.6397387899999928E-6</v>
      </c>
      <c r="AV39">
        <f>ABS('2000 250 200 15 PP'!F39-7*'2000 250 200 15 PP'!G39+21*'2000 250 200 15 PP'!H39-35*'2000 250 200 15 PP'!I39+35*'2000 250 200 15 PP'!J39-21*'2000 250 200 15 PP'!K39+7*'2000 250 200 15 PP'!L39-'2000 250 200 15 PP'!M39)</f>
        <v>8.8568836599999501E-7</v>
      </c>
      <c r="AW39">
        <f>ABS('2000 250 200 15 PP'!E39-8*'2000 250 200 15 PP'!F39+28*'2000 250 200 15 PP'!G39-56*'2000 250 200 15 PP'!H39+70*'2000 250 200 15 PP'!I39-56*'2000 250 200 15 PP'!J39+28*'2000 250 200 15 PP'!K39-8*'2000 250 200 15 PP'!L39+'2000 250 200 15 PP'!M39)</f>
        <v>5.7540504239999909E-6</v>
      </c>
      <c r="AX39">
        <f t="shared" si="35"/>
        <v>0.45390293259595077</v>
      </c>
      <c r="AY39">
        <f t="shared" si="35"/>
        <v>0.33810205199665966</v>
      </c>
      <c r="AZ39">
        <f t="shared" si="35"/>
        <v>0.27305913339387183</v>
      </c>
      <c r="BA39">
        <f t="shared" si="35"/>
        <v>0.23024483779993418</v>
      </c>
      <c r="BB39">
        <f t="shared" si="35"/>
        <v>0.19953567372308981</v>
      </c>
      <c r="BC39">
        <f t="shared" si="35"/>
        <v>0.1762804579848837</v>
      </c>
      <c r="BD39">
        <f t="shared" si="35"/>
        <v>0.15798963677461414</v>
      </c>
      <c r="BE39">
        <f t="shared" si="35"/>
        <v>0.14319468834106056</v>
      </c>
      <c r="BF39">
        <f t="shared" si="36"/>
        <v>0.27832691070481835</v>
      </c>
      <c r="BG39">
        <f t="shared" si="36"/>
        <v>0.16495779253996168</v>
      </c>
      <c r="BH39">
        <f t="shared" si="36"/>
        <v>0.11162388936118678</v>
      </c>
      <c r="BI39">
        <f t="shared" si="36"/>
        <v>8.1315961996467498E-2</v>
      </c>
      <c r="BJ39">
        <f t="shared" si="36"/>
        <v>6.2155519376364397E-2</v>
      </c>
      <c r="BK39">
        <f t="shared" si="36"/>
        <v>4.9171174868230964E-2</v>
      </c>
      <c r="BL39">
        <f t="shared" si="36"/>
        <v>3.992348995815026E-2</v>
      </c>
      <c r="BM39">
        <f t="shared" si="37"/>
        <v>0.19458622844114523</v>
      </c>
      <c r="BN39">
        <f t="shared" si="37"/>
        <v>9.5543390221070668E-2</v>
      </c>
      <c r="BO39">
        <f t="shared" si="37"/>
        <v>5.5554722047932825E-2</v>
      </c>
      <c r="BP39">
        <f t="shared" si="37"/>
        <v>3.5592869483743489E-2</v>
      </c>
      <c r="BQ39">
        <f t="shared" si="37"/>
        <v>2.4320968428775708E-2</v>
      </c>
      <c r="BR39">
        <f t="shared" si="37"/>
        <v>1.7413440285394096E-2</v>
      </c>
      <c r="BS39">
        <f t="shared" si="38"/>
        <v>0.14669695957279233</v>
      </c>
      <c r="BT39">
        <f t="shared" si="38"/>
        <v>6.1364915553151544E-2</v>
      </c>
      <c r="BU39">
        <f t="shared" si="38"/>
        <v>3.1239124753411219E-2</v>
      </c>
      <c r="BV39">
        <f t="shared" si="38"/>
        <v>1.784661395345637E-2</v>
      </c>
      <c r="BW39">
        <f t="shared" si="38"/>
        <v>1.1018709972543918E-2</v>
      </c>
      <c r="BX39">
        <f t="shared" si="39"/>
        <v>0.11618763038033492</v>
      </c>
      <c r="BY39">
        <f t="shared" si="39"/>
        <v>4.2273779708143222E-2</v>
      </c>
      <c r="BZ39">
        <f t="shared" si="39"/>
        <v>1.9117033636825608E-2</v>
      </c>
      <c r="CA39">
        <f t="shared" si="39"/>
        <v>9.8472202258304501E-3</v>
      </c>
      <c r="CB39">
        <f t="shared" si="40"/>
        <v>9.5287775235501831E-2</v>
      </c>
      <c r="CC39">
        <f t="shared" si="40"/>
        <v>3.0643340706423841E-2</v>
      </c>
      <c r="CD39">
        <f t="shared" si="40"/>
        <v>1.245425457940443E-2</v>
      </c>
      <c r="CE39">
        <f t="shared" si="15"/>
        <v>8.0200065934753886E-2</v>
      </c>
      <c r="CF39">
        <f t="shared" si="15"/>
        <v>2.3090811882649082E-2</v>
      </c>
      <c r="CG39">
        <f t="shared" si="16"/>
        <v>6.886644832915953E-2</v>
      </c>
      <c r="CH39" s="7">
        <v>250</v>
      </c>
      <c r="CI39" s="8">
        <v>250</v>
      </c>
      <c r="CJ39" s="8">
        <v>240</v>
      </c>
      <c r="CK39" s="8">
        <f t="shared" si="17"/>
        <v>1</v>
      </c>
      <c r="CL39" s="8">
        <f t="shared" si="18"/>
        <v>1</v>
      </c>
      <c r="CM39">
        <f t="shared" si="19"/>
        <v>0.04</v>
      </c>
      <c r="CN39">
        <f t="shared" si="24"/>
        <v>375</v>
      </c>
      <c r="CO39">
        <f t="shared" si="41"/>
        <v>500</v>
      </c>
      <c r="CP39">
        <f t="shared" si="41"/>
        <v>625</v>
      </c>
      <c r="CQ39">
        <f t="shared" si="41"/>
        <v>750</v>
      </c>
      <c r="CR39">
        <f t="shared" si="41"/>
        <v>875</v>
      </c>
      <c r="CS39">
        <f t="shared" si="41"/>
        <v>1000</v>
      </c>
      <c r="CT39">
        <f t="shared" si="41"/>
        <v>1125</v>
      </c>
      <c r="CU39">
        <f t="shared" si="41"/>
        <v>1250</v>
      </c>
      <c r="CV39">
        <f t="shared" si="26"/>
        <v>1.5</v>
      </c>
      <c r="CW39">
        <f t="shared" si="26"/>
        <v>2</v>
      </c>
      <c r="CX39">
        <f t="shared" si="26"/>
        <v>2.5</v>
      </c>
      <c r="CY39">
        <f t="shared" si="26"/>
        <v>3</v>
      </c>
      <c r="CZ39">
        <f t="shared" si="26"/>
        <v>3.5</v>
      </c>
      <c r="DA39">
        <f t="shared" si="26"/>
        <v>4</v>
      </c>
      <c r="DB39">
        <f t="shared" si="26"/>
        <v>4.5</v>
      </c>
      <c r="DC39">
        <f t="shared" si="26"/>
        <v>5</v>
      </c>
      <c r="DD39" s="11">
        <f t="shared" si="27"/>
        <v>2.6666666666666668E-2</v>
      </c>
      <c r="DE39" s="11">
        <f t="shared" si="27"/>
        <v>0.02</v>
      </c>
      <c r="DF39" s="11">
        <f t="shared" si="27"/>
        <v>1.6E-2</v>
      </c>
      <c r="DG39" s="11">
        <f t="shared" si="27"/>
        <v>1.3333333333333334E-2</v>
      </c>
      <c r="DH39" s="11">
        <f t="shared" si="27"/>
        <v>1.1428571428571429E-2</v>
      </c>
      <c r="DI39" s="11">
        <f t="shared" si="27"/>
        <v>0.01</v>
      </c>
      <c r="DJ39" s="11">
        <f t="shared" si="27"/>
        <v>8.8888888888888889E-3</v>
      </c>
      <c r="DK39" s="11">
        <f t="shared" si="27"/>
        <v>8.0000000000000002E-3</v>
      </c>
      <c r="DL39">
        <f t="shared" si="23"/>
        <v>10</v>
      </c>
      <c r="DM39">
        <f>ABS('2000 250 200 15 PP'!E39+'2000 250 200 15 PP'!F39)</f>
        <v>6.2173355299999995E-5</v>
      </c>
      <c r="DN39">
        <f>ABS('2000 250 200 15 PP'!F39+'2000 250 200 15 PP'!G39)</f>
        <v>2.5373764989999999E-5</v>
      </c>
      <c r="DO39">
        <f>ABS('2000 250 200 15 PP'!G39+'2000 250 200 15 PP'!H39)</f>
        <v>1.3192508139999999E-5</v>
      </c>
      <c r="DP39">
        <f>ABS('2000 250 200 15 PP'!H39+'2000 250 200 15 PP'!I39)</f>
        <v>7.7953371599999998E-6</v>
      </c>
      <c r="DQ39">
        <f>ABS('2000 250 200 15 PP'!I39+'2000 250 200 15 PP'!J39)</f>
        <v>5.0023531199999999E-6</v>
      </c>
      <c r="DR39">
        <f>ABS('2000 250 200 15 PP'!J39+'2000 250 200 15 PP'!K39)</f>
        <v>3.40412458E-6</v>
      </c>
      <c r="DS39">
        <f>ABS('2000 250 200 15 PP'!K39+'2000 250 200 15 PP'!L39)</f>
        <v>2.4214758499999999E-6</v>
      </c>
      <c r="DT39">
        <f>ABS('2000 250 200 15 PP'!L39+'2000 250 200 15 PP'!M39)</f>
        <v>1.783517524E-6</v>
      </c>
    </row>
    <row r="40" spans="1:124">
      <c r="A40">
        <f>'2000 250 200 15'!A41</f>
        <v>37</v>
      </c>
      <c r="B40">
        <f t="shared" si="7"/>
        <v>-370</v>
      </c>
      <c r="C40">
        <f>'2000 250 200 15'!B41</f>
        <v>7.1840000000000001E-2</v>
      </c>
      <c r="D40">
        <f t="shared" si="8"/>
        <v>-1.143633676340752</v>
      </c>
      <c r="E40">
        <f>ABS('2000 250 200 15'!C174)</f>
        <v>4.5132498900000001E-5</v>
      </c>
      <c r="F40">
        <f>ABS('2000 250 200 15'!C307)</f>
        <v>1.6960107799999999E-5</v>
      </c>
      <c r="G40">
        <f>ABS('2000 250 200 15'!C440)</f>
        <v>8.3904652600000002E-6</v>
      </c>
      <c r="H40">
        <f>ABS('2000 250 200 15'!C573)</f>
        <v>4.7914532699999999E-6</v>
      </c>
      <c r="I40">
        <f>ABS('2000 250 200 15'!C706)</f>
        <v>2.9981126500000001E-6</v>
      </c>
      <c r="J40">
        <f>ABS('2000 250 200 15'!C839)</f>
        <v>2.0007251399999999E-6</v>
      </c>
      <c r="K40">
        <f>ABS('2000 250 200 15'!C972)</f>
        <v>1.40108212E-6</v>
      </c>
      <c r="L40">
        <f>ABS('2000 250 200 15'!C1105)</f>
        <v>1.0187876800000001E-6</v>
      </c>
      <c r="M40">
        <f>ABS('2000 250 200 15'!C1238)</f>
        <v>7.6357536299999997E-7</v>
      </c>
      <c r="N40">
        <f>ABS('2000 250 200 15 PP'!E40-'2000 250 200 15 PP'!F40)</f>
        <v>2.8172391100000002E-5</v>
      </c>
      <c r="O40">
        <f>ABS('2000 250 200 15 PP'!F40-'2000 250 200 15 PP'!G40)</f>
        <v>8.569642539999999E-6</v>
      </c>
      <c r="P40">
        <f>ABS('2000 250 200 15 PP'!G40-'2000 250 200 15 PP'!H40)</f>
        <v>3.5990119900000003E-6</v>
      </c>
      <c r="Q40">
        <f>ABS('2000 250 200 15 PP'!H40-'2000 250 200 15 PP'!I40)</f>
        <v>1.7933406199999998E-6</v>
      </c>
      <c r="R40">
        <f>ABS('2000 250 200 15 PP'!I40-'2000 250 200 15 PP'!J40)</f>
        <v>9.9738751000000019E-7</v>
      </c>
      <c r="S40">
        <f>ABS('2000 250 200 15 PP'!J40-'2000 250 200 15 PP'!K40)</f>
        <v>5.9964301999999993E-7</v>
      </c>
      <c r="T40">
        <f>ABS('2000 250 200 15 PP'!K40-'2000 250 200 15 PP'!L40)</f>
        <v>3.8229443999999987E-7</v>
      </c>
      <c r="U40">
        <f>ABS('2000 250 200 15 PP'!L40-'2000 250 200 15 PP'!M40)</f>
        <v>2.5521231700000011E-7</v>
      </c>
      <c r="V40">
        <f>ABS('2000 250 200 15 PP'!E40-2*'2000 250 200 15 PP'!F40+'2000 250 200 15 PP'!G40)</f>
        <v>1.9602748560000003E-5</v>
      </c>
      <c r="W40">
        <f>ABS('2000 250 200 15 PP'!F40-2*'2000 250 200 15 PP'!G40+'2000 250 200 15 PP'!H40)</f>
        <v>4.9706305499999987E-6</v>
      </c>
      <c r="X40">
        <f>ABS('2000 250 200 15 PP'!G40-2*'2000 250 200 15 PP'!H40+'2000 250 200 15 PP'!I40)</f>
        <v>1.8056713700000005E-6</v>
      </c>
      <c r="Y40">
        <f>ABS('2000 250 200 15 PP'!H40-2*'2000 250 200 15 PP'!I40+'2000 250 200 15 PP'!J40)</f>
        <v>7.9595310999999961E-7</v>
      </c>
      <c r="Z40">
        <f>ABS('2000 250 200 15 PP'!I40-2*'2000 250 200 15 PP'!J40+'2000 250 200 15 PP'!K40)</f>
        <v>3.9774449000000026E-7</v>
      </c>
      <c r="AA40">
        <f>ABS('2000 250 200 15 PP'!J40-2*'2000 250 200 15 PP'!K40+'2000 250 200 15 PP'!L40)</f>
        <v>2.1734858000000006E-7</v>
      </c>
      <c r="AB40">
        <f>ABS('2000 250 200 15 PP'!K40-2*'2000 250 200 15 PP'!L40+'2000 250 200 15 PP'!M40)</f>
        <v>1.2708212299999976E-7</v>
      </c>
      <c r="AC40">
        <f>ABS('2000 250 200 15 PP'!E40-3*'2000 250 200 15 PP'!F40+3*'2000 250 200 15 PP'!G40-'2000 250 200 15 PP'!H40)</f>
        <v>1.4632118010000004E-5</v>
      </c>
      <c r="AD40">
        <f>ABS('2000 250 200 15 PP'!F40-3*'2000 250 200 15 PP'!G40+3*'2000 250 200 15 PP'!H40-'2000 250 200 15 PP'!I40)</f>
        <v>3.1649591799999982E-6</v>
      </c>
      <c r="AE40">
        <f>ABS('2000 250 200 15 PP'!G40-3*'2000 250 200 15 PP'!H40+3*'2000 250 200 15 PP'!I40-'2000 250 200 15 PP'!J40)</f>
        <v>1.0097182600000017E-6</v>
      </c>
      <c r="AF40">
        <f>ABS('2000 250 200 15 PP'!H40-3*'2000 250 200 15 PP'!I40+3*'2000 250 200 15 PP'!J40-'2000 250 200 15 PP'!K40)</f>
        <v>3.9820861999999808E-7</v>
      </c>
      <c r="AG40">
        <f>ABS('2000 250 200 15 PP'!I40-3*'2000 250 200 15 PP'!J40+3*'2000 250 200 15 PP'!K40-'2000 250 200 15 PP'!L40)</f>
        <v>1.8039591000000105E-7</v>
      </c>
      <c r="AH40">
        <f>ABS('2000 250 200 15 PP'!J40-3*'2000 250 200 15 PP'!K40+3*'2000 250 200 15 PP'!L40-'2000 250 200 15 PP'!M40)</f>
        <v>9.026645699999988E-8</v>
      </c>
      <c r="AI40">
        <f>ABS('2000 250 200 15 PP'!E40-4*'2000 250 200 15 PP'!F40+6*'2000 250 200 15 PP'!G40-4*'2000 250 200 15 PP'!H40+'2000 250 200 15 PP'!I40)</f>
        <v>1.1467158830000005E-5</v>
      </c>
      <c r="AJ40">
        <f>ABS('2000 250 200 15 PP'!F40-4*'2000 250 200 15 PP'!G40+6*'2000 250 200 15 PP'!H40-4*'2000 250 200 15 PP'!I40+'2000 250 200 15 PP'!J40)</f>
        <v>2.1552409199999974E-6</v>
      </c>
      <c r="AK40">
        <f>ABS('2000 250 200 15 PP'!G40-4*'2000 250 200 15 PP'!H40+6*'2000 250 200 15 PP'!I40-4*'2000 250 200 15 PP'!J40+'2000 250 200 15 PP'!K40)</f>
        <v>6.115096400000032E-7</v>
      </c>
      <c r="AL40">
        <f>ABS('2000 250 200 15 PP'!H40-4*'2000 250 200 15 PP'!I40+6*'2000 250 200 15 PP'!J40-4*'2000 250 200 15 PP'!K40+'2000 250 200 15 PP'!L40)</f>
        <v>2.1781270999999831E-7</v>
      </c>
      <c r="AM40">
        <f>ABS('2000 250 200 15 PP'!I40-4*'2000 250 200 15 PP'!J40+6*'2000 250 200 15 PP'!K40-4*'2000 250 200 15 PP'!L40+'2000 250 200 15 PP'!M40)</f>
        <v>9.0129453000000743E-8</v>
      </c>
      <c r="AN40">
        <f>ABS('2000 250 200 15 PP'!E40-5*'2000 250 200 15 PP'!F40+10*'2000 250 200 15 PP'!G40-10*'2000 250 200 15 PP'!H40+5*'2000 250 200 15 PP'!I40-'2000 250 200 15 PP'!J40)</f>
        <v>9.3119179100000141E-6</v>
      </c>
      <c r="AO40">
        <f>ABS('2000 250 200 15 PP'!F40-5*'2000 250 200 15 PP'!G40+10*'2000 250 200 15 PP'!H40-10*'2000 250 200 15 PP'!I40+5*'2000 250 200 15 PP'!J40-'2000 250 200 15 PP'!K40)</f>
        <v>1.543731279999998E-6</v>
      </c>
      <c r="AP40">
        <f>ABS('2000 250 200 15 PP'!G40-5*'2000 250 200 15 PP'!H40+10*'2000 250 200 15 PP'!I40-10*'2000 250 200 15 PP'!J40+5*'2000 250 200 15 PP'!K40-'2000 250 200 15 PP'!L40)</f>
        <v>3.9369692999999938E-7</v>
      </c>
      <c r="AQ40">
        <f>ABS('2000 250 200 15 PP'!H40-5*'2000 250 200 15 PP'!I40+10*'2000 250 200 15 PP'!J40-10*'2000 250 200 15 PP'!K40+5*'2000 250 200 15 PP'!L40-'2000 250 200 15 PP'!M40)</f>
        <v>1.2768325700000222E-7</v>
      </c>
      <c r="AR40">
        <f>ABS('2000 250 200 15 PP'!E40-6*'2000 250 200 15 PP'!F40+15*'2000 250 200 15 PP'!G40-20*'2000 250 200 15 PP'!H40+15*I40-6*'2000 250 200 15 PP'!J40+'2000 250 200 15 PP'!K40)</f>
        <v>7.7681866300000004E-6</v>
      </c>
      <c r="AS40">
        <f>ABS('2000 250 200 15 PP'!F40-6*'2000 250 200 15 PP'!G40+15*'2000 250 200 15 PP'!H40-20*'2000 250 200 15 PP'!I40+15*J40-6*'2000 250 200 15 PP'!K40+'2000 250 200 15 PP'!L40)</f>
        <v>1.1500343499999973E-6</v>
      </c>
      <c r="AT40">
        <f>ABS('2000 250 200 15 PP'!G40-6*'2000 250 200 15 PP'!H40+15*'2000 250 200 15 PP'!I40-20*'2000 250 200 15 PP'!J40+15*K40-6*'2000 250 200 15 PP'!L40+'2000 250 200 15 PP'!M40)</f>
        <v>2.6601367300000097E-7</v>
      </c>
      <c r="AU40">
        <f>ABS('2000 250 200 15 PP'!E40-7*'2000 250 200 15 PP'!F40+21*'2000 250 200 15 PP'!G40-35*'2000 250 200 15 PP'!H40+35*'2000 250 200 15 PP'!I40-21*'2000 250 200 15 PP'!J40+7*'2000 250 200 15 PP'!K40-'2000 250 200 15 PP'!L40)</f>
        <v>6.6181522800000467E-6</v>
      </c>
      <c r="AV40">
        <f>ABS('2000 250 200 15 PP'!F40-7*'2000 250 200 15 PP'!G40+21*'2000 250 200 15 PP'!H40-35*'2000 250 200 15 PP'!I40+35*'2000 250 200 15 PP'!J40-21*'2000 250 200 15 PP'!K40+7*'2000 250 200 15 PP'!L40-'2000 250 200 15 PP'!M40)</f>
        <v>8.8402067699999255E-7</v>
      </c>
      <c r="AW40">
        <f>ABS('2000 250 200 15 PP'!E40-8*'2000 250 200 15 PP'!F40+28*'2000 250 200 15 PP'!G40-56*'2000 250 200 15 PP'!H40+70*'2000 250 200 15 PP'!I40-56*'2000 250 200 15 PP'!J40+28*'2000 250 200 15 PP'!K40-8*'2000 250 200 15 PP'!L40+'2000 250 200 15 PP'!M40)</f>
        <v>5.7341316030000494E-6</v>
      </c>
      <c r="AX40">
        <f t="shared" si="35"/>
        <v>0.45371570944210338</v>
      </c>
      <c r="AY40">
        <f t="shared" si="35"/>
        <v>0.3380453183333284</v>
      </c>
      <c r="AZ40">
        <f t="shared" si="35"/>
        <v>0.27302641734654998</v>
      </c>
      <c r="BA40">
        <f t="shared" si="35"/>
        <v>0.23022343458132002</v>
      </c>
      <c r="BB40">
        <f t="shared" si="35"/>
        <v>0.19952387972965219</v>
      </c>
      <c r="BC40">
        <f t="shared" si="35"/>
        <v>0.17627189730907916</v>
      </c>
      <c r="BD40">
        <f t="shared" si="35"/>
        <v>0.15798140875182617</v>
      </c>
      <c r="BE40">
        <f t="shared" si="35"/>
        <v>0.14318761713687536</v>
      </c>
      <c r="BF40">
        <f t="shared" si="36"/>
        <v>0.27811995156971592</v>
      </c>
      <c r="BG40">
        <f t="shared" si="36"/>
        <v>0.16490698055866235</v>
      </c>
      <c r="BH40">
        <f t="shared" si="36"/>
        <v>0.11159875712921836</v>
      </c>
      <c r="BI40">
        <f t="shared" si="36"/>
        <v>8.1300249923315318E-2</v>
      </c>
      <c r="BJ40">
        <f t="shared" si="36"/>
        <v>6.2148354290889919E-2</v>
      </c>
      <c r="BK40">
        <f t="shared" si="36"/>
        <v>4.9167268874447029E-2</v>
      </c>
      <c r="BL40">
        <f t="shared" si="36"/>
        <v>3.9919683391134879E-2</v>
      </c>
      <c r="BM40">
        <f t="shared" si="37"/>
        <v>0.19438339817211495</v>
      </c>
      <c r="BN40">
        <f t="shared" si="37"/>
        <v>9.5502290497636241E-2</v>
      </c>
      <c r="BO40">
        <f t="shared" si="37"/>
        <v>5.5537747837764419E-2</v>
      </c>
      <c r="BP40">
        <f t="shared" si="37"/>
        <v>3.5581747976346022E-2</v>
      </c>
      <c r="BQ40">
        <f t="shared" si="37"/>
        <v>2.4316352654627414E-2</v>
      </c>
      <c r="BR40">
        <f t="shared" si="37"/>
        <v>1.7411938984289166E-2</v>
      </c>
      <c r="BS40">
        <f t="shared" si="38"/>
        <v>0.14650277722312535</v>
      </c>
      <c r="BT40">
        <f t="shared" si="38"/>
        <v>6.1331471890964911E-2</v>
      </c>
      <c r="BU40">
        <f t="shared" si="38"/>
        <v>3.122840799007242E-2</v>
      </c>
      <c r="BV40">
        <f t="shared" si="38"/>
        <v>1.7838643773608592E-2</v>
      </c>
      <c r="BW40">
        <f t="shared" si="38"/>
        <v>1.1015196311068069E-2</v>
      </c>
      <c r="BX40">
        <f t="shared" si="39"/>
        <v>0.11600258865048373</v>
      </c>
      <c r="BY40">
        <f t="shared" si="39"/>
        <v>4.2245458680856461E-2</v>
      </c>
      <c r="BZ40">
        <f t="shared" si="39"/>
        <v>1.9110920595650293E-2</v>
      </c>
      <c r="CA40">
        <f t="shared" si="39"/>
        <v>9.8416720368989588E-3</v>
      </c>
      <c r="CB40">
        <f t="shared" si="40"/>
        <v>9.511159355517354E-2</v>
      </c>
      <c r="CC40">
        <f t="shared" si="40"/>
        <v>3.0617994644338873E-2</v>
      </c>
      <c r="CD40">
        <f t="shared" si="40"/>
        <v>1.2451374473868088E-2</v>
      </c>
      <c r="CE40">
        <f t="shared" si="15"/>
        <v>8.0032574060877618E-2</v>
      </c>
      <c r="CF40">
        <f t="shared" si="15"/>
        <v>2.3066839130017378E-2</v>
      </c>
      <c r="CG40">
        <f t="shared" si="16"/>
        <v>6.8707775049658332E-2</v>
      </c>
      <c r="CH40" s="7">
        <v>250</v>
      </c>
      <c r="CI40" s="8">
        <v>250</v>
      </c>
      <c r="CJ40" s="8">
        <v>240</v>
      </c>
      <c r="CK40" s="8">
        <f t="shared" si="17"/>
        <v>1</v>
      </c>
      <c r="CL40" s="8">
        <f t="shared" si="18"/>
        <v>1</v>
      </c>
      <c r="CM40">
        <f t="shared" si="19"/>
        <v>0.04</v>
      </c>
      <c r="CN40">
        <f t="shared" si="24"/>
        <v>375</v>
      </c>
      <c r="CO40">
        <f t="shared" si="41"/>
        <v>500</v>
      </c>
      <c r="CP40">
        <f t="shared" si="41"/>
        <v>625</v>
      </c>
      <c r="CQ40">
        <f t="shared" si="41"/>
        <v>750</v>
      </c>
      <c r="CR40">
        <f t="shared" si="41"/>
        <v>875</v>
      </c>
      <c r="CS40">
        <f t="shared" si="41"/>
        <v>1000</v>
      </c>
      <c r="CT40">
        <f t="shared" si="41"/>
        <v>1125</v>
      </c>
      <c r="CU40">
        <f t="shared" si="41"/>
        <v>1250</v>
      </c>
      <c r="CV40">
        <f t="shared" si="26"/>
        <v>1.5</v>
      </c>
      <c r="CW40">
        <f t="shared" si="26"/>
        <v>2</v>
      </c>
      <c r="CX40">
        <f t="shared" si="26"/>
        <v>2.5</v>
      </c>
      <c r="CY40">
        <f t="shared" si="26"/>
        <v>3</v>
      </c>
      <c r="CZ40">
        <f t="shared" si="26"/>
        <v>3.5</v>
      </c>
      <c r="DA40">
        <f t="shared" si="26"/>
        <v>4</v>
      </c>
      <c r="DB40">
        <f t="shared" si="26"/>
        <v>4.5</v>
      </c>
      <c r="DC40">
        <f t="shared" si="26"/>
        <v>5</v>
      </c>
      <c r="DD40" s="11">
        <f t="shared" si="27"/>
        <v>2.6666666666666668E-2</v>
      </c>
      <c r="DE40" s="11">
        <f t="shared" si="27"/>
        <v>0.02</v>
      </c>
      <c r="DF40" s="11">
        <f t="shared" si="27"/>
        <v>1.6E-2</v>
      </c>
      <c r="DG40" s="11">
        <f t="shared" si="27"/>
        <v>1.3333333333333334E-2</v>
      </c>
      <c r="DH40" s="11">
        <f t="shared" si="27"/>
        <v>1.1428571428571429E-2</v>
      </c>
      <c r="DI40" s="11">
        <f t="shared" si="27"/>
        <v>0.01</v>
      </c>
      <c r="DJ40" s="11">
        <f t="shared" si="27"/>
        <v>8.8888888888888889E-3</v>
      </c>
      <c r="DK40" s="11">
        <f t="shared" si="27"/>
        <v>8.0000000000000002E-3</v>
      </c>
      <c r="DL40">
        <f t="shared" si="23"/>
        <v>10</v>
      </c>
      <c r="DM40">
        <f>ABS('2000 250 200 15 PP'!E40+'2000 250 200 15 PP'!F40)</f>
        <v>6.20926067E-5</v>
      </c>
      <c r="DN40">
        <f>ABS('2000 250 200 15 PP'!F40+'2000 250 200 15 PP'!G40)</f>
        <v>2.5350573059999999E-5</v>
      </c>
      <c r="DO40">
        <f>ABS('2000 250 200 15 PP'!G40+'2000 250 200 15 PP'!H40)</f>
        <v>1.318191853E-5</v>
      </c>
      <c r="DP40">
        <f>ABS('2000 250 200 15 PP'!H40+'2000 250 200 15 PP'!I40)</f>
        <v>7.7895659199999991E-6</v>
      </c>
      <c r="DQ40">
        <f>ABS('2000 250 200 15 PP'!I40+'2000 250 200 15 PP'!J40)</f>
        <v>4.9988377899999995E-6</v>
      </c>
      <c r="DR40">
        <f>ABS('2000 250 200 15 PP'!J40+'2000 250 200 15 PP'!K40)</f>
        <v>3.4018072599999998E-6</v>
      </c>
      <c r="DS40">
        <f>ABS('2000 250 200 15 PP'!K40+'2000 250 200 15 PP'!L40)</f>
        <v>2.4198698E-6</v>
      </c>
      <c r="DT40">
        <f>ABS('2000 250 200 15 PP'!L40+'2000 250 200 15 PP'!M40)</f>
        <v>1.782363043E-6</v>
      </c>
    </row>
    <row r="41" spans="1:124">
      <c r="A41">
        <f>'2000 250 200 15'!A42</f>
        <v>38</v>
      </c>
      <c r="B41">
        <f t="shared" si="7"/>
        <v>-380</v>
      </c>
      <c r="C41">
        <f>'2000 250 200 15'!B42</f>
        <v>8.0629999999999993E-2</v>
      </c>
      <c r="D41">
        <f t="shared" si="8"/>
        <v>-1.0935033402006471</v>
      </c>
      <c r="E41">
        <f>ABS('2000 250 200 15'!C175)</f>
        <v>4.5041756499999997E-5</v>
      </c>
      <c r="F41">
        <f>ABS('2000 250 200 15'!C308)</f>
        <v>1.69382062E-5</v>
      </c>
      <c r="G41">
        <f>ABS('2000 250 200 15'!C441)</f>
        <v>8.3810881100000004E-6</v>
      </c>
      <c r="H41">
        <f>ABS('2000 250 200 15'!C574)</f>
        <v>4.7865551400000004E-6</v>
      </c>
      <c r="I41">
        <f>ABS('2000 250 200 15'!C707)</f>
        <v>2.9952261400000001E-6</v>
      </c>
      <c r="J41">
        <f>ABS('2000 250 200 15'!C840)</f>
        <v>1.99886882E-6</v>
      </c>
      <c r="K41">
        <f>ABS('2000 250 200 15'!C973)</f>
        <v>1.3998174400000001E-6</v>
      </c>
      <c r="L41">
        <f>ABS('2000 250 200 15'!C1106)</f>
        <v>1.01789023E-6</v>
      </c>
      <c r="M41">
        <f>ABS('2000 250 200 15'!C1239)</f>
        <v>7.62916306E-7</v>
      </c>
      <c r="N41">
        <f>ABS('2000 250 200 15 PP'!E41-'2000 250 200 15 PP'!F41)</f>
        <v>2.8103550299999998E-5</v>
      </c>
      <c r="O41">
        <f>ABS('2000 250 200 15 PP'!F41-'2000 250 200 15 PP'!G41)</f>
        <v>8.5571180899999991E-6</v>
      </c>
      <c r="P41">
        <f>ABS('2000 250 200 15 PP'!G41-'2000 250 200 15 PP'!H41)</f>
        <v>3.59453297E-6</v>
      </c>
      <c r="Q41">
        <f>ABS('2000 250 200 15 PP'!H41-'2000 250 200 15 PP'!I41)</f>
        <v>1.7913290000000003E-6</v>
      </c>
      <c r="R41">
        <f>ABS('2000 250 200 15 PP'!I41-'2000 250 200 15 PP'!J41)</f>
        <v>9.9635732000000008E-7</v>
      </c>
      <c r="S41">
        <f>ABS('2000 250 200 15 PP'!J41-'2000 250 200 15 PP'!K41)</f>
        <v>5.9905137999999993E-7</v>
      </c>
      <c r="T41">
        <f>ABS('2000 250 200 15 PP'!K41-'2000 250 200 15 PP'!L41)</f>
        <v>3.8192721000000013E-7</v>
      </c>
      <c r="U41">
        <f>ABS('2000 250 200 15 PP'!L41-'2000 250 200 15 PP'!M41)</f>
        <v>2.5497392399999995E-7</v>
      </c>
      <c r="V41">
        <f>ABS('2000 250 200 15 PP'!E41-2*'2000 250 200 15 PP'!F41+'2000 250 200 15 PP'!G41)</f>
        <v>1.954643221E-5</v>
      </c>
      <c r="W41">
        <f>ABS('2000 250 200 15 PP'!F41-2*'2000 250 200 15 PP'!G41+'2000 250 200 15 PP'!H41)</f>
        <v>4.9625851199999991E-6</v>
      </c>
      <c r="X41">
        <f>ABS('2000 250 200 15 PP'!G41-2*'2000 250 200 15 PP'!H41+'2000 250 200 15 PP'!I41)</f>
        <v>1.8032039699999997E-6</v>
      </c>
      <c r="Y41">
        <f>ABS('2000 250 200 15 PP'!H41-2*'2000 250 200 15 PP'!I41+'2000 250 200 15 PP'!J41)</f>
        <v>7.949716800000002E-7</v>
      </c>
      <c r="Z41">
        <f>ABS('2000 250 200 15 PP'!I41-2*'2000 250 200 15 PP'!J41+'2000 250 200 15 PP'!K41)</f>
        <v>3.9730594000000015E-7</v>
      </c>
      <c r="AA41">
        <f>ABS('2000 250 200 15 PP'!J41-2*'2000 250 200 15 PP'!K41+'2000 250 200 15 PP'!L41)</f>
        <v>2.171241699999998E-7</v>
      </c>
      <c r="AB41">
        <f>ABS('2000 250 200 15 PP'!K41-2*'2000 250 200 15 PP'!L41+'2000 250 200 15 PP'!M41)</f>
        <v>1.2695328600000018E-7</v>
      </c>
      <c r="AC41">
        <f>ABS('2000 250 200 15 PP'!E41-3*'2000 250 200 15 PP'!F41+3*'2000 250 200 15 PP'!G41-'2000 250 200 15 PP'!H41)</f>
        <v>1.4583847089999998E-5</v>
      </c>
      <c r="AD41">
        <f>ABS('2000 250 200 15 PP'!F41-3*'2000 250 200 15 PP'!G41+3*'2000 250 200 15 PP'!H41-'2000 250 200 15 PP'!I41)</f>
        <v>3.1593811500000011E-6</v>
      </c>
      <c r="AE41">
        <f>ABS('2000 250 200 15 PP'!G41-3*'2000 250 200 15 PP'!H41+3*'2000 250 200 15 PP'!I41-'2000 250 200 15 PP'!J41)</f>
        <v>1.0082322899999995E-6</v>
      </c>
      <c r="AF41">
        <f>ABS('2000 250 200 15 PP'!H41-3*'2000 250 200 15 PP'!I41+3*'2000 250 200 15 PP'!J41-'2000 250 200 15 PP'!K41)</f>
        <v>3.9766573999999962E-7</v>
      </c>
      <c r="AG41">
        <f>ABS('2000 250 200 15 PP'!I41-3*'2000 250 200 15 PP'!J41+3*'2000 250 200 15 PP'!K41-'2000 250 200 15 PP'!L41)</f>
        <v>1.8018177000000056E-7</v>
      </c>
      <c r="AH41">
        <f>ABS('2000 250 200 15 PP'!J41-3*'2000 250 200 15 PP'!K41+3*'2000 250 200 15 PP'!L41-'2000 250 200 15 PP'!M41)</f>
        <v>9.0170883999999838E-8</v>
      </c>
      <c r="AI41">
        <f>ABS('2000 250 200 15 PP'!E41-4*'2000 250 200 15 PP'!F41+6*'2000 250 200 15 PP'!G41-4*'2000 250 200 15 PP'!H41+'2000 250 200 15 PP'!I41)</f>
        <v>1.1424465939999997E-5</v>
      </c>
      <c r="AJ41">
        <f>ABS('2000 250 200 15 PP'!F41-4*'2000 250 200 15 PP'!G41+6*'2000 250 200 15 PP'!H41-4*'2000 250 200 15 PP'!I41+'2000 250 200 15 PP'!J41)</f>
        <v>2.1511488599999998E-6</v>
      </c>
      <c r="AK41">
        <f>ABS('2000 250 200 15 PP'!G41-4*'2000 250 200 15 PP'!H41+6*'2000 250 200 15 PP'!I41-4*'2000 250 200 15 PP'!J41+'2000 250 200 15 PP'!K41)</f>
        <v>6.105665499999995E-7</v>
      </c>
      <c r="AL41">
        <f>ABS('2000 250 200 15 PP'!H41-4*'2000 250 200 15 PP'!I41+6*'2000 250 200 15 PP'!J41-4*'2000 250 200 15 PP'!K41+'2000 250 200 15 PP'!L41)</f>
        <v>2.1748396999999885E-7</v>
      </c>
      <c r="AM41">
        <f>ABS('2000 250 200 15 PP'!I41-4*'2000 250 200 15 PP'!J41+6*'2000 250 200 15 PP'!K41-4*'2000 250 200 15 PP'!L41+'2000 250 200 15 PP'!M41)</f>
        <v>9.0010886000000299E-8</v>
      </c>
      <c r="AN41">
        <f>ABS('2000 250 200 15 PP'!E41-5*'2000 250 200 15 PP'!F41+10*'2000 250 200 15 PP'!G41-10*'2000 250 200 15 PP'!H41+5*'2000 250 200 15 PP'!I41-'2000 250 200 15 PP'!J41)</f>
        <v>9.2733170799999965E-6</v>
      </c>
      <c r="AO41">
        <f>ABS('2000 250 200 15 PP'!F41-5*'2000 250 200 15 PP'!G41+10*'2000 250 200 15 PP'!H41-10*'2000 250 200 15 PP'!I41+5*'2000 250 200 15 PP'!J41-'2000 250 200 15 PP'!K41)</f>
        <v>1.5405823099999991E-6</v>
      </c>
      <c r="AP41">
        <f>ABS('2000 250 200 15 PP'!G41-5*'2000 250 200 15 PP'!H41+10*'2000 250 200 15 PP'!I41-10*'2000 250 200 15 PP'!J41+5*'2000 250 200 15 PP'!K41-'2000 250 200 15 PP'!L41)</f>
        <v>3.9308258000000086E-7</v>
      </c>
      <c r="AQ41">
        <f>ABS('2000 250 200 15 PP'!H41-5*'2000 250 200 15 PP'!I41+10*'2000 250 200 15 PP'!J41-10*'2000 250 200 15 PP'!K41+5*'2000 250 200 15 PP'!L41-'2000 250 200 15 PP'!M41)</f>
        <v>1.2747308399999897E-7</v>
      </c>
      <c r="AR41">
        <f>ABS('2000 250 200 15 PP'!E41-6*'2000 250 200 15 PP'!F41+15*'2000 250 200 15 PP'!G41-20*'2000 250 200 15 PP'!H41+15*I41-6*'2000 250 200 15 PP'!J41+'2000 250 200 15 PP'!K41)</f>
        <v>7.7327347700000095E-6</v>
      </c>
      <c r="AS41">
        <f>ABS('2000 250 200 15 PP'!F41-6*'2000 250 200 15 PP'!G41+15*'2000 250 200 15 PP'!H41-20*'2000 250 200 15 PP'!I41+15*J41-6*'2000 250 200 15 PP'!K41+'2000 250 200 15 PP'!L41)</f>
        <v>1.1474997300000039E-6</v>
      </c>
      <c r="AT41">
        <f>ABS('2000 250 200 15 PP'!G41-6*'2000 250 200 15 PP'!H41+15*'2000 250 200 15 PP'!I41-20*'2000 250 200 15 PP'!J41+15*K41-6*'2000 250 200 15 PP'!L41+'2000 250 200 15 PP'!M41)</f>
        <v>2.6560949599999892E-7</v>
      </c>
      <c r="AU41">
        <f>ABS('2000 250 200 15 PP'!E41-7*'2000 250 200 15 PP'!F41+21*'2000 250 200 15 PP'!G41-35*'2000 250 200 15 PP'!H41+35*'2000 250 200 15 PP'!I41-21*'2000 250 200 15 PP'!J41+7*'2000 250 200 15 PP'!K41-'2000 250 200 15 PP'!L41)</f>
        <v>6.5852350399999993E-6</v>
      </c>
      <c r="AV41">
        <f>ABS('2000 250 200 15 PP'!F41-7*'2000 250 200 15 PP'!G41+21*'2000 250 200 15 PP'!H41-35*'2000 250 200 15 PP'!I41+35*'2000 250 200 15 PP'!J41-21*'2000 250 200 15 PP'!K41+7*'2000 250 200 15 PP'!L41-'2000 250 200 15 PP'!M41)</f>
        <v>8.818902340000105E-7</v>
      </c>
      <c r="AW41">
        <f>ABS('2000 250 200 15 PP'!E41-8*'2000 250 200 15 PP'!F41+28*'2000 250 200 15 PP'!G41-56*'2000 250 200 15 PP'!H41+70*'2000 250 200 15 PP'!I41-56*'2000 250 200 15 PP'!J41+28*'2000 250 200 15 PP'!K41-8*'2000 250 200 15 PP'!L41+'2000 250 200 15 PP'!M41)</f>
        <v>5.7033448059999816E-6</v>
      </c>
      <c r="AX41">
        <f t="shared" si="35"/>
        <v>0.45342960975999425</v>
      </c>
      <c r="AY41">
        <f t="shared" si="35"/>
        <v>0.33796826977994865</v>
      </c>
      <c r="AZ41">
        <f t="shared" si="35"/>
        <v>0.27298225671476933</v>
      </c>
      <c r="BA41">
        <f t="shared" si="35"/>
        <v>0.23019523879499221</v>
      </c>
      <c r="BB41">
        <f t="shared" si="35"/>
        <v>0.19950708346162485</v>
      </c>
      <c r="BC41">
        <f t="shared" si="35"/>
        <v>0.1762596880595857</v>
      </c>
      <c r="BD41">
        <f t="shared" si="35"/>
        <v>0.15797079801628794</v>
      </c>
      <c r="BE41">
        <f t="shared" si="35"/>
        <v>0.14317890171984407</v>
      </c>
      <c r="BF41">
        <f t="shared" si="36"/>
        <v>0.27780188023033309</v>
      </c>
      <c r="BG41">
        <f t="shared" si="36"/>
        <v>0.16483790395092138</v>
      </c>
      <c r="BH41">
        <f t="shared" si="36"/>
        <v>0.11156459453391647</v>
      </c>
      <c r="BI41">
        <f t="shared" si="36"/>
        <v>8.1280044973697618E-2</v>
      </c>
      <c r="BJ41">
        <f t="shared" si="36"/>
        <v>6.2138158164318939E-2</v>
      </c>
      <c r="BK41">
        <f t="shared" si="36"/>
        <v>4.9161193175667105E-2</v>
      </c>
      <c r="BL41">
        <f t="shared" si="36"/>
        <v>3.9914584986452416E-2</v>
      </c>
      <c r="BM41">
        <f t="shared" si="37"/>
        <v>0.19406935065507566</v>
      </c>
      <c r="BN41">
        <f t="shared" si="37"/>
        <v>9.5446480021769003E-2</v>
      </c>
      <c r="BO41">
        <f t="shared" si="37"/>
        <v>5.5514085620111994E-2</v>
      </c>
      <c r="BP41">
        <f t="shared" si="37"/>
        <v>3.5567898978936578E-2</v>
      </c>
      <c r="BQ41">
        <f t="shared" si="37"/>
        <v>2.4310114420842389E-2</v>
      </c>
      <c r="BR41">
        <f t="shared" si="37"/>
        <v>1.7409211201072947E-2</v>
      </c>
      <c r="BS41">
        <f t="shared" si="38"/>
        <v>0.14619979381911852</v>
      </c>
      <c r="BT41">
        <f t="shared" si="38"/>
        <v>6.128638937066623E-2</v>
      </c>
      <c r="BU41">
        <f t="shared" si="38"/>
        <v>3.1212576388320094E-2</v>
      </c>
      <c r="BV41">
        <f t="shared" si="38"/>
        <v>1.7828954856109195E-2</v>
      </c>
      <c r="BW41">
        <f t="shared" si="38"/>
        <v>1.1010884497032487E-2</v>
      </c>
      <c r="BX41">
        <f t="shared" si="39"/>
        <v>0.11571150817492672</v>
      </c>
      <c r="BY41">
        <f t="shared" si="39"/>
        <v>4.2208009913357804E-2</v>
      </c>
      <c r="BZ41">
        <f t="shared" si="39"/>
        <v>1.9100736836749118E-2</v>
      </c>
      <c r="CA41">
        <f t="shared" si="39"/>
        <v>9.8349192565904478E-3</v>
      </c>
      <c r="CB41">
        <f t="shared" si="40"/>
        <v>9.4831871253719557E-2</v>
      </c>
      <c r="CC41">
        <f t="shared" si="40"/>
        <v>3.0585595483244958E-2</v>
      </c>
      <c r="CD41">
        <f t="shared" si="40"/>
        <v>1.2445177983823713E-2</v>
      </c>
      <c r="CE41">
        <f t="shared" si="15"/>
        <v>7.9763592705717035E-2</v>
      </c>
      <c r="CF41">
        <f t="shared" si="15"/>
        <v>2.3037542836551406E-2</v>
      </c>
      <c r="CG41">
        <f t="shared" si="16"/>
        <v>6.8449179902303356E-2</v>
      </c>
      <c r="CH41" s="7">
        <v>250</v>
      </c>
      <c r="CI41" s="8">
        <v>250</v>
      </c>
      <c r="CJ41" s="8">
        <v>240</v>
      </c>
      <c r="CK41" s="8">
        <f t="shared" si="17"/>
        <v>1</v>
      </c>
      <c r="CL41" s="8">
        <f t="shared" si="18"/>
        <v>1</v>
      </c>
      <c r="CM41">
        <f t="shared" si="19"/>
        <v>0.04</v>
      </c>
      <c r="CN41">
        <f t="shared" si="24"/>
        <v>375</v>
      </c>
      <c r="CO41">
        <f t="shared" si="41"/>
        <v>500</v>
      </c>
      <c r="CP41">
        <f t="shared" si="41"/>
        <v>625</v>
      </c>
      <c r="CQ41">
        <f t="shared" si="41"/>
        <v>750</v>
      </c>
      <c r="CR41">
        <f t="shared" si="41"/>
        <v>875</v>
      </c>
      <c r="CS41">
        <f t="shared" si="41"/>
        <v>1000</v>
      </c>
      <c r="CT41">
        <f t="shared" si="41"/>
        <v>1125</v>
      </c>
      <c r="CU41">
        <f t="shared" si="41"/>
        <v>1250</v>
      </c>
      <c r="CV41">
        <f t="shared" si="26"/>
        <v>1.5</v>
      </c>
      <c r="CW41">
        <f t="shared" si="26"/>
        <v>2</v>
      </c>
      <c r="CX41">
        <f t="shared" si="26"/>
        <v>2.5</v>
      </c>
      <c r="CY41">
        <f t="shared" si="26"/>
        <v>3</v>
      </c>
      <c r="CZ41">
        <f t="shared" si="26"/>
        <v>3.5</v>
      </c>
      <c r="DA41">
        <f t="shared" si="26"/>
        <v>4</v>
      </c>
      <c r="DB41">
        <f t="shared" si="26"/>
        <v>4.5</v>
      </c>
      <c r="DC41">
        <f t="shared" si="26"/>
        <v>5</v>
      </c>
      <c r="DD41" s="11">
        <f t="shared" si="27"/>
        <v>2.6666666666666668E-2</v>
      </c>
      <c r="DE41" s="11">
        <f t="shared" si="27"/>
        <v>0.02</v>
      </c>
      <c r="DF41" s="11">
        <f t="shared" si="27"/>
        <v>1.6E-2</v>
      </c>
      <c r="DG41" s="11">
        <f t="shared" si="27"/>
        <v>1.3333333333333334E-2</v>
      </c>
      <c r="DH41" s="11">
        <f t="shared" si="27"/>
        <v>1.1428571428571429E-2</v>
      </c>
      <c r="DI41" s="11">
        <f t="shared" si="27"/>
        <v>0.01</v>
      </c>
      <c r="DJ41" s="11">
        <f t="shared" si="27"/>
        <v>8.8888888888888889E-3</v>
      </c>
      <c r="DK41" s="11">
        <f t="shared" si="27"/>
        <v>8.0000000000000002E-3</v>
      </c>
      <c r="DL41">
        <f t="shared" si="23"/>
        <v>10</v>
      </c>
      <c r="DM41">
        <f>ABS('2000 250 200 15 PP'!E41+'2000 250 200 15 PP'!F41)</f>
        <v>6.1979962699999997E-5</v>
      </c>
      <c r="DN41">
        <f>ABS('2000 250 200 15 PP'!F41+'2000 250 200 15 PP'!G41)</f>
        <v>2.5319294310000002E-5</v>
      </c>
      <c r="DO41">
        <f>ABS('2000 250 200 15 PP'!G41+'2000 250 200 15 PP'!H41)</f>
        <v>1.3167643250000001E-5</v>
      </c>
      <c r="DP41">
        <f>ABS('2000 250 200 15 PP'!H41+'2000 250 200 15 PP'!I41)</f>
        <v>7.7817812800000005E-6</v>
      </c>
      <c r="DQ41">
        <f>ABS('2000 250 200 15 PP'!I41+'2000 250 200 15 PP'!J41)</f>
        <v>4.9940949600000005E-6</v>
      </c>
      <c r="DR41">
        <f>ABS('2000 250 200 15 PP'!J41+'2000 250 200 15 PP'!K41)</f>
        <v>3.3986862599999999E-6</v>
      </c>
      <c r="DS41">
        <f>ABS('2000 250 200 15 PP'!K41+'2000 250 200 15 PP'!L41)</f>
        <v>2.4177076699999998E-6</v>
      </c>
      <c r="DT41">
        <f>ABS('2000 250 200 15 PP'!L41+'2000 250 200 15 PP'!M41)</f>
        <v>1.780806536E-6</v>
      </c>
    </row>
    <row r="42" spans="1:124">
      <c r="A42">
        <f>'2000 250 200 15'!A43</f>
        <v>39</v>
      </c>
      <c r="B42">
        <f t="shared" si="7"/>
        <v>-390</v>
      </c>
      <c r="C42">
        <f>'2000 250 200 15'!B43</f>
        <v>9.0509999999999993E-2</v>
      </c>
      <c r="D42">
        <f t="shared" si="8"/>
        <v>-1.0433034351053492</v>
      </c>
      <c r="E42">
        <f>ABS('2000 250 200 15'!C176)</f>
        <v>4.4917836100000002E-5</v>
      </c>
      <c r="F42">
        <f>ABS('2000 250 200 15'!C309)</f>
        <v>1.6909635499999999E-5</v>
      </c>
      <c r="G42">
        <f>ABS('2000 250 200 15'!C442)</f>
        <v>8.3688728099999999E-6</v>
      </c>
      <c r="H42">
        <f>ABS('2000 250 200 15'!C575)</f>
        <v>4.7801697400000003E-6</v>
      </c>
      <c r="I42">
        <f>ABS('2000 250 200 15'!C708)</f>
        <v>2.9914537899999999E-6</v>
      </c>
      <c r="J42">
        <f>ABS('2000 250 200 15'!C841)</f>
        <v>1.99645107E-6</v>
      </c>
      <c r="K42">
        <f>ABS('2000 250 200 15'!C974)</f>
        <v>1.3981743400000001E-6</v>
      </c>
      <c r="L42">
        <f>ABS('2000 250 200 15'!C1107)</f>
        <v>1.0167219499999999E-6</v>
      </c>
      <c r="M42">
        <f>ABS('2000 250 200 15'!C1240)</f>
        <v>7.6205541300000002E-7</v>
      </c>
      <c r="N42">
        <f>ABS('2000 250 200 15 PP'!E42-'2000 250 200 15 PP'!F42)</f>
        <v>2.8008200600000004E-5</v>
      </c>
      <c r="O42">
        <f>ABS('2000 250 200 15 PP'!F42-'2000 250 200 15 PP'!G42)</f>
        <v>8.5407626899999987E-6</v>
      </c>
      <c r="P42">
        <f>ABS('2000 250 200 15 PP'!G42-'2000 250 200 15 PP'!H42)</f>
        <v>3.5887030699999995E-6</v>
      </c>
      <c r="Q42">
        <f>ABS('2000 250 200 15 PP'!H42-'2000 250 200 15 PP'!I42)</f>
        <v>1.7887159500000004E-6</v>
      </c>
      <c r="R42">
        <f>ABS('2000 250 200 15 PP'!I42-'2000 250 200 15 PP'!J42)</f>
        <v>9.9500271999999992E-7</v>
      </c>
      <c r="S42">
        <f>ABS('2000 250 200 15 PP'!J42-'2000 250 200 15 PP'!K42)</f>
        <v>5.9827672999999992E-7</v>
      </c>
      <c r="T42">
        <f>ABS('2000 250 200 15 PP'!K42-'2000 250 200 15 PP'!L42)</f>
        <v>3.8145239000000016E-7</v>
      </c>
      <c r="U42">
        <f>ABS('2000 250 200 15 PP'!L42-'2000 250 200 15 PP'!M42)</f>
        <v>2.5466653699999992E-7</v>
      </c>
      <c r="V42">
        <f>ABS('2000 250 200 15 PP'!E42-2*'2000 250 200 15 PP'!F42+'2000 250 200 15 PP'!G42)</f>
        <v>1.9467437910000005E-5</v>
      </c>
      <c r="W42">
        <f>ABS('2000 250 200 15 PP'!F42-2*'2000 250 200 15 PP'!G42+'2000 250 200 15 PP'!H42)</f>
        <v>4.9520596199999992E-6</v>
      </c>
      <c r="X42">
        <f>ABS('2000 250 200 15 PP'!G42-2*'2000 250 200 15 PP'!H42+'2000 250 200 15 PP'!I42)</f>
        <v>1.7999871199999991E-6</v>
      </c>
      <c r="Y42">
        <f>ABS('2000 250 200 15 PP'!H42-2*'2000 250 200 15 PP'!I42+'2000 250 200 15 PP'!J42)</f>
        <v>7.9371323000000047E-7</v>
      </c>
      <c r="Z42">
        <f>ABS('2000 250 200 15 PP'!I42-2*'2000 250 200 15 PP'!J42+'2000 250 200 15 PP'!K42)</f>
        <v>3.9672598999999999E-7</v>
      </c>
      <c r="AA42">
        <f>ABS('2000 250 200 15 PP'!J42-2*'2000 250 200 15 PP'!K42+'2000 250 200 15 PP'!L42)</f>
        <v>2.1682433999999976E-7</v>
      </c>
      <c r="AB42">
        <f>ABS('2000 250 200 15 PP'!K42-2*'2000 250 200 15 PP'!L42+'2000 250 200 15 PP'!M42)</f>
        <v>1.2678585300000024E-7</v>
      </c>
      <c r="AC42">
        <f>ABS('2000 250 200 15 PP'!E42-3*'2000 250 200 15 PP'!F42+3*'2000 250 200 15 PP'!G42-'2000 250 200 15 PP'!H42)</f>
        <v>1.4515378290000005E-5</v>
      </c>
      <c r="AD42">
        <f>ABS('2000 250 200 15 PP'!F42-3*'2000 250 200 15 PP'!G42+3*'2000 250 200 15 PP'!H42-'2000 250 200 15 PP'!I42)</f>
        <v>3.1520724999999992E-6</v>
      </c>
      <c r="AE42">
        <f>ABS('2000 250 200 15 PP'!G42-3*'2000 250 200 15 PP'!H42+3*'2000 250 200 15 PP'!I42-'2000 250 200 15 PP'!J42)</f>
        <v>1.0062738899999999E-6</v>
      </c>
      <c r="AF42">
        <f>ABS('2000 250 200 15 PP'!H42-3*'2000 250 200 15 PP'!I42+3*'2000 250 200 15 PP'!J42-'2000 250 200 15 PP'!K42)</f>
        <v>3.9698724000000006E-7</v>
      </c>
      <c r="AG42">
        <f>ABS('2000 250 200 15 PP'!I42-3*'2000 250 200 15 PP'!J42+3*'2000 250 200 15 PP'!K42-'2000 250 200 15 PP'!L42)</f>
        <v>1.7990165000000023E-7</v>
      </c>
      <c r="AH42">
        <f>ABS('2000 250 200 15 PP'!J42-3*'2000 250 200 15 PP'!K42+3*'2000 250 200 15 PP'!L42-'2000 250 200 15 PP'!M42)</f>
        <v>9.0038486999999307E-8</v>
      </c>
      <c r="AI42">
        <f>ABS('2000 250 200 15 PP'!E42-4*'2000 250 200 15 PP'!F42+6*'2000 250 200 15 PP'!G42-4*'2000 250 200 15 PP'!H42+'2000 250 200 15 PP'!I42)</f>
        <v>1.1363305790000005E-5</v>
      </c>
      <c r="AJ42">
        <f>ABS('2000 250 200 15 PP'!F42-4*'2000 250 200 15 PP'!G42+6*'2000 250 200 15 PP'!H42-4*'2000 250 200 15 PP'!I42+'2000 250 200 15 PP'!J42)</f>
        <v>2.1457986099999997E-6</v>
      </c>
      <c r="AK42">
        <f>ABS('2000 250 200 15 PP'!G42-4*'2000 250 200 15 PP'!H42+6*'2000 250 200 15 PP'!I42-4*'2000 250 200 15 PP'!J42+'2000 250 200 15 PP'!K42)</f>
        <v>6.0928664999999904E-7</v>
      </c>
      <c r="AL42">
        <f>ABS('2000 250 200 15 PP'!H42-4*'2000 250 200 15 PP'!I42+6*'2000 250 200 15 PP'!J42-4*'2000 250 200 15 PP'!K42+'2000 250 200 15 PP'!L42)</f>
        <v>2.1708559000000025E-7</v>
      </c>
      <c r="AM42">
        <f>ABS('2000 250 200 15 PP'!I42-4*'2000 250 200 15 PP'!J42+6*'2000 250 200 15 PP'!K42-4*'2000 250 200 15 PP'!L42+'2000 250 200 15 PP'!M42)</f>
        <v>8.9863163000000289E-8</v>
      </c>
      <c r="AN42">
        <f>ABS('2000 250 200 15 PP'!E42-5*'2000 250 200 15 PP'!F42+10*'2000 250 200 15 PP'!G42-10*'2000 250 200 15 PP'!H42+5*'2000 250 200 15 PP'!I42-'2000 250 200 15 PP'!J42)</f>
        <v>9.2175071800000089E-6</v>
      </c>
      <c r="AO42">
        <f>ABS('2000 250 200 15 PP'!F42-5*'2000 250 200 15 PP'!G42+10*'2000 250 200 15 PP'!H42-10*'2000 250 200 15 PP'!I42+5*'2000 250 200 15 PP'!J42-'2000 250 200 15 PP'!K42)</f>
        <v>1.5365119600000057E-6</v>
      </c>
      <c r="AP42">
        <f>ABS('2000 250 200 15 PP'!G42-5*'2000 250 200 15 PP'!H42+10*'2000 250 200 15 PP'!I42-10*'2000 250 200 15 PP'!J42+5*'2000 250 200 15 PP'!K42-'2000 250 200 15 PP'!L42)</f>
        <v>3.9220105999999625E-7</v>
      </c>
      <c r="AQ42">
        <f>ABS('2000 250 200 15 PP'!H42-5*'2000 250 200 15 PP'!I42+10*'2000 250 200 15 PP'!J42-10*'2000 250 200 15 PP'!K42+5*'2000 250 200 15 PP'!L42-'2000 250 200 15 PP'!M42)</f>
        <v>1.2722242700000102E-7</v>
      </c>
      <c r="AR42">
        <f>ABS('2000 250 200 15 PP'!E42-6*'2000 250 200 15 PP'!F42+15*'2000 250 200 15 PP'!G42-20*'2000 250 200 15 PP'!H42+15*I42-6*'2000 250 200 15 PP'!J42+'2000 250 200 15 PP'!K42)</f>
        <v>7.6809952199999956E-6</v>
      </c>
      <c r="AS42">
        <f>ABS('2000 250 200 15 PP'!F42-6*'2000 250 200 15 PP'!G42+15*'2000 250 200 15 PP'!H42-20*'2000 250 200 15 PP'!I42+15*J42-6*'2000 250 200 15 PP'!K42+'2000 250 200 15 PP'!L42)</f>
        <v>1.1443109000000044E-6</v>
      </c>
      <c r="AT42">
        <f>ABS('2000 250 200 15 PP'!G42-6*'2000 250 200 15 PP'!H42+15*'2000 250 200 15 PP'!I42-20*'2000 250 200 15 PP'!J42+15*K42-6*'2000 250 200 15 PP'!L42+'2000 250 200 15 PP'!M42)</f>
        <v>2.649786330000001E-7</v>
      </c>
      <c r="AU42">
        <f>ABS('2000 250 200 15 PP'!E42-7*'2000 250 200 15 PP'!F42+21*'2000 250 200 15 PP'!G42-35*'2000 250 200 15 PP'!H42+35*'2000 250 200 15 PP'!I42-21*'2000 250 200 15 PP'!J42+7*'2000 250 200 15 PP'!K42-'2000 250 200 15 PP'!L42)</f>
        <v>6.5366843200000029E-6</v>
      </c>
      <c r="AV42">
        <f>ABS('2000 250 200 15 PP'!F42-7*'2000 250 200 15 PP'!G42+21*'2000 250 200 15 PP'!H42-35*'2000 250 200 15 PP'!I42+35*'2000 250 200 15 PP'!J42-21*'2000 250 200 15 PP'!K42+7*'2000 250 200 15 PP'!L42-'2000 250 200 15 PP'!M42)</f>
        <v>8.7933226700000619E-7</v>
      </c>
      <c r="AW42">
        <f>ABS('2000 250 200 15 PP'!E42-8*'2000 250 200 15 PP'!F42+28*'2000 250 200 15 PP'!G42-56*'2000 250 200 15 PP'!H42+70*'2000 250 200 15 PP'!I42-56*'2000 250 200 15 PP'!J42+28*'2000 250 200 15 PP'!K42-8*'2000 250 200 15 PP'!L42+'2000 250 200 15 PP'!M42)</f>
        <v>5.6573520530000066E-6</v>
      </c>
      <c r="AX42">
        <f t="shared" si="35"/>
        <v>0.45300575739539067</v>
      </c>
      <c r="AY42">
        <f t="shared" si="35"/>
        <v>0.33786656179476121</v>
      </c>
      <c r="AZ42">
        <f t="shared" si="35"/>
        <v>0.27292504806747314</v>
      </c>
      <c r="BA42">
        <f t="shared" si="35"/>
        <v>0.23015988140640162</v>
      </c>
      <c r="BB42">
        <f t="shared" si="35"/>
        <v>0.19948309920249763</v>
      </c>
      <c r="BC42">
        <f t="shared" si="35"/>
        <v>0.17624234127205213</v>
      </c>
      <c r="BD42">
        <f t="shared" si="35"/>
        <v>0.15795808357467811</v>
      </c>
      <c r="BE42">
        <f t="shared" si="35"/>
        <v>0.14316942766265681</v>
      </c>
      <c r="BF42">
        <f t="shared" si="36"/>
        <v>0.2773283719205572</v>
      </c>
      <c r="BG42">
        <f t="shared" si="36"/>
        <v>0.16474642070960932</v>
      </c>
      <c r="BH42">
        <f t="shared" si="36"/>
        <v>0.11151993607155694</v>
      </c>
      <c r="BI42">
        <f t="shared" si="36"/>
        <v>8.1255852611936477E-2</v>
      </c>
      <c r="BJ42">
        <f t="shared" si="36"/>
        <v>6.2123562451276836E-2</v>
      </c>
      <c r="BK42">
        <f t="shared" si="36"/>
        <v>4.9151500053262583E-2</v>
      </c>
      <c r="BL42">
        <f t="shared" si="36"/>
        <v>3.9908020282548258E-2</v>
      </c>
      <c r="BM42">
        <f t="shared" si="37"/>
        <v>0.19359900169485281</v>
      </c>
      <c r="BN42">
        <f t="shared" si="37"/>
        <v>9.5372463724489612E-2</v>
      </c>
      <c r="BO42">
        <f t="shared" si="37"/>
        <v>5.5481987528131653E-2</v>
      </c>
      <c r="BP42">
        <f t="shared" si="37"/>
        <v>3.5552426077292885E-2</v>
      </c>
      <c r="BQ42">
        <f t="shared" si="37"/>
        <v>2.4301834718334997E-2</v>
      </c>
      <c r="BR42">
        <f t="shared" si="37"/>
        <v>1.740411310519072E-2</v>
      </c>
      <c r="BS42">
        <f t="shared" si="38"/>
        <v>0.14574325957481157</v>
      </c>
      <c r="BT42">
        <f t="shared" si="38"/>
        <v>6.1227042177276834E-2</v>
      </c>
      <c r="BU42">
        <f t="shared" si="38"/>
        <v>3.1189293714025557E-2</v>
      </c>
      <c r="BV42">
        <f t="shared" si="38"/>
        <v>1.7818772773904271E-2</v>
      </c>
      <c r="BW42">
        <f t="shared" si="38"/>
        <v>1.100609206133831E-2</v>
      </c>
      <c r="BX42">
        <f t="shared" si="39"/>
        <v>0.1152701075568036</v>
      </c>
      <c r="BY42">
        <f t="shared" si="39"/>
        <v>4.2160027283485488E-2</v>
      </c>
      <c r="BZ42">
        <f t="shared" si="39"/>
        <v>1.9083497603672228E-2</v>
      </c>
      <c r="CA42">
        <f t="shared" si="39"/>
        <v>9.8279002314979706E-3</v>
      </c>
      <c r="CB42">
        <f t="shared" si="40"/>
        <v>9.4404503393327455E-2</v>
      </c>
      <c r="CC42">
        <f t="shared" si="40"/>
        <v>3.0546335180485995E-2</v>
      </c>
      <c r="CD42">
        <f t="shared" si="40"/>
        <v>1.2432198894963402E-2</v>
      </c>
      <c r="CE42">
        <f t="shared" si="15"/>
        <v>7.9348611920303291E-2</v>
      </c>
      <c r="CF42">
        <f t="shared" si="15"/>
        <v>2.300499616016519E-2</v>
      </c>
      <c r="CG42">
        <f t="shared" si="16"/>
        <v>6.8044969724265353E-2</v>
      </c>
      <c r="CH42" s="7">
        <v>250</v>
      </c>
      <c r="CI42" s="8">
        <v>250</v>
      </c>
      <c r="CJ42" s="8">
        <v>240</v>
      </c>
      <c r="CK42" s="8">
        <f t="shared" si="17"/>
        <v>1</v>
      </c>
      <c r="CL42" s="8">
        <f t="shared" si="18"/>
        <v>1</v>
      </c>
      <c r="CM42">
        <f t="shared" si="19"/>
        <v>0.04</v>
      </c>
      <c r="CN42">
        <f t="shared" si="24"/>
        <v>375</v>
      </c>
      <c r="CO42">
        <f t="shared" si="41"/>
        <v>500</v>
      </c>
      <c r="CP42">
        <f t="shared" si="41"/>
        <v>625</v>
      </c>
      <c r="CQ42">
        <f t="shared" si="41"/>
        <v>750</v>
      </c>
      <c r="CR42">
        <f t="shared" si="41"/>
        <v>875</v>
      </c>
      <c r="CS42">
        <f t="shared" si="41"/>
        <v>1000</v>
      </c>
      <c r="CT42">
        <f t="shared" si="41"/>
        <v>1125</v>
      </c>
      <c r="CU42">
        <f t="shared" si="41"/>
        <v>1250</v>
      </c>
      <c r="CV42">
        <f t="shared" si="26"/>
        <v>1.5</v>
      </c>
      <c r="CW42">
        <f t="shared" si="26"/>
        <v>2</v>
      </c>
      <c r="CX42">
        <f t="shared" si="26"/>
        <v>2.5</v>
      </c>
      <c r="CY42">
        <f t="shared" si="26"/>
        <v>3</v>
      </c>
      <c r="CZ42">
        <f t="shared" si="26"/>
        <v>3.5</v>
      </c>
      <c r="DA42">
        <f t="shared" si="26"/>
        <v>4</v>
      </c>
      <c r="DB42">
        <f t="shared" si="26"/>
        <v>4.5</v>
      </c>
      <c r="DC42">
        <f t="shared" si="26"/>
        <v>5</v>
      </c>
      <c r="DD42" s="11">
        <f t="shared" si="27"/>
        <v>2.6666666666666668E-2</v>
      </c>
      <c r="DE42" s="11">
        <f t="shared" si="27"/>
        <v>0.02</v>
      </c>
      <c r="DF42" s="11">
        <f t="shared" si="27"/>
        <v>1.6E-2</v>
      </c>
      <c r="DG42" s="11">
        <f t="shared" si="27"/>
        <v>1.3333333333333334E-2</v>
      </c>
      <c r="DH42" s="11">
        <f t="shared" si="27"/>
        <v>1.1428571428571429E-2</v>
      </c>
      <c r="DI42" s="11">
        <f t="shared" si="27"/>
        <v>0.01</v>
      </c>
      <c r="DJ42" s="11">
        <f t="shared" si="27"/>
        <v>8.8888888888888889E-3</v>
      </c>
      <c r="DK42" s="11">
        <f t="shared" si="27"/>
        <v>8.0000000000000002E-3</v>
      </c>
      <c r="DL42">
        <f t="shared" si="23"/>
        <v>10</v>
      </c>
      <c r="DM42">
        <f>ABS('2000 250 200 15 PP'!E42+'2000 250 200 15 PP'!F42)</f>
        <v>6.1827471599999994E-5</v>
      </c>
      <c r="DN42">
        <f>ABS('2000 250 200 15 PP'!F42+'2000 250 200 15 PP'!G42)</f>
        <v>2.5278508309999998E-5</v>
      </c>
      <c r="DO42">
        <f>ABS('2000 250 200 15 PP'!G42+'2000 250 200 15 PP'!H42)</f>
        <v>1.3149042550000001E-5</v>
      </c>
      <c r="DP42">
        <f>ABS('2000 250 200 15 PP'!H42+'2000 250 200 15 PP'!I42)</f>
        <v>7.7716235300000007E-6</v>
      </c>
      <c r="DQ42">
        <f>ABS('2000 250 200 15 PP'!I42+'2000 250 200 15 PP'!J42)</f>
        <v>4.9879048599999996E-6</v>
      </c>
      <c r="DR42">
        <f>ABS('2000 250 200 15 PP'!J42+'2000 250 200 15 PP'!K42)</f>
        <v>3.3946254100000001E-6</v>
      </c>
      <c r="DS42">
        <f>ABS('2000 250 200 15 PP'!K42+'2000 250 200 15 PP'!L42)</f>
        <v>2.4148962900000003E-6</v>
      </c>
      <c r="DT42">
        <f>ABS('2000 250 200 15 PP'!L42+'2000 250 200 15 PP'!M42)</f>
        <v>1.778777363E-6</v>
      </c>
    </row>
    <row r="43" spans="1:124">
      <c r="A43">
        <f>'2000 250 200 15'!A44</f>
        <v>40</v>
      </c>
      <c r="B43">
        <f t="shared" si="7"/>
        <v>-400</v>
      </c>
      <c r="C43">
        <f>'2000 250 200 15'!B44</f>
        <v>0.1016</v>
      </c>
      <c r="D43">
        <f t="shared" si="8"/>
        <v>-0.99310629205209955</v>
      </c>
      <c r="E43">
        <f>ABS('2000 250 200 15'!C177)</f>
        <v>4.4753372000000001E-5</v>
      </c>
      <c r="F43">
        <f>ABS('2000 250 200 15'!C310)</f>
        <v>1.68734753E-5</v>
      </c>
      <c r="G43">
        <f>ABS('2000 250 200 15'!C443)</f>
        <v>8.3534341299999994E-6</v>
      </c>
      <c r="H43">
        <f>ABS('2000 250 200 15'!C576)</f>
        <v>4.7720933799999997E-6</v>
      </c>
      <c r="I43">
        <f>ABS('2000 250 200 15'!C709)</f>
        <v>2.9866749700000002E-6</v>
      </c>
      <c r="J43">
        <f>ABS('2000 250 200 15'!C842)</f>
        <v>1.9933959199999999E-6</v>
      </c>
      <c r="K43">
        <f>ABS('2000 250 200 15'!C975)</f>
        <v>1.3961016300000001E-6</v>
      </c>
      <c r="L43">
        <f>ABS('2000 250 200 15'!C1108)</f>
        <v>1.0152460899999999E-6</v>
      </c>
      <c r="M43">
        <f>ABS('2000 250 200 15'!C1241)</f>
        <v>7.6096525799999997E-7</v>
      </c>
      <c r="N43">
        <f>ABS('2000 250 200 15 PP'!E43-'2000 250 200 15 PP'!F43)</f>
        <v>2.7879896700000001E-5</v>
      </c>
      <c r="O43">
        <f>ABS('2000 250 200 15 PP'!F43-'2000 250 200 15 PP'!G43)</f>
        <v>8.5200411700000006E-6</v>
      </c>
      <c r="P43">
        <f>ABS('2000 250 200 15 PP'!G43-'2000 250 200 15 PP'!H43)</f>
        <v>3.5813407499999997E-6</v>
      </c>
      <c r="Q43">
        <f>ABS('2000 250 200 15 PP'!H43-'2000 250 200 15 PP'!I43)</f>
        <v>1.7854184099999995E-6</v>
      </c>
      <c r="R43">
        <f>ABS('2000 250 200 15 PP'!I43-'2000 250 200 15 PP'!J43)</f>
        <v>9.9327905000000032E-7</v>
      </c>
      <c r="S43">
        <f>ABS('2000 250 200 15 PP'!J43-'2000 250 200 15 PP'!K43)</f>
        <v>5.9729428999999981E-7</v>
      </c>
      <c r="T43">
        <f>ABS('2000 250 200 15 PP'!K43-'2000 250 200 15 PP'!L43)</f>
        <v>3.8085554000000011E-7</v>
      </c>
      <c r="U43">
        <f>ABS('2000 250 200 15 PP'!L43-'2000 250 200 15 PP'!M43)</f>
        <v>2.5428083199999997E-7</v>
      </c>
      <c r="V43">
        <f>ABS('2000 250 200 15 PP'!E43-2*'2000 250 200 15 PP'!F43+'2000 250 200 15 PP'!G43)</f>
        <v>1.9359855530000002E-5</v>
      </c>
      <c r="W43">
        <f>ABS('2000 250 200 15 PP'!F43-2*'2000 250 200 15 PP'!G43+'2000 250 200 15 PP'!H43)</f>
        <v>4.9387004200000009E-6</v>
      </c>
      <c r="X43">
        <f>ABS('2000 250 200 15 PP'!G43-2*'2000 250 200 15 PP'!H43+'2000 250 200 15 PP'!I43)</f>
        <v>1.7959223400000002E-6</v>
      </c>
      <c r="Y43">
        <f>ABS('2000 250 200 15 PP'!H43-2*'2000 250 200 15 PP'!I43+'2000 250 200 15 PP'!J43)</f>
        <v>7.9213935999999921E-7</v>
      </c>
      <c r="Z43">
        <f>ABS('2000 250 200 15 PP'!I43-2*'2000 250 200 15 PP'!J43+'2000 250 200 15 PP'!K43)</f>
        <v>3.9598476000000051E-7</v>
      </c>
      <c r="AA43">
        <f>ABS('2000 250 200 15 PP'!J43-2*'2000 250 200 15 PP'!K43+'2000 250 200 15 PP'!L43)</f>
        <v>2.164387499999997E-7</v>
      </c>
      <c r="AB43">
        <f>ABS('2000 250 200 15 PP'!K43-2*'2000 250 200 15 PP'!L43+'2000 250 200 15 PP'!M43)</f>
        <v>1.2657470800000014E-7</v>
      </c>
      <c r="AC43">
        <f>ABS('2000 250 200 15 PP'!E43-3*'2000 250 200 15 PP'!F43+3*'2000 250 200 15 PP'!G43-'2000 250 200 15 PP'!H43)</f>
        <v>1.4421155109999998E-5</v>
      </c>
      <c r="AD43">
        <f>ABS('2000 250 200 15 PP'!F43-3*'2000 250 200 15 PP'!G43+3*'2000 250 200 15 PP'!H43-'2000 250 200 15 PP'!I43)</f>
        <v>3.1427780800000033E-6</v>
      </c>
      <c r="AE43">
        <f>ABS('2000 250 200 15 PP'!G43-3*'2000 250 200 15 PP'!H43+3*'2000 250 200 15 PP'!I43-'2000 250 200 15 PP'!J43)</f>
        <v>1.0037829800000001E-6</v>
      </c>
      <c r="AF43">
        <f>ABS('2000 250 200 15 PP'!H43-3*'2000 250 200 15 PP'!I43+3*'2000 250 200 15 PP'!J43-'2000 250 200 15 PP'!K43)</f>
        <v>3.961545999999987E-7</v>
      </c>
      <c r="AG43">
        <f>ABS('2000 250 200 15 PP'!I43-3*'2000 250 200 15 PP'!J43+3*'2000 250 200 15 PP'!K43-'2000 250 200 15 PP'!L43)</f>
        <v>1.795460100000006E-7</v>
      </c>
      <c r="AH43">
        <f>ABS('2000 250 200 15 PP'!J43-3*'2000 250 200 15 PP'!K43+3*'2000 250 200 15 PP'!L43-'2000 250 200 15 PP'!M43)</f>
        <v>8.986404199999956E-8</v>
      </c>
      <c r="AI43">
        <f>ABS('2000 250 200 15 PP'!E43-4*'2000 250 200 15 PP'!F43+6*'2000 250 200 15 PP'!G43-4*'2000 250 200 15 PP'!H43+'2000 250 200 15 PP'!I43)</f>
        <v>1.1278377029999995E-5</v>
      </c>
      <c r="AJ43">
        <f>ABS('2000 250 200 15 PP'!F43-4*'2000 250 200 15 PP'!G43+6*'2000 250 200 15 PP'!H43-4*'2000 250 200 15 PP'!I43+'2000 250 200 15 PP'!J43)</f>
        <v>2.1389951000000015E-6</v>
      </c>
      <c r="AK43">
        <f>ABS('2000 250 200 15 PP'!G43-4*'2000 250 200 15 PP'!H43+6*'2000 250 200 15 PP'!I43-4*'2000 250 200 15 PP'!J43+'2000 250 200 15 PP'!K43)</f>
        <v>6.0762838000000227E-7</v>
      </c>
      <c r="AL43">
        <f>ABS('2000 250 200 15 PP'!H43-4*'2000 250 200 15 PP'!I43+6*'2000 250 200 15 PP'!J43-4*'2000 250 200 15 PP'!K43+'2000 250 200 15 PP'!L43)</f>
        <v>2.1660858999999788E-7</v>
      </c>
      <c r="AM43">
        <f>ABS('2000 250 200 15 PP'!I43-4*'2000 250 200 15 PP'!J43+6*'2000 250 200 15 PP'!K43-4*'2000 250 200 15 PP'!L43+'2000 250 200 15 PP'!M43)</f>
        <v>8.9681968000000832E-8</v>
      </c>
      <c r="AN43">
        <f>ABS('2000 250 200 15 PP'!E43-5*'2000 250 200 15 PP'!F43+10*'2000 250 200 15 PP'!G43-10*'2000 250 200 15 PP'!H43+5*'2000 250 200 15 PP'!I43-'2000 250 200 15 PP'!J43)</f>
        <v>9.1393819300000047E-6</v>
      </c>
      <c r="AO43">
        <f>ABS('2000 250 200 15 PP'!F43-5*'2000 250 200 15 PP'!G43+10*'2000 250 200 15 PP'!H43-10*'2000 250 200 15 PP'!I43+5*'2000 250 200 15 PP'!J43-'2000 250 200 15 PP'!K43)</f>
        <v>1.531366719999995E-6</v>
      </c>
      <c r="AP43">
        <f>ABS('2000 250 200 15 PP'!G43-5*'2000 250 200 15 PP'!H43+10*'2000 250 200 15 PP'!I43-10*'2000 250 200 15 PP'!J43+5*'2000 250 200 15 PP'!K43-'2000 250 200 15 PP'!L43)</f>
        <v>3.9101979000000545E-7</v>
      </c>
      <c r="AQ43">
        <f>ABS('2000 250 200 15 PP'!H43-5*'2000 250 200 15 PP'!I43+10*'2000 250 200 15 PP'!J43-10*'2000 250 200 15 PP'!K43+5*'2000 250 200 15 PP'!L43-'2000 250 200 15 PP'!M43)</f>
        <v>1.2692662199999896E-7</v>
      </c>
      <c r="AR43">
        <f>ABS('2000 250 200 15 PP'!E43-6*'2000 250 200 15 PP'!F43+15*'2000 250 200 15 PP'!G43-20*'2000 250 200 15 PP'!H43+15*I43-6*'2000 250 200 15 PP'!J43+'2000 250 200 15 PP'!K43)</f>
        <v>7.6080152100000116E-6</v>
      </c>
      <c r="AS43">
        <f>ABS('2000 250 200 15 PP'!F43-6*'2000 250 200 15 PP'!G43+15*'2000 250 200 15 PP'!H43-20*'2000 250 200 15 PP'!I43+15*J43-6*'2000 250 200 15 PP'!K43+'2000 250 200 15 PP'!L43)</f>
        <v>1.1403469300000003E-6</v>
      </c>
      <c r="AT43">
        <f>ABS('2000 250 200 15 PP'!G43-6*'2000 250 200 15 PP'!H43+15*'2000 250 200 15 PP'!I43-20*'2000 250 200 15 PP'!J43+15*K43-6*'2000 250 200 15 PP'!L43+'2000 250 200 15 PP'!M43)</f>
        <v>2.6409316800000628E-7</v>
      </c>
      <c r="AU43">
        <f>ABS('2000 250 200 15 PP'!E43-7*'2000 250 200 15 PP'!F43+21*'2000 250 200 15 PP'!G43-35*'2000 250 200 15 PP'!H43+35*'2000 250 200 15 PP'!I43-21*'2000 250 200 15 PP'!J43+7*'2000 250 200 15 PP'!K43-'2000 250 200 15 PP'!L43)</f>
        <v>6.4676682800000229E-6</v>
      </c>
      <c r="AV43">
        <f>ABS('2000 250 200 15 PP'!F43-7*'2000 250 200 15 PP'!G43+21*'2000 250 200 15 PP'!H43-35*'2000 250 200 15 PP'!I43+35*'2000 250 200 15 PP'!J43-21*'2000 250 200 15 PP'!K43+7*'2000 250 200 15 PP'!L43-'2000 250 200 15 PP'!M43)</f>
        <v>8.7625376199999594E-7</v>
      </c>
      <c r="AW43">
        <f>ABS('2000 250 200 15 PP'!E43-8*'2000 250 200 15 PP'!F43+28*'2000 250 200 15 PP'!G43-56*'2000 250 200 15 PP'!H43+70*'2000 250 200 15 PP'!I43-56*'2000 250 200 15 PP'!J43+28*'2000 250 200 15 PP'!K43-8*'2000 250 200 15 PP'!L43+'2000 250 200 15 PP'!M43)</f>
        <v>5.5914145180000456E-6</v>
      </c>
      <c r="AX43">
        <f t="shared" si="35"/>
        <v>0.452398555523706</v>
      </c>
      <c r="AY43">
        <f t="shared" si="35"/>
        <v>0.33773622542394804</v>
      </c>
      <c r="AZ43">
        <f t="shared" si="35"/>
        <v>0.27285309083931819</v>
      </c>
      <c r="BA43">
        <f t="shared" si="35"/>
        <v>0.23011621554598924</v>
      </c>
      <c r="BB43">
        <f t="shared" si="35"/>
        <v>0.199450785328078</v>
      </c>
      <c r="BC43">
        <f t="shared" si="35"/>
        <v>0.17621912427698902</v>
      </c>
      <c r="BD43">
        <f t="shared" si="35"/>
        <v>0.15794301951607381</v>
      </c>
      <c r="BE43">
        <f t="shared" si="35"/>
        <v>0.14315910788787506</v>
      </c>
      <c r="BF43">
        <f t="shared" si="36"/>
        <v>0.27664729455775788</v>
      </c>
      <c r="BG43">
        <f t="shared" si="36"/>
        <v>0.16462881954041861</v>
      </c>
      <c r="BH43">
        <f t="shared" si="36"/>
        <v>0.11146349124083252</v>
      </c>
      <c r="BI43">
        <f t="shared" si="36"/>
        <v>8.1227032079105768E-2</v>
      </c>
      <c r="BJ43">
        <f t="shared" si="36"/>
        <v>6.210383404117812E-2</v>
      </c>
      <c r="BK43">
        <f t="shared" si="36"/>
        <v>4.913764969985851E-2</v>
      </c>
      <c r="BL43">
        <f t="shared" si="36"/>
        <v>3.9899817224150369E-2</v>
      </c>
      <c r="BM43">
        <f t="shared" si="37"/>
        <v>0.19291902292943355</v>
      </c>
      <c r="BN43">
        <f t="shared" si="37"/>
        <v>9.5277050268936542E-2</v>
      </c>
      <c r="BO43">
        <f t="shared" si="37"/>
        <v>5.5440475251014074E-2</v>
      </c>
      <c r="BP43">
        <f t="shared" si="37"/>
        <v>3.5535087120589635E-2</v>
      </c>
      <c r="BQ43">
        <f t="shared" si="37"/>
        <v>2.4291143483212974E-2</v>
      </c>
      <c r="BR43">
        <f t="shared" si="37"/>
        <v>1.7396265212465241E-2</v>
      </c>
      <c r="BS43">
        <f t="shared" si="38"/>
        <v>0.14507994453132092</v>
      </c>
      <c r="BT43">
        <f t="shared" si="38"/>
        <v>6.1150707372791338E-2</v>
      </c>
      <c r="BU43">
        <f t="shared" si="38"/>
        <v>3.1157713382180569E-2</v>
      </c>
      <c r="BV43">
        <f t="shared" si="38"/>
        <v>1.7808063179292174E-2</v>
      </c>
      <c r="BW43">
        <f t="shared" si="38"/>
        <v>1.1000704757294779E-2</v>
      </c>
      <c r="BX43">
        <f t="shared" si="39"/>
        <v>0.11462563138208121</v>
      </c>
      <c r="BY43">
        <f t="shared" si="39"/>
        <v>4.2099225807360391E-2</v>
      </c>
      <c r="BZ43">
        <f t="shared" si="39"/>
        <v>1.9058381676931819E-2</v>
      </c>
      <c r="CA43">
        <f t="shared" si="39"/>
        <v>9.8206387434076094E-3</v>
      </c>
      <c r="CB43">
        <f t="shared" si="40"/>
        <v>9.3777288764379158E-2</v>
      </c>
      <c r="CC43">
        <f t="shared" si="40"/>
        <v>3.0498370617187881E-2</v>
      </c>
      <c r="CD43">
        <f t="shared" si="40"/>
        <v>1.2411611426912026E-2</v>
      </c>
      <c r="CE43">
        <f t="shared" si="15"/>
        <v>7.8735933790285664E-2</v>
      </c>
      <c r="CF43">
        <f t="shared" si="15"/>
        <v>2.2967808991993671E-2</v>
      </c>
      <c r="CG43">
        <f t="shared" si="16"/>
        <v>6.7443830814549022E-2</v>
      </c>
      <c r="CH43" s="7">
        <v>250</v>
      </c>
      <c r="CI43" s="8">
        <v>250</v>
      </c>
      <c r="CJ43" s="8">
        <v>240</v>
      </c>
      <c r="CK43" s="8">
        <f t="shared" si="17"/>
        <v>1</v>
      </c>
      <c r="CL43" s="8">
        <f t="shared" si="18"/>
        <v>1</v>
      </c>
      <c r="CM43">
        <f t="shared" si="19"/>
        <v>0.04</v>
      </c>
      <c r="CN43">
        <f t="shared" si="24"/>
        <v>375</v>
      </c>
      <c r="CO43">
        <f t="shared" si="41"/>
        <v>500</v>
      </c>
      <c r="CP43">
        <f t="shared" si="41"/>
        <v>625</v>
      </c>
      <c r="CQ43">
        <f t="shared" si="41"/>
        <v>750</v>
      </c>
      <c r="CR43">
        <f t="shared" si="41"/>
        <v>875</v>
      </c>
      <c r="CS43">
        <f t="shared" si="41"/>
        <v>1000</v>
      </c>
      <c r="CT43">
        <f t="shared" si="41"/>
        <v>1125</v>
      </c>
      <c r="CU43">
        <f t="shared" si="41"/>
        <v>1250</v>
      </c>
      <c r="CV43">
        <f t="shared" si="26"/>
        <v>1.5</v>
      </c>
      <c r="CW43">
        <f t="shared" si="26"/>
        <v>2</v>
      </c>
      <c r="CX43">
        <f t="shared" si="26"/>
        <v>2.5</v>
      </c>
      <c r="CY43">
        <f t="shared" si="26"/>
        <v>3</v>
      </c>
      <c r="CZ43">
        <f t="shared" si="26"/>
        <v>3.5</v>
      </c>
      <c r="DA43">
        <f t="shared" si="26"/>
        <v>4</v>
      </c>
      <c r="DB43">
        <f t="shared" si="26"/>
        <v>4.5</v>
      </c>
      <c r="DC43">
        <f t="shared" si="26"/>
        <v>5</v>
      </c>
      <c r="DD43" s="11">
        <f t="shared" si="27"/>
        <v>2.6666666666666668E-2</v>
      </c>
      <c r="DE43" s="11">
        <f t="shared" si="27"/>
        <v>0.02</v>
      </c>
      <c r="DF43" s="11">
        <f t="shared" si="27"/>
        <v>1.6E-2</v>
      </c>
      <c r="DG43" s="11">
        <f t="shared" si="27"/>
        <v>1.3333333333333334E-2</v>
      </c>
      <c r="DH43" s="11">
        <f t="shared" si="27"/>
        <v>1.1428571428571429E-2</v>
      </c>
      <c r="DI43" s="11">
        <f t="shared" si="27"/>
        <v>0.01</v>
      </c>
      <c r="DJ43" s="11">
        <f t="shared" si="27"/>
        <v>8.8888888888888889E-3</v>
      </c>
      <c r="DK43" s="11">
        <f t="shared" si="27"/>
        <v>8.0000000000000002E-3</v>
      </c>
      <c r="DL43">
        <f t="shared" si="23"/>
        <v>10</v>
      </c>
      <c r="DM43">
        <f>ABS('2000 250 200 15 PP'!E43+'2000 250 200 15 PP'!F43)</f>
        <v>6.1626847300000001E-5</v>
      </c>
      <c r="DN43">
        <f>ABS('2000 250 200 15 PP'!F43+'2000 250 200 15 PP'!G43)</f>
        <v>2.5226909430000001E-5</v>
      </c>
      <c r="DO43">
        <f>ABS('2000 250 200 15 PP'!G43+'2000 250 200 15 PP'!H43)</f>
        <v>1.312552751E-5</v>
      </c>
      <c r="DP43">
        <f>ABS('2000 250 200 15 PP'!H43+'2000 250 200 15 PP'!I43)</f>
        <v>7.7587683500000007E-6</v>
      </c>
      <c r="DQ43">
        <f>ABS('2000 250 200 15 PP'!I43+'2000 250 200 15 PP'!J43)</f>
        <v>4.98007089E-6</v>
      </c>
      <c r="DR43">
        <f>ABS('2000 250 200 15 PP'!J43+'2000 250 200 15 PP'!K43)</f>
        <v>3.3894975500000001E-6</v>
      </c>
      <c r="DS43">
        <f>ABS('2000 250 200 15 PP'!K43+'2000 250 200 15 PP'!L43)</f>
        <v>2.41134772E-6</v>
      </c>
      <c r="DT43">
        <f>ABS('2000 250 200 15 PP'!L43+'2000 250 200 15 PP'!M43)</f>
        <v>1.7762113479999999E-6</v>
      </c>
    </row>
    <row r="44" spans="1:124">
      <c r="A44">
        <f>'2000 250 200 15'!A45</f>
        <v>41</v>
      </c>
      <c r="B44">
        <f t="shared" si="7"/>
        <v>-410</v>
      </c>
      <c r="C44">
        <f>'2000 250 200 15'!B45</f>
        <v>0.114</v>
      </c>
      <c r="D44">
        <f t="shared" si="8"/>
        <v>-0.94309514866352739</v>
      </c>
      <c r="E44">
        <f>ABS('2000 250 200 15'!C178)</f>
        <v>4.4540954200000003E-5</v>
      </c>
      <c r="F44">
        <f>ABS('2000 250 200 15'!C311)</f>
        <v>1.6828946100000002E-5</v>
      </c>
      <c r="G44">
        <f>ABS('2000 250 200 15'!C444)</f>
        <v>8.3344430399999996E-6</v>
      </c>
      <c r="H44">
        <f>ABS('2000 250 200 15'!C577)</f>
        <v>4.7621556899999999E-6</v>
      </c>
      <c r="I44">
        <f>ABS('2000 250 200 15'!C710)</f>
        <v>2.9807957400000001E-6</v>
      </c>
      <c r="J44">
        <f>ABS('2000 250 200 15'!C843)</f>
        <v>1.989639E-6</v>
      </c>
      <c r="K44">
        <f>ABS('2000 250 200 15'!C976)</f>
        <v>1.39355309E-6</v>
      </c>
      <c r="L44">
        <f>ABS('2000 250 200 15'!C1109)</f>
        <v>1.01343109E-6</v>
      </c>
      <c r="M44">
        <f>ABS('2000 250 200 15'!C1242)</f>
        <v>7.5962432899999995E-7</v>
      </c>
      <c r="N44">
        <f>ABS('2000 250 200 15 PP'!E44-'2000 250 200 15 PP'!F44)</f>
        <v>2.7712008100000002E-5</v>
      </c>
      <c r="O44">
        <f>ABS('2000 250 200 15 PP'!F44-'2000 250 200 15 PP'!G44)</f>
        <v>8.4945030600000019E-6</v>
      </c>
      <c r="P44">
        <f>ABS('2000 250 200 15 PP'!G44-'2000 250 200 15 PP'!H44)</f>
        <v>3.5722873499999997E-6</v>
      </c>
      <c r="Q44">
        <f>ABS('2000 250 200 15 PP'!H44-'2000 250 200 15 PP'!I44)</f>
        <v>1.7813599499999998E-6</v>
      </c>
      <c r="R44">
        <f>ABS('2000 250 200 15 PP'!I44-'2000 250 200 15 PP'!J44)</f>
        <v>9.9115674000000013E-7</v>
      </c>
      <c r="S44">
        <f>ABS('2000 250 200 15 PP'!J44-'2000 250 200 15 PP'!K44)</f>
        <v>5.9608591000000003E-7</v>
      </c>
      <c r="T44">
        <f>ABS('2000 250 200 15 PP'!K44-'2000 250 200 15 PP'!L44)</f>
        <v>3.8012199999999994E-7</v>
      </c>
      <c r="U44">
        <f>ABS('2000 250 200 15 PP'!L44-'2000 250 200 15 PP'!M44)</f>
        <v>2.5380676100000008E-7</v>
      </c>
      <c r="V44">
        <f>ABS('2000 250 200 15 PP'!E44-2*'2000 250 200 15 PP'!F44+'2000 250 200 15 PP'!G44)</f>
        <v>1.921750504E-5</v>
      </c>
      <c r="W44">
        <f>ABS('2000 250 200 15 PP'!F44-2*'2000 250 200 15 PP'!G44+'2000 250 200 15 PP'!H44)</f>
        <v>4.9222157100000022E-6</v>
      </c>
      <c r="X44">
        <f>ABS('2000 250 200 15 PP'!G44-2*'2000 250 200 15 PP'!H44+'2000 250 200 15 PP'!I44)</f>
        <v>1.7909273999999999E-6</v>
      </c>
      <c r="Y44">
        <f>ABS('2000 250 200 15 PP'!H44-2*'2000 250 200 15 PP'!I44+'2000 250 200 15 PP'!J44)</f>
        <v>7.9020320999999965E-7</v>
      </c>
      <c r="Z44">
        <f>ABS('2000 250 200 15 PP'!I44-2*'2000 250 200 15 PP'!J44+'2000 250 200 15 PP'!K44)</f>
        <v>3.950708300000001E-7</v>
      </c>
      <c r="AA44">
        <f>ABS('2000 250 200 15 PP'!J44-2*'2000 250 200 15 PP'!K44+'2000 250 200 15 PP'!L44)</f>
        <v>2.1596391000000008E-7</v>
      </c>
      <c r="AB44">
        <f>ABS('2000 250 200 15 PP'!K44-2*'2000 250 200 15 PP'!L44+'2000 250 200 15 PP'!M44)</f>
        <v>1.2631523899999986E-7</v>
      </c>
      <c r="AC44">
        <f>ABS('2000 250 200 15 PP'!E44-3*'2000 250 200 15 PP'!F44+3*'2000 250 200 15 PP'!G44-'2000 250 200 15 PP'!H44)</f>
        <v>1.4295289329999998E-5</v>
      </c>
      <c r="AD44">
        <f>ABS('2000 250 200 15 PP'!F44-3*'2000 250 200 15 PP'!G44+3*'2000 250 200 15 PP'!H44-'2000 250 200 15 PP'!I44)</f>
        <v>3.1312883100000023E-6</v>
      </c>
      <c r="AE44">
        <f>ABS('2000 250 200 15 PP'!G44-3*'2000 250 200 15 PP'!H44+3*'2000 250 200 15 PP'!I44-'2000 250 200 15 PP'!J44)</f>
        <v>1.0007241899999999E-6</v>
      </c>
      <c r="AF44">
        <f>ABS('2000 250 200 15 PP'!H44-3*'2000 250 200 15 PP'!I44+3*'2000 250 200 15 PP'!J44-'2000 250 200 15 PP'!K44)</f>
        <v>3.9513237999999955E-7</v>
      </c>
      <c r="AG44">
        <f>ABS('2000 250 200 15 PP'!I44-3*'2000 250 200 15 PP'!J44+3*'2000 250 200 15 PP'!K44-'2000 250 200 15 PP'!L44)</f>
        <v>1.7910692000000086E-7</v>
      </c>
      <c r="AH44">
        <f>ABS('2000 250 200 15 PP'!J44-3*'2000 250 200 15 PP'!K44+3*'2000 250 200 15 PP'!L44-'2000 250 200 15 PP'!M44)</f>
        <v>8.9648670999999585E-8</v>
      </c>
      <c r="AI44">
        <f>ABS('2000 250 200 15 PP'!E44-4*'2000 250 200 15 PP'!F44+6*'2000 250 200 15 PP'!G44-4*'2000 250 200 15 PP'!H44+'2000 250 200 15 PP'!I44)</f>
        <v>1.1164001019999996E-5</v>
      </c>
      <c r="AJ44">
        <f>ABS('2000 250 200 15 PP'!F44-4*'2000 250 200 15 PP'!G44+6*'2000 250 200 15 PP'!H44-4*'2000 250 200 15 PP'!I44+'2000 250 200 15 PP'!J44)</f>
        <v>2.130564120000002E-6</v>
      </c>
      <c r="AK44">
        <f>ABS('2000 250 200 15 PP'!G44-4*'2000 250 200 15 PP'!H44+6*'2000 250 200 15 PP'!I44-4*'2000 250 200 15 PP'!J44+'2000 250 200 15 PP'!K44)</f>
        <v>6.0559180999999991E-7</v>
      </c>
      <c r="AL44">
        <f>ABS('2000 250 200 15 PP'!H44-4*'2000 250 200 15 PP'!I44+6*'2000 250 200 15 PP'!J44-4*'2000 250 200 15 PP'!K44+'2000 250 200 15 PP'!L44)</f>
        <v>2.1602545999999868E-7</v>
      </c>
      <c r="AM44">
        <f>ABS('2000 250 200 15 PP'!I44-4*'2000 250 200 15 PP'!J44+6*'2000 250 200 15 PP'!K44-4*'2000 250 200 15 PP'!L44+'2000 250 200 15 PP'!M44)</f>
        <v>8.9458249000001068E-8</v>
      </c>
      <c r="AN44">
        <f>ABS('2000 250 200 15 PP'!E44-5*'2000 250 200 15 PP'!F44+10*'2000 250 200 15 PP'!G44-10*'2000 250 200 15 PP'!H44+5*'2000 250 200 15 PP'!I44-'2000 250 200 15 PP'!J44)</f>
        <v>9.0334368999999833E-6</v>
      </c>
      <c r="AO44">
        <f>ABS('2000 250 200 15 PP'!F44-5*'2000 250 200 15 PP'!G44+10*'2000 250 200 15 PP'!H44-10*'2000 250 200 15 PP'!I44+5*'2000 250 200 15 PP'!J44-'2000 250 200 15 PP'!K44)</f>
        <v>1.5249723100000076E-6</v>
      </c>
      <c r="AP44">
        <f>ABS('2000 250 200 15 PP'!G44-5*'2000 250 200 15 PP'!H44+10*'2000 250 200 15 PP'!I44-10*'2000 250 200 15 PP'!J44+5*'2000 250 200 15 PP'!K44-'2000 250 200 15 PP'!L44)</f>
        <v>3.8956634999999911E-7</v>
      </c>
      <c r="AQ44">
        <f>ABS('2000 250 200 15 PP'!H44-5*'2000 250 200 15 PP'!I44+10*'2000 250 200 15 PP'!J44-10*'2000 250 200 15 PP'!K44+5*'2000 250 200 15 PP'!L44-'2000 250 200 15 PP'!M44)</f>
        <v>1.2656721100000121E-7</v>
      </c>
      <c r="AR44">
        <f>ABS('2000 250 200 15 PP'!E44-6*'2000 250 200 15 PP'!F44+15*'2000 250 200 15 PP'!G44-20*'2000 250 200 15 PP'!H44+15*I44-6*'2000 250 200 15 PP'!J44+'2000 250 200 15 PP'!K44)</f>
        <v>7.5084645899999719E-6</v>
      </c>
      <c r="AS44">
        <f>ABS('2000 250 200 15 PP'!F44-6*'2000 250 200 15 PP'!G44+15*'2000 250 200 15 PP'!H44-20*'2000 250 200 15 PP'!I44+15*J44-6*'2000 250 200 15 PP'!K44+'2000 250 200 15 PP'!L44)</f>
        <v>1.135405959999997E-6</v>
      </c>
      <c r="AT44">
        <f>ABS('2000 250 200 15 PP'!G44-6*'2000 250 200 15 PP'!H44+15*'2000 250 200 15 PP'!I44-20*'2000 250 200 15 PP'!J44+15*K44-6*'2000 250 200 15 PP'!L44+'2000 250 200 15 PP'!M44)</f>
        <v>2.6299913900000361E-7</v>
      </c>
      <c r="AU44">
        <f>ABS('2000 250 200 15 PP'!E44-7*'2000 250 200 15 PP'!F44+21*'2000 250 200 15 PP'!G44-35*'2000 250 200 15 PP'!H44+35*'2000 250 200 15 PP'!I44-21*'2000 250 200 15 PP'!J44+7*'2000 250 200 15 PP'!K44-'2000 250 200 15 PP'!L44)</f>
        <v>6.3730586299999882E-6</v>
      </c>
      <c r="AV44">
        <f>ABS('2000 250 200 15 PP'!F44-7*'2000 250 200 15 PP'!G44+21*'2000 250 200 15 PP'!H44-35*'2000 250 200 15 PP'!I44+35*'2000 250 200 15 PP'!J44-21*'2000 250 200 15 PP'!K44+7*'2000 250 200 15 PP'!L44-'2000 250 200 15 PP'!M44)</f>
        <v>8.7240682099999362E-7</v>
      </c>
      <c r="AW44">
        <f>ABS('2000 250 200 15 PP'!E44-8*'2000 250 200 15 PP'!F44+28*'2000 250 200 15 PP'!G44-56*'2000 250 200 15 PP'!H44+70*'2000 250 200 15 PP'!I44-56*'2000 250 200 15 PP'!J44+28*'2000 250 200 15 PP'!K44-8*'2000 250 200 15 PP'!L44+'2000 250 200 15 PP'!M44)</f>
        <v>5.5006518090000149E-6</v>
      </c>
      <c r="AX44">
        <f t="shared" si="35"/>
        <v>0.45155700049263403</v>
      </c>
      <c r="AY44">
        <f t="shared" si="35"/>
        <v>0.33757388612240019</v>
      </c>
      <c r="AZ44">
        <f t="shared" si="35"/>
        <v>0.27276451112585931</v>
      </c>
      <c r="BA44">
        <f t="shared" si="35"/>
        <v>0.23006213665478201</v>
      </c>
      <c r="BB44">
        <f t="shared" si="35"/>
        <v>0.19941047249319688</v>
      </c>
      <c r="BC44">
        <f t="shared" si="35"/>
        <v>0.17619038297053952</v>
      </c>
      <c r="BD44">
        <f t="shared" si="35"/>
        <v>0.15792459425304572</v>
      </c>
      <c r="BE44">
        <f t="shared" si="35"/>
        <v>0.14314654707360847</v>
      </c>
      <c r="BF44">
        <f t="shared" si="36"/>
        <v>0.27570025222477051</v>
      </c>
      <c r="BG44">
        <f t="shared" si="36"/>
        <v>0.16448207502860701</v>
      </c>
      <c r="BH44">
        <f t="shared" si="36"/>
        <v>0.11139413188759062</v>
      </c>
      <c r="BI44">
        <f t="shared" si="36"/>
        <v>8.1191458295034782E-2</v>
      </c>
      <c r="BJ44">
        <f t="shared" si="36"/>
        <v>6.2079130343025826E-2</v>
      </c>
      <c r="BK44">
        <f t="shared" si="36"/>
        <v>4.9120404719332822E-2</v>
      </c>
      <c r="BL44">
        <f t="shared" si="36"/>
        <v>3.9889755440557957E-2</v>
      </c>
      <c r="BM44">
        <f t="shared" si="37"/>
        <v>0.19196940256639319</v>
      </c>
      <c r="BN44">
        <f t="shared" si="37"/>
        <v>9.5157597464809882E-2</v>
      </c>
      <c r="BO44">
        <f t="shared" si="37"/>
        <v>5.5389513262466994E-2</v>
      </c>
      <c r="BP44">
        <f t="shared" si="37"/>
        <v>3.5513866892847662E-2</v>
      </c>
      <c r="BQ44">
        <f t="shared" si="37"/>
        <v>2.4277721238582021E-2</v>
      </c>
      <c r="BR44">
        <f t="shared" si="37"/>
        <v>1.7386417320642934E-2</v>
      </c>
      <c r="BS44">
        <f t="shared" si="38"/>
        <v>0.14414965755943338</v>
      </c>
      <c r="BT44">
        <f t="shared" si="38"/>
        <v>6.105471593729507E-2</v>
      </c>
      <c r="BU44">
        <f t="shared" si="38"/>
        <v>3.1118887816298176E-2</v>
      </c>
      <c r="BV44">
        <f t="shared" si="38"/>
        <v>1.7795142493876783E-2</v>
      </c>
      <c r="BW44">
        <f t="shared" si="38"/>
        <v>1.0993950291587184E-2</v>
      </c>
      <c r="BX44">
        <f t="shared" si="39"/>
        <v>0.11371834827053122</v>
      </c>
      <c r="BY44">
        <f t="shared" si="39"/>
        <v>4.2022373897388401E-2</v>
      </c>
      <c r="BZ44">
        <f t="shared" si="39"/>
        <v>1.9027352455173799E-2</v>
      </c>
      <c r="CA44">
        <f t="shared" si="39"/>
        <v>9.8120210098731325E-3</v>
      </c>
      <c r="CB44">
        <f t="shared" si="40"/>
        <v>9.2891492822563093E-2</v>
      </c>
      <c r="CC44">
        <f t="shared" si="40"/>
        <v>3.0437419600473359E-2</v>
      </c>
      <c r="CD44">
        <f t="shared" si="40"/>
        <v>1.2385964652701075E-2</v>
      </c>
      <c r="CE44">
        <f t="shared" si="15"/>
        <v>7.7868445079735921E-2</v>
      </c>
      <c r="CF44">
        <f t="shared" si="15"/>
        <v>2.2920323210531248E-2</v>
      </c>
      <c r="CG44">
        <f t="shared" si="16"/>
        <v>6.6590991829637625E-2</v>
      </c>
      <c r="CH44" s="7">
        <v>250</v>
      </c>
      <c r="CI44" s="8">
        <v>250</v>
      </c>
      <c r="CJ44" s="8">
        <v>240</v>
      </c>
      <c r="CK44" s="8">
        <f t="shared" si="17"/>
        <v>1</v>
      </c>
      <c r="CL44" s="8">
        <f t="shared" si="18"/>
        <v>1</v>
      </c>
      <c r="CM44">
        <f t="shared" si="19"/>
        <v>0.04</v>
      </c>
      <c r="CN44">
        <f t="shared" si="24"/>
        <v>375</v>
      </c>
      <c r="CO44">
        <f t="shared" si="41"/>
        <v>500</v>
      </c>
      <c r="CP44">
        <f t="shared" si="41"/>
        <v>625</v>
      </c>
      <c r="CQ44">
        <f t="shared" si="41"/>
        <v>750</v>
      </c>
      <c r="CR44">
        <f t="shared" si="41"/>
        <v>875</v>
      </c>
      <c r="CS44">
        <f t="shared" si="41"/>
        <v>1000</v>
      </c>
      <c r="CT44">
        <f t="shared" si="41"/>
        <v>1125</v>
      </c>
      <c r="CU44">
        <f t="shared" si="41"/>
        <v>1250</v>
      </c>
      <c r="CV44">
        <f t="shared" si="26"/>
        <v>1.5</v>
      </c>
      <c r="CW44">
        <f t="shared" si="26"/>
        <v>2</v>
      </c>
      <c r="CX44">
        <f t="shared" si="26"/>
        <v>2.5</v>
      </c>
      <c r="CY44">
        <f t="shared" si="26"/>
        <v>3</v>
      </c>
      <c r="CZ44">
        <f t="shared" si="26"/>
        <v>3.5</v>
      </c>
      <c r="DA44">
        <f t="shared" si="26"/>
        <v>4</v>
      </c>
      <c r="DB44">
        <f t="shared" si="26"/>
        <v>4.5</v>
      </c>
      <c r="DC44">
        <f t="shared" si="26"/>
        <v>5</v>
      </c>
      <c r="DD44" s="11">
        <f t="shared" si="27"/>
        <v>2.6666666666666668E-2</v>
      </c>
      <c r="DE44" s="11">
        <f t="shared" si="27"/>
        <v>0.02</v>
      </c>
      <c r="DF44" s="11">
        <f t="shared" si="27"/>
        <v>1.6E-2</v>
      </c>
      <c r="DG44" s="11">
        <f t="shared" si="27"/>
        <v>1.3333333333333334E-2</v>
      </c>
      <c r="DH44" s="11">
        <f t="shared" si="27"/>
        <v>1.1428571428571429E-2</v>
      </c>
      <c r="DI44" s="11">
        <f t="shared" si="27"/>
        <v>0.01</v>
      </c>
      <c r="DJ44" s="11">
        <f t="shared" si="27"/>
        <v>8.8888888888888889E-3</v>
      </c>
      <c r="DK44" s="11">
        <f t="shared" si="27"/>
        <v>8.0000000000000002E-3</v>
      </c>
      <c r="DL44">
        <f t="shared" si="23"/>
        <v>10</v>
      </c>
      <c r="DM44">
        <f>ABS('2000 250 200 15 PP'!E44+'2000 250 200 15 PP'!F44)</f>
        <v>6.1369900299999998E-5</v>
      </c>
      <c r="DN44">
        <f>ABS('2000 250 200 15 PP'!F44+'2000 250 200 15 PP'!G44)</f>
        <v>2.5163389140000001E-5</v>
      </c>
      <c r="DO44">
        <f>ABS('2000 250 200 15 PP'!G44+'2000 250 200 15 PP'!H44)</f>
        <v>1.309659873E-5</v>
      </c>
      <c r="DP44">
        <f>ABS('2000 250 200 15 PP'!H44+'2000 250 200 15 PP'!I44)</f>
        <v>7.7429514300000004E-6</v>
      </c>
      <c r="DQ44">
        <f>ABS('2000 250 200 15 PP'!I44+'2000 250 200 15 PP'!J44)</f>
        <v>4.9704347400000001E-6</v>
      </c>
      <c r="DR44">
        <f>ABS('2000 250 200 15 PP'!J44+'2000 250 200 15 PP'!K44)</f>
        <v>3.38319209E-6</v>
      </c>
      <c r="DS44">
        <f>ABS('2000 250 200 15 PP'!K44+'2000 250 200 15 PP'!L44)</f>
        <v>2.4069841799999998E-6</v>
      </c>
      <c r="DT44">
        <f>ABS('2000 250 200 15 PP'!L44+'2000 250 200 15 PP'!M44)</f>
        <v>1.773055419E-6</v>
      </c>
    </row>
    <row r="45" spans="1:124">
      <c r="A45">
        <f>'2000 250 200 15'!A46</f>
        <v>42</v>
      </c>
      <c r="B45">
        <f t="shared" si="7"/>
        <v>-420</v>
      </c>
      <c r="C45">
        <f>'2000 250 200 15'!B46</f>
        <v>0.128</v>
      </c>
      <c r="D45">
        <f t="shared" si="8"/>
        <v>-0.89279003035213167</v>
      </c>
      <c r="E45">
        <f>ABS('2000 250 200 15'!C179)</f>
        <v>4.4273418100000003E-5</v>
      </c>
      <c r="F45">
        <f>ABS('2000 250 200 15'!C312)</f>
        <v>1.67754399E-5</v>
      </c>
      <c r="G45">
        <f>ABS('2000 250 200 15'!C445)</f>
        <v>8.3116468200000002E-6</v>
      </c>
      <c r="H45">
        <f>ABS('2000 250 200 15'!C578)</f>
        <v>4.7502296700000001E-6</v>
      </c>
      <c r="I45">
        <f>ABS('2000 250 200 15'!C711)</f>
        <v>2.9737513300000001E-6</v>
      </c>
      <c r="J45">
        <f>ABS('2000 250 200 15'!C844)</f>
        <v>1.9851316000000001E-6</v>
      </c>
      <c r="K45">
        <f>ABS('2000 250 200 15'!C977)</f>
        <v>1.3904916699999999E-6</v>
      </c>
      <c r="L45">
        <f>ABS('2000 250 200 15'!C1110)</f>
        <v>1.01125278E-6</v>
      </c>
      <c r="M45">
        <f>ABS('2000 250 200 15'!C1243)</f>
        <v>7.58017691E-7</v>
      </c>
      <c r="N45">
        <f>ABS('2000 250 200 15 PP'!E45-'2000 250 200 15 PP'!F45)</f>
        <v>2.7497978200000003E-5</v>
      </c>
      <c r="O45">
        <f>ABS('2000 250 200 15 PP'!F45-'2000 250 200 15 PP'!G45)</f>
        <v>8.4637930799999996E-6</v>
      </c>
      <c r="P45">
        <f>ABS('2000 250 200 15 PP'!G45-'2000 250 200 15 PP'!H45)</f>
        <v>3.5614171500000001E-6</v>
      </c>
      <c r="Q45">
        <f>ABS('2000 250 200 15 PP'!H45-'2000 250 200 15 PP'!I45)</f>
        <v>1.77647834E-6</v>
      </c>
      <c r="R45">
        <f>ABS('2000 250 200 15 PP'!I45-'2000 250 200 15 PP'!J45)</f>
        <v>9.8861972999999994E-7</v>
      </c>
      <c r="S45">
        <f>ABS('2000 250 200 15 PP'!J45-'2000 250 200 15 PP'!K45)</f>
        <v>5.9463993000000021E-7</v>
      </c>
      <c r="T45">
        <f>ABS('2000 250 200 15 PP'!K45-'2000 250 200 15 PP'!L45)</f>
        <v>3.7923888999999994E-7</v>
      </c>
      <c r="U45">
        <f>ABS('2000 250 200 15 PP'!L45-'2000 250 200 15 PP'!M45)</f>
        <v>2.5323508899999998E-7</v>
      </c>
      <c r="V45">
        <f>ABS('2000 250 200 15 PP'!E45-2*'2000 250 200 15 PP'!F45+'2000 250 200 15 PP'!G45)</f>
        <v>1.9034185120000005E-5</v>
      </c>
      <c r="W45">
        <f>ABS('2000 250 200 15 PP'!F45-2*'2000 250 200 15 PP'!G45+'2000 250 200 15 PP'!H45)</f>
        <v>4.9023759299999996E-6</v>
      </c>
      <c r="X45">
        <f>ABS('2000 250 200 15 PP'!G45-2*'2000 250 200 15 PP'!H45+'2000 250 200 15 PP'!I45)</f>
        <v>1.78493881E-6</v>
      </c>
      <c r="Y45">
        <f>ABS('2000 250 200 15 PP'!H45-2*'2000 250 200 15 PP'!I45+'2000 250 200 15 PP'!J45)</f>
        <v>7.8785861000000011E-7</v>
      </c>
      <c r="Z45">
        <f>ABS('2000 250 200 15 PP'!I45-2*'2000 250 200 15 PP'!J45+'2000 250 200 15 PP'!K45)</f>
        <v>3.9397979999999974E-7</v>
      </c>
      <c r="AA45">
        <f>ABS('2000 250 200 15 PP'!J45-2*'2000 250 200 15 PP'!K45+'2000 250 200 15 PP'!L45)</f>
        <v>2.1540104000000026E-7</v>
      </c>
      <c r="AB45">
        <f>ABS('2000 250 200 15 PP'!K45-2*'2000 250 200 15 PP'!L45+'2000 250 200 15 PP'!M45)</f>
        <v>1.2600380099999996E-7</v>
      </c>
      <c r="AC45">
        <f>ABS('2000 250 200 15 PP'!E45-3*'2000 250 200 15 PP'!F45+3*'2000 250 200 15 PP'!G45-'2000 250 200 15 PP'!H45)</f>
        <v>1.4131809190000002E-5</v>
      </c>
      <c r="AD45">
        <f>ABS('2000 250 200 15 PP'!F45-3*'2000 250 200 15 PP'!G45+3*'2000 250 200 15 PP'!H45-'2000 250 200 15 PP'!I45)</f>
        <v>3.1174371200000012E-6</v>
      </c>
      <c r="AE45">
        <f>ABS('2000 250 200 15 PP'!G45-3*'2000 250 200 15 PP'!H45+3*'2000 250 200 15 PP'!I45-'2000 250 200 15 PP'!J45)</f>
        <v>9.9708019999999949E-7</v>
      </c>
      <c r="AF45">
        <f>ABS('2000 250 200 15 PP'!H45-3*'2000 250 200 15 PP'!I45+3*'2000 250 200 15 PP'!J45-'2000 250 200 15 PP'!K45)</f>
        <v>3.938788100000008E-7</v>
      </c>
      <c r="AG45">
        <f>ABS('2000 250 200 15 PP'!I45-3*'2000 250 200 15 PP'!J45+3*'2000 250 200 15 PP'!K45-'2000 250 200 15 PP'!L45)</f>
        <v>1.7857875999999926E-7</v>
      </c>
      <c r="AH45">
        <f>ABS('2000 250 200 15 PP'!J45-3*'2000 250 200 15 PP'!K45+3*'2000 250 200 15 PP'!L45-'2000 250 200 15 PP'!M45)</f>
        <v>8.9397239000000301E-8</v>
      </c>
      <c r="AI45">
        <f>ABS('2000 250 200 15 PP'!E45-4*'2000 250 200 15 PP'!F45+6*'2000 250 200 15 PP'!G45-4*'2000 250 200 15 PP'!H45+'2000 250 200 15 PP'!I45)</f>
        <v>1.1014372070000001E-5</v>
      </c>
      <c r="AJ45">
        <f>ABS('2000 250 200 15 PP'!F45-4*'2000 250 200 15 PP'!G45+6*'2000 250 200 15 PP'!H45-4*'2000 250 200 15 PP'!I45+'2000 250 200 15 PP'!J45)</f>
        <v>2.1203569199999996E-6</v>
      </c>
      <c r="AK45">
        <f>ABS('2000 250 200 15 PP'!G45-4*'2000 250 200 15 PP'!H45+6*'2000 250 200 15 PP'!I45-4*'2000 250 200 15 PP'!J45+'2000 250 200 15 PP'!K45)</f>
        <v>6.0320138999999869E-7</v>
      </c>
      <c r="AL45">
        <f>ABS('2000 250 200 15 PP'!H45-4*'2000 250 200 15 PP'!I45+6*'2000 250 200 15 PP'!J45-4*'2000 250 200 15 PP'!K45+'2000 250 200 15 PP'!L45)</f>
        <v>2.153000500000009E-7</v>
      </c>
      <c r="AM45">
        <f>ABS('2000 250 200 15 PP'!I45-4*'2000 250 200 15 PP'!J45+6*'2000 250 200 15 PP'!K45-4*'2000 250 200 15 PP'!L45+'2000 250 200 15 PP'!M45)</f>
        <v>8.9181520999999173E-8</v>
      </c>
      <c r="AN45">
        <f>ABS('2000 250 200 15 PP'!E45-5*'2000 250 200 15 PP'!F45+10*'2000 250 200 15 PP'!G45-10*'2000 250 200 15 PP'!H45+5*'2000 250 200 15 PP'!I45-'2000 250 200 15 PP'!J45)</f>
        <v>8.8940151500000119E-6</v>
      </c>
      <c r="AO45">
        <f>ABS('2000 250 200 15 PP'!F45-5*'2000 250 200 15 PP'!G45+10*'2000 250 200 15 PP'!H45-10*'2000 250 200 15 PP'!I45+5*'2000 250 200 15 PP'!J45-'2000 250 200 15 PP'!K45)</f>
        <v>1.5171555299999942E-6</v>
      </c>
      <c r="AP45">
        <f>ABS('2000 250 200 15 PP'!G45-5*'2000 250 200 15 PP'!H45+10*'2000 250 200 15 PP'!I45-10*'2000 250 200 15 PP'!J45+5*'2000 250 200 15 PP'!K45-'2000 250 200 15 PP'!L45)</f>
        <v>3.8790134000000309E-7</v>
      </c>
      <c r="AQ45">
        <f>ABS('2000 250 200 15 PP'!H45-5*'2000 250 200 15 PP'!I45+10*'2000 250 200 15 PP'!J45-10*'2000 250 200 15 PP'!K45+5*'2000 250 200 15 PP'!L45-'2000 250 200 15 PP'!M45)</f>
        <v>1.2611852900000109E-7</v>
      </c>
      <c r="AR45">
        <f>ABS('2000 250 200 15 PP'!E45-6*'2000 250 200 15 PP'!F45+15*'2000 250 200 15 PP'!G45-20*'2000 250 200 15 PP'!H45+15*I45-6*'2000 250 200 15 PP'!J45+'2000 250 200 15 PP'!K45)</f>
        <v>7.3768596200000043E-6</v>
      </c>
      <c r="AS45">
        <f>ABS('2000 250 200 15 PP'!F45-6*'2000 250 200 15 PP'!G45+15*'2000 250 200 15 PP'!H45-20*'2000 250 200 15 PP'!I45+15*J45-6*'2000 250 200 15 PP'!K45+'2000 250 200 15 PP'!L45)</f>
        <v>1.1292541900000053E-6</v>
      </c>
      <c r="AT45">
        <f>ABS('2000 250 200 15 PP'!G45-6*'2000 250 200 15 PP'!H45+15*'2000 250 200 15 PP'!I45-20*'2000 250 200 15 PP'!J45+15*K45-6*'2000 250 200 15 PP'!L45+'2000 250 200 15 PP'!M45)</f>
        <v>2.617828109999967E-7</v>
      </c>
      <c r="AU45">
        <f>ABS('2000 250 200 15 PP'!E45-7*'2000 250 200 15 PP'!F45+21*'2000 250 200 15 PP'!G45-35*'2000 250 200 15 PP'!H45+35*'2000 250 200 15 PP'!I45-21*'2000 250 200 15 PP'!J45+7*'2000 250 200 15 PP'!K45-'2000 250 200 15 PP'!L45)</f>
        <v>6.2476054299999887E-6</v>
      </c>
      <c r="AV45">
        <f>ABS('2000 250 200 15 PP'!F45-7*'2000 250 200 15 PP'!G45+21*'2000 250 200 15 PP'!H45-35*'2000 250 200 15 PP'!I45+35*'2000 250 200 15 PP'!J45-21*'2000 250 200 15 PP'!K45+7*'2000 250 200 15 PP'!L45-'2000 250 200 15 PP'!M45)</f>
        <v>8.6747137900001048E-7</v>
      </c>
      <c r="AW45">
        <f>ABS('2000 250 200 15 PP'!E45-8*'2000 250 200 15 PP'!F45+28*'2000 250 200 15 PP'!G45-56*'2000 250 200 15 PP'!H45+70*'2000 250 200 15 PP'!I45-56*'2000 250 200 15 PP'!J45+28*'2000 250 200 15 PP'!K45-8*'2000 250 200 15 PP'!L45+'2000 250 200 15 PP'!M45)</f>
        <v>5.3801340509999969E-6</v>
      </c>
      <c r="AX45">
        <f t="shared" si="35"/>
        <v>0.45042575898798964</v>
      </c>
      <c r="AY45">
        <f t="shared" si="35"/>
        <v>0.33737648274849186</v>
      </c>
      <c r="AZ45">
        <f t="shared" si="35"/>
        <v>0.27265738982653631</v>
      </c>
      <c r="BA45">
        <f t="shared" si="35"/>
        <v>0.22999517217869903</v>
      </c>
      <c r="BB45">
        <f t="shared" si="35"/>
        <v>0.19936339372302944</v>
      </c>
      <c r="BC45">
        <f t="shared" si="35"/>
        <v>0.17615707750468262</v>
      </c>
      <c r="BD45">
        <f t="shared" si="35"/>
        <v>0.15790143285227534</v>
      </c>
      <c r="BE45">
        <f t="shared" si="35"/>
        <v>0.14312966454296291</v>
      </c>
      <c r="BF45">
        <f t="shared" si="36"/>
        <v>0.27442397037617189</v>
      </c>
      <c r="BG45">
        <f t="shared" si="36"/>
        <v>0.16430351395955417</v>
      </c>
      <c r="BH45">
        <f t="shared" si="36"/>
        <v>0.11131081551879021</v>
      </c>
      <c r="BI45">
        <f t="shared" si="36"/>
        <v>8.1146304761158097E-2</v>
      </c>
      <c r="BJ45">
        <f t="shared" si="36"/>
        <v>6.2050174201408702E-2</v>
      </c>
      <c r="BK45">
        <f t="shared" si="36"/>
        <v>4.9101236858515807E-2</v>
      </c>
      <c r="BL45">
        <f t="shared" si="36"/>
        <v>3.9877622231438703E-2</v>
      </c>
      <c r="BM45">
        <f t="shared" si="37"/>
        <v>0.19068505105568551</v>
      </c>
      <c r="BN45">
        <f t="shared" si="37"/>
        <v>9.5011754771386681E-2</v>
      </c>
      <c r="BO45">
        <f t="shared" si="37"/>
        <v>5.5329532832751147E-2</v>
      </c>
      <c r="BP45">
        <f t="shared" si="37"/>
        <v>3.5485842595719928E-2</v>
      </c>
      <c r="BQ45">
        <f t="shared" si="37"/>
        <v>2.4261350395922261E-2</v>
      </c>
      <c r="BR45">
        <f t="shared" si="37"/>
        <v>1.7375915519418361E-2</v>
      </c>
      <c r="BS45">
        <f t="shared" si="38"/>
        <v>0.14288701484913144</v>
      </c>
      <c r="BT45">
        <f t="shared" si="38"/>
        <v>6.0936451722796943E-2</v>
      </c>
      <c r="BU45">
        <f t="shared" si="38"/>
        <v>3.1074833209011811E-2</v>
      </c>
      <c r="BV45">
        <f t="shared" si="38"/>
        <v>1.7777441275306019E-2</v>
      </c>
      <c r="BW45">
        <f t="shared" si="38"/>
        <v>1.0984778891068627E-2</v>
      </c>
      <c r="BX45">
        <f t="shared" si="39"/>
        <v>0.11248334619803466</v>
      </c>
      <c r="BY45">
        <f t="shared" si="39"/>
        <v>4.1925787865468335E-2</v>
      </c>
      <c r="BZ45">
        <f t="shared" si="39"/>
        <v>1.8993818900424723E-2</v>
      </c>
      <c r="CA45">
        <f t="shared" si="39"/>
        <v>9.8002763674581231E-3</v>
      </c>
      <c r="CB45">
        <f t="shared" si="40"/>
        <v>9.1683440445606348E-2</v>
      </c>
      <c r="CC45">
        <f t="shared" si="40"/>
        <v>3.0357973467091067E-2</v>
      </c>
      <c r="CD45">
        <f t="shared" si="40"/>
        <v>1.2359601733416291E-2</v>
      </c>
      <c r="CE45">
        <f t="shared" si="15"/>
        <v>7.6684681421785944E-2</v>
      </c>
      <c r="CF45">
        <f t="shared" si="15"/>
        <v>2.2854680677535811E-2</v>
      </c>
      <c r="CG45">
        <f t="shared" si="16"/>
        <v>6.5428367327140871E-2</v>
      </c>
      <c r="CH45" s="7">
        <v>250</v>
      </c>
      <c r="CI45" s="8">
        <v>250</v>
      </c>
      <c r="CJ45" s="8">
        <v>240</v>
      </c>
      <c r="CK45" s="8">
        <f t="shared" si="17"/>
        <v>1</v>
      </c>
      <c r="CL45" s="8">
        <f t="shared" si="18"/>
        <v>1</v>
      </c>
      <c r="CM45">
        <f t="shared" si="19"/>
        <v>0.04</v>
      </c>
      <c r="CN45">
        <f t="shared" si="24"/>
        <v>375</v>
      </c>
      <c r="CO45">
        <f t="shared" si="41"/>
        <v>500</v>
      </c>
      <c r="CP45">
        <f t="shared" si="41"/>
        <v>625</v>
      </c>
      <c r="CQ45">
        <f t="shared" si="41"/>
        <v>750</v>
      </c>
      <c r="CR45">
        <f t="shared" si="41"/>
        <v>875</v>
      </c>
      <c r="CS45">
        <f t="shared" si="41"/>
        <v>1000</v>
      </c>
      <c r="CT45">
        <f t="shared" si="41"/>
        <v>1125</v>
      </c>
      <c r="CU45">
        <f t="shared" si="41"/>
        <v>1250</v>
      </c>
      <c r="CV45">
        <f t="shared" si="26"/>
        <v>1.5</v>
      </c>
      <c r="CW45">
        <f t="shared" si="26"/>
        <v>2</v>
      </c>
      <c r="CX45">
        <f t="shared" si="26"/>
        <v>2.5</v>
      </c>
      <c r="CY45">
        <f t="shared" si="26"/>
        <v>3</v>
      </c>
      <c r="CZ45">
        <f t="shared" si="26"/>
        <v>3.5</v>
      </c>
      <c r="DA45">
        <f t="shared" si="26"/>
        <v>4</v>
      </c>
      <c r="DB45">
        <f t="shared" si="26"/>
        <v>4.5</v>
      </c>
      <c r="DC45">
        <f t="shared" si="26"/>
        <v>5</v>
      </c>
      <c r="DD45" s="11">
        <f t="shared" si="27"/>
        <v>2.6666666666666668E-2</v>
      </c>
      <c r="DE45" s="11">
        <f t="shared" si="27"/>
        <v>0.02</v>
      </c>
      <c r="DF45" s="11">
        <f t="shared" si="27"/>
        <v>1.6E-2</v>
      </c>
      <c r="DG45" s="11">
        <f t="shared" si="27"/>
        <v>1.3333333333333334E-2</v>
      </c>
      <c r="DH45" s="11">
        <f t="shared" si="27"/>
        <v>1.1428571428571429E-2</v>
      </c>
      <c r="DI45" s="11">
        <f t="shared" si="27"/>
        <v>0.01</v>
      </c>
      <c r="DJ45" s="11">
        <f t="shared" si="27"/>
        <v>8.8888888888888889E-3</v>
      </c>
      <c r="DK45" s="11">
        <f t="shared" si="27"/>
        <v>8.0000000000000002E-3</v>
      </c>
      <c r="DL45">
        <f t="shared" si="23"/>
        <v>10</v>
      </c>
      <c r="DM45">
        <f>ABS('2000 250 200 15 PP'!E45+'2000 250 200 15 PP'!F45)</f>
        <v>6.1048858000000003E-5</v>
      </c>
      <c r="DN45">
        <f>ABS('2000 250 200 15 PP'!F45+'2000 250 200 15 PP'!G45)</f>
        <v>2.5087086720000002E-5</v>
      </c>
      <c r="DO45">
        <f>ABS('2000 250 200 15 PP'!G45+'2000 250 200 15 PP'!H45)</f>
        <v>1.306187649E-5</v>
      </c>
      <c r="DP45">
        <f>ABS('2000 250 200 15 PP'!H45+'2000 250 200 15 PP'!I45)</f>
        <v>7.7239810000000006E-6</v>
      </c>
      <c r="DQ45">
        <f>ABS('2000 250 200 15 PP'!I45+'2000 250 200 15 PP'!J45)</f>
        <v>4.9588829300000006E-6</v>
      </c>
      <c r="DR45">
        <f>ABS('2000 250 200 15 PP'!J45+'2000 250 200 15 PP'!K45)</f>
        <v>3.3756232700000003E-6</v>
      </c>
      <c r="DS45">
        <f>ABS('2000 250 200 15 PP'!K45+'2000 250 200 15 PP'!L45)</f>
        <v>2.4017444499999999E-6</v>
      </c>
      <c r="DT45">
        <f>ABS('2000 250 200 15 PP'!L45+'2000 250 200 15 PP'!M45)</f>
        <v>1.7692704709999999E-6</v>
      </c>
    </row>
    <row r="46" spans="1:124">
      <c r="A46">
        <f>'2000 250 200 15'!A47</f>
        <v>43</v>
      </c>
      <c r="B46">
        <f t="shared" si="7"/>
        <v>-430</v>
      </c>
      <c r="C46">
        <f>'2000 250 200 15'!B47</f>
        <v>0.14369999999999999</v>
      </c>
      <c r="D46">
        <f t="shared" si="8"/>
        <v>-0.8425432318657744</v>
      </c>
      <c r="E46">
        <f>ABS('2000 250 200 15'!C180)</f>
        <v>4.3943980100000002E-5</v>
      </c>
      <c r="F46">
        <f>ABS('2000 250 200 15'!C313)</f>
        <v>1.67124998E-5</v>
      </c>
      <c r="G46">
        <f>ABS('2000 250 200 15'!C446)</f>
        <v>8.2848756599999995E-6</v>
      </c>
      <c r="H46">
        <f>ABS('2000 250 200 15'!C579)</f>
        <v>4.7362331599999997E-6</v>
      </c>
      <c r="I46">
        <f>ABS('2000 250 200 15'!C712)</f>
        <v>2.9654998100000002E-6</v>
      </c>
      <c r="J46">
        <f>ABS('2000 250 200 15'!C845)</f>
        <v>1.97984188E-6</v>
      </c>
      <c r="K46">
        <f>ABS('2000 250 200 15'!C978)</f>
        <v>1.38689323E-6</v>
      </c>
      <c r="L46">
        <f>ABS('2000 250 200 15'!C1111)</f>
        <v>1.0086955499999999E-6</v>
      </c>
      <c r="M46">
        <f>ABS('2000 250 200 15'!C1244)</f>
        <v>7.5613578000000004E-7</v>
      </c>
      <c r="N46">
        <f>ABS('2000 250 200 15 PP'!E46-'2000 250 200 15 PP'!F46)</f>
        <v>2.7231480300000002E-5</v>
      </c>
      <c r="O46">
        <f>ABS('2000 250 200 15 PP'!F46-'2000 250 200 15 PP'!G46)</f>
        <v>8.4276241400000003E-6</v>
      </c>
      <c r="P46">
        <f>ABS('2000 250 200 15 PP'!G46-'2000 250 200 15 PP'!H46)</f>
        <v>3.5486424999999998E-6</v>
      </c>
      <c r="Q46">
        <f>ABS('2000 250 200 15 PP'!H46-'2000 250 200 15 PP'!I46)</f>
        <v>1.7707333499999995E-6</v>
      </c>
      <c r="R46">
        <f>ABS('2000 250 200 15 PP'!I46-'2000 250 200 15 PP'!J46)</f>
        <v>9.8565793000000022E-7</v>
      </c>
      <c r="S46">
        <f>ABS('2000 250 200 15 PP'!J46-'2000 250 200 15 PP'!K46)</f>
        <v>5.9294864999999995E-7</v>
      </c>
      <c r="T46">
        <f>ABS('2000 250 200 15 PP'!K46-'2000 250 200 15 PP'!L46)</f>
        <v>3.7819768000000009E-7</v>
      </c>
      <c r="U46">
        <f>ABS('2000 250 200 15 PP'!L46-'2000 250 200 15 PP'!M46)</f>
        <v>2.5255976999999989E-7</v>
      </c>
      <c r="V46">
        <f>ABS('2000 250 200 15 PP'!E46-2*'2000 250 200 15 PP'!F46+'2000 250 200 15 PP'!G46)</f>
        <v>1.8803856160000002E-5</v>
      </c>
      <c r="W46">
        <f>ABS('2000 250 200 15 PP'!F46-2*'2000 250 200 15 PP'!G46+'2000 250 200 15 PP'!H46)</f>
        <v>4.8789816400000005E-6</v>
      </c>
      <c r="X46">
        <f>ABS('2000 250 200 15 PP'!G46-2*'2000 250 200 15 PP'!H46+'2000 250 200 15 PP'!I46)</f>
        <v>1.7779091500000003E-6</v>
      </c>
      <c r="Y46">
        <f>ABS('2000 250 200 15 PP'!H46-2*'2000 250 200 15 PP'!I46+'2000 250 200 15 PP'!J46)</f>
        <v>7.8507541999999925E-7</v>
      </c>
      <c r="Z46">
        <f>ABS('2000 250 200 15 PP'!I46-2*'2000 250 200 15 PP'!J46+'2000 250 200 15 PP'!K46)</f>
        <v>3.9270928000000027E-7</v>
      </c>
      <c r="AA46">
        <f>ABS('2000 250 200 15 PP'!J46-2*'2000 250 200 15 PP'!K46+'2000 250 200 15 PP'!L46)</f>
        <v>2.1475096999999985E-7</v>
      </c>
      <c r="AB46">
        <f>ABS('2000 250 200 15 PP'!K46-2*'2000 250 200 15 PP'!L46+'2000 250 200 15 PP'!M46)</f>
        <v>1.2563791000000021E-7</v>
      </c>
      <c r="AC46">
        <f>ABS('2000 250 200 15 PP'!E46-3*'2000 250 200 15 PP'!F46+3*'2000 250 200 15 PP'!G46-'2000 250 200 15 PP'!H46)</f>
        <v>1.3924874519999998E-5</v>
      </c>
      <c r="AD46">
        <f>ABS('2000 250 200 15 PP'!F46-3*'2000 250 200 15 PP'!G46+3*'2000 250 200 15 PP'!H46-'2000 250 200 15 PP'!I46)</f>
        <v>3.1010724900000002E-6</v>
      </c>
      <c r="AE46">
        <f>ABS('2000 250 200 15 PP'!G46-3*'2000 250 200 15 PP'!H46+3*'2000 250 200 15 PP'!I46-'2000 250 200 15 PP'!J46)</f>
        <v>9.9283373000000064E-7</v>
      </c>
      <c r="AF46">
        <f>ABS('2000 250 200 15 PP'!H46-3*'2000 250 200 15 PP'!I46+3*'2000 250 200 15 PP'!J46-'2000 250 200 15 PP'!K46)</f>
        <v>3.9236613999999983E-7</v>
      </c>
      <c r="AG46">
        <f>ABS('2000 250 200 15 PP'!I46-3*'2000 250 200 15 PP'!J46+3*'2000 250 200 15 PP'!K46-'2000 250 200 15 PP'!L46)</f>
        <v>1.7795830999999957E-7</v>
      </c>
      <c r="AH46">
        <f>ABS('2000 250 200 15 PP'!J46-3*'2000 250 200 15 PP'!K46+3*'2000 250 200 15 PP'!L46-'2000 250 200 15 PP'!M46)</f>
        <v>8.9113060000000071E-8</v>
      </c>
      <c r="AI46">
        <f>ABS('2000 250 200 15 PP'!E46-4*'2000 250 200 15 PP'!F46+6*'2000 250 200 15 PP'!G46-4*'2000 250 200 15 PP'!H46+'2000 250 200 15 PP'!I46)</f>
        <v>1.0823802030000001E-5</v>
      </c>
      <c r="AJ46">
        <f>ABS('2000 250 200 15 PP'!F46-4*'2000 250 200 15 PP'!G46+6*'2000 250 200 15 PP'!H46-4*'2000 250 200 15 PP'!I46+'2000 250 200 15 PP'!J46)</f>
        <v>2.1082387599999991E-6</v>
      </c>
      <c r="AK46">
        <f>ABS('2000 250 200 15 PP'!G46-4*'2000 250 200 15 PP'!H46+6*'2000 250 200 15 PP'!I46-4*'2000 250 200 15 PP'!J46+'2000 250 200 15 PP'!K46)</f>
        <v>6.0046759000000124E-7</v>
      </c>
      <c r="AL46">
        <f>ABS('2000 250 200 15 PP'!H46-4*'2000 250 200 15 PP'!I46+6*'2000 250 200 15 PP'!J46-4*'2000 250 200 15 PP'!K46+'2000 250 200 15 PP'!L46)</f>
        <v>2.1440782999999941E-7</v>
      </c>
      <c r="AM46">
        <f>ABS('2000 250 200 15 PP'!I46-4*'2000 250 200 15 PP'!J46+6*'2000 250 200 15 PP'!K46-4*'2000 250 200 15 PP'!L46+'2000 250 200 15 PP'!M46)</f>
        <v>8.884525000000035E-8</v>
      </c>
      <c r="AN46">
        <f>ABS('2000 250 200 15 PP'!E46-5*'2000 250 200 15 PP'!F46+10*'2000 250 200 15 PP'!G46-10*'2000 250 200 15 PP'!H46+5*'2000 250 200 15 PP'!I46-'2000 250 200 15 PP'!J46)</f>
        <v>8.7155632700000093E-6</v>
      </c>
      <c r="AO46">
        <f>ABS('2000 250 200 15 PP'!F46-5*'2000 250 200 15 PP'!G46+10*'2000 250 200 15 PP'!H46-10*'2000 250 200 15 PP'!I46+5*'2000 250 200 15 PP'!J46-'2000 250 200 15 PP'!K46)</f>
        <v>1.5077711699999924E-6</v>
      </c>
      <c r="AP46">
        <f>ABS('2000 250 200 15 PP'!G46-5*'2000 250 200 15 PP'!H46+10*'2000 250 200 15 PP'!I46-10*'2000 250 200 15 PP'!J46+5*'2000 250 200 15 PP'!K46-'2000 250 200 15 PP'!L46)</f>
        <v>3.8605976000000734E-7</v>
      </c>
      <c r="AQ46">
        <f>ABS('2000 250 200 15 PP'!H46-5*'2000 250 200 15 PP'!I46+10*'2000 250 200 15 PP'!J46-10*'2000 250 200 15 PP'!K46+5*'2000 250 200 15 PP'!L46-'2000 250 200 15 PP'!M46)</f>
        <v>1.2556257999999524E-7</v>
      </c>
      <c r="AR46">
        <f>ABS('2000 250 200 15 PP'!E46-6*'2000 250 200 15 PP'!F46+15*'2000 250 200 15 PP'!G46-20*'2000 250 200 15 PP'!H46+15*I46-6*'2000 250 200 15 PP'!J46+'2000 250 200 15 PP'!K46)</f>
        <v>7.2077921000000072E-6</v>
      </c>
      <c r="AS46">
        <f>ABS('2000 250 200 15 PP'!F46-6*'2000 250 200 15 PP'!G46+15*'2000 250 200 15 PP'!H46-20*'2000 250 200 15 PP'!I46+15*J46-6*'2000 250 200 15 PP'!K46+'2000 250 200 15 PP'!L46)</f>
        <v>1.1217114099999829E-6</v>
      </c>
      <c r="AT46">
        <f>ABS('2000 250 200 15 PP'!G46-6*'2000 250 200 15 PP'!H46+15*'2000 250 200 15 PP'!I46-20*'2000 250 200 15 PP'!J46+15*K46-6*'2000 250 200 15 PP'!L46+'2000 250 200 15 PP'!M46)</f>
        <v>2.6049718000001167E-7</v>
      </c>
      <c r="AU46">
        <f>ABS('2000 250 200 15 PP'!E46-7*'2000 250 200 15 PP'!F46+21*'2000 250 200 15 PP'!G46-35*'2000 250 200 15 PP'!H46+35*'2000 250 200 15 PP'!I46-21*'2000 250 200 15 PP'!J46+7*'2000 250 200 15 PP'!K46-'2000 250 200 15 PP'!L46)</f>
        <v>6.0860806900000111E-6</v>
      </c>
      <c r="AV46">
        <f>ABS('2000 250 200 15 PP'!F46-7*'2000 250 200 15 PP'!G46+21*'2000 250 200 15 PP'!H46-35*'2000 250 200 15 PP'!I46+35*'2000 250 200 15 PP'!J46-21*'2000 250 200 15 PP'!K46+7*'2000 250 200 15 PP'!L46-'2000 250 200 15 PP'!M46)</f>
        <v>8.6121422999998185E-7</v>
      </c>
      <c r="AW46">
        <f>ABS('2000 250 200 15 PP'!E46-8*'2000 250 200 15 PP'!F46+28*'2000 250 200 15 PP'!G46-56*'2000 250 200 15 PP'!H46+70*'2000 250 200 15 PP'!I46-56*'2000 250 200 15 PP'!J46+28*'2000 250 200 15 PP'!K46-8*'2000 250 200 15 PP'!L46+'2000 250 200 15 PP'!M46)</f>
        <v>5.224866460000014E-6</v>
      </c>
      <c r="AX46">
        <f t="shared" si="35"/>
        <v>0.44894593858553278</v>
      </c>
      <c r="AY46">
        <f t="shared" si="35"/>
        <v>0.33714035913432649</v>
      </c>
      <c r="AZ46">
        <f t="shared" si="35"/>
        <v>0.2725299779807846</v>
      </c>
      <c r="BA46">
        <f t="shared" si="35"/>
        <v>0.22991362553043687</v>
      </c>
      <c r="BB46">
        <f t="shared" si="35"/>
        <v>0.19931037970401599</v>
      </c>
      <c r="BC46">
        <f t="shared" si="35"/>
        <v>0.17611978092330524</v>
      </c>
      <c r="BD46">
        <f t="shared" si="35"/>
        <v>0.15787253770657589</v>
      </c>
      <c r="BE46">
        <f t="shared" si="35"/>
        <v>0.14310702995056185</v>
      </c>
      <c r="BF46">
        <f t="shared" si="36"/>
        <v>0.27275147126509447</v>
      </c>
      <c r="BG46">
        <f t="shared" si="36"/>
        <v>0.16408979153368572</v>
      </c>
      <c r="BH46">
        <f t="shared" si="36"/>
        <v>0.1112124022767173</v>
      </c>
      <c r="BI46">
        <f t="shared" si="36"/>
        <v>8.1089640080611397E-2</v>
      </c>
      <c r="BJ46">
        <f t="shared" si="36"/>
        <v>6.2017484341847541E-2</v>
      </c>
      <c r="BK46">
        <f t="shared" si="36"/>
        <v>4.9081104624338824E-2</v>
      </c>
      <c r="BL46">
        <f t="shared" si="36"/>
        <v>3.9863226499716777E-2</v>
      </c>
      <c r="BM46">
        <f t="shared" si="37"/>
        <v>0.18899742461604269</v>
      </c>
      <c r="BN46">
        <f t="shared" si="37"/>
        <v>9.4836606834053677E-2</v>
      </c>
      <c r="BO46">
        <f t="shared" si="37"/>
        <v>5.5260427174939002E-2</v>
      </c>
      <c r="BP46">
        <f t="shared" si="37"/>
        <v>3.5449001358099398E-2</v>
      </c>
      <c r="BQ46">
        <f t="shared" si="37"/>
        <v>2.4241928285148241E-2</v>
      </c>
      <c r="BR46">
        <f t="shared" si="37"/>
        <v>1.7365664274630356E-2</v>
      </c>
      <c r="BS46">
        <f t="shared" si="38"/>
        <v>0.14122345846962178</v>
      </c>
      <c r="BT46">
        <f t="shared" si="38"/>
        <v>6.0793038461491977E-2</v>
      </c>
      <c r="BU46">
        <f t="shared" si="38"/>
        <v>3.1026555310901604E-2</v>
      </c>
      <c r="BV46">
        <f t="shared" si="38"/>
        <v>1.7753160971290028E-2</v>
      </c>
      <c r="BW46">
        <f t="shared" si="38"/>
        <v>1.0972523535916524E-2</v>
      </c>
      <c r="BX46">
        <f t="shared" si="39"/>
        <v>0.11085268921611553</v>
      </c>
      <c r="BY46">
        <f t="shared" si="39"/>
        <v>4.1806069732647451E-2</v>
      </c>
      <c r="BZ46">
        <f t="shared" si="39"/>
        <v>1.8959778757995285E-2</v>
      </c>
      <c r="CA46">
        <f t="shared" si="39"/>
        <v>9.7841230059788065E-3</v>
      </c>
      <c r="CB46">
        <f t="shared" si="40"/>
        <v>9.0086339052952907E-2</v>
      </c>
      <c r="CC46">
        <f t="shared" si="40"/>
        <v>3.0255572625649679E-2</v>
      </c>
      <c r="CD46">
        <f t="shared" si="40"/>
        <v>1.2335212637292134E-2</v>
      </c>
      <c r="CE46">
        <f t="shared" si="15"/>
        <v>7.5119623893980109E-2</v>
      </c>
      <c r="CF46">
        <f t="shared" si="15"/>
        <v>2.2764971361452793E-2</v>
      </c>
      <c r="CG46">
        <f t="shared" si="16"/>
        <v>6.3893469950033019E-2</v>
      </c>
      <c r="CH46" s="7">
        <v>250</v>
      </c>
      <c r="CI46" s="8">
        <v>250</v>
      </c>
      <c r="CJ46" s="8">
        <v>240</v>
      </c>
      <c r="CK46" s="8">
        <f t="shared" si="17"/>
        <v>1</v>
      </c>
      <c r="CL46" s="8">
        <f t="shared" si="18"/>
        <v>1</v>
      </c>
      <c r="CM46">
        <f t="shared" si="19"/>
        <v>0.04</v>
      </c>
      <c r="CN46">
        <f t="shared" si="24"/>
        <v>375</v>
      </c>
      <c r="CO46">
        <f t="shared" si="41"/>
        <v>500</v>
      </c>
      <c r="CP46">
        <f t="shared" si="41"/>
        <v>625</v>
      </c>
      <c r="CQ46">
        <f t="shared" si="41"/>
        <v>750</v>
      </c>
      <c r="CR46">
        <f t="shared" si="41"/>
        <v>875</v>
      </c>
      <c r="CS46">
        <f t="shared" si="41"/>
        <v>1000</v>
      </c>
      <c r="CT46">
        <f t="shared" si="41"/>
        <v>1125</v>
      </c>
      <c r="CU46">
        <f t="shared" si="41"/>
        <v>1250</v>
      </c>
      <c r="CV46">
        <f t="shared" si="26"/>
        <v>1.5</v>
      </c>
      <c r="CW46">
        <f t="shared" si="26"/>
        <v>2</v>
      </c>
      <c r="CX46">
        <f t="shared" si="26"/>
        <v>2.5</v>
      </c>
      <c r="CY46">
        <f t="shared" si="26"/>
        <v>3</v>
      </c>
      <c r="CZ46">
        <f t="shared" si="26"/>
        <v>3.5</v>
      </c>
      <c r="DA46">
        <f t="shared" si="26"/>
        <v>4</v>
      </c>
      <c r="DB46">
        <f t="shared" si="26"/>
        <v>4.5</v>
      </c>
      <c r="DC46">
        <f t="shared" si="26"/>
        <v>5</v>
      </c>
      <c r="DD46" s="11">
        <f t="shared" si="27"/>
        <v>2.6666666666666668E-2</v>
      </c>
      <c r="DE46" s="11">
        <f t="shared" si="27"/>
        <v>0.02</v>
      </c>
      <c r="DF46" s="11">
        <f t="shared" si="27"/>
        <v>1.6E-2</v>
      </c>
      <c r="DG46" s="11">
        <f t="shared" si="27"/>
        <v>1.3333333333333334E-2</v>
      </c>
      <c r="DH46" s="11">
        <f t="shared" si="27"/>
        <v>1.1428571428571429E-2</v>
      </c>
      <c r="DI46" s="11">
        <f t="shared" si="27"/>
        <v>0.01</v>
      </c>
      <c r="DJ46" s="11">
        <f t="shared" si="27"/>
        <v>8.8888888888888889E-3</v>
      </c>
      <c r="DK46" s="11">
        <f t="shared" si="27"/>
        <v>8.0000000000000002E-3</v>
      </c>
      <c r="DL46">
        <f t="shared" si="23"/>
        <v>10</v>
      </c>
      <c r="DM46">
        <f>ABS('2000 250 200 15 PP'!E46+'2000 250 200 15 PP'!F46)</f>
        <v>6.0656479899999998E-5</v>
      </c>
      <c r="DN46">
        <f>ABS('2000 250 200 15 PP'!F46+'2000 250 200 15 PP'!G46)</f>
        <v>2.4997375459999999E-5</v>
      </c>
      <c r="DO46">
        <f>ABS('2000 250 200 15 PP'!G46+'2000 250 200 15 PP'!H46)</f>
        <v>1.3021108819999999E-5</v>
      </c>
      <c r="DP46">
        <f>ABS('2000 250 200 15 PP'!H46+'2000 250 200 15 PP'!I46)</f>
        <v>7.7017329700000003E-6</v>
      </c>
      <c r="DQ46">
        <f>ABS('2000 250 200 15 PP'!I46+'2000 250 200 15 PP'!J46)</f>
        <v>4.9453416900000001E-6</v>
      </c>
      <c r="DR46">
        <f>ABS('2000 250 200 15 PP'!J46+'2000 250 200 15 PP'!K46)</f>
        <v>3.36673511E-6</v>
      </c>
      <c r="DS46">
        <f>ABS('2000 250 200 15 PP'!K46+'2000 250 200 15 PP'!L46)</f>
        <v>2.3955887799999999E-6</v>
      </c>
      <c r="DT46">
        <f>ABS('2000 250 200 15 PP'!L46+'2000 250 200 15 PP'!M46)</f>
        <v>1.76483133E-6</v>
      </c>
    </row>
    <row r="47" spans="1:124">
      <c r="A47">
        <f>'2000 250 200 15'!A48</f>
        <v>44</v>
      </c>
      <c r="B47">
        <f t="shared" si="7"/>
        <v>-440</v>
      </c>
      <c r="C47">
        <f>'2000 250 200 15'!B48</f>
        <v>0.1613</v>
      </c>
      <c r="D47">
        <f t="shared" si="8"/>
        <v>-0.79236563261103843</v>
      </c>
      <c r="E47">
        <f>ABS('2000 250 200 15'!C181)</f>
        <v>4.3546235400000002E-5</v>
      </c>
      <c r="F47">
        <f>ABS('2000 250 200 15'!C314)</f>
        <v>1.6639756999999999E-5</v>
      </c>
      <c r="G47">
        <f>ABS('2000 250 200 15'!C447)</f>
        <v>8.2540368300000001E-6</v>
      </c>
      <c r="H47">
        <f>ABS('2000 250 200 15'!C580)</f>
        <v>4.7201235400000002E-6</v>
      </c>
      <c r="I47">
        <f>ABS('2000 250 200 15'!C713)</f>
        <v>2.9560132500000002E-6</v>
      </c>
      <c r="J47">
        <f>ABS('2000 250 200 15'!C846)</f>
        <v>1.9737536699999999E-6</v>
      </c>
      <c r="K47">
        <f>ABS('2000 250 200 15'!C979)</f>
        <v>1.3827481099999999E-6</v>
      </c>
      <c r="L47">
        <f>ABS('2000 250 200 15'!C1112)</f>
        <v>1.00575213E-6</v>
      </c>
      <c r="M47">
        <f>ABS('2000 250 200 15'!C1245)</f>
        <v>7.5397256099999999E-7</v>
      </c>
      <c r="N47">
        <f>ABS('2000 250 200 15 PP'!E47-'2000 250 200 15 PP'!F47)</f>
        <v>2.6906478400000004E-5</v>
      </c>
      <c r="O47">
        <f>ABS('2000 250 200 15 PP'!F47-'2000 250 200 15 PP'!G47)</f>
        <v>8.3857201699999984E-6</v>
      </c>
      <c r="P47">
        <f>ABS('2000 250 200 15 PP'!G47-'2000 250 200 15 PP'!H47)</f>
        <v>3.5339132899999999E-6</v>
      </c>
      <c r="Q47">
        <f>ABS('2000 250 200 15 PP'!H47-'2000 250 200 15 PP'!I47)</f>
        <v>1.76411029E-6</v>
      </c>
      <c r="R47">
        <f>ABS('2000 250 200 15 PP'!I47-'2000 250 200 15 PP'!J47)</f>
        <v>9.8225958000000023E-7</v>
      </c>
      <c r="S47">
        <f>ABS('2000 250 200 15 PP'!J47-'2000 250 200 15 PP'!K47)</f>
        <v>5.9100555999999998E-7</v>
      </c>
      <c r="T47">
        <f>ABS('2000 250 200 15 PP'!K47-'2000 250 200 15 PP'!L47)</f>
        <v>3.7699597999999998E-7</v>
      </c>
      <c r="U47">
        <f>ABS('2000 250 200 15 PP'!L47-'2000 250 200 15 PP'!M47)</f>
        <v>2.5177956899999997E-7</v>
      </c>
      <c r="V47">
        <f>ABS('2000 250 200 15 PP'!E47-2*'2000 250 200 15 PP'!F47+'2000 250 200 15 PP'!G47)</f>
        <v>1.8520758230000005E-5</v>
      </c>
      <c r="W47">
        <f>ABS('2000 250 200 15 PP'!F47-2*'2000 250 200 15 PP'!G47+'2000 250 200 15 PP'!H47)</f>
        <v>4.8518068799999986E-6</v>
      </c>
      <c r="X47">
        <f>ABS('2000 250 200 15 PP'!G47-2*'2000 250 200 15 PP'!H47+'2000 250 200 15 PP'!I47)</f>
        <v>1.7698029999999999E-6</v>
      </c>
      <c r="Y47">
        <f>ABS('2000 250 200 15 PP'!H47-2*'2000 250 200 15 PP'!I47+'2000 250 200 15 PP'!J47)</f>
        <v>7.818507099999998E-7</v>
      </c>
      <c r="Z47">
        <f>ABS('2000 250 200 15 PP'!I47-2*'2000 250 200 15 PP'!J47+'2000 250 200 15 PP'!K47)</f>
        <v>3.9125402000000025E-7</v>
      </c>
      <c r="AA47">
        <f>ABS('2000 250 200 15 PP'!J47-2*'2000 250 200 15 PP'!K47+'2000 250 200 15 PP'!L47)</f>
        <v>2.1400958000000001E-7</v>
      </c>
      <c r="AB47">
        <f>ABS('2000 250 200 15 PP'!K47-2*'2000 250 200 15 PP'!L47+'2000 250 200 15 PP'!M47)</f>
        <v>1.2521641100000001E-7</v>
      </c>
      <c r="AC47">
        <f>ABS('2000 250 200 15 PP'!E47-3*'2000 250 200 15 PP'!F47+3*'2000 250 200 15 PP'!G47-'2000 250 200 15 PP'!H47)</f>
        <v>1.3668951350000007E-5</v>
      </c>
      <c r="AD47">
        <f>ABS('2000 250 200 15 PP'!F47-3*'2000 250 200 15 PP'!G47+3*'2000 250 200 15 PP'!H47-'2000 250 200 15 PP'!I47)</f>
        <v>3.0820038799999996E-6</v>
      </c>
      <c r="AE47">
        <f>ABS('2000 250 200 15 PP'!G47-3*'2000 250 200 15 PP'!H47+3*'2000 250 200 15 PP'!I47-'2000 250 200 15 PP'!J47)</f>
        <v>9.8795228999999963E-7</v>
      </c>
      <c r="AF47">
        <f>ABS('2000 250 200 15 PP'!H47-3*'2000 250 200 15 PP'!I47+3*'2000 250 200 15 PP'!J47-'2000 250 200 15 PP'!K47)</f>
        <v>3.9059668999999955E-7</v>
      </c>
      <c r="AG47">
        <f>ABS('2000 250 200 15 PP'!I47-3*'2000 250 200 15 PP'!J47+3*'2000 250 200 15 PP'!K47-'2000 250 200 15 PP'!L47)</f>
        <v>1.7724444000000003E-7</v>
      </c>
      <c r="AH47">
        <f>ABS('2000 250 200 15 PP'!J47-3*'2000 250 200 15 PP'!K47+3*'2000 250 200 15 PP'!L47-'2000 250 200 15 PP'!M47)</f>
        <v>8.8793168999999786E-8</v>
      </c>
      <c r="AI47">
        <f>ABS('2000 250 200 15 PP'!E47-4*'2000 250 200 15 PP'!F47+6*'2000 250 200 15 PP'!G47-4*'2000 250 200 15 PP'!H47+'2000 250 200 15 PP'!I47)</f>
        <v>1.0586947470000007E-5</v>
      </c>
      <c r="AJ47">
        <f>ABS('2000 250 200 15 PP'!F47-4*'2000 250 200 15 PP'!G47+6*'2000 250 200 15 PP'!H47-4*'2000 250 200 15 PP'!I47+'2000 250 200 15 PP'!J47)</f>
        <v>2.0940515900000004E-6</v>
      </c>
      <c r="AK47">
        <f>ABS('2000 250 200 15 PP'!G47-4*'2000 250 200 15 PP'!H47+6*'2000 250 200 15 PP'!I47-4*'2000 250 200 15 PP'!J47+'2000 250 200 15 PP'!K47)</f>
        <v>5.9735560000000135E-7</v>
      </c>
      <c r="AL47">
        <f>ABS('2000 250 200 15 PP'!H47-4*'2000 250 200 15 PP'!I47+6*'2000 250 200 15 PP'!J47-4*'2000 250 200 15 PP'!K47+'2000 250 200 15 PP'!L47)</f>
        <v>2.1335225000000016E-7</v>
      </c>
      <c r="AM47">
        <f>ABS('2000 250 200 15 PP'!I47-4*'2000 250 200 15 PP'!J47+6*'2000 250 200 15 PP'!K47-4*'2000 250 200 15 PP'!L47+'2000 250 200 15 PP'!M47)</f>
        <v>8.8451271000000244E-8</v>
      </c>
      <c r="AN47">
        <f>ABS('2000 250 200 15 PP'!E47-5*'2000 250 200 15 PP'!F47+10*'2000 250 200 15 PP'!G47-10*'2000 250 200 15 PP'!H47+5*'2000 250 200 15 PP'!I47-'2000 250 200 15 PP'!J47)</f>
        <v>8.4928958800000109E-6</v>
      </c>
      <c r="AO47">
        <f>ABS('2000 250 200 15 PP'!F47-5*'2000 250 200 15 PP'!G47+10*'2000 250 200 15 PP'!H47-10*'2000 250 200 15 PP'!I47+5*'2000 250 200 15 PP'!J47-'2000 250 200 15 PP'!K47)</f>
        <v>1.4966959899999969E-6</v>
      </c>
      <c r="AP47">
        <f>ABS('2000 250 200 15 PP'!G47-5*'2000 250 200 15 PP'!H47+10*'2000 250 200 15 PP'!I47-10*'2000 250 200 15 PP'!J47+5*'2000 250 200 15 PP'!K47-'2000 250 200 15 PP'!L47)</f>
        <v>3.8400335000000183E-7</v>
      </c>
      <c r="AQ47">
        <f>ABS('2000 250 200 15 PP'!H47-5*'2000 250 200 15 PP'!I47+10*'2000 250 200 15 PP'!J47-10*'2000 250 200 15 PP'!K47+5*'2000 250 200 15 PP'!L47-'2000 250 200 15 PP'!M47)</f>
        <v>1.2490097899999779E-7</v>
      </c>
      <c r="AR47">
        <f>ABS('2000 250 200 15 PP'!E47-6*'2000 250 200 15 PP'!F47+15*'2000 250 200 15 PP'!G47-20*'2000 250 200 15 PP'!H47+15*I47-6*'2000 250 200 15 PP'!J47+'2000 250 200 15 PP'!K47)</f>
        <v>6.996199890000002E-6</v>
      </c>
      <c r="AS47">
        <f>ABS('2000 250 200 15 PP'!F47-6*'2000 250 200 15 PP'!G47+15*'2000 250 200 15 PP'!H47-20*'2000 250 200 15 PP'!I47+15*J47-6*'2000 250 200 15 PP'!K47+'2000 250 200 15 PP'!L47)</f>
        <v>1.1126926399999944E-6</v>
      </c>
      <c r="AT47">
        <f>ABS('2000 250 200 15 PP'!G47-6*'2000 250 200 15 PP'!H47+15*'2000 250 200 15 PP'!I47-20*'2000 250 200 15 PP'!J47+15*K47-6*'2000 250 200 15 PP'!L47+'2000 250 200 15 PP'!M47)</f>
        <v>2.591023710000053E-7</v>
      </c>
      <c r="AU47">
        <f>ABS('2000 250 200 15 PP'!E47-7*'2000 250 200 15 PP'!F47+21*'2000 250 200 15 PP'!G47-35*'2000 250 200 15 PP'!H47+35*'2000 250 200 15 PP'!I47-21*'2000 250 200 15 PP'!J47+7*'2000 250 200 15 PP'!K47-'2000 250 200 15 PP'!L47)</f>
        <v>5.8835072500000071E-6</v>
      </c>
      <c r="AV47">
        <f>ABS('2000 250 200 15 PP'!F47-7*'2000 250 200 15 PP'!G47+21*'2000 250 200 15 PP'!H47-35*'2000 250 200 15 PP'!I47+35*'2000 250 200 15 PP'!J47-21*'2000 250 200 15 PP'!K47+7*'2000 250 200 15 PP'!L47-'2000 250 200 15 PP'!M47)</f>
        <v>8.5359026899999633E-7</v>
      </c>
      <c r="AW47">
        <f>ABS('2000 250 200 15 PP'!E47-8*'2000 250 200 15 PP'!F47+28*'2000 250 200 15 PP'!G47-56*'2000 250 200 15 PP'!H47+70*'2000 250 200 15 PP'!I47-56*'2000 250 200 15 PP'!J47+28*'2000 250 200 15 PP'!K47-8*'2000 250 200 15 PP'!L47+'2000 250 200 15 PP'!M47)</f>
        <v>5.0299169810000275E-6</v>
      </c>
      <c r="AX47">
        <f t="shared" si="35"/>
        <v>0.44705549127075628</v>
      </c>
      <c r="AY47">
        <f t="shared" si="35"/>
        <v>0.33685987066761203</v>
      </c>
      <c r="AZ47">
        <f t="shared" si="35"/>
        <v>0.27238088548461498</v>
      </c>
      <c r="BA47">
        <f t="shared" si="35"/>
        <v>0.22981746394855476</v>
      </c>
      <c r="BB47">
        <f t="shared" si="35"/>
        <v>0.19925071427109178</v>
      </c>
      <c r="BC47">
        <f t="shared" si="35"/>
        <v>0.17607783303484498</v>
      </c>
      <c r="BD47">
        <f t="shared" si="35"/>
        <v>0.15783794939036722</v>
      </c>
      <c r="BE47">
        <f t="shared" si="35"/>
        <v>0.14307895450220739</v>
      </c>
      <c r="BF47">
        <f t="shared" si="36"/>
        <v>0.27061295032120786</v>
      </c>
      <c r="BG47">
        <f t="shared" si="36"/>
        <v>0.16383536225150205</v>
      </c>
      <c r="BH47">
        <f t="shared" si="36"/>
        <v>0.11109753366266198</v>
      </c>
      <c r="BI47">
        <f t="shared" si="36"/>
        <v>8.1021718665187814E-2</v>
      </c>
      <c r="BJ47">
        <f t="shared" si="36"/>
        <v>6.1980687276082455E-2</v>
      </c>
      <c r="BK47">
        <f t="shared" si="36"/>
        <v>4.9059404705765974E-2</v>
      </c>
      <c r="BL47">
        <f t="shared" si="36"/>
        <v>3.9846458165096466E-2</v>
      </c>
      <c r="BM47">
        <f t="shared" si="37"/>
        <v>0.1868360143119478</v>
      </c>
      <c r="BN47">
        <f t="shared" si="37"/>
        <v>9.4627278023965269E-2</v>
      </c>
      <c r="BO47">
        <f t="shared" si="37"/>
        <v>5.5180758612207226E-2</v>
      </c>
      <c r="BP47">
        <f t="shared" si="37"/>
        <v>3.5403742044275044E-2</v>
      </c>
      <c r="BQ47">
        <f t="shared" si="37"/>
        <v>2.4219454704903127E-2</v>
      </c>
      <c r="BR47">
        <f t="shared" si="37"/>
        <v>1.735520690948706E-2</v>
      </c>
      <c r="BS47">
        <f t="shared" si="38"/>
        <v>0.13908934229843131</v>
      </c>
      <c r="BT47">
        <f t="shared" si="38"/>
        <v>6.0620389314008531E-2</v>
      </c>
      <c r="BU47">
        <f t="shared" si="38"/>
        <v>3.0972450544794326E-2</v>
      </c>
      <c r="BV47">
        <f t="shared" si="38"/>
        <v>1.7722655404430441E-2</v>
      </c>
      <c r="BW47">
        <f t="shared" si="38"/>
        <v>1.095746336297391E-2</v>
      </c>
      <c r="BX47">
        <f t="shared" si="39"/>
        <v>0.10875790260401035</v>
      </c>
      <c r="BY47">
        <f t="shared" si="39"/>
        <v>4.1660022719094053E-2</v>
      </c>
      <c r="BZ47">
        <f t="shared" si="39"/>
        <v>1.89234801717191E-2</v>
      </c>
      <c r="CA47">
        <f t="shared" si="39"/>
        <v>9.7637142138374579E-3</v>
      </c>
      <c r="CB47">
        <f t="shared" si="40"/>
        <v>8.8032780120161025E-2</v>
      </c>
      <c r="CC47">
        <f t="shared" si="40"/>
        <v>3.0127994164443603E-2</v>
      </c>
      <c r="CD47">
        <f t="shared" si="40"/>
        <v>1.231100662724759E-2</v>
      </c>
      <c r="CE47">
        <f t="shared" si="15"/>
        <v>7.3106644677137941E-2</v>
      </c>
      <c r="CF47">
        <f t="shared" si="15"/>
        <v>2.264996844700427E-2</v>
      </c>
      <c r="CG47">
        <f t="shared" si="16"/>
        <v>6.1920089101860545E-2</v>
      </c>
      <c r="CH47" s="7">
        <v>250</v>
      </c>
      <c r="CI47" s="8">
        <v>250</v>
      </c>
      <c r="CJ47" s="8">
        <v>240</v>
      </c>
      <c r="CK47" s="8">
        <f t="shared" si="17"/>
        <v>1</v>
      </c>
      <c r="CL47" s="8">
        <f t="shared" si="18"/>
        <v>1</v>
      </c>
      <c r="CM47">
        <f t="shared" si="19"/>
        <v>0.04</v>
      </c>
      <c r="CN47">
        <f t="shared" si="24"/>
        <v>375</v>
      </c>
      <c r="CO47">
        <f t="shared" si="41"/>
        <v>500</v>
      </c>
      <c r="CP47">
        <f t="shared" si="41"/>
        <v>625</v>
      </c>
      <c r="CQ47">
        <f t="shared" si="41"/>
        <v>750</v>
      </c>
      <c r="CR47">
        <f t="shared" si="41"/>
        <v>875</v>
      </c>
      <c r="CS47">
        <f t="shared" si="41"/>
        <v>1000</v>
      </c>
      <c r="CT47">
        <f t="shared" si="41"/>
        <v>1125</v>
      </c>
      <c r="CU47">
        <f t="shared" si="41"/>
        <v>1250</v>
      </c>
      <c r="CV47">
        <f t="shared" si="26"/>
        <v>1.5</v>
      </c>
      <c r="CW47">
        <f t="shared" si="26"/>
        <v>2</v>
      </c>
      <c r="CX47">
        <f t="shared" si="26"/>
        <v>2.5</v>
      </c>
      <c r="CY47">
        <f t="shared" si="26"/>
        <v>3</v>
      </c>
      <c r="CZ47">
        <f t="shared" si="26"/>
        <v>3.5</v>
      </c>
      <c r="DA47">
        <f t="shared" si="26"/>
        <v>4</v>
      </c>
      <c r="DB47">
        <f t="shared" si="26"/>
        <v>4.5</v>
      </c>
      <c r="DC47">
        <f t="shared" si="26"/>
        <v>5</v>
      </c>
      <c r="DD47" s="11">
        <f t="shared" si="27"/>
        <v>2.6666666666666668E-2</v>
      </c>
      <c r="DE47" s="11">
        <f t="shared" si="27"/>
        <v>0.02</v>
      </c>
      <c r="DF47" s="11">
        <f t="shared" si="27"/>
        <v>1.6E-2</v>
      </c>
      <c r="DG47" s="11">
        <f t="shared" si="27"/>
        <v>1.3333333333333334E-2</v>
      </c>
      <c r="DH47" s="11">
        <f t="shared" si="27"/>
        <v>1.1428571428571429E-2</v>
      </c>
      <c r="DI47" s="11">
        <f t="shared" si="27"/>
        <v>0.01</v>
      </c>
      <c r="DJ47" s="11">
        <f t="shared" si="27"/>
        <v>8.8888888888888889E-3</v>
      </c>
      <c r="DK47" s="11">
        <f t="shared" si="27"/>
        <v>8.0000000000000002E-3</v>
      </c>
      <c r="DL47">
        <f t="shared" si="23"/>
        <v>10</v>
      </c>
      <c r="DM47">
        <f>ABS('2000 250 200 15 PP'!E47+'2000 250 200 15 PP'!F47)</f>
        <v>6.0185992400000001E-5</v>
      </c>
      <c r="DN47">
        <f>ABS('2000 250 200 15 PP'!F47+'2000 250 200 15 PP'!G47)</f>
        <v>2.4893793829999999E-5</v>
      </c>
      <c r="DO47">
        <f>ABS('2000 250 200 15 PP'!G47+'2000 250 200 15 PP'!H47)</f>
        <v>1.2974160369999999E-5</v>
      </c>
      <c r="DP47">
        <f>ABS('2000 250 200 15 PP'!H47+'2000 250 200 15 PP'!I47)</f>
        <v>7.6761367900000008E-6</v>
      </c>
      <c r="DQ47">
        <f>ABS('2000 250 200 15 PP'!I47+'2000 250 200 15 PP'!J47)</f>
        <v>4.9297669200000001E-6</v>
      </c>
      <c r="DR47">
        <f>ABS('2000 250 200 15 PP'!J47+'2000 250 200 15 PP'!K47)</f>
        <v>3.3565017800000001E-6</v>
      </c>
      <c r="DS47">
        <f>ABS('2000 250 200 15 PP'!K47+'2000 250 200 15 PP'!L47)</f>
        <v>2.3885002400000001E-6</v>
      </c>
      <c r="DT47">
        <f>ABS('2000 250 200 15 PP'!L47+'2000 250 200 15 PP'!M47)</f>
        <v>1.759724691E-6</v>
      </c>
    </row>
    <row r="48" spans="1:124">
      <c r="A48">
        <f>'2000 250 200 15'!A49</f>
        <v>45</v>
      </c>
      <c r="B48">
        <f t="shared" si="7"/>
        <v>-450</v>
      </c>
      <c r="C48">
        <f>'2000 250 200 15'!B49</f>
        <v>0.18099999999999999</v>
      </c>
      <c r="D48">
        <f t="shared" si="8"/>
        <v>-0.74232142513081545</v>
      </c>
      <c r="E48">
        <f>ABS('2000 250 200 15'!C182)</f>
        <v>4.3074014E-5</v>
      </c>
      <c r="F48">
        <f>ABS('2000 250 200 15'!C315)</f>
        <v>1.6556851700000001E-5</v>
      </c>
      <c r="G48">
        <f>ABS('2000 250 200 15'!C448)</f>
        <v>8.2191047699999999E-6</v>
      </c>
      <c r="H48">
        <f>ABS('2000 250 200 15'!C581)</f>
        <v>4.7018913099999999E-6</v>
      </c>
      <c r="I48">
        <f>ABS('2000 250 200 15'!C714)</f>
        <v>2.9452744100000001E-6</v>
      </c>
      <c r="J48">
        <f>ABS('2000 250 200 15'!C847)</f>
        <v>1.9668644199999999E-6</v>
      </c>
      <c r="K48">
        <f>ABS('2000 250 200 15'!C980)</f>
        <v>1.3780595799999999E-6</v>
      </c>
      <c r="L48">
        <f>ABS('2000 250 200 15'!C1113)</f>
        <v>1.00242255E-6</v>
      </c>
      <c r="M48">
        <f>ABS('2000 250 200 15'!C1246)</f>
        <v>7.5152478200000003E-7</v>
      </c>
      <c r="N48">
        <f>ABS('2000 250 200 15 PP'!E48-'2000 250 200 15 PP'!F48)</f>
        <v>2.6517162299999998E-5</v>
      </c>
      <c r="O48">
        <f>ABS('2000 250 200 15 PP'!F48-'2000 250 200 15 PP'!G48)</f>
        <v>8.3377469300000013E-6</v>
      </c>
      <c r="P48">
        <f>ABS('2000 250 200 15 PP'!G48-'2000 250 200 15 PP'!H48)</f>
        <v>3.5172134600000001E-6</v>
      </c>
      <c r="Q48">
        <f>ABS('2000 250 200 15 PP'!H48-'2000 250 200 15 PP'!I48)</f>
        <v>1.7566168999999997E-6</v>
      </c>
      <c r="R48">
        <f>ABS('2000 250 200 15 PP'!I48-'2000 250 200 15 PP'!J48)</f>
        <v>9.7840999000000027E-7</v>
      </c>
      <c r="S48">
        <f>ABS('2000 250 200 15 PP'!J48-'2000 250 200 15 PP'!K48)</f>
        <v>5.8880483999999996E-7</v>
      </c>
      <c r="T48">
        <f>ABS('2000 250 200 15 PP'!K48-'2000 250 200 15 PP'!L48)</f>
        <v>3.7563702999999991E-7</v>
      </c>
      <c r="U48">
        <f>ABS('2000 250 200 15 PP'!L48-'2000 250 200 15 PP'!M48)</f>
        <v>2.5089776799999995E-7</v>
      </c>
      <c r="V48">
        <f>ABS('2000 250 200 15 PP'!E48-2*'2000 250 200 15 PP'!F48+'2000 250 200 15 PP'!G48)</f>
        <v>1.8179415369999995E-5</v>
      </c>
      <c r="W48">
        <f>ABS('2000 250 200 15 PP'!F48-2*'2000 250 200 15 PP'!G48+'2000 250 200 15 PP'!H48)</f>
        <v>4.8205334700000012E-6</v>
      </c>
      <c r="X48">
        <f>ABS('2000 250 200 15 PP'!G48-2*'2000 250 200 15 PP'!H48+'2000 250 200 15 PP'!I48)</f>
        <v>1.7605965600000004E-6</v>
      </c>
      <c r="Y48">
        <f>ABS('2000 250 200 15 PP'!H48-2*'2000 250 200 15 PP'!I48+'2000 250 200 15 PP'!J48)</f>
        <v>7.7820690999999946E-7</v>
      </c>
      <c r="Z48">
        <f>ABS('2000 250 200 15 PP'!I48-2*'2000 250 200 15 PP'!J48+'2000 250 200 15 PP'!K48)</f>
        <v>3.8960515000000031E-7</v>
      </c>
      <c r="AA48">
        <f>ABS('2000 250 200 15 PP'!J48-2*'2000 250 200 15 PP'!K48+'2000 250 200 15 PP'!L48)</f>
        <v>2.1316781000000005E-7</v>
      </c>
      <c r="AB48">
        <f>ABS('2000 250 200 15 PP'!K48-2*'2000 250 200 15 PP'!L48+'2000 250 200 15 PP'!M48)</f>
        <v>1.2473926199999996E-7</v>
      </c>
      <c r="AC48">
        <f>ABS('2000 250 200 15 PP'!E48-3*'2000 250 200 15 PP'!F48+3*'2000 250 200 15 PP'!G48-'2000 250 200 15 PP'!H48)</f>
        <v>1.3358881900000001E-5</v>
      </c>
      <c r="AD48">
        <f>ABS('2000 250 200 15 PP'!F48-3*'2000 250 200 15 PP'!G48+3*'2000 250 200 15 PP'!H48-'2000 250 200 15 PP'!I48)</f>
        <v>3.0599369099999991E-6</v>
      </c>
      <c r="AE48">
        <f>ABS('2000 250 200 15 PP'!G48-3*'2000 250 200 15 PP'!H48+3*'2000 250 200 15 PP'!I48-'2000 250 200 15 PP'!J48)</f>
        <v>9.8238965000000047E-7</v>
      </c>
      <c r="AF48">
        <f>ABS('2000 250 200 15 PP'!H48-3*'2000 250 200 15 PP'!I48+3*'2000 250 200 15 PP'!J48-'2000 250 200 15 PP'!K48)</f>
        <v>3.8860175999999958E-7</v>
      </c>
      <c r="AG48">
        <f>ABS('2000 250 200 15 PP'!I48-3*'2000 250 200 15 PP'!J48+3*'2000 250 200 15 PP'!K48-'2000 250 200 15 PP'!L48)</f>
        <v>1.7643734000000026E-7</v>
      </c>
      <c r="AH48">
        <f>ABS('2000 250 200 15 PP'!J48-3*'2000 250 200 15 PP'!K48+3*'2000 250 200 15 PP'!L48-'2000 250 200 15 PP'!M48)</f>
        <v>8.8428548000000297E-8</v>
      </c>
      <c r="AI48">
        <f>ABS('2000 250 200 15 PP'!E48-4*'2000 250 200 15 PP'!F48+6*'2000 250 200 15 PP'!G48-4*'2000 250 200 15 PP'!H48+'2000 250 200 15 PP'!I48)</f>
        <v>1.0298944989999999E-5</v>
      </c>
      <c r="AJ48">
        <f>ABS('2000 250 200 15 PP'!F48-4*'2000 250 200 15 PP'!G48+6*'2000 250 200 15 PP'!H48-4*'2000 250 200 15 PP'!I48+'2000 250 200 15 PP'!J48)</f>
        <v>2.0775472599999999E-6</v>
      </c>
      <c r="AK48">
        <f>ABS('2000 250 200 15 PP'!G48-4*'2000 250 200 15 PP'!H48+6*'2000 250 200 15 PP'!I48-4*'2000 250 200 15 PP'!J48+'2000 250 200 15 PP'!K48)</f>
        <v>5.9378789000000089E-7</v>
      </c>
      <c r="AL48">
        <f>ABS('2000 250 200 15 PP'!H48-4*'2000 250 200 15 PP'!I48+6*'2000 250 200 15 PP'!J48-4*'2000 250 200 15 PP'!K48+'2000 250 200 15 PP'!L48)</f>
        <v>2.121644199999989E-7</v>
      </c>
      <c r="AM48">
        <f>ABS('2000 250 200 15 PP'!I48-4*'2000 250 200 15 PP'!J48+6*'2000 250 200 15 PP'!K48-4*'2000 250 200 15 PP'!L48+'2000 250 200 15 PP'!M48)</f>
        <v>8.80087920000006E-8</v>
      </c>
      <c r="AN48">
        <f>ABS('2000 250 200 15 PP'!E48-5*'2000 250 200 15 PP'!F48+10*'2000 250 200 15 PP'!G48-10*'2000 250 200 15 PP'!H48+5*'2000 250 200 15 PP'!I48-'2000 250 200 15 PP'!J48)</f>
        <v>8.2213977299999879E-6</v>
      </c>
      <c r="AO48">
        <f>ABS('2000 250 200 15 PP'!F48-5*'2000 250 200 15 PP'!G48+10*'2000 250 200 15 PP'!H48-10*'2000 250 200 15 PP'!I48+5*'2000 250 200 15 PP'!J48-'2000 250 200 15 PP'!K48)</f>
        <v>1.4837593699999999E-6</v>
      </c>
      <c r="AP48">
        <f>ABS('2000 250 200 15 PP'!G48-5*'2000 250 200 15 PP'!H48+10*'2000 250 200 15 PP'!I48-10*'2000 250 200 15 PP'!J48+5*'2000 250 200 15 PP'!K48-'2000 250 200 15 PP'!L48)</f>
        <v>3.8162347000000369E-7</v>
      </c>
      <c r="AQ48">
        <f>ABS('2000 250 200 15 PP'!H48-5*'2000 250 200 15 PP'!I48+10*'2000 250 200 15 PP'!J48-10*'2000 250 200 15 PP'!K48+5*'2000 250 200 15 PP'!L48-'2000 250 200 15 PP'!M48)</f>
        <v>1.2415562799999978E-7</v>
      </c>
      <c r="AR48">
        <f>ABS('2000 250 200 15 PP'!E48-6*'2000 250 200 15 PP'!F48+15*'2000 250 200 15 PP'!G48-20*'2000 250 200 15 PP'!H48+15*I48-6*'2000 250 200 15 PP'!J48+'2000 250 200 15 PP'!K48)</f>
        <v>6.7376383599999999E-6</v>
      </c>
      <c r="AS48">
        <f>ABS('2000 250 200 15 PP'!F48-6*'2000 250 200 15 PP'!G48+15*'2000 250 200 15 PP'!H48-20*'2000 250 200 15 PP'!I48+15*J48-6*'2000 250 200 15 PP'!K48+'2000 250 200 15 PP'!L48)</f>
        <v>1.1021358999999894E-6</v>
      </c>
      <c r="AT48">
        <f>ABS('2000 250 200 15 PP'!G48-6*'2000 250 200 15 PP'!H48+15*'2000 250 200 15 PP'!I48-20*'2000 250 200 15 PP'!J48+15*K48-6*'2000 250 200 15 PP'!L48+'2000 250 200 15 PP'!M48)</f>
        <v>2.5746784199999904E-7</v>
      </c>
      <c r="AU48">
        <f>ABS('2000 250 200 15 PP'!E48-7*'2000 250 200 15 PP'!F48+21*'2000 250 200 15 PP'!G48-35*'2000 250 200 15 PP'!H48+35*'2000 250 200 15 PP'!I48-21*'2000 250 200 15 PP'!J48+7*'2000 250 200 15 PP'!K48-'2000 250 200 15 PP'!L48)</f>
        <v>5.6355024599999946E-6</v>
      </c>
      <c r="AV48">
        <f>ABS('2000 250 200 15 PP'!F48-7*'2000 250 200 15 PP'!G48+21*'2000 250 200 15 PP'!H48-35*'2000 250 200 15 PP'!I48+35*'2000 250 200 15 PP'!J48-21*'2000 250 200 15 PP'!K48+7*'2000 250 200 15 PP'!L48-'2000 250 200 15 PP'!M48)</f>
        <v>8.4466805799998507E-7</v>
      </c>
      <c r="AW48">
        <f>ABS('2000 250 200 15 PP'!E48-8*'2000 250 200 15 PP'!F48+28*'2000 250 200 15 PP'!G48-56*'2000 250 200 15 PP'!H48+70*'2000 250 200 15 PP'!I48-56*'2000 250 200 15 PP'!J48+28*'2000 250 200 15 PP'!K48-8*'2000 250 200 15 PP'!L48+'2000 250 200 15 PP'!M48)</f>
        <v>4.7908344020000398E-6</v>
      </c>
      <c r="AX48">
        <f t="shared" si="35"/>
        <v>0.44468853485050103</v>
      </c>
      <c r="AY48">
        <f t="shared" si="35"/>
        <v>0.33652573373285394</v>
      </c>
      <c r="AZ48">
        <f t="shared" si="35"/>
        <v>0.27220915773236581</v>
      </c>
      <c r="BA48">
        <f t="shared" si="35"/>
        <v>0.22970822973089691</v>
      </c>
      <c r="BB48">
        <f t="shared" si="35"/>
        <v>0.19918207197739163</v>
      </c>
      <c r="BC48">
        <f t="shared" si="35"/>
        <v>0.17602936270001948</v>
      </c>
      <c r="BD48">
        <f t="shared" si="35"/>
        <v>0.15779871869905612</v>
      </c>
      <c r="BE48">
        <f t="shared" si="35"/>
        <v>0.14304749260281663</v>
      </c>
      <c r="BF48">
        <f t="shared" si="36"/>
        <v>0.26793549420980306</v>
      </c>
      <c r="BG48">
        <f t="shared" si="36"/>
        <v>0.16353071316389031</v>
      </c>
      <c r="BH48">
        <f t="shared" si="36"/>
        <v>0.11096473875884366</v>
      </c>
      <c r="BI48">
        <f t="shared" si="36"/>
        <v>8.0944920981909835E-2</v>
      </c>
      <c r="BJ48">
        <f t="shared" si="36"/>
        <v>6.1938451636217993E-2</v>
      </c>
      <c r="BK48">
        <f t="shared" si="36"/>
        <v>4.9034004431967836E-2</v>
      </c>
      <c r="BL48">
        <f t="shared" si="36"/>
        <v>3.9827262680063966E-2</v>
      </c>
      <c r="BM48">
        <f t="shared" si="37"/>
        <v>0.18412872629662239</v>
      </c>
      <c r="BN48">
        <f t="shared" si="37"/>
        <v>9.4375146602746054E-2</v>
      </c>
      <c r="BO48">
        <f t="shared" si="37"/>
        <v>5.5087883031105296E-2</v>
      </c>
      <c r="BP48">
        <f t="shared" si="37"/>
        <v>3.5352855544195795E-2</v>
      </c>
      <c r="BQ48">
        <f t="shared" si="37"/>
        <v>2.4193954542236388E-2</v>
      </c>
      <c r="BR48">
        <f t="shared" si="37"/>
        <v>1.7342769064406804E-2</v>
      </c>
      <c r="BS48">
        <f t="shared" si="38"/>
        <v>0.13641504181140246</v>
      </c>
      <c r="BT48">
        <f t="shared" si="38"/>
        <v>6.0411400666142909E-2</v>
      </c>
      <c r="BU48">
        <f t="shared" si="38"/>
        <v>3.0908431555835069E-2</v>
      </c>
      <c r="BV48">
        <f t="shared" si="38"/>
        <v>1.7688457456553078E-2</v>
      </c>
      <c r="BW48">
        <f t="shared" si="38"/>
        <v>1.094072569328153E-2</v>
      </c>
      <c r="BX48">
        <f t="shared" si="39"/>
        <v>0.10613185047582821</v>
      </c>
      <c r="BY48">
        <f t="shared" si="39"/>
        <v>4.1482818550341395E-2</v>
      </c>
      <c r="BZ48">
        <f t="shared" si="39"/>
        <v>1.8879524097286632E-2</v>
      </c>
      <c r="CA48">
        <f t="shared" si="39"/>
        <v>9.7407239201864962E-3</v>
      </c>
      <c r="CB48">
        <f t="shared" si="40"/>
        <v>8.5457411231556979E-2</v>
      </c>
      <c r="CC48">
        <f t="shared" si="40"/>
        <v>2.9973398157991209E-2</v>
      </c>
      <c r="CD48">
        <f t="shared" si="40"/>
        <v>1.2280758422049991E-2</v>
      </c>
      <c r="CE48">
        <f t="shared" si="15"/>
        <v>7.0580987772831463E-2</v>
      </c>
      <c r="CF48">
        <f t="shared" si="15"/>
        <v>2.2511278818507788E-2</v>
      </c>
      <c r="CG48">
        <f t="shared" si="16"/>
        <v>5.9442577235507631E-2</v>
      </c>
      <c r="CH48" s="7">
        <v>250</v>
      </c>
      <c r="CI48" s="8">
        <v>250</v>
      </c>
      <c r="CJ48" s="8">
        <v>240</v>
      </c>
      <c r="CK48" s="8">
        <f t="shared" si="17"/>
        <v>1</v>
      </c>
      <c r="CL48" s="8">
        <f t="shared" si="18"/>
        <v>1</v>
      </c>
      <c r="CM48">
        <f t="shared" si="19"/>
        <v>0.04</v>
      </c>
      <c r="CN48">
        <f t="shared" si="24"/>
        <v>375</v>
      </c>
      <c r="CO48">
        <f t="shared" si="41"/>
        <v>500</v>
      </c>
      <c r="CP48">
        <f t="shared" si="41"/>
        <v>625</v>
      </c>
      <c r="CQ48">
        <f t="shared" si="41"/>
        <v>750</v>
      </c>
      <c r="CR48">
        <f t="shared" si="41"/>
        <v>875</v>
      </c>
      <c r="CS48">
        <f t="shared" si="41"/>
        <v>1000</v>
      </c>
      <c r="CT48">
        <f t="shared" si="41"/>
        <v>1125</v>
      </c>
      <c r="CU48">
        <f t="shared" si="41"/>
        <v>1250</v>
      </c>
      <c r="CV48">
        <f t="shared" si="26"/>
        <v>1.5</v>
      </c>
      <c r="CW48">
        <f t="shared" si="26"/>
        <v>2</v>
      </c>
      <c r="CX48">
        <f t="shared" si="26"/>
        <v>2.5</v>
      </c>
      <c r="CY48">
        <f t="shared" si="26"/>
        <v>3</v>
      </c>
      <c r="CZ48">
        <f t="shared" si="26"/>
        <v>3.5</v>
      </c>
      <c r="DA48">
        <f t="shared" si="26"/>
        <v>4</v>
      </c>
      <c r="DB48">
        <f t="shared" si="26"/>
        <v>4.5</v>
      </c>
      <c r="DC48">
        <f t="shared" si="26"/>
        <v>5</v>
      </c>
      <c r="DD48" s="11">
        <f t="shared" si="27"/>
        <v>2.6666666666666668E-2</v>
      </c>
      <c r="DE48" s="11">
        <f t="shared" si="27"/>
        <v>0.02</v>
      </c>
      <c r="DF48" s="11">
        <f t="shared" si="27"/>
        <v>1.6E-2</v>
      </c>
      <c r="DG48" s="11">
        <f t="shared" si="27"/>
        <v>1.3333333333333334E-2</v>
      </c>
      <c r="DH48" s="11">
        <f t="shared" si="27"/>
        <v>1.1428571428571429E-2</v>
      </c>
      <c r="DI48" s="11">
        <f t="shared" si="27"/>
        <v>0.01</v>
      </c>
      <c r="DJ48" s="11">
        <f t="shared" si="27"/>
        <v>8.8888888888888889E-3</v>
      </c>
      <c r="DK48" s="11">
        <f t="shared" si="27"/>
        <v>8.0000000000000002E-3</v>
      </c>
      <c r="DL48">
        <f t="shared" si="23"/>
        <v>10</v>
      </c>
      <c r="DM48">
        <f>ABS('2000 250 200 15 PP'!E48+'2000 250 200 15 PP'!F48)</f>
        <v>5.9630865700000004E-5</v>
      </c>
      <c r="DN48">
        <f>ABS('2000 250 200 15 PP'!F48+'2000 250 200 15 PP'!G48)</f>
        <v>2.4775956470000003E-5</v>
      </c>
      <c r="DO48">
        <f>ABS('2000 250 200 15 PP'!G48+'2000 250 200 15 PP'!H48)</f>
        <v>1.292099608E-5</v>
      </c>
      <c r="DP48">
        <f>ABS('2000 250 200 15 PP'!H48+'2000 250 200 15 PP'!I48)</f>
        <v>7.6471657200000004E-6</v>
      </c>
      <c r="DQ48">
        <f>ABS('2000 250 200 15 PP'!I48+'2000 250 200 15 PP'!J48)</f>
        <v>4.9121388299999996E-6</v>
      </c>
      <c r="DR48">
        <f>ABS('2000 250 200 15 PP'!J48+'2000 250 200 15 PP'!K48)</f>
        <v>3.3449239999999998E-6</v>
      </c>
      <c r="DS48">
        <f>ABS('2000 250 200 15 PP'!K48+'2000 250 200 15 PP'!L48)</f>
        <v>2.3804821299999997E-6</v>
      </c>
      <c r="DT48">
        <f>ABS('2000 250 200 15 PP'!L48+'2000 250 200 15 PP'!M48)</f>
        <v>1.753947332E-6</v>
      </c>
    </row>
    <row r="49" spans="1:124">
      <c r="A49">
        <f>'2000 250 200 15'!A50</f>
        <v>46</v>
      </c>
      <c r="B49">
        <f t="shared" si="7"/>
        <v>-460</v>
      </c>
      <c r="C49">
        <f>'2000 250 200 15'!B50</f>
        <v>0.20319999999999999</v>
      </c>
      <c r="D49">
        <f t="shared" si="8"/>
        <v>-0.69207629638811841</v>
      </c>
      <c r="E49">
        <f>ABS('2000 250 200 15'!C183)</f>
        <v>4.2521000300000003E-5</v>
      </c>
      <c r="F49">
        <f>ABS('2000 250 200 15'!C316)</f>
        <v>1.6463329699999999E-5</v>
      </c>
      <c r="G49">
        <f>ABS('2000 250 200 15'!C449)</f>
        <v>8.1801044399999998E-6</v>
      </c>
      <c r="H49">
        <f>ABS('2000 250 200 15'!C582)</f>
        <v>4.68155179E-6</v>
      </c>
      <c r="I49">
        <f>ABS('2000 250 200 15'!C715)</f>
        <v>2.9332797200000001E-6</v>
      </c>
      <c r="J49">
        <f>ABS('2000 250 200 15'!C848)</f>
        <v>1.9591819800000001E-6</v>
      </c>
      <c r="K49">
        <f>ABS('2000 250 200 15'!C981)</f>
        <v>1.3728387E-6</v>
      </c>
      <c r="L49">
        <f>ABS('2000 250 200 15'!C1114)</f>
        <v>9.9871190499999995E-7</v>
      </c>
      <c r="M49">
        <f>ABS('2000 250 200 15'!C1247)</f>
        <v>7.4879242599999998E-7</v>
      </c>
      <c r="N49">
        <f>ABS('2000 250 200 15 PP'!E49-'2000 250 200 15 PP'!F49)</f>
        <v>2.6057670600000004E-5</v>
      </c>
      <c r="O49">
        <f>ABS('2000 250 200 15 PP'!F49-'2000 250 200 15 PP'!G49)</f>
        <v>8.2832252599999995E-6</v>
      </c>
      <c r="P49">
        <f>ABS('2000 250 200 15 PP'!G49-'2000 250 200 15 PP'!H49)</f>
        <v>3.4985526499999998E-6</v>
      </c>
      <c r="Q49">
        <f>ABS('2000 250 200 15 PP'!H49-'2000 250 200 15 PP'!I49)</f>
        <v>1.74827207E-6</v>
      </c>
      <c r="R49">
        <f>ABS('2000 250 200 15 PP'!I49-'2000 250 200 15 PP'!J49)</f>
        <v>9.7409773999999998E-7</v>
      </c>
      <c r="S49">
        <f>ABS('2000 250 200 15 PP'!J49-'2000 250 200 15 PP'!K49)</f>
        <v>5.8634328000000009E-7</v>
      </c>
      <c r="T49">
        <f>ABS('2000 250 200 15 PP'!K49-'2000 250 200 15 PP'!L49)</f>
        <v>3.7412679500000005E-7</v>
      </c>
      <c r="U49">
        <f>ABS('2000 250 200 15 PP'!L49-'2000 250 200 15 PP'!M49)</f>
        <v>2.4991947899999997E-7</v>
      </c>
      <c r="V49">
        <f>ABS('2000 250 200 15 PP'!E49-2*'2000 250 200 15 PP'!F49+'2000 250 200 15 PP'!G49)</f>
        <v>1.7774445340000004E-5</v>
      </c>
      <c r="W49">
        <f>ABS('2000 250 200 15 PP'!F49-2*'2000 250 200 15 PP'!G49+'2000 250 200 15 PP'!H49)</f>
        <v>4.7846726099999996E-6</v>
      </c>
      <c r="X49">
        <f>ABS('2000 250 200 15 PP'!G49-2*'2000 250 200 15 PP'!H49+'2000 250 200 15 PP'!I49)</f>
        <v>1.7502805799999999E-6</v>
      </c>
      <c r="Y49">
        <f>ABS('2000 250 200 15 PP'!H49-2*'2000 250 200 15 PP'!I49+'2000 250 200 15 PP'!J49)</f>
        <v>7.7417432999999999E-7</v>
      </c>
      <c r="Z49">
        <f>ABS('2000 250 200 15 PP'!I49-2*'2000 250 200 15 PP'!J49+'2000 250 200 15 PP'!K49)</f>
        <v>3.8775445999999989E-7</v>
      </c>
      <c r="AA49">
        <f>ABS('2000 250 200 15 PP'!J49-2*'2000 250 200 15 PP'!K49+'2000 250 200 15 PP'!L49)</f>
        <v>2.1221648500000004E-7</v>
      </c>
      <c r="AB49">
        <f>ABS('2000 250 200 15 PP'!K49-2*'2000 250 200 15 PP'!L49+'2000 250 200 15 PP'!M49)</f>
        <v>1.2420731600000008E-7</v>
      </c>
      <c r="AC49">
        <f>ABS('2000 250 200 15 PP'!E49-3*'2000 250 200 15 PP'!F49+3*'2000 250 200 15 PP'!G49-'2000 250 200 15 PP'!H49)</f>
        <v>1.2989772730000008E-5</v>
      </c>
      <c r="AD49">
        <f>ABS('2000 250 200 15 PP'!F49-3*'2000 250 200 15 PP'!G49+3*'2000 250 200 15 PP'!H49-'2000 250 200 15 PP'!I49)</f>
        <v>3.0343920299999998E-6</v>
      </c>
      <c r="AE49">
        <f>ABS('2000 250 200 15 PP'!G49-3*'2000 250 200 15 PP'!H49+3*'2000 250 200 15 PP'!I49-'2000 250 200 15 PP'!J49)</f>
        <v>9.7610625000000029E-7</v>
      </c>
      <c r="AF49">
        <f>ABS('2000 250 200 15 PP'!H49-3*'2000 250 200 15 PP'!I49+3*'2000 250 200 15 PP'!J49-'2000 250 200 15 PP'!K49)</f>
        <v>3.8641986999999968E-7</v>
      </c>
      <c r="AG49">
        <f>ABS('2000 250 200 15 PP'!I49-3*'2000 250 200 15 PP'!J49+3*'2000 250 200 15 PP'!K49-'2000 250 200 15 PP'!L49)</f>
        <v>1.7553797499999985E-7</v>
      </c>
      <c r="AH49">
        <f>ABS('2000 250 200 15 PP'!J49-3*'2000 250 200 15 PP'!K49+3*'2000 250 200 15 PP'!L49-'2000 250 200 15 PP'!M49)</f>
        <v>8.8009169000000167E-8</v>
      </c>
      <c r="AI49">
        <f>ABS('2000 250 200 15 PP'!E49-4*'2000 250 200 15 PP'!F49+6*'2000 250 200 15 PP'!G49-4*'2000 250 200 15 PP'!H49+'2000 250 200 15 PP'!I49)</f>
        <v>9.9553807000000045E-6</v>
      </c>
      <c r="AJ49">
        <f>ABS('2000 250 200 15 PP'!F49-4*'2000 250 200 15 PP'!G49+6*'2000 250 200 15 PP'!H49-4*'2000 250 200 15 PP'!I49+'2000 250 200 15 PP'!J49)</f>
        <v>2.0582857799999999E-6</v>
      </c>
      <c r="AK49">
        <f>ABS('2000 250 200 15 PP'!G49-4*'2000 250 200 15 PP'!H49+6*'2000 250 200 15 PP'!I49-4*'2000 250 200 15 PP'!J49+'2000 250 200 15 PP'!K49)</f>
        <v>5.8968638000000061E-7</v>
      </c>
      <c r="AL49">
        <f>ABS('2000 250 200 15 PP'!H49-4*'2000 250 200 15 PP'!I49+6*'2000 250 200 15 PP'!J49-4*'2000 250 200 15 PP'!K49+'2000 250 200 15 PP'!L49)</f>
        <v>2.1088189500000025E-7</v>
      </c>
      <c r="AM49">
        <f>ABS('2000 250 200 15 PP'!I49-4*'2000 250 200 15 PP'!J49+6*'2000 250 200 15 PP'!K49-4*'2000 250 200 15 PP'!L49+'2000 250 200 15 PP'!M49)</f>
        <v>8.7528805999999471E-8</v>
      </c>
      <c r="AN49">
        <f>ABS('2000 250 200 15 PP'!E49-5*'2000 250 200 15 PP'!F49+10*'2000 250 200 15 PP'!G49-10*'2000 250 200 15 PP'!H49+5*'2000 250 200 15 PP'!I49-'2000 250 200 15 PP'!J49)</f>
        <v>7.8970949200000038E-6</v>
      </c>
      <c r="AO49">
        <f>ABS('2000 250 200 15 PP'!F49-5*'2000 250 200 15 PP'!G49+10*'2000 250 200 15 PP'!H49-10*'2000 250 200 15 PP'!I49+5*'2000 250 200 15 PP'!J49-'2000 250 200 15 PP'!K49)</f>
        <v>1.4685994000000019E-6</v>
      </c>
      <c r="AP49">
        <f>ABS('2000 250 200 15 PP'!G49-5*'2000 250 200 15 PP'!H49+10*'2000 250 200 15 PP'!I49-10*'2000 250 200 15 PP'!J49+5*'2000 250 200 15 PP'!K49-'2000 250 200 15 PP'!L49)</f>
        <v>3.7880448499999528E-7</v>
      </c>
      <c r="AQ49">
        <f>ABS('2000 250 200 15 PP'!H49-5*'2000 250 200 15 PP'!I49+10*'2000 250 200 15 PP'!J49-10*'2000 250 200 15 PP'!K49+5*'2000 250 200 15 PP'!L49-'2000 250 200 15 PP'!M49)</f>
        <v>1.2335308900000226E-7</v>
      </c>
      <c r="AR49">
        <f>ABS('2000 250 200 15 PP'!E49-6*'2000 250 200 15 PP'!F49+15*'2000 250 200 15 PP'!G49-20*'2000 250 200 15 PP'!H49+15*I49-6*'2000 250 200 15 PP'!J49+'2000 250 200 15 PP'!K49)</f>
        <v>6.4284955200000104E-6</v>
      </c>
      <c r="AS49">
        <f>ABS('2000 250 200 15 PP'!F49-6*'2000 250 200 15 PP'!G49+15*'2000 250 200 15 PP'!H49-20*'2000 250 200 15 PP'!I49+15*J49-6*'2000 250 200 15 PP'!K49+'2000 250 200 15 PP'!L49)</f>
        <v>1.0897949150000032E-6</v>
      </c>
      <c r="AT49">
        <f>ABS('2000 250 200 15 PP'!G49-6*'2000 250 200 15 PP'!H49+15*'2000 250 200 15 PP'!I49-20*'2000 250 200 15 PP'!J49+15*K49-6*'2000 250 200 15 PP'!L49+'2000 250 200 15 PP'!M49)</f>
        <v>2.5545139599999747E-7</v>
      </c>
      <c r="AU49">
        <f>ABS('2000 250 200 15 PP'!E49-7*'2000 250 200 15 PP'!F49+21*'2000 250 200 15 PP'!G49-35*'2000 250 200 15 PP'!H49+35*'2000 250 200 15 PP'!I49-21*'2000 250 200 15 PP'!J49+7*'2000 250 200 15 PP'!K49-'2000 250 200 15 PP'!L49)</f>
        <v>5.3387006050000057E-6</v>
      </c>
      <c r="AV49">
        <f>ABS('2000 250 200 15 PP'!F49-7*'2000 250 200 15 PP'!G49+21*'2000 250 200 15 PP'!H49-35*'2000 250 200 15 PP'!I49+35*'2000 250 200 15 PP'!J49-21*'2000 250 200 15 PP'!K49+7*'2000 250 200 15 PP'!L49-'2000 250 200 15 PP'!M49)</f>
        <v>8.3434351900001567E-7</v>
      </c>
      <c r="AW49">
        <f>ABS('2000 250 200 15 PP'!E49-8*'2000 250 200 15 PP'!F49+28*'2000 250 200 15 PP'!G49-56*'2000 250 200 15 PP'!H49+70*'2000 250 200 15 PP'!I49-56*'2000 250 200 15 PP'!J49+28*'2000 250 200 15 PP'!K49-8*'2000 250 200 15 PP'!L49+'2000 250 200 15 PP'!M49)</f>
        <v>4.5043570860000034E-6</v>
      </c>
      <c r="AX49">
        <f t="shared" si="35"/>
        <v>0.44177276574981872</v>
      </c>
      <c r="AY49">
        <f t="shared" si="35"/>
        <v>0.33612301000513073</v>
      </c>
      <c r="AZ49">
        <f t="shared" si="35"/>
        <v>0.27201416267366679</v>
      </c>
      <c r="BA49">
        <f t="shared" si="35"/>
        <v>0.22958775485762523</v>
      </c>
      <c r="BB49">
        <f t="shared" si="35"/>
        <v>0.19910176098057136</v>
      </c>
      <c r="BC49">
        <f t="shared" si="35"/>
        <v>0.17597228118043975</v>
      </c>
      <c r="BD49">
        <f t="shared" si="35"/>
        <v>0.1577561930203889</v>
      </c>
      <c r="BE49">
        <f t="shared" si="35"/>
        <v>0.14301508417835215</v>
      </c>
      <c r="BF49">
        <f t="shared" si="36"/>
        <v>0.26464073565420176</v>
      </c>
      <c r="BG49">
        <f t="shared" si="36"/>
        <v>0.16316026958789404</v>
      </c>
      <c r="BH49">
        <f t="shared" si="36"/>
        <v>0.11081276844304012</v>
      </c>
      <c r="BI49">
        <f t="shared" si="36"/>
        <v>8.0862047124606665E-2</v>
      </c>
      <c r="BJ49">
        <f t="shared" si="36"/>
        <v>6.1889204865579923E-2</v>
      </c>
      <c r="BK49">
        <f t="shared" si="36"/>
        <v>4.9002444929302891E-2</v>
      </c>
      <c r="BL49">
        <f t="shared" si="36"/>
        <v>3.9805660712948741E-2</v>
      </c>
      <c r="BM49">
        <f t="shared" si="37"/>
        <v>0.18080025637640981</v>
      </c>
      <c r="BN49">
        <f t="shared" si="37"/>
        <v>9.4065566417083551E-2</v>
      </c>
      <c r="BO49">
        <f t="shared" si="37"/>
        <v>5.4979146463290406E-2</v>
      </c>
      <c r="BP49">
        <f t="shared" si="37"/>
        <v>3.5299633473903663E-2</v>
      </c>
      <c r="BQ49">
        <f t="shared" si="37"/>
        <v>2.4165429191133486E-2</v>
      </c>
      <c r="BR49">
        <f t="shared" si="37"/>
        <v>1.7326259602898169E-2</v>
      </c>
      <c r="BS49">
        <f t="shared" si="38"/>
        <v>0.13313022765771085</v>
      </c>
      <c r="BT49">
        <f t="shared" si="38"/>
        <v>6.0153106750002211E-2</v>
      </c>
      <c r="BU49">
        <f t="shared" si="38"/>
        <v>3.0830120620187793E-2</v>
      </c>
      <c r="BV49">
        <f t="shared" si="38"/>
        <v>1.7653573604637735E-2</v>
      </c>
      <c r="BW49">
        <f t="shared" si="38"/>
        <v>1.0923616503640397E-2</v>
      </c>
      <c r="BX49">
        <f t="shared" si="39"/>
        <v>0.10290923432806004</v>
      </c>
      <c r="BY49">
        <f t="shared" si="39"/>
        <v>4.126405127463334E-2</v>
      </c>
      <c r="BZ49">
        <f t="shared" si="39"/>
        <v>1.8821957856516754E-2</v>
      </c>
      <c r="CA49">
        <f t="shared" si="39"/>
        <v>9.7171596524756407E-3</v>
      </c>
      <c r="CB49">
        <f t="shared" si="40"/>
        <v>8.2299188726089115E-2</v>
      </c>
      <c r="CC49">
        <f t="shared" si="40"/>
        <v>2.9784770493047726E-2</v>
      </c>
      <c r="CD49">
        <f t="shared" si="40"/>
        <v>1.2237508622486602E-2</v>
      </c>
      <c r="CE49">
        <f t="shared" si="15"/>
        <v>6.7484524129248311E-2</v>
      </c>
      <c r="CF49">
        <f t="shared" si="15"/>
        <v>2.2345819188265541E-2</v>
      </c>
      <c r="CG49">
        <f t="shared" si="16"/>
        <v>5.6404023048630438E-2</v>
      </c>
      <c r="CH49" s="7">
        <v>250</v>
      </c>
      <c r="CI49" s="8">
        <v>250</v>
      </c>
      <c r="CJ49" s="8">
        <v>240</v>
      </c>
      <c r="CK49" s="8">
        <f t="shared" si="17"/>
        <v>1</v>
      </c>
      <c r="CL49" s="8">
        <f t="shared" si="18"/>
        <v>1</v>
      </c>
      <c r="CM49">
        <f t="shared" si="19"/>
        <v>0.04</v>
      </c>
      <c r="CN49">
        <f t="shared" si="24"/>
        <v>375</v>
      </c>
      <c r="CO49">
        <f t="shared" si="41"/>
        <v>500</v>
      </c>
      <c r="CP49">
        <f t="shared" si="41"/>
        <v>625</v>
      </c>
      <c r="CQ49">
        <f t="shared" si="41"/>
        <v>750</v>
      </c>
      <c r="CR49">
        <f t="shared" si="41"/>
        <v>875</v>
      </c>
      <c r="CS49">
        <f t="shared" si="41"/>
        <v>1000</v>
      </c>
      <c r="CT49">
        <f t="shared" si="41"/>
        <v>1125</v>
      </c>
      <c r="CU49">
        <f t="shared" si="41"/>
        <v>1250</v>
      </c>
      <c r="CV49">
        <f t="shared" ref="CV49:DC80" si="42">CN49/$CH49</f>
        <v>1.5</v>
      </c>
      <c r="CW49">
        <f t="shared" si="42"/>
        <v>2</v>
      </c>
      <c r="CX49">
        <f t="shared" si="42"/>
        <v>2.5</v>
      </c>
      <c r="CY49">
        <f t="shared" si="42"/>
        <v>3</v>
      </c>
      <c r="CZ49">
        <f t="shared" si="42"/>
        <v>3.5</v>
      </c>
      <c r="DA49">
        <f t="shared" si="42"/>
        <v>4</v>
      </c>
      <c r="DB49">
        <f t="shared" si="42"/>
        <v>4.5</v>
      </c>
      <c r="DC49">
        <f t="shared" si="42"/>
        <v>5</v>
      </c>
      <c r="DD49" s="11">
        <f t="shared" ref="DD49:DK80" si="43">($CI49-$CJ49)/CN49</f>
        <v>2.6666666666666668E-2</v>
      </c>
      <c r="DE49" s="11">
        <f t="shared" si="43"/>
        <v>0.02</v>
      </c>
      <c r="DF49" s="11">
        <f t="shared" si="43"/>
        <v>1.6E-2</v>
      </c>
      <c r="DG49" s="11">
        <f t="shared" si="43"/>
        <v>1.3333333333333334E-2</v>
      </c>
      <c r="DH49" s="11">
        <f t="shared" si="43"/>
        <v>1.1428571428571429E-2</v>
      </c>
      <c r="DI49" s="11">
        <f t="shared" si="43"/>
        <v>0.01</v>
      </c>
      <c r="DJ49" s="11">
        <f t="shared" si="43"/>
        <v>8.8888888888888889E-3</v>
      </c>
      <c r="DK49" s="11">
        <f t="shared" si="43"/>
        <v>8.0000000000000002E-3</v>
      </c>
      <c r="DL49">
        <f t="shared" si="23"/>
        <v>10</v>
      </c>
      <c r="DM49">
        <f>ABS('2000 250 200 15 PP'!E49+'2000 250 200 15 PP'!F49)</f>
        <v>5.8984329999999999E-5</v>
      </c>
      <c r="DN49">
        <f>ABS('2000 250 200 15 PP'!F49+'2000 250 200 15 PP'!G49)</f>
        <v>2.4643434139999999E-5</v>
      </c>
      <c r="DO49">
        <f>ABS('2000 250 200 15 PP'!G49+'2000 250 200 15 PP'!H49)</f>
        <v>1.286165623E-5</v>
      </c>
      <c r="DP49">
        <f>ABS('2000 250 200 15 PP'!H49+'2000 250 200 15 PP'!I49)</f>
        <v>7.6148315099999997E-6</v>
      </c>
      <c r="DQ49">
        <f>ABS('2000 250 200 15 PP'!I49+'2000 250 200 15 PP'!J49)</f>
        <v>4.8924617000000006E-6</v>
      </c>
      <c r="DR49">
        <f>ABS('2000 250 200 15 PP'!J49+'2000 250 200 15 PP'!K49)</f>
        <v>3.3320206800000001E-6</v>
      </c>
      <c r="DS49">
        <f>ABS('2000 250 200 15 PP'!K49+'2000 250 200 15 PP'!L49)</f>
        <v>2.3715506049999997E-6</v>
      </c>
      <c r="DT49">
        <f>ABS('2000 250 200 15 PP'!L49+'2000 250 200 15 PP'!M49)</f>
        <v>1.7475043309999999E-6</v>
      </c>
    </row>
    <row r="50" spans="1:124">
      <c r="A50">
        <f>'2000 250 200 15'!A51</f>
        <v>47</v>
      </c>
      <c r="B50">
        <f t="shared" si="7"/>
        <v>-470</v>
      </c>
      <c r="C50">
        <f>'2000 250 200 15'!B51</f>
        <v>0.2281</v>
      </c>
      <c r="D50">
        <f t="shared" si="8"/>
        <v>-0.64187471472335145</v>
      </c>
      <c r="E50">
        <f>ABS('2000 250 200 15'!C184)</f>
        <v>4.1880132200000003E-5</v>
      </c>
      <c r="F50">
        <f>ABS('2000 250 200 15'!C317)</f>
        <v>1.6358493700000001E-5</v>
      </c>
      <c r="G50">
        <f>ABS('2000 250 200 15'!C450)</f>
        <v>8.1370780499999993E-6</v>
      </c>
      <c r="H50">
        <f>ABS('2000 250 200 15'!C583)</f>
        <v>4.6591297100000004E-6</v>
      </c>
      <c r="I50">
        <f>ABS('2000 250 200 15'!C716)</f>
        <v>2.9200407899999999E-6</v>
      </c>
      <c r="J50">
        <f>ABS('2000 250 200 15'!C849)</f>
        <v>1.9507184799999999E-6</v>
      </c>
      <c r="K50">
        <f>ABS('2000 250 200 15'!C982)</f>
        <v>1.3670959E-6</v>
      </c>
      <c r="L50">
        <f>ABS('2000 250 200 15'!C1115)</f>
        <v>9.946265380000001E-7</v>
      </c>
      <c r="M50">
        <f>ABS('2000 250 200 15'!C1248)</f>
        <v>7.4577876799999998E-7</v>
      </c>
      <c r="N50">
        <f>ABS('2000 250 200 15 PP'!E50-'2000 250 200 15 PP'!F50)</f>
        <v>2.5521638500000002E-5</v>
      </c>
      <c r="O50">
        <f>ABS('2000 250 200 15 PP'!F50-'2000 250 200 15 PP'!G50)</f>
        <v>8.2214156500000021E-6</v>
      </c>
      <c r="P50">
        <f>ABS('2000 250 200 15 PP'!G50-'2000 250 200 15 PP'!H50)</f>
        <v>3.4779483399999989E-6</v>
      </c>
      <c r="Q50">
        <f>ABS('2000 250 200 15 PP'!H50-'2000 250 200 15 PP'!I50)</f>
        <v>1.7390889200000005E-6</v>
      </c>
      <c r="R50">
        <f>ABS('2000 250 200 15 PP'!I50-'2000 250 200 15 PP'!J50)</f>
        <v>9.6932231000000002E-7</v>
      </c>
      <c r="S50">
        <f>ABS('2000 250 200 15 PP'!J50-'2000 250 200 15 PP'!K50)</f>
        <v>5.8362257999999997E-7</v>
      </c>
      <c r="T50">
        <f>ABS('2000 250 200 15 PP'!K50-'2000 250 200 15 PP'!L50)</f>
        <v>3.7246936199999986E-7</v>
      </c>
      <c r="U50">
        <f>ABS('2000 250 200 15 PP'!L50-'2000 250 200 15 PP'!M50)</f>
        <v>2.4884777000000012E-7</v>
      </c>
      <c r="V50">
        <f>ABS('2000 250 200 15 PP'!E50-2*'2000 250 200 15 PP'!F50+'2000 250 200 15 PP'!G50)</f>
        <v>1.730022285E-5</v>
      </c>
      <c r="W50">
        <f>ABS('2000 250 200 15 PP'!F50-2*'2000 250 200 15 PP'!G50+'2000 250 200 15 PP'!H50)</f>
        <v>4.7434673100000032E-6</v>
      </c>
      <c r="X50">
        <f>ABS('2000 250 200 15 PP'!G50-2*'2000 250 200 15 PP'!H50+'2000 250 200 15 PP'!I50)</f>
        <v>1.7388594199999985E-6</v>
      </c>
      <c r="Y50">
        <f>ABS('2000 250 200 15 PP'!H50-2*'2000 250 200 15 PP'!I50+'2000 250 200 15 PP'!J50)</f>
        <v>7.6976661000000045E-7</v>
      </c>
      <c r="Z50">
        <f>ABS('2000 250 200 15 PP'!I50-2*'2000 250 200 15 PP'!J50+'2000 250 200 15 PP'!K50)</f>
        <v>3.8569973000000005E-7</v>
      </c>
      <c r="AA50">
        <f>ABS('2000 250 200 15 PP'!J50-2*'2000 250 200 15 PP'!K50+'2000 250 200 15 PP'!L50)</f>
        <v>2.1115321800000011E-7</v>
      </c>
      <c r="AB50">
        <f>ABS('2000 250 200 15 PP'!K50-2*'2000 250 200 15 PP'!L50+'2000 250 200 15 PP'!M50)</f>
        <v>1.2362159199999973E-7</v>
      </c>
      <c r="AC50">
        <f>ABS('2000 250 200 15 PP'!E50-3*'2000 250 200 15 PP'!F50+3*'2000 250 200 15 PP'!G50-'2000 250 200 15 PP'!H50)</f>
        <v>1.2556755539999992E-5</v>
      </c>
      <c r="AD50">
        <f>ABS('2000 250 200 15 PP'!F50-3*'2000 250 200 15 PP'!G50+3*'2000 250 200 15 PP'!H50-'2000 250 200 15 PP'!I50)</f>
        <v>3.0046078900000038E-6</v>
      </c>
      <c r="AE50">
        <f>ABS('2000 250 200 15 PP'!G50-3*'2000 250 200 15 PP'!H50+3*'2000 250 200 15 PP'!I50-'2000 250 200 15 PP'!J50)</f>
        <v>9.6909280999999887E-7</v>
      </c>
      <c r="AF50">
        <f>ABS('2000 250 200 15 PP'!H50-3*'2000 250 200 15 PP'!I50+3*'2000 250 200 15 PP'!J50-'2000 250 200 15 PP'!K50)</f>
        <v>3.8406688000000041E-7</v>
      </c>
      <c r="AG50">
        <f>ABS('2000 250 200 15 PP'!I50-3*'2000 250 200 15 PP'!J50+3*'2000 250 200 15 PP'!K50-'2000 250 200 15 PP'!L50)</f>
        <v>1.7454651199999993E-7</v>
      </c>
      <c r="AH50">
        <f>ABS('2000 250 200 15 PP'!J50-3*'2000 250 200 15 PP'!K50+3*'2000 250 200 15 PP'!L50-'2000 250 200 15 PP'!M50)</f>
        <v>8.7531626000000383E-8</v>
      </c>
      <c r="AI50">
        <f>ABS('2000 250 200 15 PP'!E50-4*'2000 250 200 15 PP'!F50+6*'2000 250 200 15 PP'!G50-4*'2000 250 200 15 PP'!H50+'2000 250 200 15 PP'!I50)</f>
        <v>9.5521476499999918E-6</v>
      </c>
      <c r="AJ50">
        <f>ABS('2000 250 200 15 PP'!F50-4*'2000 250 200 15 PP'!G50+6*'2000 250 200 15 PP'!H50-4*'2000 250 200 15 PP'!I50+'2000 250 200 15 PP'!J50)</f>
        <v>2.035515080000005E-6</v>
      </c>
      <c r="AK50">
        <f>ABS('2000 250 200 15 PP'!G50-4*'2000 250 200 15 PP'!H50+6*'2000 250 200 15 PP'!I50-4*'2000 250 200 15 PP'!J50+'2000 250 200 15 PP'!K50)</f>
        <v>5.8502592999999762E-7</v>
      </c>
      <c r="AL50">
        <f>ABS('2000 250 200 15 PP'!H50-4*'2000 250 200 15 PP'!I50+6*'2000 250 200 15 PP'!J50-4*'2000 250 200 15 PP'!K50+'2000 250 200 15 PP'!L50)</f>
        <v>2.0952036800000047E-7</v>
      </c>
      <c r="AM50">
        <f>ABS('2000 250 200 15 PP'!I50-4*'2000 250 200 15 PP'!J50+6*'2000 250 200 15 PP'!K50-4*'2000 250 200 15 PP'!L50+'2000 250 200 15 PP'!M50)</f>
        <v>8.7014885999999549E-8</v>
      </c>
      <c r="AN50">
        <f>ABS('2000 250 200 15 PP'!E50-5*'2000 250 200 15 PP'!F50+10*'2000 250 200 15 PP'!G50-10*'2000 250 200 15 PP'!H50+5*'2000 250 200 15 PP'!I50-'2000 250 200 15 PP'!J50)</f>
        <v>7.51663256999998E-6</v>
      </c>
      <c r="AO50">
        <f>ABS('2000 250 200 15 PP'!F50-5*'2000 250 200 15 PP'!G50+10*'2000 250 200 15 PP'!H50-10*'2000 250 200 15 PP'!I50+5*'2000 250 200 15 PP'!J50-'2000 250 200 15 PP'!K50)</f>
        <v>1.4504891500000133E-6</v>
      </c>
      <c r="AP50">
        <f>ABS('2000 250 200 15 PP'!G50-5*'2000 250 200 15 PP'!H50+10*'2000 250 200 15 PP'!I50-10*'2000 250 200 15 PP'!J50+5*'2000 250 200 15 PP'!K50-'2000 250 200 15 PP'!L50)</f>
        <v>3.7550556199999799E-7</v>
      </c>
      <c r="AQ50">
        <f>ABS('2000 250 200 15 PP'!H50-5*'2000 250 200 15 PP'!I50+10*'2000 250 200 15 PP'!J50-10*'2000 250 200 15 PP'!K50+5*'2000 250 200 15 PP'!L50-'2000 250 200 15 PP'!M50)</f>
        <v>1.2250548199999838E-7</v>
      </c>
      <c r="AR50">
        <f>ABS('2000 250 200 15 PP'!E50-6*'2000 250 200 15 PP'!F50+15*'2000 250 200 15 PP'!G50-20*'2000 250 200 15 PP'!H50+15*I50-6*'2000 250 200 15 PP'!J50+'2000 250 200 15 PP'!K50)</f>
        <v>6.0661434199999642E-6</v>
      </c>
      <c r="AS50">
        <f>ABS('2000 250 200 15 PP'!F50-6*'2000 250 200 15 PP'!G50+15*'2000 250 200 15 PP'!H50-20*'2000 250 200 15 PP'!I50+15*J50-6*'2000 250 200 15 PP'!K50+'2000 250 200 15 PP'!L50)</f>
        <v>1.0749835880000221E-6</v>
      </c>
      <c r="AT50">
        <f>ABS('2000 250 200 15 PP'!G50-6*'2000 250 200 15 PP'!H50+15*'2000 250 200 15 PP'!I50-20*'2000 250 200 15 PP'!J50+15*K50-6*'2000 250 200 15 PP'!L50+'2000 250 200 15 PP'!M50)</f>
        <v>2.5300008000000299E-7</v>
      </c>
      <c r="AU50">
        <f>ABS('2000 250 200 15 PP'!E50-7*'2000 250 200 15 PP'!F50+21*'2000 250 200 15 PP'!G50-35*'2000 250 200 15 PP'!H50+35*'2000 250 200 15 PP'!I50-21*'2000 250 200 15 PP'!J50+7*'2000 250 200 15 PP'!K50-'2000 250 200 15 PP'!L50)</f>
        <v>4.9911598319999574E-6</v>
      </c>
      <c r="AV50">
        <f>ABS('2000 250 200 15 PP'!F50-7*'2000 250 200 15 PP'!G50+21*'2000 250 200 15 PP'!H50-35*'2000 250 200 15 PP'!I50+35*'2000 250 200 15 PP'!J50-21*'2000 250 200 15 PP'!K50+7*'2000 250 200 15 PP'!L50-'2000 250 200 15 PP'!M50)</f>
        <v>8.2198350799999875E-7</v>
      </c>
      <c r="AW50">
        <f>ABS('2000 250 200 15 PP'!E50-8*'2000 250 200 15 PP'!F50+28*'2000 250 200 15 PP'!G50-56*'2000 250 200 15 PP'!H50+70*'2000 250 200 15 PP'!I50-56*'2000 250 200 15 PP'!J50+28*'2000 250 200 15 PP'!K50-8*'2000 250 200 15 PP'!L50+'2000 250 200 15 PP'!M50)</f>
        <v>4.1691763239999584E-6</v>
      </c>
      <c r="AX50">
        <f t="shared" si="35"/>
        <v>0.43822528614982309</v>
      </c>
      <c r="AY50">
        <f t="shared" si="35"/>
        <v>0.33562864888017979</v>
      </c>
      <c r="AZ50">
        <f t="shared" si="35"/>
        <v>0.27179523849806569</v>
      </c>
      <c r="BA50">
        <f t="shared" si="35"/>
        <v>0.22945636597039221</v>
      </c>
      <c r="BB50">
        <f t="shared" si="35"/>
        <v>0.19900846177520082</v>
      </c>
      <c r="BC50">
        <f t="shared" si="35"/>
        <v>0.17590573587181813</v>
      </c>
      <c r="BD50">
        <f t="shared" si="35"/>
        <v>0.15771089608456346</v>
      </c>
      <c r="BE50">
        <f t="shared" si="35"/>
        <v>0.14298265417952025</v>
      </c>
      <c r="BF50">
        <f t="shared" si="36"/>
        <v>0.26064089449103311</v>
      </c>
      <c r="BG50">
        <f t="shared" si="36"/>
        <v>0.16269991021887154</v>
      </c>
      <c r="BH50">
        <f t="shared" si="36"/>
        <v>0.11064087046396312</v>
      </c>
      <c r="BI50">
        <f t="shared" si="36"/>
        <v>8.0773932583630206E-2</v>
      </c>
      <c r="BJ50">
        <f t="shared" si="36"/>
        <v>6.1832107269011838E-2</v>
      </c>
      <c r="BK50">
        <f t="shared" si="36"/>
        <v>4.8963735855174939E-2</v>
      </c>
      <c r="BL50">
        <f t="shared" si="36"/>
        <v>3.978167144756363E-2</v>
      </c>
      <c r="BM50">
        <f t="shared" si="37"/>
        <v>0.17676898632720742</v>
      </c>
      <c r="BN50">
        <f t="shared" si="37"/>
        <v>9.3675199837342543E-2</v>
      </c>
      <c r="BO50">
        <f t="shared" si="37"/>
        <v>5.4853377399436895E-2</v>
      </c>
      <c r="BP50">
        <f t="shared" si="37"/>
        <v>3.5245242994225427E-2</v>
      </c>
      <c r="BQ50">
        <f t="shared" si="37"/>
        <v>2.41336956036723E-2</v>
      </c>
      <c r="BR50">
        <f t="shared" si="37"/>
        <v>1.7304828859503275E-2</v>
      </c>
      <c r="BS50">
        <f t="shared" si="38"/>
        <v>0.12916183985219371</v>
      </c>
      <c r="BT50">
        <f t="shared" si="38"/>
        <v>5.982329221497671E-2</v>
      </c>
      <c r="BU50">
        <f t="shared" si="38"/>
        <v>3.0735735830626339E-2</v>
      </c>
      <c r="BV50">
        <f t="shared" si="38"/>
        <v>1.7619173771761105E-2</v>
      </c>
      <c r="BW50">
        <f t="shared" si="38"/>
        <v>1.0906498510766289E-2</v>
      </c>
      <c r="BX50">
        <f t="shared" si="39"/>
        <v>9.9026070146527992E-2</v>
      </c>
      <c r="BY50">
        <f t="shared" si="39"/>
        <v>4.098288702801782E-2</v>
      </c>
      <c r="BZ50">
        <f t="shared" si="39"/>
        <v>1.8748384041798953E-2</v>
      </c>
      <c r="CA50">
        <f t="shared" si="39"/>
        <v>9.693890921854487E-3</v>
      </c>
      <c r="CB50">
        <f t="shared" si="40"/>
        <v>7.850307154893349E-2</v>
      </c>
      <c r="CC50">
        <f t="shared" si="40"/>
        <v>2.9542918533616951E-2</v>
      </c>
      <c r="CD50">
        <f t="shared" si="40"/>
        <v>1.2178414249929154E-2</v>
      </c>
      <c r="CE50">
        <f t="shared" si="15"/>
        <v>6.3770678839977418E-2</v>
      </c>
      <c r="CF50">
        <f t="shared" si="15"/>
        <v>2.2136222513483222E-2</v>
      </c>
      <c r="CG50">
        <f t="shared" si="16"/>
        <v>5.2765638019741774E-2</v>
      </c>
      <c r="CH50" s="7">
        <v>250</v>
      </c>
      <c r="CI50" s="8">
        <v>250</v>
      </c>
      <c r="CJ50" s="8">
        <v>240</v>
      </c>
      <c r="CK50" s="8">
        <f t="shared" si="17"/>
        <v>1</v>
      </c>
      <c r="CL50" s="8">
        <f t="shared" si="18"/>
        <v>1</v>
      </c>
      <c r="CM50">
        <f t="shared" si="19"/>
        <v>0.04</v>
      </c>
      <c r="CN50">
        <f t="shared" si="24"/>
        <v>375</v>
      </c>
      <c r="CO50">
        <f t="shared" si="41"/>
        <v>500</v>
      </c>
      <c r="CP50">
        <f t="shared" si="41"/>
        <v>625</v>
      </c>
      <c r="CQ50">
        <f t="shared" si="41"/>
        <v>750</v>
      </c>
      <c r="CR50">
        <f t="shared" si="41"/>
        <v>875</v>
      </c>
      <c r="CS50">
        <f t="shared" si="41"/>
        <v>1000</v>
      </c>
      <c r="CT50">
        <f t="shared" si="41"/>
        <v>1125</v>
      </c>
      <c r="CU50">
        <f t="shared" si="41"/>
        <v>1250</v>
      </c>
      <c r="CV50">
        <f t="shared" si="42"/>
        <v>1.5</v>
      </c>
      <c r="CW50">
        <f t="shared" si="42"/>
        <v>2</v>
      </c>
      <c r="CX50">
        <f t="shared" si="42"/>
        <v>2.5</v>
      </c>
      <c r="CY50">
        <f t="shared" si="42"/>
        <v>3</v>
      </c>
      <c r="CZ50">
        <f t="shared" si="42"/>
        <v>3.5</v>
      </c>
      <c r="DA50">
        <f t="shared" si="42"/>
        <v>4</v>
      </c>
      <c r="DB50">
        <f t="shared" si="42"/>
        <v>4.5</v>
      </c>
      <c r="DC50">
        <f t="shared" si="42"/>
        <v>5</v>
      </c>
      <c r="DD50" s="11">
        <f t="shared" si="43"/>
        <v>2.6666666666666668E-2</v>
      </c>
      <c r="DE50" s="11">
        <f t="shared" si="43"/>
        <v>0.02</v>
      </c>
      <c r="DF50" s="11">
        <f t="shared" si="43"/>
        <v>1.6E-2</v>
      </c>
      <c r="DG50" s="11">
        <f t="shared" si="43"/>
        <v>1.3333333333333334E-2</v>
      </c>
      <c r="DH50" s="11">
        <f t="shared" si="43"/>
        <v>1.1428571428571429E-2</v>
      </c>
      <c r="DI50" s="11">
        <f t="shared" si="43"/>
        <v>0.01</v>
      </c>
      <c r="DJ50" s="11">
        <f t="shared" si="43"/>
        <v>8.8888888888888889E-3</v>
      </c>
      <c r="DK50" s="11">
        <f t="shared" si="43"/>
        <v>8.0000000000000002E-3</v>
      </c>
      <c r="DL50">
        <f t="shared" si="23"/>
        <v>10</v>
      </c>
      <c r="DM50">
        <f>ABS('2000 250 200 15 PP'!E50+'2000 250 200 15 PP'!F50)</f>
        <v>5.8238625900000008E-5</v>
      </c>
      <c r="DN50">
        <f>ABS('2000 250 200 15 PP'!F50+'2000 250 200 15 PP'!G50)</f>
        <v>2.4495571750000001E-5</v>
      </c>
      <c r="DO50">
        <f>ABS('2000 250 200 15 PP'!G50+'2000 250 200 15 PP'!H50)</f>
        <v>1.2796207760000001E-5</v>
      </c>
      <c r="DP50">
        <f>ABS('2000 250 200 15 PP'!H50+'2000 250 200 15 PP'!I50)</f>
        <v>7.5791705000000003E-6</v>
      </c>
      <c r="DQ50">
        <f>ABS('2000 250 200 15 PP'!I50+'2000 250 200 15 PP'!J50)</f>
        <v>4.8707592699999999E-6</v>
      </c>
      <c r="DR50">
        <f>ABS('2000 250 200 15 PP'!J50+'2000 250 200 15 PP'!K50)</f>
        <v>3.3178143799999999E-6</v>
      </c>
      <c r="DS50">
        <f>ABS('2000 250 200 15 PP'!K50+'2000 250 200 15 PP'!L50)</f>
        <v>2.3617224380000001E-6</v>
      </c>
      <c r="DT50">
        <f>ABS('2000 250 200 15 PP'!L50+'2000 250 200 15 PP'!M50)</f>
        <v>1.7404053060000001E-6</v>
      </c>
    </row>
    <row r="51" spans="1:124">
      <c r="A51">
        <f>'2000 250 200 15'!A52</f>
        <v>48</v>
      </c>
      <c r="B51">
        <f t="shared" si="7"/>
        <v>-480</v>
      </c>
      <c r="C51">
        <f>'2000 250 200 15'!B52</f>
        <v>0.25600000000000001</v>
      </c>
      <c r="D51">
        <f t="shared" si="8"/>
        <v>-0.59176003468815042</v>
      </c>
      <c r="E51">
        <f>ABS('2000 250 200 15'!C185)</f>
        <v>4.1143156299999997E-5</v>
      </c>
      <c r="F51">
        <f>ABS('2000 250 200 15'!C318)</f>
        <v>1.6241227099999998E-5</v>
      </c>
      <c r="G51">
        <f>ABS('2000 250 200 15'!C451)</f>
        <v>8.0900416900000007E-6</v>
      </c>
      <c r="H51">
        <f>ABS('2000 250 200 15'!C584)</f>
        <v>4.6346407100000001E-6</v>
      </c>
      <c r="I51">
        <f>ABS('2000 250 200 15'!C717)</f>
        <v>2.9055793700000001E-6</v>
      </c>
      <c r="J51">
        <f>ABS('2000 250 200 15'!C850)</f>
        <v>1.9414828899999999E-6</v>
      </c>
      <c r="K51">
        <f>ABS('2000 250 200 15'!C983)</f>
        <v>1.3608336799999999E-6</v>
      </c>
      <c r="L51">
        <f>ABS('2000 250 200 15'!C1116)</f>
        <v>9.9017008300000007E-7</v>
      </c>
      <c r="M51">
        <f>ABS('2000 250 200 15'!C1249)</f>
        <v>7.42489059E-7</v>
      </c>
      <c r="N51">
        <f>ABS('2000 250 200 15 PP'!E51-'2000 250 200 15 PP'!F51)</f>
        <v>2.4901929199999999E-5</v>
      </c>
      <c r="O51">
        <f>ABS('2000 250 200 15 PP'!F51-'2000 250 200 15 PP'!G51)</f>
        <v>8.1511854099999977E-6</v>
      </c>
      <c r="P51">
        <f>ABS('2000 250 200 15 PP'!G51-'2000 250 200 15 PP'!H51)</f>
        <v>3.4554009800000006E-6</v>
      </c>
      <c r="Q51">
        <f>ABS('2000 250 200 15 PP'!H51-'2000 250 200 15 PP'!I51)</f>
        <v>1.72906134E-6</v>
      </c>
      <c r="R51">
        <f>ABS('2000 250 200 15 PP'!I51-'2000 250 200 15 PP'!J51)</f>
        <v>9.6409648000000016E-7</v>
      </c>
      <c r="S51">
        <f>ABS('2000 250 200 15 PP'!J51-'2000 250 200 15 PP'!K51)</f>
        <v>5.8064920999999999E-7</v>
      </c>
      <c r="T51">
        <f>ABS('2000 250 200 15 PP'!K51-'2000 250 200 15 PP'!L51)</f>
        <v>3.7066359699999988E-7</v>
      </c>
      <c r="U51">
        <f>ABS('2000 250 200 15 PP'!L51-'2000 250 200 15 PP'!M51)</f>
        <v>2.4768102400000007E-7</v>
      </c>
      <c r="V51">
        <f>ABS('2000 250 200 15 PP'!E51-2*'2000 250 200 15 PP'!F51+'2000 250 200 15 PP'!G51)</f>
        <v>1.6750743790000003E-5</v>
      </c>
      <c r="W51">
        <f>ABS('2000 250 200 15 PP'!F51-2*'2000 250 200 15 PP'!G51+'2000 250 200 15 PP'!H51)</f>
        <v>4.6957844299999971E-6</v>
      </c>
      <c r="X51">
        <f>ABS('2000 250 200 15 PP'!G51-2*'2000 250 200 15 PP'!H51+'2000 250 200 15 PP'!I51)</f>
        <v>1.7263396400000005E-6</v>
      </c>
      <c r="Y51">
        <f>ABS('2000 250 200 15 PP'!H51-2*'2000 250 200 15 PP'!I51+'2000 250 200 15 PP'!J51)</f>
        <v>7.6496485999999988E-7</v>
      </c>
      <c r="Z51">
        <f>ABS('2000 250 200 15 PP'!I51-2*'2000 250 200 15 PP'!J51+'2000 250 200 15 PP'!K51)</f>
        <v>3.8344727000000016E-7</v>
      </c>
      <c r="AA51">
        <f>ABS('2000 250 200 15 PP'!J51-2*'2000 250 200 15 PP'!K51+'2000 250 200 15 PP'!L51)</f>
        <v>2.0998561300000012E-7</v>
      </c>
      <c r="AB51">
        <f>ABS('2000 250 200 15 PP'!K51-2*'2000 250 200 15 PP'!L51+'2000 250 200 15 PP'!M51)</f>
        <v>1.2298257299999981E-7</v>
      </c>
      <c r="AC51">
        <f>ABS('2000 250 200 15 PP'!E51-3*'2000 250 200 15 PP'!F51+3*'2000 250 200 15 PP'!G51-'2000 250 200 15 PP'!H51)</f>
        <v>1.2054959360000006E-5</v>
      </c>
      <c r="AD51">
        <f>ABS('2000 250 200 15 PP'!F51-3*'2000 250 200 15 PP'!G51+3*'2000 250 200 15 PP'!H51-'2000 250 200 15 PP'!I51)</f>
        <v>2.9694447899999983E-6</v>
      </c>
      <c r="AE51">
        <f>ABS('2000 250 200 15 PP'!G51-3*'2000 250 200 15 PP'!H51+3*'2000 250 200 15 PP'!I51-'2000 250 200 15 PP'!J51)</f>
        <v>9.613747799999998E-7</v>
      </c>
      <c r="AF51">
        <f>ABS('2000 250 200 15 PP'!H51-3*'2000 250 200 15 PP'!I51+3*'2000 250 200 15 PP'!J51-'2000 250 200 15 PP'!K51)</f>
        <v>3.8151759000000014E-7</v>
      </c>
      <c r="AG51">
        <f>ABS('2000 250 200 15 PP'!I51-3*'2000 250 200 15 PP'!J51+3*'2000 250 200 15 PP'!K51-'2000 250 200 15 PP'!L51)</f>
        <v>1.7346165700000047E-7</v>
      </c>
      <c r="AH51">
        <f>ABS('2000 250 200 15 PP'!J51-3*'2000 250 200 15 PP'!K51+3*'2000 250 200 15 PP'!L51-'2000 250 200 15 PP'!M51)</f>
        <v>8.7003040000000094E-8</v>
      </c>
      <c r="AI51">
        <f>ABS('2000 250 200 15 PP'!E51-4*'2000 250 200 15 PP'!F51+6*'2000 250 200 15 PP'!G51-4*'2000 250 200 15 PP'!H51+'2000 250 200 15 PP'!I51)</f>
        <v>9.0855145700000049E-6</v>
      </c>
      <c r="AJ51">
        <f>ABS('2000 250 200 15 PP'!F51-4*'2000 250 200 15 PP'!G51+6*'2000 250 200 15 PP'!H51-4*'2000 250 200 15 PP'!I51+'2000 250 200 15 PP'!J51)</f>
        <v>2.0080700099999959E-6</v>
      </c>
      <c r="AK51">
        <f>ABS('2000 250 200 15 PP'!G51-4*'2000 250 200 15 PP'!H51+6*'2000 250 200 15 PP'!I51-4*'2000 250 200 15 PP'!J51+'2000 250 200 15 PP'!K51)</f>
        <v>5.7985718999999924E-7</v>
      </c>
      <c r="AL51">
        <f>ABS('2000 250 200 15 PP'!H51-4*'2000 250 200 15 PP'!I51+6*'2000 250 200 15 PP'!J51-4*'2000 250 200 15 PP'!K51+'2000 250 200 15 PP'!L51)</f>
        <v>2.0805593299999882E-7</v>
      </c>
      <c r="AM51">
        <f>ABS('2000 250 200 15 PP'!I51-4*'2000 250 200 15 PP'!J51+6*'2000 250 200 15 PP'!K51-4*'2000 250 200 15 PP'!L51+'2000 250 200 15 PP'!M51)</f>
        <v>8.6458616999999742E-8</v>
      </c>
      <c r="AN51">
        <f>ABS('2000 250 200 15 PP'!E51-5*'2000 250 200 15 PP'!F51+10*'2000 250 200 15 PP'!G51-10*'2000 250 200 15 PP'!H51+5*'2000 250 200 15 PP'!I51-'2000 250 200 15 PP'!J51)</f>
        <v>7.0774445600000153E-6</v>
      </c>
      <c r="AO51">
        <f>ABS('2000 250 200 15 PP'!F51-5*'2000 250 200 15 PP'!G51+10*'2000 250 200 15 PP'!H51-10*'2000 250 200 15 PP'!I51+5*'2000 250 200 15 PP'!J51-'2000 250 200 15 PP'!K51)</f>
        <v>1.4282128199999886E-6</v>
      </c>
      <c r="AP51">
        <f>ABS('2000 250 200 15 PP'!G51-5*'2000 250 200 15 PP'!H51+10*'2000 250 200 15 PP'!I51-10*'2000 250 200 15 PP'!J51+5*'2000 250 200 15 PP'!K51-'2000 250 200 15 PP'!L51)</f>
        <v>3.718012570000038E-7</v>
      </c>
      <c r="AQ51">
        <f>ABS('2000 250 200 15 PP'!H51-5*'2000 250 200 15 PP'!I51+10*'2000 250 200 15 PP'!J51-10*'2000 250 200 15 PP'!K51+5*'2000 250 200 15 PP'!L51-'2000 250 200 15 PP'!M51)</f>
        <v>1.2159731600000014E-7</v>
      </c>
      <c r="AR51">
        <f>ABS('2000 250 200 15 PP'!E51-6*'2000 250 200 15 PP'!F51+15*'2000 250 200 15 PP'!G51-20*'2000 250 200 15 PP'!H51+15*I51-6*'2000 250 200 15 PP'!J51+'2000 250 200 15 PP'!K51)</f>
        <v>5.6492317400000284E-6</v>
      </c>
      <c r="AS51">
        <f>ABS('2000 250 200 15 PP'!F51-6*'2000 250 200 15 PP'!G51+15*'2000 250 200 15 PP'!H51-20*'2000 250 200 15 PP'!I51+15*J51-6*'2000 250 200 15 PP'!K51+'2000 250 200 15 PP'!L51)</f>
        <v>1.0564115629999984E-6</v>
      </c>
      <c r="AT51">
        <f>ABS('2000 250 200 15 PP'!G51-6*'2000 250 200 15 PP'!H51+15*'2000 250 200 15 PP'!I51-20*'2000 250 200 15 PP'!J51+15*K51-6*'2000 250 200 15 PP'!L51+'2000 250 200 15 PP'!M51)</f>
        <v>2.5020394099999667E-7</v>
      </c>
      <c r="AU51">
        <f>ABS('2000 250 200 15 PP'!E51-7*'2000 250 200 15 PP'!F51+21*'2000 250 200 15 PP'!G51-35*'2000 250 200 15 PP'!H51+35*'2000 250 200 15 PP'!I51-21*'2000 250 200 15 PP'!J51+7*'2000 250 200 15 PP'!K51-'2000 250 200 15 PP'!L51)</f>
        <v>4.5928201770000255E-6</v>
      </c>
      <c r="AV51">
        <f>ABS('2000 250 200 15 PP'!F51-7*'2000 250 200 15 PP'!G51+21*'2000 250 200 15 PP'!H51-35*'2000 250 200 15 PP'!I51+35*'2000 250 200 15 PP'!J51-21*'2000 250 200 15 PP'!K51+7*'2000 250 200 15 PP'!L51-'2000 250 200 15 PP'!M51)</f>
        <v>8.0620762200000023E-7</v>
      </c>
      <c r="AW51">
        <f>ABS('2000 250 200 15 PP'!E51-8*'2000 250 200 15 PP'!F51+28*'2000 250 200 15 PP'!G51-56*'2000 250 200 15 PP'!H51+70*'2000 250 200 15 PP'!I51-56*'2000 250 200 15 PP'!J51+28*'2000 250 200 15 PP'!K51-8*'2000 250 200 15 PP'!L51+'2000 250 200 15 PP'!M51)</f>
        <v>3.7866125550000015E-6</v>
      </c>
      <c r="AX51">
        <f t="shared" ref="AX51:BE66" si="44">N51/(E51+F51)</f>
        <v>0.43394958217848517</v>
      </c>
      <c r="AY51">
        <f t="shared" si="44"/>
        <v>0.33500864588492341</v>
      </c>
      <c r="AZ51">
        <f t="shared" si="44"/>
        <v>0.27155105890894382</v>
      </c>
      <c r="BA51">
        <f t="shared" si="44"/>
        <v>0.22931178687824189</v>
      </c>
      <c r="BB51">
        <f t="shared" si="44"/>
        <v>0.19890325898145164</v>
      </c>
      <c r="BC51">
        <f t="shared" si="44"/>
        <v>0.17583087438525011</v>
      </c>
      <c r="BD51">
        <f t="shared" si="44"/>
        <v>0.15766184760462243</v>
      </c>
      <c r="BE51">
        <f t="shared" si="44"/>
        <v>0.14294849921497141</v>
      </c>
      <c r="BF51">
        <f t="shared" ref="BF51:BL66" si="45">V51/(E51+F51+G51)</f>
        <v>0.25583643944906309</v>
      </c>
      <c r="BG51">
        <f t="shared" si="45"/>
        <v>0.16211417183361695</v>
      </c>
      <c r="BH51">
        <f t="shared" si="45"/>
        <v>0.11044854305085643</v>
      </c>
      <c r="BI51">
        <f t="shared" si="45"/>
        <v>8.0678002930522075E-2</v>
      </c>
      <c r="BJ51">
        <f t="shared" si="45"/>
        <v>6.1767670351768202E-2</v>
      </c>
      <c r="BK51">
        <f t="shared" si="45"/>
        <v>4.891933976154407E-2</v>
      </c>
      <c r="BL51">
        <f t="shared" si="45"/>
        <v>3.9755247571736506E-2</v>
      </c>
      <c r="BM51">
        <f t="shared" ref="BM51:BR66" si="46">AC51/(E51+F51+G51+H51)</f>
        <v>0.17194579934054699</v>
      </c>
      <c r="BN51">
        <f t="shared" si="46"/>
        <v>9.3169315123997176E-2</v>
      </c>
      <c r="BO51">
        <f t="shared" si="46"/>
        <v>5.4711401662263834E-2</v>
      </c>
      <c r="BP51">
        <f t="shared" si="46"/>
        <v>3.5187115553812778E-2</v>
      </c>
      <c r="BQ51">
        <f t="shared" si="46"/>
        <v>2.4098369818467621E-2</v>
      </c>
      <c r="BR51">
        <f t="shared" si="46"/>
        <v>1.7279733801424956E-2</v>
      </c>
      <c r="BS51">
        <f t="shared" ref="BS51:BW66" si="47">AI51/(E51+F51+G51+H51+I51)</f>
        <v>0.12443413987490046</v>
      </c>
      <c r="BT51">
        <f t="shared" si="47"/>
        <v>5.9387563573323615E-2</v>
      </c>
      <c r="BU51">
        <f t="shared" si="47"/>
        <v>3.0627481349167318E-2</v>
      </c>
      <c r="BV51">
        <f t="shared" si="47"/>
        <v>1.7583122585110283E-2</v>
      </c>
      <c r="BW51">
        <f t="shared" si="47"/>
        <v>1.0888233392648827E-2</v>
      </c>
      <c r="BX51">
        <f t="shared" ref="BX51:CA66" si="48">AN51/(E51+F51+G51+H51+I51+J51)</f>
        <v>9.442115999287938E-2</v>
      </c>
      <c r="BY51">
        <f t="shared" si="48"/>
        <v>4.0604444191751028E-2</v>
      </c>
      <c r="BZ51">
        <f t="shared" si="48"/>
        <v>1.8662146863771784E-2</v>
      </c>
      <c r="CA51">
        <f t="shared" si="48"/>
        <v>9.6696161245741451E-3</v>
      </c>
      <c r="CB51">
        <f t="shared" ref="CB51:CD66" si="49">AR51/(E51+F51+G51+H51+I51+J51+K51)</f>
        <v>7.4023278851771915E-2</v>
      </c>
      <c r="CC51">
        <f t="shared" si="49"/>
        <v>2.9211709932944984E-2</v>
      </c>
      <c r="CD51">
        <f t="shared" si="49"/>
        <v>1.2107479588266589E-2</v>
      </c>
      <c r="CE51">
        <f t="shared" si="15"/>
        <v>5.9410044955691847E-2</v>
      </c>
      <c r="CF51">
        <f t="shared" si="15"/>
        <v>2.1844618039984342E-2</v>
      </c>
      <c r="CG51">
        <f t="shared" si="16"/>
        <v>4.851545096836312E-2</v>
      </c>
      <c r="CH51" s="7">
        <v>250</v>
      </c>
      <c r="CI51" s="8">
        <v>250</v>
      </c>
      <c r="CJ51" s="8">
        <v>240</v>
      </c>
      <c r="CK51" s="8">
        <f t="shared" si="17"/>
        <v>1</v>
      </c>
      <c r="CL51" s="8">
        <f t="shared" si="18"/>
        <v>1</v>
      </c>
      <c r="CM51">
        <f t="shared" si="19"/>
        <v>0.04</v>
      </c>
      <c r="CN51">
        <f t="shared" si="24"/>
        <v>375</v>
      </c>
      <c r="CO51">
        <f t="shared" si="41"/>
        <v>500</v>
      </c>
      <c r="CP51">
        <f t="shared" si="41"/>
        <v>625</v>
      </c>
      <c r="CQ51">
        <f t="shared" si="41"/>
        <v>750</v>
      </c>
      <c r="CR51">
        <f t="shared" si="41"/>
        <v>875</v>
      </c>
      <c r="CS51">
        <f t="shared" si="41"/>
        <v>1000</v>
      </c>
      <c r="CT51">
        <f t="shared" si="41"/>
        <v>1125</v>
      </c>
      <c r="CU51">
        <f t="shared" si="41"/>
        <v>1250</v>
      </c>
      <c r="CV51">
        <f t="shared" si="42"/>
        <v>1.5</v>
      </c>
      <c r="CW51">
        <f t="shared" si="42"/>
        <v>2</v>
      </c>
      <c r="CX51">
        <f t="shared" si="42"/>
        <v>2.5</v>
      </c>
      <c r="CY51">
        <f t="shared" si="42"/>
        <v>3</v>
      </c>
      <c r="CZ51">
        <f t="shared" si="42"/>
        <v>3.5</v>
      </c>
      <c r="DA51">
        <f t="shared" si="42"/>
        <v>4</v>
      </c>
      <c r="DB51">
        <f t="shared" si="42"/>
        <v>4.5</v>
      </c>
      <c r="DC51">
        <f t="shared" si="42"/>
        <v>5</v>
      </c>
      <c r="DD51" s="11">
        <f t="shared" si="43"/>
        <v>2.6666666666666668E-2</v>
      </c>
      <c r="DE51" s="11">
        <f t="shared" si="43"/>
        <v>0.02</v>
      </c>
      <c r="DF51" s="11">
        <f t="shared" si="43"/>
        <v>1.6E-2</v>
      </c>
      <c r="DG51" s="11">
        <f t="shared" si="43"/>
        <v>1.3333333333333334E-2</v>
      </c>
      <c r="DH51" s="11">
        <f t="shared" si="43"/>
        <v>1.1428571428571429E-2</v>
      </c>
      <c r="DI51" s="11">
        <f t="shared" si="43"/>
        <v>0.01</v>
      </c>
      <c r="DJ51" s="11">
        <f t="shared" si="43"/>
        <v>8.8888888888888889E-3</v>
      </c>
      <c r="DK51" s="11">
        <f t="shared" si="43"/>
        <v>8.0000000000000002E-3</v>
      </c>
      <c r="DL51">
        <f t="shared" si="23"/>
        <v>10</v>
      </c>
      <c r="DM51">
        <f>ABS('2000 250 200 15 PP'!E51+'2000 250 200 15 PP'!F51)</f>
        <v>5.7384383399999999E-5</v>
      </c>
      <c r="DN51">
        <f>ABS('2000 250 200 15 PP'!F51+'2000 250 200 15 PP'!G51)</f>
        <v>2.4331268789999997E-5</v>
      </c>
      <c r="DO51">
        <f>ABS('2000 250 200 15 PP'!G51+'2000 250 200 15 PP'!H51)</f>
        <v>1.2724682400000001E-5</v>
      </c>
      <c r="DP51">
        <f>ABS('2000 250 200 15 PP'!H51+'2000 250 200 15 PP'!I51)</f>
        <v>7.5402200800000002E-6</v>
      </c>
      <c r="DQ51">
        <f>ABS('2000 250 200 15 PP'!I51+'2000 250 200 15 PP'!J51)</f>
        <v>4.8470622599999996E-6</v>
      </c>
      <c r="DR51">
        <f>ABS('2000 250 200 15 PP'!J51+'2000 250 200 15 PP'!K51)</f>
        <v>3.3023165699999999E-6</v>
      </c>
      <c r="DS51">
        <f>ABS('2000 250 200 15 PP'!K51+'2000 250 200 15 PP'!L51)</f>
        <v>2.3510037630000002E-6</v>
      </c>
      <c r="DT51">
        <f>ABS('2000 250 200 15 PP'!L51+'2000 250 200 15 PP'!M51)</f>
        <v>1.7326591420000002E-6</v>
      </c>
    </row>
    <row r="52" spans="1:124">
      <c r="A52">
        <f>'2000 250 200 15'!A53</f>
        <v>49</v>
      </c>
      <c r="B52">
        <f t="shared" si="7"/>
        <v>-490</v>
      </c>
      <c r="C52">
        <f>'2000 250 200 15'!B53</f>
        <v>0.28739999999999999</v>
      </c>
      <c r="D52">
        <f t="shared" si="8"/>
        <v>-0.54151323620179315</v>
      </c>
      <c r="E52">
        <f>ABS('2000 250 200 15'!C186)</f>
        <v>4.03008181E-5</v>
      </c>
      <c r="F52">
        <f>ABS('2000 250 200 15'!C319)</f>
        <v>1.61098577E-5</v>
      </c>
      <c r="G52">
        <f>ABS('2000 250 200 15'!C452)</f>
        <v>8.0389537299999993E-6</v>
      </c>
      <c r="H52">
        <f>ABS('2000 250 200 15'!C585)</f>
        <v>4.6080825799999999E-6</v>
      </c>
      <c r="I52">
        <f>ABS('2000 250 200 15'!C718)</f>
        <v>2.8899175400000002E-6</v>
      </c>
      <c r="J52">
        <f>ABS('2000 250 200 15'!C851)</f>
        <v>1.93147734E-6</v>
      </c>
      <c r="K52">
        <f>ABS('2000 250 200 15'!C984)</f>
        <v>1.35404593E-6</v>
      </c>
      <c r="L52">
        <f>ABS('2000 250 200 15'!C1117)</f>
        <v>9.853422039999999E-7</v>
      </c>
      <c r="M52">
        <f>ABS('2000 250 200 15'!C1250)</f>
        <v>7.38928449E-7</v>
      </c>
      <c r="N52">
        <f>ABS('2000 250 200 15 PP'!E52-'2000 250 200 15 PP'!F52)</f>
        <v>2.41909604E-5</v>
      </c>
      <c r="O52">
        <f>ABS('2000 250 200 15 PP'!F52-'2000 250 200 15 PP'!G52)</f>
        <v>8.0709039700000007E-6</v>
      </c>
      <c r="P52">
        <f>ABS('2000 250 200 15 PP'!G52-'2000 250 200 15 PP'!H52)</f>
        <v>3.4308711499999994E-6</v>
      </c>
      <c r="Q52">
        <f>ABS('2000 250 200 15 PP'!H52-'2000 250 200 15 PP'!I52)</f>
        <v>1.7181650399999997E-6</v>
      </c>
      <c r="R52">
        <f>ABS('2000 250 200 15 PP'!I52-'2000 250 200 15 PP'!J52)</f>
        <v>9.5844020000000014E-7</v>
      </c>
      <c r="S52">
        <f>ABS('2000 250 200 15 PP'!J52-'2000 250 200 15 PP'!K52)</f>
        <v>5.7743140999999998E-7</v>
      </c>
      <c r="T52">
        <f>ABS('2000 250 200 15 PP'!K52-'2000 250 200 15 PP'!L52)</f>
        <v>3.6870372600000013E-7</v>
      </c>
      <c r="U52">
        <f>ABS('2000 250 200 15 PP'!L52-'2000 250 200 15 PP'!M52)</f>
        <v>2.464137549999999E-7</v>
      </c>
      <c r="V52">
        <f>ABS('2000 250 200 15 PP'!E52-2*'2000 250 200 15 PP'!F52+'2000 250 200 15 PP'!G52)</f>
        <v>1.6120056429999997E-5</v>
      </c>
      <c r="W52">
        <f>ABS('2000 250 200 15 PP'!F52-2*'2000 250 200 15 PP'!G52+'2000 250 200 15 PP'!H52)</f>
        <v>4.6400328200000014E-6</v>
      </c>
      <c r="X52">
        <f>ABS('2000 250 200 15 PP'!G52-2*'2000 250 200 15 PP'!H52+'2000 250 200 15 PP'!I52)</f>
        <v>1.7127061099999996E-6</v>
      </c>
      <c r="Y52">
        <f>ABS('2000 250 200 15 PP'!H52-2*'2000 250 200 15 PP'!I52+'2000 250 200 15 PP'!J52)</f>
        <v>7.5972483999999959E-7</v>
      </c>
      <c r="Z52">
        <f>ABS('2000 250 200 15 PP'!I52-2*'2000 250 200 15 PP'!J52+'2000 250 200 15 PP'!K52)</f>
        <v>3.8100879000000016E-7</v>
      </c>
      <c r="AA52">
        <f>ABS('2000 250 200 15 PP'!J52-2*'2000 250 200 15 PP'!K52+'2000 250 200 15 PP'!L52)</f>
        <v>2.0872768399999985E-7</v>
      </c>
      <c r="AB52">
        <f>ABS('2000 250 200 15 PP'!K52-2*'2000 250 200 15 PP'!L52+'2000 250 200 15 PP'!M52)</f>
        <v>1.2228997100000023E-7</v>
      </c>
      <c r="AC52">
        <f>ABS('2000 250 200 15 PP'!E52-3*'2000 250 200 15 PP'!F52+3*'2000 250 200 15 PP'!G52-'2000 250 200 15 PP'!H52)</f>
        <v>1.1480023610000003E-5</v>
      </c>
      <c r="AD52">
        <f>ABS('2000 250 200 15 PP'!F52-3*'2000 250 200 15 PP'!G52+3*'2000 250 200 15 PP'!H52-'2000 250 200 15 PP'!I52)</f>
        <v>2.92732671E-6</v>
      </c>
      <c r="AE52">
        <f>ABS('2000 250 200 15 PP'!G52-3*'2000 250 200 15 PP'!H52+3*'2000 250 200 15 PP'!I52-'2000 250 200 15 PP'!J52)</f>
        <v>9.5298127000000048E-7</v>
      </c>
      <c r="AF52">
        <f>ABS('2000 250 200 15 PP'!H52-3*'2000 250 200 15 PP'!I52+3*'2000 250 200 15 PP'!J52-'2000 250 200 15 PP'!K52)</f>
        <v>3.7871604999999943E-7</v>
      </c>
      <c r="AG52">
        <f>ABS('2000 250 200 15 PP'!I52-3*'2000 250 200 15 PP'!J52+3*'2000 250 200 15 PP'!K52-'2000 250 200 15 PP'!L52)</f>
        <v>1.7228110600000031E-7</v>
      </c>
      <c r="AH52">
        <f>ABS('2000 250 200 15 PP'!J52-3*'2000 250 200 15 PP'!K52+3*'2000 250 200 15 PP'!L52-'2000 250 200 15 PP'!M52)</f>
        <v>8.6437712999999193E-8</v>
      </c>
      <c r="AI52">
        <f>ABS('2000 250 200 15 PP'!E52-4*'2000 250 200 15 PP'!F52+6*'2000 250 200 15 PP'!G52-4*'2000 250 200 15 PP'!H52+'2000 250 200 15 PP'!I52)</f>
        <v>8.5526968999999988E-6</v>
      </c>
      <c r="AJ52">
        <f>ABS('2000 250 200 15 PP'!F52-4*'2000 250 200 15 PP'!G52+6*'2000 250 200 15 PP'!H52-4*'2000 250 200 15 PP'!I52+'2000 250 200 15 PP'!J52)</f>
        <v>1.9743454400000017E-6</v>
      </c>
      <c r="AK52">
        <f>ABS('2000 250 200 15 PP'!G52-4*'2000 250 200 15 PP'!H52+6*'2000 250 200 15 PP'!I52-4*'2000 250 200 15 PP'!J52+'2000 250 200 15 PP'!K52)</f>
        <v>5.7426522000000147E-7</v>
      </c>
      <c r="AL52">
        <f>ABS('2000 250 200 15 PP'!H52-4*'2000 250 200 15 PP'!I52+6*'2000 250 200 15 PP'!J52-4*'2000 250 200 15 PP'!K52+'2000 250 200 15 PP'!L52)</f>
        <v>2.0643494399999996E-7</v>
      </c>
      <c r="AM52">
        <f>ABS('2000 250 200 15 PP'!I52-4*'2000 250 200 15 PP'!J52+6*'2000 250 200 15 PP'!K52-4*'2000 250 200 15 PP'!L52+'2000 250 200 15 PP'!M52)</f>
        <v>8.5843393000001118E-8</v>
      </c>
      <c r="AN52">
        <f>ABS('2000 250 200 15 PP'!E52-5*'2000 250 200 15 PP'!F52+10*'2000 250 200 15 PP'!G52-10*'2000 250 200 15 PP'!H52+5*'2000 250 200 15 PP'!I52-'2000 250 200 15 PP'!J52)</f>
        <v>6.578351459999984E-6</v>
      </c>
      <c r="AO52">
        <f>ABS('2000 250 200 15 PP'!F52-5*'2000 250 200 15 PP'!G52+10*'2000 250 200 15 PP'!H52-10*'2000 250 200 15 PP'!I52+5*'2000 250 200 15 PP'!J52-'2000 250 200 15 PP'!K52)</f>
        <v>1.4000802200000065E-6</v>
      </c>
      <c r="AP52">
        <f>ABS('2000 250 200 15 PP'!G52-5*'2000 250 200 15 PP'!H52+10*'2000 250 200 15 PP'!I52-10*'2000 250 200 15 PP'!J52+5*'2000 250 200 15 PP'!K52-'2000 250 200 15 PP'!L52)</f>
        <v>3.6783027599999939E-7</v>
      </c>
      <c r="AQ52">
        <f>ABS('2000 250 200 15 PP'!H52-5*'2000 250 200 15 PP'!I52+10*'2000 250 200 15 PP'!J52-10*'2000 250 200 15 PP'!K52+5*'2000 250 200 15 PP'!L52-'2000 250 200 15 PP'!M52)</f>
        <v>1.2059155099999885E-7</v>
      </c>
      <c r="AR52">
        <f>ABS('2000 250 200 15 PP'!E52-6*'2000 250 200 15 PP'!F52+15*'2000 250 200 15 PP'!G52-20*'2000 250 200 15 PP'!H52+15*I52-6*'2000 250 200 15 PP'!J52+'2000 250 200 15 PP'!K52)</f>
        <v>5.1782712400000024E-6</v>
      </c>
      <c r="AS52">
        <f>ABS('2000 250 200 15 PP'!F52-6*'2000 250 200 15 PP'!G52+15*'2000 250 200 15 PP'!H52-20*'2000 250 200 15 PP'!I52+15*J52-6*'2000 250 200 15 PP'!K52+'2000 250 200 15 PP'!L52)</f>
        <v>1.0322499439999974E-6</v>
      </c>
      <c r="AT52">
        <f>ABS('2000 250 200 15 PP'!G52-6*'2000 250 200 15 PP'!H52+15*'2000 250 200 15 PP'!I52-20*'2000 250 200 15 PP'!J52+15*K52-6*'2000 250 200 15 PP'!L52+'2000 250 200 15 PP'!M52)</f>
        <v>2.4723872500000732E-7</v>
      </c>
      <c r="AU52">
        <f>ABS('2000 250 200 15 PP'!E52-7*'2000 250 200 15 PP'!F52+21*'2000 250 200 15 PP'!G52-35*'2000 250 200 15 PP'!H52+35*'2000 250 200 15 PP'!I52-21*'2000 250 200 15 PP'!J52+7*'2000 250 200 15 PP'!K52-'2000 250 200 15 PP'!L52)</f>
        <v>4.1460212960000084E-6</v>
      </c>
      <c r="AV52">
        <f>ABS('2000 250 200 15 PP'!F52-7*'2000 250 200 15 PP'!G52+21*'2000 250 200 15 PP'!H52-35*'2000 250 200 15 PP'!I52+35*'2000 250 200 15 PP'!J52-21*'2000 250 200 15 PP'!K52+7*'2000 250 200 15 PP'!L52-'2000 250 200 15 PP'!M52)</f>
        <v>7.8501121899999348E-7</v>
      </c>
      <c r="AW52">
        <f>ABS('2000 250 200 15 PP'!E52-8*'2000 250 200 15 PP'!F52+28*'2000 250 200 15 PP'!G52-56*'2000 250 200 15 PP'!H52+70*'2000 250 200 15 PP'!I52-56*'2000 250 200 15 PP'!J52+28*'2000 250 200 15 PP'!K52-8*'2000 250 200 15 PP'!L52+'2000 250 200 15 PP'!M52)</f>
        <v>3.3610100769999963E-6</v>
      </c>
      <c r="AX52">
        <f t="shared" si="44"/>
        <v>0.42883656430153955</v>
      </c>
      <c r="AY52">
        <f t="shared" si="44"/>
        <v>0.33421537094672654</v>
      </c>
      <c r="AZ52">
        <f t="shared" si="44"/>
        <v>0.27127866686736818</v>
      </c>
      <c r="BA52">
        <f t="shared" si="44"/>
        <v>0.22914977494025432</v>
      </c>
      <c r="BB52">
        <f t="shared" si="44"/>
        <v>0.19878898614502202</v>
      </c>
      <c r="BC52">
        <f t="shared" si="44"/>
        <v>0.17575021162458543</v>
      </c>
      <c r="BD52">
        <f t="shared" si="44"/>
        <v>0.15760690611419514</v>
      </c>
      <c r="BE52">
        <f t="shared" si="44"/>
        <v>0.14290897694701987</v>
      </c>
      <c r="BF52">
        <f t="shared" si="45"/>
        <v>0.25011868256739067</v>
      </c>
      <c r="BG52">
        <f t="shared" si="45"/>
        <v>0.16135375462963641</v>
      </c>
      <c r="BH52">
        <f t="shared" si="45"/>
        <v>0.11023435652413935</v>
      </c>
      <c r="BI52">
        <f t="shared" si="45"/>
        <v>8.0569134739731346E-2</v>
      </c>
      <c r="BJ52">
        <f t="shared" si="45"/>
        <v>6.1697423993284151E-2</v>
      </c>
      <c r="BK52">
        <f t="shared" si="45"/>
        <v>4.8872455775224879E-2</v>
      </c>
      <c r="BL52">
        <f t="shared" si="45"/>
        <v>3.9726248974958085E-2</v>
      </c>
      <c r="BM52">
        <f t="shared" si="46"/>
        <v>0.16623811098337302</v>
      </c>
      <c r="BN52">
        <f t="shared" si="46"/>
        <v>9.2499893879514697E-2</v>
      </c>
      <c r="BO52">
        <f t="shared" si="46"/>
        <v>5.4554485152939508E-2</v>
      </c>
      <c r="BP52">
        <f t="shared" si="46"/>
        <v>3.5119880237956203E-2</v>
      </c>
      <c r="BQ52">
        <f t="shared" si="46"/>
        <v>2.4058975905731906E-2</v>
      </c>
      <c r="BR52">
        <f t="shared" si="46"/>
        <v>1.7253746227596914E-2</v>
      </c>
      <c r="BS52">
        <f t="shared" si="47"/>
        <v>0.1188739217901392</v>
      </c>
      <c r="BT52">
        <f t="shared" si="47"/>
        <v>5.879827427978275E-2</v>
      </c>
      <c r="BU52">
        <f t="shared" si="47"/>
        <v>3.0509545387615876E-2</v>
      </c>
      <c r="BV52">
        <f t="shared" si="47"/>
        <v>1.754076825426952E-2</v>
      </c>
      <c r="BW52">
        <f t="shared" si="47"/>
        <v>1.0866649168399013E-2</v>
      </c>
      <c r="BX52">
        <f t="shared" si="48"/>
        <v>8.9042108493412167E-2</v>
      </c>
      <c r="BY52">
        <f t="shared" si="48"/>
        <v>4.0079777868108922E-2</v>
      </c>
      <c r="BZ52">
        <f t="shared" si="48"/>
        <v>1.8569953107070217E-2</v>
      </c>
      <c r="CA52">
        <f t="shared" si="48"/>
        <v>9.6413124956664948E-3</v>
      </c>
      <c r="CB52">
        <f t="shared" si="49"/>
        <v>6.8829645429141786E-2</v>
      </c>
      <c r="CC52">
        <f t="shared" si="49"/>
        <v>2.8739329197438178E-2</v>
      </c>
      <c r="CD52">
        <f t="shared" si="49"/>
        <v>1.2032985839486377E-2</v>
      </c>
      <c r="CE52">
        <f t="shared" si="15"/>
        <v>5.4396525269291132E-2</v>
      </c>
      <c r="CF52">
        <f t="shared" si="15"/>
        <v>2.1415273151197973E-2</v>
      </c>
      <c r="CG52">
        <f t="shared" si="16"/>
        <v>4.3673630443355753E-2</v>
      </c>
      <c r="CH52" s="7">
        <v>250</v>
      </c>
      <c r="CI52" s="8">
        <v>250</v>
      </c>
      <c r="CJ52" s="8">
        <v>240</v>
      </c>
      <c r="CK52" s="8">
        <f t="shared" si="17"/>
        <v>1</v>
      </c>
      <c r="CL52" s="8">
        <f t="shared" si="18"/>
        <v>1</v>
      </c>
      <c r="CM52">
        <f t="shared" si="19"/>
        <v>0.04</v>
      </c>
      <c r="CN52">
        <f t="shared" si="24"/>
        <v>375</v>
      </c>
      <c r="CO52">
        <f t="shared" ref="CO52:CU67" si="50">CN52+125</f>
        <v>500</v>
      </c>
      <c r="CP52">
        <f t="shared" si="50"/>
        <v>625</v>
      </c>
      <c r="CQ52">
        <f t="shared" si="50"/>
        <v>750</v>
      </c>
      <c r="CR52">
        <f t="shared" si="50"/>
        <v>875</v>
      </c>
      <c r="CS52">
        <f t="shared" si="50"/>
        <v>1000</v>
      </c>
      <c r="CT52">
        <f t="shared" si="50"/>
        <v>1125</v>
      </c>
      <c r="CU52">
        <f t="shared" si="50"/>
        <v>1250</v>
      </c>
      <c r="CV52">
        <f t="shared" si="42"/>
        <v>1.5</v>
      </c>
      <c r="CW52">
        <f t="shared" si="42"/>
        <v>2</v>
      </c>
      <c r="CX52">
        <f t="shared" si="42"/>
        <v>2.5</v>
      </c>
      <c r="CY52">
        <f t="shared" si="42"/>
        <v>3</v>
      </c>
      <c r="CZ52">
        <f t="shared" si="42"/>
        <v>3.5</v>
      </c>
      <c r="DA52">
        <f t="shared" si="42"/>
        <v>4</v>
      </c>
      <c r="DB52">
        <f t="shared" si="42"/>
        <v>4.5</v>
      </c>
      <c r="DC52">
        <f t="shared" si="42"/>
        <v>5</v>
      </c>
      <c r="DD52" s="11">
        <f t="shared" si="43"/>
        <v>2.6666666666666668E-2</v>
      </c>
      <c r="DE52" s="11">
        <f t="shared" si="43"/>
        <v>0.02</v>
      </c>
      <c r="DF52" s="11">
        <f t="shared" si="43"/>
        <v>1.6E-2</v>
      </c>
      <c r="DG52" s="11">
        <f t="shared" si="43"/>
        <v>1.3333333333333334E-2</v>
      </c>
      <c r="DH52" s="11">
        <f t="shared" si="43"/>
        <v>1.1428571428571429E-2</v>
      </c>
      <c r="DI52" s="11">
        <f t="shared" si="43"/>
        <v>0.01</v>
      </c>
      <c r="DJ52" s="11">
        <f t="shared" si="43"/>
        <v>8.8888888888888889E-3</v>
      </c>
      <c r="DK52" s="11">
        <f t="shared" si="43"/>
        <v>8.0000000000000002E-3</v>
      </c>
      <c r="DL52">
        <f t="shared" si="23"/>
        <v>10</v>
      </c>
      <c r="DM52">
        <f>ABS('2000 250 200 15 PP'!E52+'2000 250 200 15 PP'!F52)</f>
        <v>5.6410675799999996E-5</v>
      </c>
      <c r="DN52">
        <f>ABS('2000 250 200 15 PP'!F52+'2000 250 200 15 PP'!G52)</f>
        <v>2.4148811430000001E-5</v>
      </c>
      <c r="DO52">
        <f>ABS('2000 250 200 15 PP'!G52+'2000 250 200 15 PP'!H52)</f>
        <v>1.2647036309999999E-5</v>
      </c>
      <c r="DP52">
        <f>ABS('2000 250 200 15 PP'!H52+'2000 250 200 15 PP'!I52)</f>
        <v>7.4980001199999996E-6</v>
      </c>
      <c r="DQ52">
        <f>ABS('2000 250 200 15 PP'!I52+'2000 250 200 15 PP'!J52)</f>
        <v>4.8213948800000002E-6</v>
      </c>
      <c r="DR52">
        <f>ABS('2000 250 200 15 PP'!J52+'2000 250 200 15 PP'!K52)</f>
        <v>3.2855232700000001E-6</v>
      </c>
      <c r="DS52">
        <f>ABS('2000 250 200 15 PP'!K52+'2000 250 200 15 PP'!L52)</f>
        <v>2.3393881339999999E-6</v>
      </c>
      <c r="DT52">
        <f>ABS('2000 250 200 15 PP'!L52+'2000 250 200 15 PP'!M52)</f>
        <v>1.7242706529999999E-6</v>
      </c>
    </row>
    <row r="53" spans="1:124">
      <c r="A53">
        <f>'2000 250 200 15'!A54</f>
        <v>50</v>
      </c>
      <c r="B53">
        <f t="shared" si="7"/>
        <v>-500</v>
      </c>
      <c r="C53">
        <f>'2000 250 200 15'!B54</f>
        <v>0.32250000000000001</v>
      </c>
      <c r="D53">
        <f t="shared" si="8"/>
        <v>-0.49147028102871343</v>
      </c>
      <c r="E53">
        <f>ABS('2000 250 200 15'!C187)</f>
        <v>3.9343742699999997E-5</v>
      </c>
      <c r="F53">
        <f>ABS('2000 250 200 15'!C320)</f>
        <v>1.5962091999999999E-5</v>
      </c>
      <c r="G53">
        <f>ABS('2000 250 200 15'!C453)</f>
        <v>7.9837010100000004E-6</v>
      </c>
      <c r="H53">
        <f>ABS('2000 250 200 15'!C586)</f>
        <v>4.5794407200000001E-6</v>
      </c>
      <c r="I53">
        <f>ABS('2000 250 200 15'!C719)</f>
        <v>2.8730675100000002E-6</v>
      </c>
      <c r="J53">
        <f>ABS('2000 250 200 15'!C852)</f>
        <v>1.92069897E-6</v>
      </c>
      <c r="K53">
        <f>ABS('2000 250 200 15'!C985)</f>
        <v>1.3467244900000001E-6</v>
      </c>
      <c r="L53">
        <f>ABS('2000 250 200 15'!C1118)</f>
        <v>9.8014080799999995E-7</v>
      </c>
      <c r="M53">
        <f>ABS('2000 250 200 15'!C1251)</f>
        <v>7.3510008100000004E-7</v>
      </c>
      <c r="N53">
        <f>ABS('2000 250 200 15 PP'!E53-'2000 250 200 15 PP'!F53)</f>
        <v>2.3381650699999998E-5</v>
      </c>
      <c r="O53">
        <f>ABS('2000 250 200 15 PP'!F53-'2000 250 200 15 PP'!G53)</f>
        <v>7.9783909899999986E-6</v>
      </c>
      <c r="P53">
        <f>ABS('2000 250 200 15 PP'!G53-'2000 250 200 15 PP'!H53)</f>
        <v>3.4042602900000003E-6</v>
      </c>
      <c r="Q53">
        <f>ABS('2000 250 200 15 PP'!H53-'2000 250 200 15 PP'!I53)</f>
        <v>1.7063732099999999E-6</v>
      </c>
      <c r="R53">
        <f>ABS('2000 250 200 15 PP'!I53-'2000 250 200 15 PP'!J53)</f>
        <v>9.5236854000000021E-7</v>
      </c>
      <c r="S53">
        <f>ABS('2000 250 200 15 PP'!J53-'2000 250 200 15 PP'!K53)</f>
        <v>5.7397447999999989E-7</v>
      </c>
      <c r="T53">
        <f>ABS('2000 250 200 15 PP'!K53-'2000 250 200 15 PP'!L53)</f>
        <v>3.6658368200000011E-7</v>
      </c>
      <c r="U53">
        <f>ABS('2000 250 200 15 PP'!L53-'2000 250 200 15 PP'!M53)</f>
        <v>2.4504072699999991E-7</v>
      </c>
      <c r="V53">
        <f>ABS('2000 250 200 15 PP'!E53-2*'2000 250 200 15 PP'!F53+'2000 250 200 15 PP'!G53)</f>
        <v>1.5403259710000001E-5</v>
      </c>
      <c r="W53">
        <f>ABS('2000 250 200 15 PP'!F53-2*'2000 250 200 15 PP'!G53+'2000 250 200 15 PP'!H53)</f>
        <v>4.5741306999999982E-6</v>
      </c>
      <c r="X53">
        <f>ABS('2000 250 200 15 PP'!G53-2*'2000 250 200 15 PP'!H53+'2000 250 200 15 PP'!I53)</f>
        <v>1.6978870800000004E-6</v>
      </c>
      <c r="Y53">
        <f>ABS('2000 250 200 15 PP'!H53-2*'2000 250 200 15 PP'!I53+'2000 250 200 15 PP'!J53)</f>
        <v>7.5400466999999968E-7</v>
      </c>
      <c r="Z53">
        <f>ABS('2000 250 200 15 PP'!I53-2*'2000 250 200 15 PP'!J53+'2000 250 200 15 PP'!K53)</f>
        <v>3.7839406000000032E-7</v>
      </c>
      <c r="AA53">
        <f>ABS('2000 250 200 15 PP'!J53-2*'2000 250 200 15 PP'!K53+'2000 250 200 15 PP'!L53)</f>
        <v>2.0739079799999978E-7</v>
      </c>
      <c r="AB53">
        <f>ABS('2000 250 200 15 PP'!K53-2*'2000 250 200 15 PP'!L53+'2000 250 200 15 PP'!M53)</f>
        <v>1.215429550000002E-7</v>
      </c>
      <c r="AC53">
        <f>ABS('2000 250 200 15 PP'!E53-3*'2000 250 200 15 PP'!F53+3*'2000 250 200 15 PP'!G53-'2000 250 200 15 PP'!H53)</f>
        <v>1.082912901E-5</v>
      </c>
      <c r="AD53">
        <f>ABS('2000 250 200 15 PP'!F53-3*'2000 250 200 15 PP'!G53+3*'2000 250 200 15 PP'!H53-'2000 250 200 15 PP'!I53)</f>
        <v>2.8762436200000004E-6</v>
      </c>
      <c r="AE53">
        <f>ABS('2000 250 200 15 PP'!G53-3*'2000 250 200 15 PP'!H53+3*'2000 250 200 15 PP'!I53-'2000 250 200 15 PP'!J53)</f>
        <v>9.4388240999999948E-7</v>
      </c>
      <c r="AF53">
        <f>ABS('2000 250 200 15 PP'!H53-3*'2000 250 200 15 PP'!I53+3*'2000 250 200 15 PP'!J53-'2000 250 200 15 PP'!K53)</f>
        <v>3.7561061000000021E-7</v>
      </c>
      <c r="AG53">
        <f>ABS('2000 250 200 15 PP'!I53-3*'2000 250 200 15 PP'!J53+3*'2000 250 200 15 PP'!K53-'2000 250 200 15 PP'!L53)</f>
        <v>1.7100326200000033E-7</v>
      </c>
      <c r="AH53">
        <f>ABS('2000 250 200 15 PP'!J53-3*'2000 250 200 15 PP'!K53+3*'2000 250 200 15 PP'!L53-'2000 250 200 15 PP'!M53)</f>
        <v>8.5847842999999366E-8</v>
      </c>
      <c r="AI53">
        <f>ABS('2000 250 200 15 PP'!E53-4*'2000 250 200 15 PP'!F53+6*'2000 250 200 15 PP'!G53-4*'2000 250 200 15 PP'!H53+'2000 250 200 15 PP'!I53)</f>
        <v>7.9528853900000003E-6</v>
      </c>
      <c r="AJ53">
        <f>ABS('2000 250 200 15 PP'!F53-4*'2000 250 200 15 PP'!G53+6*'2000 250 200 15 PP'!H53-4*'2000 250 200 15 PP'!I53+'2000 250 200 15 PP'!J53)</f>
        <v>1.9323612099999988E-6</v>
      </c>
      <c r="AK53">
        <f>ABS('2000 250 200 15 PP'!G53-4*'2000 250 200 15 PP'!H53+6*'2000 250 200 15 PP'!I53-4*'2000 250 200 15 PP'!J53+'2000 250 200 15 PP'!K53)</f>
        <v>5.6827180000000054E-7</v>
      </c>
      <c r="AL53">
        <f>ABS('2000 250 200 15 PP'!H53-4*'2000 250 200 15 PP'!I53+6*'2000 250 200 15 PP'!J53-4*'2000 250 200 15 PP'!K53+'2000 250 200 15 PP'!L53)</f>
        <v>2.0460734799999967E-7</v>
      </c>
      <c r="AM53">
        <f>ABS('2000 250 200 15 PP'!I53-4*'2000 250 200 15 PP'!J53+6*'2000 250 200 15 PP'!K53-4*'2000 250 200 15 PP'!L53+'2000 250 200 15 PP'!M53)</f>
        <v>8.5155419000001808E-8</v>
      </c>
      <c r="AN53">
        <f>ABS('2000 250 200 15 PP'!E53-5*'2000 250 200 15 PP'!F53+10*'2000 250 200 15 PP'!G53-10*'2000 250 200 15 PP'!H53+5*'2000 250 200 15 PP'!I53-'2000 250 200 15 PP'!J53)</f>
        <v>6.0205241800000189E-6</v>
      </c>
      <c r="AO53">
        <f>ABS('2000 250 200 15 PP'!F53-5*'2000 250 200 15 PP'!G53+10*'2000 250 200 15 PP'!H53-10*'2000 250 200 15 PP'!I53+5*'2000 250 200 15 PP'!J53-'2000 250 200 15 PP'!K53)</f>
        <v>1.364089409999991E-6</v>
      </c>
      <c r="AP53">
        <f>ABS('2000 250 200 15 PP'!G53-5*'2000 250 200 15 PP'!H53+10*'2000 250 200 15 PP'!I53-10*'2000 250 200 15 PP'!J53+5*'2000 250 200 15 PP'!K53-'2000 250 200 15 PP'!L53)</f>
        <v>3.6366445200000489E-7</v>
      </c>
      <c r="AQ53">
        <f>ABS('2000 250 200 15 PP'!H53-5*'2000 250 200 15 PP'!I53+10*'2000 250 200 15 PP'!J53-10*'2000 250 200 15 PP'!K53+5*'2000 250 200 15 PP'!L53-'2000 250 200 15 PP'!M53)</f>
        <v>1.1945192899999617E-7</v>
      </c>
      <c r="AR53">
        <f>ABS('2000 250 200 15 PP'!E53-6*'2000 250 200 15 PP'!F53+15*'2000 250 200 15 PP'!G53-20*'2000 250 200 15 PP'!H53+15*I53-6*'2000 250 200 15 PP'!J53+'2000 250 200 15 PP'!K53)</f>
        <v>4.6564347700000023E-6</v>
      </c>
      <c r="AS53">
        <f>ABS('2000 250 200 15 PP'!F53-6*'2000 250 200 15 PP'!G53+15*'2000 250 200 15 PP'!H53-20*'2000 250 200 15 PP'!I53+15*J53-6*'2000 250 200 15 PP'!K53+'2000 250 200 15 PP'!L53)</f>
        <v>1.0004249579999906E-6</v>
      </c>
      <c r="AT53">
        <f>ABS('2000 250 200 15 PP'!G53-6*'2000 250 200 15 PP'!H53+15*'2000 250 200 15 PP'!I53-20*'2000 250 200 15 PP'!J53+15*K53-6*'2000 250 200 15 PP'!L53+'2000 250 200 15 PP'!M53)</f>
        <v>2.4421252300000533E-7</v>
      </c>
      <c r="AU53">
        <f>ABS('2000 250 200 15 PP'!E53-7*'2000 250 200 15 PP'!F53+21*'2000 250 200 15 PP'!G53-35*'2000 250 200 15 PP'!H53+35*'2000 250 200 15 PP'!I53-21*'2000 250 200 15 PP'!J53+7*'2000 250 200 15 PP'!K53-'2000 250 200 15 PP'!L53)</f>
        <v>3.6560098120000346E-6</v>
      </c>
      <c r="AV53">
        <f>ABS('2000 250 200 15 PP'!F53-7*'2000 250 200 15 PP'!G53+21*'2000 250 200 15 PP'!H53-35*'2000 250 200 15 PP'!I53+35*'2000 250 200 15 PP'!J53-21*'2000 250 200 15 PP'!K53+7*'2000 250 200 15 PP'!L53-'2000 250 200 15 PP'!M53)</f>
        <v>7.5621243499997508E-7</v>
      </c>
      <c r="AW53">
        <f>ABS('2000 250 200 15 PP'!E53-8*'2000 250 200 15 PP'!F53+28*'2000 250 200 15 PP'!G53-56*'2000 250 200 15 PP'!H53+70*'2000 250 200 15 PP'!I53-56*'2000 250 200 15 PP'!J53+28*'2000 250 200 15 PP'!K53-8*'2000 250 200 15 PP'!L53+'2000 250 200 15 PP'!M53)</f>
        <v>2.8997973770000562E-6</v>
      </c>
      <c r="AX53">
        <f t="shared" si="44"/>
        <v>0.4227700535907471</v>
      </c>
      <c r="AY53">
        <f t="shared" si="44"/>
        <v>0.33318549887523641</v>
      </c>
      <c r="AZ53">
        <f t="shared" si="44"/>
        <v>0.27097205167007216</v>
      </c>
      <c r="BA53">
        <f t="shared" si="44"/>
        <v>0.22896629662628362</v>
      </c>
      <c r="BB53">
        <f t="shared" si="44"/>
        <v>0.19866811284474586</v>
      </c>
      <c r="BC53">
        <f t="shared" si="44"/>
        <v>0.17566577672794204</v>
      </c>
      <c r="BD53">
        <f t="shared" si="44"/>
        <v>0.15754400665783624</v>
      </c>
      <c r="BE53">
        <f t="shared" si="44"/>
        <v>0.14286082413932</v>
      </c>
      <c r="BF53">
        <f t="shared" si="45"/>
        <v>0.24337766958158022</v>
      </c>
      <c r="BG53">
        <f t="shared" si="45"/>
        <v>0.16035383770368139</v>
      </c>
      <c r="BH53">
        <f t="shared" si="45"/>
        <v>0.10999378497670588</v>
      </c>
      <c r="BI53">
        <f t="shared" si="45"/>
        <v>8.0442547989337074E-2</v>
      </c>
      <c r="BJ53">
        <f t="shared" si="45"/>
        <v>6.1622769555184337E-2</v>
      </c>
      <c r="BK53">
        <f t="shared" si="45"/>
        <v>4.8825817554410164E-2</v>
      </c>
      <c r="BL53">
        <f t="shared" si="45"/>
        <v>3.9694424970831844E-2</v>
      </c>
      <c r="BM53">
        <f t="shared" si="46"/>
        <v>0.15955933888540597</v>
      </c>
      <c r="BN53">
        <f t="shared" si="46"/>
        <v>9.1605071179322192E-2</v>
      </c>
      <c r="BO53">
        <f t="shared" si="46"/>
        <v>5.4380791704376909E-2</v>
      </c>
      <c r="BP53">
        <f t="shared" si="46"/>
        <v>3.5038526444192315E-2</v>
      </c>
      <c r="BQ53">
        <f t="shared" si="46"/>
        <v>2.4015181142821387E-2</v>
      </c>
      <c r="BR53">
        <f t="shared" si="46"/>
        <v>1.7229304843146553E-2</v>
      </c>
      <c r="BS53">
        <f t="shared" si="47"/>
        <v>0.1124209161491751</v>
      </c>
      <c r="BT53">
        <f t="shared" si="47"/>
        <v>5.7995774117497116E-2</v>
      </c>
      <c r="BU53">
        <f t="shared" si="47"/>
        <v>3.0382964053822577E-2</v>
      </c>
      <c r="BV53">
        <f t="shared" si="47"/>
        <v>1.7487699160409053E-2</v>
      </c>
      <c r="BW53">
        <f t="shared" si="47"/>
        <v>1.0839909066198921E-2</v>
      </c>
      <c r="BX53">
        <f t="shared" si="48"/>
        <v>8.2855724115136059E-2</v>
      </c>
      <c r="BY53">
        <f t="shared" si="48"/>
        <v>3.9349802198134665E-2</v>
      </c>
      <c r="BZ53">
        <f t="shared" si="48"/>
        <v>1.8475342233144582E-2</v>
      </c>
      <c r="CA53">
        <f t="shared" si="48"/>
        <v>9.6059727551929264E-3</v>
      </c>
      <c r="CB53">
        <f t="shared" si="49"/>
        <v>6.2916744756901233E-2</v>
      </c>
      <c r="CC53">
        <f t="shared" si="49"/>
        <v>2.8065666066530645E-2</v>
      </c>
      <c r="CD53">
        <f t="shared" si="49"/>
        <v>1.1960136877068813E-2</v>
      </c>
      <c r="CE53">
        <f t="shared" si="15"/>
        <v>4.8753552650379173E-2</v>
      </c>
      <c r="CF53">
        <f t="shared" si="15"/>
        <v>2.0785936347676833E-2</v>
      </c>
      <c r="CG53">
        <f t="shared" si="16"/>
        <v>3.8293939224342828E-2</v>
      </c>
      <c r="CH53" s="7">
        <v>250</v>
      </c>
      <c r="CI53" s="8">
        <v>250</v>
      </c>
      <c r="CJ53" s="8">
        <v>240</v>
      </c>
      <c r="CK53" s="8">
        <f t="shared" si="17"/>
        <v>1</v>
      </c>
      <c r="CL53" s="8">
        <f t="shared" si="18"/>
        <v>1</v>
      </c>
      <c r="CM53">
        <f t="shared" si="19"/>
        <v>0.04</v>
      </c>
      <c r="CN53">
        <f t="shared" si="24"/>
        <v>375</v>
      </c>
      <c r="CO53">
        <f t="shared" si="50"/>
        <v>500</v>
      </c>
      <c r="CP53">
        <f t="shared" si="50"/>
        <v>625</v>
      </c>
      <c r="CQ53">
        <f t="shared" si="50"/>
        <v>750</v>
      </c>
      <c r="CR53">
        <f t="shared" si="50"/>
        <v>875</v>
      </c>
      <c r="CS53">
        <f t="shared" si="50"/>
        <v>1000</v>
      </c>
      <c r="CT53">
        <f t="shared" si="50"/>
        <v>1125</v>
      </c>
      <c r="CU53">
        <f t="shared" si="50"/>
        <v>1250</v>
      </c>
      <c r="CV53">
        <f t="shared" si="42"/>
        <v>1.5</v>
      </c>
      <c r="CW53">
        <f t="shared" si="42"/>
        <v>2</v>
      </c>
      <c r="CX53">
        <f t="shared" si="42"/>
        <v>2.5</v>
      </c>
      <c r="CY53">
        <f t="shared" si="42"/>
        <v>3</v>
      </c>
      <c r="CZ53">
        <f t="shared" si="42"/>
        <v>3.5</v>
      </c>
      <c r="DA53">
        <f t="shared" si="42"/>
        <v>4</v>
      </c>
      <c r="DB53">
        <f t="shared" si="42"/>
        <v>4.5</v>
      </c>
      <c r="DC53">
        <f t="shared" si="42"/>
        <v>5</v>
      </c>
      <c r="DD53" s="11">
        <f t="shared" si="43"/>
        <v>2.6666666666666668E-2</v>
      </c>
      <c r="DE53" s="11">
        <f t="shared" si="43"/>
        <v>0.02</v>
      </c>
      <c r="DF53" s="11">
        <f t="shared" si="43"/>
        <v>1.6E-2</v>
      </c>
      <c r="DG53" s="11">
        <f t="shared" si="43"/>
        <v>1.3333333333333334E-2</v>
      </c>
      <c r="DH53" s="11">
        <f t="shared" si="43"/>
        <v>1.1428571428571429E-2</v>
      </c>
      <c r="DI53" s="11">
        <f t="shared" si="43"/>
        <v>0.01</v>
      </c>
      <c r="DJ53" s="11">
        <f t="shared" si="43"/>
        <v>8.8888888888888889E-3</v>
      </c>
      <c r="DK53" s="11">
        <f t="shared" si="43"/>
        <v>8.0000000000000002E-3</v>
      </c>
      <c r="DL53">
        <f t="shared" si="23"/>
        <v>10</v>
      </c>
      <c r="DM53">
        <f>ABS('2000 250 200 15 PP'!E53+'2000 250 200 15 PP'!F53)</f>
        <v>5.5305834699999996E-5</v>
      </c>
      <c r="DN53">
        <f>ABS('2000 250 200 15 PP'!F53+'2000 250 200 15 PP'!G53)</f>
        <v>2.3945793010000001E-5</v>
      </c>
      <c r="DO53">
        <f>ABS('2000 250 200 15 PP'!G53+'2000 250 200 15 PP'!H53)</f>
        <v>1.2563141730000001E-5</v>
      </c>
      <c r="DP53">
        <f>ABS('2000 250 200 15 PP'!H53+'2000 250 200 15 PP'!I53)</f>
        <v>7.4525082299999998E-6</v>
      </c>
      <c r="DQ53">
        <f>ABS('2000 250 200 15 PP'!I53+'2000 250 200 15 PP'!J53)</f>
        <v>4.7937664800000001E-6</v>
      </c>
      <c r="DR53">
        <f>ABS('2000 250 200 15 PP'!J53+'2000 250 200 15 PP'!K53)</f>
        <v>3.2674234600000002E-6</v>
      </c>
      <c r="DS53">
        <f>ABS('2000 250 200 15 PP'!K53+'2000 250 200 15 PP'!L53)</f>
        <v>2.3268652979999998E-6</v>
      </c>
      <c r="DT53">
        <f>ABS('2000 250 200 15 PP'!L53+'2000 250 200 15 PP'!M53)</f>
        <v>1.7152408890000001E-6</v>
      </c>
    </row>
    <row r="54" spans="1:124">
      <c r="A54">
        <f>'2000 250 200 15'!A55</f>
        <v>51</v>
      </c>
      <c r="B54">
        <f t="shared" si="7"/>
        <v>-510</v>
      </c>
      <c r="C54">
        <f>'2000 250 200 15'!B55</f>
        <v>0.36199999999999999</v>
      </c>
      <c r="D54">
        <f t="shared" si="8"/>
        <v>-0.44129142946683431</v>
      </c>
      <c r="E54">
        <f>ABS('2000 250 200 15'!C188)</f>
        <v>3.8263584700000002E-5</v>
      </c>
      <c r="F54">
        <f>ABS('2000 250 200 15'!C321)</f>
        <v>1.5794975800000002E-5</v>
      </c>
      <c r="G54">
        <f>ABS('2000 250 200 15'!C454)</f>
        <v>7.9240771999999995E-6</v>
      </c>
      <c r="H54">
        <f>ABS('2000 250 200 15'!C587)</f>
        <v>4.5486954899999997E-6</v>
      </c>
      <c r="I54">
        <f>ABS('2000 250 200 15'!C720)</f>
        <v>2.8550223899999999E-6</v>
      </c>
      <c r="J54">
        <f>ABS('2000 250 200 15'!C853)</f>
        <v>1.90914289E-6</v>
      </c>
      <c r="K54">
        <f>ABS('2000 250 200 15'!C986)</f>
        <v>1.3388666300000001E-6</v>
      </c>
      <c r="L54">
        <f>ABS('2000 250 200 15'!C1119)</f>
        <v>9.7456474500000007E-7</v>
      </c>
      <c r="M54">
        <f>ABS('2000 250 200 15'!C1252)</f>
        <v>7.3100343600000004E-7</v>
      </c>
      <c r="N54">
        <f>ABS('2000 250 200 15 PP'!E54-'2000 250 200 15 PP'!F54)</f>
        <v>2.24686089E-5</v>
      </c>
      <c r="O54">
        <f>ABS('2000 250 200 15 PP'!F54-'2000 250 200 15 PP'!G54)</f>
        <v>7.870898600000002E-6</v>
      </c>
      <c r="P54">
        <f>ABS('2000 250 200 15 PP'!G54-'2000 250 200 15 PP'!H54)</f>
        <v>3.3753817099999998E-6</v>
      </c>
      <c r="Q54">
        <f>ABS('2000 250 200 15 PP'!H54-'2000 250 200 15 PP'!I54)</f>
        <v>1.6936730999999998E-6</v>
      </c>
      <c r="R54">
        <f>ABS('2000 250 200 15 PP'!I54-'2000 250 200 15 PP'!J54)</f>
        <v>9.4587949999999988E-7</v>
      </c>
      <c r="S54">
        <f>ABS('2000 250 200 15 PP'!J54-'2000 250 200 15 PP'!K54)</f>
        <v>5.7027625999999993E-7</v>
      </c>
      <c r="T54">
        <f>ABS('2000 250 200 15 PP'!K54-'2000 250 200 15 PP'!L54)</f>
        <v>3.6430188500000001E-7</v>
      </c>
      <c r="U54">
        <f>ABS('2000 250 200 15 PP'!L54-'2000 250 200 15 PP'!M54)</f>
        <v>2.4356130900000003E-7</v>
      </c>
      <c r="V54">
        <f>ABS('2000 250 200 15 PP'!E54-2*'2000 250 200 15 PP'!F54+'2000 250 200 15 PP'!G54)</f>
        <v>1.4597710299999998E-5</v>
      </c>
      <c r="W54">
        <f>ABS('2000 250 200 15 PP'!F54-2*'2000 250 200 15 PP'!G54+'2000 250 200 15 PP'!H54)</f>
        <v>4.4955168900000022E-6</v>
      </c>
      <c r="X54">
        <f>ABS('2000 250 200 15 PP'!G54-2*'2000 250 200 15 PP'!H54+'2000 250 200 15 PP'!I54)</f>
        <v>1.68170861E-6</v>
      </c>
      <c r="Y54">
        <f>ABS('2000 250 200 15 PP'!H54-2*'2000 250 200 15 PP'!I54+'2000 250 200 15 PP'!J54)</f>
        <v>7.4779359999999993E-7</v>
      </c>
      <c r="Z54">
        <f>ABS('2000 250 200 15 PP'!I54-2*'2000 250 200 15 PP'!J54+'2000 250 200 15 PP'!K54)</f>
        <v>3.7560323999999995E-7</v>
      </c>
      <c r="AA54">
        <f>ABS('2000 250 200 15 PP'!J54-2*'2000 250 200 15 PP'!K54+'2000 250 200 15 PP'!L54)</f>
        <v>2.0597437499999992E-7</v>
      </c>
      <c r="AB54">
        <f>ABS('2000 250 200 15 PP'!K54-2*'2000 250 200 15 PP'!L54+'2000 250 200 15 PP'!M54)</f>
        <v>1.2074057599999998E-7</v>
      </c>
      <c r="AC54">
        <f>ABS('2000 250 200 15 PP'!E54-3*'2000 250 200 15 PP'!F54+3*'2000 250 200 15 PP'!G54-'2000 250 200 15 PP'!H54)</f>
        <v>1.010219340999999E-5</v>
      </c>
      <c r="AD54">
        <f>ABS('2000 250 200 15 PP'!F54-3*'2000 250 200 15 PP'!G54+3*'2000 250 200 15 PP'!H54-'2000 250 200 15 PP'!I54)</f>
        <v>2.813808280000003E-6</v>
      </c>
      <c r="AE54">
        <f>ABS('2000 250 200 15 PP'!G54-3*'2000 250 200 15 PP'!H54+3*'2000 250 200 15 PP'!I54-'2000 250 200 15 PP'!J54)</f>
        <v>9.3391501000000179E-7</v>
      </c>
      <c r="AF54">
        <f>ABS('2000 250 200 15 PP'!H54-3*'2000 250 200 15 PP'!I54+3*'2000 250 200 15 PP'!J54-'2000 250 200 15 PP'!K54)</f>
        <v>3.7219035999999956E-7</v>
      </c>
      <c r="AG54">
        <f>ABS('2000 250 200 15 PP'!I54-3*'2000 250 200 15 PP'!J54+3*'2000 250 200 15 PP'!K54-'2000 250 200 15 PP'!L54)</f>
        <v>1.6962886499999939E-7</v>
      </c>
      <c r="AH54">
        <f>ABS('2000 250 200 15 PP'!J54-3*'2000 250 200 15 PP'!K54+3*'2000 250 200 15 PP'!L54-'2000 250 200 15 PP'!M54)</f>
        <v>8.523379899999994E-8</v>
      </c>
      <c r="AI54">
        <f>ABS('2000 250 200 15 PP'!E54-4*'2000 250 200 15 PP'!F54+6*'2000 250 200 15 PP'!G54-4*'2000 250 200 15 PP'!H54+'2000 250 200 15 PP'!I54)</f>
        <v>7.2883851299999903E-6</v>
      </c>
      <c r="AJ54">
        <f>ABS('2000 250 200 15 PP'!F54-4*'2000 250 200 15 PP'!G54+6*'2000 250 200 15 PP'!H54-4*'2000 250 200 15 PP'!I54+'2000 250 200 15 PP'!J54)</f>
        <v>1.8798932700000004E-6</v>
      </c>
      <c r="AK54">
        <f>ABS('2000 250 200 15 PP'!G54-4*'2000 250 200 15 PP'!H54+6*'2000 250 200 15 PP'!I54-4*'2000 250 200 15 PP'!J54+'2000 250 200 15 PP'!K54)</f>
        <v>5.6172465000000181E-7</v>
      </c>
      <c r="AL54">
        <f>ABS('2000 250 200 15 PP'!H54-4*'2000 250 200 15 PP'!I54+6*'2000 250 200 15 PP'!J54-4*'2000 250 200 15 PP'!K54+'2000 250 200 15 PP'!L54)</f>
        <v>2.025614950000008E-7</v>
      </c>
      <c r="AM54">
        <f>ABS('2000 250 200 15 PP'!I54-4*'2000 250 200 15 PP'!J54+6*'2000 250 200 15 PP'!K54-4*'2000 250 200 15 PP'!L54+'2000 250 200 15 PP'!M54)</f>
        <v>8.4395065999999666E-8</v>
      </c>
      <c r="AN54">
        <f>ABS('2000 250 200 15 PP'!E54-5*'2000 250 200 15 PP'!F54+10*'2000 250 200 15 PP'!G54-10*'2000 250 200 15 PP'!H54+5*'2000 250 200 15 PP'!I54-'2000 250 200 15 PP'!J54)</f>
        <v>5.4084918599999963E-6</v>
      </c>
      <c r="AO54">
        <f>ABS('2000 250 200 15 PP'!F54-5*'2000 250 200 15 PP'!G54+10*'2000 250 200 15 PP'!H54-10*'2000 250 200 15 PP'!I54+5*'2000 250 200 15 PP'!J54-'2000 250 200 15 PP'!K54)</f>
        <v>1.3181686200000032E-6</v>
      </c>
      <c r="AP54">
        <f>ABS('2000 250 200 15 PP'!G54-5*'2000 250 200 15 PP'!H54+10*'2000 250 200 15 PP'!I54-10*'2000 250 200 15 PP'!J54+5*'2000 250 200 15 PP'!K54-'2000 250 200 15 PP'!L54)</f>
        <v>3.5916315499999868E-7</v>
      </c>
      <c r="AQ54">
        <f>ABS('2000 250 200 15 PP'!H54-5*'2000 250 200 15 PP'!I54+10*'2000 250 200 15 PP'!J54-10*'2000 250 200 15 PP'!K54+5*'2000 250 200 15 PP'!L54-'2000 250 200 15 PP'!M54)</f>
        <v>1.181664290000005E-7</v>
      </c>
      <c r="AR54">
        <f>ABS('2000 250 200 15 PP'!E54-6*'2000 250 200 15 PP'!F54+15*'2000 250 200 15 PP'!G54-20*'2000 250 200 15 PP'!H54+15*I54-6*'2000 250 200 15 PP'!J54+'2000 250 200 15 PP'!K54)</f>
        <v>4.0903232399999747E-6</v>
      </c>
      <c r="AS54">
        <f>ABS('2000 250 200 15 PP'!F54-6*'2000 250 200 15 PP'!G54+15*'2000 250 200 15 PP'!H54-20*'2000 250 200 15 PP'!I54+15*J54-6*'2000 250 200 15 PP'!K54+'2000 250 200 15 PP'!L54)</f>
        <v>9.5900546500001024E-7</v>
      </c>
      <c r="AT54">
        <f>ABS('2000 250 200 15 PP'!G54-6*'2000 250 200 15 PP'!H54+15*'2000 250 200 15 PP'!I54-20*'2000 250 200 15 PP'!J54+15*K54-6*'2000 250 200 15 PP'!L54+'2000 250 200 15 PP'!M54)</f>
        <v>2.4099672600000221E-7</v>
      </c>
      <c r="AU54">
        <f>ABS('2000 250 200 15 PP'!E54-7*'2000 250 200 15 PP'!F54+21*'2000 250 200 15 PP'!G54-35*'2000 250 200 15 PP'!H54+35*'2000 250 200 15 PP'!I54-21*'2000 250 200 15 PP'!J54+7*'2000 250 200 15 PP'!K54-'2000 250 200 15 PP'!L54)</f>
        <v>3.1313177749999989E-6</v>
      </c>
      <c r="AV54">
        <f>ABS('2000 250 200 15 PP'!F54-7*'2000 250 200 15 PP'!G54+21*'2000 250 200 15 PP'!H54-35*'2000 250 200 15 PP'!I54+35*'2000 250 200 15 PP'!J54-21*'2000 250 200 15 PP'!K54+7*'2000 250 200 15 PP'!L54-'2000 250 200 15 PP'!M54)</f>
        <v>7.1800873900000147E-7</v>
      </c>
      <c r="AW54">
        <f>ABS('2000 250 200 15 PP'!E54-8*'2000 250 200 15 PP'!F54+28*'2000 250 200 15 PP'!G54-56*'2000 250 200 15 PP'!H54+70*'2000 250 200 15 PP'!I54-56*'2000 250 200 15 PP'!J54+28*'2000 250 200 15 PP'!K54-8*'2000 250 200 15 PP'!L54+'2000 250 200 15 PP'!M54)</f>
        <v>2.4133090359999873E-6</v>
      </c>
      <c r="AX54">
        <f t="shared" si="44"/>
        <v>0.41563461350399811</v>
      </c>
      <c r="AY54">
        <f t="shared" si="44"/>
        <v>0.33183865308619204</v>
      </c>
      <c r="AZ54">
        <f t="shared" si="44"/>
        <v>0.27061999716439955</v>
      </c>
      <c r="BA54">
        <f t="shared" si="44"/>
        <v>0.22875981060477685</v>
      </c>
      <c r="BB54">
        <f t="shared" si="44"/>
        <v>0.19854044610307892</v>
      </c>
      <c r="BC54">
        <f t="shared" si="44"/>
        <v>0.17557715163347179</v>
      </c>
      <c r="BD54">
        <f t="shared" si="44"/>
        <v>0.15747252714595866</v>
      </c>
      <c r="BE54">
        <f t="shared" si="44"/>
        <v>0.14280361917703951</v>
      </c>
      <c r="BF54">
        <f t="shared" si="45"/>
        <v>0.23551289266929662</v>
      </c>
      <c r="BG54">
        <f t="shared" si="45"/>
        <v>0.15903342608238985</v>
      </c>
      <c r="BH54">
        <f t="shared" si="45"/>
        <v>0.10971627694803449</v>
      </c>
      <c r="BI54">
        <f t="shared" si="45"/>
        <v>8.0296873159416943E-2</v>
      </c>
      <c r="BJ54">
        <f t="shared" si="45"/>
        <v>6.1543712295615366E-2</v>
      </c>
      <c r="BK54">
        <f t="shared" si="45"/>
        <v>4.8779337454707833E-2</v>
      </c>
      <c r="BL54">
        <f t="shared" si="45"/>
        <v>3.9659438777846757E-2</v>
      </c>
      <c r="BM54">
        <f t="shared" si="46"/>
        <v>0.15184113898860518</v>
      </c>
      <c r="BN54">
        <f t="shared" si="46"/>
        <v>9.0409953883900551E-2</v>
      </c>
      <c r="BO54">
        <f t="shared" si="46"/>
        <v>5.4181027490232472E-2</v>
      </c>
      <c r="BP54">
        <f t="shared" si="46"/>
        <v>3.4941784184225333E-2</v>
      </c>
      <c r="BQ54">
        <f t="shared" si="46"/>
        <v>2.396701497254217E-2</v>
      </c>
      <c r="BR54">
        <f t="shared" si="46"/>
        <v>1.7206512978042807E-2</v>
      </c>
      <c r="BS54">
        <f t="shared" si="47"/>
        <v>0.10504061020464957</v>
      </c>
      <c r="BT54">
        <f t="shared" si="47"/>
        <v>5.6911424602571557E-2</v>
      </c>
      <c r="BU54">
        <f t="shared" si="47"/>
        <v>3.0239586499526475E-2</v>
      </c>
      <c r="BV54">
        <f t="shared" si="47"/>
        <v>1.7422708157829526E-2</v>
      </c>
      <c r="BW54">
        <f t="shared" si="47"/>
        <v>1.0807963657566652E-2</v>
      </c>
      <c r="BX54">
        <f t="shared" si="48"/>
        <v>7.5860215245928939E-2</v>
      </c>
      <c r="BY54">
        <f t="shared" si="48"/>
        <v>3.8351431205792555E-2</v>
      </c>
      <c r="BZ54">
        <f t="shared" si="48"/>
        <v>1.8371169805641269E-2</v>
      </c>
      <c r="CA54">
        <f t="shared" si="48"/>
        <v>9.5624830065315983E-3</v>
      </c>
      <c r="CB54">
        <f t="shared" si="49"/>
        <v>5.6313884404008856E-2</v>
      </c>
      <c r="CC54">
        <f t="shared" si="49"/>
        <v>2.713244024257809E-2</v>
      </c>
      <c r="CD54">
        <f t="shared" si="49"/>
        <v>1.188266339770515E-2</v>
      </c>
      <c r="CE54">
        <f t="shared" si="15"/>
        <v>4.2539917121383053E-2</v>
      </c>
      <c r="CF54">
        <f t="shared" si="15"/>
        <v>1.9902478139878835E-2</v>
      </c>
      <c r="CG54">
        <f t="shared" si="16"/>
        <v>3.2463158486810043E-2</v>
      </c>
      <c r="CH54" s="7">
        <v>250</v>
      </c>
      <c r="CI54" s="8">
        <v>250</v>
      </c>
      <c r="CJ54" s="8">
        <v>240</v>
      </c>
      <c r="CK54" s="8">
        <f t="shared" si="17"/>
        <v>1</v>
      </c>
      <c r="CL54" s="8">
        <f t="shared" si="18"/>
        <v>1</v>
      </c>
      <c r="CM54">
        <f t="shared" si="19"/>
        <v>0.04</v>
      </c>
      <c r="CN54">
        <f t="shared" si="24"/>
        <v>375</v>
      </c>
      <c r="CO54">
        <f t="shared" si="50"/>
        <v>500</v>
      </c>
      <c r="CP54">
        <f t="shared" si="50"/>
        <v>625</v>
      </c>
      <c r="CQ54">
        <f t="shared" si="50"/>
        <v>750</v>
      </c>
      <c r="CR54">
        <f t="shared" si="50"/>
        <v>875</v>
      </c>
      <c r="CS54">
        <f t="shared" si="50"/>
        <v>1000</v>
      </c>
      <c r="CT54">
        <f t="shared" si="50"/>
        <v>1125</v>
      </c>
      <c r="CU54">
        <f t="shared" si="50"/>
        <v>1250</v>
      </c>
      <c r="CV54">
        <f t="shared" si="42"/>
        <v>1.5</v>
      </c>
      <c r="CW54">
        <f t="shared" si="42"/>
        <v>2</v>
      </c>
      <c r="CX54">
        <f t="shared" si="42"/>
        <v>2.5</v>
      </c>
      <c r="CY54">
        <f t="shared" si="42"/>
        <v>3</v>
      </c>
      <c r="CZ54">
        <f t="shared" si="42"/>
        <v>3.5</v>
      </c>
      <c r="DA54">
        <f t="shared" si="42"/>
        <v>4</v>
      </c>
      <c r="DB54">
        <f t="shared" si="42"/>
        <v>4.5</v>
      </c>
      <c r="DC54">
        <f t="shared" si="42"/>
        <v>5</v>
      </c>
      <c r="DD54" s="11">
        <f t="shared" si="43"/>
        <v>2.6666666666666668E-2</v>
      </c>
      <c r="DE54" s="11">
        <f t="shared" si="43"/>
        <v>0.02</v>
      </c>
      <c r="DF54" s="11">
        <f t="shared" si="43"/>
        <v>1.6E-2</v>
      </c>
      <c r="DG54" s="11">
        <f t="shared" si="43"/>
        <v>1.3333333333333334E-2</v>
      </c>
      <c r="DH54" s="11">
        <f t="shared" si="43"/>
        <v>1.1428571428571429E-2</v>
      </c>
      <c r="DI54" s="11">
        <f t="shared" si="43"/>
        <v>0.01</v>
      </c>
      <c r="DJ54" s="11">
        <f t="shared" si="43"/>
        <v>8.8888888888888889E-3</v>
      </c>
      <c r="DK54" s="11">
        <f t="shared" si="43"/>
        <v>8.0000000000000002E-3</v>
      </c>
      <c r="DL54">
        <f t="shared" si="23"/>
        <v>10</v>
      </c>
      <c r="DM54">
        <f>ABS('2000 250 200 15 PP'!E54+'2000 250 200 15 PP'!F54)</f>
        <v>5.40585605E-5</v>
      </c>
      <c r="DN54">
        <f>ABS('2000 250 200 15 PP'!F54+'2000 250 200 15 PP'!G54)</f>
        <v>2.3719052999999999E-5</v>
      </c>
      <c r="DO54">
        <f>ABS('2000 250 200 15 PP'!G54+'2000 250 200 15 PP'!H54)</f>
        <v>1.2472772689999998E-5</v>
      </c>
      <c r="DP54">
        <f>ABS('2000 250 200 15 PP'!H54+'2000 250 200 15 PP'!I54)</f>
        <v>7.4037178799999996E-6</v>
      </c>
      <c r="DQ54">
        <f>ABS('2000 250 200 15 PP'!I54+'2000 250 200 15 PP'!J54)</f>
        <v>4.7641652800000003E-6</v>
      </c>
      <c r="DR54">
        <f>ABS('2000 250 200 15 PP'!J54+'2000 250 200 15 PP'!K54)</f>
        <v>3.2480095199999999E-6</v>
      </c>
      <c r="DS54">
        <f>ABS('2000 250 200 15 PP'!K54+'2000 250 200 15 PP'!L54)</f>
        <v>2.3134313750000002E-6</v>
      </c>
      <c r="DT54">
        <f>ABS('2000 250 200 15 PP'!L54+'2000 250 200 15 PP'!M54)</f>
        <v>1.7055681810000001E-6</v>
      </c>
    </row>
    <row r="55" spans="1:124">
      <c r="A55">
        <f>'2000 250 200 15'!A56</f>
        <v>52</v>
      </c>
      <c r="B55">
        <f t="shared" si="7"/>
        <v>-520</v>
      </c>
      <c r="C55">
        <f>'2000 250 200 15'!B56</f>
        <v>0.40639999999999998</v>
      </c>
      <c r="D55">
        <f t="shared" si="8"/>
        <v>-0.39104630072413715</v>
      </c>
      <c r="E55">
        <f>ABS('2000 250 200 15'!C189)</f>
        <v>3.7054055600000001E-5</v>
      </c>
      <c r="F55">
        <f>ABS('2000 250 200 15'!C322)</f>
        <v>1.56048336E-5</v>
      </c>
      <c r="G55">
        <f>ABS('2000 250 200 15'!C455)</f>
        <v>7.8597275800000008E-6</v>
      </c>
      <c r="H55">
        <f>ABS('2000 250 200 15'!C588)</f>
        <v>4.5158170599999997E-6</v>
      </c>
      <c r="I55">
        <f>ABS('2000 250 200 15'!C721)</f>
        <v>2.83575084E-6</v>
      </c>
      <c r="J55">
        <f>ABS('2000 250 200 15'!C854)</f>
        <v>1.8968017100000001E-6</v>
      </c>
      <c r="K55">
        <f>ABS('2000 250 200 15'!C987)</f>
        <v>1.33047606E-6</v>
      </c>
      <c r="L55">
        <f>ABS('2000 250 200 15'!C1120)</f>
        <v>9.6861368499999991E-7</v>
      </c>
      <c r="M55">
        <f>ABS('2000 250 200 15'!C1253)</f>
        <v>7.2663328499999999E-7</v>
      </c>
      <c r="N55">
        <f>ABS('2000 250 200 15 PP'!E55-'2000 250 200 15 PP'!F55)</f>
        <v>2.1449222000000001E-5</v>
      </c>
      <c r="O55">
        <f>ABS('2000 250 200 15 PP'!F55-'2000 250 200 15 PP'!G55)</f>
        <v>7.7451060199999991E-6</v>
      </c>
      <c r="P55">
        <f>ABS('2000 250 200 15 PP'!G55-'2000 250 200 15 PP'!H55)</f>
        <v>3.3439105200000012E-6</v>
      </c>
      <c r="Q55">
        <f>ABS('2000 250 200 15 PP'!H55-'2000 250 200 15 PP'!I55)</f>
        <v>1.6800662199999997E-6</v>
      </c>
      <c r="R55">
        <f>ABS('2000 250 200 15 PP'!I55-'2000 250 200 15 PP'!J55)</f>
        <v>9.3894912999999994E-7</v>
      </c>
      <c r="S55">
        <f>ABS('2000 250 200 15 PP'!J55-'2000 250 200 15 PP'!K55)</f>
        <v>5.6632565000000007E-7</v>
      </c>
      <c r="T55">
        <f>ABS('2000 250 200 15 PP'!K55-'2000 250 200 15 PP'!L55)</f>
        <v>3.6186237500000008E-7</v>
      </c>
      <c r="U55">
        <f>ABS('2000 250 200 15 PP'!L55-'2000 250 200 15 PP'!M55)</f>
        <v>2.4198039999999992E-7</v>
      </c>
      <c r="V55">
        <f>ABS('2000 250 200 15 PP'!E55-2*'2000 250 200 15 PP'!F55+'2000 250 200 15 PP'!G55)</f>
        <v>1.3704115980000002E-5</v>
      </c>
      <c r="W55">
        <f>ABS('2000 250 200 15 PP'!F55-2*'2000 250 200 15 PP'!G55+'2000 250 200 15 PP'!H55)</f>
        <v>4.401195499999998E-6</v>
      </c>
      <c r="X55">
        <f>ABS('2000 250 200 15 PP'!G55-2*'2000 250 200 15 PP'!H55+'2000 250 200 15 PP'!I55)</f>
        <v>1.6638443000000015E-6</v>
      </c>
      <c r="Y55">
        <f>ABS('2000 250 200 15 PP'!H55-2*'2000 250 200 15 PP'!I55+'2000 250 200 15 PP'!J55)</f>
        <v>7.4111708999999972E-7</v>
      </c>
      <c r="Z55">
        <f>ABS('2000 250 200 15 PP'!I55-2*'2000 250 200 15 PP'!J55+'2000 250 200 15 PP'!K55)</f>
        <v>3.7262347999999988E-7</v>
      </c>
      <c r="AA55">
        <f>ABS('2000 250 200 15 PP'!J55-2*'2000 250 200 15 PP'!K55+'2000 250 200 15 PP'!L55)</f>
        <v>2.0446327499999999E-7</v>
      </c>
      <c r="AB55">
        <f>ABS('2000 250 200 15 PP'!K55-2*'2000 250 200 15 PP'!L55+'2000 250 200 15 PP'!M55)</f>
        <v>1.1988197500000016E-7</v>
      </c>
      <c r="AC55">
        <f>ABS('2000 250 200 15 PP'!E55-3*'2000 250 200 15 PP'!F55+3*'2000 250 200 15 PP'!G55-'2000 250 200 15 PP'!H55)</f>
        <v>9.3029204800000085E-6</v>
      </c>
      <c r="AD55">
        <f>ABS('2000 250 200 15 PP'!F55-3*'2000 250 200 15 PP'!G55+3*'2000 250 200 15 PP'!H55-'2000 250 200 15 PP'!I55)</f>
        <v>2.7373511999999939E-6</v>
      </c>
      <c r="AE55">
        <f>ABS('2000 250 200 15 PP'!G55-3*'2000 250 200 15 PP'!H55+3*'2000 250 200 15 PP'!I55-'2000 250 200 15 PP'!J55)</f>
        <v>9.2272721000000307E-7</v>
      </c>
      <c r="AF55">
        <f>ABS('2000 250 200 15 PP'!H55-3*'2000 250 200 15 PP'!I55+3*'2000 250 200 15 PP'!J55-'2000 250 200 15 PP'!K55)</f>
        <v>3.6849360999999963E-7</v>
      </c>
      <c r="AG55">
        <f>ABS('2000 250 200 15 PP'!I55-3*'2000 250 200 15 PP'!J55+3*'2000 250 200 15 PP'!K55-'2000 250 200 15 PP'!L55)</f>
        <v>1.6816020499999946E-7</v>
      </c>
      <c r="AH55">
        <f>ABS('2000 250 200 15 PP'!J55-3*'2000 250 200 15 PP'!K55+3*'2000 250 200 15 PP'!L55-'2000 250 200 15 PP'!M55)</f>
        <v>8.4581299999999826E-8</v>
      </c>
      <c r="AI55">
        <f>ABS('2000 250 200 15 PP'!E55-4*'2000 250 200 15 PP'!F55+6*'2000 250 200 15 PP'!G55-4*'2000 250 200 15 PP'!H55+'2000 250 200 15 PP'!I55)</f>
        <v>6.5655692800000108E-6</v>
      </c>
      <c r="AJ55">
        <f>ABS('2000 250 200 15 PP'!F55-4*'2000 250 200 15 PP'!G55+6*'2000 250 200 15 PP'!H55-4*'2000 250 200 15 PP'!I55+'2000 250 200 15 PP'!J55)</f>
        <v>1.814623989999993E-6</v>
      </c>
      <c r="AK55">
        <f>ABS('2000 250 200 15 PP'!G55-4*'2000 250 200 15 PP'!H55+6*'2000 250 200 15 PP'!I55-4*'2000 250 200 15 PP'!J55+'2000 250 200 15 PP'!K55)</f>
        <v>5.542336000000028E-7</v>
      </c>
      <c r="AL55">
        <f>ABS('2000 250 200 15 PP'!H55-4*'2000 250 200 15 PP'!I55+6*'2000 250 200 15 PP'!J55-4*'2000 250 200 15 PP'!K55+'2000 250 200 15 PP'!L55)</f>
        <v>2.0033340500000038E-7</v>
      </c>
      <c r="AM55">
        <f>ABS('2000 250 200 15 PP'!I55-4*'2000 250 200 15 PP'!J55+6*'2000 250 200 15 PP'!K55-4*'2000 250 200 15 PP'!L55+'2000 250 200 15 PP'!M55)</f>
        <v>8.3578905000000063E-8</v>
      </c>
      <c r="AN55">
        <f>ABS('2000 250 200 15 PP'!E55-5*'2000 250 200 15 PP'!F55+10*'2000 250 200 15 PP'!G55-10*'2000 250 200 15 PP'!H55+5*'2000 250 200 15 PP'!I55-'2000 250 200 15 PP'!J55)</f>
        <v>4.7509452900000045E-6</v>
      </c>
      <c r="AO55">
        <f>ABS('2000 250 200 15 PP'!F55-5*'2000 250 200 15 PP'!G55+10*'2000 250 200 15 PP'!H55-10*'2000 250 200 15 PP'!I55+5*'2000 250 200 15 PP'!J55-'2000 250 200 15 PP'!K55)</f>
        <v>1.2603903899999967E-6</v>
      </c>
      <c r="AP55">
        <f>ABS('2000 250 200 15 PP'!G55-5*'2000 250 200 15 PP'!H55+10*'2000 250 200 15 PP'!I55-10*'2000 250 200 15 PP'!J55+5*'2000 250 200 15 PP'!K55-'2000 250 200 15 PP'!L55)</f>
        <v>3.5390019500000093E-7</v>
      </c>
      <c r="AQ55">
        <f>ABS('2000 250 200 15 PP'!H55-5*'2000 250 200 15 PP'!I55+10*'2000 250 200 15 PP'!J55-10*'2000 250 200 15 PP'!K55+5*'2000 250 200 15 PP'!L55-'2000 250 200 15 PP'!M55)</f>
        <v>1.1675449999999863E-7</v>
      </c>
      <c r="AR55">
        <f>ABS('2000 250 200 15 PP'!E55-6*'2000 250 200 15 PP'!F55+15*'2000 250 200 15 PP'!G55-20*'2000 250 200 15 PP'!H55+15*I55-6*'2000 250 200 15 PP'!J55+'2000 250 200 15 PP'!K55)</f>
        <v>3.4905549000000258E-6</v>
      </c>
      <c r="AS55">
        <f>ABS('2000 250 200 15 PP'!F55-6*'2000 250 200 15 PP'!G55+15*'2000 250 200 15 PP'!H55-20*'2000 250 200 15 PP'!I55+15*J55-6*'2000 250 200 15 PP'!K55+'2000 250 200 15 PP'!L55)</f>
        <v>9.0649019499999304E-7</v>
      </c>
      <c r="AT55">
        <f>ABS('2000 250 200 15 PP'!G55-6*'2000 250 200 15 PP'!H55+15*'2000 250 200 15 PP'!I55-20*'2000 250 200 15 PP'!J55+15*K55-6*'2000 250 200 15 PP'!L55+'2000 250 200 15 PP'!M55)</f>
        <v>2.3714569500000315E-7</v>
      </c>
      <c r="AU55">
        <f>ABS('2000 250 200 15 PP'!E55-7*'2000 250 200 15 PP'!F55+21*'2000 250 200 15 PP'!G55-35*'2000 250 200 15 PP'!H55+35*'2000 250 200 15 PP'!I55-21*'2000 250 200 15 PP'!J55+7*'2000 250 200 15 PP'!K55-'2000 250 200 15 PP'!L55)</f>
        <v>2.5840647050000294E-6</v>
      </c>
      <c r="AV55">
        <f>ABS('2000 250 200 15 PP'!F55-7*'2000 250 200 15 PP'!G55+21*'2000 250 200 15 PP'!H55-35*'2000 250 200 15 PP'!I55+35*'2000 250 200 15 PP'!J55-21*'2000 250 200 15 PP'!K55+7*'2000 250 200 15 PP'!L55-'2000 250 200 15 PP'!M55)</f>
        <v>6.6934449999998481E-7</v>
      </c>
      <c r="AW55">
        <f>ABS('2000 250 200 15 PP'!E55-8*'2000 250 200 15 PP'!F55+28*'2000 250 200 15 PP'!G55-56*'2000 250 200 15 PP'!H55+70*'2000 250 200 15 PP'!I55-56*'2000 250 200 15 PP'!J55+28*'2000 250 200 15 PP'!K55-8*'2000 250 200 15 PP'!L55+'2000 250 200 15 PP'!M55)</f>
        <v>1.9147202050000834E-6</v>
      </c>
      <c r="AX55">
        <f t="shared" si="44"/>
        <v>0.40732385976725083</v>
      </c>
      <c r="AY55">
        <f t="shared" si="44"/>
        <v>0.3300767468262536</v>
      </c>
      <c r="AZ55">
        <f t="shared" si="44"/>
        <v>0.2702030995219295</v>
      </c>
      <c r="BA55">
        <f t="shared" si="44"/>
        <v>0.22853168777778679</v>
      </c>
      <c r="BB55">
        <f t="shared" si="44"/>
        <v>0.19840226179844531</v>
      </c>
      <c r="BC55">
        <f t="shared" si="44"/>
        <v>0.17548091312883801</v>
      </c>
      <c r="BD55">
        <f t="shared" si="44"/>
        <v>0.15739375802400443</v>
      </c>
      <c r="BE55">
        <f t="shared" si="44"/>
        <v>0.14274049992845583</v>
      </c>
      <c r="BF55">
        <f t="shared" si="45"/>
        <v>0.22644463322448066</v>
      </c>
      <c r="BG55">
        <f t="shared" si="45"/>
        <v>0.1572957828607251</v>
      </c>
      <c r="BH55">
        <f t="shared" si="45"/>
        <v>0.10938215631848351</v>
      </c>
      <c r="BI55">
        <f t="shared" si="45"/>
        <v>8.013489093241373E-2</v>
      </c>
      <c r="BJ55">
        <f t="shared" si="45"/>
        <v>6.1458308045160261E-2</v>
      </c>
      <c r="BK55">
        <f t="shared" si="45"/>
        <v>4.8729400460622734E-2</v>
      </c>
      <c r="BL55">
        <f t="shared" si="45"/>
        <v>3.9620934834871571E-2</v>
      </c>
      <c r="BM55">
        <f t="shared" si="46"/>
        <v>0.14304607468233491</v>
      </c>
      <c r="BN55">
        <f t="shared" si="46"/>
        <v>8.8828522002024068E-2</v>
      </c>
      <c r="BO55">
        <f t="shared" si="46"/>
        <v>5.3935116205638248E-2</v>
      </c>
      <c r="BP55">
        <f t="shared" si="46"/>
        <v>3.4833064163606389E-2</v>
      </c>
      <c r="BQ55">
        <f t="shared" si="46"/>
        <v>2.3914783765319431E-2</v>
      </c>
      <c r="BR55">
        <f t="shared" si="46"/>
        <v>1.7182503789711746E-2</v>
      </c>
      <c r="BS55">
        <f t="shared" si="47"/>
        <v>9.6737165383531845E-2</v>
      </c>
      <c r="BT55">
        <f t="shared" si="47"/>
        <v>5.5471153032693246E-2</v>
      </c>
      <c r="BU55">
        <f t="shared" si="47"/>
        <v>3.0058377754363551E-2</v>
      </c>
      <c r="BV55">
        <f t="shared" si="47"/>
        <v>1.7348699730495857E-2</v>
      </c>
      <c r="BW55">
        <f t="shared" si="47"/>
        <v>1.0772871385937553E-2</v>
      </c>
      <c r="BX55">
        <f t="shared" si="48"/>
        <v>6.8097327057270979E-2</v>
      </c>
      <c r="BY55">
        <f t="shared" si="48"/>
        <v>3.7023039308417417E-2</v>
      </c>
      <c r="BZ55">
        <f t="shared" si="48"/>
        <v>1.8235522550759671E-2</v>
      </c>
      <c r="CA55">
        <f t="shared" si="48"/>
        <v>9.5122713690059466E-3</v>
      </c>
      <c r="CB55">
        <f t="shared" si="49"/>
        <v>4.9095351362994033E-2</v>
      </c>
      <c r="CC55">
        <f t="shared" si="49"/>
        <v>2.5890827811374497E-2</v>
      </c>
      <c r="CD55">
        <f t="shared" si="49"/>
        <v>1.1778474845247385E-2</v>
      </c>
      <c r="CE55">
        <f t="shared" si="15"/>
        <v>3.5856880845841384E-2</v>
      </c>
      <c r="CF55">
        <f t="shared" si="15"/>
        <v>1.8728867163580947E-2</v>
      </c>
      <c r="CG55">
        <f t="shared" si="16"/>
        <v>2.6303735913338708E-2</v>
      </c>
      <c r="CH55" s="7">
        <v>250</v>
      </c>
      <c r="CI55" s="8">
        <v>250</v>
      </c>
      <c r="CJ55" s="8">
        <v>240</v>
      </c>
      <c r="CK55" s="8">
        <f t="shared" si="17"/>
        <v>1</v>
      </c>
      <c r="CL55" s="8">
        <f t="shared" si="18"/>
        <v>1</v>
      </c>
      <c r="CM55">
        <f t="shared" si="19"/>
        <v>0.04</v>
      </c>
      <c r="CN55">
        <f t="shared" si="24"/>
        <v>375</v>
      </c>
      <c r="CO55">
        <f t="shared" si="50"/>
        <v>500</v>
      </c>
      <c r="CP55">
        <f t="shared" si="50"/>
        <v>625</v>
      </c>
      <c r="CQ55">
        <f t="shared" si="50"/>
        <v>750</v>
      </c>
      <c r="CR55">
        <f t="shared" si="50"/>
        <v>875</v>
      </c>
      <c r="CS55">
        <f t="shared" si="50"/>
        <v>1000</v>
      </c>
      <c r="CT55">
        <f t="shared" si="50"/>
        <v>1125</v>
      </c>
      <c r="CU55">
        <f t="shared" si="50"/>
        <v>1250</v>
      </c>
      <c r="CV55">
        <f t="shared" si="42"/>
        <v>1.5</v>
      </c>
      <c r="CW55">
        <f t="shared" si="42"/>
        <v>2</v>
      </c>
      <c r="CX55">
        <f t="shared" si="42"/>
        <v>2.5</v>
      </c>
      <c r="CY55">
        <f t="shared" si="42"/>
        <v>3</v>
      </c>
      <c r="CZ55">
        <f t="shared" si="42"/>
        <v>3.5</v>
      </c>
      <c r="DA55">
        <f t="shared" si="42"/>
        <v>4</v>
      </c>
      <c r="DB55">
        <f t="shared" si="42"/>
        <v>4.5</v>
      </c>
      <c r="DC55">
        <f t="shared" si="42"/>
        <v>5</v>
      </c>
      <c r="DD55" s="11">
        <f t="shared" si="43"/>
        <v>2.6666666666666668E-2</v>
      </c>
      <c r="DE55" s="11">
        <f t="shared" si="43"/>
        <v>0.02</v>
      </c>
      <c r="DF55" s="11">
        <f t="shared" si="43"/>
        <v>1.6E-2</v>
      </c>
      <c r="DG55" s="11">
        <f t="shared" si="43"/>
        <v>1.3333333333333334E-2</v>
      </c>
      <c r="DH55" s="11">
        <f t="shared" si="43"/>
        <v>1.1428571428571429E-2</v>
      </c>
      <c r="DI55" s="11">
        <f t="shared" si="43"/>
        <v>0.01</v>
      </c>
      <c r="DJ55" s="11">
        <f t="shared" si="43"/>
        <v>8.8888888888888889E-3</v>
      </c>
      <c r="DK55" s="11">
        <f t="shared" si="43"/>
        <v>8.0000000000000002E-3</v>
      </c>
      <c r="DL55">
        <f t="shared" si="23"/>
        <v>10</v>
      </c>
      <c r="DM55">
        <f>ABS('2000 250 200 15 PP'!E55+'2000 250 200 15 PP'!F55)</f>
        <v>5.2658889200000005E-5</v>
      </c>
      <c r="DN55">
        <f>ABS('2000 250 200 15 PP'!F55+'2000 250 200 15 PP'!G55)</f>
        <v>2.3464561180000003E-5</v>
      </c>
      <c r="DO55">
        <f>ABS('2000 250 200 15 PP'!G55+'2000 250 200 15 PP'!H55)</f>
        <v>1.237554464E-5</v>
      </c>
      <c r="DP55">
        <f>ABS('2000 250 200 15 PP'!H55+'2000 250 200 15 PP'!I55)</f>
        <v>7.3515679000000001E-6</v>
      </c>
      <c r="DQ55">
        <f>ABS('2000 250 200 15 PP'!I55+'2000 250 200 15 PP'!J55)</f>
        <v>4.7325525500000003E-6</v>
      </c>
      <c r="DR55">
        <f>ABS('2000 250 200 15 PP'!J55+'2000 250 200 15 PP'!K55)</f>
        <v>3.22727777E-6</v>
      </c>
      <c r="DS55">
        <f>ABS('2000 250 200 15 PP'!K55+'2000 250 200 15 PP'!L55)</f>
        <v>2.2990897450000001E-6</v>
      </c>
      <c r="DT55">
        <f>ABS('2000 250 200 15 PP'!L55+'2000 250 200 15 PP'!M55)</f>
        <v>1.6952469699999998E-6</v>
      </c>
    </row>
    <row r="56" spans="1:124">
      <c r="A56">
        <f>'2000 250 200 15'!A57</f>
        <v>53</v>
      </c>
      <c r="B56">
        <f t="shared" si="7"/>
        <v>-530</v>
      </c>
      <c r="C56">
        <f>'2000 250 200 15'!B57</f>
        <v>0.45610000000000001</v>
      </c>
      <c r="D56">
        <f t="shared" si="8"/>
        <v>-0.34093992775906168</v>
      </c>
      <c r="E56">
        <f>ABS('2000 250 200 15'!C190)</f>
        <v>3.5711827300000001E-5</v>
      </c>
      <c r="F56">
        <f>ABS('2000 250 200 15'!C323)</f>
        <v>1.5387228299999999E-5</v>
      </c>
      <c r="G56">
        <f>ABS('2000 250 200 15'!C456)</f>
        <v>7.7900703899999997E-6</v>
      </c>
      <c r="H56">
        <f>ABS('2000 250 200 15'!C589)</f>
        <v>4.4807519400000001E-6</v>
      </c>
      <c r="I56">
        <f>ABS('2000 250 200 15'!C722)</f>
        <v>2.8152038E-6</v>
      </c>
      <c r="J56">
        <f>ABS('2000 250 200 15'!C855)</f>
        <v>1.8836638100000001E-6</v>
      </c>
      <c r="K56">
        <f>ABS('2000 250 200 15'!C988)</f>
        <v>1.3215572400000001E-6</v>
      </c>
      <c r="L56">
        <f>ABS('2000 250 200 15'!C1121)</f>
        <v>9.622858470000001E-7</v>
      </c>
      <c r="M56">
        <f>ABS('2000 250 200 15'!C1254)</f>
        <v>7.2198097400000005E-7</v>
      </c>
      <c r="N56">
        <f>ABS('2000 250 200 15 PP'!E56-'2000 250 200 15 PP'!F56)</f>
        <v>2.0324599000000002E-5</v>
      </c>
      <c r="O56">
        <f>ABS('2000 250 200 15 PP'!F56-'2000 250 200 15 PP'!G56)</f>
        <v>7.597157909999999E-6</v>
      </c>
      <c r="P56">
        <f>ABS('2000 250 200 15 PP'!G56-'2000 250 200 15 PP'!H56)</f>
        <v>3.3093184499999996E-6</v>
      </c>
      <c r="Q56">
        <f>ABS('2000 250 200 15 PP'!H56-'2000 250 200 15 PP'!I56)</f>
        <v>1.6655481400000001E-6</v>
      </c>
      <c r="R56">
        <f>ABS('2000 250 200 15 PP'!I56-'2000 250 200 15 PP'!J56)</f>
        <v>9.315399899999999E-7</v>
      </c>
      <c r="S56">
        <f>ABS('2000 250 200 15 PP'!J56-'2000 250 200 15 PP'!K56)</f>
        <v>5.6210656999999999E-7</v>
      </c>
      <c r="T56">
        <f>ABS('2000 250 200 15 PP'!K56-'2000 250 200 15 PP'!L56)</f>
        <v>3.5927139299999998E-7</v>
      </c>
      <c r="U56">
        <f>ABS('2000 250 200 15 PP'!L56-'2000 250 200 15 PP'!M56)</f>
        <v>2.4030487300000005E-7</v>
      </c>
      <c r="V56">
        <f>ABS('2000 250 200 15 PP'!E56-2*'2000 250 200 15 PP'!F56+'2000 250 200 15 PP'!G56)</f>
        <v>1.2727441090000003E-5</v>
      </c>
      <c r="W56">
        <f>ABS('2000 250 200 15 PP'!F56-2*'2000 250 200 15 PP'!G56+'2000 250 200 15 PP'!H56)</f>
        <v>4.2878394599999994E-6</v>
      </c>
      <c r="X56">
        <f>ABS('2000 250 200 15 PP'!G56-2*'2000 250 200 15 PP'!H56+'2000 250 200 15 PP'!I56)</f>
        <v>1.6437703099999995E-6</v>
      </c>
      <c r="Y56">
        <f>ABS('2000 250 200 15 PP'!H56-2*'2000 250 200 15 PP'!I56+'2000 250 200 15 PP'!J56)</f>
        <v>7.3400815000000022E-7</v>
      </c>
      <c r="Z56">
        <f>ABS('2000 250 200 15 PP'!I56-2*'2000 250 200 15 PP'!J56+'2000 250 200 15 PP'!K56)</f>
        <v>3.6943341999999991E-7</v>
      </c>
      <c r="AA56">
        <f>ABS('2000 250 200 15 PP'!J56-2*'2000 250 200 15 PP'!K56+'2000 250 200 15 PP'!L56)</f>
        <v>2.0283517700000001E-7</v>
      </c>
      <c r="AB56">
        <f>ABS('2000 250 200 15 PP'!K56-2*'2000 250 200 15 PP'!L56+'2000 250 200 15 PP'!M56)</f>
        <v>1.1896651999999994E-7</v>
      </c>
      <c r="AC56">
        <f>ABS('2000 250 200 15 PP'!E56-3*'2000 250 200 15 PP'!F56+3*'2000 250 200 15 PP'!G56-'2000 250 200 15 PP'!H56)</f>
        <v>8.4396016300000049E-6</v>
      </c>
      <c r="AD56">
        <f>ABS('2000 250 200 15 PP'!F56-3*'2000 250 200 15 PP'!G56+3*'2000 250 200 15 PP'!H56-'2000 250 200 15 PP'!I56)</f>
        <v>2.6440691500000008E-6</v>
      </c>
      <c r="AE56">
        <f>ABS('2000 250 200 15 PP'!G56-3*'2000 250 200 15 PP'!H56+3*'2000 250 200 15 PP'!I56-'2000 250 200 15 PP'!J56)</f>
        <v>9.0976215999999758E-7</v>
      </c>
      <c r="AF56">
        <f>ABS('2000 250 200 15 PP'!H56-3*'2000 250 200 15 PP'!I56+3*'2000 250 200 15 PP'!J56-'2000 250 200 15 PP'!K56)</f>
        <v>3.6457473000000116E-7</v>
      </c>
      <c r="AG56">
        <f>ABS('2000 250 200 15 PP'!I56-3*'2000 250 200 15 PP'!J56+3*'2000 250 200 15 PP'!K56-'2000 250 200 15 PP'!L56)</f>
        <v>1.665982429999999E-7</v>
      </c>
      <c r="AH56">
        <f>ABS('2000 250 200 15 PP'!J56-3*'2000 250 200 15 PP'!K56+3*'2000 250 200 15 PP'!L56-'2000 250 200 15 PP'!M56)</f>
        <v>8.3868657000000074E-8</v>
      </c>
      <c r="AI56">
        <f>ABS('2000 250 200 15 PP'!E56-4*'2000 250 200 15 PP'!F56+6*'2000 250 200 15 PP'!G56-4*'2000 250 200 15 PP'!H56+'2000 250 200 15 PP'!I56)</f>
        <v>5.7955324800000041E-6</v>
      </c>
      <c r="AJ56">
        <f>ABS('2000 250 200 15 PP'!F56-4*'2000 250 200 15 PP'!G56+6*'2000 250 200 15 PP'!H56-4*'2000 250 200 15 PP'!I56+'2000 250 200 15 PP'!J56)</f>
        <v>1.7343069900000023E-6</v>
      </c>
      <c r="AK56">
        <f>ABS('2000 250 200 15 PP'!G56-4*'2000 250 200 15 PP'!H56+6*'2000 250 200 15 PP'!I56-4*'2000 250 200 15 PP'!J56+'2000 250 200 15 PP'!K56)</f>
        <v>5.4518742999999727E-7</v>
      </c>
      <c r="AL56">
        <f>ABS('2000 250 200 15 PP'!H56-4*'2000 250 200 15 PP'!I56+6*'2000 250 200 15 PP'!J56-4*'2000 250 200 15 PP'!K56+'2000 250 200 15 PP'!L56)</f>
        <v>1.9797648700000042E-7</v>
      </c>
      <c r="AM56">
        <f>ABS('2000 250 200 15 PP'!I56-4*'2000 250 200 15 PP'!J56+6*'2000 250 200 15 PP'!K56-4*'2000 250 200 15 PP'!L56+'2000 250 200 15 PP'!M56)</f>
        <v>8.2729585999999822E-8</v>
      </c>
      <c r="AN56">
        <f>ABS('2000 250 200 15 PP'!E56-5*'2000 250 200 15 PP'!F56+10*'2000 250 200 15 PP'!G56-10*'2000 250 200 15 PP'!H56+5*'2000 250 200 15 PP'!I56-'2000 250 200 15 PP'!J56)</f>
        <v>4.0612254899999993E-6</v>
      </c>
      <c r="AO56">
        <f>ABS('2000 250 200 15 PP'!F56-5*'2000 250 200 15 PP'!G56+10*'2000 250 200 15 PP'!H56-10*'2000 250 200 15 PP'!I56+5*'2000 250 200 15 PP'!J56-'2000 250 200 15 PP'!K56)</f>
        <v>1.1891195599999983E-6</v>
      </c>
      <c r="AP56">
        <f>ABS('2000 250 200 15 PP'!G56-5*'2000 250 200 15 PP'!H56+10*'2000 250 200 15 PP'!I56-10*'2000 250 200 15 PP'!J56+5*'2000 250 200 15 PP'!K56-'2000 250 200 15 PP'!L56)</f>
        <v>3.4721094300000109E-7</v>
      </c>
      <c r="AQ56">
        <f>ABS('2000 250 200 15 PP'!H56-5*'2000 250 200 15 PP'!I56+10*'2000 250 200 15 PP'!J56-10*'2000 250 200 15 PP'!K56+5*'2000 250 200 15 PP'!L56-'2000 250 200 15 PP'!M56)</f>
        <v>1.152469009999989E-7</v>
      </c>
      <c r="AR56">
        <f>ABS('2000 250 200 15 PP'!E56-6*'2000 250 200 15 PP'!F56+15*'2000 250 200 15 PP'!G56-20*'2000 250 200 15 PP'!H56+15*I56-6*'2000 250 200 15 PP'!J56+'2000 250 200 15 PP'!K56)</f>
        <v>2.8721059300000044E-6</v>
      </c>
      <c r="AS56">
        <f>ABS('2000 250 200 15 PP'!F56-6*'2000 250 200 15 PP'!G56+15*'2000 250 200 15 PP'!H56-20*'2000 250 200 15 PP'!I56+15*J56-6*'2000 250 200 15 PP'!K56+'2000 250 200 15 PP'!L56)</f>
        <v>8.4190861700000568E-7</v>
      </c>
      <c r="AT56">
        <f>ABS('2000 250 200 15 PP'!G56-6*'2000 250 200 15 PP'!H56+15*'2000 250 200 15 PP'!I56-20*'2000 250 200 15 PP'!J56+15*K56-6*'2000 250 200 15 PP'!L56+'2000 250 200 15 PP'!M56)</f>
        <v>2.3196404199999626E-7</v>
      </c>
      <c r="AU56">
        <f>ABS('2000 250 200 15 PP'!E56-7*'2000 250 200 15 PP'!F56+21*'2000 250 200 15 PP'!G56-35*'2000 250 200 15 PP'!H56+35*'2000 250 200 15 PP'!I56-21*'2000 250 200 15 PP'!J56+7*'2000 250 200 15 PP'!K56-'2000 250 200 15 PP'!L56)</f>
        <v>2.03019731300003E-6</v>
      </c>
      <c r="AV56">
        <f>ABS('2000 250 200 15 PP'!F56-7*'2000 250 200 15 PP'!G56+21*'2000 250 200 15 PP'!H56-35*'2000 250 200 15 PP'!I56+35*'2000 250 200 15 PP'!J56-21*'2000 250 200 15 PP'!K56+7*'2000 250 200 15 PP'!L56-'2000 250 200 15 PP'!M56)</f>
        <v>6.0994457500001789E-7</v>
      </c>
      <c r="AW56">
        <f>ABS('2000 250 200 15 PP'!E56-8*'2000 250 200 15 PP'!F56+28*'2000 250 200 15 PP'!G56-56*'2000 250 200 15 PP'!H56+70*'2000 250 200 15 PP'!I56-56*'2000 250 200 15 PP'!J56+28*'2000 250 200 15 PP'!K56-8*'2000 250 200 15 PP'!L56+'2000 250 200 15 PP'!M56)</f>
        <v>1.4202527380000087E-6</v>
      </c>
      <c r="AX56">
        <f t="shared" si="44"/>
        <v>0.39774901436730276</v>
      </c>
      <c r="AY56">
        <f t="shared" si="44"/>
        <v>0.32778444164754383</v>
      </c>
      <c r="AZ56">
        <f t="shared" si="44"/>
        <v>0.26969003062731167</v>
      </c>
      <c r="BA56">
        <f t="shared" si="44"/>
        <v>0.2282837505261511</v>
      </c>
      <c r="BB56">
        <f t="shared" si="44"/>
        <v>0.1982477625071884</v>
      </c>
      <c r="BC56">
        <f t="shared" si="44"/>
        <v>0.17537216972913613</v>
      </c>
      <c r="BD56">
        <f t="shared" si="44"/>
        <v>0.15731001619377014</v>
      </c>
      <c r="BE56">
        <f t="shared" si="44"/>
        <v>0.14267624939457263</v>
      </c>
      <c r="BF56">
        <f t="shared" si="45"/>
        <v>0.21612548795784911</v>
      </c>
      <c r="BG56">
        <f t="shared" si="45"/>
        <v>0.15503042919984703</v>
      </c>
      <c r="BH56">
        <f t="shared" si="45"/>
        <v>0.10895979470241045</v>
      </c>
      <c r="BI56">
        <f t="shared" si="45"/>
        <v>7.9960628651543644E-2</v>
      </c>
      <c r="BJ56">
        <f t="shared" si="45"/>
        <v>6.1363347139861718E-2</v>
      </c>
      <c r="BK56">
        <f t="shared" si="45"/>
        <v>4.8670627790925042E-2</v>
      </c>
      <c r="BL56">
        <f t="shared" si="45"/>
        <v>3.9578670469628638E-2</v>
      </c>
      <c r="BM56">
        <f t="shared" si="46"/>
        <v>0.13318002031379333</v>
      </c>
      <c r="BN56">
        <f t="shared" si="46"/>
        <v>8.6766878019992333E-2</v>
      </c>
      <c r="BO56">
        <f t="shared" si="46"/>
        <v>5.3611006636930782E-2</v>
      </c>
      <c r="BP56">
        <f t="shared" si="46"/>
        <v>3.4717511883732517E-2</v>
      </c>
      <c r="BQ56">
        <f t="shared" si="46"/>
        <v>2.3858677557925451E-2</v>
      </c>
      <c r="BR56">
        <f t="shared" si="46"/>
        <v>1.7152851016858588E-2</v>
      </c>
      <c r="BS56">
        <f t="shared" si="47"/>
        <v>8.7565540881896928E-2</v>
      </c>
      <c r="BT56">
        <f t="shared" si="47"/>
        <v>5.3599263599091208E-2</v>
      </c>
      <c r="BU56">
        <f t="shared" si="47"/>
        <v>2.9805918898527357E-2</v>
      </c>
      <c r="BV56">
        <f t="shared" si="47"/>
        <v>1.7270216972749785E-2</v>
      </c>
      <c r="BW56">
        <f t="shared" si="47"/>
        <v>1.0737559597795335E-2</v>
      </c>
      <c r="BX56">
        <f t="shared" si="48"/>
        <v>5.9663586537134813E-2</v>
      </c>
      <c r="BY56">
        <f t="shared" si="48"/>
        <v>3.5307998448628058E-2</v>
      </c>
      <c r="BZ56">
        <f t="shared" si="48"/>
        <v>1.8033622323398685E-2</v>
      </c>
      <c r="CA56">
        <f t="shared" si="48"/>
        <v>9.4577517798337379E-3</v>
      </c>
      <c r="CB56">
        <f t="shared" si="49"/>
        <v>4.1390595154281645E-2</v>
      </c>
      <c r="CC56">
        <f t="shared" si="49"/>
        <v>2.430398711658216E-2</v>
      </c>
      <c r="CD56">
        <f t="shared" si="49"/>
        <v>1.161241918422644E-2</v>
      </c>
      <c r="CE56">
        <f t="shared" si="15"/>
        <v>2.8857464275605611E-2</v>
      </c>
      <c r="CF56">
        <f t="shared" si="15"/>
        <v>1.7248226107814315E-2</v>
      </c>
      <c r="CG56">
        <f t="shared" si="16"/>
        <v>1.9982572472447672E-2</v>
      </c>
      <c r="CH56" s="7">
        <v>250</v>
      </c>
      <c r="CI56" s="8">
        <v>250</v>
      </c>
      <c r="CJ56" s="8">
        <v>240</v>
      </c>
      <c r="CK56" s="8">
        <f t="shared" si="17"/>
        <v>1</v>
      </c>
      <c r="CL56" s="8">
        <f t="shared" si="18"/>
        <v>1</v>
      </c>
      <c r="CM56">
        <f t="shared" si="19"/>
        <v>0.04</v>
      </c>
      <c r="CN56">
        <f t="shared" si="24"/>
        <v>375</v>
      </c>
      <c r="CO56">
        <f t="shared" si="50"/>
        <v>500</v>
      </c>
      <c r="CP56">
        <f t="shared" si="50"/>
        <v>625</v>
      </c>
      <c r="CQ56">
        <f t="shared" si="50"/>
        <v>750</v>
      </c>
      <c r="CR56">
        <f t="shared" si="50"/>
        <v>875</v>
      </c>
      <c r="CS56">
        <f t="shared" si="50"/>
        <v>1000</v>
      </c>
      <c r="CT56">
        <f t="shared" si="50"/>
        <v>1125</v>
      </c>
      <c r="CU56">
        <f t="shared" si="50"/>
        <v>1250</v>
      </c>
      <c r="CV56">
        <f t="shared" si="42"/>
        <v>1.5</v>
      </c>
      <c r="CW56">
        <f t="shared" si="42"/>
        <v>2</v>
      </c>
      <c r="CX56">
        <f t="shared" si="42"/>
        <v>2.5</v>
      </c>
      <c r="CY56">
        <f t="shared" si="42"/>
        <v>3</v>
      </c>
      <c r="CZ56">
        <f t="shared" si="42"/>
        <v>3.5</v>
      </c>
      <c r="DA56">
        <f t="shared" si="42"/>
        <v>4</v>
      </c>
      <c r="DB56">
        <f t="shared" si="42"/>
        <v>4.5</v>
      </c>
      <c r="DC56">
        <f t="shared" si="42"/>
        <v>5</v>
      </c>
      <c r="DD56" s="11">
        <f t="shared" si="43"/>
        <v>2.6666666666666668E-2</v>
      </c>
      <c r="DE56" s="11">
        <f t="shared" si="43"/>
        <v>0.02</v>
      </c>
      <c r="DF56" s="11">
        <f t="shared" si="43"/>
        <v>1.6E-2</v>
      </c>
      <c r="DG56" s="11">
        <f t="shared" si="43"/>
        <v>1.3333333333333334E-2</v>
      </c>
      <c r="DH56" s="11">
        <f t="shared" si="43"/>
        <v>1.1428571428571429E-2</v>
      </c>
      <c r="DI56" s="11">
        <f t="shared" si="43"/>
        <v>0.01</v>
      </c>
      <c r="DJ56" s="11">
        <f t="shared" si="43"/>
        <v>8.8888888888888889E-3</v>
      </c>
      <c r="DK56" s="11">
        <f t="shared" si="43"/>
        <v>8.0000000000000002E-3</v>
      </c>
      <c r="DL56">
        <f t="shared" si="23"/>
        <v>10</v>
      </c>
      <c r="DM56">
        <f>ABS('2000 250 200 15 PP'!E56+'2000 250 200 15 PP'!F56)</f>
        <v>5.10990556E-5</v>
      </c>
      <c r="DN56">
        <f>ABS('2000 250 200 15 PP'!F56+'2000 250 200 15 PP'!G56)</f>
        <v>2.3177298689999998E-5</v>
      </c>
      <c r="DO56">
        <f>ABS('2000 250 200 15 PP'!G56+'2000 250 200 15 PP'!H56)</f>
        <v>1.2270822329999999E-5</v>
      </c>
      <c r="DP56">
        <f>ABS('2000 250 200 15 PP'!H56+'2000 250 200 15 PP'!I56)</f>
        <v>7.2959557400000001E-6</v>
      </c>
      <c r="DQ56">
        <f>ABS('2000 250 200 15 PP'!I56+'2000 250 200 15 PP'!J56)</f>
        <v>4.6988676100000001E-6</v>
      </c>
      <c r="DR56">
        <f>ABS('2000 250 200 15 PP'!J56+'2000 250 200 15 PP'!K56)</f>
        <v>3.2052210500000002E-6</v>
      </c>
      <c r="DS56">
        <f>ABS('2000 250 200 15 PP'!K56+'2000 250 200 15 PP'!L56)</f>
        <v>2.2838430870000002E-6</v>
      </c>
      <c r="DT56">
        <f>ABS('2000 250 200 15 PP'!L56+'2000 250 200 15 PP'!M56)</f>
        <v>1.6842668210000001E-6</v>
      </c>
    </row>
    <row r="57" spans="1:124">
      <c r="A57">
        <f>'2000 250 200 15'!A58</f>
        <v>54</v>
      </c>
      <c r="B57">
        <f t="shared" si="7"/>
        <v>-540</v>
      </c>
      <c r="C57">
        <f>'2000 250 200 15'!B58</f>
        <v>0.51200000000000001</v>
      </c>
      <c r="D57">
        <f t="shared" si="8"/>
        <v>-0.29073003902416922</v>
      </c>
      <c r="E57">
        <f>ABS('2000 250 200 15'!C191)</f>
        <v>3.4237454300000001E-5</v>
      </c>
      <c r="F57">
        <f>ABS('2000 250 200 15'!C324)</f>
        <v>1.51370374E-5</v>
      </c>
      <c r="G57">
        <f>ABS('2000 250 200 15'!C457)</f>
        <v>7.7142214399999996E-6</v>
      </c>
      <c r="H57">
        <f>ABS('2000 250 200 15'!C590)</f>
        <v>4.4434122700000003E-6</v>
      </c>
      <c r="I57">
        <f>ABS('2000 250 200 15'!C723)</f>
        <v>2.79333526E-6</v>
      </c>
      <c r="J57">
        <f>ABS('2000 250 200 15'!C856)</f>
        <v>1.86971534E-6</v>
      </c>
      <c r="K57">
        <f>ABS('2000 250 200 15'!C989)</f>
        <v>1.31210867E-6</v>
      </c>
      <c r="L57">
        <f>ABS('2000 250 200 15'!C1122)</f>
        <v>9.5557669399999996E-7</v>
      </c>
      <c r="M57">
        <f>ABS('2000 250 200 15'!C1255)</f>
        <v>7.1703875399999995E-7</v>
      </c>
      <c r="N57">
        <f>ABS('2000 250 200 15 PP'!E57-'2000 250 200 15 PP'!F57)</f>
        <v>1.9100416899999999E-5</v>
      </c>
      <c r="O57">
        <f>ABS('2000 250 200 15 PP'!F57-'2000 250 200 15 PP'!G57)</f>
        <v>7.4228159600000006E-6</v>
      </c>
      <c r="P57">
        <f>ABS('2000 250 200 15 PP'!G57-'2000 250 200 15 PP'!H57)</f>
        <v>3.2708091699999993E-6</v>
      </c>
      <c r="Q57">
        <f>ABS('2000 250 200 15 PP'!H57-'2000 250 200 15 PP'!I57)</f>
        <v>1.6500770100000003E-6</v>
      </c>
      <c r="R57">
        <f>ABS('2000 250 200 15 PP'!I57-'2000 250 200 15 PP'!J57)</f>
        <v>9.2361991999999998E-7</v>
      </c>
      <c r="S57">
        <f>ABS('2000 250 200 15 PP'!J57-'2000 250 200 15 PP'!K57)</f>
        <v>5.5760667000000002E-7</v>
      </c>
      <c r="T57">
        <f>ABS('2000 250 200 15 PP'!K57-'2000 250 200 15 PP'!L57)</f>
        <v>3.5653197600000005E-7</v>
      </c>
      <c r="U57">
        <f>ABS('2000 250 200 15 PP'!L57-'2000 250 200 15 PP'!M57)</f>
        <v>2.3853794000000001E-7</v>
      </c>
      <c r="V57">
        <f>ABS('2000 250 200 15 PP'!E57-2*'2000 250 200 15 PP'!F57+'2000 250 200 15 PP'!G57)</f>
        <v>1.167760094E-5</v>
      </c>
      <c r="W57">
        <f>ABS('2000 250 200 15 PP'!F57-2*'2000 250 200 15 PP'!G57+'2000 250 200 15 PP'!H57)</f>
        <v>4.1520067900000014E-6</v>
      </c>
      <c r="X57">
        <f>ABS('2000 250 200 15 PP'!G57-2*'2000 250 200 15 PP'!H57+'2000 250 200 15 PP'!I57)</f>
        <v>1.6207321599999989E-6</v>
      </c>
      <c r="Y57">
        <f>ABS('2000 250 200 15 PP'!H57-2*'2000 250 200 15 PP'!I57+'2000 250 200 15 PP'!J57)</f>
        <v>7.2645709000000036E-7</v>
      </c>
      <c r="Z57">
        <f>ABS('2000 250 200 15 PP'!I57-2*'2000 250 200 15 PP'!J57+'2000 250 200 15 PP'!K57)</f>
        <v>3.6601324999999996E-7</v>
      </c>
      <c r="AA57">
        <f>ABS('2000 250 200 15 PP'!J57-2*'2000 250 200 15 PP'!K57+'2000 250 200 15 PP'!L57)</f>
        <v>2.0107469399999997E-7</v>
      </c>
      <c r="AB57">
        <f>ABS('2000 250 200 15 PP'!K57-2*'2000 250 200 15 PP'!L57+'2000 250 200 15 PP'!M57)</f>
        <v>1.1799403600000004E-7</v>
      </c>
      <c r="AC57">
        <f>ABS('2000 250 200 15 PP'!E57-3*'2000 250 200 15 PP'!F57+3*'2000 250 200 15 PP'!G57-'2000 250 200 15 PP'!H57)</f>
        <v>7.5255941500000023E-6</v>
      </c>
      <c r="AD57">
        <f>ABS('2000 250 200 15 PP'!F57-3*'2000 250 200 15 PP'!G57+3*'2000 250 200 15 PP'!H57-'2000 250 200 15 PP'!I57)</f>
        <v>2.5312746300000007E-6</v>
      </c>
      <c r="AE57">
        <f>ABS('2000 250 200 15 PP'!G57-3*'2000 250 200 15 PP'!H57+3*'2000 250 200 15 PP'!I57-'2000 250 200 15 PP'!J57)</f>
        <v>8.9427506999999814E-7</v>
      </c>
      <c r="AF57">
        <f>ABS('2000 250 200 15 PP'!H57-3*'2000 250 200 15 PP'!I57+3*'2000 250 200 15 PP'!J57-'2000 250 200 15 PP'!K57)</f>
        <v>3.6044384000000061E-7</v>
      </c>
      <c r="AG57">
        <f>ABS('2000 250 200 15 PP'!I57-3*'2000 250 200 15 PP'!J57+3*'2000 250 200 15 PP'!K57-'2000 250 200 15 PP'!L57)</f>
        <v>1.6493855600000021E-7</v>
      </c>
      <c r="AH57">
        <f>ABS('2000 250 200 15 PP'!J57-3*'2000 250 200 15 PP'!K57+3*'2000 250 200 15 PP'!L57-'2000 250 200 15 PP'!M57)</f>
        <v>8.3080657999999925E-8</v>
      </c>
      <c r="AI57">
        <f>ABS('2000 250 200 15 PP'!E57-4*'2000 250 200 15 PP'!F57+6*'2000 250 200 15 PP'!G57-4*'2000 250 200 15 PP'!H57+'2000 250 200 15 PP'!I57)</f>
        <v>4.9943195200000003E-6</v>
      </c>
      <c r="AJ57">
        <f>ABS('2000 250 200 15 PP'!F57-4*'2000 250 200 15 PP'!G57+6*'2000 250 200 15 PP'!H57-4*'2000 250 200 15 PP'!I57+'2000 250 200 15 PP'!J57)</f>
        <v>1.6369995600000056E-6</v>
      </c>
      <c r="AK57">
        <f>ABS('2000 250 200 15 PP'!G57-4*'2000 250 200 15 PP'!H57+6*'2000 250 200 15 PP'!I57-4*'2000 250 200 15 PP'!J57+'2000 250 200 15 PP'!K57)</f>
        <v>5.3383122999999732E-7</v>
      </c>
      <c r="AL57">
        <f>ABS('2000 250 200 15 PP'!H57-4*'2000 250 200 15 PP'!I57+6*'2000 250 200 15 PP'!J57-4*'2000 250 200 15 PP'!K57+'2000 250 200 15 PP'!L57)</f>
        <v>1.9550528399999997E-7</v>
      </c>
      <c r="AM57">
        <f>ABS('2000 250 200 15 PP'!I57-4*'2000 250 200 15 PP'!J57+6*'2000 250 200 15 PP'!K57-4*'2000 250 200 15 PP'!L57+'2000 250 200 15 PP'!M57)</f>
        <v>8.1857897999999647E-8</v>
      </c>
      <c r="AN57">
        <f>ABS('2000 250 200 15 PP'!E57-5*'2000 250 200 15 PP'!F57+10*'2000 250 200 15 PP'!G57-10*'2000 250 200 15 PP'!H57+5*'2000 250 200 15 PP'!I57-'2000 250 200 15 PP'!J57)</f>
        <v>3.3573199599999877E-6</v>
      </c>
      <c r="AO57">
        <f>ABS('2000 250 200 15 PP'!F57-5*'2000 250 200 15 PP'!G57+10*'2000 250 200 15 PP'!H57-10*'2000 250 200 15 PP'!I57+5*'2000 250 200 15 PP'!J57-'2000 250 200 15 PP'!K57)</f>
        <v>1.1031683300000076E-6</v>
      </c>
      <c r="AP57">
        <f>ABS('2000 250 200 15 PP'!G57-5*'2000 250 200 15 PP'!H57+10*'2000 250 200 15 PP'!I57-10*'2000 250 200 15 PP'!J57+5*'2000 250 200 15 PP'!K57-'2000 250 200 15 PP'!L57)</f>
        <v>3.3832594599999989E-7</v>
      </c>
      <c r="AQ57">
        <f>ABS('2000 250 200 15 PP'!H57-5*'2000 250 200 15 PP'!I57+10*'2000 250 200 15 PP'!J57-10*'2000 250 200 15 PP'!K57+5*'2000 250 200 15 PP'!L57-'2000 250 200 15 PP'!M57)</f>
        <v>1.1364738599999884E-7</v>
      </c>
      <c r="AR57">
        <f>ABS('2000 250 200 15 PP'!E57-6*'2000 250 200 15 PP'!F57+15*'2000 250 200 15 PP'!G57-20*'2000 250 200 15 PP'!H57+15*I57-6*'2000 250 200 15 PP'!J57+'2000 250 200 15 PP'!K57)</f>
        <v>2.2541516299999886E-6</v>
      </c>
      <c r="AS57">
        <f>ABS('2000 250 200 15 PP'!F57-6*'2000 250 200 15 PP'!G57+15*'2000 250 200 15 PP'!H57-20*'2000 250 200 15 PP'!I57+15*J57-6*'2000 250 200 15 PP'!K57+'2000 250 200 15 PP'!L57)</f>
        <v>7.648423840000094E-7</v>
      </c>
      <c r="AT57">
        <f>ABS('2000 250 200 15 PP'!G57-6*'2000 250 200 15 PP'!H57+15*'2000 250 200 15 PP'!I57-20*'2000 250 200 15 PP'!J57+15*K57-6*'2000 250 200 15 PP'!L57+'2000 250 200 15 PP'!M57)</f>
        <v>2.2467856000000084E-7</v>
      </c>
      <c r="AU57">
        <f>ABS('2000 250 200 15 PP'!E57-7*'2000 250 200 15 PP'!F57+21*'2000 250 200 15 PP'!G57-35*'2000 250 200 15 PP'!H57+35*'2000 250 200 15 PP'!I57-21*'2000 250 200 15 PP'!J57+7*'2000 250 200 15 PP'!K57-'2000 250 200 15 PP'!L57)</f>
        <v>1.4893092459999733E-6</v>
      </c>
      <c r="AV57">
        <f>ABS('2000 250 200 15 PP'!F57-7*'2000 250 200 15 PP'!G57+21*'2000 250 200 15 PP'!H57-35*'2000 250 200 15 PP'!I57+35*'2000 250 200 15 PP'!J57-21*'2000 250 200 15 PP'!K57+7*'2000 250 200 15 PP'!L57-'2000 250 200 15 PP'!M57)</f>
        <v>5.4016382400001386E-7</v>
      </c>
      <c r="AW57">
        <f>ABS('2000 250 200 15 PP'!E57-8*'2000 250 200 15 PP'!F57+28*'2000 250 200 15 PP'!G57-56*'2000 250 200 15 PP'!H57+70*'2000 250 200 15 PP'!I57-56*'2000 250 200 15 PP'!J57+28*'2000 250 200 15 PP'!K57-8*'2000 250 200 15 PP'!L57+'2000 250 200 15 PP'!M57)</f>
        <v>9.4914542199994903E-7</v>
      </c>
      <c r="AX57">
        <f t="shared" si="44"/>
        <v>0.38684786905867019</v>
      </c>
      <c r="AY57">
        <f t="shared" si="44"/>
        <v>0.32483181832445607</v>
      </c>
      <c r="AZ57">
        <f t="shared" si="44"/>
        <v>0.26903337014584222</v>
      </c>
      <c r="BA57">
        <f t="shared" si="44"/>
        <v>0.22801362119648247</v>
      </c>
      <c r="BB57">
        <f t="shared" si="44"/>
        <v>0.19807203464616061</v>
      </c>
      <c r="BC57">
        <f t="shared" si="44"/>
        <v>0.17524748956809838</v>
      </c>
      <c r="BD57">
        <f t="shared" si="44"/>
        <v>0.15722285889392901</v>
      </c>
      <c r="BE57">
        <f t="shared" si="44"/>
        <v>0.14261373723722776</v>
      </c>
      <c r="BF57">
        <f t="shared" si="45"/>
        <v>0.20455183341342348</v>
      </c>
      <c r="BG57">
        <f t="shared" si="45"/>
        <v>0.15211785382088092</v>
      </c>
      <c r="BH57">
        <f t="shared" si="45"/>
        <v>0.10840315187945967</v>
      </c>
      <c r="BI57">
        <f t="shared" si="45"/>
        <v>7.9773793663971776E-2</v>
      </c>
      <c r="BJ57">
        <f t="shared" si="45"/>
        <v>6.1255814859643057E-2</v>
      </c>
      <c r="BK57">
        <f t="shared" si="45"/>
        <v>4.8599279689202649E-2</v>
      </c>
      <c r="BL57">
        <f t="shared" si="45"/>
        <v>3.9532644001639028E-2</v>
      </c>
      <c r="BM57">
        <f t="shared" si="46"/>
        <v>0.12230349756091745</v>
      </c>
      <c r="BN57">
        <f t="shared" si="46"/>
        <v>8.41290246642553E-2</v>
      </c>
      <c r="BO57">
        <f t="shared" si="46"/>
        <v>5.3165201457847117E-2</v>
      </c>
      <c r="BP57">
        <f t="shared" si="46"/>
        <v>3.459628209262175E-2</v>
      </c>
      <c r="BQ57">
        <f t="shared" si="46"/>
        <v>2.379813007691144E-2</v>
      </c>
      <c r="BR57">
        <f t="shared" si="46"/>
        <v>1.7114366904521797E-2</v>
      </c>
      <c r="BS57">
        <f t="shared" si="47"/>
        <v>7.7641410850077933E-2</v>
      </c>
      <c r="BT57">
        <f t="shared" si="47"/>
        <v>5.1223913107916144E-2</v>
      </c>
      <c r="BU57">
        <f t="shared" si="47"/>
        <v>2.9440099525142059E-2</v>
      </c>
      <c r="BV57">
        <f t="shared" si="47"/>
        <v>1.7188564803084661E-2</v>
      </c>
      <c r="BW57">
        <f t="shared" si="47"/>
        <v>1.0703492325334425E-2</v>
      </c>
      <c r="BX57">
        <f t="shared" si="48"/>
        <v>5.0718498875096316E-2</v>
      </c>
      <c r="BY57">
        <f t="shared" si="48"/>
        <v>3.3158219245481096E-2</v>
      </c>
      <c r="BZ57">
        <f t="shared" si="48"/>
        <v>1.7724192886982324E-2</v>
      </c>
      <c r="CA57">
        <f t="shared" si="48"/>
        <v>9.3991918339191294E-3</v>
      </c>
      <c r="CB57">
        <f t="shared" si="49"/>
        <v>3.3391235341269962E-2</v>
      </c>
      <c r="CC57">
        <f t="shared" si="49"/>
        <v>2.234721072407746E-2</v>
      </c>
      <c r="CD57">
        <f t="shared" si="49"/>
        <v>1.1344303290527468E-2</v>
      </c>
      <c r="CE57">
        <f t="shared" si="15"/>
        <v>2.1753534925514594E-2</v>
      </c>
      <c r="CF57">
        <f t="shared" si="15"/>
        <v>1.5458672431200308E-2</v>
      </c>
      <c r="CG57">
        <f t="shared" si="16"/>
        <v>1.3719959413699559E-2</v>
      </c>
      <c r="CH57" s="7">
        <v>250</v>
      </c>
      <c r="CI57" s="8">
        <v>250</v>
      </c>
      <c r="CJ57" s="8">
        <v>240</v>
      </c>
      <c r="CK57" s="8">
        <f t="shared" si="17"/>
        <v>1</v>
      </c>
      <c r="CL57" s="8">
        <f t="shared" si="18"/>
        <v>1</v>
      </c>
      <c r="CM57">
        <f t="shared" si="19"/>
        <v>0.04</v>
      </c>
      <c r="CN57">
        <f t="shared" si="24"/>
        <v>375</v>
      </c>
      <c r="CO57">
        <f t="shared" si="50"/>
        <v>500</v>
      </c>
      <c r="CP57">
        <f t="shared" si="50"/>
        <v>625</v>
      </c>
      <c r="CQ57">
        <f t="shared" si="50"/>
        <v>750</v>
      </c>
      <c r="CR57">
        <f t="shared" si="50"/>
        <v>875</v>
      </c>
      <c r="CS57">
        <f t="shared" si="50"/>
        <v>1000</v>
      </c>
      <c r="CT57">
        <f t="shared" si="50"/>
        <v>1125</v>
      </c>
      <c r="CU57">
        <f t="shared" si="50"/>
        <v>1250</v>
      </c>
      <c r="CV57">
        <f t="shared" si="42"/>
        <v>1.5</v>
      </c>
      <c r="CW57">
        <f t="shared" si="42"/>
        <v>2</v>
      </c>
      <c r="CX57">
        <f t="shared" si="42"/>
        <v>2.5</v>
      </c>
      <c r="CY57">
        <f t="shared" si="42"/>
        <v>3</v>
      </c>
      <c r="CZ57">
        <f t="shared" si="42"/>
        <v>3.5</v>
      </c>
      <c r="DA57">
        <f t="shared" si="42"/>
        <v>4</v>
      </c>
      <c r="DB57">
        <f t="shared" si="42"/>
        <v>4.5</v>
      </c>
      <c r="DC57">
        <f t="shared" si="42"/>
        <v>5</v>
      </c>
      <c r="DD57" s="11">
        <f t="shared" si="43"/>
        <v>2.6666666666666668E-2</v>
      </c>
      <c r="DE57" s="11">
        <f t="shared" si="43"/>
        <v>0.02</v>
      </c>
      <c r="DF57" s="11">
        <f t="shared" si="43"/>
        <v>1.6E-2</v>
      </c>
      <c r="DG57" s="11">
        <f t="shared" si="43"/>
        <v>1.3333333333333334E-2</v>
      </c>
      <c r="DH57" s="11">
        <f t="shared" si="43"/>
        <v>1.1428571428571429E-2</v>
      </c>
      <c r="DI57" s="11">
        <f t="shared" si="43"/>
        <v>0.01</v>
      </c>
      <c r="DJ57" s="11">
        <f t="shared" si="43"/>
        <v>8.8888888888888889E-3</v>
      </c>
      <c r="DK57" s="11">
        <f t="shared" si="43"/>
        <v>8.0000000000000002E-3</v>
      </c>
      <c r="DL57">
        <f t="shared" si="23"/>
        <v>10</v>
      </c>
      <c r="DM57">
        <f>ABS('2000 250 200 15 PP'!E57+'2000 250 200 15 PP'!F57)</f>
        <v>4.9374491700000003E-5</v>
      </c>
      <c r="DN57">
        <f>ABS('2000 250 200 15 PP'!F57+'2000 250 200 15 PP'!G57)</f>
        <v>2.285125884E-5</v>
      </c>
      <c r="DO57">
        <f>ABS('2000 250 200 15 PP'!G57+'2000 250 200 15 PP'!H57)</f>
        <v>1.215763371E-5</v>
      </c>
      <c r="DP57">
        <f>ABS('2000 250 200 15 PP'!H57+'2000 250 200 15 PP'!I57)</f>
        <v>7.2367475300000008E-6</v>
      </c>
      <c r="DQ57">
        <f>ABS('2000 250 200 15 PP'!I57+'2000 250 200 15 PP'!J57)</f>
        <v>4.6630505999999998E-6</v>
      </c>
      <c r="DR57">
        <f>ABS('2000 250 200 15 PP'!J57+'2000 250 200 15 PP'!K57)</f>
        <v>3.1818240100000002E-6</v>
      </c>
      <c r="DS57">
        <f>ABS('2000 250 200 15 PP'!K57+'2000 250 200 15 PP'!L57)</f>
        <v>2.2676853640000002E-6</v>
      </c>
      <c r="DT57">
        <f>ABS('2000 250 200 15 PP'!L57+'2000 250 200 15 PP'!M57)</f>
        <v>1.672615448E-6</v>
      </c>
    </row>
    <row r="58" spans="1:124">
      <c r="A58">
        <f>'2000 250 200 15'!A59</f>
        <v>55</v>
      </c>
      <c r="B58">
        <f t="shared" si="7"/>
        <v>-550</v>
      </c>
      <c r="C58">
        <f>'2000 250 200 15'!B59</f>
        <v>0.57469999999999999</v>
      </c>
      <c r="D58">
        <f t="shared" si="8"/>
        <v>-0.24055880286630241</v>
      </c>
      <c r="E58">
        <f>ABS('2000 250 200 15'!C192)</f>
        <v>3.2636164899999997E-5</v>
      </c>
      <c r="F58">
        <f>ABS('2000 250 200 15'!C325)</f>
        <v>1.48486486E-5</v>
      </c>
      <c r="G58">
        <f>ABS('2000 250 200 15'!C458)</f>
        <v>7.6309164700000007E-6</v>
      </c>
      <c r="H58">
        <f>ABS('2000 250 200 15'!C591)</f>
        <v>4.4036595200000004E-6</v>
      </c>
      <c r="I58">
        <f>ABS('2000 250 200 15'!C724)</f>
        <v>2.7701203499999999E-6</v>
      </c>
      <c r="J58">
        <f>ABS('2000 250 200 15'!C857)</f>
        <v>1.85494314E-6</v>
      </c>
      <c r="K58">
        <f>ABS('2000 250 200 15'!C990)</f>
        <v>1.30211881E-6</v>
      </c>
      <c r="L58">
        <f>ABS('2000 250 200 15'!C1123)</f>
        <v>9.4847891099999995E-7</v>
      </c>
      <c r="M58">
        <f>ABS('2000 250 200 15'!C1256)</f>
        <v>7.1180377999999996E-7</v>
      </c>
      <c r="N58">
        <f>ABS('2000 250 200 15 PP'!E58-'2000 250 200 15 PP'!F58)</f>
        <v>1.7787516299999997E-5</v>
      </c>
      <c r="O58">
        <f>ABS('2000 250 200 15 PP'!F58-'2000 250 200 15 PP'!G58)</f>
        <v>7.217732129999999E-6</v>
      </c>
      <c r="P58">
        <f>ABS('2000 250 200 15 PP'!G58-'2000 250 200 15 PP'!H58)</f>
        <v>3.2272569500000003E-6</v>
      </c>
      <c r="Q58">
        <f>ABS('2000 250 200 15 PP'!H58-'2000 250 200 15 PP'!I58)</f>
        <v>1.6335391700000005E-6</v>
      </c>
      <c r="R58">
        <f>ABS('2000 250 200 15 PP'!I58-'2000 250 200 15 PP'!J58)</f>
        <v>9.1517720999999985E-7</v>
      </c>
      <c r="S58">
        <f>ABS('2000 250 200 15 PP'!J58-'2000 250 200 15 PP'!K58)</f>
        <v>5.5282432999999998E-7</v>
      </c>
      <c r="T58">
        <f>ABS('2000 250 200 15 PP'!K58-'2000 250 200 15 PP'!L58)</f>
        <v>3.5363989900000009E-7</v>
      </c>
      <c r="U58">
        <f>ABS('2000 250 200 15 PP'!L58-'2000 250 200 15 PP'!M58)</f>
        <v>2.3667513099999999E-7</v>
      </c>
      <c r="V58">
        <f>ABS('2000 250 200 15 PP'!E58-2*'2000 250 200 15 PP'!F58+'2000 250 200 15 PP'!G58)</f>
        <v>1.0569784169999998E-5</v>
      </c>
      <c r="W58">
        <f>ABS('2000 250 200 15 PP'!F58-2*'2000 250 200 15 PP'!G58+'2000 250 200 15 PP'!H58)</f>
        <v>3.9904751799999986E-6</v>
      </c>
      <c r="X58">
        <f>ABS('2000 250 200 15 PP'!G58-2*'2000 250 200 15 PP'!H58+'2000 250 200 15 PP'!I58)</f>
        <v>1.5937177799999998E-6</v>
      </c>
      <c r="Y58">
        <f>ABS('2000 250 200 15 PP'!H58-2*'2000 250 200 15 PP'!I58+'2000 250 200 15 PP'!J58)</f>
        <v>7.1836196000000069E-7</v>
      </c>
      <c r="Z58">
        <f>ABS('2000 250 200 15 PP'!I58-2*'2000 250 200 15 PP'!J58+'2000 250 200 15 PP'!K58)</f>
        <v>3.6235287999999987E-7</v>
      </c>
      <c r="AA58">
        <f>ABS('2000 250 200 15 PP'!J58-2*'2000 250 200 15 PP'!K58+'2000 250 200 15 PP'!L58)</f>
        <v>1.9918443099999989E-7</v>
      </c>
      <c r="AB58">
        <f>ABS('2000 250 200 15 PP'!K58-2*'2000 250 200 15 PP'!L58+'2000 250 200 15 PP'!M58)</f>
        <v>1.169647680000001E-7</v>
      </c>
      <c r="AC58">
        <f>ABS('2000 250 200 15 PP'!E58-3*'2000 250 200 15 PP'!F58+3*'2000 250 200 15 PP'!G58-'2000 250 200 15 PP'!H58)</f>
        <v>6.5793089899999996E-6</v>
      </c>
      <c r="AD58">
        <f>ABS('2000 250 200 15 PP'!F58-3*'2000 250 200 15 PP'!G58+3*'2000 250 200 15 PP'!H58-'2000 250 200 15 PP'!I58)</f>
        <v>2.3967573999999989E-6</v>
      </c>
      <c r="AE58">
        <f>ABS('2000 250 200 15 PP'!G58-3*'2000 250 200 15 PP'!H58+3*'2000 250 200 15 PP'!I58-'2000 250 200 15 PP'!J58)</f>
        <v>8.7535581999999953E-7</v>
      </c>
      <c r="AF58">
        <f>ABS('2000 250 200 15 PP'!H58-3*'2000 250 200 15 PP'!I58+3*'2000 250 200 15 PP'!J58-'2000 250 200 15 PP'!K58)</f>
        <v>3.5600908000000039E-7</v>
      </c>
      <c r="AG58">
        <f>ABS('2000 250 200 15 PP'!I58-3*'2000 250 200 15 PP'!J58+3*'2000 250 200 15 PP'!K58-'2000 250 200 15 PP'!L58)</f>
        <v>1.6316844899999998E-7</v>
      </c>
      <c r="AH58">
        <f>ABS('2000 250 200 15 PP'!J58-3*'2000 250 200 15 PP'!K58+3*'2000 250 200 15 PP'!L58-'2000 250 200 15 PP'!M58)</f>
        <v>8.2219662999999999E-8</v>
      </c>
      <c r="AI58">
        <f>ABS('2000 250 200 15 PP'!E58-4*'2000 250 200 15 PP'!F58+6*'2000 250 200 15 PP'!G58-4*'2000 250 200 15 PP'!H58+'2000 250 200 15 PP'!I58)</f>
        <v>4.1825515900000003E-6</v>
      </c>
      <c r="AJ58">
        <f>ABS('2000 250 200 15 PP'!F58-4*'2000 250 200 15 PP'!G58+6*'2000 250 200 15 PP'!H58-4*'2000 250 200 15 PP'!I58+'2000 250 200 15 PP'!J58)</f>
        <v>1.5214015799999998E-6</v>
      </c>
      <c r="AK58">
        <f>ABS('2000 250 200 15 PP'!G58-4*'2000 250 200 15 PP'!H58+6*'2000 250 200 15 PP'!I58-4*'2000 250 200 15 PP'!J58+'2000 250 200 15 PP'!K58)</f>
        <v>5.1934673999999913E-7</v>
      </c>
      <c r="AL58">
        <f>ABS('2000 250 200 15 PP'!H58-4*'2000 250 200 15 PP'!I58+6*'2000 250 200 15 PP'!J58-4*'2000 250 200 15 PP'!K58+'2000 250 200 15 PP'!L58)</f>
        <v>1.9284063100000083E-7</v>
      </c>
      <c r="AM58">
        <f>ABS('2000 250 200 15 PP'!I58-4*'2000 250 200 15 PP'!J58+6*'2000 250 200 15 PP'!K58-4*'2000 250 200 15 PP'!L58+'2000 250 200 15 PP'!M58)</f>
        <v>8.0948785999999772E-8</v>
      </c>
      <c r="AN58">
        <f>ABS('2000 250 200 15 PP'!E58-5*'2000 250 200 15 PP'!F58+10*'2000 250 200 15 PP'!G58-10*'2000 250 200 15 PP'!H58+5*'2000 250 200 15 PP'!I58-'2000 250 200 15 PP'!J58)</f>
        <v>2.6611500100000108E-6</v>
      </c>
      <c r="AO58">
        <f>ABS('2000 250 200 15 PP'!F58-5*'2000 250 200 15 PP'!G58+10*'2000 250 200 15 PP'!H58-10*'2000 250 200 15 PP'!I58+5*'2000 250 200 15 PP'!J58-'2000 250 200 15 PP'!K58)</f>
        <v>1.0020548399999989E-6</v>
      </c>
      <c r="AP58">
        <f>ABS('2000 250 200 15 PP'!G58-5*'2000 250 200 15 PP'!H58+10*'2000 250 200 15 PP'!I58-10*'2000 250 200 15 PP'!J58+5*'2000 250 200 15 PP'!K58-'2000 250 200 15 PP'!L58)</f>
        <v>3.265061089999983E-7</v>
      </c>
      <c r="AQ58">
        <f>ABS('2000 250 200 15 PP'!H58-5*'2000 250 200 15 PP'!I58+10*'2000 250 200 15 PP'!J58-10*'2000 250 200 15 PP'!K58+5*'2000 250 200 15 PP'!L58-'2000 250 200 15 PP'!M58)</f>
        <v>1.1189184500000085E-7</v>
      </c>
      <c r="AR58">
        <f>ABS('2000 250 200 15 PP'!E58-6*'2000 250 200 15 PP'!F58+15*'2000 250 200 15 PP'!G58-20*'2000 250 200 15 PP'!H58+15*I58-6*'2000 250 200 15 PP'!J58+'2000 250 200 15 PP'!K58)</f>
        <v>1.6590951700000118E-6</v>
      </c>
      <c r="AS58">
        <f>ABS('2000 250 200 15 PP'!F58-6*'2000 250 200 15 PP'!G58+15*'2000 250 200 15 PP'!H58-20*'2000 250 200 15 PP'!I58+15*J58-6*'2000 250 200 15 PP'!K58+'2000 250 200 15 PP'!L58)</f>
        <v>6.7554873100000062E-7</v>
      </c>
      <c r="AT58">
        <f>ABS('2000 250 200 15 PP'!G58-6*'2000 250 200 15 PP'!H58+15*'2000 250 200 15 PP'!I58-20*'2000 250 200 15 PP'!J58+15*K58-6*'2000 250 200 15 PP'!L58+'2000 250 200 15 PP'!M58)</f>
        <v>2.1461426399999428E-7</v>
      </c>
      <c r="AU58">
        <f>ABS('2000 250 200 15 PP'!E58-7*'2000 250 200 15 PP'!F58+21*'2000 250 200 15 PP'!G58-35*'2000 250 200 15 PP'!H58+35*'2000 250 200 15 PP'!I58-21*'2000 250 200 15 PP'!J58+7*'2000 250 200 15 PP'!K58-'2000 250 200 15 PP'!L58)</f>
        <v>9.835464389999731E-7</v>
      </c>
      <c r="AV58">
        <f>ABS('2000 250 200 15 PP'!F58-7*'2000 250 200 15 PP'!G58+21*'2000 250 200 15 PP'!H58-35*'2000 250 200 15 PP'!I58+35*'2000 250 200 15 PP'!J58-21*'2000 250 200 15 PP'!K58+7*'2000 250 200 15 PP'!L58-'2000 250 200 15 PP'!M58)</f>
        <v>4.6093446699999766E-7</v>
      </c>
      <c r="AW58">
        <f>ABS('2000 250 200 15 PP'!E58-8*'2000 250 200 15 PP'!F58+28*'2000 250 200 15 PP'!G58-56*'2000 250 200 15 PP'!H58+70*'2000 250 200 15 PP'!I58-56*'2000 250 200 15 PP'!J58+28*'2000 250 200 15 PP'!K58-8*'2000 250 200 15 PP'!L58+'2000 250 200 15 PP'!M58)</f>
        <v>5.2261197199997226E-7</v>
      </c>
      <c r="AX58">
        <f t="shared" si="44"/>
        <v>0.37459379091801631</v>
      </c>
      <c r="AY58">
        <f t="shared" si="44"/>
        <v>0.32107970539129294</v>
      </c>
      <c r="AZ58">
        <f t="shared" si="44"/>
        <v>0.26816540546851458</v>
      </c>
      <c r="BA58">
        <f t="shared" si="44"/>
        <v>0.22770968716663459</v>
      </c>
      <c r="BB58">
        <f t="shared" si="44"/>
        <v>0.19787343719253461</v>
      </c>
      <c r="BC58">
        <f t="shared" si="44"/>
        <v>0.17510721637882334</v>
      </c>
      <c r="BD58">
        <f t="shared" si="44"/>
        <v>0.15713154585567987</v>
      </c>
      <c r="BE58">
        <f t="shared" si="44"/>
        <v>0.14255110426854412</v>
      </c>
      <c r="BF58">
        <f t="shared" si="45"/>
        <v>0.19177436597053563</v>
      </c>
      <c r="BG58">
        <f t="shared" si="45"/>
        <v>0.14843737092031634</v>
      </c>
      <c r="BH58">
        <f t="shared" si="45"/>
        <v>0.10764947442346526</v>
      </c>
      <c r="BI58">
        <f t="shared" si="45"/>
        <v>7.9564071154288374E-2</v>
      </c>
      <c r="BJ58">
        <f t="shared" si="45"/>
        <v>6.1134087271113614E-2</v>
      </c>
      <c r="BK58">
        <f t="shared" si="45"/>
        <v>4.8516002578886497E-2</v>
      </c>
      <c r="BL58">
        <f t="shared" si="45"/>
        <v>3.9483090985646958E-2</v>
      </c>
      <c r="BM58">
        <f t="shared" si="46"/>
        <v>0.11054059939753592</v>
      </c>
      <c r="BN58">
        <f t="shared" si="46"/>
        <v>8.0825869892572025E-2</v>
      </c>
      <c r="BO58">
        <f t="shared" si="46"/>
        <v>5.254350318029808E-2</v>
      </c>
      <c r="BP58">
        <f t="shared" si="46"/>
        <v>3.4460800601049217E-2</v>
      </c>
      <c r="BQ58">
        <f t="shared" si="46"/>
        <v>2.3731310195876956E-2</v>
      </c>
      <c r="BR58">
        <f t="shared" si="46"/>
        <v>1.706742388747436E-2</v>
      </c>
      <c r="BS58">
        <f t="shared" si="47"/>
        <v>6.7146965849362361E-2</v>
      </c>
      <c r="BT58">
        <f t="shared" si="47"/>
        <v>4.8285758215017564E-2</v>
      </c>
      <c r="BU58">
        <f t="shared" si="47"/>
        <v>2.8914025654667636E-2</v>
      </c>
      <c r="BV58">
        <f t="shared" si="47"/>
        <v>1.7096830172582917E-2</v>
      </c>
      <c r="BW58">
        <f t="shared" si="47"/>
        <v>1.0668752487954613E-2</v>
      </c>
      <c r="BX58">
        <f t="shared" si="48"/>
        <v>4.1486829902965226E-2</v>
      </c>
      <c r="BY58">
        <f t="shared" si="48"/>
        <v>3.0540762367241677E-2</v>
      </c>
      <c r="BZ58">
        <f t="shared" si="48"/>
        <v>1.7266103303174438E-2</v>
      </c>
      <c r="CA58">
        <f t="shared" si="48"/>
        <v>9.3312220131946243E-3</v>
      </c>
      <c r="CB58">
        <f t="shared" si="49"/>
        <v>2.5350375499019119E-2</v>
      </c>
      <c r="CC58">
        <f t="shared" si="49"/>
        <v>2.0010990142926746E-2</v>
      </c>
      <c r="CD58">
        <f t="shared" si="49"/>
        <v>1.0937407796049606E-2</v>
      </c>
      <c r="CE58">
        <f t="shared" si="15"/>
        <v>1.4813550537512573E-2</v>
      </c>
      <c r="CF58">
        <f t="shared" si="15"/>
        <v>1.3371779694655762E-2</v>
      </c>
      <c r="CG58">
        <f t="shared" si="16"/>
        <v>7.7877584345417304E-3</v>
      </c>
      <c r="CH58" s="7">
        <v>250</v>
      </c>
      <c r="CI58" s="8">
        <v>250</v>
      </c>
      <c r="CJ58" s="8">
        <v>240</v>
      </c>
      <c r="CK58" s="8">
        <f t="shared" si="17"/>
        <v>1</v>
      </c>
      <c r="CL58" s="8">
        <f t="shared" si="18"/>
        <v>1</v>
      </c>
      <c r="CM58">
        <f t="shared" si="19"/>
        <v>0.04</v>
      </c>
      <c r="CN58">
        <f t="shared" si="24"/>
        <v>375</v>
      </c>
      <c r="CO58">
        <f t="shared" si="50"/>
        <v>500</v>
      </c>
      <c r="CP58">
        <f t="shared" si="50"/>
        <v>625</v>
      </c>
      <c r="CQ58">
        <f t="shared" si="50"/>
        <v>750</v>
      </c>
      <c r="CR58">
        <f t="shared" si="50"/>
        <v>875</v>
      </c>
      <c r="CS58">
        <f t="shared" si="50"/>
        <v>1000</v>
      </c>
      <c r="CT58">
        <f t="shared" si="50"/>
        <v>1125</v>
      </c>
      <c r="CU58">
        <f t="shared" si="50"/>
        <v>1250</v>
      </c>
      <c r="CV58">
        <f t="shared" si="42"/>
        <v>1.5</v>
      </c>
      <c r="CW58">
        <f t="shared" si="42"/>
        <v>2</v>
      </c>
      <c r="CX58">
        <f t="shared" si="42"/>
        <v>2.5</v>
      </c>
      <c r="CY58">
        <f t="shared" si="42"/>
        <v>3</v>
      </c>
      <c r="CZ58">
        <f t="shared" si="42"/>
        <v>3.5</v>
      </c>
      <c r="DA58">
        <f t="shared" si="42"/>
        <v>4</v>
      </c>
      <c r="DB58">
        <f t="shared" si="42"/>
        <v>4.5</v>
      </c>
      <c r="DC58">
        <f t="shared" si="42"/>
        <v>5</v>
      </c>
      <c r="DD58" s="11">
        <f t="shared" si="43"/>
        <v>2.6666666666666668E-2</v>
      </c>
      <c r="DE58" s="11">
        <f t="shared" si="43"/>
        <v>0.02</v>
      </c>
      <c r="DF58" s="11">
        <f t="shared" si="43"/>
        <v>1.6E-2</v>
      </c>
      <c r="DG58" s="11">
        <f t="shared" si="43"/>
        <v>1.3333333333333334E-2</v>
      </c>
      <c r="DH58" s="11">
        <f t="shared" si="43"/>
        <v>1.1428571428571429E-2</v>
      </c>
      <c r="DI58" s="11">
        <f t="shared" si="43"/>
        <v>0.01</v>
      </c>
      <c r="DJ58" s="11">
        <f t="shared" si="43"/>
        <v>8.8888888888888889E-3</v>
      </c>
      <c r="DK58" s="11">
        <f t="shared" si="43"/>
        <v>8.0000000000000002E-3</v>
      </c>
      <c r="DL58">
        <f t="shared" si="23"/>
        <v>10</v>
      </c>
      <c r="DM58">
        <f>ABS('2000 250 200 15 PP'!E58+'2000 250 200 15 PP'!F58)</f>
        <v>4.7484813499999997E-5</v>
      </c>
      <c r="DN58">
        <f>ABS('2000 250 200 15 PP'!F58+'2000 250 200 15 PP'!G58)</f>
        <v>2.247956507E-5</v>
      </c>
      <c r="DO58">
        <f>ABS('2000 250 200 15 PP'!G58+'2000 250 200 15 PP'!H58)</f>
        <v>1.2034575990000001E-5</v>
      </c>
      <c r="DP58">
        <f>ABS('2000 250 200 15 PP'!H58+'2000 250 200 15 PP'!I58)</f>
        <v>7.1737798699999999E-6</v>
      </c>
      <c r="DQ58">
        <f>ABS('2000 250 200 15 PP'!I58+'2000 250 200 15 PP'!J58)</f>
        <v>4.6250634899999995E-6</v>
      </c>
      <c r="DR58">
        <f>ABS('2000 250 200 15 PP'!J58+'2000 250 200 15 PP'!K58)</f>
        <v>3.1570619500000001E-6</v>
      </c>
      <c r="DS58">
        <f>ABS('2000 250 200 15 PP'!K58+'2000 250 200 15 PP'!L58)</f>
        <v>2.2505977209999998E-6</v>
      </c>
      <c r="DT58">
        <f>ABS('2000 250 200 15 PP'!L58+'2000 250 200 15 PP'!M58)</f>
        <v>1.660282691E-6</v>
      </c>
    </row>
    <row r="59" spans="1:124">
      <c r="A59">
        <f>'2000 250 200 15'!A60</f>
        <v>56</v>
      </c>
      <c r="B59">
        <f t="shared" si="7"/>
        <v>-560</v>
      </c>
      <c r="C59">
        <f>'2000 250 200 15'!B60</f>
        <v>0.64510000000000001</v>
      </c>
      <c r="D59">
        <f t="shared" si="8"/>
        <v>-0.19037295810595026</v>
      </c>
      <c r="E59">
        <f>ABS('2000 250 200 15'!C193)</f>
        <v>3.09182416E-5</v>
      </c>
      <c r="F59">
        <f>ABS('2000 250 200 15'!C326)</f>
        <v>1.45162306E-5</v>
      </c>
      <c r="G59">
        <f>ABS('2000 250 200 15'!C459)</f>
        <v>7.5384204999999999E-6</v>
      </c>
      <c r="H59">
        <f>ABS('2000 250 200 15'!C592)</f>
        <v>4.3612667E-6</v>
      </c>
      <c r="I59">
        <f>ABS('2000 250 200 15'!C725)</f>
        <v>2.7455501999999998E-6</v>
      </c>
      <c r="J59">
        <f>ABS('2000 250 200 15'!C858)</f>
        <v>1.83933302E-6</v>
      </c>
      <c r="K59">
        <f>ABS('2000 250 200 15'!C991)</f>
        <v>1.29156595E-6</v>
      </c>
      <c r="L59">
        <f>ABS('2000 250 200 15'!C1124)</f>
        <v>9.4098255199999999E-7</v>
      </c>
      <c r="M59">
        <f>ABS('2000 250 200 15'!C1257)</f>
        <v>7.0627770000000002E-7</v>
      </c>
      <c r="N59">
        <f>ABS('2000 250 200 15 PP'!E59-'2000 250 200 15 PP'!F59)</f>
        <v>1.6402011E-5</v>
      </c>
      <c r="O59">
        <f>ABS('2000 250 200 15 PP'!F59-'2000 250 200 15 PP'!G59)</f>
        <v>6.9778101000000001E-6</v>
      </c>
      <c r="P59">
        <f>ABS('2000 250 200 15 PP'!G59-'2000 250 200 15 PP'!H59)</f>
        <v>3.1771538E-6</v>
      </c>
      <c r="Q59">
        <f>ABS('2000 250 200 15 PP'!H59-'2000 250 200 15 PP'!I59)</f>
        <v>1.6157165000000002E-6</v>
      </c>
      <c r="R59">
        <f>ABS('2000 250 200 15 PP'!I59-'2000 250 200 15 PP'!J59)</f>
        <v>9.0621717999999975E-7</v>
      </c>
      <c r="S59">
        <f>ABS('2000 250 200 15 PP'!J59-'2000 250 200 15 PP'!K59)</f>
        <v>5.4776707000000005E-7</v>
      </c>
      <c r="T59">
        <f>ABS('2000 250 200 15 PP'!K59-'2000 250 200 15 PP'!L59)</f>
        <v>3.50583398E-7</v>
      </c>
      <c r="U59">
        <f>ABS('2000 250 200 15 PP'!L59-'2000 250 200 15 PP'!M59)</f>
        <v>2.3470485199999998E-7</v>
      </c>
      <c r="V59">
        <f>ABS('2000 250 200 15 PP'!E59-2*'2000 250 200 15 PP'!F59+'2000 250 200 15 PP'!G59)</f>
        <v>9.4242008999999998E-6</v>
      </c>
      <c r="W59">
        <f>ABS('2000 250 200 15 PP'!F59-2*'2000 250 200 15 PP'!G59+'2000 250 200 15 PP'!H59)</f>
        <v>3.8006563000000002E-6</v>
      </c>
      <c r="X59">
        <f>ABS('2000 250 200 15 PP'!G59-2*'2000 250 200 15 PP'!H59+'2000 250 200 15 PP'!I59)</f>
        <v>1.5614372999999998E-6</v>
      </c>
      <c r="Y59">
        <f>ABS('2000 250 200 15 PP'!H59-2*'2000 250 200 15 PP'!I59+'2000 250 200 15 PP'!J59)</f>
        <v>7.0949932000000044E-7</v>
      </c>
      <c r="Z59">
        <f>ABS('2000 250 200 15 PP'!I59-2*'2000 250 200 15 PP'!J59+'2000 250 200 15 PP'!K59)</f>
        <v>3.5845010999999969E-7</v>
      </c>
      <c r="AA59">
        <f>ABS('2000 250 200 15 PP'!J59-2*'2000 250 200 15 PP'!K59+'2000 250 200 15 PP'!L59)</f>
        <v>1.9718367200000005E-7</v>
      </c>
      <c r="AB59">
        <f>ABS('2000 250 200 15 PP'!K59-2*'2000 250 200 15 PP'!L59+'2000 250 200 15 PP'!M59)</f>
        <v>1.1587854600000002E-7</v>
      </c>
      <c r="AC59">
        <f>ABS('2000 250 200 15 PP'!E59-3*'2000 250 200 15 PP'!F59+3*'2000 250 200 15 PP'!G59-'2000 250 200 15 PP'!H59)</f>
        <v>5.6235445999999979E-6</v>
      </c>
      <c r="AD59">
        <f>ABS('2000 250 200 15 PP'!F59-3*'2000 250 200 15 PP'!G59+3*'2000 250 200 15 PP'!H59-'2000 250 200 15 PP'!I59)</f>
        <v>2.2392190000000021E-6</v>
      </c>
      <c r="AE59">
        <f>ABS('2000 250 200 15 PP'!G59-3*'2000 250 200 15 PP'!H59+3*'2000 250 200 15 PP'!I59-'2000 250 200 15 PP'!J59)</f>
        <v>8.5193797999999976E-7</v>
      </c>
      <c r="AF59">
        <f>ABS('2000 250 200 15 PP'!H59-3*'2000 250 200 15 PP'!I59+3*'2000 250 200 15 PP'!J59-'2000 250 200 15 PP'!K59)</f>
        <v>3.5104921000000011E-7</v>
      </c>
      <c r="AG59">
        <f>ABS('2000 250 200 15 PP'!I59-3*'2000 250 200 15 PP'!J59+3*'2000 250 200 15 PP'!K59-'2000 250 200 15 PP'!L59)</f>
        <v>1.6126643799999985E-7</v>
      </c>
      <c r="AH59">
        <f>ABS('2000 250 200 15 PP'!J59-3*'2000 250 200 15 PP'!K59+3*'2000 250 200 15 PP'!L59-'2000 250 200 15 PP'!M59)</f>
        <v>8.1305126000000033E-8</v>
      </c>
      <c r="AI59">
        <f>ABS('2000 250 200 15 PP'!E59-4*'2000 250 200 15 PP'!F59+6*'2000 250 200 15 PP'!G59-4*'2000 250 200 15 PP'!H59+'2000 250 200 15 PP'!I59)</f>
        <v>3.3843255999999958E-6</v>
      </c>
      <c r="AJ59">
        <f>ABS('2000 250 200 15 PP'!F59-4*'2000 250 200 15 PP'!G59+6*'2000 250 200 15 PP'!H59-4*'2000 250 200 15 PP'!I59+'2000 250 200 15 PP'!J59)</f>
        <v>1.3872810200000011E-6</v>
      </c>
      <c r="AK59">
        <f>ABS('2000 250 200 15 PP'!G59-4*'2000 250 200 15 PP'!H59+6*'2000 250 200 15 PP'!I59-4*'2000 250 200 15 PP'!J59+'2000 250 200 15 PP'!K59)</f>
        <v>5.0088876999999944E-7</v>
      </c>
      <c r="AL59">
        <f>ABS('2000 250 200 15 PP'!H59-4*'2000 250 200 15 PP'!I59+6*'2000 250 200 15 PP'!J59-4*'2000 250 200 15 PP'!K59+'2000 250 200 15 PP'!L59)</f>
        <v>1.8978277200000068E-7</v>
      </c>
      <c r="AM59">
        <f>ABS('2000 250 200 15 PP'!I59-4*'2000 250 200 15 PP'!J59+6*'2000 250 200 15 PP'!K59-4*'2000 250 200 15 PP'!L59+'2000 250 200 15 PP'!M59)</f>
        <v>7.996131200000003E-8</v>
      </c>
      <c r="AN59">
        <f>ABS('2000 250 200 15 PP'!E59-5*'2000 250 200 15 PP'!F59+10*'2000 250 200 15 PP'!G59-10*'2000 250 200 15 PP'!H59+5*'2000 250 200 15 PP'!I59-'2000 250 200 15 PP'!J59)</f>
        <v>1.9970445800000009E-6</v>
      </c>
      <c r="AO59">
        <f>ABS('2000 250 200 15 PP'!F59-5*'2000 250 200 15 PP'!G59+10*'2000 250 200 15 PP'!H59-10*'2000 250 200 15 PP'!I59+5*'2000 250 200 15 PP'!J59-'2000 250 200 15 PP'!K59)</f>
        <v>8.8639225000000185E-7</v>
      </c>
      <c r="AP59">
        <f>ABS('2000 250 200 15 PP'!G59-5*'2000 250 200 15 PP'!H59+10*'2000 250 200 15 PP'!I59-10*'2000 250 200 15 PP'!J59+5*'2000 250 200 15 PP'!K59-'2000 250 200 15 PP'!L59)</f>
        <v>3.1110599799999621E-7</v>
      </c>
      <c r="AQ59">
        <f>ABS('2000 250 200 15 PP'!H59-5*'2000 250 200 15 PP'!I59+10*'2000 250 200 15 PP'!J59-10*'2000 250 200 15 PP'!K59+5*'2000 250 200 15 PP'!L59-'2000 250 200 15 PP'!M59)</f>
        <v>1.0982146000000256E-7</v>
      </c>
      <c r="AR59">
        <f>ABS('2000 250 200 15 PP'!E59-6*'2000 250 200 15 PP'!F59+15*'2000 250 200 15 PP'!G59-20*'2000 250 200 15 PP'!H59+15*I59-6*'2000 250 200 15 PP'!J59+'2000 250 200 15 PP'!K59)</f>
        <v>1.1106523299999982E-6</v>
      </c>
      <c r="AS59">
        <f>ABS('2000 250 200 15 PP'!F59-6*'2000 250 200 15 PP'!G59+15*'2000 250 200 15 PP'!H59-20*'2000 250 200 15 PP'!I59+15*J59-6*'2000 250 200 15 PP'!K59+'2000 250 200 15 PP'!L59)</f>
        <v>5.7528625200001241E-7</v>
      </c>
      <c r="AT59">
        <f>ABS('2000 250 200 15 PP'!G59-6*'2000 250 200 15 PP'!H59+15*'2000 250 200 15 PP'!I59-20*'2000 250 200 15 PP'!J59+15*K59-6*'2000 250 200 15 PP'!L59+'2000 250 200 15 PP'!M59)</f>
        <v>2.0128453799999345E-7</v>
      </c>
      <c r="AU59">
        <f>ABS('2000 250 200 15 PP'!E59-7*'2000 250 200 15 PP'!F59+21*'2000 250 200 15 PP'!G59-35*'2000 250 200 15 PP'!H59+35*'2000 250 200 15 PP'!I59-21*'2000 250 200 15 PP'!J59+7*'2000 250 200 15 PP'!K59-'2000 250 200 15 PP'!L59)</f>
        <v>5.3536607799999849E-7</v>
      </c>
      <c r="AV59">
        <f>ABS('2000 250 200 15 PP'!F59-7*'2000 250 200 15 PP'!G59+21*'2000 250 200 15 PP'!H59-35*'2000 250 200 15 PP'!I59+35*'2000 250 200 15 PP'!J59-21*'2000 250 200 15 PP'!K59+7*'2000 250 200 15 PP'!L59-'2000 250 200 15 PP'!M59)</f>
        <v>3.7400171400000393E-7</v>
      </c>
      <c r="AW59">
        <f>ABS('2000 250 200 15 PP'!E59-8*'2000 250 200 15 PP'!F59+28*'2000 250 200 15 PP'!G59-56*'2000 250 200 15 PP'!H59+70*'2000 250 200 15 PP'!I59-56*'2000 250 200 15 PP'!J59+28*'2000 250 200 15 PP'!K59-8*'2000 250 200 15 PP'!L59+'2000 250 200 15 PP'!M59)</f>
        <v>1.6136436399993675E-7</v>
      </c>
      <c r="AX59">
        <f t="shared" si="44"/>
        <v>0.36100366540628592</v>
      </c>
      <c r="AY59">
        <f t="shared" si="44"/>
        <v>0.31638723588785311</v>
      </c>
      <c r="AZ59">
        <f t="shared" si="44"/>
        <v>0.26699473243296679</v>
      </c>
      <c r="BA59">
        <f t="shared" si="44"/>
        <v>0.22734742188165849</v>
      </c>
      <c r="BB59">
        <f t="shared" si="44"/>
        <v>0.19765327414380685</v>
      </c>
      <c r="BC59">
        <f t="shared" si="44"/>
        <v>0.17495520463887726</v>
      </c>
      <c r="BD59">
        <f t="shared" si="44"/>
        <v>0.15703282490209478</v>
      </c>
      <c r="BE59">
        <f t="shared" si="44"/>
        <v>0.14248194947643281</v>
      </c>
      <c r="BF59">
        <f t="shared" si="45"/>
        <v>0.17790610290761033</v>
      </c>
      <c r="BG59">
        <f t="shared" si="45"/>
        <v>0.14387750328326657</v>
      </c>
      <c r="BH59">
        <f t="shared" si="45"/>
        <v>0.1066174113367394</v>
      </c>
      <c r="BI59">
        <f t="shared" si="45"/>
        <v>7.9307783386666136E-2</v>
      </c>
      <c r="BJ59">
        <f t="shared" si="45"/>
        <v>6.0997738537403146E-2</v>
      </c>
      <c r="BK59">
        <f t="shared" si="45"/>
        <v>4.8425689926053804E-2</v>
      </c>
      <c r="BL59">
        <f t="shared" si="45"/>
        <v>3.9430213981738557E-2</v>
      </c>
      <c r="BM59">
        <f t="shared" si="46"/>
        <v>9.8083667029397456E-2</v>
      </c>
      <c r="BN59">
        <f t="shared" si="46"/>
        <v>7.6786909355866517E-2</v>
      </c>
      <c r="BO59">
        <f t="shared" si="46"/>
        <v>5.1680933035803053E-2</v>
      </c>
      <c r="BP59">
        <f t="shared" si="46"/>
        <v>3.4289798081688722E-2</v>
      </c>
      <c r="BQ59">
        <f t="shared" si="46"/>
        <v>2.3655013291822135E-2</v>
      </c>
      <c r="BR59">
        <f t="shared" si="46"/>
        <v>1.7015993444849675E-2</v>
      </c>
      <c r="BS59">
        <f t="shared" si="47"/>
        <v>5.6330591850929916E-2</v>
      </c>
      <c r="BT59">
        <f t="shared" si="47"/>
        <v>4.4749844338054498E-2</v>
      </c>
      <c r="BU59">
        <f t="shared" si="47"/>
        <v>2.8177594926945278E-2</v>
      </c>
      <c r="BV59">
        <f t="shared" si="47"/>
        <v>1.6977179706941799E-2</v>
      </c>
      <c r="BW59">
        <f t="shared" si="47"/>
        <v>1.062791071731E-2</v>
      </c>
      <c r="BX59">
        <f t="shared" si="48"/>
        <v>3.2252510625139258E-2</v>
      </c>
      <c r="BY59">
        <f t="shared" si="48"/>
        <v>2.7448971170910795E-2</v>
      </c>
      <c r="BZ59">
        <f t="shared" si="48"/>
        <v>1.6621468255689924E-2</v>
      </c>
      <c r="CA59">
        <f t="shared" si="48"/>
        <v>9.2403601717562268E-3</v>
      </c>
      <c r="CB59">
        <f t="shared" si="49"/>
        <v>1.7570663455487093E-2</v>
      </c>
      <c r="CC59">
        <f t="shared" si="49"/>
        <v>1.7310510685032851E-2</v>
      </c>
      <c r="CD59">
        <f t="shared" si="49"/>
        <v>1.0362993760422295E-2</v>
      </c>
      <c r="CE59">
        <f t="shared" si="15"/>
        <v>8.3453281303945918E-3</v>
      </c>
      <c r="CF59">
        <f t="shared" si="15"/>
        <v>1.1019617615527973E-2</v>
      </c>
      <c r="CG59">
        <f t="shared" si="16"/>
        <v>2.4879689532012719E-3</v>
      </c>
      <c r="CH59" s="7">
        <v>250</v>
      </c>
      <c r="CI59" s="8">
        <v>250</v>
      </c>
      <c r="CJ59" s="8">
        <v>240</v>
      </c>
      <c r="CK59" s="8">
        <f t="shared" si="17"/>
        <v>1</v>
      </c>
      <c r="CL59" s="8">
        <f t="shared" si="18"/>
        <v>1</v>
      </c>
      <c r="CM59">
        <f t="shared" si="19"/>
        <v>0.04</v>
      </c>
      <c r="CN59">
        <f t="shared" si="24"/>
        <v>375</v>
      </c>
      <c r="CO59">
        <f t="shared" si="50"/>
        <v>500</v>
      </c>
      <c r="CP59">
        <f t="shared" si="50"/>
        <v>625</v>
      </c>
      <c r="CQ59">
        <f t="shared" si="50"/>
        <v>750</v>
      </c>
      <c r="CR59">
        <f t="shared" si="50"/>
        <v>875</v>
      </c>
      <c r="CS59">
        <f t="shared" si="50"/>
        <v>1000</v>
      </c>
      <c r="CT59">
        <f t="shared" si="50"/>
        <v>1125</v>
      </c>
      <c r="CU59">
        <f t="shared" si="50"/>
        <v>1250</v>
      </c>
      <c r="CV59">
        <f t="shared" si="42"/>
        <v>1.5</v>
      </c>
      <c r="CW59">
        <f t="shared" si="42"/>
        <v>2</v>
      </c>
      <c r="CX59">
        <f t="shared" si="42"/>
        <v>2.5</v>
      </c>
      <c r="CY59">
        <f t="shared" si="42"/>
        <v>3</v>
      </c>
      <c r="CZ59">
        <f t="shared" si="42"/>
        <v>3.5</v>
      </c>
      <c r="DA59">
        <f t="shared" si="42"/>
        <v>4</v>
      </c>
      <c r="DB59">
        <f t="shared" si="42"/>
        <v>4.5</v>
      </c>
      <c r="DC59">
        <f t="shared" si="42"/>
        <v>5</v>
      </c>
      <c r="DD59" s="11">
        <f t="shared" si="43"/>
        <v>2.6666666666666668E-2</v>
      </c>
      <c r="DE59" s="11">
        <f t="shared" si="43"/>
        <v>0.02</v>
      </c>
      <c r="DF59" s="11">
        <f t="shared" si="43"/>
        <v>1.6E-2</v>
      </c>
      <c r="DG59" s="11">
        <f t="shared" si="43"/>
        <v>1.3333333333333334E-2</v>
      </c>
      <c r="DH59" s="11">
        <f t="shared" si="43"/>
        <v>1.1428571428571429E-2</v>
      </c>
      <c r="DI59" s="11">
        <f t="shared" si="43"/>
        <v>0.01</v>
      </c>
      <c r="DJ59" s="11">
        <f t="shared" si="43"/>
        <v>8.8888888888888889E-3</v>
      </c>
      <c r="DK59" s="11">
        <f t="shared" si="43"/>
        <v>8.0000000000000002E-3</v>
      </c>
      <c r="DL59">
        <f t="shared" si="23"/>
        <v>10</v>
      </c>
      <c r="DM59">
        <f>ABS('2000 250 200 15 PP'!E59+'2000 250 200 15 PP'!F59)</f>
        <v>4.54344722E-5</v>
      </c>
      <c r="DN59">
        <f>ABS('2000 250 200 15 PP'!F59+'2000 250 200 15 PP'!G59)</f>
        <v>2.2054651100000002E-5</v>
      </c>
      <c r="DO59">
        <f>ABS('2000 250 200 15 PP'!G59+'2000 250 200 15 PP'!H59)</f>
        <v>1.18996872E-5</v>
      </c>
      <c r="DP59">
        <f>ABS('2000 250 200 15 PP'!H59+'2000 250 200 15 PP'!I59)</f>
        <v>7.1068168999999993E-6</v>
      </c>
      <c r="DQ59">
        <f>ABS('2000 250 200 15 PP'!I59+'2000 250 200 15 PP'!J59)</f>
        <v>4.5848832199999996E-6</v>
      </c>
      <c r="DR59">
        <f>ABS('2000 250 200 15 PP'!J59+'2000 250 200 15 PP'!K59)</f>
        <v>3.1308989700000002E-6</v>
      </c>
      <c r="DS59">
        <f>ABS('2000 250 200 15 PP'!K59+'2000 250 200 15 PP'!L59)</f>
        <v>2.2325485020000002E-6</v>
      </c>
      <c r="DT59">
        <f>ABS('2000 250 200 15 PP'!L59+'2000 250 200 15 PP'!M59)</f>
        <v>1.6472602520000001E-6</v>
      </c>
    </row>
    <row r="60" spans="1:124">
      <c r="A60">
        <f>'2000 250 200 15'!A61</f>
        <v>57</v>
      </c>
      <c r="B60">
        <f t="shared" si="7"/>
        <v>-570</v>
      </c>
      <c r="C60">
        <f>'2000 250 200 15'!B61</f>
        <v>0.72409999999999997</v>
      </c>
      <c r="D60">
        <f t="shared" si="8"/>
        <v>-0.14020145251943436</v>
      </c>
      <c r="E60">
        <f>ABS('2000 250 200 15'!C194)</f>
        <v>2.9099018300000001E-5</v>
      </c>
      <c r="F60">
        <f>ABS('2000 250 200 15'!C327)</f>
        <v>1.41341318E-5</v>
      </c>
      <c r="G60">
        <f>ABS('2000 250 200 15'!C460)</f>
        <v>7.4344671799999997E-6</v>
      </c>
      <c r="H60">
        <f>ABS('2000 250 200 15'!C593)</f>
        <v>4.31586846E-6</v>
      </c>
      <c r="I60">
        <f>ABS('2000 250 200 15'!C726)</f>
        <v>2.7196073099999998E-6</v>
      </c>
      <c r="J60">
        <f>ABS('2000 250 200 15'!C859)</f>
        <v>1.8228675899999999E-6</v>
      </c>
      <c r="K60">
        <f>ABS('2000 250 200 15'!C992)</f>
        <v>1.2804255E-6</v>
      </c>
      <c r="L60">
        <f>ABS('2000 250 200 15'!C1125)</f>
        <v>9.3307755800000002E-7</v>
      </c>
      <c r="M60">
        <f>ABS('2000 250 200 15'!C1258)</f>
        <v>7.0046314700000005E-7</v>
      </c>
      <c r="N60">
        <f>ABS('2000 250 200 15 PP'!E60-'2000 250 200 15 PP'!F60)</f>
        <v>1.4964886500000001E-5</v>
      </c>
      <c r="O60">
        <f>ABS('2000 250 200 15 PP'!F60-'2000 250 200 15 PP'!G60)</f>
        <v>6.6996646200000004E-6</v>
      </c>
      <c r="P60">
        <f>ABS('2000 250 200 15 PP'!G60-'2000 250 200 15 PP'!H60)</f>
        <v>3.1185987199999997E-6</v>
      </c>
      <c r="Q60">
        <f>ABS('2000 250 200 15 PP'!H60-'2000 250 200 15 PP'!I60)</f>
        <v>1.5962611500000002E-6</v>
      </c>
      <c r="R60">
        <f>ABS('2000 250 200 15 PP'!I60-'2000 250 200 15 PP'!J60)</f>
        <v>8.9673971999999991E-7</v>
      </c>
      <c r="S60">
        <f>ABS('2000 250 200 15 PP'!J60-'2000 250 200 15 PP'!K60)</f>
        <v>5.4244208999999988E-7</v>
      </c>
      <c r="T60">
        <f>ABS('2000 250 200 15 PP'!K60-'2000 250 200 15 PP'!L60)</f>
        <v>3.47347942E-7</v>
      </c>
      <c r="U60">
        <f>ABS('2000 250 200 15 PP'!L60-'2000 250 200 15 PP'!M60)</f>
        <v>2.3261441099999998E-7</v>
      </c>
      <c r="V60">
        <f>ABS('2000 250 200 15 PP'!E60-2*'2000 250 200 15 PP'!F60+'2000 250 200 15 PP'!G60)</f>
        <v>8.2652218800000007E-6</v>
      </c>
      <c r="W60">
        <f>ABS('2000 250 200 15 PP'!F60-2*'2000 250 200 15 PP'!G60+'2000 250 200 15 PP'!H60)</f>
        <v>3.5810659000000007E-6</v>
      </c>
      <c r="X60">
        <f>ABS('2000 250 200 15 PP'!G60-2*'2000 250 200 15 PP'!H60+'2000 250 200 15 PP'!I60)</f>
        <v>1.5223375699999995E-6</v>
      </c>
      <c r="Y60">
        <f>ABS('2000 250 200 15 PP'!H60-2*'2000 250 200 15 PP'!I60+'2000 250 200 15 PP'!J60)</f>
        <v>6.9952143000000027E-7</v>
      </c>
      <c r="Z60">
        <f>ABS('2000 250 200 15 PP'!I60-2*'2000 250 200 15 PP'!J60+'2000 250 200 15 PP'!K60)</f>
        <v>3.5429763000000002E-7</v>
      </c>
      <c r="AA60">
        <f>ABS('2000 250 200 15 PP'!J60-2*'2000 250 200 15 PP'!K60+'2000 250 200 15 PP'!L60)</f>
        <v>1.9509414799999989E-7</v>
      </c>
      <c r="AB60">
        <f>ABS('2000 250 200 15 PP'!K60-2*'2000 250 200 15 PP'!L60+'2000 250 200 15 PP'!M60)</f>
        <v>1.1473353100000002E-7</v>
      </c>
      <c r="AC60">
        <f>ABS('2000 250 200 15 PP'!E60-3*'2000 250 200 15 PP'!F60+3*'2000 250 200 15 PP'!G60-'2000 250 200 15 PP'!H60)</f>
        <v>4.6841559800000033E-6</v>
      </c>
      <c r="AD60">
        <f>ABS('2000 250 200 15 PP'!F60-3*'2000 250 200 15 PP'!G60+3*'2000 250 200 15 PP'!H60-'2000 250 200 15 PP'!I60)</f>
        <v>2.0587283299999995E-6</v>
      </c>
      <c r="AE60">
        <f>ABS('2000 250 200 15 PP'!G60-3*'2000 250 200 15 PP'!H60+3*'2000 250 200 15 PP'!I60-'2000 250 200 15 PP'!J60)</f>
        <v>8.2281613999999839E-7</v>
      </c>
      <c r="AF60">
        <f>ABS('2000 250 200 15 PP'!H60-3*'2000 250 200 15 PP'!I60+3*'2000 250 200 15 PP'!J60-'2000 250 200 15 PP'!K60)</f>
        <v>3.4522380000000067E-7</v>
      </c>
      <c r="AG60">
        <f>ABS('2000 250 200 15 PP'!I60-3*'2000 250 200 15 PP'!J60+3*'2000 250 200 15 PP'!K60-'2000 250 200 15 PP'!L60)</f>
        <v>1.5920348200000035E-7</v>
      </c>
      <c r="AH60">
        <f>ABS('2000 250 200 15 PP'!J60-3*'2000 250 200 15 PP'!K60+3*'2000 250 200 15 PP'!L60-'2000 250 200 15 PP'!M60)</f>
        <v>8.0360616999999975E-8</v>
      </c>
      <c r="AI60">
        <f>ABS('2000 250 200 15 PP'!E60-4*'2000 250 200 15 PP'!F60+6*'2000 250 200 15 PP'!G60-4*'2000 250 200 15 PP'!H60+'2000 250 200 15 PP'!I60)</f>
        <v>2.6254276500000021E-6</v>
      </c>
      <c r="AJ60">
        <f>ABS('2000 250 200 15 PP'!F60-4*'2000 250 200 15 PP'!G60+6*'2000 250 200 15 PP'!H60-4*'2000 250 200 15 PP'!I60+'2000 250 200 15 PP'!J60)</f>
        <v>1.2359121900000037E-6</v>
      </c>
      <c r="AK60">
        <f>ABS('2000 250 200 15 PP'!G60-4*'2000 250 200 15 PP'!H60+6*'2000 250 200 15 PP'!I60-4*'2000 250 200 15 PP'!J60+'2000 250 200 15 PP'!K60)</f>
        <v>4.775923399999973E-7</v>
      </c>
      <c r="AL60">
        <f>ABS('2000 250 200 15 PP'!H60-4*'2000 250 200 15 PP'!I60+6*'2000 250 200 15 PP'!J60-4*'2000 250 200 15 PP'!K60+'2000 250 200 15 PP'!L60)</f>
        <v>1.8602031799999927E-7</v>
      </c>
      <c r="AM60">
        <f>ABS('2000 250 200 15 PP'!I60-4*'2000 250 200 15 PP'!J60+6*'2000 250 200 15 PP'!K60-4*'2000 250 200 15 PP'!L60+'2000 250 200 15 PP'!M60)</f>
        <v>7.8842864999999841E-8</v>
      </c>
      <c r="AN60">
        <f>ABS('2000 250 200 15 PP'!E60-5*'2000 250 200 15 PP'!F60+10*'2000 250 200 15 PP'!G60-10*'2000 250 200 15 PP'!H60+5*'2000 250 200 15 PP'!I60-'2000 250 200 15 PP'!J60)</f>
        <v>1.3895154599999925E-6</v>
      </c>
      <c r="AO60">
        <f>ABS('2000 250 200 15 PP'!F60-5*'2000 250 200 15 PP'!G60+10*'2000 250 200 15 PP'!H60-10*'2000 250 200 15 PP'!I60+5*'2000 250 200 15 PP'!J60-'2000 250 200 15 PP'!K60)</f>
        <v>7.5831985000000849E-7</v>
      </c>
      <c r="AP60">
        <f>ABS('2000 250 200 15 PP'!G60-5*'2000 250 200 15 PP'!H60+10*'2000 250 200 15 PP'!I60-10*'2000 250 200 15 PP'!J60+5*'2000 250 200 15 PP'!K60-'2000 250 200 15 PP'!L60)</f>
        <v>2.9157202199999824E-7</v>
      </c>
      <c r="AQ60">
        <f>ABS('2000 250 200 15 PP'!H60-5*'2000 250 200 15 PP'!I60+10*'2000 250 200 15 PP'!J60-10*'2000 250 200 15 PP'!K60+5*'2000 250 200 15 PP'!L60-'2000 250 200 15 PP'!M60)</f>
        <v>1.0717745299999953E-7</v>
      </c>
      <c r="AR60">
        <f>ABS('2000 250 200 15 PP'!E60-6*'2000 250 200 15 PP'!F60+15*'2000 250 200 15 PP'!G60-20*'2000 250 200 15 PP'!H60+15*I60-6*'2000 250 200 15 PP'!J60+'2000 250 200 15 PP'!K60)</f>
        <v>6.3119560999998533E-7</v>
      </c>
      <c r="AS60">
        <f>ABS('2000 250 200 15 PP'!F60-6*'2000 250 200 15 PP'!G60+15*'2000 250 200 15 PP'!H60-20*'2000 250 200 15 PP'!I60+15*J60-6*'2000 250 200 15 PP'!K60+'2000 250 200 15 PP'!L60)</f>
        <v>4.6674782799999902E-7</v>
      </c>
      <c r="AT60">
        <f>ABS('2000 250 200 15 PP'!G60-6*'2000 250 200 15 PP'!H60+15*'2000 250 200 15 PP'!I60-20*'2000 250 200 15 PP'!J60+15*K60-6*'2000 250 200 15 PP'!L60+'2000 250 200 15 PP'!M60)</f>
        <v>1.8439456900000326E-7</v>
      </c>
      <c r="AU60">
        <f>ABS('2000 250 200 15 PP'!E60-7*'2000 250 200 15 PP'!F60+21*'2000 250 200 15 PP'!G60-35*'2000 250 200 15 PP'!H60+35*'2000 250 200 15 PP'!I60-21*'2000 250 200 15 PP'!J60+7*'2000 250 200 15 PP'!K60-'2000 250 200 15 PP'!L60)</f>
        <v>1.6444778199999669E-7</v>
      </c>
      <c r="AV60">
        <f>ABS('2000 250 200 15 PP'!F60-7*'2000 250 200 15 PP'!G60+21*'2000 250 200 15 PP'!H60-35*'2000 250 200 15 PP'!I60+35*'2000 250 200 15 PP'!J60-21*'2000 250 200 15 PP'!K60+7*'2000 250 200 15 PP'!L60-'2000 250 200 15 PP'!M60)</f>
        <v>2.8235325900000815E-7</v>
      </c>
      <c r="AW60">
        <f>ABS('2000 250 200 15 PP'!E60-8*'2000 250 200 15 PP'!F60+28*'2000 250 200 15 PP'!G60-56*'2000 250 200 15 PP'!H60+70*'2000 250 200 15 PP'!I60-56*'2000 250 200 15 PP'!J60+28*'2000 250 200 15 PP'!K60-8*'2000 250 200 15 PP'!L60+'2000 250 200 15 PP'!M60)</f>
        <v>1.179054769999976E-7</v>
      </c>
      <c r="AX60">
        <f t="shared" si="44"/>
        <v>0.34614379163640913</v>
      </c>
      <c r="AY60">
        <f t="shared" si="44"/>
        <v>0.31062122422566368</v>
      </c>
      <c r="AZ60">
        <f t="shared" si="44"/>
        <v>0.26540507569705468</v>
      </c>
      <c r="BA60">
        <f t="shared" si="44"/>
        <v>0.22688744900616725</v>
      </c>
      <c r="BB60">
        <f t="shared" si="44"/>
        <v>0.19741214640503574</v>
      </c>
      <c r="BC60">
        <f t="shared" si="44"/>
        <v>0.1747956362059247</v>
      </c>
      <c r="BD60">
        <f t="shared" si="44"/>
        <v>0.15692227790001093</v>
      </c>
      <c r="BE60">
        <f t="shared" si="44"/>
        <v>0.14239890704162156</v>
      </c>
      <c r="BF60">
        <f t="shared" si="45"/>
        <v>0.16312631861736523</v>
      </c>
      <c r="BG60">
        <f t="shared" si="45"/>
        <v>0.13834806175946576</v>
      </c>
      <c r="BH60">
        <f t="shared" si="45"/>
        <v>0.10520688127522987</v>
      </c>
      <c r="BI60">
        <f t="shared" si="45"/>
        <v>7.896752265877402E-2</v>
      </c>
      <c r="BJ60">
        <f t="shared" si="45"/>
        <v>6.0845559027593886E-2</v>
      </c>
      <c r="BK60">
        <f t="shared" si="45"/>
        <v>4.8334051803857019E-2</v>
      </c>
      <c r="BL60">
        <f t="shared" si="45"/>
        <v>3.9373665625610788E-2</v>
      </c>
      <c r="BM60">
        <f t="shared" si="46"/>
        <v>8.519205206723228E-2</v>
      </c>
      <c r="BN60">
        <f t="shared" si="46"/>
        <v>7.1973253740710466E-2</v>
      </c>
      <c r="BO60">
        <f t="shared" si="46"/>
        <v>5.0501792675973663E-2</v>
      </c>
      <c r="BP60">
        <f t="shared" si="46"/>
        <v>3.4049873783196266E-2</v>
      </c>
      <c r="BQ60">
        <f t="shared" si="46"/>
        <v>2.3564831470695033E-2</v>
      </c>
      <c r="BR60">
        <f t="shared" si="46"/>
        <v>1.6965048907737746E-2</v>
      </c>
      <c r="BS60">
        <f t="shared" si="47"/>
        <v>4.5498906752278544E-2</v>
      </c>
      <c r="BT60">
        <f t="shared" si="47"/>
        <v>4.0619007200577081E-2</v>
      </c>
      <c r="BU60">
        <f t="shared" si="47"/>
        <v>2.7177256306858175E-2</v>
      </c>
      <c r="BV60">
        <f t="shared" si="47"/>
        <v>1.6801201080388694E-2</v>
      </c>
      <c r="BW60">
        <f t="shared" si="47"/>
        <v>1.0573793032058E-2</v>
      </c>
      <c r="BX60">
        <f t="shared" si="48"/>
        <v>2.3343016140528642E-2</v>
      </c>
      <c r="BY60">
        <f t="shared" si="48"/>
        <v>2.3916203130660386E-2</v>
      </c>
      <c r="BZ60">
        <f t="shared" si="48"/>
        <v>1.5755272948120194E-2</v>
      </c>
      <c r="CA60">
        <f t="shared" si="48"/>
        <v>9.1041993423827822E-3</v>
      </c>
      <c r="CB60">
        <f t="shared" si="49"/>
        <v>1.0380416434331866E-2</v>
      </c>
      <c r="CC60">
        <f t="shared" si="49"/>
        <v>1.4299677051238963E-2</v>
      </c>
      <c r="CD60">
        <f t="shared" si="49"/>
        <v>9.6004952547806208E-3</v>
      </c>
      <c r="CE60">
        <f t="shared" si="15"/>
        <v>2.6635764574243271E-3</v>
      </c>
      <c r="CF60">
        <f t="shared" si="15"/>
        <v>8.4686732102371414E-3</v>
      </c>
      <c r="CG60">
        <f t="shared" si="16"/>
        <v>1.8883026127286232E-3</v>
      </c>
      <c r="CH60" s="7">
        <v>250</v>
      </c>
      <c r="CI60" s="8">
        <v>250</v>
      </c>
      <c r="CJ60" s="8">
        <v>240</v>
      </c>
      <c r="CK60" s="8">
        <f t="shared" si="17"/>
        <v>1</v>
      </c>
      <c r="CL60" s="8">
        <f t="shared" si="18"/>
        <v>1</v>
      </c>
      <c r="CM60">
        <f t="shared" si="19"/>
        <v>0.04</v>
      </c>
      <c r="CN60">
        <f t="shared" si="24"/>
        <v>375</v>
      </c>
      <c r="CO60">
        <f t="shared" si="50"/>
        <v>500</v>
      </c>
      <c r="CP60">
        <f t="shared" si="50"/>
        <v>625</v>
      </c>
      <c r="CQ60">
        <f t="shared" si="50"/>
        <v>750</v>
      </c>
      <c r="CR60">
        <f t="shared" si="50"/>
        <v>875</v>
      </c>
      <c r="CS60">
        <f t="shared" si="50"/>
        <v>1000</v>
      </c>
      <c r="CT60">
        <f t="shared" si="50"/>
        <v>1125</v>
      </c>
      <c r="CU60">
        <f t="shared" si="50"/>
        <v>1250</v>
      </c>
      <c r="CV60">
        <f t="shared" si="42"/>
        <v>1.5</v>
      </c>
      <c r="CW60">
        <f t="shared" si="42"/>
        <v>2</v>
      </c>
      <c r="CX60">
        <f t="shared" si="42"/>
        <v>2.5</v>
      </c>
      <c r="CY60">
        <f t="shared" si="42"/>
        <v>3</v>
      </c>
      <c r="CZ60">
        <f t="shared" si="42"/>
        <v>3.5</v>
      </c>
      <c r="DA60">
        <f t="shared" si="42"/>
        <v>4</v>
      </c>
      <c r="DB60">
        <f t="shared" si="42"/>
        <v>4.5</v>
      </c>
      <c r="DC60">
        <f t="shared" si="42"/>
        <v>5</v>
      </c>
      <c r="DD60" s="11">
        <f t="shared" si="43"/>
        <v>2.6666666666666668E-2</v>
      </c>
      <c r="DE60" s="11">
        <f t="shared" si="43"/>
        <v>0.02</v>
      </c>
      <c r="DF60" s="11">
        <f t="shared" si="43"/>
        <v>1.6E-2</v>
      </c>
      <c r="DG60" s="11">
        <f t="shared" si="43"/>
        <v>1.3333333333333334E-2</v>
      </c>
      <c r="DH60" s="11">
        <f t="shared" si="43"/>
        <v>1.1428571428571429E-2</v>
      </c>
      <c r="DI60" s="11">
        <f t="shared" si="43"/>
        <v>0.01</v>
      </c>
      <c r="DJ60" s="11">
        <f t="shared" si="43"/>
        <v>8.8888888888888889E-3</v>
      </c>
      <c r="DK60" s="11">
        <f t="shared" si="43"/>
        <v>8.0000000000000002E-3</v>
      </c>
      <c r="DL60">
        <f t="shared" si="23"/>
        <v>10</v>
      </c>
      <c r="DM60">
        <f>ABS('2000 250 200 15 PP'!E60+'2000 250 200 15 PP'!F60)</f>
        <v>4.32331501E-5</v>
      </c>
      <c r="DN60">
        <f>ABS('2000 250 200 15 PP'!F60+'2000 250 200 15 PP'!G60)</f>
        <v>2.156859898E-5</v>
      </c>
      <c r="DO60">
        <f>ABS('2000 250 200 15 PP'!G60+'2000 250 200 15 PP'!H60)</f>
        <v>1.175033564E-5</v>
      </c>
      <c r="DP60">
        <f>ABS('2000 250 200 15 PP'!H60+'2000 250 200 15 PP'!I60)</f>
        <v>7.0354757699999998E-6</v>
      </c>
      <c r="DQ60">
        <f>ABS('2000 250 200 15 PP'!I60+'2000 250 200 15 PP'!J60)</f>
        <v>4.5424748999999993E-6</v>
      </c>
      <c r="DR60">
        <f>ABS('2000 250 200 15 PP'!J60+'2000 250 200 15 PP'!K60)</f>
        <v>3.1032930899999997E-6</v>
      </c>
      <c r="DS60">
        <f>ABS('2000 250 200 15 PP'!K60+'2000 250 200 15 PP'!L60)</f>
        <v>2.2135030579999999E-6</v>
      </c>
      <c r="DT60">
        <f>ABS('2000 250 200 15 PP'!L60+'2000 250 200 15 PP'!M60)</f>
        <v>1.6335407050000001E-6</v>
      </c>
    </row>
    <row r="61" spans="1:124">
      <c r="A61">
        <f>'2000 250 200 15'!A62</f>
        <v>58</v>
      </c>
      <c r="B61">
        <f t="shared" si="7"/>
        <v>-580</v>
      </c>
      <c r="C61">
        <f>'2000 250 200 15'!B62</f>
        <v>0.81269999999999998</v>
      </c>
      <c r="D61">
        <f t="shared" si="8"/>
        <v>-9.0069740247169336E-2</v>
      </c>
      <c r="E61">
        <f>ABS('2000 250 200 15'!C195)</f>
        <v>2.7198556700000002E-5</v>
      </c>
      <c r="F61">
        <f>ABS('2000 250 200 15'!C328)</f>
        <v>1.36974733E-5</v>
      </c>
      <c r="G61">
        <f>ABS('2000 250 200 15'!C461)</f>
        <v>7.3162760800000002E-6</v>
      </c>
      <c r="H61">
        <f>ABS('2000 250 200 15'!C594)</f>
        <v>4.2669129299999999E-6</v>
      </c>
      <c r="I61">
        <f>ABS('2000 250 200 15'!C727)</f>
        <v>2.6922375600000001E-6</v>
      </c>
      <c r="J61">
        <f>ABS('2000 250 200 15'!C860)</f>
        <v>1.80552909E-6</v>
      </c>
      <c r="K61">
        <f>ABS('2000 250 200 15'!C993)</f>
        <v>1.2686835699999999E-6</v>
      </c>
      <c r="L61">
        <f>ABS('2000 250 200 15'!C1126)</f>
        <v>9.2475955200000005E-7</v>
      </c>
      <c r="M61">
        <f>ABS('2000 250 200 15'!C1259)</f>
        <v>6.9436109599999998E-7</v>
      </c>
      <c r="N61">
        <f>ABS('2000 250 200 15 PP'!E61-'2000 250 200 15 PP'!F61)</f>
        <v>1.3501083400000002E-5</v>
      </c>
      <c r="O61">
        <f>ABS('2000 250 200 15 PP'!F61-'2000 250 200 15 PP'!G61)</f>
        <v>6.3811972199999996E-6</v>
      </c>
      <c r="P61">
        <f>ABS('2000 250 200 15 PP'!G61-'2000 250 200 15 PP'!H61)</f>
        <v>3.0493631500000003E-6</v>
      </c>
      <c r="Q61">
        <f>ABS('2000 250 200 15 PP'!H61-'2000 250 200 15 PP'!I61)</f>
        <v>1.5746753699999997E-6</v>
      </c>
      <c r="R61">
        <f>ABS('2000 250 200 15 PP'!I61-'2000 250 200 15 PP'!J61)</f>
        <v>8.8670847000000014E-7</v>
      </c>
      <c r="S61">
        <f>ABS('2000 250 200 15 PP'!J61-'2000 250 200 15 PP'!K61)</f>
        <v>5.3684552000000005E-7</v>
      </c>
      <c r="T61">
        <f>ABS('2000 250 200 15 PP'!K61-'2000 250 200 15 PP'!L61)</f>
        <v>3.4392401799999988E-7</v>
      </c>
      <c r="U61">
        <f>ABS('2000 250 200 15 PP'!L61-'2000 250 200 15 PP'!M61)</f>
        <v>2.3039845600000006E-7</v>
      </c>
      <c r="V61">
        <f>ABS('2000 250 200 15 PP'!E61-2*'2000 250 200 15 PP'!F61+'2000 250 200 15 PP'!G61)</f>
        <v>7.1198861800000022E-6</v>
      </c>
      <c r="W61">
        <f>ABS('2000 250 200 15 PP'!F61-2*'2000 250 200 15 PP'!G61+'2000 250 200 15 PP'!H61)</f>
        <v>3.3318340699999993E-6</v>
      </c>
      <c r="X61">
        <f>ABS('2000 250 200 15 PP'!G61-2*'2000 250 200 15 PP'!H61+'2000 250 200 15 PP'!I61)</f>
        <v>1.4746877800000006E-6</v>
      </c>
      <c r="Y61">
        <f>ABS('2000 250 200 15 PP'!H61-2*'2000 250 200 15 PP'!I61+'2000 250 200 15 PP'!J61)</f>
        <v>6.8796689999999959E-7</v>
      </c>
      <c r="Z61">
        <f>ABS('2000 250 200 15 PP'!I61-2*'2000 250 200 15 PP'!J61+'2000 250 200 15 PP'!K61)</f>
        <v>3.498629500000001E-7</v>
      </c>
      <c r="AA61">
        <f>ABS('2000 250 200 15 PP'!J61-2*'2000 250 200 15 PP'!K61+'2000 250 200 15 PP'!L61)</f>
        <v>1.9292150200000016E-7</v>
      </c>
      <c r="AB61">
        <f>ABS('2000 250 200 15 PP'!K61-2*'2000 250 200 15 PP'!L61+'2000 250 200 15 PP'!M61)</f>
        <v>1.1352556199999982E-7</v>
      </c>
      <c r="AC61">
        <f>ABS('2000 250 200 15 PP'!E61-3*'2000 250 200 15 PP'!F61+3*'2000 250 200 15 PP'!G61-'2000 250 200 15 PP'!H61)</f>
        <v>3.7880521100000003E-6</v>
      </c>
      <c r="AD61">
        <f>ABS('2000 250 200 15 PP'!F61-3*'2000 250 200 15 PP'!G61+3*'2000 250 200 15 PP'!H61-'2000 250 200 15 PP'!I61)</f>
        <v>1.8571462899999978E-6</v>
      </c>
      <c r="AE61">
        <f>ABS('2000 250 200 15 PP'!G61-3*'2000 250 200 15 PP'!H61+3*'2000 250 200 15 PP'!I61-'2000 250 200 15 PP'!J61)</f>
        <v>7.8672088000000186E-7</v>
      </c>
      <c r="AF61">
        <f>ABS('2000 250 200 15 PP'!H61-3*'2000 250 200 15 PP'!I61+3*'2000 250 200 15 PP'!J61-'2000 250 200 15 PP'!K61)</f>
        <v>3.3810394999999844E-7</v>
      </c>
      <c r="AG61">
        <f>ABS('2000 250 200 15 PP'!I61-3*'2000 250 200 15 PP'!J61+3*'2000 250 200 15 PP'!K61-'2000 250 200 15 PP'!L61)</f>
        <v>1.5694144800000036E-7</v>
      </c>
      <c r="AH61">
        <f>ABS('2000 250 200 15 PP'!J61-3*'2000 250 200 15 PP'!K61+3*'2000 250 200 15 PP'!L61-'2000 250 200 15 PP'!M61)</f>
        <v>7.9395940000000555E-8</v>
      </c>
      <c r="AI61">
        <f>ABS('2000 250 200 15 PP'!E61-4*'2000 250 200 15 PP'!F61+6*'2000 250 200 15 PP'!G61-4*'2000 250 200 15 PP'!H61+'2000 250 200 15 PP'!I61)</f>
        <v>1.9309058200000059E-6</v>
      </c>
      <c r="AJ61">
        <f>ABS('2000 250 200 15 PP'!F61-4*'2000 250 200 15 PP'!G61+6*'2000 250 200 15 PP'!H61-4*'2000 250 200 15 PP'!I61+'2000 250 200 15 PP'!J61)</f>
        <v>1.0704254099999977E-6</v>
      </c>
      <c r="AK61">
        <f>ABS('2000 250 200 15 PP'!G61-4*'2000 250 200 15 PP'!H61+6*'2000 250 200 15 PP'!I61-4*'2000 250 200 15 PP'!J61+'2000 250 200 15 PP'!K61)</f>
        <v>4.4861693000000237E-7</v>
      </c>
      <c r="AL61">
        <f>ABS('2000 250 200 15 PP'!H61-4*'2000 250 200 15 PP'!I61+6*'2000 250 200 15 PP'!J61-4*'2000 250 200 15 PP'!K61+'2000 250 200 15 PP'!L61)</f>
        <v>1.8116250199999914E-7</v>
      </c>
      <c r="AM61">
        <f>ABS('2000 250 200 15 PP'!I61-4*'2000 250 200 15 PP'!J61+6*'2000 250 200 15 PP'!K61-4*'2000 250 200 15 PP'!L61+'2000 250 200 15 PP'!M61)</f>
        <v>7.7545508000000014E-8</v>
      </c>
      <c r="AN61">
        <f>ABS('2000 250 200 15 PP'!E61-5*'2000 250 200 15 PP'!F61+10*'2000 250 200 15 PP'!G61-10*'2000 250 200 15 PP'!H61+5*'2000 250 200 15 PP'!I61-'2000 250 200 15 PP'!J61)</f>
        <v>8.6048041000001074E-7</v>
      </c>
      <c r="AO61">
        <f>ABS('2000 250 200 15 PP'!F61-5*'2000 250 200 15 PP'!G61+10*'2000 250 200 15 PP'!H61-10*'2000 250 200 15 PP'!I61+5*'2000 250 200 15 PP'!J61-'2000 250 200 15 PP'!K61)</f>
        <v>6.2180847999999553E-7</v>
      </c>
      <c r="AP61">
        <f>ABS('2000 250 200 15 PP'!G61-5*'2000 250 200 15 PP'!H61+10*'2000 250 200 15 PP'!I61-10*'2000 250 200 15 PP'!J61+5*'2000 250 200 15 PP'!K61-'2000 250 200 15 PP'!L61)</f>
        <v>2.6745442800000047E-7</v>
      </c>
      <c r="AQ61">
        <f>ABS('2000 250 200 15 PP'!H61-5*'2000 250 200 15 PP'!I61+10*'2000 250 200 15 PP'!J61-10*'2000 250 200 15 PP'!K61+5*'2000 250 200 15 PP'!L61-'2000 250 200 15 PP'!M61)</f>
        <v>1.0361699400000145E-7</v>
      </c>
      <c r="AR61">
        <f>ABS('2000 250 200 15 PP'!E61-6*'2000 250 200 15 PP'!F61+15*'2000 250 200 15 PP'!G61-20*'2000 250 200 15 PP'!H61+15*I61-6*'2000 250 200 15 PP'!J61+'2000 250 200 15 PP'!K61)</f>
        <v>2.3867193000000907E-7</v>
      </c>
      <c r="AS61">
        <f>ABS('2000 250 200 15 PP'!F61-6*'2000 250 200 15 PP'!G61+15*'2000 250 200 15 PP'!H61-20*'2000 250 200 15 PP'!I61+15*J61-6*'2000 250 200 15 PP'!K61+'2000 250 200 15 PP'!L61)</f>
        <v>3.5435405199998764E-7</v>
      </c>
      <c r="AT61">
        <f>ABS('2000 250 200 15 PP'!G61-6*'2000 250 200 15 PP'!H61+15*'2000 250 200 15 PP'!I61-20*'2000 250 200 15 PP'!J61+15*K61-6*'2000 250 200 15 PP'!L61+'2000 250 200 15 PP'!M61)</f>
        <v>1.6383743400000008E-7</v>
      </c>
      <c r="AU61">
        <f>ABS('2000 250 200 15 PP'!E61-7*'2000 250 200 15 PP'!F61+21*'2000 250 200 15 PP'!G61-35*'2000 250 200 15 PP'!H61+35*'2000 250 200 15 PP'!I61-21*'2000 250 200 15 PP'!J61+7*'2000 250 200 15 PP'!K61-'2000 250 200 15 PP'!L61)</f>
        <v>1.1568212199998979E-7</v>
      </c>
      <c r="AV61">
        <f>ABS('2000 250 200 15 PP'!F61-7*'2000 250 200 15 PP'!G61+21*'2000 250 200 15 PP'!H61-35*'2000 250 200 15 PP'!I61+35*'2000 250 200 15 PP'!J61-21*'2000 250 200 15 PP'!K61+7*'2000 250 200 15 PP'!L61-'2000 250 200 15 PP'!M61)</f>
        <v>1.905166180000009E-7</v>
      </c>
      <c r="AW61">
        <f>ABS('2000 250 200 15 PP'!E61-8*'2000 250 200 15 PP'!F61+28*'2000 250 200 15 PP'!G61-56*'2000 250 200 15 PP'!H61+70*'2000 250 200 15 PP'!I61-56*'2000 250 200 15 PP'!J61+28*'2000 250 200 15 PP'!K61-8*'2000 250 200 15 PP'!L61+'2000 250 200 15 PP'!M61)</f>
        <v>3.0619874000002606E-7</v>
      </c>
      <c r="AX61">
        <f t="shared" si="44"/>
        <v>0.33013188321702625</v>
      </c>
      <c r="AY61">
        <f t="shared" si="44"/>
        <v>0.30366771320083191</v>
      </c>
      <c r="AZ61">
        <f t="shared" si="44"/>
        <v>0.26325765273858726</v>
      </c>
      <c r="BA61">
        <f t="shared" si="44"/>
        <v>0.22627407932372501</v>
      </c>
      <c r="BB61">
        <f t="shared" si="44"/>
        <v>0.19714416931789916</v>
      </c>
      <c r="BC61">
        <f t="shared" si="44"/>
        <v>0.17462862182084699</v>
      </c>
      <c r="BD61">
        <f t="shared" si="44"/>
        <v>0.1567964149835839</v>
      </c>
      <c r="BE61">
        <f t="shared" si="44"/>
        <v>0.14229851017254155</v>
      </c>
      <c r="BF61">
        <f t="shared" si="45"/>
        <v>0.14767777687683681</v>
      </c>
      <c r="BG61">
        <f t="shared" si="45"/>
        <v>0.13179378092013286</v>
      </c>
      <c r="BH61">
        <f t="shared" si="45"/>
        <v>0.10330253689925292</v>
      </c>
      <c r="BI61">
        <f t="shared" si="45"/>
        <v>7.8493103338296774E-2</v>
      </c>
      <c r="BJ61">
        <f t="shared" si="45"/>
        <v>6.0672152997446688E-2</v>
      </c>
      <c r="BK61">
        <f t="shared" si="45"/>
        <v>4.824277133536635E-2</v>
      </c>
      <c r="BL61">
        <f t="shared" si="45"/>
        <v>3.9312070150871917E-2</v>
      </c>
      <c r="BM61">
        <f t="shared" si="46"/>
        <v>7.218194518630662E-2</v>
      </c>
      <c r="BN61">
        <f t="shared" si="46"/>
        <v>6.6390910439418735E-2</v>
      </c>
      <c r="BO61">
        <f t="shared" si="46"/>
        <v>4.8922520317427567E-2</v>
      </c>
      <c r="BP61">
        <f t="shared" si="46"/>
        <v>3.3697967964011991E-2</v>
      </c>
      <c r="BQ61">
        <f t="shared" si="46"/>
        <v>2.3454868902292779E-2</v>
      </c>
      <c r="BR61">
        <f t="shared" si="46"/>
        <v>1.691674867085757E-2</v>
      </c>
      <c r="BS61">
        <f t="shared" si="47"/>
        <v>3.499827519598158E-2</v>
      </c>
      <c r="BT61">
        <f t="shared" si="47"/>
        <v>3.5946335900992332E-2</v>
      </c>
      <c r="BU61">
        <f t="shared" si="47"/>
        <v>2.5857421243911501E-2</v>
      </c>
      <c r="BV61">
        <f t="shared" si="47"/>
        <v>1.6532257114344466E-2</v>
      </c>
      <c r="BW61">
        <f t="shared" si="47"/>
        <v>1.0499595682709792E-2</v>
      </c>
      <c r="BX61">
        <f t="shared" si="48"/>
        <v>1.5102245231693619E-2</v>
      </c>
      <c r="BY61">
        <f t="shared" si="48"/>
        <v>2.0027900481861514E-2</v>
      </c>
      <c r="BZ61">
        <f t="shared" si="48"/>
        <v>1.4635470703607439E-2</v>
      </c>
      <c r="CA61">
        <f t="shared" si="48"/>
        <v>8.892266730101437E-3</v>
      </c>
      <c r="CB61">
        <f t="shared" si="49"/>
        <v>4.0976768428489232E-3</v>
      </c>
      <c r="CC61">
        <f t="shared" si="49"/>
        <v>1.1083306322856434E-2</v>
      </c>
      <c r="CD61">
        <f t="shared" si="49"/>
        <v>8.6372243126984286E-3</v>
      </c>
      <c r="CE61">
        <f t="shared" si="15"/>
        <v>1.9550664813701838E-3</v>
      </c>
      <c r="CF61">
        <f t="shared" si="15"/>
        <v>5.8322187612470039E-3</v>
      </c>
      <c r="CG61">
        <f t="shared" si="16"/>
        <v>5.1148386325924871E-3</v>
      </c>
      <c r="CH61" s="7">
        <v>250</v>
      </c>
      <c r="CI61" s="8">
        <v>250</v>
      </c>
      <c r="CJ61" s="8">
        <v>240</v>
      </c>
      <c r="CK61" s="8">
        <f t="shared" si="17"/>
        <v>1</v>
      </c>
      <c r="CL61" s="8">
        <f t="shared" si="18"/>
        <v>1</v>
      </c>
      <c r="CM61">
        <f t="shared" si="19"/>
        <v>0.04</v>
      </c>
      <c r="CN61">
        <f t="shared" si="24"/>
        <v>375</v>
      </c>
      <c r="CO61">
        <f t="shared" si="50"/>
        <v>500</v>
      </c>
      <c r="CP61">
        <f t="shared" si="50"/>
        <v>625</v>
      </c>
      <c r="CQ61">
        <f t="shared" si="50"/>
        <v>750</v>
      </c>
      <c r="CR61">
        <f t="shared" si="50"/>
        <v>875</v>
      </c>
      <c r="CS61">
        <f t="shared" si="50"/>
        <v>1000</v>
      </c>
      <c r="CT61">
        <f t="shared" si="50"/>
        <v>1125</v>
      </c>
      <c r="CU61">
        <f t="shared" si="50"/>
        <v>1250</v>
      </c>
      <c r="CV61">
        <f t="shared" si="42"/>
        <v>1.5</v>
      </c>
      <c r="CW61">
        <f t="shared" si="42"/>
        <v>2</v>
      </c>
      <c r="CX61">
        <f t="shared" si="42"/>
        <v>2.5</v>
      </c>
      <c r="CY61">
        <f t="shared" si="42"/>
        <v>3</v>
      </c>
      <c r="CZ61">
        <f t="shared" si="42"/>
        <v>3.5</v>
      </c>
      <c r="DA61">
        <f t="shared" si="42"/>
        <v>4</v>
      </c>
      <c r="DB61">
        <f t="shared" si="42"/>
        <v>4.5</v>
      </c>
      <c r="DC61">
        <f t="shared" si="42"/>
        <v>5</v>
      </c>
      <c r="DD61" s="11">
        <f t="shared" si="43"/>
        <v>2.6666666666666668E-2</v>
      </c>
      <c r="DE61" s="11">
        <f t="shared" si="43"/>
        <v>0.02</v>
      </c>
      <c r="DF61" s="11">
        <f t="shared" si="43"/>
        <v>1.6E-2</v>
      </c>
      <c r="DG61" s="11">
        <f t="shared" si="43"/>
        <v>1.3333333333333334E-2</v>
      </c>
      <c r="DH61" s="11">
        <f t="shared" si="43"/>
        <v>1.1428571428571429E-2</v>
      </c>
      <c r="DI61" s="11">
        <f t="shared" si="43"/>
        <v>0.01</v>
      </c>
      <c r="DJ61" s="11">
        <f t="shared" si="43"/>
        <v>8.8888888888888889E-3</v>
      </c>
      <c r="DK61" s="11">
        <f t="shared" si="43"/>
        <v>8.0000000000000002E-3</v>
      </c>
      <c r="DL61">
        <f t="shared" si="23"/>
        <v>10</v>
      </c>
      <c r="DM61">
        <f>ABS('2000 250 200 15 PP'!E61+'2000 250 200 15 PP'!F61)</f>
        <v>4.0896029999999998E-5</v>
      </c>
      <c r="DN61">
        <f>ABS('2000 250 200 15 PP'!F61+'2000 250 200 15 PP'!G61)</f>
        <v>2.1013749379999999E-5</v>
      </c>
      <c r="DO61">
        <f>ABS('2000 250 200 15 PP'!G61+'2000 250 200 15 PP'!H61)</f>
        <v>1.1583189010000001E-5</v>
      </c>
      <c r="DP61">
        <f>ABS('2000 250 200 15 PP'!H61+'2000 250 200 15 PP'!I61)</f>
        <v>6.95915049E-6</v>
      </c>
      <c r="DQ61">
        <f>ABS('2000 250 200 15 PP'!I61+'2000 250 200 15 PP'!J61)</f>
        <v>4.4977666500000003E-6</v>
      </c>
      <c r="DR61">
        <f>ABS('2000 250 200 15 PP'!J61+'2000 250 200 15 PP'!K61)</f>
        <v>3.0742126599999999E-6</v>
      </c>
      <c r="DS61">
        <f>ABS('2000 250 200 15 PP'!K61+'2000 250 200 15 PP'!L61)</f>
        <v>2.193443122E-6</v>
      </c>
      <c r="DT61">
        <f>ABS('2000 250 200 15 PP'!L61+'2000 250 200 15 PP'!M61)</f>
        <v>1.619120648E-6</v>
      </c>
    </row>
    <row r="62" spans="1:124">
      <c r="A62">
        <f>'2000 250 200 15'!A63</f>
        <v>59</v>
      </c>
      <c r="B62">
        <f t="shared" si="7"/>
        <v>-590</v>
      </c>
      <c r="C62">
        <f>'2000 250 200 15'!B63</f>
        <v>0.9123</v>
      </c>
      <c r="D62">
        <f t="shared" si="8"/>
        <v>-3.9862325136205398E-2</v>
      </c>
      <c r="E62">
        <f>ABS('2000 250 200 15'!C196)</f>
        <v>2.5240790999999999E-5</v>
      </c>
      <c r="F62">
        <f>ABS('2000 250 200 15'!C329)</f>
        <v>1.32028328E-5</v>
      </c>
      <c r="G62">
        <f>ABS('2000 250 200 15'!C462)</f>
        <v>7.1806307500000003E-6</v>
      </c>
      <c r="H62">
        <f>ABS('2000 250 200 15'!C595)</f>
        <v>4.2136002100000003E-6</v>
      </c>
      <c r="I62">
        <f>ABS('2000 250 200 15'!C728)</f>
        <v>2.6633192399999999E-6</v>
      </c>
      <c r="J62">
        <f>ABS('2000 250 200 15'!C861)</f>
        <v>1.7873E-6</v>
      </c>
      <c r="K62">
        <f>ABS('2000 250 200 15'!C994)</f>
        <v>1.2563446400000001E-6</v>
      </c>
      <c r="L62">
        <f>ABS('2000 250 200 15'!C1127)</f>
        <v>9.1603279799999996E-7</v>
      </c>
      <c r="M62">
        <f>ABS('2000 250 200 15'!C1260)</f>
        <v>6.87969552E-7</v>
      </c>
      <c r="N62">
        <f>ABS('2000 250 200 15 PP'!E62-'2000 250 200 15 PP'!F62)</f>
        <v>1.2037958199999999E-5</v>
      </c>
      <c r="O62">
        <f>ABS('2000 250 200 15 PP'!F62-'2000 250 200 15 PP'!G62)</f>
        <v>6.0222020500000002E-6</v>
      </c>
      <c r="P62">
        <f>ABS('2000 250 200 15 PP'!G62-'2000 250 200 15 PP'!H62)</f>
        <v>2.96703054E-6</v>
      </c>
      <c r="Q62">
        <f>ABS('2000 250 200 15 PP'!H62-'2000 250 200 15 PP'!I62)</f>
        <v>1.5502809700000004E-6</v>
      </c>
      <c r="R62">
        <f>ABS('2000 250 200 15 PP'!I62-'2000 250 200 15 PP'!J62)</f>
        <v>8.7601923999999987E-7</v>
      </c>
      <c r="S62">
        <f>ABS('2000 250 200 15 PP'!J62-'2000 250 200 15 PP'!K62)</f>
        <v>5.3095535999999993E-7</v>
      </c>
      <c r="T62">
        <f>ABS('2000 250 200 15 PP'!K62-'2000 250 200 15 PP'!L62)</f>
        <v>3.4031184200000013E-7</v>
      </c>
      <c r="U62">
        <f>ABS('2000 250 200 15 PP'!L62-'2000 250 200 15 PP'!M62)</f>
        <v>2.2806324599999996E-7</v>
      </c>
      <c r="V62">
        <f>ABS('2000 250 200 15 PP'!E62-2*'2000 250 200 15 PP'!F62+'2000 250 200 15 PP'!G62)</f>
        <v>6.0157561499999988E-6</v>
      </c>
      <c r="W62">
        <f>ABS('2000 250 200 15 PP'!F62-2*'2000 250 200 15 PP'!G62+'2000 250 200 15 PP'!H62)</f>
        <v>3.0551715100000002E-6</v>
      </c>
      <c r="X62">
        <f>ABS('2000 250 200 15 PP'!G62-2*'2000 250 200 15 PP'!H62+'2000 250 200 15 PP'!I62)</f>
        <v>1.4167495699999995E-6</v>
      </c>
      <c r="Y62">
        <f>ABS('2000 250 200 15 PP'!H62-2*'2000 250 200 15 PP'!I62+'2000 250 200 15 PP'!J62)</f>
        <v>6.7426173000000056E-7</v>
      </c>
      <c r="Z62">
        <f>ABS('2000 250 200 15 PP'!I62-2*'2000 250 200 15 PP'!J62+'2000 250 200 15 PP'!K62)</f>
        <v>3.4506387999999993E-7</v>
      </c>
      <c r="AA62">
        <f>ABS('2000 250 200 15 PP'!J62-2*'2000 250 200 15 PP'!K62+'2000 250 200 15 PP'!L62)</f>
        <v>1.9064351799999981E-7</v>
      </c>
      <c r="AB62">
        <f>ABS('2000 250 200 15 PP'!K62-2*'2000 250 200 15 PP'!L62+'2000 250 200 15 PP'!M62)</f>
        <v>1.1224859600000016E-7</v>
      </c>
      <c r="AC62">
        <f>ABS('2000 250 200 15 PP'!E62-3*'2000 250 200 15 PP'!F62+3*'2000 250 200 15 PP'!G62-'2000 250 200 15 PP'!H62)</f>
        <v>2.9605846400000011E-6</v>
      </c>
      <c r="AD62">
        <f>ABS('2000 250 200 15 PP'!F62-3*'2000 250 200 15 PP'!G62+3*'2000 250 200 15 PP'!H62-'2000 250 200 15 PP'!I62)</f>
        <v>1.6384219400000007E-6</v>
      </c>
      <c r="AE62">
        <f>ABS('2000 250 200 15 PP'!G62-3*'2000 250 200 15 PP'!H62+3*'2000 250 200 15 PP'!I62-'2000 250 200 15 PP'!J62)</f>
        <v>7.4248783999999812E-7</v>
      </c>
      <c r="AF62">
        <f>ABS('2000 250 200 15 PP'!H62-3*'2000 250 200 15 PP'!I62+3*'2000 250 200 15 PP'!J62-'2000 250 200 15 PP'!K62)</f>
        <v>3.2919785000000084E-7</v>
      </c>
      <c r="AG62">
        <f>ABS('2000 250 200 15 PP'!I62-3*'2000 250 200 15 PP'!J62+3*'2000 250 200 15 PP'!K62-'2000 250 200 15 PP'!L62)</f>
        <v>1.544203619999997E-7</v>
      </c>
      <c r="AH62">
        <f>ABS('2000 250 200 15 PP'!J62-3*'2000 250 200 15 PP'!K62+3*'2000 250 200 15 PP'!L62-'2000 250 200 15 PP'!M62)</f>
        <v>7.8394921999999646E-8</v>
      </c>
      <c r="AI62">
        <f>ABS('2000 250 200 15 PP'!E62-4*'2000 250 200 15 PP'!F62+6*'2000 250 200 15 PP'!G62-4*'2000 250 200 15 PP'!H62+'2000 250 200 15 PP'!I62)</f>
        <v>1.3221626999999996E-6</v>
      </c>
      <c r="AJ62">
        <f>ABS('2000 250 200 15 PP'!F62-4*'2000 250 200 15 PP'!G62+6*'2000 250 200 15 PP'!H62-4*'2000 250 200 15 PP'!I62+'2000 250 200 15 PP'!J62)</f>
        <v>8.9593410000000169E-7</v>
      </c>
      <c r="AK62">
        <f>ABS('2000 250 200 15 PP'!G62-4*'2000 250 200 15 PP'!H62+6*'2000 250 200 15 PP'!I62-4*'2000 250 200 15 PP'!J62+'2000 250 200 15 PP'!K62)</f>
        <v>4.1328998999999749E-7</v>
      </c>
      <c r="AL62">
        <f>ABS('2000 250 200 15 PP'!H62-4*'2000 250 200 15 PP'!I62+6*'2000 250 200 15 PP'!J62-4*'2000 250 200 15 PP'!K62+'2000 250 200 15 PP'!L62)</f>
        <v>1.7477748800000093E-7</v>
      </c>
      <c r="AM62">
        <f>ABS('2000 250 200 15 PP'!I62-4*'2000 250 200 15 PP'!J62+6*'2000 250 200 15 PP'!K62-4*'2000 250 200 15 PP'!L62+'2000 250 200 15 PP'!M62)</f>
        <v>7.6025440000000055E-8</v>
      </c>
      <c r="AN62">
        <f>ABS('2000 250 200 15 PP'!E62-5*'2000 250 200 15 PP'!F62+10*'2000 250 200 15 PP'!G62-10*'2000 250 200 15 PP'!H62+5*'2000 250 200 15 PP'!I62-'2000 250 200 15 PP'!J62)</f>
        <v>4.2622859999999452E-7</v>
      </c>
      <c r="AO62">
        <f>ABS('2000 250 200 15 PP'!F62-5*'2000 250 200 15 PP'!G62+10*'2000 250 200 15 PP'!H62-10*'2000 250 200 15 PP'!I62+5*'2000 250 200 15 PP'!J62-'2000 250 200 15 PP'!K62)</f>
        <v>4.8264411000000399E-7</v>
      </c>
      <c r="AP62">
        <f>ABS('2000 250 200 15 PP'!G62-5*'2000 250 200 15 PP'!H62+10*'2000 250 200 15 PP'!I62-10*'2000 250 200 15 PP'!J62+5*'2000 250 200 15 PP'!K62-'2000 250 200 15 PP'!L62)</f>
        <v>2.3851250199999847E-7</v>
      </c>
      <c r="AQ62">
        <f>ABS('2000 250 200 15 PP'!H62-5*'2000 250 200 15 PP'!I62+10*'2000 250 200 15 PP'!J62-10*'2000 250 200 15 PP'!K62+5*'2000 250 200 15 PP'!L62-'2000 250 200 15 PP'!M62)</f>
        <v>9.8752047999998331E-8</v>
      </c>
      <c r="AR62">
        <f>ABS('2000 250 200 15 PP'!E62-6*'2000 250 200 15 PP'!F62+15*'2000 250 200 15 PP'!G62-20*'2000 250 200 15 PP'!H62+15*I62-6*'2000 250 200 15 PP'!J62+'2000 250 200 15 PP'!K62)</f>
        <v>5.6415509999996549E-8</v>
      </c>
      <c r="AS62">
        <f>ABS('2000 250 200 15 PP'!F62-6*'2000 250 200 15 PP'!G62+15*'2000 250 200 15 PP'!H62-20*'2000 250 200 15 PP'!I62+15*J62-6*'2000 250 200 15 PP'!K62+'2000 250 200 15 PP'!L62)</f>
        <v>2.4413160800001124E-7</v>
      </c>
      <c r="AT62">
        <f>ABS('2000 250 200 15 PP'!G62-6*'2000 250 200 15 PP'!H62+15*'2000 250 200 15 PP'!I62-20*'2000 250 200 15 PP'!J62+15*K62-6*'2000 250 200 15 PP'!L62+'2000 250 200 15 PP'!M62)</f>
        <v>1.3976045399999675E-7</v>
      </c>
      <c r="AU62">
        <f>ABS('2000 250 200 15 PP'!E62-7*'2000 250 200 15 PP'!F62+21*'2000 250 200 15 PP'!G62-35*'2000 250 200 15 PP'!H62+35*'2000 250 200 15 PP'!I62-21*'2000 250 200 15 PP'!J62+7*'2000 250 200 15 PP'!K62-'2000 250 200 15 PP'!L62)</f>
        <v>3.0054711800002705E-7</v>
      </c>
      <c r="AV62">
        <f>ABS('2000 250 200 15 PP'!F62-7*'2000 250 200 15 PP'!G62+21*'2000 250 200 15 PP'!H62-35*'2000 250 200 15 PP'!I62+35*'2000 250 200 15 PP'!J62-21*'2000 250 200 15 PP'!K62+7*'2000 250 200 15 PP'!L62-'2000 250 200 15 PP'!M62)</f>
        <v>1.0437115400000432E-7</v>
      </c>
      <c r="AW62">
        <f>ABS('2000 250 200 15 PP'!E62-8*'2000 250 200 15 PP'!F62+28*'2000 250 200 15 PP'!G62-56*'2000 250 200 15 PP'!H62+70*'2000 250 200 15 PP'!I62-56*'2000 250 200 15 PP'!J62+28*'2000 250 200 15 PP'!K62-8*'2000 250 200 15 PP'!L62+'2000 250 200 15 PP'!M62)</f>
        <v>4.049182720000229E-7</v>
      </c>
      <c r="AX62">
        <f t="shared" si="44"/>
        <v>0.31313276455483363</v>
      </c>
      <c r="AY62">
        <f t="shared" si="44"/>
        <v>0.29544547398570054</v>
      </c>
      <c r="AZ62">
        <f t="shared" si="44"/>
        <v>0.26039761265292094</v>
      </c>
      <c r="BA62">
        <f t="shared" si="44"/>
        <v>0.22543247471075153</v>
      </c>
      <c r="BB62">
        <f t="shared" si="44"/>
        <v>0.19683086616953552</v>
      </c>
      <c r="BC62">
        <f t="shared" si="44"/>
        <v>0.17444722456166892</v>
      </c>
      <c r="BD62">
        <f t="shared" si="44"/>
        <v>0.15665410441442823</v>
      </c>
      <c r="BE62">
        <f t="shared" si="44"/>
        <v>0.14218386026678823</v>
      </c>
      <c r="BF62">
        <f t="shared" si="45"/>
        <v>0.13185434390839812</v>
      </c>
      <c r="BG62">
        <f t="shared" si="45"/>
        <v>0.12420878930144302</v>
      </c>
      <c r="BH62">
        <f t="shared" si="45"/>
        <v>0.10078210995824859</v>
      </c>
      <c r="BI62">
        <f t="shared" si="45"/>
        <v>7.7821404904512267E-2</v>
      </c>
      <c r="BJ62">
        <f t="shared" si="45"/>
        <v>6.0463652347489523E-2</v>
      </c>
      <c r="BK62">
        <f t="shared" si="45"/>
        <v>4.81462242783827E-2</v>
      </c>
      <c r="BL62">
        <f t="shared" si="45"/>
        <v>3.9242999675364612E-2</v>
      </c>
      <c r="BM62">
        <f t="shared" si="46"/>
        <v>5.940433540442383E-2</v>
      </c>
      <c r="BN62">
        <f t="shared" si="46"/>
        <v>6.0102675006437019E-2</v>
      </c>
      <c r="BO62">
        <f t="shared" si="46"/>
        <v>4.6859883850463795E-2</v>
      </c>
      <c r="BP62">
        <f t="shared" si="46"/>
        <v>3.3183380200308837E-2</v>
      </c>
      <c r="BQ62">
        <f t="shared" si="46"/>
        <v>2.331578430545601E-2</v>
      </c>
      <c r="BR62">
        <f t="shared" si="46"/>
        <v>1.6867658444945633E-2</v>
      </c>
      <c r="BS62">
        <f t="shared" si="47"/>
        <v>2.5183488277804977E-2</v>
      </c>
      <c r="BT62">
        <f t="shared" si="47"/>
        <v>3.084356504441341E-2</v>
      </c>
      <c r="BU62">
        <f t="shared" si="47"/>
        <v>2.4167316603709164E-2</v>
      </c>
      <c r="BV62">
        <f t="shared" si="47"/>
        <v>1.6128447870340391E-2</v>
      </c>
      <c r="BW62">
        <f t="shared" si="47"/>
        <v>1.0398822482319147E-2</v>
      </c>
      <c r="BX62">
        <f t="shared" si="48"/>
        <v>7.851180344468597E-3</v>
      </c>
      <c r="BY62">
        <f t="shared" si="48"/>
        <v>1.5926731447503523E-2</v>
      </c>
      <c r="BZ62">
        <f t="shared" si="48"/>
        <v>1.3238024561389986E-2</v>
      </c>
      <c r="CA62">
        <f t="shared" si="48"/>
        <v>8.5688297702241657E-3</v>
      </c>
      <c r="CB62">
        <f t="shared" si="49"/>
        <v>1.0156754739922675E-3</v>
      </c>
      <c r="CC62">
        <f t="shared" si="49"/>
        <v>7.8197032476869429E-3</v>
      </c>
      <c r="CD62">
        <f t="shared" si="49"/>
        <v>7.471744487928424E-3</v>
      </c>
      <c r="CE62">
        <f t="shared" si="15"/>
        <v>5.3231063709703276E-3</v>
      </c>
      <c r="CF62">
        <f t="shared" si="15"/>
        <v>3.2709996208701796E-3</v>
      </c>
      <c r="CG62">
        <f t="shared" si="16"/>
        <v>7.0853302830320179E-3</v>
      </c>
      <c r="CH62" s="7">
        <v>250</v>
      </c>
      <c r="CI62" s="8">
        <v>250</v>
      </c>
      <c r="CJ62" s="8">
        <v>240</v>
      </c>
      <c r="CK62" s="8">
        <f t="shared" si="17"/>
        <v>1</v>
      </c>
      <c r="CL62" s="8">
        <f t="shared" si="18"/>
        <v>1</v>
      </c>
      <c r="CM62">
        <f t="shared" si="19"/>
        <v>0.04</v>
      </c>
      <c r="CN62">
        <f t="shared" si="24"/>
        <v>375</v>
      </c>
      <c r="CO62">
        <f t="shared" si="50"/>
        <v>500</v>
      </c>
      <c r="CP62">
        <f t="shared" si="50"/>
        <v>625</v>
      </c>
      <c r="CQ62">
        <f t="shared" si="50"/>
        <v>750</v>
      </c>
      <c r="CR62">
        <f t="shared" si="50"/>
        <v>875</v>
      </c>
      <c r="CS62">
        <f t="shared" si="50"/>
        <v>1000</v>
      </c>
      <c r="CT62">
        <f t="shared" si="50"/>
        <v>1125</v>
      </c>
      <c r="CU62">
        <f t="shared" si="50"/>
        <v>1250</v>
      </c>
      <c r="CV62">
        <f t="shared" si="42"/>
        <v>1.5</v>
      </c>
      <c r="CW62">
        <f t="shared" si="42"/>
        <v>2</v>
      </c>
      <c r="CX62">
        <f t="shared" si="42"/>
        <v>2.5</v>
      </c>
      <c r="CY62">
        <f t="shared" si="42"/>
        <v>3</v>
      </c>
      <c r="CZ62">
        <f t="shared" si="42"/>
        <v>3.5</v>
      </c>
      <c r="DA62">
        <f t="shared" si="42"/>
        <v>4</v>
      </c>
      <c r="DB62">
        <f t="shared" si="42"/>
        <v>4.5</v>
      </c>
      <c r="DC62">
        <f t="shared" si="42"/>
        <v>5</v>
      </c>
      <c r="DD62" s="11">
        <f t="shared" si="43"/>
        <v>2.6666666666666668E-2</v>
      </c>
      <c r="DE62" s="11">
        <f t="shared" si="43"/>
        <v>0.02</v>
      </c>
      <c r="DF62" s="11">
        <f t="shared" si="43"/>
        <v>1.6E-2</v>
      </c>
      <c r="DG62" s="11">
        <f t="shared" si="43"/>
        <v>1.3333333333333334E-2</v>
      </c>
      <c r="DH62" s="11">
        <f t="shared" si="43"/>
        <v>1.1428571428571429E-2</v>
      </c>
      <c r="DI62" s="11">
        <f t="shared" si="43"/>
        <v>0.01</v>
      </c>
      <c r="DJ62" s="11">
        <f t="shared" si="43"/>
        <v>8.8888888888888889E-3</v>
      </c>
      <c r="DK62" s="11">
        <f t="shared" si="43"/>
        <v>8.0000000000000002E-3</v>
      </c>
      <c r="DL62">
        <f t="shared" si="23"/>
        <v>10</v>
      </c>
      <c r="DM62">
        <f>ABS('2000 250 200 15 PP'!E62+'2000 250 200 15 PP'!F62)</f>
        <v>3.8443623800000001E-5</v>
      </c>
      <c r="DN62">
        <f>ABS('2000 250 200 15 PP'!F62+'2000 250 200 15 PP'!G62)</f>
        <v>2.0383463550000002E-5</v>
      </c>
      <c r="DO62">
        <f>ABS('2000 250 200 15 PP'!G62+'2000 250 200 15 PP'!H62)</f>
        <v>1.1394230960000001E-5</v>
      </c>
      <c r="DP62">
        <f>ABS('2000 250 200 15 PP'!H62+'2000 250 200 15 PP'!I62)</f>
        <v>6.8769194500000002E-6</v>
      </c>
      <c r="DQ62">
        <f>ABS('2000 250 200 15 PP'!I62+'2000 250 200 15 PP'!J62)</f>
        <v>4.4506192399999997E-6</v>
      </c>
      <c r="DR62">
        <f>ABS('2000 250 200 15 PP'!J62+'2000 250 200 15 PP'!K62)</f>
        <v>3.0436446400000001E-6</v>
      </c>
      <c r="DS62">
        <f>ABS('2000 250 200 15 PP'!K62+'2000 250 200 15 PP'!L62)</f>
        <v>2.1723774380000003E-6</v>
      </c>
      <c r="DT62">
        <f>ABS('2000 250 200 15 PP'!L62+'2000 250 200 15 PP'!M62)</f>
        <v>1.6040023500000001E-6</v>
      </c>
    </row>
    <row r="63" spans="1:124">
      <c r="A63">
        <f>'2000 250 200 15'!A64</f>
        <v>60</v>
      </c>
      <c r="B63">
        <f t="shared" si="7"/>
        <v>-600</v>
      </c>
      <c r="C63">
        <f>'2000 250 200 15'!B64</f>
        <v>1.024</v>
      </c>
      <c r="D63">
        <f t="shared" si="8"/>
        <v>1.0299956639811961E-2</v>
      </c>
      <c r="E63">
        <f>ABS('2000 250 200 15'!C197)</f>
        <v>2.3252305400000001E-5</v>
      </c>
      <c r="F63">
        <f>ABS('2000 250 200 15'!C330)</f>
        <v>1.26488607E-5</v>
      </c>
      <c r="G63">
        <f>ABS('2000 250 200 15'!C463)</f>
        <v>7.0240130499999997E-6</v>
      </c>
      <c r="H63">
        <f>ABS('2000 250 200 15'!C596)</f>
        <v>4.1548043899999996E-6</v>
      </c>
      <c r="I63">
        <f>ABS('2000 250 200 15'!C729)</f>
        <v>2.63262691E-6</v>
      </c>
      <c r="J63">
        <f>ABS('2000 250 200 15'!C862)</f>
        <v>1.7681546599999999E-6</v>
      </c>
      <c r="K63">
        <f>ABS('2000 250 200 15'!C995)</f>
        <v>1.24342475E-6</v>
      </c>
      <c r="L63">
        <f>ABS('2000 250 200 15'!C1128)</f>
        <v>9.0690592300000005E-7</v>
      </c>
      <c r="M63">
        <f>ABS('2000 250 200 15'!C1261)</f>
        <v>6.8128340199999998E-7</v>
      </c>
      <c r="N63">
        <f>ABS('2000 250 200 15 PP'!E63-'2000 250 200 15 PP'!F63)</f>
        <v>1.0603444700000001E-5</v>
      </c>
      <c r="O63">
        <f>ABS('2000 250 200 15 PP'!F63-'2000 250 200 15 PP'!G63)</f>
        <v>5.6248476500000006E-6</v>
      </c>
      <c r="P63">
        <f>ABS('2000 250 200 15 PP'!G63-'2000 250 200 15 PP'!H63)</f>
        <v>2.8692086600000001E-6</v>
      </c>
      <c r="Q63">
        <f>ABS('2000 250 200 15 PP'!H63-'2000 250 200 15 PP'!I63)</f>
        <v>1.5221774799999996E-6</v>
      </c>
      <c r="R63">
        <f>ABS('2000 250 200 15 PP'!I63-'2000 250 200 15 PP'!J63)</f>
        <v>8.6447225000000007E-7</v>
      </c>
      <c r="S63">
        <f>ABS('2000 250 200 15 PP'!J63-'2000 250 200 15 PP'!K63)</f>
        <v>5.247299099999999E-7</v>
      </c>
      <c r="T63">
        <f>ABS('2000 250 200 15 PP'!K63-'2000 250 200 15 PP'!L63)</f>
        <v>3.3651882699999998E-7</v>
      </c>
      <c r="U63">
        <f>ABS('2000 250 200 15 PP'!L63-'2000 250 200 15 PP'!M63)</f>
        <v>2.2562252100000007E-7</v>
      </c>
      <c r="V63">
        <f>ABS('2000 250 200 15 PP'!E63-2*'2000 250 200 15 PP'!F63+'2000 250 200 15 PP'!G63)</f>
        <v>4.9785970500000002E-6</v>
      </c>
      <c r="W63">
        <f>ABS('2000 250 200 15 PP'!F63-2*'2000 250 200 15 PP'!G63+'2000 250 200 15 PP'!H63)</f>
        <v>2.7556389900000005E-6</v>
      </c>
      <c r="X63">
        <f>ABS('2000 250 200 15 PP'!G63-2*'2000 250 200 15 PP'!H63+'2000 250 200 15 PP'!I63)</f>
        <v>1.3470311800000004E-6</v>
      </c>
      <c r="Y63">
        <f>ABS('2000 250 200 15 PP'!H63-2*'2000 250 200 15 PP'!I63+'2000 250 200 15 PP'!J63)</f>
        <v>6.5770522999999956E-7</v>
      </c>
      <c r="Z63">
        <f>ABS('2000 250 200 15 PP'!I63-2*'2000 250 200 15 PP'!J63+'2000 250 200 15 PP'!K63)</f>
        <v>3.3974234000000017E-7</v>
      </c>
      <c r="AA63">
        <f>ABS('2000 250 200 15 PP'!J63-2*'2000 250 200 15 PP'!K63+'2000 250 200 15 PP'!L63)</f>
        <v>1.8821108299999992E-7</v>
      </c>
      <c r="AB63">
        <f>ABS('2000 250 200 15 PP'!K63-2*'2000 250 200 15 PP'!L63+'2000 250 200 15 PP'!M63)</f>
        <v>1.1089630599999991E-7</v>
      </c>
      <c r="AC63">
        <f>ABS('2000 250 200 15 PP'!E63-3*'2000 250 200 15 PP'!F63+3*'2000 250 200 15 PP'!G63-'2000 250 200 15 PP'!H63)</f>
        <v>2.2229580599999971E-6</v>
      </c>
      <c r="AD63">
        <f>ABS('2000 250 200 15 PP'!F63-3*'2000 250 200 15 PP'!G63+3*'2000 250 200 15 PP'!H63-'2000 250 200 15 PP'!I63)</f>
        <v>1.4086078100000001E-6</v>
      </c>
      <c r="AE63">
        <f>ABS('2000 250 200 15 PP'!G63-3*'2000 250 200 15 PP'!H63+3*'2000 250 200 15 PP'!I63-'2000 250 200 15 PP'!J63)</f>
        <v>6.8932595000000214E-7</v>
      </c>
      <c r="AF63">
        <f>ABS('2000 250 200 15 PP'!H63-3*'2000 250 200 15 PP'!I63+3*'2000 250 200 15 PP'!J63-'2000 250 200 15 PP'!K63)</f>
        <v>3.1796288999999918E-7</v>
      </c>
      <c r="AG63">
        <f>ABS('2000 250 200 15 PP'!I63-3*'2000 250 200 15 PP'!J63+3*'2000 250 200 15 PP'!K63-'2000 250 200 15 PP'!L63)</f>
        <v>1.5153125700000004E-7</v>
      </c>
      <c r="AH63">
        <f>ABS('2000 250 200 15 PP'!J63-3*'2000 250 200 15 PP'!K63+3*'2000 250 200 15 PP'!L63-'2000 250 200 15 PP'!M63)</f>
        <v>7.7314776999999695E-8</v>
      </c>
      <c r="AI63">
        <f>ABS('2000 250 200 15 PP'!E63-4*'2000 250 200 15 PP'!F63+6*'2000 250 200 15 PP'!G63-4*'2000 250 200 15 PP'!H63+'2000 250 200 15 PP'!I63)</f>
        <v>8.1435024999999782E-7</v>
      </c>
      <c r="AJ63">
        <f>ABS('2000 250 200 15 PP'!F63-4*'2000 250 200 15 PP'!G63+6*'2000 250 200 15 PP'!H63-4*'2000 250 200 15 PP'!I63+'2000 250 200 15 PP'!J63)</f>
        <v>7.1928185999999925E-7</v>
      </c>
      <c r="AK63">
        <f>ABS('2000 250 200 15 PP'!G63-4*'2000 250 200 15 PP'!H63+6*'2000 250 200 15 PP'!I63-4*'2000 250 200 15 PP'!J63+'2000 250 200 15 PP'!K63)</f>
        <v>3.7136306000000317E-7</v>
      </c>
      <c r="AL63">
        <f>ABS('2000 250 200 15 PP'!H63-4*'2000 250 200 15 PP'!I63+6*'2000 250 200 15 PP'!J63-4*'2000 250 200 15 PP'!K63+'2000 250 200 15 PP'!L63)</f>
        <v>1.6643163299999956E-7</v>
      </c>
      <c r="AM63">
        <f>ABS('2000 250 200 15 PP'!I63-4*'2000 250 200 15 PP'!J63+6*'2000 250 200 15 PP'!K63-4*'2000 250 200 15 PP'!L63+'2000 250 200 15 PP'!M63)</f>
        <v>7.4216480000000664E-8</v>
      </c>
      <c r="AN63">
        <f>ABS('2000 250 200 15 PP'!E63-5*'2000 250 200 15 PP'!F63+10*'2000 250 200 15 PP'!G63-10*'2000 250 200 15 PP'!H63+5*'2000 250 200 15 PP'!I63-'2000 250 200 15 PP'!J63)</f>
        <v>9.5068390000001535E-8</v>
      </c>
      <c r="AO63">
        <f>ABS('2000 250 200 15 PP'!F63-5*'2000 250 200 15 PP'!G63+10*'2000 250 200 15 PP'!H63-10*'2000 250 200 15 PP'!I63+5*'2000 250 200 15 PP'!J63-'2000 250 200 15 PP'!K63)</f>
        <v>3.4791879999999756E-7</v>
      </c>
      <c r="AP63">
        <f>ABS('2000 250 200 15 PP'!G63-5*'2000 250 200 15 PP'!H63+10*'2000 250 200 15 PP'!I63-10*'2000 250 200 15 PP'!J63+5*'2000 250 200 15 PP'!K63-'2000 250 200 15 PP'!L63)</f>
        <v>2.0493142700000192E-7</v>
      </c>
      <c r="AQ63">
        <f>ABS('2000 250 200 15 PP'!H63-5*'2000 250 200 15 PP'!I63+10*'2000 250 200 15 PP'!J63-10*'2000 250 200 15 PP'!K63+5*'2000 250 200 15 PP'!L63-'2000 250 200 15 PP'!M63)</f>
        <v>9.2215152999999426E-8</v>
      </c>
      <c r="AR63">
        <f>ABS('2000 250 200 15 PP'!E63-6*'2000 250 200 15 PP'!F63+15*'2000 250 200 15 PP'!G63-20*'2000 250 200 15 PP'!H63+15*I63-6*'2000 250 200 15 PP'!J63+'2000 250 200 15 PP'!K63)</f>
        <v>2.5285041000000005E-7</v>
      </c>
      <c r="AS63">
        <f>ABS('2000 250 200 15 PP'!F63-6*'2000 250 200 15 PP'!G63+15*'2000 250 200 15 PP'!H63-20*'2000 250 200 15 PP'!I63+15*J63-6*'2000 250 200 15 PP'!K63+'2000 250 200 15 PP'!L63)</f>
        <v>1.4298737299999226E-7</v>
      </c>
      <c r="AT63">
        <f>ABS('2000 250 200 15 PP'!G63-6*'2000 250 200 15 PP'!H63+15*'2000 250 200 15 PP'!I63-20*'2000 250 200 15 PP'!J63+15*K63-6*'2000 250 200 15 PP'!L63+'2000 250 200 15 PP'!M63)</f>
        <v>1.1271627400001086E-7</v>
      </c>
      <c r="AU63">
        <f>ABS('2000 250 200 15 PP'!E63-7*'2000 250 200 15 PP'!F63+21*'2000 250 200 15 PP'!G63-35*'2000 250 200 15 PP'!H63+35*'2000 250 200 15 PP'!I63-21*'2000 250 200 15 PP'!J63+7*'2000 250 200 15 PP'!K63-'2000 250 200 15 PP'!L63)</f>
        <v>3.9583778300001602E-7</v>
      </c>
      <c r="AV63">
        <f>ABS('2000 250 200 15 PP'!F63-7*'2000 250 200 15 PP'!G63+21*'2000 250 200 15 PP'!H63-35*'2000 250 200 15 PP'!I63+35*'2000 250 200 15 PP'!J63-21*'2000 250 200 15 PP'!K63+7*'2000 250 200 15 PP'!L63-'2000 250 200 15 PP'!M63)</f>
        <v>3.0271098999995059E-8</v>
      </c>
      <c r="AW63">
        <f>ABS('2000 250 200 15 PP'!E63-8*'2000 250 200 15 PP'!F63+28*'2000 250 200 15 PP'!G63-56*'2000 250 200 15 PP'!H63+70*'2000 250 200 15 PP'!I63-56*'2000 250 200 15 PP'!J63+28*'2000 250 200 15 PP'!K63-8*'2000 250 200 15 PP'!L63+'2000 250 200 15 PP'!M63)</f>
        <v>4.2610888199996883E-7</v>
      </c>
      <c r="AX63">
        <f t="shared" si="44"/>
        <v>0.29535098304230295</v>
      </c>
      <c r="AY63">
        <f t="shared" si="44"/>
        <v>0.28591896239866843</v>
      </c>
      <c r="AZ63">
        <f t="shared" si="44"/>
        <v>0.2566647747313065</v>
      </c>
      <c r="BA63">
        <f t="shared" si="44"/>
        <v>0.22426414540652509</v>
      </c>
      <c r="BB63">
        <f t="shared" si="44"/>
        <v>0.19643607305872263</v>
      </c>
      <c r="BC63">
        <f t="shared" si="44"/>
        <v>0.17423744771850461</v>
      </c>
      <c r="BD63">
        <f t="shared" si="44"/>
        <v>0.15649631529950275</v>
      </c>
      <c r="BE63">
        <f t="shared" si="44"/>
        <v>0.1420627361287673</v>
      </c>
      <c r="BF63">
        <f t="shared" si="45"/>
        <v>0.11598313969995395</v>
      </c>
      <c r="BG63">
        <f t="shared" si="45"/>
        <v>0.11564865757415341</v>
      </c>
      <c r="BH63">
        <f t="shared" si="45"/>
        <v>9.7530073311992205E-2</v>
      </c>
      <c r="BI63">
        <f t="shared" si="45"/>
        <v>7.6874364079207905E-2</v>
      </c>
      <c r="BJ63">
        <f t="shared" si="45"/>
        <v>6.0193111438208408E-2</v>
      </c>
      <c r="BK63">
        <f t="shared" si="45"/>
        <v>4.803159052681847E-2</v>
      </c>
      <c r="BL63">
        <f t="shared" si="45"/>
        <v>3.9163637085678743E-2</v>
      </c>
      <c r="BM63">
        <f t="shared" si="46"/>
        <v>4.7216627807682481E-2</v>
      </c>
      <c r="BN63">
        <f t="shared" si="46"/>
        <v>5.3234753240307034E-2</v>
      </c>
      <c r="BO63">
        <f t="shared" si="46"/>
        <v>4.424542310476335E-2</v>
      </c>
      <c r="BP63">
        <f t="shared" si="46"/>
        <v>3.244846846381283E-2</v>
      </c>
      <c r="BQ63">
        <f t="shared" si="46"/>
        <v>2.3130615287795496E-2</v>
      </c>
      <c r="BR63">
        <f t="shared" si="46"/>
        <v>1.6808405259965683E-2</v>
      </c>
      <c r="BS63">
        <f t="shared" si="47"/>
        <v>1.6381160486815635E-2</v>
      </c>
      <c r="BT63">
        <f t="shared" si="47"/>
        <v>2.5480733535921264E-2</v>
      </c>
      <c r="BU63">
        <f t="shared" si="47"/>
        <v>2.2074691523826462E-2</v>
      </c>
      <c r="BV63">
        <f t="shared" si="47"/>
        <v>1.5545762096352347E-2</v>
      </c>
      <c r="BW63">
        <f t="shared" si="47"/>
        <v>1.0261673122281276E-2</v>
      </c>
      <c r="BX63">
        <f t="shared" si="48"/>
        <v>1.8466778766179366E-3</v>
      </c>
      <c r="BY63">
        <f t="shared" si="48"/>
        <v>1.180510871207445E-2</v>
      </c>
      <c r="BZ63">
        <f t="shared" si="48"/>
        <v>1.1558501960472886E-2</v>
      </c>
      <c r="CA63">
        <f t="shared" si="48"/>
        <v>8.0981411336030346E-3</v>
      </c>
      <c r="CB63">
        <f t="shared" si="49"/>
        <v>4.7957192072822889E-3</v>
      </c>
      <c r="CC63">
        <f t="shared" si="49"/>
        <v>4.7068158803323561E-3</v>
      </c>
      <c r="CD63">
        <f t="shared" si="49"/>
        <v>6.1221535745432853E-3</v>
      </c>
      <c r="CE63">
        <f t="shared" si="15"/>
        <v>7.3807513574147198E-3</v>
      </c>
      <c r="CF63">
        <f t="shared" si="15"/>
        <v>9.7459842528172089E-4</v>
      </c>
      <c r="CG63">
        <f t="shared" si="16"/>
        <v>7.8455204576575021E-3</v>
      </c>
      <c r="CH63" s="7">
        <v>250</v>
      </c>
      <c r="CI63" s="8">
        <v>250</v>
      </c>
      <c r="CJ63" s="8">
        <v>240</v>
      </c>
      <c r="CK63" s="8">
        <f t="shared" si="17"/>
        <v>1</v>
      </c>
      <c r="CL63" s="8">
        <f t="shared" si="18"/>
        <v>1</v>
      </c>
      <c r="CM63">
        <f t="shared" si="19"/>
        <v>0.04</v>
      </c>
      <c r="CN63">
        <f t="shared" si="24"/>
        <v>375</v>
      </c>
      <c r="CO63">
        <f t="shared" si="50"/>
        <v>500</v>
      </c>
      <c r="CP63">
        <f t="shared" si="50"/>
        <v>625</v>
      </c>
      <c r="CQ63">
        <f t="shared" si="50"/>
        <v>750</v>
      </c>
      <c r="CR63">
        <f t="shared" si="50"/>
        <v>875</v>
      </c>
      <c r="CS63">
        <f t="shared" si="50"/>
        <v>1000</v>
      </c>
      <c r="CT63">
        <f t="shared" si="50"/>
        <v>1125</v>
      </c>
      <c r="CU63">
        <f t="shared" si="50"/>
        <v>1250</v>
      </c>
      <c r="CV63">
        <f t="shared" si="42"/>
        <v>1.5</v>
      </c>
      <c r="CW63">
        <f t="shared" si="42"/>
        <v>2</v>
      </c>
      <c r="CX63">
        <f t="shared" si="42"/>
        <v>2.5</v>
      </c>
      <c r="CY63">
        <f t="shared" si="42"/>
        <v>3</v>
      </c>
      <c r="CZ63">
        <f t="shared" si="42"/>
        <v>3.5</v>
      </c>
      <c r="DA63">
        <f t="shared" si="42"/>
        <v>4</v>
      </c>
      <c r="DB63">
        <f t="shared" si="42"/>
        <v>4.5</v>
      </c>
      <c r="DC63">
        <f t="shared" si="42"/>
        <v>5</v>
      </c>
      <c r="DD63" s="11">
        <f t="shared" si="43"/>
        <v>2.6666666666666668E-2</v>
      </c>
      <c r="DE63" s="11">
        <f t="shared" si="43"/>
        <v>0.02</v>
      </c>
      <c r="DF63" s="11">
        <f t="shared" si="43"/>
        <v>1.6E-2</v>
      </c>
      <c r="DG63" s="11">
        <f t="shared" si="43"/>
        <v>1.3333333333333334E-2</v>
      </c>
      <c r="DH63" s="11">
        <f t="shared" si="43"/>
        <v>1.1428571428571429E-2</v>
      </c>
      <c r="DI63" s="11">
        <f t="shared" si="43"/>
        <v>0.01</v>
      </c>
      <c r="DJ63" s="11">
        <f t="shared" si="43"/>
        <v>8.8888888888888889E-3</v>
      </c>
      <c r="DK63" s="11">
        <f t="shared" si="43"/>
        <v>8.0000000000000002E-3</v>
      </c>
      <c r="DL63">
        <f t="shared" si="23"/>
        <v>10</v>
      </c>
      <c r="DM63">
        <f>ABS('2000 250 200 15 PP'!E63+'2000 250 200 15 PP'!F63)</f>
        <v>3.59011661E-5</v>
      </c>
      <c r="DN63">
        <f>ABS('2000 250 200 15 PP'!F63+'2000 250 200 15 PP'!G63)</f>
        <v>1.9672873749999999E-5</v>
      </c>
      <c r="DO63">
        <f>ABS('2000 250 200 15 PP'!G63+'2000 250 200 15 PP'!H63)</f>
        <v>1.1178817439999999E-5</v>
      </c>
      <c r="DP63">
        <f>ABS('2000 250 200 15 PP'!H63+'2000 250 200 15 PP'!I63)</f>
        <v>6.7874313000000001E-6</v>
      </c>
      <c r="DQ63">
        <f>ABS('2000 250 200 15 PP'!I63+'2000 250 200 15 PP'!J63)</f>
        <v>4.4007815700000001E-6</v>
      </c>
      <c r="DR63">
        <f>ABS('2000 250 200 15 PP'!J63+'2000 250 200 15 PP'!K63)</f>
        <v>3.0115794099999997E-6</v>
      </c>
      <c r="DS63">
        <f>ABS('2000 250 200 15 PP'!K63+'2000 250 200 15 PP'!L63)</f>
        <v>2.1503306730000002E-6</v>
      </c>
      <c r="DT63">
        <f>ABS('2000 250 200 15 PP'!L63+'2000 250 200 15 PP'!M63)</f>
        <v>1.588189325E-6</v>
      </c>
    </row>
    <row r="64" spans="1:124">
      <c r="A64">
        <f>'2000 250 200 15'!A65</f>
        <v>61</v>
      </c>
      <c r="B64">
        <f t="shared" si="7"/>
        <v>-610</v>
      </c>
      <c r="C64">
        <f>'2000 250 200 15'!B65</f>
        <v>1.149</v>
      </c>
      <c r="D64">
        <f t="shared" si="8"/>
        <v>6.0320028688285184E-2</v>
      </c>
      <c r="E64">
        <f>ABS('2000 250 200 15'!C198)</f>
        <v>2.12613183E-5</v>
      </c>
      <c r="F64">
        <f>ABS('2000 250 200 15'!C331)</f>
        <v>1.2036801100000001E-5</v>
      </c>
      <c r="G64">
        <f>ABS('2000 250 200 15'!C464)</f>
        <v>6.8428633899999997E-6</v>
      </c>
      <c r="H64">
        <f>ABS('2000 250 200 15'!C597)</f>
        <v>4.08902139E-6</v>
      </c>
      <c r="I64">
        <f>ABS('2000 250 200 15'!C730)</f>
        <v>2.5998007700000001E-6</v>
      </c>
      <c r="J64">
        <f>ABS('2000 250 200 15'!C863)</f>
        <v>1.7480483099999999E-6</v>
      </c>
      <c r="K64">
        <f>ABS('2000 250 200 15'!C996)</f>
        <v>1.22993757E-6</v>
      </c>
      <c r="L64">
        <f>ABS('2000 250 200 15'!C1129)</f>
        <v>8.9738563799999997E-7</v>
      </c>
      <c r="M64">
        <f>ABS('2000 250 200 15'!C1262)</f>
        <v>6.7429799299999997E-7</v>
      </c>
      <c r="N64">
        <f>ABS('2000 250 200 15 PP'!E64-'2000 250 200 15 PP'!F64)</f>
        <v>9.2245171999999992E-6</v>
      </c>
      <c r="O64">
        <f>ABS('2000 250 200 15 PP'!F64-'2000 250 200 15 PP'!G64)</f>
        <v>5.193937710000001E-6</v>
      </c>
      <c r="P64">
        <f>ABS('2000 250 200 15 PP'!G64-'2000 250 200 15 PP'!H64)</f>
        <v>2.7538419999999997E-6</v>
      </c>
      <c r="Q64">
        <f>ABS('2000 250 200 15 PP'!H64-'2000 250 200 15 PP'!I64)</f>
        <v>1.4892206199999999E-6</v>
      </c>
      <c r="R64">
        <f>ABS('2000 250 200 15 PP'!I64-'2000 250 200 15 PP'!J64)</f>
        <v>8.5175246000000018E-7</v>
      </c>
      <c r="S64">
        <f>ABS('2000 250 200 15 PP'!J64-'2000 250 200 15 PP'!K64)</f>
        <v>5.1811073999999996E-7</v>
      </c>
      <c r="T64">
        <f>ABS('2000 250 200 15 PP'!K64-'2000 250 200 15 PP'!L64)</f>
        <v>3.3255193200000002E-7</v>
      </c>
      <c r="U64">
        <f>ABS('2000 250 200 15 PP'!L64-'2000 250 200 15 PP'!M64)</f>
        <v>2.23087645E-7</v>
      </c>
      <c r="V64">
        <f>ABS('2000 250 200 15 PP'!E64-2*'2000 250 200 15 PP'!F64+'2000 250 200 15 PP'!G64)</f>
        <v>4.0305794899999982E-6</v>
      </c>
      <c r="W64">
        <f>ABS('2000 250 200 15 PP'!F64-2*'2000 250 200 15 PP'!G64+'2000 250 200 15 PP'!H64)</f>
        <v>2.4400957100000013E-6</v>
      </c>
      <c r="X64">
        <f>ABS('2000 250 200 15 PP'!G64-2*'2000 250 200 15 PP'!H64+'2000 250 200 15 PP'!I64)</f>
        <v>1.2646213799999998E-6</v>
      </c>
      <c r="Y64">
        <f>ABS('2000 250 200 15 PP'!H64-2*'2000 250 200 15 PP'!I64+'2000 250 200 15 PP'!J64)</f>
        <v>6.3746815999999973E-7</v>
      </c>
      <c r="Z64">
        <f>ABS('2000 250 200 15 PP'!I64-2*'2000 250 200 15 PP'!J64+'2000 250 200 15 PP'!K64)</f>
        <v>3.3364172000000022E-7</v>
      </c>
      <c r="AA64">
        <f>ABS('2000 250 200 15 PP'!J64-2*'2000 250 200 15 PP'!K64+'2000 250 200 15 PP'!L64)</f>
        <v>1.8555880799999994E-7</v>
      </c>
      <c r="AB64">
        <f>ABS('2000 250 200 15 PP'!K64-2*'2000 250 200 15 PP'!L64+'2000 250 200 15 PP'!M64)</f>
        <v>1.0946428700000002E-7</v>
      </c>
      <c r="AC64">
        <f>ABS('2000 250 200 15 PP'!E64-3*'2000 250 200 15 PP'!F64+3*'2000 250 200 15 PP'!G64-'2000 250 200 15 PP'!H64)</f>
        <v>1.5904837799999961E-6</v>
      </c>
      <c r="AD64">
        <f>ABS('2000 250 200 15 PP'!F64-3*'2000 250 200 15 PP'!G64+3*'2000 250 200 15 PP'!H64-'2000 250 200 15 PP'!I64)</f>
        <v>1.1754743300000024E-6</v>
      </c>
      <c r="AE64">
        <f>ABS('2000 250 200 15 PP'!G64-3*'2000 250 200 15 PP'!H64+3*'2000 250 200 15 PP'!I64-'2000 250 200 15 PP'!J64)</f>
        <v>6.2715322000000003E-7</v>
      </c>
      <c r="AF64">
        <f>ABS('2000 250 200 15 PP'!H64-3*'2000 250 200 15 PP'!I64+3*'2000 250 200 15 PP'!J64-'2000 250 200 15 PP'!K64)</f>
        <v>3.038264399999993E-7</v>
      </c>
      <c r="AG64">
        <f>ABS('2000 250 200 15 PP'!I64-3*'2000 250 200 15 PP'!J64+3*'2000 250 200 15 PP'!K64-'2000 250 200 15 PP'!L64)</f>
        <v>1.4808291200000049E-7</v>
      </c>
      <c r="AH64">
        <f>ABS('2000 250 200 15 PP'!J64-3*'2000 250 200 15 PP'!K64+3*'2000 250 200 15 PP'!L64-'2000 250 200 15 PP'!M64)</f>
        <v>7.6094520999999818E-8</v>
      </c>
      <c r="AI64">
        <f>ABS('2000 250 200 15 PP'!E64-4*'2000 250 200 15 PP'!F64+6*'2000 250 200 15 PP'!G64-4*'2000 250 200 15 PP'!H64+'2000 250 200 15 PP'!I64)</f>
        <v>4.1500944999999367E-7</v>
      </c>
      <c r="AJ64">
        <f>ABS('2000 250 200 15 PP'!F64-4*'2000 250 200 15 PP'!G64+6*'2000 250 200 15 PP'!H64-4*'2000 250 200 15 PP'!I64+'2000 250 200 15 PP'!J64)</f>
        <v>5.4832111000000151E-7</v>
      </c>
      <c r="AK64">
        <f>ABS('2000 250 200 15 PP'!G64-4*'2000 250 200 15 PP'!H64+6*'2000 250 200 15 PP'!I64-4*'2000 250 200 15 PP'!J64+'2000 250 200 15 PP'!K64)</f>
        <v>3.2332678000000137E-7</v>
      </c>
      <c r="AL64">
        <f>ABS('2000 250 200 15 PP'!H64-4*'2000 250 200 15 PP'!I64+6*'2000 250 200 15 PP'!J64-4*'2000 250 200 15 PP'!K64+'2000 250 200 15 PP'!L64)</f>
        <v>1.5574352799999881E-7</v>
      </c>
      <c r="AM64">
        <f>ABS('2000 250 200 15 PP'!I64-4*'2000 250 200 15 PP'!J64+6*'2000 250 200 15 PP'!K64-4*'2000 250 200 15 PP'!L64+'2000 250 200 15 PP'!M64)</f>
        <v>7.1988391000000355E-8</v>
      </c>
      <c r="AN64">
        <f>ABS('2000 250 200 15 PP'!E64-5*'2000 250 200 15 PP'!F64+10*'2000 250 200 15 PP'!G64-10*'2000 250 200 15 PP'!H64+5*'2000 250 200 15 PP'!I64-'2000 250 200 15 PP'!J64)</f>
        <v>1.3331166000001123E-7</v>
      </c>
      <c r="AO64">
        <f>ABS('2000 250 200 15 PP'!F64-5*'2000 250 200 15 PP'!G64+10*'2000 250 200 15 PP'!H64-10*'2000 250 200 15 PP'!I64+5*'2000 250 200 15 PP'!J64-'2000 250 200 15 PP'!K64)</f>
        <v>2.249943300000029E-7</v>
      </c>
      <c r="AP64">
        <f>ABS('2000 250 200 15 PP'!G64-5*'2000 250 200 15 PP'!H64+10*'2000 250 200 15 PP'!I64-10*'2000 250 200 15 PP'!J64+5*'2000 250 200 15 PP'!K64-'2000 250 200 15 PP'!L64)</f>
        <v>1.6758325200000128E-7</v>
      </c>
      <c r="AQ64">
        <f>ABS('2000 250 200 15 PP'!H64-5*'2000 250 200 15 PP'!I64+10*'2000 250 200 15 PP'!J64-10*'2000 250 200 15 PP'!K64+5*'2000 250 200 15 PP'!L64-'2000 250 200 15 PP'!M64)</f>
        <v>8.3755136999998774E-8</v>
      </c>
      <c r="AR64">
        <f>ABS('2000 250 200 15 PP'!E64-6*'2000 250 200 15 PP'!F64+15*'2000 250 200 15 PP'!G64-20*'2000 250 200 15 PP'!H64+15*I64-6*'2000 250 200 15 PP'!J64+'2000 250 200 15 PP'!K64)</f>
        <v>3.5830599000000587E-7</v>
      </c>
      <c r="AS64">
        <f>ABS('2000 250 200 15 PP'!F64-6*'2000 250 200 15 PP'!G64+15*'2000 250 200 15 PP'!H64-20*'2000 250 200 15 PP'!I64+15*J64-6*'2000 250 200 15 PP'!K64+'2000 250 200 15 PP'!L64)</f>
        <v>5.7411078000006275E-8</v>
      </c>
      <c r="AT64">
        <f>ABS('2000 250 200 15 PP'!G64-6*'2000 250 200 15 PP'!H64+15*'2000 250 200 15 PP'!I64-20*'2000 250 200 15 PP'!J64+15*K64-6*'2000 250 200 15 PP'!L64+'2000 250 200 15 PP'!M64)</f>
        <v>8.3828115000006004E-8</v>
      </c>
      <c r="AU64">
        <f>ABS('2000 250 200 15 PP'!E64-7*'2000 250 200 15 PP'!F64+21*'2000 250 200 15 PP'!G64-35*'2000 250 200 15 PP'!H64+35*'2000 250 200 15 PP'!I64-21*'2000 250 200 15 PP'!J64+7*'2000 250 200 15 PP'!K64-'2000 250 200 15 PP'!L64)</f>
        <v>4.1571706800002358E-7</v>
      </c>
      <c r="AV64">
        <f>ABS('2000 250 200 15 PP'!F64-7*'2000 250 200 15 PP'!G64+21*'2000 250 200 15 PP'!H64-35*'2000 250 200 15 PP'!I64+35*'2000 250 200 15 PP'!J64-21*'2000 250 200 15 PP'!K64+7*'2000 250 200 15 PP'!L64-'2000 250 200 15 PP'!M64)</f>
        <v>2.6417037000004069E-8</v>
      </c>
      <c r="AW64">
        <f>ABS('2000 250 200 15 PP'!E64-8*'2000 250 200 15 PP'!F64+28*'2000 250 200 15 PP'!G64-56*'2000 250 200 15 PP'!H64+70*'2000 250 200 15 PP'!I64-56*'2000 250 200 15 PP'!J64+28*'2000 250 200 15 PP'!K64-8*'2000 250 200 15 PP'!L64+'2000 250 200 15 PP'!M64)</f>
        <v>3.8930003099998383E-7</v>
      </c>
      <c r="AX64">
        <f t="shared" si="44"/>
        <v>0.27702817354904435</v>
      </c>
      <c r="AY64">
        <f t="shared" si="44"/>
        <v>0.27510752178626247</v>
      </c>
      <c r="AZ64">
        <f t="shared" si="44"/>
        <v>0.25190916803643809</v>
      </c>
      <c r="BA64">
        <f t="shared" si="44"/>
        <v>0.22264317758449717</v>
      </c>
      <c r="BB64">
        <f t="shared" si="44"/>
        <v>0.19590202979170568</v>
      </c>
      <c r="BC64">
        <f t="shared" si="44"/>
        <v>0.17398025406352832</v>
      </c>
      <c r="BD64">
        <f t="shared" si="44"/>
        <v>0.15632412167056095</v>
      </c>
      <c r="BE64">
        <f t="shared" si="44"/>
        <v>0.14194182633184146</v>
      </c>
      <c r="BF64">
        <f t="shared" si="45"/>
        <v>0.10041058314606349</v>
      </c>
      <c r="BG64">
        <f t="shared" si="45"/>
        <v>0.10623575605275339</v>
      </c>
      <c r="BH64">
        <f t="shared" si="45"/>
        <v>9.3456308552780393E-2</v>
      </c>
      <c r="BI64">
        <f t="shared" si="45"/>
        <v>7.5557419337741683E-2</v>
      </c>
      <c r="BJ64">
        <f t="shared" si="45"/>
        <v>5.9816149475706501E-2</v>
      </c>
      <c r="BK64">
        <f t="shared" si="45"/>
        <v>4.7881553326728034E-2</v>
      </c>
      <c r="BL64">
        <f t="shared" si="45"/>
        <v>3.9071765648021319E-2</v>
      </c>
      <c r="BM64">
        <f t="shared" si="46"/>
        <v>3.5959385704041689E-2</v>
      </c>
      <c r="BN64">
        <f t="shared" si="46"/>
        <v>4.5973559017815489E-2</v>
      </c>
      <c r="BO64">
        <f t="shared" si="46"/>
        <v>4.1044773799482931E-2</v>
      </c>
      <c r="BP64">
        <f t="shared" si="46"/>
        <v>3.1429861723001516E-2</v>
      </c>
      <c r="BQ64">
        <f t="shared" si="46"/>
        <v>2.2869339287609779E-2</v>
      </c>
      <c r="BR64">
        <f t="shared" si="46"/>
        <v>1.6725285389635816E-2</v>
      </c>
      <c r="BS64">
        <f t="shared" si="47"/>
        <v>8.8620794052654654E-3</v>
      </c>
      <c r="BT64">
        <f t="shared" si="47"/>
        <v>2.0072864688106165E-2</v>
      </c>
      <c r="BU64">
        <f t="shared" si="47"/>
        <v>1.9584083267246546E-2</v>
      </c>
      <c r="BV64">
        <f t="shared" si="47"/>
        <v>1.4742585449217549E-2</v>
      </c>
      <c r="BW64">
        <f t="shared" si="47"/>
        <v>1.0069052415157575E-2</v>
      </c>
      <c r="BX64">
        <f t="shared" si="48"/>
        <v>2.7442888282134688E-3</v>
      </c>
      <c r="BY64">
        <f t="shared" si="48"/>
        <v>7.8816858987937072E-3</v>
      </c>
      <c r="BZ64">
        <f t="shared" si="48"/>
        <v>9.6273167454638525E-3</v>
      </c>
      <c r="CA64">
        <f t="shared" si="48"/>
        <v>7.4525247205656604E-3</v>
      </c>
      <c r="CB64">
        <f t="shared" si="49"/>
        <v>7.1937739865425366E-3</v>
      </c>
      <c r="CC64">
        <f t="shared" si="49"/>
        <v>1.9498490202075978E-3</v>
      </c>
      <c r="CD64">
        <f t="shared" si="49"/>
        <v>4.6361633139330571E-3</v>
      </c>
      <c r="CE64">
        <f t="shared" si="15"/>
        <v>8.1987106042788818E-3</v>
      </c>
      <c r="CF64">
        <f t="shared" si="15"/>
        <v>8.7711335510676084E-4</v>
      </c>
      <c r="CG64">
        <f t="shared" si="16"/>
        <v>7.576956266757558E-3</v>
      </c>
      <c r="CH64" s="7">
        <v>250</v>
      </c>
      <c r="CI64" s="8">
        <v>250</v>
      </c>
      <c r="CJ64" s="8">
        <v>240</v>
      </c>
      <c r="CK64" s="8">
        <f t="shared" si="17"/>
        <v>1</v>
      </c>
      <c r="CL64" s="8">
        <f t="shared" si="18"/>
        <v>1</v>
      </c>
      <c r="CM64">
        <f t="shared" si="19"/>
        <v>0.04</v>
      </c>
      <c r="CN64">
        <f t="shared" si="24"/>
        <v>375</v>
      </c>
      <c r="CO64">
        <f t="shared" si="50"/>
        <v>500</v>
      </c>
      <c r="CP64">
        <f t="shared" si="50"/>
        <v>625</v>
      </c>
      <c r="CQ64">
        <f t="shared" si="50"/>
        <v>750</v>
      </c>
      <c r="CR64">
        <f t="shared" si="50"/>
        <v>875</v>
      </c>
      <c r="CS64">
        <f t="shared" si="50"/>
        <v>1000</v>
      </c>
      <c r="CT64">
        <f t="shared" si="50"/>
        <v>1125</v>
      </c>
      <c r="CU64">
        <f t="shared" si="50"/>
        <v>1250</v>
      </c>
      <c r="CV64">
        <f t="shared" si="42"/>
        <v>1.5</v>
      </c>
      <c r="CW64">
        <f t="shared" si="42"/>
        <v>2</v>
      </c>
      <c r="CX64">
        <f t="shared" si="42"/>
        <v>2.5</v>
      </c>
      <c r="CY64">
        <f t="shared" si="42"/>
        <v>3</v>
      </c>
      <c r="CZ64">
        <f t="shared" si="42"/>
        <v>3.5</v>
      </c>
      <c r="DA64">
        <f t="shared" si="42"/>
        <v>4</v>
      </c>
      <c r="DB64">
        <f t="shared" si="42"/>
        <v>4.5</v>
      </c>
      <c r="DC64">
        <f t="shared" si="42"/>
        <v>5</v>
      </c>
      <c r="DD64" s="11">
        <f t="shared" si="43"/>
        <v>2.6666666666666668E-2</v>
      </c>
      <c r="DE64" s="11">
        <f t="shared" si="43"/>
        <v>0.02</v>
      </c>
      <c r="DF64" s="11">
        <f t="shared" si="43"/>
        <v>1.6E-2</v>
      </c>
      <c r="DG64" s="11">
        <f t="shared" si="43"/>
        <v>1.3333333333333334E-2</v>
      </c>
      <c r="DH64" s="11">
        <f t="shared" si="43"/>
        <v>1.1428571428571429E-2</v>
      </c>
      <c r="DI64" s="11">
        <f t="shared" si="43"/>
        <v>0.01</v>
      </c>
      <c r="DJ64" s="11">
        <f t="shared" si="43"/>
        <v>8.8888888888888889E-3</v>
      </c>
      <c r="DK64" s="11">
        <f t="shared" si="43"/>
        <v>8.0000000000000002E-3</v>
      </c>
      <c r="DL64">
        <f t="shared" si="23"/>
        <v>10</v>
      </c>
      <c r="DM64">
        <f>ABS('2000 250 200 15 PP'!E64+'2000 250 200 15 PP'!F64)</f>
        <v>3.3298119399999997E-5</v>
      </c>
      <c r="DN64">
        <f>ABS('2000 250 200 15 PP'!F64+'2000 250 200 15 PP'!G64)</f>
        <v>1.8879664490000001E-5</v>
      </c>
      <c r="DO64">
        <f>ABS('2000 250 200 15 PP'!G64+'2000 250 200 15 PP'!H64)</f>
        <v>1.0931884779999999E-5</v>
      </c>
      <c r="DP64">
        <f>ABS('2000 250 200 15 PP'!H64+'2000 250 200 15 PP'!I64)</f>
        <v>6.6888221600000001E-6</v>
      </c>
      <c r="DQ64">
        <f>ABS('2000 250 200 15 PP'!I64+'2000 250 200 15 PP'!J64)</f>
        <v>4.3478490800000003E-6</v>
      </c>
      <c r="DR64">
        <f>ABS('2000 250 200 15 PP'!J64+'2000 250 200 15 PP'!K64)</f>
        <v>2.9779858799999997E-6</v>
      </c>
      <c r="DS64">
        <f>ABS('2000 250 200 15 PP'!K64+'2000 250 200 15 PP'!L64)</f>
        <v>2.1273232079999999E-6</v>
      </c>
      <c r="DT64">
        <f>ABS('2000 250 200 15 PP'!L64+'2000 250 200 15 PP'!M64)</f>
        <v>1.5716836309999999E-6</v>
      </c>
    </row>
    <row r="65" spans="1:124">
      <c r="A65">
        <f>'2000 250 200 15'!A66</f>
        <v>62</v>
      </c>
      <c r="B65">
        <f t="shared" si="7"/>
        <v>-620</v>
      </c>
      <c r="C65">
        <f>'2000 250 200 15'!B66</f>
        <v>1.29</v>
      </c>
      <c r="D65">
        <f t="shared" si="8"/>
        <v>0.11058971029924898</v>
      </c>
      <c r="E65">
        <f>ABS('2000 250 200 15'!C199)</f>
        <v>1.9296591799999999E-5</v>
      </c>
      <c r="F65">
        <f>ABS('2000 250 200 15'!C332)</f>
        <v>1.1370895399999999E-5</v>
      </c>
      <c r="G65">
        <f>ABS('2000 250 200 15'!C465)</f>
        <v>6.6339845200000001E-6</v>
      </c>
      <c r="H65">
        <f>ABS('2000 250 200 15'!C598)</f>
        <v>4.0143776299999996E-6</v>
      </c>
      <c r="I65">
        <f>ABS('2000 250 200 15'!C731)</f>
        <v>2.5643191600000002E-6</v>
      </c>
      <c r="J65">
        <f>ABS('2000 250 200 15'!C864)</f>
        <v>1.7269030200000001E-6</v>
      </c>
      <c r="K65">
        <f>ABS('2000 250 200 15'!C997)</f>
        <v>1.21588199E-6</v>
      </c>
      <c r="L65">
        <f>ABS('2000 250 200 15'!C1130)</f>
        <v>8.8747363000000003E-7</v>
      </c>
      <c r="M65">
        <f>ABS('2000 250 200 15'!C1263)</f>
        <v>6.6701499199999999E-7</v>
      </c>
      <c r="N65">
        <f>ABS('2000 250 200 15 PP'!E65-'2000 250 200 15 PP'!F65)</f>
        <v>7.9256963999999998E-6</v>
      </c>
      <c r="O65">
        <f>ABS('2000 250 200 15 PP'!F65-'2000 250 200 15 PP'!G65)</f>
        <v>4.7369108799999991E-6</v>
      </c>
      <c r="P65">
        <f>ABS('2000 250 200 15 PP'!G65-'2000 250 200 15 PP'!H65)</f>
        <v>2.6196068900000005E-6</v>
      </c>
      <c r="Q65">
        <f>ABS('2000 250 200 15 PP'!H65-'2000 250 200 15 PP'!I65)</f>
        <v>1.4500584699999994E-6</v>
      </c>
      <c r="R65">
        <f>ABS('2000 250 200 15 PP'!I65-'2000 250 200 15 PP'!J65)</f>
        <v>8.3741614000000012E-7</v>
      </c>
      <c r="S65">
        <f>ABS('2000 250 200 15 PP'!J65-'2000 250 200 15 PP'!K65)</f>
        <v>5.1102103000000012E-7</v>
      </c>
      <c r="T65">
        <f>ABS('2000 250 200 15 PP'!K65-'2000 250 200 15 PP'!L65)</f>
        <v>3.2840835999999994E-7</v>
      </c>
      <c r="U65">
        <f>ABS('2000 250 200 15 PP'!L65-'2000 250 200 15 PP'!M65)</f>
        <v>2.2045863800000004E-7</v>
      </c>
      <c r="V65">
        <f>ABS('2000 250 200 15 PP'!E65-2*'2000 250 200 15 PP'!F65+'2000 250 200 15 PP'!G65)</f>
        <v>3.1887855200000007E-6</v>
      </c>
      <c r="W65">
        <f>ABS('2000 250 200 15 PP'!F65-2*'2000 250 200 15 PP'!G65+'2000 250 200 15 PP'!H65)</f>
        <v>2.1173039899999986E-6</v>
      </c>
      <c r="X65">
        <f>ABS('2000 250 200 15 PP'!G65-2*'2000 250 200 15 PP'!H65+'2000 250 200 15 PP'!I65)</f>
        <v>1.1695484200000011E-6</v>
      </c>
      <c r="Y65">
        <f>ABS('2000 250 200 15 PP'!H65-2*'2000 250 200 15 PP'!I65+'2000 250 200 15 PP'!J65)</f>
        <v>6.1264232999999925E-7</v>
      </c>
      <c r="Z65">
        <f>ABS('2000 250 200 15 PP'!I65-2*'2000 250 200 15 PP'!J65+'2000 250 200 15 PP'!K65)</f>
        <v>3.2639511000000001E-7</v>
      </c>
      <c r="AA65">
        <f>ABS('2000 250 200 15 PP'!J65-2*'2000 250 200 15 PP'!K65+'2000 250 200 15 PP'!L65)</f>
        <v>1.8261267000000017E-7</v>
      </c>
      <c r="AB65">
        <f>ABS('2000 250 200 15 PP'!K65-2*'2000 250 200 15 PP'!L65+'2000 250 200 15 PP'!M65)</f>
        <v>1.079497219999999E-7</v>
      </c>
      <c r="AC65">
        <f>ABS('2000 250 200 15 PP'!E65-3*'2000 250 200 15 PP'!F65+3*'2000 250 200 15 PP'!G65-'2000 250 200 15 PP'!H65)</f>
        <v>1.0714815300000071E-6</v>
      </c>
      <c r="AD65">
        <f>ABS('2000 250 200 15 PP'!F65-3*'2000 250 200 15 PP'!G65+3*'2000 250 200 15 PP'!H65-'2000 250 200 15 PP'!I65)</f>
        <v>9.477555699999958E-7</v>
      </c>
      <c r="AE65">
        <f>ABS('2000 250 200 15 PP'!G65-3*'2000 250 200 15 PP'!H65+3*'2000 250 200 15 PP'!I65-'2000 250 200 15 PP'!J65)</f>
        <v>5.5690609000000104E-7</v>
      </c>
      <c r="AF65">
        <f>ABS('2000 250 200 15 PP'!H65-3*'2000 250 200 15 PP'!I65+3*'2000 250 200 15 PP'!J65-'2000 250 200 15 PP'!K65)</f>
        <v>2.862472200000003E-7</v>
      </c>
      <c r="AG65">
        <f>ABS('2000 250 200 15 PP'!I65-3*'2000 250 200 15 PP'!J65+3*'2000 250 200 15 PP'!K65-'2000 250 200 15 PP'!L65)</f>
        <v>1.4378243999999983E-7</v>
      </c>
      <c r="AH65">
        <f>ABS('2000 250 200 15 PP'!J65-3*'2000 250 200 15 PP'!K65+3*'2000 250 200 15 PP'!L65-'2000 250 200 15 PP'!M65)</f>
        <v>7.4662948000000061E-8</v>
      </c>
      <c r="AI65">
        <f>ABS('2000 250 200 15 PP'!E65-4*'2000 250 200 15 PP'!F65+6*'2000 250 200 15 PP'!G65-4*'2000 250 200 15 PP'!H65+'2000 250 200 15 PP'!I65)</f>
        <v>1.2372596000000796E-7</v>
      </c>
      <c r="AJ65">
        <f>ABS('2000 250 200 15 PP'!F65-4*'2000 250 200 15 PP'!G65+6*'2000 250 200 15 PP'!H65-4*'2000 250 200 15 PP'!I65+'2000 250 200 15 PP'!J65)</f>
        <v>3.9084947999999561E-7</v>
      </c>
      <c r="AK65">
        <f>ABS('2000 250 200 15 PP'!G65-4*'2000 250 200 15 PP'!H65+6*'2000 250 200 15 PP'!I65-4*'2000 250 200 15 PP'!J65+'2000 250 200 15 PP'!K65)</f>
        <v>2.7065887000000095E-7</v>
      </c>
      <c r="AL65">
        <f>ABS('2000 250 200 15 PP'!H65-4*'2000 250 200 15 PP'!I65+6*'2000 250 200 15 PP'!J65-4*'2000 250 200 15 PP'!K65+'2000 250 200 15 PP'!L65)</f>
        <v>1.4246477999999984E-7</v>
      </c>
      <c r="AM65">
        <f>ABS('2000 250 200 15 PP'!I65-4*'2000 250 200 15 PP'!J65+6*'2000 250 200 15 PP'!K65-4*'2000 250 200 15 PP'!L65+'2000 250 200 15 PP'!M65)</f>
        <v>6.9119491999999983E-8</v>
      </c>
      <c r="AN65">
        <f>ABS('2000 250 200 15 PP'!E65-5*'2000 250 200 15 PP'!F65+10*'2000 250 200 15 PP'!G65-10*'2000 250 200 15 PP'!H65+5*'2000 250 200 15 PP'!I65-'2000 250 200 15 PP'!J65)</f>
        <v>2.6712352000000035E-7</v>
      </c>
      <c r="AO65">
        <f>ABS('2000 250 200 15 PP'!F65-5*'2000 250 200 15 PP'!G65+10*'2000 250 200 15 PP'!H65-10*'2000 250 200 15 PP'!I65+5*'2000 250 200 15 PP'!J65-'2000 250 200 15 PP'!K65)</f>
        <v>1.201906099999936E-7</v>
      </c>
      <c r="AP65">
        <f>ABS('2000 250 200 15 PP'!G65-5*'2000 250 200 15 PP'!H65+10*'2000 250 200 15 PP'!I65-10*'2000 250 200 15 PP'!J65+5*'2000 250 200 15 PP'!K65-'2000 250 200 15 PP'!L65)</f>
        <v>1.2819409000000344E-7</v>
      </c>
      <c r="AQ65">
        <f>ABS('2000 250 200 15 PP'!H65-5*'2000 250 200 15 PP'!I65+10*'2000 250 200 15 PP'!J65-10*'2000 250 200 15 PP'!K65+5*'2000 250 200 15 PP'!L65-'2000 250 200 15 PP'!M65)</f>
        <v>7.3345288000000488E-8</v>
      </c>
      <c r="AR65">
        <f>ABS('2000 250 200 15 PP'!E65-6*'2000 250 200 15 PP'!F65+15*'2000 250 200 15 PP'!G65-20*'2000 250 200 15 PP'!H65+15*I65-6*'2000 250 200 15 PP'!J65+'2000 250 200 15 PP'!K65)</f>
        <v>3.8731412999998697E-7</v>
      </c>
      <c r="AS65">
        <f>ABS('2000 250 200 15 PP'!F65-6*'2000 250 200 15 PP'!G65+15*'2000 250 200 15 PP'!H65-20*'2000 250 200 15 PP'!I65+15*J65-6*'2000 250 200 15 PP'!K65+'2000 250 200 15 PP'!L65)</f>
        <v>8.0034800000172481E-9</v>
      </c>
      <c r="AT65">
        <f>ABS('2000 250 200 15 PP'!G65-6*'2000 250 200 15 PP'!H65+15*'2000 250 200 15 PP'!I65-20*'2000 250 200 15 PP'!J65+15*K65-6*'2000 250 200 15 PP'!L65+'2000 250 200 15 PP'!M65)</f>
        <v>5.4848801999997234E-8</v>
      </c>
      <c r="AU65">
        <f>ABS('2000 250 200 15 PP'!E65-7*'2000 250 200 15 PP'!F65+21*'2000 250 200 15 PP'!G65-35*'2000 250 200 15 PP'!H65+35*'2000 250 200 15 PP'!I65-21*'2000 250 200 15 PP'!J65+7*'2000 250 200 15 PP'!K65-'2000 250 200 15 PP'!L65)</f>
        <v>3.7931064999997925E-7</v>
      </c>
      <c r="AV65">
        <f>ABS('2000 250 200 15 PP'!F65-7*'2000 250 200 15 PP'!G65+21*'2000 250 200 15 PP'!H65-35*'2000 250 200 15 PP'!I65+35*'2000 250 200 15 PP'!J65-21*'2000 250 200 15 PP'!K65+7*'2000 250 200 15 PP'!L65-'2000 250 200 15 PP'!M65)</f>
        <v>6.2852282000011306E-8</v>
      </c>
      <c r="AW65">
        <f>ABS('2000 250 200 15 PP'!E65-8*'2000 250 200 15 PP'!F65+28*'2000 250 200 15 PP'!G65-56*'2000 250 200 15 PP'!H65+70*'2000 250 200 15 PP'!I65-56*'2000 250 200 15 PP'!J65+28*'2000 250 200 15 PP'!K65-8*'2000 250 200 15 PP'!L65+'2000 250 200 15 PP'!M65)</f>
        <v>3.1645836799996943E-7</v>
      </c>
      <c r="AX65">
        <f t="shared" si="44"/>
        <v>0.25843970679149741</v>
      </c>
      <c r="AY65">
        <f t="shared" si="44"/>
        <v>0.26309038999689138</v>
      </c>
      <c r="AZ65">
        <f t="shared" si="44"/>
        <v>0.24601031154824129</v>
      </c>
      <c r="BA65">
        <f t="shared" si="44"/>
        <v>0.22041728267582908</v>
      </c>
      <c r="BB65">
        <f t="shared" si="44"/>
        <v>0.19514630211945821</v>
      </c>
      <c r="BC65">
        <f t="shared" si="44"/>
        <v>0.17365217923276022</v>
      </c>
      <c r="BD65">
        <f t="shared" si="44"/>
        <v>0.15613544227960841</v>
      </c>
      <c r="BE65">
        <f t="shared" si="44"/>
        <v>0.14182068294353847</v>
      </c>
      <c r="BF65">
        <f t="shared" si="45"/>
        <v>8.5486855423194036E-2</v>
      </c>
      <c r="BG65">
        <f t="shared" si="45"/>
        <v>9.6156920150107364E-2</v>
      </c>
      <c r="BH65">
        <f t="shared" si="45"/>
        <v>8.8517114169311725E-2</v>
      </c>
      <c r="BI65">
        <f t="shared" si="45"/>
        <v>7.3762563091755703E-2</v>
      </c>
      <c r="BJ65">
        <f t="shared" si="45"/>
        <v>5.9268010904540418E-2</v>
      </c>
      <c r="BK65">
        <f t="shared" si="45"/>
        <v>4.767632871914889E-2</v>
      </c>
      <c r="BL65">
        <f t="shared" si="45"/>
        <v>3.8965805344747105E-2</v>
      </c>
      <c r="BM65">
        <f t="shared" si="46"/>
        <v>2.5933910275524986E-2</v>
      </c>
      <c r="BN65">
        <f t="shared" si="46"/>
        <v>3.8552387277904596E-2</v>
      </c>
      <c r="BO65">
        <f t="shared" si="46"/>
        <v>3.7277214526088565E-2</v>
      </c>
      <c r="BP65">
        <f t="shared" si="46"/>
        <v>3.0063305902659002E-2</v>
      </c>
      <c r="BQ65">
        <f t="shared" si="46"/>
        <v>2.2485056011047333E-2</v>
      </c>
      <c r="BR65">
        <f t="shared" si="46"/>
        <v>1.6601824596293557E-2</v>
      </c>
      <c r="BS65">
        <f t="shared" si="47"/>
        <v>2.8196327452984062E-3</v>
      </c>
      <c r="BT65">
        <f t="shared" si="47"/>
        <v>1.4855277593222188E-2</v>
      </c>
      <c r="BU65">
        <f t="shared" si="47"/>
        <v>1.6753392606497101E-2</v>
      </c>
      <c r="BV65">
        <f t="shared" si="47"/>
        <v>1.3686750890430109E-2</v>
      </c>
      <c r="BW65">
        <f t="shared" si="47"/>
        <v>9.7880880469778282E-3</v>
      </c>
      <c r="BX65">
        <f t="shared" si="48"/>
        <v>5.8570636315530252E-3</v>
      </c>
      <c r="BY65">
        <f t="shared" si="48"/>
        <v>4.3663819876589779E-3</v>
      </c>
      <c r="BZ65">
        <f t="shared" si="48"/>
        <v>7.5218295890318761E-3</v>
      </c>
      <c r="CA65">
        <f t="shared" si="48"/>
        <v>6.6220191283931249E-3</v>
      </c>
      <c r="CB65">
        <f t="shared" si="49"/>
        <v>8.2718859209628733E-3</v>
      </c>
      <c r="CC65">
        <f t="shared" si="49"/>
        <v>2.8167545498278702E-4</v>
      </c>
      <c r="CD65">
        <f t="shared" si="49"/>
        <v>3.0970605052145386E-3</v>
      </c>
      <c r="CE65">
        <f t="shared" si="15"/>
        <v>7.9502673243196757E-3</v>
      </c>
      <c r="CF65">
        <f t="shared" si="15"/>
        <v>2.1612945034566932E-3</v>
      </c>
      <c r="CG65">
        <f t="shared" si="16"/>
        <v>6.5414448137023108E-3</v>
      </c>
      <c r="CH65" s="7">
        <v>250</v>
      </c>
      <c r="CI65" s="8">
        <v>250</v>
      </c>
      <c r="CJ65" s="8">
        <v>240</v>
      </c>
      <c r="CK65" s="8">
        <f t="shared" si="17"/>
        <v>1</v>
      </c>
      <c r="CL65" s="8">
        <f t="shared" si="18"/>
        <v>1</v>
      </c>
      <c r="CM65">
        <f t="shared" si="19"/>
        <v>0.04</v>
      </c>
      <c r="CN65">
        <f t="shared" si="24"/>
        <v>375</v>
      </c>
      <c r="CO65">
        <f t="shared" si="50"/>
        <v>500</v>
      </c>
      <c r="CP65">
        <f t="shared" si="50"/>
        <v>625</v>
      </c>
      <c r="CQ65">
        <f t="shared" si="50"/>
        <v>750</v>
      </c>
      <c r="CR65">
        <f t="shared" si="50"/>
        <v>875</v>
      </c>
      <c r="CS65">
        <f t="shared" si="50"/>
        <v>1000</v>
      </c>
      <c r="CT65">
        <f t="shared" si="50"/>
        <v>1125</v>
      </c>
      <c r="CU65">
        <f t="shared" si="50"/>
        <v>1250</v>
      </c>
      <c r="CV65">
        <f t="shared" si="42"/>
        <v>1.5</v>
      </c>
      <c r="CW65">
        <f t="shared" si="42"/>
        <v>2</v>
      </c>
      <c r="CX65">
        <f t="shared" si="42"/>
        <v>2.5</v>
      </c>
      <c r="CY65">
        <f t="shared" si="42"/>
        <v>3</v>
      </c>
      <c r="CZ65">
        <f t="shared" si="42"/>
        <v>3.5</v>
      </c>
      <c r="DA65">
        <f t="shared" si="42"/>
        <v>4</v>
      </c>
      <c r="DB65">
        <f t="shared" si="42"/>
        <v>4.5</v>
      </c>
      <c r="DC65">
        <f t="shared" si="42"/>
        <v>5</v>
      </c>
      <c r="DD65" s="11">
        <f t="shared" si="43"/>
        <v>2.6666666666666668E-2</v>
      </c>
      <c r="DE65" s="11">
        <f t="shared" si="43"/>
        <v>0.02</v>
      </c>
      <c r="DF65" s="11">
        <f t="shared" si="43"/>
        <v>1.6E-2</v>
      </c>
      <c r="DG65" s="11">
        <f t="shared" si="43"/>
        <v>1.3333333333333334E-2</v>
      </c>
      <c r="DH65" s="11">
        <f t="shared" si="43"/>
        <v>1.1428571428571429E-2</v>
      </c>
      <c r="DI65" s="11">
        <f t="shared" si="43"/>
        <v>0.01</v>
      </c>
      <c r="DJ65" s="11">
        <f t="shared" si="43"/>
        <v>8.8888888888888889E-3</v>
      </c>
      <c r="DK65" s="11">
        <f t="shared" si="43"/>
        <v>8.0000000000000002E-3</v>
      </c>
      <c r="DL65">
        <f t="shared" si="23"/>
        <v>10</v>
      </c>
      <c r="DM65">
        <f>ABS('2000 250 200 15 PP'!E65+'2000 250 200 15 PP'!F65)</f>
        <v>3.0667487199999998E-5</v>
      </c>
      <c r="DN65">
        <f>ABS('2000 250 200 15 PP'!F65+'2000 250 200 15 PP'!G65)</f>
        <v>1.8004879920000001E-5</v>
      </c>
      <c r="DO65">
        <f>ABS('2000 250 200 15 PP'!G65+'2000 250 200 15 PP'!H65)</f>
        <v>1.064836215E-5</v>
      </c>
      <c r="DP65">
        <f>ABS('2000 250 200 15 PP'!H65+'2000 250 200 15 PP'!I65)</f>
        <v>6.5786967899999998E-6</v>
      </c>
      <c r="DQ65">
        <f>ABS('2000 250 200 15 PP'!I65+'2000 250 200 15 PP'!J65)</f>
        <v>4.2912221800000001E-6</v>
      </c>
      <c r="DR65">
        <f>ABS('2000 250 200 15 PP'!J65+'2000 250 200 15 PP'!K65)</f>
        <v>2.9427850100000001E-6</v>
      </c>
      <c r="DS65">
        <f>ABS('2000 250 200 15 PP'!K65+'2000 250 200 15 PP'!L65)</f>
        <v>2.10335562E-6</v>
      </c>
      <c r="DT65">
        <f>ABS('2000 250 200 15 PP'!L65+'2000 250 200 15 PP'!M65)</f>
        <v>1.5544886220000001E-6</v>
      </c>
    </row>
    <row r="66" spans="1:124">
      <c r="A66">
        <f>'2000 250 200 15'!A67</f>
        <v>63</v>
      </c>
      <c r="B66">
        <f t="shared" si="7"/>
        <v>-630</v>
      </c>
      <c r="C66">
        <f>'2000 250 200 15'!B67</f>
        <v>1.448</v>
      </c>
      <c r="D66">
        <f t="shared" si="8"/>
        <v>0.16076856186112809</v>
      </c>
      <c r="E66">
        <f>ABS('2000 250 200 15'!C200)</f>
        <v>1.7385527600000002E-5</v>
      </c>
      <c r="F66">
        <f>ABS('2000 250 200 15'!C333)</f>
        <v>1.06585247E-5</v>
      </c>
      <c r="G66">
        <f>ABS('2000 250 200 15'!C466)</f>
        <v>6.3949858300000002E-6</v>
      </c>
      <c r="H66">
        <f>ABS('2000 250 200 15'!C599)</f>
        <v>3.9287011100000002E-6</v>
      </c>
      <c r="I66">
        <f>ABS('2000 250 200 15'!C732)</f>
        <v>2.5254550900000001E-6</v>
      </c>
      <c r="J66">
        <f>ABS('2000 250 200 15'!C865)</f>
        <v>1.7045754099999999E-6</v>
      </c>
      <c r="K66">
        <f>ABS('2000 250 200 15'!C998)</f>
        <v>1.2012303100000001E-6</v>
      </c>
      <c r="L66">
        <f>ABS('2000 250 200 15'!C1131)</f>
        <v>8.7716491000000002E-7</v>
      </c>
      <c r="M66">
        <f>ABS('2000 250 200 15'!C1264)</f>
        <v>6.5944379100000002E-7</v>
      </c>
      <c r="N66">
        <f>ABS('2000 250 200 15 PP'!E66-'2000 250 200 15 PP'!F66)</f>
        <v>6.7270029000000018E-6</v>
      </c>
      <c r="O66">
        <f>ABS('2000 250 200 15 PP'!F66-'2000 250 200 15 PP'!G66)</f>
        <v>4.2635388699999997E-6</v>
      </c>
      <c r="P66">
        <f>ABS('2000 250 200 15 PP'!G66-'2000 250 200 15 PP'!H66)</f>
        <v>2.4662847200000001E-6</v>
      </c>
      <c r="Q66">
        <f>ABS('2000 250 200 15 PP'!H66-'2000 250 200 15 PP'!I66)</f>
        <v>1.40324602E-6</v>
      </c>
      <c r="R66">
        <f>ABS('2000 250 200 15 PP'!I66-'2000 250 200 15 PP'!J66)</f>
        <v>8.2087968000000024E-7</v>
      </c>
      <c r="S66">
        <f>ABS('2000 250 200 15 PP'!J66-'2000 250 200 15 PP'!K66)</f>
        <v>5.0334509999999982E-7</v>
      </c>
      <c r="T66">
        <f>ABS('2000 250 200 15 PP'!K66-'2000 250 200 15 PP'!L66)</f>
        <v>3.2406540000000006E-7</v>
      </c>
      <c r="U66">
        <f>ABS('2000 250 200 15 PP'!L66-'2000 250 200 15 PP'!M66)</f>
        <v>2.17721119E-7</v>
      </c>
      <c r="V66">
        <f>ABS('2000 250 200 15 PP'!E66-2*'2000 250 200 15 PP'!F66+'2000 250 200 15 PP'!G66)</f>
        <v>2.4634640300000021E-6</v>
      </c>
      <c r="W66">
        <f>ABS('2000 250 200 15 PP'!F66-2*'2000 250 200 15 PP'!G66+'2000 250 200 15 PP'!H66)</f>
        <v>1.7972541499999996E-6</v>
      </c>
      <c r="X66">
        <f>ABS('2000 250 200 15 PP'!G66-2*'2000 250 200 15 PP'!H66+'2000 250 200 15 PP'!I66)</f>
        <v>1.0630387E-6</v>
      </c>
      <c r="Y66">
        <f>ABS('2000 250 200 15 PP'!H66-2*'2000 250 200 15 PP'!I66+'2000 250 200 15 PP'!J66)</f>
        <v>5.8236633999999979E-7</v>
      </c>
      <c r="Z66">
        <f>ABS('2000 250 200 15 PP'!I66-2*'2000 250 200 15 PP'!J66+'2000 250 200 15 PP'!K66)</f>
        <v>3.1753458000000043E-7</v>
      </c>
      <c r="AA66">
        <f>ABS('2000 250 200 15 PP'!J66-2*'2000 250 200 15 PP'!K66+'2000 250 200 15 PP'!L66)</f>
        <v>1.7927969999999976E-7</v>
      </c>
      <c r="AB66">
        <f>ABS('2000 250 200 15 PP'!K66-2*'2000 250 200 15 PP'!L66+'2000 250 200 15 PP'!M66)</f>
        <v>1.0634428100000006E-7</v>
      </c>
      <c r="AC66">
        <f>ABS('2000 250 200 15 PP'!E66-3*'2000 250 200 15 PP'!F66+3*'2000 250 200 15 PP'!G66-'2000 250 200 15 PP'!H66)</f>
        <v>6.6620988000000246E-7</v>
      </c>
      <c r="AD66">
        <f>ABS('2000 250 200 15 PP'!F66-3*'2000 250 200 15 PP'!G66+3*'2000 250 200 15 PP'!H66-'2000 250 200 15 PP'!I66)</f>
        <v>7.3421545000000045E-7</v>
      </c>
      <c r="AE66">
        <f>ABS('2000 250 200 15 PP'!G66-3*'2000 250 200 15 PP'!H66+3*'2000 250 200 15 PP'!I66-'2000 250 200 15 PP'!J66)</f>
        <v>4.8067235999999938E-7</v>
      </c>
      <c r="AF66">
        <f>ABS('2000 250 200 15 PP'!H66-3*'2000 250 200 15 PP'!I66+3*'2000 250 200 15 PP'!J66-'2000 250 200 15 PP'!K66)</f>
        <v>2.6483175999999915E-7</v>
      </c>
      <c r="AG66">
        <f>ABS('2000 250 200 15 PP'!I66-3*'2000 250 200 15 PP'!J66+3*'2000 250 200 15 PP'!K66-'2000 250 200 15 PP'!L66)</f>
        <v>1.3825488000000088E-7</v>
      </c>
      <c r="AH66">
        <f>ABS('2000 250 200 15 PP'!J66-3*'2000 250 200 15 PP'!K66+3*'2000 250 200 15 PP'!L66-'2000 250 200 15 PP'!M66)</f>
        <v>7.2935418999999916E-8</v>
      </c>
      <c r="AI66">
        <f>ABS('2000 250 200 15 PP'!E66-4*'2000 250 200 15 PP'!F66+6*'2000 250 200 15 PP'!G66-4*'2000 250 200 15 PP'!H66+'2000 250 200 15 PP'!I66)</f>
        <v>6.800556999999715E-8</v>
      </c>
      <c r="AJ66">
        <f>ABS('2000 250 200 15 PP'!F66-4*'2000 250 200 15 PP'!G66+6*'2000 250 200 15 PP'!H66-4*'2000 250 200 15 PP'!I66+'2000 250 200 15 PP'!J66)</f>
        <v>2.5354309000000108E-7</v>
      </c>
      <c r="AK66">
        <f>ABS('2000 250 200 15 PP'!G66-4*'2000 250 200 15 PP'!H66+6*'2000 250 200 15 PP'!I66-4*'2000 250 200 15 PP'!J66+'2000 250 200 15 PP'!K66)</f>
        <v>2.1584060000000086E-7</v>
      </c>
      <c r="AL66">
        <f>ABS('2000 250 200 15 PP'!H66-4*'2000 250 200 15 PP'!I66+6*'2000 250 200 15 PP'!J66-4*'2000 250 200 15 PP'!K66+'2000 250 200 15 PP'!L66)</f>
        <v>1.2657687999999828E-7</v>
      </c>
      <c r="AM66">
        <f>ABS('2000 250 200 15 PP'!I66-4*'2000 250 200 15 PP'!J66+6*'2000 250 200 15 PP'!K66-4*'2000 250 200 15 PP'!L66+'2000 250 200 15 PP'!M66)</f>
        <v>6.5319461000000962E-8</v>
      </c>
      <c r="AN66">
        <f>ABS('2000 250 200 15 PP'!E66-5*'2000 250 200 15 PP'!F66+10*'2000 250 200 15 PP'!G66-10*'2000 250 200 15 PP'!H66+5*'2000 250 200 15 PP'!I66-'2000 250 200 15 PP'!J66)</f>
        <v>3.2154866000000162E-7</v>
      </c>
      <c r="AO66">
        <f>ABS('2000 250 200 15 PP'!F66-5*'2000 250 200 15 PP'!G66+10*'2000 250 200 15 PP'!H66-10*'2000 250 200 15 PP'!I66+5*'2000 250 200 15 PP'!J66-'2000 250 200 15 PP'!K66)</f>
        <v>3.7702489999999583E-8</v>
      </c>
      <c r="AP66">
        <f>ABS('2000 250 200 15 PP'!G66-5*'2000 250 200 15 PP'!H66+10*'2000 250 200 15 PP'!I66-10*'2000 250 200 15 PP'!J66+5*'2000 250 200 15 PP'!K66-'2000 250 200 15 PP'!L66)</f>
        <v>8.9263720000003853E-8</v>
      </c>
      <c r="AQ66">
        <f>ABS('2000 250 200 15 PP'!H66-5*'2000 250 200 15 PP'!I66+10*'2000 250 200 15 PP'!J66-10*'2000 250 200 15 PP'!K66+5*'2000 250 200 15 PP'!L66-'2000 250 200 15 PP'!M66)</f>
        <v>6.1257418999996256E-8</v>
      </c>
      <c r="AR66">
        <f>ABS('2000 250 200 15 PP'!E66-6*'2000 250 200 15 PP'!F66+15*'2000 250 200 15 PP'!G66-20*'2000 250 200 15 PP'!H66+15*I66-6*'2000 250 200 15 PP'!J66+'2000 250 200 15 PP'!K66)</f>
        <v>3.5925114999998786E-7</v>
      </c>
      <c r="AS66">
        <f>ABS('2000 250 200 15 PP'!F66-6*'2000 250 200 15 PP'!G66+15*'2000 250 200 15 PP'!H66-20*'2000 250 200 15 PP'!I66+15*J66-6*'2000 250 200 15 PP'!K66+'2000 250 200 15 PP'!L66)</f>
        <v>5.1561230000001305E-8</v>
      </c>
      <c r="AT66">
        <f>ABS('2000 250 200 15 PP'!G66-6*'2000 250 200 15 PP'!H66+15*'2000 250 200 15 PP'!I66-20*'2000 250 200 15 PP'!J66+15*K66-6*'2000 250 200 15 PP'!L66+'2000 250 200 15 PP'!M66)</f>
        <v>2.8006301000003573E-8</v>
      </c>
      <c r="AU66">
        <f>ABS('2000 250 200 15 PP'!E66-7*'2000 250 200 15 PP'!F66+21*'2000 250 200 15 PP'!G66-35*'2000 250 200 15 PP'!H66+35*'2000 250 200 15 PP'!I66-21*'2000 250 200 15 PP'!J66+7*'2000 250 200 15 PP'!K66-'2000 250 200 15 PP'!L66)</f>
        <v>3.0768991999996749E-7</v>
      </c>
      <c r="AV66">
        <f>ABS('2000 250 200 15 PP'!F66-7*'2000 250 200 15 PP'!G66+21*'2000 250 200 15 PP'!H66-35*'2000 250 200 15 PP'!I66+35*'2000 250 200 15 PP'!J66-21*'2000 250 200 15 PP'!K66+7*'2000 250 200 15 PP'!L66-'2000 250 200 15 PP'!M66)</f>
        <v>7.9567531000012713E-8</v>
      </c>
      <c r="AW66">
        <f>ABS('2000 250 200 15 PP'!E66-8*'2000 250 200 15 PP'!F66+28*'2000 250 200 15 PP'!G66-56*'2000 250 200 15 PP'!H66+70*'2000 250 200 15 PP'!I66-56*'2000 250 200 15 PP'!J66+28*'2000 250 200 15 PP'!K66-8*'2000 250 200 15 PP'!L66+'2000 250 200 15 PP'!M66)</f>
        <v>2.2812238899995287E-7</v>
      </c>
      <c r="AX66">
        <f t="shared" si="44"/>
        <v>0.2398727126892429</v>
      </c>
      <c r="AY66">
        <f t="shared" si="44"/>
        <v>0.25000945479816111</v>
      </c>
      <c r="AZ66">
        <f t="shared" si="44"/>
        <v>0.23889572924225075</v>
      </c>
      <c r="BA66">
        <f t="shared" si="44"/>
        <v>0.2174174247595681</v>
      </c>
      <c r="BB66">
        <f t="shared" si="44"/>
        <v>0.19405999082039721</v>
      </c>
      <c r="BC66">
        <f t="shared" si="44"/>
        <v>0.17322049321315255</v>
      </c>
      <c r="BD66">
        <f t="shared" si="44"/>
        <v>0.15592097060346397</v>
      </c>
      <c r="BE66">
        <f t="shared" si="44"/>
        <v>0.14168937014238606</v>
      </c>
      <c r="BF66">
        <f t="shared" si="45"/>
        <v>7.1531150803368915E-2</v>
      </c>
      <c r="BG66">
        <f t="shared" si="45"/>
        <v>8.5656087205495349E-2</v>
      </c>
      <c r="BH66">
        <f t="shared" si="45"/>
        <v>8.2732270957705342E-2</v>
      </c>
      <c r="BI66">
        <f t="shared" si="45"/>
        <v>7.1379519248580825E-2</v>
      </c>
      <c r="BJ66">
        <f t="shared" si="45"/>
        <v>5.846424819359769E-2</v>
      </c>
      <c r="BK66">
        <f t="shared" si="45"/>
        <v>4.7391248184234458E-2</v>
      </c>
      <c r="BL66">
        <f t="shared" si="45"/>
        <v>3.8842415705501114E-2</v>
      </c>
      <c r="BM66">
        <f t="shared" si="46"/>
        <v>1.7363803372220855E-2</v>
      </c>
      <c r="BN66">
        <f t="shared" si="46"/>
        <v>3.1233021057892139E-2</v>
      </c>
      <c r="BO66">
        <f t="shared" si="46"/>
        <v>3.3027462707150054E-2</v>
      </c>
      <c r="BP66">
        <f t="shared" si="46"/>
        <v>2.8294106564057387E-2</v>
      </c>
      <c r="BQ66">
        <f t="shared" si="46"/>
        <v>2.1915908363901743E-2</v>
      </c>
      <c r="BR66">
        <f t="shared" si="46"/>
        <v>1.6417968268611454E-2</v>
      </c>
      <c r="BS66">
        <f t="shared" si="47"/>
        <v>1.6630045931654456E-3</v>
      </c>
      <c r="BT66">
        <f t="shared" si="47"/>
        <v>1.005634836410472E-2</v>
      </c>
      <c r="BU66">
        <f t="shared" si="47"/>
        <v>1.369986136577323E-2</v>
      </c>
      <c r="BV66">
        <f t="shared" si="47"/>
        <v>1.2364492704052812E-2</v>
      </c>
      <c r="BW66">
        <f t="shared" si="47"/>
        <v>9.3743806334034788E-3</v>
      </c>
      <c r="BX66">
        <f t="shared" si="48"/>
        <v>7.54848580013949E-3</v>
      </c>
      <c r="BY66">
        <f t="shared" si="48"/>
        <v>1.4273961922791254E-3</v>
      </c>
      <c r="BZ66">
        <f t="shared" si="48"/>
        <v>5.3669501779339103E-3</v>
      </c>
      <c r="CA66">
        <f t="shared" si="48"/>
        <v>5.6217154121811714E-3</v>
      </c>
      <c r="CB66">
        <f t="shared" si="49"/>
        <v>8.2022683072644244E-3</v>
      </c>
      <c r="CC66">
        <f t="shared" si="49"/>
        <v>1.8893376992204225E-3</v>
      </c>
      <c r="CD66">
        <f t="shared" si="49"/>
        <v>1.6196518271427162E-3</v>
      </c>
      <c r="CE66">
        <f t="shared" si="15"/>
        <v>6.8871157646465883E-3</v>
      </c>
      <c r="CF66">
        <f t="shared" si="15"/>
        <v>2.8467728079267468E-3</v>
      </c>
      <c r="CG66">
        <f t="shared" si="16"/>
        <v>5.0318589577761225E-3</v>
      </c>
      <c r="CH66" s="7">
        <v>250</v>
      </c>
      <c r="CI66" s="8">
        <v>250</v>
      </c>
      <c r="CJ66" s="8">
        <v>240</v>
      </c>
      <c r="CK66" s="8">
        <f t="shared" si="17"/>
        <v>1</v>
      </c>
      <c r="CL66" s="8">
        <f t="shared" si="18"/>
        <v>1</v>
      </c>
      <c r="CM66">
        <f t="shared" si="19"/>
        <v>0.04</v>
      </c>
      <c r="CN66">
        <f t="shared" si="24"/>
        <v>375</v>
      </c>
      <c r="CO66">
        <f t="shared" si="50"/>
        <v>500</v>
      </c>
      <c r="CP66">
        <f t="shared" si="50"/>
        <v>625</v>
      </c>
      <c r="CQ66">
        <f t="shared" si="50"/>
        <v>750</v>
      </c>
      <c r="CR66">
        <f t="shared" si="50"/>
        <v>875</v>
      </c>
      <c r="CS66">
        <f t="shared" si="50"/>
        <v>1000</v>
      </c>
      <c r="CT66">
        <f t="shared" si="50"/>
        <v>1125</v>
      </c>
      <c r="CU66">
        <f t="shared" si="50"/>
        <v>1250</v>
      </c>
      <c r="CV66">
        <f t="shared" si="42"/>
        <v>1.5</v>
      </c>
      <c r="CW66">
        <f t="shared" si="42"/>
        <v>2</v>
      </c>
      <c r="CX66">
        <f t="shared" si="42"/>
        <v>2.5</v>
      </c>
      <c r="CY66">
        <f t="shared" si="42"/>
        <v>3</v>
      </c>
      <c r="CZ66">
        <f t="shared" si="42"/>
        <v>3.5</v>
      </c>
      <c r="DA66">
        <f t="shared" si="42"/>
        <v>4</v>
      </c>
      <c r="DB66">
        <f t="shared" si="42"/>
        <v>4.5</v>
      </c>
      <c r="DC66">
        <f t="shared" si="42"/>
        <v>5</v>
      </c>
      <c r="DD66" s="11">
        <f t="shared" si="43"/>
        <v>2.6666666666666668E-2</v>
      </c>
      <c r="DE66" s="11">
        <f t="shared" si="43"/>
        <v>0.02</v>
      </c>
      <c r="DF66" s="11">
        <f t="shared" si="43"/>
        <v>1.6E-2</v>
      </c>
      <c r="DG66" s="11">
        <f t="shared" si="43"/>
        <v>1.3333333333333334E-2</v>
      </c>
      <c r="DH66" s="11">
        <f t="shared" si="43"/>
        <v>1.1428571428571429E-2</v>
      </c>
      <c r="DI66" s="11">
        <f t="shared" si="43"/>
        <v>0.01</v>
      </c>
      <c r="DJ66" s="11">
        <f t="shared" si="43"/>
        <v>8.8888888888888889E-3</v>
      </c>
      <c r="DK66" s="11">
        <f t="shared" si="43"/>
        <v>8.0000000000000002E-3</v>
      </c>
      <c r="DL66">
        <f t="shared" si="23"/>
        <v>10</v>
      </c>
      <c r="DM66">
        <f>ABS('2000 250 200 15 PP'!E66+'2000 250 200 15 PP'!F66)</f>
        <v>2.8044052300000002E-5</v>
      </c>
      <c r="DN66">
        <f>ABS('2000 250 200 15 PP'!F66+'2000 250 200 15 PP'!G66)</f>
        <v>1.705351053E-5</v>
      </c>
      <c r="DO66">
        <f>ABS('2000 250 200 15 PP'!G66+'2000 250 200 15 PP'!H66)</f>
        <v>1.032368694E-5</v>
      </c>
      <c r="DP66">
        <f>ABS('2000 250 200 15 PP'!H66+'2000 250 200 15 PP'!I66)</f>
        <v>6.4541562000000003E-6</v>
      </c>
      <c r="DQ66">
        <f>ABS('2000 250 200 15 PP'!I66+'2000 250 200 15 PP'!J66)</f>
        <v>4.2300305000000003E-6</v>
      </c>
      <c r="DR66">
        <f>ABS('2000 250 200 15 PP'!J66+'2000 250 200 15 PP'!K66)</f>
        <v>2.9058057199999998E-6</v>
      </c>
      <c r="DS66">
        <f>ABS('2000 250 200 15 PP'!K66+'2000 250 200 15 PP'!L66)</f>
        <v>2.0783952200000003E-6</v>
      </c>
      <c r="DT66">
        <f>ABS('2000 250 200 15 PP'!L66+'2000 250 200 15 PP'!M66)</f>
        <v>1.5366087009999999E-6</v>
      </c>
    </row>
    <row r="67" spans="1:124">
      <c r="A67">
        <f>'2000 250 200 15'!A68</f>
        <v>64</v>
      </c>
      <c r="B67">
        <f t="shared" ref="B67:B86" si="51">A67*10*-1</f>
        <v>-640</v>
      </c>
      <c r="C67">
        <f>'2000 250 200 15'!B68</f>
        <v>1.625</v>
      </c>
      <c r="D67">
        <f t="shared" ref="D67:D86" si="52">LOG10(C67)</f>
        <v>0.21085336531489318</v>
      </c>
      <c r="E67">
        <f>ABS('2000 250 200 15'!C201)</f>
        <v>1.5552316899999998E-5</v>
      </c>
      <c r="F67">
        <f>ABS('2000 250 200 15'!C334)</f>
        <v>9.9099639999999998E-6</v>
      </c>
      <c r="G67">
        <f>ABS('2000 250 200 15'!C467)</f>
        <v>6.1246907200000002E-6</v>
      </c>
      <c r="H67">
        <f>ABS('2000 250 200 15'!C600)</f>
        <v>3.8296810600000003E-6</v>
      </c>
      <c r="I67">
        <f>ABS('2000 250 200 15'!C733)</f>
        <v>2.4822285899999999E-6</v>
      </c>
      <c r="J67">
        <f>ABS('2000 250 200 15'!C866)</f>
        <v>1.6808064E-6</v>
      </c>
      <c r="K67">
        <f>ABS('2000 250 200 15'!C999)</f>
        <v>1.1859176600000001E-6</v>
      </c>
      <c r="L67">
        <f>ABS('2000 250 200 15'!C1132)</f>
        <v>8.6644814700000003E-7</v>
      </c>
      <c r="M67">
        <f>ABS('2000 250 200 15'!C1265)</f>
        <v>6.5159731300000003E-7</v>
      </c>
      <c r="N67">
        <f>ABS('2000 250 200 15 PP'!E67-'2000 250 200 15 PP'!F67)</f>
        <v>5.6423528999999985E-6</v>
      </c>
      <c r="O67">
        <f>ABS('2000 250 200 15 PP'!F67-'2000 250 200 15 PP'!G67)</f>
        <v>3.7852732799999996E-6</v>
      </c>
      <c r="P67">
        <f>ABS('2000 250 200 15 PP'!G67-'2000 250 200 15 PP'!H67)</f>
        <v>2.2950096599999999E-6</v>
      </c>
      <c r="Q67">
        <f>ABS('2000 250 200 15 PP'!H67-'2000 250 200 15 PP'!I67)</f>
        <v>1.3474524700000004E-6</v>
      </c>
      <c r="R67">
        <f>ABS('2000 250 200 15 PP'!I67-'2000 250 200 15 PP'!J67)</f>
        <v>8.0142218999999988E-7</v>
      </c>
      <c r="S67">
        <f>ABS('2000 250 200 15 PP'!J67-'2000 250 200 15 PP'!K67)</f>
        <v>4.9488873999999994E-7</v>
      </c>
      <c r="T67">
        <f>ABS('2000 250 200 15 PP'!K67-'2000 250 200 15 PP'!L67)</f>
        <v>3.1946951300000002E-7</v>
      </c>
      <c r="U67">
        <f>ABS('2000 250 200 15 PP'!L67-'2000 250 200 15 PP'!M67)</f>
        <v>2.14850834E-7</v>
      </c>
      <c r="V67">
        <f>ABS('2000 250 200 15 PP'!E67-2*'2000 250 200 15 PP'!F67+'2000 250 200 15 PP'!G67)</f>
        <v>1.8570796199999989E-6</v>
      </c>
      <c r="W67">
        <f>ABS('2000 250 200 15 PP'!F67-2*'2000 250 200 15 PP'!G67+'2000 250 200 15 PP'!H67)</f>
        <v>1.4902636199999997E-6</v>
      </c>
      <c r="X67">
        <f>ABS('2000 250 200 15 PP'!G67-2*'2000 250 200 15 PP'!H67+'2000 250 200 15 PP'!I67)</f>
        <v>9.4755718999999954E-7</v>
      </c>
      <c r="Y67">
        <f>ABS('2000 250 200 15 PP'!H67-2*'2000 250 200 15 PP'!I67+'2000 250 200 15 PP'!J67)</f>
        <v>5.4603028000000051E-7</v>
      </c>
      <c r="Z67">
        <f>ABS('2000 250 200 15 PP'!I67-2*'2000 250 200 15 PP'!J67+'2000 250 200 15 PP'!K67)</f>
        <v>3.0653344999999995E-7</v>
      </c>
      <c r="AA67">
        <f>ABS('2000 250 200 15 PP'!J67-2*'2000 250 200 15 PP'!K67+'2000 250 200 15 PP'!L67)</f>
        <v>1.7541922699999991E-7</v>
      </c>
      <c r="AB67">
        <f>ABS('2000 250 200 15 PP'!K67-2*'2000 250 200 15 PP'!L67+'2000 250 200 15 PP'!M67)</f>
        <v>1.0461867900000002E-7</v>
      </c>
      <c r="AC67">
        <f>ABS('2000 250 200 15 PP'!E67-3*'2000 250 200 15 PP'!F67+3*'2000 250 200 15 PP'!G67-'2000 250 200 15 PP'!H67)</f>
        <v>3.6681600000000005E-7</v>
      </c>
      <c r="AD67">
        <f>ABS('2000 250 200 15 PP'!F67-3*'2000 250 200 15 PP'!G67+3*'2000 250 200 15 PP'!H67-'2000 250 200 15 PP'!I67)</f>
        <v>5.427064299999993E-7</v>
      </c>
      <c r="AE67">
        <f>ABS('2000 250 200 15 PP'!G67-3*'2000 250 200 15 PP'!H67+3*'2000 250 200 15 PP'!I67-'2000 250 200 15 PP'!J67)</f>
        <v>4.0152690999999945E-7</v>
      </c>
      <c r="AF67">
        <f>ABS('2000 250 200 15 PP'!H67-3*'2000 250 200 15 PP'!I67+3*'2000 250 200 15 PP'!J67-'2000 250 200 15 PP'!K67)</f>
        <v>2.3949682999999972E-7</v>
      </c>
      <c r="AG67">
        <f>ABS('2000 250 200 15 PP'!I67-3*'2000 250 200 15 PP'!J67+3*'2000 250 200 15 PP'!K67-'2000 250 200 15 PP'!L67)</f>
        <v>1.3111422300000046E-7</v>
      </c>
      <c r="AH67">
        <f>ABS('2000 250 200 15 PP'!J67-3*'2000 250 200 15 PP'!K67+3*'2000 250 200 15 PP'!L67-'2000 250 200 15 PP'!M67)</f>
        <v>7.080054799999979E-8</v>
      </c>
      <c r="AI67">
        <f>ABS('2000 250 200 15 PP'!E67-4*'2000 250 200 15 PP'!F67+6*'2000 250 200 15 PP'!G67-4*'2000 250 200 15 PP'!H67+'2000 250 200 15 PP'!I67)</f>
        <v>1.7589042999999925E-7</v>
      </c>
      <c r="AJ67">
        <f>ABS('2000 250 200 15 PP'!F67-4*'2000 250 200 15 PP'!G67+6*'2000 250 200 15 PP'!H67-4*'2000 250 200 15 PP'!I67+'2000 250 200 15 PP'!J67)</f>
        <v>1.4117952000000112E-7</v>
      </c>
      <c r="AK67">
        <f>ABS('2000 250 200 15 PP'!G67-4*'2000 250 200 15 PP'!H67+6*'2000 250 200 15 PP'!I67-4*'2000 250 200 15 PP'!J67+'2000 250 200 15 PP'!K67)</f>
        <v>1.6203007999999847E-7</v>
      </c>
      <c r="AL67">
        <f>ABS('2000 250 200 15 PP'!H67-4*'2000 250 200 15 PP'!I67+6*'2000 250 200 15 PP'!J67-4*'2000 250 200 15 PP'!K67+'2000 250 200 15 PP'!L67)</f>
        <v>1.0838260699999968E-7</v>
      </c>
      <c r="AM67">
        <f>ABS('2000 250 200 15 PP'!I67-4*'2000 250 200 15 PP'!J67+6*'2000 250 200 15 PP'!K67-4*'2000 250 200 15 PP'!L67+'2000 250 200 15 PP'!M67)</f>
        <v>6.0313674999999714E-8</v>
      </c>
      <c r="AN67">
        <f>ABS('2000 250 200 15 PP'!E67-5*'2000 250 200 15 PP'!F67+10*'2000 250 200 15 PP'!G67-10*'2000 250 200 15 PP'!H67+5*'2000 250 200 15 PP'!I67-'2000 250 200 15 PP'!J67)</f>
        <v>3.1706995000000079E-7</v>
      </c>
      <c r="AO67">
        <f>ABS('2000 250 200 15 PP'!F67-5*'2000 250 200 15 PP'!G67+10*'2000 250 200 15 PP'!H67-10*'2000 250 200 15 PP'!I67+5*'2000 250 200 15 PP'!J67-'2000 250 200 15 PP'!K67)</f>
        <v>2.0850559999995233E-8</v>
      </c>
      <c r="AP67">
        <f>ABS('2000 250 200 15 PP'!G67-5*'2000 250 200 15 PP'!H67+10*'2000 250 200 15 PP'!I67-10*'2000 250 200 15 PP'!J67+5*'2000 250 200 15 PP'!K67-'2000 250 200 15 PP'!L67)</f>
        <v>5.3647472999993699E-8</v>
      </c>
      <c r="AQ67">
        <f>ABS('2000 250 200 15 PP'!H67-5*'2000 250 200 15 PP'!I67+10*'2000 250 200 15 PP'!J67-10*'2000 250 200 15 PP'!K67+5*'2000 250 200 15 PP'!L67-'2000 250 200 15 PP'!M67)</f>
        <v>4.8068932000001347E-8</v>
      </c>
      <c r="AR67">
        <f>ABS('2000 250 200 15 PP'!E67-6*'2000 250 200 15 PP'!F67+15*'2000 250 200 15 PP'!G67-20*'2000 250 200 15 PP'!H67+15*I67-6*'2000 250 200 15 PP'!J67+'2000 250 200 15 PP'!K67)</f>
        <v>2.9621939000001445E-7</v>
      </c>
      <c r="AS67">
        <f>ABS('2000 250 200 15 PP'!F67-6*'2000 250 200 15 PP'!G67+15*'2000 250 200 15 PP'!H67-20*'2000 250 200 15 PP'!I67+15*J67-6*'2000 250 200 15 PP'!K67+'2000 250 200 15 PP'!L67)</f>
        <v>7.4498032999995709E-8</v>
      </c>
      <c r="AT67">
        <f>ABS('2000 250 200 15 PP'!G67-6*'2000 250 200 15 PP'!H67+15*'2000 250 200 15 PP'!I67-20*'2000 250 200 15 PP'!J67+15*K67-6*'2000 250 200 15 PP'!L67+'2000 250 200 15 PP'!M67)</f>
        <v>5.578540999997329E-9</v>
      </c>
      <c r="AU67">
        <f>ABS('2000 250 200 15 PP'!E67-7*'2000 250 200 15 PP'!F67+21*'2000 250 200 15 PP'!G67-35*'2000 250 200 15 PP'!H67+35*'2000 250 200 15 PP'!I67-21*'2000 250 200 15 PP'!J67+7*'2000 250 200 15 PP'!K67-'2000 250 200 15 PP'!L67)</f>
        <v>2.217213570000018E-7</v>
      </c>
      <c r="AV67">
        <f>ABS('2000 250 200 15 PP'!F67-7*'2000 250 200 15 PP'!G67+21*'2000 250 200 15 PP'!H67-35*'2000 250 200 15 PP'!I67+35*'2000 250 200 15 PP'!J67-21*'2000 250 200 15 PP'!K67+7*'2000 250 200 15 PP'!L67-'2000 250 200 15 PP'!M67)</f>
        <v>8.0076573999999708E-8</v>
      </c>
      <c r="AW67">
        <f>ABS('2000 250 200 15 PP'!E67-8*'2000 250 200 15 PP'!F67+28*'2000 250 200 15 PP'!G67-56*'2000 250 200 15 PP'!H67+70*'2000 250 200 15 PP'!I67-56*'2000 250 200 15 PP'!J67+28*'2000 250 200 15 PP'!K67-8*'2000 250 200 15 PP'!L67+'2000 250 200 15 PP'!M67)</f>
        <v>1.4164478299998865E-7</v>
      </c>
      <c r="AX67">
        <f t="shared" ref="AX67:BE82" si="53">N67/(E67+F67)</f>
        <v>0.2215965224073857</v>
      </c>
      <c r="AY67">
        <f t="shared" si="53"/>
        <v>0.23606827500180808</v>
      </c>
      <c r="AZ67">
        <f t="shared" si="53"/>
        <v>0.23055293801775201</v>
      </c>
      <c r="BA67">
        <f t="shared" si="53"/>
        <v>0.21347778164093342</v>
      </c>
      <c r="BB67">
        <f t="shared" si="53"/>
        <v>0.19250911700840639</v>
      </c>
      <c r="BC67">
        <f t="shared" si="53"/>
        <v>0.1726321507204987</v>
      </c>
      <c r="BD67">
        <f t="shared" si="53"/>
        <v>0.15565914804777295</v>
      </c>
      <c r="BE67">
        <f t="shared" si="53"/>
        <v>0.14153122529018333</v>
      </c>
      <c r="BF67">
        <f t="shared" ref="BF67:BL82" si="54">V67/(E67+F67+G67)</f>
        <v>5.8792582028476176E-2</v>
      </c>
      <c r="BG67">
        <f t="shared" si="54"/>
        <v>7.5022071540919125E-2</v>
      </c>
      <c r="BH67">
        <f t="shared" si="54"/>
        <v>7.619101376656999E-2</v>
      </c>
      <c r="BI67">
        <f t="shared" si="54"/>
        <v>6.8315986278531748E-2</v>
      </c>
      <c r="BJ67">
        <f t="shared" si="54"/>
        <v>5.7307190782479624E-2</v>
      </c>
      <c r="BK67">
        <f t="shared" si="54"/>
        <v>4.6989320950979616E-2</v>
      </c>
      <c r="BL67">
        <f t="shared" si="54"/>
        <v>3.8690867573667208E-2</v>
      </c>
      <c r="BM67">
        <f t="shared" ref="BM67:BR82" si="55">AC67/(E67+F67+G67+H67)</f>
        <v>1.0357161737284768E-2</v>
      </c>
      <c r="BN67">
        <f t="shared" si="55"/>
        <v>2.4285900105905148E-2</v>
      </c>
      <c r="BO67">
        <f t="shared" si="55"/>
        <v>2.8441973553759083E-2</v>
      </c>
      <c r="BP67">
        <f t="shared" si="55"/>
        <v>2.6092862790577542E-2</v>
      </c>
      <c r="BQ67">
        <f t="shared" si="55"/>
        <v>2.1095055215632371E-2</v>
      </c>
      <c r="BR67">
        <f t="shared" si="55"/>
        <v>1.6146925779578897E-2</v>
      </c>
      <c r="BS67">
        <f t="shared" ref="BS67:BW82" si="56">AI67/(E67+F67+G67+H67+I67)</f>
        <v>4.6410454373815684E-3</v>
      </c>
      <c r="BT67">
        <f t="shared" si="56"/>
        <v>5.8757789752124888E-3</v>
      </c>
      <c r="BU67">
        <f t="shared" si="56"/>
        <v>1.0587900736284557E-2</v>
      </c>
      <c r="BV67">
        <f t="shared" si="56"/>
        <v>1.078961909349423E-2</v>
      </c>
      <c r="BW67">
        <f t="shared" si="56"/>
        <v>8.7831209553077497E-3</v>
      </c>
      <c r="BX67">
        <f t="shared" ref="BX67:CA82" si="57">AN67/(E67+F67+G67+H67+I67+J67)</f>
        <v>8.0109260245711487E-3</v>
      </c>
      <c r="BY67">
        <f t="shared" si="57"/>
        <v>8.2696709942786434E-4</v>
      </c>
      <c r="BZ67">
        <f t="shared" si="57"/>
        <v>3.3177629892149653E-3</v>
      </c>
      <c r="CA67">
        <f t="shared" si="57"/>
        <v>4.4938182435924501E-3</v>
      </c>
      <c r="CB67">
        <f t="shared" ref="CB67:CD82" si="58">AR67/(E67+F67+G67+H67+I67+J67+K67)</f>
        <v>7.2664047939948609E-3</v>
      </c>
      <c r="CC67">
        <f t="shared" si="58"/>
        <v>2.8565485230282704E-3</v>
      </c>
      <c r="CD67">
        <f t="shared" si="58"/>
        <v>3.3163416751888145E-4</v>
      </c>
      <c r="CE67">
        <f t="shared" ref="CE67:CF86" si="59">AU67/(E67+F67+G67+H67+I67+J67+K67+L67)</f>
        <v>5.3257367456662633E-3</v>
      </c>
      <c r="CF67">
        <f t="shared" si="59"/>
        <v>2.9956071152123006E-3</v>
      </c>
      <c r="CG67">
        <f t="shared" ref="CG67:CG86" si="60">AW67/(E67+F67+G67+H67+I67+J67+K67+L67+M67)</f>
        <v>3.3498711760595505E-3</v>
      </c>
      <c r="CH67" s="7">
        <v>250</v>
      </c>
      <c r="CI67" s="8">
        <v>250</v>
      </c>
      <c r="CJ67" s="8">
        <v>240</v>
      </c>
      <c r="CK67" s="8">
        <f t="shared" ref="CK67:CK86" si="61">CI67/CH67</f>
        <v>1</v>
      </c>
      <c r="CL67" s="8">
        <f t="shared" ref="CL67:CL86" si="62">CH67/CI67</f>
        <v>1</v>
      </c>
      <c r="CM67">
        <f t="shared" ref="CM67:CM86" si="63">(CI67-CJ67)/CH67</f>
        <v>0.04</v>
      </c>
      <c r="CN67">
        <f t="shared" si="24"/>
        <v>375</v>
      </c>
      <c r="CO67">
        <f t="shared" si="50"/>
        <v>500</v>
      </c>
      <c r="CP67">
        <f t="shared" si="50"/>
        <v>625</v>
      </c>
      <c r="CQ67">
        <f t="shared" si="50"/>
        <v>750</v>
      </c>
      <c r="CR67">
        <f t="shared" si="50"/>
        <v>875</v>
      </c>
      <c r="CS67">
        <f t="shared" si="50"/>
        <v>1000</v>
      </c>
      <c r="CT67">
        <f t="shared" si="50"/>
        <v>1125</v>
      </c>
      <c r="CU67">
        <f t="shared" si="50"/>
        <v>1250</v>
      </c>
      <c r="CV67">
        <f t="shared" si="42"/>
        <v>1.5</v>
      </c>
      <c r="CW67">
        <f t="shared" si="42"/>
        <v>2</v>
      </c>
      <c r="CX67">
        <f t="shared" si="42"/>
        <v>2.5</v>
      </c>
      <c r="CY67">
        <f t="shared" si="42"/>
        <v>3</v>
      </c>
      <c r="CZ67">
        <f t="shared" si="42"/>
        <v>3.5</v>
      </c>
      <c r="DA67">
        <f t="shared" si="42"/>
        <v>4</v>
      </c>
      <c r="DB67">
        <f t="shared" si="42"/>
        <v>4.5</v>
      </c>
      <c r="DC67">
        <f t="shared" si="42"/>
        <v>5</v>
      </c>
      <c r="DD67" s="11">
        <f t="shared" si="43"/>
        <v>2.6666666666666668E-2</v>
      </c>
      <c r="DE67" s="11">
        <f t="shared" si="43"/>
        <v>0.02</v>
      </c>
      <c r="DF67" s="11">
        <f t="shared" si="43"/>
        <v>1.6E-2</v>
      </c>
      <c r="DG67" s="11">
        <f t="shared" si="43"/>
        <v>1.3333333333333334E-2</v>
      </c>
      <c r="DH67" s="11">
        <f t="shared" si="43"/>
        <v>1.1428571428571429E-2</v>
      </c>
      <c r="DI67" s="11">
        <f t="shared" si="43"/>
        <v>0.01</v>
      </c>
      <c r="DJ67" s="11">
        <f t="shared" si="43"/>
        <v>8.8888888888888889E-3</v>
      </c>
      <c r="DK67" s="11">
        <f t="shared" si="43"/>
        <v>8.0000000000000002E-3</v>
      </c>
      <c r="DL67">
        <f t="shared" ref="DL67:DL86" si="64">CI67-CJ67</f>
        <v>10</v>
      </c>
      <c r="DM67">
        <f>ABS('2000 250 200 15 PP'!E67+'2000 250 200 15 PP'!F67)</f>
        <v>2.5462280899999998E-5</v>
      </c>
      <c r="DN67">
        <f>ABS('2000 250 200 15 PP'!F67+'2000 250 200 15 PP'!G67)</f>
        <v>1.6034654719999999E-5</v>
      </c>
      <c r="DO67">
        <f>ABS('2000 250 200 15 PP'!G67+'2000 250 200 15 PP'!H67)</f>
        <v>9.9543717800000013E-6</v>
      </c>
      <c r="DP67">
        <f>ABS('2000 250 200 15 PP'!H67+'2000 250 200 15 PP'!I67)</f>
        <v>6.3119096499999997E-6</v>
      </c>
      <c r="DQ67">
        <f>ABS('2000 250 200 15 PP'!I67+'2000 250 200 15 PP'!J67)</f>
        <v>4.1630349899999999E-6</v>
      </c>
      <c r="DR67">
        <f>ABS('2000 250 200 15 PP'!J67+'2000 250 200 15 PP'!K67)</f>
        <v>2.86672406E-6</v>
      </c>
      <c r="DS67">
        <f>ABS('2000 250 200 15 PP'!K67+'2000 250 200 15 PP'!L67)</f>
        <v>2.0523658070000002E-6</v>
      </c>
      <c r="DT67">
        <f>ABS('2000 250 200 15 PP'!L67+'2000 250 200 15 PP'!M67)</f>
        <v>1.5180454600000001E-6</v>
      </c>
    </row>
    <row r="68" spans="1:124">
      <c r="A68">
        <f>'2000 250 200 15'!A69</f>
        <v>65</v>
      </c>
      <c r="B68">
        <f t="shared" si="51"/>
        <v>-650</v>
      </c>
      <c r="C68">
        <f>'2000 250 200 15'!B69</f>
        <v>1.825</v>
      </c>
      <c r="D68">
        <f t="shared" si="52"/>
        <v>0.2612628687924935</v>
      </c>
      <c r="E68">
        <f>ABS('2000 250 200 15'!C202)</f>
        <v>1.38174992E-5</v>
      </c>
      <c r="F68">
        <f>ABS('2000 250 200 15'!C335)</f>
        <v>9.1377393499999996E-6</v>
      </c>
      <c r="G68">
        <f>ABS('2000 250 200 15'!C468)</f>
        <v>5.8235159800000002E-6</v>
      </c>
      <c r="H68">
        <f>ABS('2000 250 200 15'!C601)</f>
        <v>3.71515031E-6</v>
      </c>
      <c r="I68">
        <f>ABS('2000 250 200 15'!C734)</f>
        <v>2.4333991299999999E-6</v>
      </c>
      <c r="J68">
        <f>ABS('2000 250 200 15'!C867)</f>
        <v>1.6551738600000001E-6</v>
      </c>
      <c r="K68">
        <f>ABS('2000 250 200 15'!C1000)</f>
        <v>1.1698355799999999E-6</v>
      </c>
      <c r="L68">
        <f>ABS('2000 250 200 15'!C1133)</f>
        <v>8.5530954900000001E-7</v>
      </c>
      <c r="M68">
        <f>ABS('2000 250 200 15'!C1266)</f>
        <v>6.43487724E-7</v>
      </c>
      <c r="N68">
        <f>ABS('2000 250 200 15 PP'!E68-'2000 250 200 15 PP'!F68)</f>
        <v>4.6797598500000003E-6</v>
      </c>
      <c r="O68">
        <f>ABS('2000 250 200 15 PP'!F68-'2000 250 200 15 PP'!G68)</f>
        <v>3.3142233699999994E-6</v>
      </c>
      <c r="P68">
        <f>ABS('2000 250 200 15 PP'!G68-'2000 250 200 15 PP'!H68)</f>
        <v>2.1083656700000002E-6</v>
      </c>
      <c r="Q68">
        <f>ABS('2000 250 200 15 PP'!H68-'2000 250 200 15 PP'!I68)</f>
        <v>1.2817511800000001E-6</v>
      </c>
      <c r="R68">
        <f>ABS('2000 250 200 15 PP'!I68-'2000 250 200 15 PP'!J68)</f>
        <v>7.7822526999999978E-7</v>
      </c>
      <c r="S68">
        <f>ABS('2000 250 200 15 PP'!J68-'2000 250 200 15 PP'!K68)</f>
        <v>4.853382800000002E-7</v>
      </c>
      <c r="T68">
        <f>ABS('2000 250 200 15 PP'!K68-'2000 250 200 15 PP'!L68)</f>
        <v>3.1452603099999989E-7</v>
      </c>
      <c r="U68">
        <f>ABS('2000 250 200 15 PP'!L68-'2000 250 200 15 PP'!M68)</f>
        <v>2.11821825E-7</v>
      </c>
      <c r="V68">
        <f>ABS('2000 250 200 15 PP'!E68-2*'2000 250 200 15 PP'!F68+'2000 250 200 15 PP'!G68)</f>
        <v>1.3655364800000009E-6</v>
      </c>
      <c r="W68">
        <f>ABS('2000 250 200 15 PP'!F68-2*'2000 250 200 15 PP'!G68+'2000 250 200 15 PP'!H68)</f>
        <v>1.2058576999999992E-6</v>
      </c>
      <c r="X68">
        <f>ABS('2000 250 200 15 PP'!G68-2*'2000 250 200 15 PP'!H68+'2000 250 200 15 PP'!I68)</f>
        <v>8.266144900000001E-7</v>
      </c>
      <c r="Y68">
        <f>ABS('2000 250 200 15 PP'!H68-2*'2000 250 200 15 PP'!I68+'2000 250 200 15 PP'!J68)</f>
        <v>5.0352591000000031E-7</v>
      </c>
      <c r="Z68">
        <f>ABS('2000 250 200 15 PP'!I68-2*'2000 250 200 15 PP'!J68+'2000 250 200 15 PP'!K68)</f>
        <v>2.9288698999999959E-7</v>
      </c>
      <c r="AA68">
        <f>ABS('2000 250 200 15 PP'!J68-2*'2000 250 200 15 PP'!K68+'2000 250 200 15 PP'!L68)</f>
        <v>1.708122490000003E-7</v>
      </c>
      <c r="AB68">
        <f>ABS('2000 250 200 15 PP'!K68-2*'2000 250 200 15 PP'!L68+'2000 250 200 15 PP'!M68)</f>
        <v>1.0270420599999989E-7</v>
      </c>
      <c r="AC68">
        <f>ABS('2000 250 200 15 PP'!E68-3*'2000 250 200 15 PP'!F68+3*'2000 250 200 15 PP'!G68-'2000 250 200 15 PP'!H68)</f>
        <v>1.5967878000000173E-7</v>
      </c>
      <c r="AD68">
        <f>ABS('2000 250 200 15 PP'!F68-3*'2000 250 200 15 PP'!G68+3*'2000 250 200 15 PP'!H68-'2000 250 200 15 PP'!I68)</f>
        <v>3.7924320999999994E-7</v>
      </c>
      <c r="AE68">
        <f>ABS('2000 250 200 15 PP'!G68-3*'2000 250 200 15 PP'!H68+3*'2000 250 200 15 PP'!I68-'2000 250 200 15 PP'!J68)</f>
        <v>3.2308857999999937E-7</v>
      </c>
      <c r="AF68">
        <f>ABS('2000 250 200 15 PP'!H68-3*'2000 250 200 15 PP'!I68+3*'2000 250 200 15 PP'!J68-'2000 250 200 15 PP'!K68)</f>
        <v>2.1063892000000009E-7</v>
      </c>
      <c r="AG68">
        <f>ABS('2000 250 200 15 PP'!I68-3*'2000 250 200 15 PP'!J68+3*'2000 250 200 15 PP'!K68-'2000 250 200 15 PP'!L68)</f>
        <v>1.2207474099999929E-7</v>
      </c>
      <c r="AH68">
        <f>ABS('2000 250 200 15 PP'!J68-3*'2000 250 200 15 PP'!K68+3*'2000 250 200 15 PP'!L68-'2000 250 200 15 PP'!M68)</f>
        <v>6.8108043000000729E-8</v>
      </c>
      <c r="AI68">
        <f>ABS('2000 250 200 15 PP'!E68-4*'2000 250 200 15 PP'!F68+6*'2000 250 200 15 PP'!G68-4*'2000 250 200 15 PP'!H68+'2000 250 200 15 PP'!I68)</f>
        <v>2.1956442999999568E-7</v>
      </c>
      <c r="AJ68">
        <f>ABS('2000 250 200 15 PP'!F68-4*'2000 250 200 15 PP'!G68+6*'2000 250 200 15 PP'!H68-4*'2000 250 200 15 PP'!I68+'2000 250 200 15 PP'!J68)</f>
        <v>5.6154630000001003E-8</v>
      </c>
      <c r="AK68">
        <f>ABS('2000 250 200 15 PP'!G68-4*'2000 250 200 15 PP'!H68+6*'2000 250 200 15 PP'!I68-4*'2000 250 200 15 PP'!J68+'2000 250 200 15 PP'!K68)</f>
        <v>1.1244965999999991E-7</v>
      </c>
      <c r="AL68">
        <f>ABS('2000 250 200 15 PP'!H68-4*'2000 250 200 15 PP'!I68+6*'2000 250 200 15 PP'!J68-4*'2000 250 200 15 PP'!K68+'2000 250 200 15 PP'!L68)</f>
        <v>8.8564179000001018E-8</v>
      </c>
      <c r="AM68">
        <f>ABS('2000 250 200 15 PP'!I68-4*'2000 250 200 15 PP'!J68+6*'2000 250 200 15 PP'!K68-4*'2000 250 200 15 PP'!L68+'2000 250 200 15 PP'!M68)</f>
        <v>5.3966697999998874E-8</v>
      </c>
      <c r="AN68">
        <f>ABS('2000 250 200 15 PP'!E68-5*'2000 250 200 15 PP'!F68+10*'2000 250 200 15 PP'!G68-10*'2000 250 200 15 PP'!H68+5*'2000 250 200 15 PP'!I68-'2000 250 200 15 PP'!J68)</f>
        <v>2.7571905999999033E-7</v>
      </c>
      <c r="AO68">
        <f>ABS('2000 250 200 15 PP'!F68-5*'2000 250 200 15 PP'!G68+10*'2000 250 200 15 PP'!H68-10*'2000 250 200 15 PP'!I68+5*'2000 250 200 15 PP'!J68-'2000 250 200 15 PP'!K68)</f>
        <v>5.6295030000001236E-8</v>
      </c>
      <c r="AP68">
        <f>ABS('2000 250 200 15 PP'!G68-5*'2000 250 200 15 PP'!H68+10*'2000 250 200 15 PP'!I68-10*'2000 250 200 15 PP'!J68+5*'2000 250 200 15 PP'!K68-'2000 250 200 15 PP'!L68)</f>
        <v>2.3885480999999103E-8</v>
      </c>
      <c r="AQ68">
        <f>ABS('2000 250 200 15 PP'!H68-5*'2000 250 200 15 PP'!I68+10*'2000 250 200 15 PP'!J68-10*'2000 250 200 15 PP'!K68+5*'2000 250 200 15 PP'!L68-'2000 250 200 15 PP'!M68)</f>
        <v>3.4597481000000767E-8</v>
      </c>
      <c r="AR68">
        <f>ABS('2000 250 200 15 PP'!E68-6*'2000 250 200 15 PP'!F68+15*'2000 250 200 15 PP'!G68-20*'2000 250 200 15 PP'!H68+15*I68-6*'2000 250 200 15 PP'!J68+'2000 250 200 15 PP'!K68)</f>
        <v>2.1942402999999947E-7</v>
      </c>
      <c r="AS68">
        <f>ABS('2000 250 200 15 PP'!F68-6*'2000 250 200 15 PP'!G68+15*'2000 250 200 15 PP'!H68-20*'2000 250 200 15 PP'!I68+15*J68-6*'2000 250 200 15 PP'!K68+'2000 250 200 15 PP'!L68)</f>
        <v>8.0180510999996315E-8</v>
      </c>
      <c r="AT68">
        <f>ABS('2000 250 200 15 PP'!G68-6*'2000 250 200 15 PP'!H68+15*'2000 250 200 15 PP'!I68-20*'2000 250 200 15 PP'!J68+15*K68-6*'2000 250 200 15 PP'!L68+'2000 250 200 15 PP'!M68)</f>
        <v>1.0712000000004947E-8</v>
      </c>
      <c r="AU68">
        <f>ABS('2000 250 200 15 PP'!E68-7*'2000 250 200 15 PP'!F68+21*'2000 250 200 15 PP'!G68-35*'2000 250 200 15 PP'!H68+35*'2000 250 200 15 PP'!I68-21*'2000 250 200 15 PP'!J68+7*'2000 250 200 15 PP'!K68-'2000 250 200 15 PP'!L68)</f>
        <v>1.3924351899998346E-7</v>
      </c>
      <c r="AV68">
        <f>ABS('2000 250 200 15 PP'!F68-7*'2000 250 200 15 PP'!G68+21*'2000 250 200 15 PP'!H68-35*'2000 250 200 15 PP'!I68+35*'2000 250 200 15 PP'!J68-21*'2000 250 200 15 PP'!K68+7*'2000 250 200 15 PP'!L68-'2000 250 200 15 PP'!M68)</f>
        <v>6.9468510999994863E-8</v>
      </c>
      <c r="AW68">
        <f>ABS('2000 250 200 15 PP'!E68-8*'2000 250 200 15 PP'!F68+28*'2000 250 200 15 PP'!G68-56*'2000 250 200 15 PP'!H68+70*'2000 250 200 15 PP'!I68-56*'2000 250 200 15 PP'!J68+28*'2000 250 200 15 PP'!K68-8*'2000 250 200 15 PP'!L68+'2000 250 200 15 PP'!M68)</f>
        <v>6.9775008000000348E-8</v>
      </c>
      <c r="AX68">
        <f t="shared" si="53"/>
        <v>0.20386457059928922</v>
      </c>
      <c r="AY68">
        <f t="shared" si="53"/>
        <v>0.22152040700451034</v>
      </c>
      <c r="AZ68">
        <f t="shared" si="53"/>
        <v>0.22103359168884398</v>
      </c>
      <c r="BA68">
        <f t="shared" si="53"/>
        <v>0.20846399504595997</v>
      </c>
      <c r="BB68">
        <f t="shared" si="53"/>
        <v>0.19034153772071949</v>
      </c>
      <c r="BC68">
        <f t="shared" si="53"/>
        <v>0.17180058697432182</v>
      </c>
      <c r="BD68">
        <f t="shared" si="53"/>
        <v>0.15531036590711414</v>
      </c>
      <c r="BE68">
        <f t="shared" si="53"/>
        <v>0.14132786922944982</v>
      </c>
      <c r="BF68">
        <f t="shared" si="54"/>
        <v>4.7449464102990183E-2</v>
      </c>
      <c r="BG68">
        <f t="shared" si="54"/>
        <v>6.456583366434096E-2</v>
      </c>
      <c r="BH68">
        <f t="shared" si="54"/>
        <v>6.9045270051656643E-2</v>
      </c>
      <c r="BI68">
        <f t="shared" si="54"/>
        <v>6.4523803656646853E-2</v>
      </c>
      <c r="BJ68">
        <f t="shared" si="54"/>
        <v>5.5698789111017971E-2</v>
      </c>
      <c r="BK68">
        <f t="shared" si="54"/>
        <v>4.6412348905227004E-2</v>
      </c>
      <c r="BL68">
        <f t="shared" si="54"/>
        <v>3.8485700977765748E-2</v>
      </c>
      <c r="BM68">
        <f t="shared" si="55"/>
        <v>4.9141148404988596E-3</v>
      </c>
      <c r="BN68">
        <f t="shared" si="55"/>
        <v>1.7965263730859219E-2</v>
      </c>
      <c r="BO68">
        <f t="shared" si="55"/>
        <v>2.3709026704637082E-2</v>
      </c>
      <c r="BP68">
        <f t="shared" si="55"/>
        <v>2.3473286665501893E-2</v>
      </c>
      <c r="BQ68">
        <f t="shared" si="55"/>
        <v>1.9967348612396713E-2</v>
      </c>
      <c r="BR68">
        <f t="shared" si="55"/>
        <v>1.5751870405128522E-2</v>
      </c>
      <c r="BS68">
        <f t="shared" si="56"/>
        <v>6.2863263133216768E-3</v>
      </c>
      <c r="BT68">
        <f t="shared" si="56"/>
        <v>2.4667112986435959E-3</v>
      </c>
      <c r="BU68">
        <f t="shared" si="56"/>
        <v>7.5994519906078199E-3</v>
      </c>
      <c r="BV68">
        <f t="shared" si="56"/>
        <v>9.0106180217748265E-3</v>
      </c>
      <c r="BW68">
        <f t="shared" si="56"/>
        <v>7.9865404804716229E-3</v>
      </c>
      <c r="BX68">
        <f t="shared" si="57"/>
        <v>7.5369159323014148E-3</v>
      </c>
      <c r="BY68">
        <f t="shared" si="57"/>
        <v>2.3520144967944267E-3</v>
      </c>
      <c r="BZ68">
        <f t="shared" si="57"/>
        <v>1.525996319529767E-3</v>
      </c>
      <c r="CA68">
        <f t="shared" si="57"/>
        <v>3.303695987276911E-3</v>
      </c>
      <c r="CB68">
        <f t="shared" si="58"/>
        <v>5.8122009005646107E-3</v>
      </c>
      <c r="CC68">
        <f t="shared" si="58"/>
        <v>3.2343731632597018E-3</v>
      </c>
      <c r="CD68">
        <f t="shared" si="58"/>
        <v>6.5734438222011951E-4</v>
      </c>
      <c r="CE68">
        <f t="shared" si="59"/>
        <v>3.6066327923854665E-3</v>
      </c>
      <c r="CF68">
        <f t="shared" si="59"/>
        <v>2.73136636715663E-3</v>
      </c>
      <c r="CG68">
        <f t="shared" si="60"/>
        <v>1.7776569066673697E-3</v>
      </c>
      <c r="CH68" s="7">
        <v>250</v>
      </c>
      <c r="CI68" s="8">
        <v>250</v>
      </c>
      <c r="CJ68" s="8">
        <v>240</v>
      </c>
      <c r="CK68" s="8">
        <f t="shared" si="61"/>
        <v>1</v>
      </c>
      <c r="CL68" s="8">
        <f t="shared" si="62"/>
        <v>1</v>
      </c>
      <c r="CM68">
        <f t="shared" si="63"/>
        <v>0.04</v>
      </c>
      <c r="CN68">
        <f t="shared" ref="CN68:CN86" si="65">500-125</f>
        <v>375</v>
      </c>
      <c r="CO68">
        <f t="shared" ref="CO68:CU83" si="66">CN68+125</f>
        <v>500</v>
      </c>
      <c r="CP68">
        <f t="shared" si="66"/>
        <v>625</v>
      </c>
      <c r="CQ68">
        <f t="shared" si="66"/>
        <v>750</v>
      </c>
      <c r="CR68">
        <f t="shared" si="66"/>
        <v>875</v>
      </c>
      <c r="CS68">
        <f t="shared" si="66"/>
        <v>1000</v>
      </c>
      <c r="CT68">
        <f t="shared" si="66"/>
        <v>1125</v>
      </c>
      <c r="CU68">
        <f t="shared" si="66"/>
        <v>1250</v>
      </c>
      <c r="CV68">
        <f t="shared" si="42"/>
        <v>1.5</v>
      </c>
      <c r="CW68">
        <f t="shared" si="42"/>
        <v>2</v>
      </c>
      <c r="CX68">
        <f t="shared" si="42"/>
        <v>2.5</v>
      </c>
      <c r="CY68">
        <f t="shared" si="42"/>
        <v>3</v>
      </c>
      <c r="CZ68">
        <f t="shared" si="42"/>
        <v>3.5</v>
      </c>
      <c r="DA68">
        <f t="shared" si="42"/>
        <v>4</v>
      </c>
      <c r="DB68">
        <f t="shared" si="42"/>
        <v>4.5</v>
      </c>
      <c r="DC68">
        <f t="shared" si="42"/>
        <v>5</v>
      </c>
      <c r="DD68" s="11">
        <f t="shared" si="43"/>
        <v>2.6666666666666668E-2</v>
      </c>
      <c r="DE68" s="11">
        <f t="shared" si="43"/>
        <v>0.02</v>
      </c>
      <c r="DF68" s="11">
        <f t="shared" si="43"/>
        <v>1.6E-2</v>
      </c>
      <c r="DG68" s="11">
        <f t="shared" si="43"/>
        <v>1.3333333333333334E-2</v>
      </c>
      <c r="DH68" s="11">
        <f t="shared" si="43"/>
        <v>1.1428571428571429E-2</v>
      </c>
      <c r="DI68" s="11">
        <f t="shared" si="43"/>
        <v>0.01</v>
      </c>
      <c r="DJ68" s="11">
        <f t="shared" si="43"/>
        <v>8.8888888888888889E-3</v>
      </c>
      <c r="DK68" s="11">
        <f t="shared" si="43"/>
        <v>8.0000000000000002E-3</v>
      </c>
      <c r="DL68">
        <f t="shared" si="64"/>
        <v>10</v>
      </c>
      <c r="DM68">
        <f>ABS('2000 250 200 15 PP'!E68+'2000 250 200 15 PP'!F68)</f>
        <v>2.2955238549999998E-5</v>
      </c>
      <c r="DN68">
        <f>ABS('2000 250 200 15 PP'!F68+'2000 250 200 15 PP'!G68)</f>
        <v>1.496125533E-5</v>
      </c>
      <c r="DO68">
        <f>ABS('2000 250 200 15 PP'!G68+'2000 250 200 15 PP'!H68)</f>
        <v>9.5386662899999993E-6</v>
      </c>
      <c r="DP68">
        <f>ABS('2000 250 200 15 PP'!H68+'2000 250 200 15 PP'!I68)</f>
        <v>6.1485494400000003E-6</v>
      </c>
      <c r="DQ68">
        <f>ABS('2000 250 200 15 PP'!I68+'2000 250 200 15 PP'!J68)</f>
        <v>4.0885729899999998E-6</v>
      </c>
      <c r="DR68">
        <f>ABS('2000 250 200 15 PP'!J68+'2000 250 200 15 PP'!K68)</f>
        <v>2.82500944E-6</v>
      </c>
      <c r="DS68">
        <f>ABS('2000 250 200 15 PP'!K68+'2000 250 200 15 PP'!L68)</f>
        <v>2.025145129E-6</v>
      </c>
      <c r="DT68">
        <f>ABS('2000 250 200 15 PP'!L68+'2000 250 200 15 PP'!M68)</f>
        <v>1.4987972730000001E-6</v>
      </c>
    </row>
    <row r="69" spans="1:124">
      <c r="A69">
        <f>'2000 250 200 15'!A70</f>
        <v>66</v>
      </c>
      <c r="B69">
        <f t="shared" si="51"/>
        <v>-660</v>
      </c>
      <c r="C69">
        <f>'2000 250 200 15'!B70</f>
        <v>2.048</v>
      </c>
      <c r="D69">
        <f t="shared" si="52"/>
        <v>0.31132995230379318</v>
      </c>
      <c r="E69">
        <f>ABS('2000 250 200 15'!C203)</f>
        <v>1.21978012E-5</v>
      </c>
      <c r="F69">
        <f>ABS('2000 250 200 15'!C336)</f>
        <v>8.3556601799999994E-6</v>
      </c>
      <c r="G69">
        <f>ABS('2000 250 200 15'!C469)</f>
        <v>5.4937696100000003E-6</v>
      </c>
      <c r="H69">
        <f>ABS('2000 250 200 15'!C602)</f>
        <v>3.5834320499999999E-6</v>
      </c>
      <c r="I69">
        <f>ABS('2000 250 200 15'!C735)</f>
        <v>2.3775208399999999E-6</v>
      </c>
      <c r="J69">
        <f>ABS('2000 250 200 15'!C868)</f>
        <v>1.6270617799999999E-6</v>
      </c>
      <c r="K69">
        <f>ABS('2000 250 200 15'!C1001)</f>
        <v>1.1528182300000001E-6</v>
      </c>
      <c r="L69">
        <f>ABS('2000 250 200 15'!C1134)</f>
        <v>8.4373009299999997E-7</v>
      </c>
      <c r="M69">
        <f>ABS('2000 250 200 15'!C1267)</f>
        <v>6.3512215699999998E-7</v>
      </c>
      <c r="N69">
        <f>ABS('2000 250 200 15 PP'!E69-'2000 250 200 15 PP'!F69)</f>
        <v>3.8421410200000002E-6</v>
      </c>
      <c r="O69">
        <f>ABS('2000 250 200 15 PP'!F69-'2000 250 200 15 PP'!G69)</f>
        <v>2.8618905699999991E-6</v>
      </c>
      <c r="P69">
        <f>ABS('2000 250 200 15 PP'!G69-'2000 250 200 15 PP'!H69)</f>
        <v>1.9103375600000005E-6</v>
      </c>
      <c r="Q69">
        <f>ABS('2000 250 200 15 PP'!H69-'2000 250 200 15 PP'!I69)</f>
        <v>1.20591121E-6</v>
      </c>
      <c r="R69">
        <f>ABS('2000 250 200 15 PP'!I69-'2000 250 200 15 PP'!J69)</f>
        <v>7.5045905999999999E-7</v>
      </c>
      <c r="S69">
        <f>ABS('2000 250 200 15 PP'!J69-'2000 250 200 15 PP'!K69)</f>
        <v>4.7424354999999984E-7</v>
      </c>
      <c r="T69">
        <f>ABS('2000 250 200 15 PP'!K69-'2000 250 200 15 PP'!L69)</f>
        <v>3.0908813700000009E-7</v>
      </c>
      <c r="U69">
        <f>ABS('2000 250 200 15 PP'!L69-'2000 250 200 15 PP'!M69)</f>
        <v>2.0860793599999999E-7</v>
      </c>
      <c r="V69">
        <f>ABS('2000 250 200 15 PP'!E69-2*'2000 250 200 15 PP'!F69+'2000 250 200 15 PP'!G69)</f>
        <v>9.8025045000000106E-7</v>
      </c>
      <c r="W69">
        <f>ABS('2000 250 200 15 PP'!F69-2*'2000 250 200 15 PP'!G69+'2000 250 200 15 PP'!H69)</f>
        <v>9.5155300999999866E-7</v>
      </c>
      <c r="X69">
        <f>ABS('2000 250 200 15 PP'!G69-2*'2000 250 200 15 PP'!H69+'2000 250 200 15 PP'!I69)</f>
        <v>7.0442635000000049E-7</v>
      </c>
      <c r="Y69">
        <f>ABS('2000 250 200 15 PP'!H69-2*'2000 250 200 15 PP'!I69+'2000 250 200 15 PP'!J69)</f>
        <v>4.5545214999999998E-7</v>
      </c>
      <c r="Z69">
        <f>ABS('2000 250 200 15 PP'!I69-2*'2000 250 200 15 PP'!J69+'2000 250 200 15 PP'!K69)</f>
        <v>2.7621551000000014E-7</v>
      </c>
      <c r="AA69">
        <f>ABS('2000 250 200 15 PP'!J69-2*'2000 250 200 15 PP'!K69+'2000 250 200 15 PP'!L69)</f>
        <v>1.6515541299999975E-7</v>
      </c>
      <c r="AB69">
        <f>ABS('2000 250 200 15 PP'!K69-2*'2000 250 200 15 PP'!L69+'2000 250 200 15 PP'!M69)</f>
        <v>1.004802010000001E-7</v>
      </c>
      <c r="AC69">
        <f>ABS('2000 250 200 15 PP'!E69-3*'2000 250 200 15 PP'!F69+3*'2000 250 200 15 PP'!G69-'2000 250 200 15 PP'!H69)</f>
        <v>2.8697440000003246E-8</v>
      </c>
      <c r="AD69">
        <f>ABS('2000 250 200 15 PP'!F69-3*'2000 250 200 15 PP'!G69+3*'2000 250 200 15 PP'!H69-'2000 250 200 15 PP'!I69)</f>
        <v>2.471266599999969E-7</v>
      </c>
      <c r="AE69">
        <f>ABS('2000 250 200 15 PP'!G69-3*'2000 250 200 15 PP'!H69+3*'2000 250 200 15 PP'!I69-'2000 250 200 15 PP'!J69)</f>
        <v>2.4897420000000093E-7</v>
      </c>
      <c r="AF69">
        <f>ABS('2000 250 200 15 PP'!H69-3*'2000 250 200 15 PP'!I69+3*'2000 250 200 15 PP'!J69-'2000 250 200 15 PP'!K69)</f>
        <v>1.7923663999999984E-7</v>
      </c>
      <c r="AG69">
        <f>ABS('2000 250 200 15 PP'!I69-3*'2000 250 200 15 PP'!J69+3*'2000 250 200 15 PP'!K69-'2000 250 200 15 PP'!L69)</f>
        <v>1.1106009700000039E-7</v>
      </c>
      <c r="AH69">
        <f>ABS('2000 250 200 15 PP'!J69-3*'2000 250 200 15 PP'!K69+3*'2000 250 200 15 PP'!L69-'2000 250 200 15 PP'!M69)</f>
        <v>6.4675211999999752E-8</v>
      </c>
      <c r="AI69">
        <f>ABS('2000 250 200 15 PP'!E69-4*'2000 250 200 15 PP'!F69+6*'2000 250 200 15 PP'!G69-4*'2000 250 200 15 PP'!H69+'2000 250 200 15 PP'!I69)</f>
        <v>2.1842921999999408E-7</v>
      </c>
      <c r="AJ69">
        <f>ABS('2000 250 200 15 PP'!F69-4*'2000 250 200 15 PP'!G69+6*'2000 250 200 15 PP'!H69-4*'2000 250 200 15 PP'!I69+'2000 250 200 15 PP'!J69)</f>
        <v>1.8475400000031797E-9</v>
      </c>
      <c r="AK69">
        <f>ABS('2000 250 200 15 PP'!G69-4*'2000 250 200 15 PP'!H69+6*'2000 250 200 15 PP'!I69-4*'2000 250 200 15 PP'!J69+'2000 250 200 15 PP'!K69)</f>
        <v>6.9737560000001513E-8</v>
      </c>
      <c r="AL69">
        <f>ABS('2000 250 200 15 PP'!H69-4*'2000 250 200 15 PP'!I69+6*'2000 250 200 15 PP'!J69-4*'2000 250 200 15 PP'!K69+'2000 250 200 15 PP'!L69)</f>
        <v>6.8176542999999867E-8</v>
      </c>
      <c r="AM69">
        <f>ABS('2000 250 200 15 PP'!I69-4*'2000 250 200 15 PP'!J69+6*'2000 250 200 15 PP'!K69-4*'2000 250 200 15 PP'!L69+'2000 250 200 15 PP'!M69)</f>
        <v>4.6384885000000749E-8</v>
      </c>
      <c r="AN69">
        <f>ABS('2000 250 200 15 PP'!E69-5*'2000 250 200 15 PP'!F69+10*'2000 250 200 15 PP'!G69-10*'2000 250 200 15 PP'!H69+5*'2000 250 200 15 PP'!I69-'2000 250 200 15 PP'!J69)</f>
        <v>2.1658167999999344E-7</v>
      </c>
      <c r="AO69">
        <f>ABS('2000 250 200 15 PP'!F69-5*'2000 250 200 15 PP'!G69+10*'2000 250 200 15 PP'!H69-10*'2000 250 200 15 PP'!I69+5*'2000 250 200 15 PP'!J69-'2000 250 200 15 PP'!K69)</f>
        <v>7.1585100000002999E-8</v>
      </c>
      <c r="AP69">
        <f>ABS('2000 250 200 15 PP'!G69-5*'2000 250 200 15 PP'!H69+10*'2000 250 200 15 PP'!I69-10*'2000 250 200 15 PP'!J69+5*'2000 250 200 15 PP'!K69-'2000 250 200 15 PP'!L69)</f>
        <v>1.5610170000003759E-9</v>
      </c>
      <c r="AQ69">
        <f>ABS('2000 250 200 15 PP'!H69-5*'2000 250 200 15 PP'!I69+10*'2000 250 200 15 PP'!J69-10*'2000 250 200 15 PP'!K69+5*'2000 250 200 15 PP'!L69-'2000 250 200 15 PP'!M69)</f>
        <v>2.1791657999999435E-8</v>
      </c>
      <c r="AR69">
        <f>ABS('2000 250 200 15 PP'!E69-6*'2000 250 200 15 PP'!F69+15*'2000 250 200 15 PP'!G69-20*'2000 250 200 15 PP'!H69+15*I69-6*'2000 250 200 15 PP'!J69+'2000 250 200 15 PP'!K69)</f>
        <v>1.4499657999999383E-7</v>
      </c>
      <c r="AS69">
        <f>ABS('2000 250 200 15 PP'!F69-6*'2000 250 200 15 PP'!G69+15*'2000 250 200 15 PP'!H69-20*'2000 250 200 15 PP'!I69+15*J69-6*'2000 250 200 15 PP'!K69+'2000 250 200 15 PP'!L69)</f>
        <v>7.3146117000002951E-8</v>
      </c>
      <c r="AT69">
        <f>ABS('2000 250 200 15 PP'!G69-6*'2000 250 200 15 PP'!H69+15*'2000 250 200 15 PP'!I69-20*'2000 250 200 15 PP'!J69+15*K69-6*'2000 250 200 15 PP'!L69+'2000 250 200 15 PP'!M69)</f>
        <v>2.0230640999998953E-8</v>
      </c>
      <c r="AU69">
        <f>ABS('2000 250 200 15 PP'!E69-7*'2000 250 200 15 PP'!F69+21*'2000 250 200 15 PP'!G69-35*'2000 250 200 15 PP'!H69+35*'2000 250 200 15 PP'!I69-21*'2000 250 200 15 PP'!J69+7*'2000 250 200 15 PP'!K69-'2000 250 200 15 PP'!L69)</f>
        <v>7.1850463000001466E-8</v>
      </c>
      <c r="AV69">
        <f>ABS('2000 250 200 15 PP'!F69-7*'2000 250 200 15 PP'!G69+21*'2000 250 200 15 PP'!H69-35*'2000 250 200 15 PP'!I69+35*'2000 250 200 15 PP'!J69-21*'2000 250 200 15 PP'!K69+7*'2000 250 200 15 PP'!L69-'2000 250 200 15 PP'!M69)</f>
        <v>5.291547599999648E-8</v>
      </c>
      <c r="AW69">
        <f>ABS('2000 250 200 15 PP'!E69-8*'2000 250 200 15 PP'!F69+28*'2000 250 200 15 PP'!G69-56*'2000 250 200 15 PP'!H69+70*'2000 250 200 15 PP'!I69-56*'2000 250 200 15 PP'!J69+28*'2000 250 200 15 PP'!K69-8*'2000 250 200 15 PP'!L69+'2000 250 200 15 PP'!M69)</f>
        <v>1.8934986999986245E-8</v>
      </c>
      <c r="AX69">
        <f t="shared" si="53"/>
        <v>0.18693401315550093</v>
      </c>
      <c r="AY69">
        <f t="shared" si="53"/>
        <v>0.20664320577778816</v>
      </c>
      <c r="AZ69">
        <f t="shared" si="53"/>
        <v>0.21045445849442554</v>
      </c>
      <c r="BA69">
        <f t="shared" si="53"/>
        <v>0.20230175145705606</v>
      </c>
      <c r="BB69">
        <f t="shared" si="53"/>
        <v>0.18740006917375077</v>
      </c>
      <c r="BC69">
        <f t="shared" si="53"/>
        <v>0.17059856838928808</v>
      </c>
      <c r="BD69">
        <f t="shared" si="53"/>
        <v>0.15481124771153365</v>
      </c>
      <c r="BE69">
        <f t="shared" si="53"/>
        <v>0.14106070163533915</v>
      </c>
      <c r="BF69">
        <f t="shared" si="54"/>
        <v>3.76335761131898E-2</v>
      </c>
      <c r="BG69">
        <f t="shared" si="54"/>
        <v>5.4583866879312035E-2</v>
      </c>
      <c r="BH69">
        <f t="shared" si="54"/>
        <v>6.1496587979324731E-2</v>
      </c>
      <c r="BI69">
        <f t="shared" si="54"/>
        <v>6.0022571095002905E-2</v>
      </c>
      <c r="BJ69">
        <f t="shared" si="54"/>
        <v>5.3557114917681871E-2</v>
      </c>
      <c r="BK69">
        <f t="shared" si="54"/>
        <v>4.5577589284031134E-2</v>
      </c>
      <c r="BL69">
        <f t="shared" si="54"/>
        <v>3.8181148348025745E-2</v>
      </c>
      <c r="BM69">
        <f t="shared" si="55"/>
        <v>9.6850482087636896E-4</v>
      </c>
      <c r="BN69">
        <f t="shared" si="55"/>
        <v>1.2474603039823607E-2</v>
      </c>
      <c r="BO69">
        <f t="shared" si="55"/>
        <v>1.9032128543859536E-2</v>
      </c>
      <c r="BP69">
        <f t="shared" si="55"/>
        <v>2.0505670575169083E-2</v>
      </c>
      <c r="BQ69">
        <f t="shared" si="55"/>
        <v>1.8506527861976766E-2</v>
      </c>
      <c r="BR69">
        <f t="shared" si="55"/>
        <v>1.5186494020171099E-2</v>
      </c>
      <c r="BS69">
        <f t="shared" si="56"/>
        <v>6.8241678696577789E-3</v>
      </c>
      <c r="BT69">
        <f t="shared" si="56"/>
        <v>8.618284718826882E-5</v>
      </c>
      <c r="BU69">
        <f t="shared" si="56"/>
        <v>4.8991575248420139E-3</v>
      </c>
      <c r="BV69">
        <f t="shared" si="56"/>
        <v>7.113161345988544E-3</v>
      </c>
      <c r="BW69">
        <f t="shared" si="56"/>
        <v>6.9896196394318892E-3</v>
      </c>
      <c r="BX69">
        <f t="shared" si="57"/>
        <v>6.4391288290056572E-3</v>
      </c>
      <c r="BY69">
        <f t="shared" si="57"/>
        <v>3.1688476129005565E-3</v>
      </c>
      <c r="BZ69">
        <f t="shared" si="57"/>
        <v>1.035271631884413E-4</v>
      </c>
      <c r="CA69">
        <f t="shared" si="57"/>
        <v>2.1323218553361634E-3</v>
      </c>
      <c r="CB69">
        <f t="shared" si="58"/>
        <v>4.1679979793780297E-3</v>
      </c>
      <c r="CC69">
        <f t="shared" si="58"/>
        <v>3.1213680774479975E-3</v>
      </c>
      <c r="CD69">
        <f t="shared" si="58"/>
        <v>1.2874725074143373E-3</v>
      </c>
      <c r="CE69">
        <f t="shared" si="59"/>
        <v>2.0164705440955753E-3</v>
      </c>
      <c r="CF69">
        <f t="shared" si="59"/>
        <v>2.1984803401332081E-3</v>
      </c>
      <c r="CG69">
        <f t="shared" si="60"/>
        <v>5.2210082949683749E-4</v>
      </c>
      <c r="CH69" s="7">
        <v>250</v>
      </c>
      <c r="CI69" s="8">
        <v>250</v>
      </c>
      <c r="CJ69" s="8">
        <v>240</v>
      </c>
      <c r="CK69" s="8">
        <f t="shared" si="61"/>
        <v>1</v>
      </c>
      <c r="CL69" s="8">
        <f t="shared" si="62"/>
        <v>1</v>
      </c>
      <c r="CM69">
        <f t="shared" si="63"/>
        <v>0.04</v>
      </c>
      <c r="CN69">
        <f t="shared" si="65"/>
        <v>375</v>
      </c>
      <c r="CO69">
        <f t="shared" si="66"/>
        <v>500</v>
      </c>
      <c r="CP69">
        <f t="shared" si="66"/>
        <v>625</v>
      </c>
      <c r="CQ69">
        <f t="shared" si="66"/>
        <v>750</v>
      </c>
      <c r="CR69">
        <f t="shared" si="66"/>
        <v>875</v>
      </c>
      <c r="CS69">
        <f t="shared" si="66"/>
        <v>1000</v>
      </c>
      <c r="CT69">
        <f t="shared" si="66"/>
        <v>1125</v>
      </c>
      <c r="CU69">
        <f t="shared" si="66"/>
        <v>1250</v>
      </c>
      <c r="CV69">
        <f t="shared" si="42"/>
        <v>1.5</v>
      </c>
      <c r="CW69">
        <f t="shared" si="42"/>
        <v>2</v>
      </c>
      <c r="CX69">
        <f t="shared" si="42"/>
        <v>2.5</v>
      </c>
      <c r="CY69">
        <f t="shared" si="42"/>
        <v>3</v>
      </c>
      <c r="CZ69">
        <f t="shared" si="42"/>
        <v>3.5</v>
      </c>
      <c r="DA69">
        <f t="shared" si="42"/>
        <v>4</v>
      </c>
      <c r="DB69">
        <f t="shared" si="42"/>
        <v>4.5</v>
      </c>
      <c r="DC69">
        <f t="shared" si="42"/>
        <v>5</v>
      </c>
      <c r="DD69" s="11">
        <f t="shared" si="43"/>
        <v>2.6666666666666668E-2</v>
      </c>
      <c r="DE69" s="11">
        <f t="shared" si="43"/>
        <v>0.02</v>
      </c>
      <c r="DF69" s="11">
        <f t="shared" si="43"/>
        <v>1.6E-2</v>
      </c>
      <c r="DG69" s="11">
        <f t="shared" si="43"/>
        <v>1.3333333333333334E-2</v>
      </c>
      <c r="DH69" s="11">
        <f t="shared" si="43"/>
        <v>1.1428571428571429E-2</v>
      </c>
      <c r="DI69" s="11">
        <f t="shared" si="43"/>
        <v>0.01</v>
      </c>
      <c r="DJ69" s="11">
        <f t="shared" si="43"/>
        <v>8.8888888888888889E-3</v>
      </c>
      <c r="DK69" s="11">
        <f t="shared" si="43"/>
        <v>8.0000000000000002E-3</v>
      </c>
      <c r="DL69">
        <f t="shared" si="64"/>
        <v>10</v>
      </c>
      <c r="DM69">
        <f>ABS('2000 250 200 15 PP'!E69+'2000 250 200 15 PP'!F69)</f>
        <v>2.0553461379999999E-5</v>
      </c>
      <c r="DN69">
        <f>ABS('2000 250 200 15 PP'!F69+'2000 250 200 15 PP'!G69)</f>
        <v>1.3849429789999999E-5</v>
      </c>
      <c r="DO69">
        <f>ABS('2000 250 200 15 PP'!G69+'2000 250 200 15 PP'!H69)</f>
        <v>9.0772016599999998E-6</v>
      </c>
      <c r="DP69">
        <f>ABS('2000 250 200 15 PP'!H69+'2000 250 200 15 PP'!I69)</f>
        <v>5.9609528899999993E-6</v>
      </c>
      <c r="DQ69">
        <f>ABS('2000 250 200 15 PP'!I69+'2000 250 200 15 PP'!J69)</f>
        <v>4.0045826199999998E-6</v>
      </c>
      <c r="DR69">
        <f>ABS('2000 250 200 15 PP'!J69+'2000 250 200 15 PP'!K69)</f>
        <v>2.77988001E-6</v>
      </c>
      <c r="DS69">
        <f>ABS('2000 250 200 15 PP'!K69+'2000 250 200 15 PP'!L69)</f>
        <v>1.9965483229999999E-6</v>
      </c>
      <c r="DT69">
        <f>ABS('2000 250 200 15 PP'!L69+'2000 250 200 15 PP'!M69)</f>
        <v>1.4788522499999999E-6</v>
      </c>
    </row>
    <row r="70" spans="1:124">
      <c r="A70">
        <f>'2000 250 200 15'!A71</f>
        <v>67</v>
      </c>
      <c r="B70">
        <f t="shared" si="51"/>
        <v>-670</v>
      </c>
      <c r="C70">
        <f>'2000 250 200 15'!B71</f>
        <v>2.2989999999999999</v>
      </c>
      <c r="D70">
        <f t="shared" si="52"/>
        <v>0.36153897126927903</v>
      </c>
      <c r="E70">
        <f>ABS('2000 250 200 15'!C204)</f>
        <v>1.0704769899999999E-5</v>
      </c>
      <c r="F70">
        <f>ABS('2000 250 200 15'!C337)</f>
        <v>7.5777742199999998E-6</v>
      </c>
      <c r="G70">
        <f>ABS('2000 250 200 15'!C470)</f>
        <v>5.1397135600000002E-6</v>
      </c>
      <c r="H70">
        <f>ABS('2000 250 200 15'!C603)</f>
        <v>3.4336359300000001E-6</v>
      </c>
      <c r="I70">
        <f>ABS('2000 250 200 15'!C736)</f>
        <v>2.31306471E-6</v>
      </c>
      <c r="J70">
        <f>ABS('2000 250 200 15'!C869)</f>
        <v>1.59565435E-6</v>
      </c>
      <c r="K70">
        <f>ABS('2000 250 200 15'!C1002)</f>
        <v>1.1346082800000001E-6</v>
      </c>
      <c r="L70">
        <f>ABS('2000 250 200 15'!C1135)</f>
        <v>8.3166306099999996E-7</v>
      </c>
      <c r="M70">
        <f>ABS('2000 250 200 15'!C1268)</f>
        <v>6.2649433200000004E-7</v>
      </c>
      <c r="N70">
        <f>ABS('2000 250 200 15 PP'!E70-'2000 250 200 15 PP'!F70)</f>
        <v>3.1269956799999995E-6</v>
      </c>
      <c r="O70">
        <f>ABS('2000 250 200 15 PP'!F70-'2000 250 200 15 PP'!G70)</f>
        <v>2.4380606599999996E-6</v>
      </c>
      <c r="P70">
        <f>ABS('2000 250 200 15 PP'!G70-'2000 250 200 15 PP'!H70)</f>
        <v>1.70607763E-6</v>
      </c>
      <c r="Q70">
        <f>ABS('2000 250 200 15 PP'!H70-'2000 250 200 15 PP'!I70)</f>
        <v>1.1205712200000001E-6</v>
      </c>
      <c r="R70">
        <f>ABS('2000 250 200 15 PP'!I70-'2000 250 200 15 PP'!J70)</f>
        <v>7.1741036E-7</v>
      </c>
      <c r="S70">
        <f>ABS('2000 250 200 15 PP'!J70-'2000 250 200 15 PP'!K70)</f>
        <v>4.6104606999999995E-7</v>
      </c>
      <c r="T70">
        <f>ABS('2000 250 200 15 PP'!K70-'2000 250 200 15 PP'!L70)</f>
        <v>3.0294521900000012E-7</v>
      </c>
      <c r="U70">
        <f>ABS('2000 250 200 15 PP'!L70-'2000 250 200 15 PP'!M70)</f>
        <v>2.0516872899999992E-7</v>
      </c>
      <c r="V70">
        <f>ABS('2000 250 200 15 PP'!E70-2*'2000 250 200 15 PP'!F70+'2000 250 200 15 PP'!G70)</f>
        <v>6.8893501999999986E-7</v>
      </c>
      <c r="W70">
        <f>ABS('2000 250 200 15 PP'!F70-2*'2000 250 200 15 PP'!G70+'2000 250 200 15 PP'!H70)</f>
        <v>7.3198302999999958E-7</v>
      </c>
      <c r="X70">
        <f>ABS('2000 250 200 15 PP'!G70-2*'2000 250 200 15 PP'!H70+'2000 250 200 15 PP'!I70)</f>
        <v>5.855064099999999E-7</v>
      </c>
      <c r="Y70">
        <f>ABS('2000 250 200 15 PP'!H70-2*'2000 250 200 15 PP'!I70+'2000 250 200 15 PP'!J70)</f>
        <v>4.0316086000000012E-7</v>
      </c>
      <c r="Z70">
        <f>ABS('2000 250 200 15 PP'!I70-2*'2000 250 200 15 PP'!J70+'2000 250 200 15 PP'!K70)</f>
        <v>2.5636429000000005E-7</v>
      </c>
      <c r="AA70">
        <f>ABS('2000 250 200 15 PP'!J70-2*'2000 250 200 15 PP'!K70+'2000 250 200 15 PP'!L70)</f>
        <v>1.5810085099999982E-7</v>
      </c>
      <c r="AB70">
        <f>ABS('2000 250 200 15 PP'!K70-2*'2000 250 200 15 PP'!L70+'2000 250 200 15 PP'!M70)</f>
        <v>9.7776490000000204E-8</v>
      </c>
      <c r="AC70">
        <f>ABS('2000 250 200 15 PP'!E70-3*'2000 250 200 15 PP'!F70+3*'2000 250 200 15 PP'!G70-'2000 250 200 15 PP'!H70)</f>
        <v>4.3048010000000568E-8</v>
      </c>
      <c r="AD70">
        <f>ABS('2000 250 200 15 PP'!F70-3*'2000 250 200 15 PP'!G70+3*'2000 250 200 15 PP'!H70-'2000 250 200 15 PP'!I70)</f>
        <v>1.4647661999999883E-7</v>
      </c>
      <c r="AE70">
        <f>ABS('2000 250 200 15 PP'!G70-3*'2000 250 200 15 PP'!H70+3*'2000 250 200 15 PP'!I70-'2000 250 200 15 PP'!J70)</f>
        <v>1.8234554999999978E-7</v>
      </c>
      <c r="AF70">
        <f>ABS('2000 250 200 15 PP'!H70-3*'2000 250 200 15 PP'!I70+3*'2000 250 200 15 PP'!J70-'2000 250 200 15 PP'!K70)</f>
        <v>1.4679656999999965E-7</v>
      </c>
      <c r="AG70">
        <f>ABS('2000 250 200 15 PP'!I70-3*'2000 250 200 15 PP'!J70+3*'2000 250 200 15 PP'!K70-'2000 250 200 15 PP'!L70)</f>
        <v>9.8263439000000651E-8</v>
      </c>
      <c r="AH70">
        <f>ABS('2000 250 200 15 PP'!J70-3*'2000 250 200 15 PP'!K70+3*'2000 250 200 15 PP'!L70-'2000 250 200 15 PP'!M70)</f>
        <v>6.0324360999999832E-8</v>
      </c>
      <c r="AI70">
        <f>ABS('2000 250 200 15 PP'!E70-4*'2000 250 200 15 PP'!F70+6*'2000 250 200 15 PP'!G70-4*'2000 250 200 15 PP'!H70+'2000 250 200 15 PP'!I70)</f>
        <v>1.895246299999994E-7</v>
      </c>
      <c r="AJ70">
        <f>ABS('2000 250 200 15 PP'!F70-4*'2000 250 200 15 PP'!G70+6*'2000 250 200 15 PP'!H70-4*'2000 250 200 15 PP'!I70+'2000 250 200 15 PP'!J70)</f>
        <v>3.5868930000000952E-8</v>
      </c>
      <c r="AK70">
        <f>ABS('2000 250 200 15 PP'!G70-4*'2000 250 200 15 PP'!H70+6*'2000 250 200 15 PP'!I70-4*'2000 250 200 15 PP'!J70+'2000 250 200 15 PP'!K70)</f>
        <v>3.5548979999999712E-8</v>
      </c>
      <c r="AL70">
        <f>ABS('2000 250 200 15 PP'!H70-4*'2000 250 200 15 PP'!I70+6*'2000 250 200 15 PP'!J70-4*'2000 250 200 15 PP'!K70+'2000 250 200 15 PP'!L70)</f>
        <v>4.8533130999998995E-8</v>
      </c>
      <c r="AM70">
        <f>ABS('2000 250 200 15 PP'!I70-4*'2000 250 200 15 PP'!J70+6*'2000 250 200 15 PP'!K70-4*'2000 250 200 15 PP'!L70+'2000 250 200 15 PP'!M70)</f>
        <v>3.7939078000000607E-8</v>
      </c>
      <c r="AN70">
        <f>ABS('2000 250 200 15 PP'!E70-5*'2000 250 200 15 PP'!F70+10*'2000 250 200 15 PP'!G70-10*'2000 250 200 15 PP'!H70+5*'2000 250 200 15 PP'!I70-'2000 250 200 15 PP'!J70)</f>
        <v>1.5365570000000268E-7</v>
      </c>
      <c r="AO70">
        <f>ABS('2000 250 200 15 PP'!F70-5*'2000 250 200 15 PP'!G70+10*'2000 250 200 15 PP'!H70-10*'2000 250 200 15 PP'!I70+5*'2000 250 200 15 PP'!J70-'2000 250 200 15 PP'!K70)</f>
        <v>7.1417909999998547E-8</v>
      </c>
      <c r="AP70">
        <f>ABS('2000 250 200 15 PP'!G70-5*'2000 250 200 15 PP'!H70+10*'2000 250 200 15 PP'!I70-10*'2000 250 200 15 PP'!J70+5*'2000 250 200 15 PP'!K70-'2000 250 200 15 PP'!L70)</f>
        <v>1.2984151000003094E-8</v>
      </c>
      <c r="AQ70">
        <f>ABS('2000 250 200 15 PP'!H70-5*'2000 250 200 15 PP'!I70+10*'2000 250 200 15 PP'!J70-10*'2000 250 200 15 PP'!K70+5*'2000 250 200 15 PP'!L70-'2000 250 200 15 PP'!M70)</f>
        <v>1.0594053000001564E-8</v>
      </c>
      <c r="AR70">
        <f>ABS('2000 250 200 15 PP'!E70-6*'2000 250 200 15 PP'!F70+15*'2000 250 200 15 PP'!G70-20*'2000 250 200 15 PP'!H70+15*I70-6*'2000 250 200 15 PP'!J70+'2000 250 200 15 PP'!K70)</f>
        <v>8.2237789999996087E-8</v>
      </c>
      <c r="AS70">
        <f>ABS('2000 250 200 15 PP'!F70-6*'2000 250 200 15 PP'!G70+15*'2000 250 200 15 PP'!H70-20*'2000 250 200 15 PP'!I70+15*J70-6*'2000 250 200 15 PP'!K70+'2000 250 200 15 PP'!L70)</f>
        <v>5.8433759000000958E-8</v>
      </c>
      <c r="AT70">
        <f>ABS('2000 250 200 15 PP'!G70-6*'2000 250 200 15 PP'!H70+15*'2000 250 200 15 PP'!I70-20*'2000 250 200 15 PP'!J70+15*K70-6*'2000 250 200 15 PP'!L70+'2000 250 200 15 PP'!M70)</f>
        <v>2.3578204000005294E-8</v>
      </c>
      <c r="AU70">
        <f>ABS('2000 250 200 15 PP'!E70-7*'2000 250 200 15 PP'!F70+21*'2000 250 200 15 PP'!G70-35*'2000 250 200 15 PP'!H70+35*'2000 250 200 15 PP'!I70-21*'2000 250 200 15 PP'!J70+7*'2000 250 200 15 PP'!K70-'2000 250 200 15 PP'!L70)</f>
        <v>2.3804031000011646E-8</v>
      </c>
      <c r="AV70">
        <f>ABS('2000 250 200 15 PP'!F70-7*'2000 250 200 15 PP'!G70+21*'2000 250 200 15 PP'!H70-35*'2000 250 200 15 PP'!I70+35*'2000 250 200 15 PP'!J70-21*'2000 250 200 15 PP'!K70+7*'2000 250 200 15 PP'!L70-'2000 250 200 15 PP'!M70)</f>
        <v>3.4855554999989946E-8</v>
      </c>
      <c r="AW70">
        <f>ABS('2000 250 200 15 PP'!E70-8*'2000 250 200 15 PP'!F70+28*'2000 250 200 15 PP'!G70-56*'2000 250 200 15 PP'!H70+70*'2000 250 200 15 PP'!I70-56*'2000 250 200 15 PP'!J70+28*'2000 250 200 15 PP'!K70-8*'2000 250 200 15 PP'!L70+'2000 250 200 15 PP'!M70)</f>
        <v>1.1051523999993759E-8</v>
      </c>
      <c r="AX70">
        <f t="shared" si="53"/>
        <v>0.17103722870709526</v>
      </c>
      <c r="AY70">
        <f t="shared" si="53"/>
        <v>0.19170929842245932</v>
      </c>
      <c r="AZ70">
        <f t="shared" si="53"/>
        <v>0.19899779333502943</v>
      </c>
      <c r="BA70">
        <f t="shared" si="53"/>
        <v>0.19499383910834794</v>
      </c>
      <c r="BB70">
        <f t="shared" si="53"/>
        <v>0.18354103965711982</v>
      </c>
      <c r="BC70">
        <f t="shared" si="53"/>
        <v>0.16886509925237483</v>
      </c>
      <c r="BD70">
        <f t="shared" si="53"/>
        <v>0.15407091212850063</v>
      </c>
      <c r="BE70">
        <f t="shared" si="53"/>
        <v>0.14070410367558991</v>
      </c>
      <c r="BF70">
        <f t="shared" si="54"/>
        <v>2.941368972250159E-2</v>
      </c>
      <c r="BG70">
        <f t="shared" si="54"/>
        <v>4.5320873218672141E-2</v>
      </c>
      <c r="BH70">
        <f t="shared" si="54"/>
        <v>5.3783220006455378E-2</v>
      </c>
      <c r="BI70">
        <f t="shared" si="54"/>
        <v>5.4908930520124598E-2</v>
      </c>
      <c r="BJ70">
        <f t="shared" si="54"/>
        <v>5.0832371709586488E-2</v>
      </c>
      <c r="BK70">
        <f t="shared" si="54"/>
        <v>4.4386341747520701E-2</v>
      </c>
      <c r="BL70">
        <f t="shared" si="54"/>
        <v>3.7711271411143908E-2</v>
      </c>
      <c r="BM70">
        <f t="shared" si="55"/>
        <v>1.6029259955055567E-3</v>
      </c>
      <c r="BN70">
        <f t="shared" si="55"/>
        <v>7.9330115501496188E-3</v>
      </c>
      <c r="BO70">
        <f t="shared" si="55"/>
        <v>1.4608600270826087E-2</v>
      </c>
      <c r="BP70">
        <f t="shared" si="55"/>
        <v>1.7317117619173032E-2</v>
      </c>
      <c r="BQ70">
        <f t="shared" si="55"/>
        <v>1.6725719072370731E-2</v>
      </c>
      <c r="BR70">
        <f t="shared" si="55"/>
        <v>1.4402653188729596E-2</v>
      </c>
      <c r="BS70">
        <f t="shared" si="56"/>
        <v>6.4974768012215876E-3</v>
      </c>
      <c r="BT70">
        <f t="shared" si="56"/>
        <v>1.7880962683139193E-3</v>
      </c>
      <c r="BU70">
        <f t="shared" si="56"/>
        <v>2.6106942570362605E-3</v>
      </c>
      <c r="BV70">
        <f t="shared" si="56"/>
        <v>5.2137801297675694E-3</v>
      </c>
      <c r="BW70">
        <f t="shared" si="56"/>
        <v>5.8354482949765024E-3</v>
      </c>
      <c r="BX70">
        <f t="shared" si="57"/>
        <v>4.9945598746263262E-3</v>
      </c>
      <c r="BY70">
        <f t="shared" si="57"/>
        <v>3.3696513220142377E-3</v>
      </c>
      <c r="BZ70">
        <f t="shared" si="57"/>
        <v>8.98660406521239E-4</v>
      </c>
      <c r="CA70">
        <f t="shared" si="57"/>
        <v>1.0663235364071152E-3</v>
      </c>
      <c r="CB70">
        <f t="shared" si="58"/>
        <v>2.5780501075213908E-3</v>
      </c>
      <c r="CC70">
        <f t="shared" si="58"/>
        <v>2.6529309121675129E-3</v>
      </c>
      <c r="CD70">
        <f t="shared" si="58"/>
        <v>1.5640771667015428E-3</v>
      </c>
      <c r="CE70">
        <f t="shared" si="59"/>
        <v>7.2726514175454999E-4</v>
      </c>
      <c r="CF70">
        <f t="shared" si="59"/>
        <v>1.5386993991308247E-3</v>
      </c>
      <c r="CG70">
        <f t="shared" si="60"/>
        <v>3.3130673179275515E-4</v>
      </c>
      <c r="CH70" s="7">
        <v>250</v>
      </c>
      <c r="CI70" s="8">
        <v>250</v>
      </c>
      <c r="CJ70" s="8">
        <v>240</v>
      </c>
      <c r="CK70" s="8">
        <f t="shared" si="61"/>
        <v>1</v>
      </c>
      <c r="CL70" s="8">
        <f t="shared" si="62"/>
        <v>1</v>
      </c>
      <c r="CM70">
        <f t="shared" si="63"/>
        <v>0.04</v>
      </c>
      <c r="CN70">
        <f t="shared" si="65"/>
        <v>375</v>
      </c>
      <c r="CO70">
        <f t="shared" si="66"/>
        <v>500</v>
      </c>
      <c r="CP70">
        <f t="shared" si="66"/>
        <v>625</v>
      </c>
      <c r="CQ70">
        <f t="shared" si="66"/>
        <v>750</v>
      </c>
      <c r="CR70">
        <f t="shared" si="66"/>
        <v>875</v>
      </c>
      <c r="CS70">
        <f t="shared" si="66"/>
        <v>1000</v>
      </c>
      <c r="CT70">
        <f t="shared" si="66"/>
        <v>1125</v>
      </c>
      <c r="CU70">
        <f t="shared" si="66"/>
        <v>1250</v>
      </c>
      <c r="CV70">
        <f t="shared" si="42"/>
        <v>1.5</v>
      </c>
      <c r="CW70">
        <f t="shared" si="42"/>
        <v>2</v>
      </c>
      <c r="CX70">
        <f t="shared" si="42"/>
        <v>2.5</v>
      </c>
      <c r="CY70">
        <f t="shared" si="42"/>
        <v>3</v>
      </c>
      <c r="CZ70">
        <f t="shared" si="42"/>
        <v>3.5</v>
      </c>
      <c r="DA70">
        <f t="shared" si="42"/>
        <v>4</v>
      </c>
      <c r="DB70">
        <f t="shared" si="42"/>
        <v>4.5</v>
      </c>
      <c r="DC70">
        <f t="shared" si="42"/>
        <v>5</v>
      </c>
      <c r="DD70" s="11">
        <f t="shared" si="43"/>
        <v>2.6666666666666668E-2</v>
      </c>
      <c r="DE70" s="11">
        <f t="shared" si="43"/>
        <v>0.02</v>
      </c>
      <c r="DF70" s="11">
        <f t="shared" si="43"/>
        <v>1.6E-2</v>
      </c>
      <c r="DG70" s="11">
        <f t="shared" si="43"/>
        <v>1.3333333333333334E-2</v>
      </c>
      <c r="DH70" s="11">
        <f t="shared" si="43"/>
        <v>1.1428571428571429E-2</v>
      </c>
      <c r="DI70" s="11">
        <f t="shared" si="43"/>
        <v>0.01</v>
      </c>
      <c r="DJ70" s="11">
        <f t="shared" si="43"/>
        <v>8.8888888888888889E-3</v>
      </c>
      <c r="DK70" s="11">
        <f t="shared" si="43"/>
        <v>8.0000000000000002E-3</v>
      </c>
      <c r="DL70">
        <f t="shared" si="64"/>
        <v>10</v>
      </c>
      <c r="DM70">
        <f>ABS('2000 250 200 15 PP'!E70+'2000 250 200 15 PP'!F70)</f>
        <v>1.8282544119999998E-5</v>
      </c>
      <c r="DN70">
        <f>ABS('2000 250 200 15 PP'!F70+'2000 250 200 15 PP'!G70)</f>
        <v>1.2717487779999999E-5</v>
      </c>
      <c r="DO70">
        <f>ABS('2000 250 200 15 PP'!G70+'2000 250 200 15 PP'!H70)</f>
        <v>8.5733494900000003E-6</v>
      </c>
      <c r="DP70">
        <f>ABS('2000 250 200 15 PP'!H70+'2000 250 200 15 PP'!I70)</f>
        <v>5.7467006400000002E-6</v>
      </c>
      <c r="DQ70">
        <f>ABS('2000 250 200 15 PP'!I70+'2000 250 200 15 PP'!J70)</f>
        <v>3.9087190599999996E-6</v>
      </c>
      <c r="DR70">
        <f>ABS('2000 250 200 15 PP'!J70+'2000 250 200 15 PP'!K70)</f>
        <v>2.7302626300000001E-6</v>
      </c>
      <c r="DS70">
        <f>ABS('2000 250 200 15 PP'!K70+'2000 250 200 15 PP'!L70)</f>
        <v>1.9662713410000002E-6</v>
      </c>
      <c r="DT70">
        <f>ABS('2000 250 200 15 PP'!L70+'2000 250 200 15 PP'!M70)</f>
        <v>1.458157393E-6</v>
      </c>
    </row>
    <row r="71" spans="1:124">
      <c r="A71">
        <f>'2000 250 200 15'!A72</f>
        <v>68</v>
      </c>
      <c r="B71">
        <f t="shared" si="51"/>
        <v>-680</v>
      </c>
      <c r="C71">
        <f>'2000 250 200 15'!B72</f>
        <v>2.58</v>
      </c>
      <c r="D71">
        <f t="shared" si="52"/>
        <v>0.41161970596323016</v>
      </c>
      <c r="E71">
        <f>ABS('2000 250 200 15'!C205)</f>
        <v>9.3440550200000008E-6</v>
      </c>
      <c r="F71">
        <f>ABS('2000 250 200 15'!C338)</f>
        <v>6.8175661400000002E-6</v>
      </c>
      <c r="G71">
        <f>ABS('2000 250 200 15'!C471)</f>
        <v>4.7672965600000003E-6</v>
      </c>
      <c r="H71">
        <f>ABS('2000 250 200 15'!C604)</f>
        <v>3.2658679400000001E-6</v>
      </c>
      <c r="I71">
        <f>ABS('2000 250 200 15'!C737)</f>
        <v>2.2386273600000002E-6</v>
      </c>
      <c r="J71">
        <f>ABS('2000 250 200 15'!C870)</f>
        <v>1.55997932E-6</v>
      </c>
      <c r="K71">
        <f>ABS('2000 250 200 15'!C1003)</f>
        <v>1.1148157600000001E-6</v>
      </c>
      <c r="L71">
        <f>ABS('2000 250 200 15'!C1136)</f>
        <v>8.1899729999999996E-7</v>
      </c>
      <c r="M71">
        <f>ABS('2000 250 200 15'!C1269)</f>
        <v>6.1757429200000005E-7</v>
      </c>
      <c r="N71">
        <f>ABS('2000 250 200 15 PP'!E71-'2000 250 200 15 PP'!F71)</f>
        <v>2.5264888800000006E-6</v>
      </c>
      <c r="O71">
        <f>ABS('2000 250 200 15 PP'!F71-'2000 250 200 15 PP'!G71)</f>
        <v>2.0502695799999999E-6</v>
      </c>
      <c r="P71">
        <f>ABS('2000 250 200 15 PP'!G71-'2000 250 200 15 PP'!H71)</f>
        <v>1.5014286200000002E-6</v>
      </c>
      <c r="Q71">
        <f>ABS('2000 250 200 15 PP'!H71-'2000 250 200 15 PP'!I71)</f>
        <v>1.0272405799999999E-6</v>
      </c>
      <c r="R71">
        <f>ABS('2000 250 200 15 PP'!I71-'2000 250 200 15 PP'!J71)</f>
        <v>6.7864804000000015E-7</v>
      </c>
      <c r="S71">
        <f>ABS('2000 250 200 15 PP'!J71-'2000 250 200 15 PP'!K71)</f>
        <v>4.4516355999999994E-7</v>
      </c>
      <c r="T71">
        <f>ABS('2000 250 200 15 PP'!K71-'2000 250 200 15 PP'!L71)</f>
        <v>2.9581846000000014E-7</v>
      </c>
      <c r="U71">
        <f>ABS('2000 250 200 15 PP'!L71-'2000 250 200 15 PP'!M71)</f>
        <v>2.0142300799999991E-7</v>
      </c>
      <c r="V71">
        <f>ABS('2000 250 200 15 PP'!E71-2*'2000 250 200 15 PP'!F71+'2000 250 200 15 PP'!G71)</f>
        <v>4.7621930000000075E-7</v>
      </c>
      <c r="W71">
        <f>ABS('2000 250 200 15 PP'!F71-2*'2000 250 200 15 PP'!G71+'2000 250 200 15 PP'!H71)</f>
        <v>5.4884095999999965E-7</v>
      </c>
      <c r="X71">
        <f>ABS('2000 250 200 15 PP'!G71-2*'2000 250 200 15 PP'!H71+'2000 250 200 15 PP'!I71)</f>
        <v>4.7418804000000029E-7</v>
      </c>
      <c r="Y71">
        <f>ABS('2000 250 200 15 PP'!H71-2*'2000 250 200 15 PP'!I71+'2000 250 200 15 PP'!J71)</f>
        <v>3.4859253999999976E-7</v>
      </c>
      <c r="Z71">
        <f>ABS('2000 250 200 15 PP'!I71-2*'2000 250 200 15 PP'!J71+'2000 250 200 15 PP'!K71)</f>
        <v>2.3348448000000021E-7</v>
      </c>
      <c r="AA71">
        <f>ABS('2000 250 200 15 PP'!J71-2*'2000 250 200 15 PP'!K71+'2000 250 200 15 PP'!L71)</f>
        <v>1.493450999999998E-7</v>
      </c>
      <c r="AB71">
        <f>ABS('2000 250 200 15 PP'!K71-2*'2000 250 200 15 PP'!L71+'2000 250 200 15 PP'!M71)</f>
        <v>9.4395452000000229E-8</v>
      </c>
      <c r="AC71">
        <f>ABS('2000 250 200 15 PP'!E71-3*'2000 250 200 15 PP'!F71+3*'2000 250 200 15 PP'!G71-'2000 250 200 15 PP'!H71)</f>
        <v>7.2621660000000593E-8</v>
      </c>
      <c r="AD71">
        <f>ABS('2000 250 200 15 PP'!F71-3*'2000 250 200 15 PP'!G71+3*'2000 250 200 15 PP'!H71-'2000 250 200 15 PP'!I71)</f>
        <v>7.4652919999998942E-8</v>
      </c>
      <c r="AE71">
        <f>ABS('2000 250 200 15 PP'!G71-3*'2000 250 200 15 PP'!H71+3*'2000 250 200 15 PP'!I71-'2000 250 200 15 PP'!J71)</f>
        <v>1.2559550000000095E-7</v>
      </c>
      <c r="AF71">
        <f>ABS('2000 250 200 15 PP'!H71-3*'2000 250 200 15 PP'!I71+3*'2000 250 200 15 PP'!J71-'2000 250 200 15 PP'!K71)</f>
        <v>1.1510805999999977E-7</v>
      </c>
      <c r="AG71">
        <f>ABS('2000 250 200 15 PP'!I71-3*'2000 250 200 15 PP'!J71+3*'2000 250 200 15 PP'!K71-'2000 250 200 15 PP'!L71)</f>
        <v>8.4139379999999985E-8</v>
      </c>
      <c r="AH71">
        <f>ABS('2000 250 200 15 PP'!J71-3*'2000 250 200 15 PP'!K71+3*'2000 250 200 15 PP'!L71-'2000 250 200 15 PP'!M71)</f>
        <v>5.4949647999999675E-8</v>
      </c>
      <c r="AI71">
        <f>ABS('2000 250 200 15 PP'!E71-4*'2000 250 200 15 PP'!F71+6*'2000 250 200 15 PP'!G71-4*'2000 250 200 15 PP'!H71+'2000 250 200 15 PP'!I71)</f>
        <v>1.4727457999999826E-7</v>
      </c>
      <c r="AJ71">
        <f>ABS('2000 250 200 15 PP'!F71-4*'2000 250 200 15 PP'!G71+6*'2000 250 200 15 PP'!H71-4*'2000 250 200 15 PP'!I71+'2000 250 200 15 PP'!J71)</f>
        <v>5.0942580000002005E-8</v>
      </c>
      <c r="AK71">
        <f>ABS('2000 250 200 15 PP'!G71-4*'2000 250 200 15 PP'!H71+6*'2000 250 200 15 PP'!I71-4*'2000 250 200 15 PP'!J71+'2000 250 200 15 PP'!K71)</f>
        <v>1.0487440000000967E-8</v>
      </c>
      <c r="AL71">
        <f>ABS('2000 250 200 15 PP'!H71-4*'2000 250 200 15 PP'!I71+6*'2000 250 200 15 PP'!J71-4*'2000 250 200 15 PP'!K71+'2000 250 200 15 PP'!L71)</f>
        <v>3.0968679999999995E-8</v>
      </c>
      <c r="AM71">
        <f>ABS('2000 250 200 15 PP'!I71-4*'2000 250 200 15 PP'!J71+6*'2000 250 200 15 PP'!K71-4*'2000 250 200 15 PP'!L71+'2000 250 200 15 PP'!M71)</f>
        <v>2.9189732000000416E-8</v>
      </c>
      <c r="AN71">
        <f>ABS('2000 250 200 15 PP'!E71-5*'2000 250 200 15 PP'!F71+10*'2000 250 200 15 PP'!G71-10*'2000 250 200 15 PP'!H71+5*'2000 250 200 15 PP'!I71-'2000 250 200 15 PP'!J71)</f>
        <v>9.633199999999626E-8</v>
      </c>
      <c r="AO71">
        <f>ABS('2000 250 200 15 PP'!F71-5*'2000 250 200 15 PP'!G71+10*'2000 250 200 15 PP'!H71-10*'2000 250 200 15 PP'!I71+5*'2000 250 200 15 PP'!J71-'2000 250 200 15 PP'!K71)</f>
        <v>6.1430019999999796E-8</v>
      </c>
      <c r="AP71">
        <f>ABS('2000 250 200 15 PP'!G71-5*'2000 250 200 15 PP'!H71+10*'2000 250 200 15 PP'!I71-10*'2000 250 200 15 PP'!J71+5*'2000 250 200 15 PP'!K71-'2000 250 200 15 PP'!L71)</f>
        <v>2.0481239999997969E-8</v>
      </c>
      <c r="AQ71">
        <f>ABS('2000 250 200 15 PP'!H71-5*'2000 250 200 15 PP'!I71+10*'2000 250 200 15 PP'!J71-10*'2000 250 200 15 PP'!K71+5*'2000 250 200 15 PP'!L71-'2000 250 200 15 PP'!M71)</f>
        <v>1.778947999997567E-9</v>
      </c>
      <c r="AR71">
        <f>ABS('2000 250 200 15 PP'!E71-6*'2000 250 200 15 PP'!F71+15*'2000 250 200 15 PP'!G71-20*'2000 250 200 15 PP'!H71+15*I71-6*'2000 250 200 15 PP'!J71+'2000 250 200 15 PP'!K71)</f>
        <v>3.4901980000000487E-8</v>
      </c>
      <c r="AS71">
        <f>ABS('2000 250 200 15 PP'!F71-6*'2000 250 200 15 PP'!G71+15*'2000 250 200 15 PP'!H71-20*'2000 250 200 15 PP'!I71+15*J71-6*'2000 250 200 15 PP'!K71+'2000 250 200 15 PP'!L71)</f>
        <v>4.0948780000002886E-8</v>
      </c>
      <c r="AT71">
        <f>ABS('2000 250 200 15 PP'!G71-6*'2000 250 200 15 PP'!H71+15*'2000 250 200 15 PP'!I71-20*'2000 250 200 15 PP'!J71+15*K71-6*'2000 250 200 15 PP'!L71+'2000 250 200 15 PP'!M71)</f>
        <v>2.2260187999990559E-8</v>
      </c>
      <c r="AU71">
        <f>ABS('2000 250 200 15 PP'!E71-7*'2000 250 200 15 PP'!F71+21*'2000 250 200 15 PP'!G71-35*'2000 250 200 15 PP'!H71+35*'2000 250 200 15 PP'!I71-21*'2000 250 200 15 PP'!J71+7*'2000 250 200 15 PP'!K71-'2000 250 200 15 PP'!L71)</f>
        <v>6.0468000000237867E-9</v>
      </c>
      <c r="AV71">
        <f>ABS('2000 250 200 15 PP'!F71-7*'2000 250 200 15 PP'!G71+21*'2000 250 200 15 PP'!H71-35*'2000 250 200 15 PP'!I71+35*'2000 250 200 15 PP'!J71-21*'2000 250 200 15 PP'!K71+7*'2000 250 200 15 PP'!L71-'2000 250 200 15 PP'!M71)</f>
        <v>1.8688592000008833E-8</v>
      </c>
      <c r="AW71">
        <f>ABS('2000 250 200 15 PP'!E71-8*'2000 250 200 15 PP'!F71+28*'2000 250 200 15 PP'!G71-56*'2000 250 200 15 PP'!H71+70*'2000 250 200 15 PP'!I71-56*'2000 250 200 15 PP'!J71+28*'2000 250 200 15 PP'!K71-8*'2000 250 200 15 PP'!L71+'2000 250 200 15 PP'!M71)</f>
        <v>2.4735392000007103E-8</v>
      </c>
      <c r="AX71">
        <f t="shared" si="53"/>
        <v>0.15632645110213689</v>
      </c>
      <c r="AY71">
        <f t="shared" si="53"/>
        <v>0.176978323618803</v>
      </c>
      <c r="AZ71">
        <f t="shared" si="53"/>
        <v>0.1869037562967869</v>
      </c>
      <c r="BA71">
        <f t="shared" si="53"/>
        <v>0.18661848616711504</v>
      </c>
      <c r="BB71">
        <f t="shared" si="53"/>
        <v>0.1786570964488485</v>
      </c>
      <c r="BC71">
        <f t="shared" si="53"/>
        <v>0.16642903350936322</v>
      </c>
      <c r="BD71">
        <f t="shared" si="53"/>
        <v>0.1529715907493148</v>
      </c>
      <c r="BE71">
        <f t="shared" si="53"/>
        <v>0.14021090847242643</v>
      </c>
      <c r="BF71">
        <f t="shared" si="54"/>
        <v>2.2754129304303115E-2</v>
      </c>
      <c r="BG71">
        <f t="shared" si="54"/>
        <v>3.6957168862905163E-2</v>
      </c>
      <c r="BH71">
        <f t="shared" si="54"/>
        <v>4.616410130413217E-2</v>
      </c>
      <c r="BI71">
        <f t="shared" si="54"/>
        <v>4.9344439431222666E-2</v>
      </c>
      <c r="BJ71">
        <f t="shared" si="54"/>
        <v>4.751972435734636E-2</v>
      </c>
      <c r="BK71">
        <f t="shared" si="54"/>
        <v>4.2745842842556031E-2</v>
      </c>
      <c r="BL71">
        <f t="shared" si="54"/>
        <v>3.6997695362095774E-2</v>
      </c>
      <c r="BM71">
        <f t="shared" si="55"/>
        <v>3.0015417793124851E-3</v>
      </c>
      <c r="BN71">
        <f t="shared" si="55"/>
        <v>4.3683864543067642E-3</v>
      </c>
      <c r="BO71">
        <f t="shared" si="55"/>
        <v>1.0615105556833541E-2</v>
      </c>
      <c r="BP71">
        <f t="shared" si="55"/>
        <v>1.4073110826516438E-2</v>
      </c>
      <c r="BQ71">
        <f t="shared" si="55"/>
        <v>1.4677812131042585E-2</v>
      </c>
      <c r="BR71">
        <f t="shared" si="55"/>
        <v>1.3365299761324638E-2</v>
      </c>
      <c r="BS71">
        <f t="shared" si="56"/>
        <v>5.5715309970970324E-3</v>
      </c>
      <c r="BT71">
        <f t="shared" si="56"/>
        <v>2.7316026905347436E-3</v>
      </c>
      <c r="BU71">
        <f t="shared" si="56"/>
        <v>8.1005442195724881E-4</v>
      </c>
      <c r="BV71">
        <f t="shared" si="56"/>
        <v>3.4416192392728649E-3</v>
      </c>
      <c r="BW71">
        <f t="shared" si="56"/>
        <v>4.5968125092562947E-3</v>
      </c>
      <c r="BX71">
        <f t="shared" si="57"/>
        <v>3.4412406624382799E-3</v>
      </c>
      <c r="BY71">
        <f t="shared" si="57"/>
        <v>3.1081534205562728E-3</v>
      </c>
      <c r="BZ71">
        <f t="shared" si="57"/>
        <v>1.4878583896558223E-3</v>
      </c>
      <c r="CA71">
        <f t="shared" si="57"/>
        <v>1.8500140758858708E-4</v>
      </c>
      <c r="CB71">
        <f t="shared" si="58"/>
        <v>1.1990425477273021E-3</v>
      </c>
      <c r="CC71">
        <f t="shared" si="58"/>
        <v>1.9894320958657296E-3</v>
      </c>
      <c r="CD71">
        <f t="shared" si="58"/>
        <v>1.5476564448946002E-3</v>
      </c>
      <c r="CE71">
        <f t="shared" si="59"/>
        <v>2.0205027229250704E-4</v>
      </c>
      <c r="CF71">
        <f t="shared" si="59"/>
        <v>8.8150722624547994E-4</v>
      </c>
      <c r="CG71">
        <f t="shared" si="60"/>
        <v>8.098075104626002E-4</v>
      </c>
      <c r="CH71" s="7">
        <v>250</v>
      </c>
      <c r="CI71" s="8">
        <v>250</v>
      </c>
      <c r="CJ71" s="8">
        <v>240</v>
      </c>
      <c r="CK71" s="8">
        <f t="shared" si="61"/>
        <v>1</v>
      </c>
      <c r="CL71" s="8">
        <f t="shared" si="62"/>
        <v>1</v>
      </c>
      <c r="CM71">
        <f t="shared" si="63"/>
        <v>0.04</v>
      </c>
      <c r="CN71">
        <f t="shared" si="65"/>
        <v>375</v>
      </c>
      <c r="CO71">
        <f t="shared" si="66"/>
        <v>500</v>
      </c>
      <c r="CP71">
        <f t="shared" si="66"/>
        <v>625</v>
      </c>
      <c r="CQ71">
        <f t="shared" si="66"/>
        <v>750</v>
      </c>
      <c r="CR71">
        <f t="shared" si="66"/>
        <v>875</v>
      </c>
      <c r="CS71">
        <f t="shared" si="66"/>
        <v>1000</v>
      </c>
      <c r="CT71">
        <f t="shared" si="66"/>
        <v>1125</v>
      </c>
      <c r="CU71">
        <f t="shared" si="66"/>
        <v>1250</v>
      </c>
      <c r="CV71">
        <f t="shared" si="42"/>
        <v>1.5</v>
      </c>
      <c r="CW71">
        <f t="shared" si="42"/>
        <v>2</v>
      </c>
      <c r="CX71">
        <f t="shared" si="42"/>
        <v>2.5</v>
      </c>
      <c r="CY71">
        <f t="shared" si="42"/>
        <v>3</v>
      </c>
      <c r="CZ71">
        <f t="shared" si="42"/>
        <v>3.5</v>
      </c>
      <c r="DA71">
        <f t="shared" si="42"/>
        <v>4</v>
      </c>
      <c r="DB71">
        <f t="shared" si="42"/>
        <v>4.5</v>
      </c>
      <c r="DC71">
        <f t="shared" si="42"/>
        <v>5</v>
      </c>
      <c r="DD71" s="11">
        <f t="shared" si="43"/>
        <v>2.6666666666666668E-2</v>
      </c>
      <c r="DE71" s="11">
        <f t="shared" si="43"/>
        <v>0.02</v>
      </c>
      <c r="DF71" s="11">
        <f t="shared" si="43"/>
        <v>1.6E-2</v>
      </c>
      <c r="DG71" s="11">
        <f t="shared" si="43"/>
        <v>1.3333333333333334E-2</v>
      </c>
      <c r="DH71" s="11">
        <f t="shared" si="43"/>
        <v>1.1428571428571429E-2</v>
      </c>
      <c r="DI71" s="11">
        <f t="shared" si="43"/>
        <v>0.01</v>
      </c>
      <c r="DJ71" s="11">
        <f t="shared" si="43"/>
        <v>8.8888888888888889E-3</v>
      </c>
      <c r="DK71" s="11">
        <f t="shared" si="43"/>
        <v>8.0000000000000002E-3</v>
      </c>
      <c r="DL71">
        <f t="shared" si="64"/>
        <v>10</v>
      </c>
      <c r="DM71">
        <f>ABS('2000 250 200 15 PP'!E71+'2000 250 200 15 PP'!F71)</f>
        <v>1.6161621159999999E-5</v>
      </c>
      <c r="DN71">
        <f>ABS('2000 250 200 15 PP'!F71+'2000 250 200 15 PP'!G71)</f>
        <v>1.15848627E-5</v>
      </c>
      <c r="DO71">
        <f>ABS('2000 250 200 15 PP'!G71+'2000 250 200 15 PP'!H71)</f>
        <v>8.0331645000000008E-6</v>
      </c>
      <c r="DP71">
        <f>ABS('2000 250 200 15 PP'!H71+'2000 250 200 15 PP'!I71)</f>
        <v>5.5044953000000007E-6</v>
      </c>
      <c r="DQ71">
        <f>ABS('2000 250 200 15 PP'!I71+'2000 250 200 15 PP'!J71)</f>
        <v>3.79860668E-6</v>
      </c>
      <c r="DR71">
        <f>ABS('2000 250 200 15 PP'!J71+'2000 250 200 15 PP'!K71)</f>
        <v>2.6747950800000001E-6</v>
      </c>
      <c r="DS71">
        <f>ABS('2000 250 200 15 PP'!K71+'2000 250 200 15 PP'!L71)</f>
        <v>1.93381306E-6</v>
      </c>
      <c r="DT71">
        <f>ABS('2000 250 200 15 PP'!L71+'2000 250 200 15 PP'!M71)</f>
        <v>1.436571592E-6</v>
      </c>
    </row>
    <row r="72" spans="1:124">
      <c r="A72">
        <f>'2000 250 200 15'!A73</f>
        <v>69</v>
      </c>
      <c r="B72">
        <f t="shared" si="51"/>
        <v>-690</v>
      </c>
      <c r="C72">
        <f>'2000 250 200 15'!B73</f>
        <v>2.8959999999999999</v>
      </c>
      <c r="D72">
        <f t="shared" si="52"/>
        <v>0.46179855752510929</v>
      </c>
      <c r="E72">
        <f>ABS('2000 250 200 15'!C206)</f>
        <v>8.1170048599999998E-6</v>
      </c>
      <c r="F72">
        <f>ABS('2000 250 200 15'!C339)</f>
        <v>6.0873043300000004E-6</v>
      </c>
      <c r="G72">
        <f>ABS('2000 250 200 15'!C472)</f>
        <v>4.3836111999999998E-6</v>
      </c>
      <c r="H72">
        <f>ABS('2000 250 200 15'!C605)</f>
        <v>3.0813806500000002E-6</v>
      </c>
      <c r="I72">
        <f>ABS('2000 250 200 15'!C738)</f>
        <v>2.15321105E-6</v>
      </c>
      <c r="J72">
        <f>ABS('2000 250 200 15'!C871)</f>
        <v>1.51901028E-6</v>
      </c>
      <c r="K72">
        <f>ABS('2000 250 200 15'!C1004)</f>
        <v>1.0928971899999999E-6</v>
      </c>
      <c r="L72">
        <f>ABS('2000 250 200 15'!C1137)</f>
        <v>8.0552329799999998E-7</v>
      </c>
      <c r="M72">
        <f>ABS('2000 250 200 15'!C1270)</f>
        <v>6.0829885200000003E-7</v>
      </c>
      <c r="N72">
        <f>ABS('2000 250 200 15 PP'!E72-'2000 250 200 15 PP'!F72)</f>
        <v>2.0297005299999994E-6</v>
      </c>
      <c r="O72">
        <f>ABS('2000 250 200 15 PP'!F72-'2000 250 200 15 PP'!G72)</f>
        <v>1.7036931300000006E-6</v>
      </c>
      <c r="P72">
        <f>ABS('2000 250 200 15 PP'!G72-'2000 250 200 15 PP'!H72)</f>
        <v>1.3022305499999996E-6</v>
      </c>
      <c r="Q72">
        <f>ABS('2000 250 200 15 PP'!H72-'2000 250 200 15 PP'!I72)</f>
        <v>9.2816960000000012E-7</v>
      </c>
      <c r="R72">
        <f>ABS('2000 250 200 15 PP'!I72-'2000 250 200 15 PP'!J72)</f>
        <v>6.3420077000000004E-7</v>
      </c>
      <c r="S72">
        <f>ABS('2000 250 200 15 PP'!J72-'2000 250 200 15 PP'!K72)</f>
        <v>4.2611309000000009E-7</v>
      </c>
      <c r="T72">
        <f>ABS('2000 250 200 15 PP'!K72-'2000 250 200 15 PP'!L72)</f>
        <v>2.8737389199999994E-7</v>
      </c>
      <c r="U72">
        <f>ABS('2000 250 200 15 PP'!L72-'2000 250 200 15 PP'!M72)</f>
        <v>1.9722444599999994E-7</v>
      </c>
      <c r="V72">
        <f>ABS('2000 250 200 15 PP'!E72-2*'2000 250 200 15 PP'!F72+'2000 250 200 15 PP'!G72)</f>
        <v>3.2600739999999882E-7</v>
      </c>
      <c r="W72">
        <f>ABS('2000 250 200 15 PP'!F72-2*'2000 250 200 15 PP'!G72+'2000 250 200 15 PP'!H72)</f>
        <v>4.0146258000000094E-7</v>
      </c>
      <c r="X72">
        <f>ABS('2000 250 200 15 PP'!G72-2*'2000 250 200 15 PP'!H72+'2000 250 200 15 PP'!I72)</f>
        <v>3.7406094999999953E-7</v>
      </c>
      <c r="Y72">
        <f>ABS('2000 250 200 15 PP'!H72-2*'2000 250 200 15 PP'!I72+'2000 250 200 15 PP'!J72)</f>
        <v>2.9396883000000007E-7</v>
      </c>
      <c r="Z72">
        <f>ABS('2000 250 200 15 PP'!I72-2*'2000 250 200 15 PP'!J72+'2000 250 200 15 PP'!K72)</f>
        <v>2.0808767999999995E-7</v>
      </c>
      <c r="AA72">
        <f>ABS('2000 250 200 15 PP'!J72-2*'2000 250 200 15 PP'!K72+'2000 250 200 15 PP'!L72)</f>
        <v>1.3873919800000014E-7</v>
      </c>
      <c r="AB72">
        <f>ABS('2000 250 200 15 PP'!K72-2*'2000 250 200 15 PP'!L72+'2000 250 200 15 PP'!M72)</f>
        <v>9.0149445999999999E-8</v>
      </c>
      <c r="AC72">
        <f>ABS('2000 250 200 15 PP'!E72-3*'2000 250 200 15 PP'!F72+3*'2000 250 200 15 PP'!G72-'2000 250 200 15 PP'!H72)</f>
        <v>7.5455180000002118E-8</v>
      </c>
      <c r="AD72">
        <f>ABS('2000 250 200 15 PP'!F72-3*'2000 250 200 15 PP'!G72+3*'2000 250 200 15 PP'!H72-'2000 250 200 15 PP'!I72)</f>
        <v>2.740163000000183E-8</v>
      </c>
      <c r="AE72">
        <f>ABS('2000 250 200 15 PP'!G72-3*'2000 250 200 15 PP'!H72+3*'2000 250 200 15 PP'!I72-'2000 250 200 15 PP'!J72)</f>
        <v>8.0092119999999033E-8</v>
      </c>
      <c r="AF72">
        <f>ABS('2000 250 200 15 PP'!H72-3*'2000 250 200 15 PP'!I72+3*'2000 250 200 15 PP'!J72-'2000 250 200 15 PP'!K72)</f>
        <v>8.5881149999999909E-8</v>
      </c>
      <c r="AG72">
        <f>ABS('2000 250 200 15 PP'!I72-3*'2000 250 200 15 PP'!J72+3*'2000 250 200 15 PP'!K72-'2000 250 200 15 PP'!L72)</f>
        <v>6.9348482000000021E-8</v>
      </c>
      <c r="AH72">
        <f>ABS('2000 250 200 15 PP'!J72-3*'2000 250 200 15 PP'!K72+3*'2000 250 200 15 PP'!L72-'2000 250 200 15 PP'!M72)</f>
        <v>4.8589752000000358E-8</v>
      </c>
      <c r="AI72">
        <f>ABS('2000 250 200 15 PP'!E72-4*'2000 250 200 15 PP'!F72+6*'2000 250 200 15 PP'!G72-4*'2000 250 200 15 PP'!H72+'2000 250 200 15 PP'!I72)</f>
        <v>1.0285681000000353E-7</v>
      </c>
      <c r="AJ72">
        <f>ABS('2000 250 200 15 PP'!F72-4*'2000 250 200 15 PP'!G72+6*'2000 250 200 15 PP'!H72-4*'2000 250 200 15 PP'!I72+'2000 250 200 15 PP'!J72)</f>
        <v>5.2690489999997202E-8</v>
      </c>
      <c r="AK72">
        <f>ABS('2000 250 200 15 PP'!G72-4*'2000 250 200 15 PP'!H72+6*'2000 250 200 15 PP'!I72-4*'2000 250 200 15 PP'!J72+'2000 250 200 15 PP'!K72)</f>
        <v>5.7890300000006644E-9</v>
      </c>
      <c r="AL72">
        <f>ABS('2000 250 200 15 PP'!H72-4*'2000 250 200 15 PP'!I72+6*'2000 250 200 15 PP'!J72-4*'2000 250 200 15 PP'!K72+'2000 250 200 15 PP'!L72)</f>
        <v>1.6532667999999464E-8</v>
      </c>
      <c r="AM72">
        <f>ABS('2000 250 200 15 PP'!I72-4*'2000 250 200 15 PP'!J72+6*'2000 250 200 15 PP'!K72-4*'2000 250 200 15 PP'!L72+'2000 250 200 15 PP'!M72)</f>
        <v>2.0758729999999663E-8</v>
      </c>
      <c r="AN72">
        <f>ABS('2000 250 200 15 PP'!E72-5*'2000 250 200 15 PP'!F72+10*'2000 250 200 15 PP'!G72-10*'2000 250 200 15 PP'!H72+5*'2000 250 200 15 PP'!I72-'2000 250 200 15 PP'!J72)</f>
        <v>5.0166320000003782E-8</v>
      </c>
      <c r="AO72">
        <f>ABS('2000 250 200 15 PP'!F72-5*'2000 250 200 15 PP'!G72+10*'2000 250 200 15 PP'!H72-10*'2000 250 200 15 PP'!I72+5*'2000 250 200 15 PP'!J72-'2000 250 200 15 PP'!K72)</f>
        <v>4.6901459999999714E-8</v>
      </c>
      <c r="AP72">
        <f>ABS('2000 250 200 15 PP'!G72-5*'2000 250 200 15 PP'!H72+10*'2000 250 200 15 PP'!I72-10*'2000 250 200 15 PP'!J72+5*'2000 250 200 15 PP'!K72-'2000 250 200 15 PP'!L72)</f>
        <v>2.2321697999999705E-8</v>
      </c>
      <c r="AQ72">
        <f>ABS('2000 250 200 15 PP'!H72-5*'2000 250 200 15 PP'!I72+10*'2000 250 200 15 PP'!J72-10*'2000 250 200 15 PP'!K72+5*'2000 250 200 15 PP'!L72-'2000 250 200 15 PP'!M72)</f>
        <v>4.2260619999995641E-9</v>
      </c>
      <c r="AR72">
        <f>ABS('2000 250 200 15 PP'!E72-6*'2000 250 200 15 PP'!F72+15*'2000 250 200 15 PP'!G72-20*'2000 250 200 15 PP'!H72+15*I72-6*'2000 250 200 15 PP'!J72+'2000 250 200 15 PP'!K72)</f>
        <v>3.2648600000000445E-9</v>
      </c>
      <c r="AS72">
        <f>ABS('2000 250 200 15 PP'!F72-6*'2000 250 200 15 PP'!G72+15*'2000 250 200 15 PP'!H72-20*'2000 250 200 15 PP'!I72+15*J72-6*'2000 250 200 15 PP'!K72+'2000 250 200 15 PP'!L72)</f>
        <v>2.4579761999997045E-8</v>
      </c>
      <c r="AT72">
        <f>ABS('2000 250 200 15 PP'!G72-6*'2000 250 200 15 PP'!H72+15*'2000 250 200 15 PP'!I72-20*'2000 250 200 15 PP'!J72+15*K72-6*'2000 250 200 15 PP'!L72+'2000 250 200 15 PP'!M72)</f>
        <v>1.8095636000000776E-8</v>
      </c>
      <c r="AU72">
        <f>ABS('2000 250 200 15 PP'!E72-7*'2000 250 200 15 PP'!F72+21*'2000 250 200 15 PP'!G72-35*'2000 250 200 15 PP'!H72+35*'2000 250 200 15 PP'!I72-21*'2000 250 200 15 PP'!J72+7*'2000 250 200 15 PP'!K72-'2000 250 200 15 PP'!L72)</f>
        <v>2.1314901999990647E-8</v>
      </c>
      <c r="AV72">
        <f>ABS('2000 250 200 15 PP'!F72-7*'2000 250 200 15 PP'!G72+21*'2000 250 200 15 PP'!H72-35*'2000 250 200 15 PP'!I72+35*'2000 250 200 15 PP'!J72-21*'2000 250 200 15 PP'!K72+7*'2000 250 200 15 PP'!L72-'2000 250 200 15 PP'!M72)</f>
        <v>6.4841260000041036E-9</v>
      </c>
      <c r="AW72">
        <f>ABS('2000 250 200 15 PP'!E72-8*'2000 250 200 15 PP'!F72+28*'2000 250 200 15 PP'!G72-56*'2000 250 200 15 PP'!H72+70*'2000 250 200 15 PP'!I72-56*'2000 250 200 15 PP'!J72+28*'2000 250 200 15 PP'!K72-8*'2000 250 200 15 PP'!L72+'2000 250 200 15 PP'!M72)</f>
        <v>2.7799027999994963E-8</v>
      </c>
      <c r="AX72">
        <f t="shared" si="53"/>
        <v>0.14289329405958948</v>
      </c>
      <c r="AY72">
        <f t="shared" si="53"/>
        <v>0.16270717924509898</v>
      </c>
      <c r="AZ72">
        <f t="shared" si="53"/>
        <v>0.17444500625945086</v>
      </c>
      <c r="BA72">
        <f t="shared" si="53"/>
        <v>0.17731461271372895</v>
      </c>
      <c r="BB72">
        <f t="shared" si="53"/>
        <v>0.17270221836002461</v>
      </c>
      <c r="BC72">
        <f t="shared" si="53"/>
        <v>0.16314249064879779</v>
      </c>
      <c r="BD72">
        <f t="shared" si="53"/>
        <v>0.15137525844063687</v>
      </c>
      <c r="BE72">
        <f t="shared" si="53"/>
        <v>0.13949735191233206</v>
      </c>
      <c r="BF72">
        <f t="shared" si="54"/>
        <v>1.7538669908194006E-2</v>
      </c>
      <c r="BG72">
        <f t="shared" si="54"/>
        <v>2.962321474293524E-2</v>
      </c>
      <c r="BH72">
        <f t="shared" si="54"/>
        <v>3.8890939803318099E-2</v>
      </c>
      <c r="BI72">
        <f t="shared" si="54"/>
        <v>4.3527710230859655E-2</v>
      </c>
      <c r="BJ72">
        <f t="shared" si="54"/>
        <v>4.3668941103273955E-2</v>
      </c>
      <c r="BK72">
        <f t="shared" si="54"/>
        <v>4.059751533202096E-2</v>
      </c>
      <c r="BL72">
        <f t="shared" si="54"/>
        <v>3.5963119030309951E-2</v>
      </c>
      <c r="BM72">
        <f t="shared" si="55"/>
        <v>3.4821233901692157E-3</v>
      </c>
      <c r="BN72">
        <f t="shared" si="55"/>
        <v>1.744714742333211E-3</v>
      </c>
      <c r="BO72">
        <f t="shared" si="55"/>
        <v>7.1913968697148566E-3</v>
      </c>
      <c r="BP72">
        <f t="shared" si="55"/>
        <v>1.0945155048044171E-2</v>
      </c>
      <c r="BQ72">
        <f t="shared" si="55"/>
        <v>1.2448921374897852E-2</v>
      </c>
      <c r="BR72">
        <f t="shared" si="55"/>
        <v>1.2069800157120428E-2</v>
      </c>
      <c r="BS72">
        <f t="shared" si="56"/>
        <v>4.3176307188518472E-3</v>
      </c>
      <c r="BT72">
        <f t="shared" si="56"/>
        <v>3.0590401135710656E-3</v>
      </c>
      <c r="BU72">
        <f t="shared" si="56"/>
        <v>4.7334241677826047E-4</v>
      </c>
      <c r="BV72">
        <f t="shared" si="56"/>
        <v>1.9108443212146617E-3</v>
      </c>
      <c r="BW72">
        <f t="shared" si="56"/>
        <v>3.3595936761114205E-3</v>
      </c>
      <c r="BX72">
        <f t="shared" si="57"/>
        <v>1.9796095620282098E-3</v>
      </c>
      <c r="BY72">
        <f t="shared" si="57"/>
        <v>2.5604846954739588E-3</v>
      </c>
      <c r="BZ72">
        <f t="shared" si="57"/>
        <v>1.7123600254888437E-3</v>
      </c>
      <c r="CA72">
        <f t="shared" si="57"/>
        <v>4.5636235007011225E-4</v>
      </c>
      <c r="CB72">
        <f t="shared" si="58"/>
        <v>1.2350791333206956E-4</v>
      </c>
      <c r="CC72">
        <f t="shared" si="58"/>
        <v>1.2853548969602765E-3</v>
      </c>
      <c r="CD72">
        <f t="shared" si="58"/>
        <v>1.326277154586864E-3</v>
      </c>
      <c r="CE72">
        <f t="shared" si="59"/>
        <v>7.8248703057505681E-4</v>
      </c>
      <c r="CF72">
        <f t="shared" si="59"/>
        <v>3.2862237929114432E-4</v>
      </c>
      <c r="CG72">
        <f t="shared" si="60"/>
        <v>9.9823278932589235E-4</v>
      </c>
      <c r="CH72" s="7">
        <v>250</v>
      </c>
      <c r="CI72" s="8">
        <v>250</v>
      </c>
      <c r="CJ72" s="8">
        <v>240</v>
      </c>
      <c r="CK72" s="8">
        <f t="shared" si="61"/>
        <v>1</v>
      </c>
      <c r="CL72" s="8">
        <f t="shared" si="62"/>
        <v>1</v>
      </c>
      <c r="CM72">
        <f t="shared" si="63"/>
        <v>0.04</v>
      </c>
      <c r="CN72">
        <f t="shared" si="65"/>
        <v>375</v>
      </c>
      <c r="CO72">
        <f t="shared" si="66"/>
        <v>500</v>
      </c>
      <c r="CP72">
        <f t="shared" si="66"/>
        <v>625</v>
      </c>
      <c r="CQ72">
        <f t="shared" si="66"/>
        <v>750</v>
      </c>
      <c r="CR72">
        <f t="shared" si="66"/>
        <v>875</v>
      </c>
      <c r="CS72">
        <f t="shared" si="66"/>
        <v>1000</v>
      </c>
      <c r="CT72">
        <f t="shared" si="66"/>
        <v>1125</v>
      </c>
      <c r="CU72">
        <f t="shared" si="66"/>
        <v>1250</v>
      </c>
      <c r="CV72">
        <f t="shared" si="42"/>
        <v>1.5</v>
      </c>
      <c r="CW72">
        <f t="shared" si="42"/>
        <v>2</v>
      </c>
      <c r="CX72">
        <f t="shared" si="42"/>
        <v>2.5</v>
      </c>
      <c r="CY72">
        <f t="shared" si="42"/>
        <v>3</v>
      </c>
      <c r="CZ72">
        <f t="shared" si="42"/>
        <v>3.5</v>
      </c>
      <c r="DA72">
        <f t="shared" si="42"/>
        <v>4</v>
      </c>
      <c r="DB72">
        <f t="shared" si="42"/>
        <v>4.5</v>
      </c>
      <c r="DC72">
        <f t="shared" si="42"/>
        <v>5</v>
      </c>
      <c r="DD72" s="11">
        <f t="shared" si="43"/>
        <v>2.6666666666666668E-2</v>
      </c>
      <c r="DE72" s="11">
        <f t="shared" si="43"/>
        <v>0.02</v>
      </c>
      <c r="DF72" s="11">
        <f t="shared" si="43"/>
        <v>1.6E-2</v>
      </c>
      <c r="DG72" s="11">
        <f t="shared" si="43"/>
        <v>1.3333333333333334E-2</v>
      </c>
      <c r="DH72" s="11">
        <f t="shared" si="43"/>
        <v>1.1428571428571429E-2</v>
      </c>
      <c r="DI72" s="11">
        <f t="shared" si="43"/>
        <v>0.01</v>
      </c>
      <c r="DJ72" s="11">
        <f t="shared" si="43"/>
        <v>8.8888888888888889E-3</v>
      </c>
      <c r="DK72" s="11">
        <f t="shared" si="43"/>
        <v>8.0000000000000002E-3</v>
      </c>
      <c r="DL72">
        <f t="shared" si="64"/>
        <v>10</v>
      </c>
      <c r="DM72">
        <f>ABS('2000 250 200 15 PP'!E72+'2000 250 200 15 PP'!F72)</f>
        <v>1.420430919E-5</v>
      </c>
      <c r="DN72">
        <f>ABS('2000 250 200 15 PP'!F72+'2000 250 200 15 PP'!G72)</f>
        <v>1.047091553E-5</v>
      </c>
      <c r="DO72">
        <f>ABS('2000 250 200 15 PP'!G72+'2000 250 200 15 PP'!H72)</f>
        <v>7.4649918499999995E-6</v>
      </c>
      <c r="DP72">
        <f>ABS('2000 250 200 15 PP'!H72+'2000 250 200 15 PP'!I72)</f>
        <v>5.2345917000000006E-6</v>
      </c>
      <c r="DQ72">
        <f>ABS('2000 250 200 15 PP'!I72+'2000 250 200 15 PP'!J72)</f>
        <v>3.6722213300000003E-6</v>
      </c>
      <c r="DR72">
        <f>ABS('2000 250 200 15 PP'!J72+'2000 250 200 15 PP'!K72)</f>
        <v>2.6119074699999997E-6</v>
      </c>
      <c r="DS72">
        <f>ABS('2000 250 200 15 PP'!K72+'2000 250 200 15 PP'!L72)</f>
        <v>1.8984204879999999E-6</v>
      </c>
      <c r="DT72">
        <f>ABS('2000 250 200 15 PP'!L72+'2000 250 200 15 PP'!M72)</f>
        <v>1.41382215E-6</v>
      </c>
    </row>
    <row r="73" spans="1:124">
      <c r="A73">
        <f>'2000 250 200 15'!A74</f>
        <v>70</v>
      </c>
      <c r="B73">
        <f t="shared" si="51"/>
        <v>-700</v>
      </c>
      <c r="C73">
        <f>'2000 250 200 15'!B74</f>
        <v>3.2509999999999999</v>
      </c>
      <c r="D73">
        <f t="shared" si="52"/>
        <v>0.51201696949612663</v>
      </c>
      <c r="E73">
        <f>ABS('2000 250 200 15'!C207)</f>
        <v>7.0220268999999996E-6</v>
      </c>
      <c r="F73">
        <f>ABS('2000 250 200 15'!C340)</f>
        <v>5.3971599000000004E-6</v>
      </c>
      <c r="G73">
        <f>ABS('2000 250 200 15'!C473)</f>
        <v>3.9962455799999997E-6</v>
      </c>
      <c r="H73">
        <f>ABS('2000 250 200 15'!C606)</f>
        <v>2.8826289299999998E-6</v>
      </c>
      <c r="I73">
        <f>ABS('2000 250 200 15'!C739)</f>
        <v>2.0564729099999999E-6</v>
      </c>
      <c r="J73">
        <f>ABS('2000 250 200 15'!C872)</f>
        <v>1.4717969700000001E-6</v>
      </c>
      <c r="K73">
        <f>ABS('2000 250 200 15'!C1005)</f>
        <v>1.06816989E-6</v>
      </c>
      <c r="L73">
        <f>ABS('2000 250 200 15'!C1138)</f>
        <v>7.9091274399999998E-7</v>
      </c>
      <c r="M73">
        <f>ABS('2000 250 200 15'!C1271)</f>
        <v>5.9855708999999996E-7</v>
      </c>
      <c r="N73">
        <f>ABS('2000 250 200 15 PP'!E73-'2000 250 200 15 PP'!F73)</f>
        <v>1.6248669999999992E-6</v>
      </c>
      <c r="O73">
        <f>ABS('2000 250 200 15 PP'!F73-'2000 250 200 15 PP'!G73)</f>
        <v>1.4009143200000007E-6</v>
      </c>
      <c r="P73">
        <f>ABS('2000 250 200 15 PP'!G73-'2000 250 200 15 PP'!H73)</f>
        <v>1.1136166499999999E-6</v>
      </c>
      <c r="Q73">
        <f>ABS('2000 250 200 15 PP'!H73-'2000 250 200 15 PP'!I73)</f>
        <v>8.2615601999999994E-7</v>
      </c>
      <c r="R73">
        <f>ABS('2000 250 200 15 PP'!I73-'2000 250 200 15 PP'!J73)</f>
        <v>5.8467593999999985E-7</v>
      </c>
      <c r="S73">
        <f>ABS('2000 250 200 15 PP'!J73-'2000 250 200 15 PP'!K73)</f>
        <v>4.0362708000000002E-7</v>
      </c>
      <c r="T73">
        <f>ABS('2000 250 200 15 PP'!K73-'2000 250 200 15 PP'!L73)</f>
        <v>2.7725714600000006E-7</v>
      </c>
      <c r="U73">
        <f>ABS('2000 250 200 15 PP'!L73-'2000 250 200 15 PP'!M73)</f>
        <v>1.9235565400000002E-7</v>
      </c>
      <c r="V73">
        <f>ABS('2000 250 200 15 PP'!E73-2*'2000 250 200 15 PP'!F73+'2000 250 200 15 PP'!G73)</f>
        <v>2.2395267999999849E-7</v>
      </c>
      <c r="W73">
        <f>ABS('2000 250 200 15 PP'!F73-2*'2000 250 200 15 PP'!G73+'2000 250 200 15 PP'!H73)</f>
        <v>2.8729767000000085E-7</v>
      </c>
      <c r="X73">
        <f>ABS('2000 250 200 15 PP'!G73-2*'2000 250 200 15 PP'!H73+'2000 250 200 15 PP'!I73)</f>
        <v>2.8746062999999991E-7</v>
      </c>
      <c r="Y73">
        <f>ABS('2000 250 200 15 PP'!H73-2*'2000 250 200 15 PP'!I73+'2000 250 200 15 PP'!J73)</f>
        <v>2.4148008000000009E-7</v>
      </c>
      <c r="Z73">
        <f>ABS('2000 250 200 15 PP'!I73-2*'2000 250 200 15 PP'!J73+'2000 250 200 15 PP'!K73)</f>
        <v>1.8104885999999983E-7</v>
      </c>
      <c r="AA73">
        <f>ABS('2000 250 200 15 PP'!J73-2*'2000 250 200 15 PP'!K73+'2000 250 200 15 PP'!L73)</f>
        <v>1.2636993399999996E-7</v>
      </c>
      <c r="AB73">
        <f>ABS('2000 250 200 15 PP'!K73-2*'2000 250 200 15 PP'!L73+'2000 250 200 15 PP'!M73)</f>
        <v>8.4901492000000038E-8</v>
      </c>
      <c r="AC73">
        <f>ABS('2000 250 200 15 PP'!E73-3*'2000 250 200 15 PP'!F73+3*'2000 250 200 15 PP'!G73-'2000 250 200 15 PP'!H73)</f>
        <v>6.3344990000000668E-8</v>
      </c>
      <c r="AD73">
        <f>ABS('2000 250 200 15 PP'!F73-3*'2000 250 200 15 PP'!G73+3*'2000 250 200 15 PP'!H73-'2000 250 200 15 PP'!I73)</f>
        <v>1.6295999999736628E-10</v>
      </c>
      <c r="AE73">
        <f>ABS('2000 250 200 15 PP'!G73-3*'2000 250 200 15 PP'!H73+3*'2000 250 200 15 PP'!I73-'2000 250 200 15 PP'!J73)</f>
        <v>4.598054999999897E-8</v>
      </c>
      <c r="AF73">
        <f>ABS('2000 250 200 15 PP'!H73-3*'2000 250 200 15 PP'!I73+3*'2000 250 200 15 PP'!J73-'2000 250 200 15 PP'!K73)</f>
        <v>6.0431220000000474E-8</v>
      </c>
      <c r="AG73">
        <f>ABS('2000 250 200 15 PP'!I73-3*'2000 250 200 15 PP'!J73+3*'2000 250 200 15 PP'!K73-'2000 250 200 15 PP'!L73)</f>
        <v>5.4678925999999662E-8</v>
      </c>
      <c r="AH73">
        <f>ABS('2000 250 200 15 PP'!J73-3*'2000 250 200 15 PP'!K73+3*'2000 250 200 15 PP'!L73-'2000 250 200 15 PP'!M73)</f>
        <v>4.146844199999992E-8</v>
      </c>
      <c r="AI73">
        <f>ABS('2000 250 200 15 PP'!E73-4*'2000 250 200 15 PP'!F73+6*'2000 250 200 15 PP'!G73-4*'2000 250 200 15 PP'!H73+'2000 250 200 15 PP'!I73)</f>
        <v>6.3182030000004148E-8</v>
      </c>
      <c r="AJ73">
        <f>ABS('2000 250 200 15 PP'!F73-4*'2000 250 200 15 PP'!G73+6*'2000 250 200 15 PP'!H73-4*'2000 250 200 15 PP'!I73+'2000 250 200 15 PP'!J73)</f>
        <v>4.6143509999997183E-8</v>
      </c>
      <c r="AK73">
        <f>ABS('2000 250 200 15 PP'!G73-4*'2000 250 200 15 PP'!H73+6*'2000 250 200 15 PP'!I73-4*'2000 250 200 15 PP'!J73+'2000 250 200 15 PP'!K73)</f>
        <v>1.4450670000000446E-8</v>
      </c>
      <c r="AL73">
        <f>ABS('2000 250 200 15 PP'!H73-4*'2000 250 200 15 PP'!I73+6*'2000 250 200 15 PP'!J73-4*'2000 250 200 15 PP'!K73+'2000 250 200 15 PP'!L73)</f>
        <v>5.7522940000008125E-9</v>
      </c>
      <c r="AM73">
        <f>ABS('2000 250 200 15 PP'!I73-4*'2000 250 200 15 PP'!J73+6*'2000 250 200 15 PP'!K73-4*'2000 250 200 15 PP'!L73+'2000 250 200 15 PP'!M73)</f>
        <v>1.3210483999999953E-8</v>
      </c>
      <c r="AN73">
        <f>ABS('2000 250 200 15 PP'!E73-5*'2000 250 200 15 PP'!F73+10*'2000 250 200 15 PP'!G73-10*'2000 250 200 15 PP'!H73+5*'2000 250 200 15 PP'!I73-'2000 250 200 15 PP'!J73)</f>
        <v>1.7038520000001036E-8</v>
      </c>
      <c r="AO73">
        <f>ABS('2000 250 200 15 PP'!F73-5*'2000 250 200 15 PP'!G73+10*'2000 250 200 15 PP'!H73-10*'2000 250 200 15 PP'!I73+5*'2000 250 200 15 PP'!J73-'2000 250 200 15 PP'!K73)</f>
        <v>3.1692840000002879E-8</v>
      </c>
      <c r="AP73">
        <f>ABS('2000 250 200 15 PP'!G73-5*'2000 250 200 15 PP'!H73+10*'2000 250 200 15 PP'!I73-10*'2000 250 200 15 PP'!J73+5*'2000 250 200 15 PP'!K73-'2000 250 200 15 PP'!L73)</f>
        <v>2.0202963999997023E-8</v>
      </c>
      <c r="AQ73">
        <f>ABS('2000 250 200 15 PP'!H73-5*'2000 250 200 15 PP'!I73+10*'2000 250 200 15 PP'!J73-10*'2000 250 200 15 PP'!K73+5*'2000 250 200 15 PP'!L73-'2000 250 200 15 PP'!M73)</f>
        <v>7.4581900000008345E-9</v>
      </c>
      <c r="AR73">
        <f>ABS('2000 250 200 15 PP'!E73-6*'2000 250 200 15 PP'!F73+15*'2000 250 200 15 PP'!G73-20*'2000 250 200 15 PP'!H73+15*I73-6*'2000 250 200 15 PP'!J73+'2000 250 200 15 PP'!K73)</f>
        <v>1.4654319999996125E-8</v>
      </c>
      <c r="AS73">
        <f>ABS('2000 250 200 15 PP'!F73-6*'2000 250 200 15 PP'!G73+15*'2000 250 200 15 PP'!H73-20*'2000 250 200 15 PP'!I73+15*J73-6*'2000 250 200 15 PP'!K73+'2000 250 200 15 PP'!L73)</f>
        <v>1.1489876000000773E-8</v>
      </c>
      <c r="AT73">
        <f>ABS('2000 250 200 15 PP'!G73-6*'2000 250 200 15 PP'!H73+15*'2000 250 200 15 PP'!I73-20*'2000 250 200 15 PP'!J73+15*K73-6*'2000 250 200 15 PP'!L73+'2000 250 200 15 PP'!M73)</f>
        <v>1.2744774000002965E-8</v>
      </c>
      <c r="AU73">
        <f>ABS('2000 250 200 15 PP'!E73-7*'2000 250 200 15 PP'!F73+21*'2000 250 200 15 PP'!G73-35*'2000 250 200 15 PP'!H73+35*'2000 250 200 15 PP'!I73-21*'2000 250 200 15 PP'!J73+7*'2000 250 200 15 PP'!K73-'2000 250 200 15 PP'!L73)</f>
        <v>2.6144196000000287E-8</v>
      </c>
      <c r="AV73">
        <f>ABS('2000 250 200 15 PP'!F73-7*'2000 250 200 15 PP'!G73+21*'2000 250 200 15 PP'!H73-35*'2000 250 200 15 PP'!I73+35*'2000 250 200 15 PP'!J73-21*'2000 250 200 15 PP'!K73+7*'2000 250 200 15 PP'!L73-'2000 250 200 15 PP'!M73)</f>
        <v>1.2548980000004972E-9</v>
      </c>
      <c r="AW73">
        <f>ABS('2000 250 200 15 PP'!E73-8*'2000 250 200 15 PP'!F73+28*'2000 250 200 15 PP'!G73-56*'2000 250 200 15 PP'!H73+70*'2000 250 200 15 PP'!I73-56*'2000 250 200 15 PP'!J73+28*'2000 250 200 15 PP'!K73-8*'2000 250 200 15 PP'!L73+'2000 250 200 15 PP'!M73)</f>
        <v>2.488929799998539E-8</v>
      </c>
      <c r="AX73">
        <f t="shared" si="53"/>
        <v>0.13083521700470754</v>
      </c>
      <c r="AY73">
        <f t="shared" si="53"/>
        <v>0.1491380653143061</v>
      </c>
      <c r="AZ73">
        <f t="shared" si="53"/>
        <v>0.16188936843972168</v>
      </c>
      <c r="BA73">
        <f t="shared" si="53"/>
        <v>0.16726847243951543</v>
      </c>
      <c r="BB73">
        <f t="shared" si="53"/>
        <v>0.16571179640033656</v>
      </c>
      <c r="BC73">
        <f t="shared" si="53"/>
        <v>0.1589103725550183</v>
      </c>
      <c r="BD73">
        <f t="shared" si="53"/>
        <v>0.14913653698300322</v>
      </c>
      <c r="BE73">
        <f t="shared" si="53"/>
        <v>0.13843816489793617</v>
      </c>
      <c r="BF73">
        <f t="shared" si="54"/>
        <v>1.364281334878847E-2</v>
      </c>
      <c r="BG73">
        <f t="shared" si="54"/>
        <v>2.340313332503936E-2</v>
      </c>
      <c r="BH73">
        <f t="shared" si="54"/>
        <v>3.2171175499743458E-2</v>
      </c>
      <c r="BI73">
        <f t="shared" si="54"/>
        <v>3.7667117693907279E-2</v>
      </c>
      <c r="BJ73">
        <f t="shared" si="54"/>
        <v>3.938893340486431E-2</v>
      </c>
      <c r="BK73">
        <f t="shared" si="54"/>
        <v>3.7938907743241254E-2</v>
      </c>
      <c r="BL73">
        <f t="shared" si="54"/>
        <v>3.4545947142250878E-2</v>
      </c>
      <c r="BM73">
        <f t="shared" si="55"/>
        <v>3.282453557507154E-3</v>
      </c>
      <c r="BN73">
        <f t="shared" si="55"/>
        <v>1.1369957562831113E-5</v>
      </c>
      <c r="BO73">
        <f t="shared" si="55"/>
        <v>4.418171621043394E-3</v>
      </c>
      <c r="BP73">
        <f t="shared" si="55"/>
        <v>8.0800461159021685E-3</v>
      </c>
      <c r="BQ73">
        <f t="shared" si="55"/>
        <v>1.0149498451773238E-2</v>
      </c>
      <c r="BR73">
        <f t="shared" si="55"/>
        <v>1.055327906499158E-2</v>
      </c>
      <c r="BS73">
        <f t="shared" si="56"/>
        <v>2.9587173079537272E-3</v>
      </c>
      <c r="BT73">
        <f t="shared" si="56"/>
        <v>2.9196799272710777E-3</v>
      </c>
      <c r="BU73">
        <f t="shared" si="56"/>
        <v>1.2592831575154422E-3</v>
      </c>
      <c r="BV73">
        <f t="shared" si="56"/>
        <v>6.9556310844859175E-4</v>
      </c>
      <c r="BW73">
        <f t="shared" si="56"/>
        <v>2.2069300864771216E-3</v>
      </c>
      <c r="BX73">
        <f t="shared" si="57"/>
        <v>7.4644146088029468E-4</v>
      </c>
      <c r="BY73">
        <f t="shared" si="57"/>
        <v>1.8783753741090554E-3</v>
      </c>
      <c r="BZ73">
        <f t="shared" si="57"/>
        <v>1.6470397914915534E-3</v>
      </c>
      <c r="CA73">
        <f t="shared" si="57"/>
        <v>8.4097170818030469E-4</v>
      </c>
      <c r="CB73">
        <f t="shared" si="58"/>
        <v>6.1329257099500506E-4</v>
      </c>
      <c r="CC73">
        <f t="shared" si="58"/>
        <v>6.5049110057080765E-4</v>
      </c>
      <c r="CD73">
        <f t="shared" si="58"/>
        <v>9.906714241814257E-4</v>
      </c>
      <c r="CE73">
        <f t="shared" si="59"/>
        <v>1.0590949046429194E-3</v>
      </c>
      <c r="CF73">
        <f t="shared" si="59"/>
        <v>6.8716561557655923E-5</v>
      </c>
      <c r="CG73">
        <f t="shared" si="60"/>
        <v>9.8439039044313737E-4</v>
      </c>
      <c r="CH73" s="7">
        <v>250</v>
      </c>
      <c r="CI73" s="8">
        <v>250</v>
      </c>
      <c r="CJ73" s="8">
        <v>240</v>
      </c>
      <c r="CK73" s="8">
        <f t="shared" si="61"/>
        <v>1</v>
      </c>
      <c r="CL73" s="8">
        <f t="shared" si="62"/>
        <v>1</v>
      </c>
      <c r="CM73">
        <f t="shared" si="63"/>
        <v>0.04</v>
      </c>
      <c r="CN73">
        <f t="shared" si="65"/>
        <v>375</v>
      </c>
      <c r="CO73">
        <f t="shared" si="66"/>
        <v>500</v>
      </c>
      <c r="CP73">
        <f t="shared" si="66"/>
        <v>625</v>
      </c>
      <c r="CQ73">
        <f t="shared" si="66"/>
        <v>750</v>
      </c>
      <c r="CR73">
        <f t="shared" si="66"/>
        <v>875</v>
      </c>
      <c r="CS73">
        <f t="shared" si="66"/>
        <v>1000</v>
      </c>
      <c r="CT73">
        <f t="shared" si="66"/>
        <v>1125</v>
      </c>
      <c r="CU73">
        <f t="shared" si="66"/>
        <v>1250</v>
      </c>
      <c r="CV73">
        <f t="shared" si="42"/>
        <v>1.5</v>
      </c>
      <c r="CW73">
        <f t="shared" si="42"/>
        <v>2</v>
      </c>
      <c r="CX73">
        <f t="shared" si="42"/>
        <v>2.5</v>
      </c>
      <c r="CY73">
        <f t="shared" si="42"/>
        <v>3</v>
      </c>
      <c r="CZ73">
        <f t="shared" si="42"/>
        <v>3.5</v>
      </c>
      <c r="DA73">
        <f t="shared" si="42"/>
        <v>4</v>
      </c>
      <c r="DB73">
        <f t="shared" si="42"/>
        <v>4.5</v>
      </c>
      <c r="DC73">
        <f t="shared" si="42"/>
        <v>5</v>
      </c>
      <c r="DD73" s="11">
        <f t="shared" si="43"/>
        <v>2.6666666666666668E-2</v>
      </c>
      <c r="DE73" s="11">
        <f t="shared" si="43"/>
        <v>0.02</v>
      </c>
      <c r="DF73" s="11">
        <f t="shared" si="43"/>
        <v>1.6E-2</v>
      </c>
      <c r="DG73" s="11">
        <f t="shared" si="43"/>
        <v>1.3333333333333334E-2</v>
      </c>
      <c r="DH73" s="11">
        <f t="shared" si="43"/>
        <v>1.1428571428571429E-2</v>
      </c>
      <c r="DI73" s="11">
        <f t="shared" si="43"/>
        <v>0.01</v>
      </c>
      <c r="DJ73" s="11">
        <f t="shared" si="43"/>
        <v>8.8888888888888889E-3</v>
      </c>
      <c r="DK73" s="11">
        <f t="shared" si="43"/>
        <v>8.0000000000000002E-3</v>
      </c>
      <c r="DL73">
        <f t="shared" si="64"/>
        <v>10</v>
      </c>
      <c r="DM73">
        <f>ABS('2000 250 200 15 PP'!E73+'2000 250 200 15 PP'!F73)</f>
        <v>1.2419186799999999E-5</v>
      </c>
      <c r="DN73">
        <f>ABS('2000 250 200 15 PP'!F73+'2000 250 200 15 PP'!G73)</f>
        <v>9.3934054799999993E-6</v>
      </c>
      <c r="DO73">
        <f>ABS('2000 250 200 15 PP'!G73+'2000 250 200 15 PP'!H73)</f>
        <v>6.8788745099999996E-6</v>
      </c>
      <c r="DP73">
        <f>ABS('2000 250 200 15 PP'!H73+'2000 250 200 15 PP'!I73)</f>
        <v>4.9391018399999998E-6</v>
      </c>
      <c r="DQ73">
        <f>ABS('2000 250 200 15 PP'!I73+'2000 250 200 15 PP'!J73)</f>
        <v>3.5282698799999998E-6</v>
      </c>
      <c r="DR73">
        <f>ABS('2000 250 200 15 PP'!J73+'2000 250 200 15 PP'!K73)</f>
        <v>2.5399668599999999E-6</v>
      </c>
      <c r="DS73">
        <f>ABS('2000 250 200 15 PP'!K73+'2000 250 200 15 PP'!L73)</f>
        <v>1.859082634E-6</v>
      </c>
      <c r="DT73">
        <f>ABS('2000 250 200 15 PP'!L73+'2000 250 200 15 PP'!M73)</f>
        <v>1.389469834E-6</v>
      </c>
    </row>
    <row r="74" spans="1:124">
      <c r="A74">
        <f>'2000 250 200 15'!A75</f>
        <v>71</v>
      </c>
      <c r="B74">
        <f t="shared" si="51"/>
        <v>-710</v>
      </c>
      <c r="C74">
        <f>'2000 250 200 15'!B75</f>
        <v>3.649</v>
      </c>
      <c r="D74">
        <f t="shared" si="52"/>
        <v>0.56217386336464825</v>
      </c>
      <c r="E74">
        <f>ABS('2000 250 200 15'!C208)</f>
        <v>6.0539687899999996E-6</v>
      </c>
      <c r="F74">
        <f>ABS('2000 250 200 15'!C341)</f>
        <v>4.7544321600000004E-6</v>
      </c>
      <c r="G74">
        <f>ABS('2000 250 200 15'!C474)</f>
        <v>3.6127285000000002E-6</v>
      </c>
      <c r="H74">
        <f>ABS('2000 250 200 15'!C607)</f>
        <v>2.6731436799999999E-6</v>
      </c>
      <c r="I74">
        <f>ABS('2000 250 200 15'!C740)</f>
        <v>1.9488425300000002E-6</v>
      </c>
      <c r="J74">
        <f>ABS('2000 250 200 15'!C873)</f>
        <v>1.41759865E-6</v>
      </c>
      <c r="K74">
        <f>ABS('2000 250 200 15'!C1006)</f>
        <v>1.0398742999999999E-6</v>
      </c>
      <c r="L74">
        <f>ABS('2000 250 200 15'!C1139)</f>
        <v>7.7472197599999996E-7</v>
      </c>
      <c r="M74">
        <f>ABS('2000 250 200 15'!C1272)</f>
        <v>5.8816993200000002E-7</v>
      </c>
      <c r="N74">
        <f>ABS('2000 250 200 15 PP'!E74-'2000 250 200 15 PP'!F74)</f>
        <v>1.2995366299999993E-6</v>
      </c>
      <c r="O74">
        <f>ABS('2000 250 200 15 PP'!F74-'2000 250 200 15 PP'!G74)</f>
        <v>1.1417036600000002E-6</v>
      </c>
      <c r="P74">
        <f>ABS('2000 250 200 15 PP'!G74-'2000 250 200 15 PP'!H74)</f>
        <v>9.3958482000000028E-7</v>
      </c>
      <c r="Q74">
        <f>ABS('2000 250 200 15 PP'!H74-'2000 250 200 15 PP'!I74)</f>
        <v>7.2430114999999972E-7</v>
      </c>
      <c r="R74">
        <f>ABS('2000 250 200 15 PP'!I74-'2000 250 200 15 PP'!J74)</f>
        <v>5.3124388000000024E-7</v>
      </c>
      <c r="S74">
        <f>ABS('2000 250 200 15 PP'!J74-'2000 250 200 15 PP'!K74)</f>
        <v>3.7772435000000003E-7</v>
      </c>
      <c r="T74">
        <f>ABS('2000 250 200 15 PP'!K74-'2000 250 200 15 PP'!L74)</f>
        <v>2.6515232399999998E-7</v>
      </c>
      <c r="U74">
        <f>ABS('2000 250 200 15 PP'!L74-'2000 250 200 15 PP'!M74)</f>
        <v>1.8655204399999994E-7</v>
      </c>
      <c r="V74">
        <f>ABS('2000 250 200 15 PP'!E74-2*'2000 250 200 15 PP'!F74+'2000 250 200 15 PP'!G74)</f>
        <v>1.578329699999991E-7</v>
      </c>
      <c r="W74">
        <f>ABS('2000 250 200 15 PP'!F74-2*'2000 250 200 15 PP'!G74+'2000 250 200 15 PP'!H74)</f>
        <v>2.0211883999999988E-7</v>
      </c>
      <c r="X74">
        <f>ABS('2000 250 200 15 PP'!G74-2*'2000 250 200 15 PP'!H74+'2000 250 200 15 PP'!I74)</f>
        <v>2.1528367000000056E-7</v>
      </c>
      <c r="Y74">
        <f>ABS('2000 250 200 15 PP'!H74-2*'2000 250 200 15 PP'!I74+'2000 250 200 15 PP'!J74)</f>
        <v>1.9305726999999948E-7</v>
      </c>
      <c r="Z74">
        <f>ABS('2000 250 200 15 PP'!I74-2*'2000 250 200 15 PP'!J74+'2000 250 200 15 PP'!K74)</f>
        <v>1.5351953000000022E-7</v>
      </c>
      <c r="AA74">
        <f>ABS('2000 250 200 15 PP'!J74-2*'2000 250 200 15 PP'!K74+'2000 250 200 15 PP'!L74)</f>
        <v>1.1257202600000005E-7</v>
      </c>
      <c r="AB74">
        <f>ABS('2000 250 200 15 PP'!K74-2*'2000 250 200 15 PP'!L74+'2000 250 200 15 PP'!M74)</f>
        <v>7.8600280000000039E-8</v>
      </c>
      <c r="AC74">
        <f>ABS('2000 250 200 15 PP'!E74-3*'2000 250 200 15 PP'!F74+3*'2000 250 200 15 PP'!G74-'2000 250 200 15 PP'!H74)</f>
        <v>4.4285870000000353E-8</v>
      </c>
      <c r="AD74">
        <f>ABS('2000 250 200 15 PP'!F74-3*'2000 250 200 15 PP'!G74+3*'2000 250 200 15 PP'!H74-'2000 250 200 15 PP'!I74)</f>
        <v>1.3164830000000256E-8</v>
      </c>
      <c r="AE74">
        <f>ABS('2000 250 200 15 PP'!G74-3*'2000 250 200 15 PP'!H74+3*'2000 250 200 15 PP'!I74-'2000 250 200 15 PP'!J74)</f>
        <v>2.2226400000000237E-8</v>
      </c>
      <c r="AF74">
        <f>ABS('2000 250 200 15 PP'!H74-3*'2000 250 200 15 PP'!I74+3*'2000 250 200 15 PP'!J74-'2000 250 200 15 PP'!K74)</f>
        <v>3.953773999999905E-8</v>
      </c>
      <c r="AG74">
        <f>ABS('2000 250 200 15 PP'!I74-3*'2000 250 200 15 PP'!J74+3*'2000 250 200 15 PP'!K74-'2000 250 200 15 PP'!L74)</f>
        <v>4.0947503999999952E-8</v>
      </c>
      <c r="AH74">
        <f>ABS('2000 250 200 15 PP'!J74-3*'2000 250 200 15 PP'!K74+3*'2000 250 200 15 PP'!L74-'2000 250 200 15 PP'!M74)</f>
        <v>3.3971745999999907E-8</v>
      </c>
      <c r="AI74">
        <f>ABS('2000 250 200 15 PP'!E74-4*'2000 250 200 15 PP'!F74+6*'2000 250 200 15 PP'!G74-4*'2000 250 200 15 PP'!H74+'2000 250 200 15 PP'!I74)</f>
        <v>3.1121040000000097E-8</v>
      </c>
      <c r="AJ74">
        <f>ABS('2000 250 200 15 PP'!F74-4*'2000 250 200 15 PP'!G74+6*'2000 250 200 15 PP'!H74-4*'2000 250 200 15 PP'!I74+'2000 250 200 15 PP'!J74)</f>
        <v>3.5391230000000916E-8</v>
      </c>
      <c r="AK74">
        <f>ABS('2000 250 200 15 PP'!G74-4*'2000 250 200 15 PP'!H74+6*'2000 250 200 15 PP'!I74-4*'2000 250 200 15 PP'!J74+'2000 250 200 15 PP'!K74)</f>
        <v>1.7311339999997755E-8</v>
      </c>
      <c r="AL74">
        <f>ABS('2000 250 200 15 PP'!H74-4*'2000 250 200 15 PP'!I74+6*'2000 250 200 15 PP'!J74-4*'2000 250 200 15 PP'!K74+'2000 250 200 15 PP'!L74)</f>
        <v>1.409764000000478E-9</v>
      </c>
      <c r="AM74">
        <f>ABS('2000 250 200 15 PP'!I74-4*'2000 250 200 15 PP'!J74+6*'2000 250 200 15 PP'!K74-4*'2000 250 200 15 PP'!L74+'2000 250 200 15 PP'!M74)</f>
        <v>6.9757580000001502E-9</v>
      </c>
      <c r="AN74">
        <f>ABS('2000 250 200 15 PP'!E74-5*'2000 250 200 15 PP'!F74+10*'2000 250 200 15 PP'!G74-10*'2000 250 200 15 PP'!H74+5*'2000 250 200 15 PP'!I74-'2000 250 200 15 PP'!J74)</f>
        <v>4.2701900000003959E-9</v>
      </c>
      <c r="AO74">
        <f>ABS('2000 250 200 15 PP'!F74-5*'2000 250 200 15 PP'!G74+10*'2000 250 200 15 PP'!H74-10*'2000 250 200 15 PP'!I74+5*'2000 250 200 15 PP'!J74-'2000 250 200 15 PP'!K74)</f>
        <v>1.8079890000003373E-8</v>
      </c>
      <c r="AP74">
        <f>ABS('2000 250 200 15 PP'!G74-5*'2000 250 200 15 PP'!H74+10*'2000 250 200 15 PP'!I74-10*'2000 250 200 15 PP'!J74+5*'2000 250 200 15 PP'!K74-'2000 250 200 15 PP'!L74)</f>
        <v>1.5901575999996853E-8</v>
      </c>
      <c r="AQ74">
        <f>ABS('2000 250 200 15 PP'!H74-5*'2000 250 200 15 PP'!I74+10*'2000 250 200 15 PP'!J74-10*'2000 250 200 15 PP'!K74+5*'2000 250 200 15 PP'!L74-'2000 250 200 15 PP'!M74)</f>
        <v>8.3855220000017929E-9</v>
      </c>
      <c r="AR74">
        <f>ABS('2000 250 200 15 PP'!E74-6*'2000 250 200 15 PP'!F74+15*'2000 250 200 15 PP'!G74-20*'2000 250 200 15 PP'!H74+15*I74-6*'2000 250 200 15 PP'!J74+'2000 250 200 15 PP'!K74)</f>
        <v>2.2350080000011604E-8</v>
      </c>
      <c r="AS74">
        <f>ABS('2000 250 200 15 PP'!F74-6*'2000 250 200 15 PP'!G74+15*'2000 250 200 15 PP'!H74-20*'2000 250 200 15 PP'!I74+15*J74-6*'2000 250 200 15 PP'!K74+'2000 250 200 15 PP'!L74)</f>
        <v>2.1783140000052498E-9</v>
      </c>
      <c r="AT74">
        <f>ABS('2000 250 200 15 PP'!G74-6*'2000 250 200 15 PP'!H74+15*'2000 250 200 15 PP'!I74-20*'2000 250 200 15 PP'!J74+15*K74-6*'2000 250 200 15 PP'!L74+'2000 250 200 15 PP'!M74)</f>
        <v>7.5160539999955894E-9</v>
      </c>
      <c r="AU74">
        <f>ABS('2000 250 200 15 PP'!E74-7*'2000 250 200 15 PP'!F74+21*'2000 250 200 15 PP'!G74-35*'2000 250 200 15 PP'!H74+35*'2000 250 200 15 PP'!I74-21*'2000 250 200 15 PP'!J74+7*'2000 250 200 15 PP'!K74-'2000 250 200 15 PP'!L74)</f>
        <v>2.4528394000014737E-8</v>
      </c>
      <c r="AV74">
        <f>ABS('2000 250 200 15 PP'!F74-7*'2000 250 200 15 PP'!G74+21*'2000 250 200 15 PP'!H74-35*'2000 250 200 15 PP'!I74+35*'2000 250 200 15 PP'!J74-21*'2000 250 200 15 PP'!K74+7*'2000 250 200 15 PP'!L74-'2000 250 200 15 PP'!M74)</f>
        <v>5.3377399999951041E-9</v>
      </c>
      <c r="AW74">
        <f>ABS('2000 250 200 15 PP'!E74-8*'2000 250 200 15 PP'!F74+28*'2000 250 200 15 PP'!G74-56*'2000 250 200 15 PP'!H74+70*'2000 250 200 15 PP'!I74-56*'2000 250 200 15 PP'!J74+28*'2000 250 200 15 PP'!K74-8*'2000 250 200 15 PP'!L74+'2000 250 200 15 PP'!M74)</f>
        <v>1.919065400001995E-8</v>
      </c>
      <c r="AX74">
        <f t="shared" si="53"/>
        <v>0.12023393987803527</v>
      </c>
      <c r="AY74">
        <f t="shared" si="53"/>
        <v>0.13645054832734621</v>
      </c>
      <c r="AZ74">
        <f t="shared" si="53"/>
        <v>0.14947564842147334</v>
      </c>
      <c r="BA74">
        <f t="shared" si="53"/>
        <v>0.15670776958029903</v>
      </c>
      <c r="BB74">
        <f t="shared" si="53"/>
        <v>0.15780578111868279</v>
      </c>
      <c r="BC74">
        <f t="shared" si="53"/>
        <v>0.15370437749884491</v>
      </c>
      <c r="BD74">
        <f t="shared" si="53"/>
        <v>0.14612193770423013</v>
      </c>
      <c r="BE74">
        <f t="shared" si="53"/>
        <v>0.13687955949034802</v>
      </c>
      <c r="BF74">
        <f t="shared" si="54"/>
        <v>1.0944563707525634E-2</v>
      </c>
      <c r="BG74">
        <f t="shared" si="54"/>
        <v>1.8307361262470401E-2</v>
      </c>
      <c r="BH74">
        <f t="shared" si="54"/>
        <v>2.6143427863817344E-2</v>
      </c>
      <c r="BI74">
        <f t="shared" si="54"/>
        <v>3.1965321205868355E-2</v>
      </c>
      <c r="BJ74">
        <f t="shared" si="54"/>
        <v>3.4840794014140863E-2</v>
      </c>
      <c r="BK74">
        <f t="shared" si="54"/>
        <v>3.4828353047170163E-2</v>
      </c>
      <c r="BL74">
        <f t="shared" si="54"/>
        <v>3.2712412775866721E-2</v>
      </c>
      <c r="BM74">
        <f t="shared" si="55"/>
        <v>2.5906845914541879E-3</v>
      </c>
      <c r="BN74">
        <f t="shared" si="55"/>
        <v>1.0135253786687111E-3</v>
      </c>
      <c r="BO74">
        <f t="shared" si="55"/>
        <v>2.3027018675241431E-3</v>
      </c>
      <c r="BP74">
        <f t="shared" si="55"/>
        <v>5.5848531796599907E-3</v>
      </c>
      <c r="BQ74">
        <f t="shared" si="55"/>
        <v>7.903340662511504E-3</v>
      </c>
      <c r="BR74">
        <f t="shared" si="55"/>
        <v>8.8922779008559043E-3</v>
      </c>
      <c r="BS74">
        <f t="shared" si="56"/>
        <v>1.6342409800813075E-3</v>
      </c>
      <c r="BT74">
        <f t="shared" si="56"/>
        <v>2.4565735509709283E-3</v>
      </c>
      <c r="BU74">
        <f t="shared" si="56"/>
        <v>1.6190643627365733E-3</v>
      </c>
      <c r="BV74">
        <f t="shared" si="56"/>
        <v>1.7949216800447341E-4</v>
      </c>
      <c r="BW74">
        <f t="shared" si="56"/>
        <v>1.2091362869897494E-3</v>
      </c>
      <c r="BX74">
        <f t="shared" si="57"/>
        <v>2.0870190235310488E-4</v>
      </c>
      <c r="BY74">
        <f t="shared" si="57"/>
        <v>1.1704754963020364E-3</v>
      </c>
      <c r="BZ74">
        <f t="shared" si="57"/>
        <v>1.3867359650305744E-3</v>
      </c>
      <c r="CA74">
        <f t="shared" si="57"/>
        <v>9.9326857322794672E-4</v>
      </c>
      <c r="CB74">
        <f t="shared" si="58"/>
        <v>1.03951014576487E-3</v>
      </c>
      <c r="CC74">
        <f t="shared" si="58"/>
        <v>1.3428691827099023E-4</v>
      </c>
      <c r="CD74">
        <f t="shared" si="58"/>
        <v>6.2347610047691626E-4</v>
      </c>
      <c r="CE74">
        <f t="shared" si="59"/>
        <v>1.1011471155616924E-3</v>
      </c>
      <c r="CF74">
        <f t="shared" si="59"/>
        <v>3.1754283445984365E-4</v>
      </c>
      <c r="CG74">
        <f t="shared" si="60"/>
        <v>8.3935838136767931E-4</v>
      </c>
      <c r="CH74" s="7">
        <v>250</v>
      </c>
      <c r="CI74" s="8">
        <v>250</v>
      </c>
      <c r="CJ74" s="8">
        <v>240</v>
      </c>
      <c r="CK74" s="8">
        <f t="shared" si="61"/>
        <v>1</v>
      </c>
      <c r="CL74" s="8">
        <f t="shared" si="62"/>
        <v>1</v>
      </c>
      <c r="CM74">
        <f t="shared" si="63"/>
        <v>0.04</v>
      </c>
      <c r="CN74">
        <f t="shared" si="65"/>
        <v>375</v>
      </c>
      <c r="CO74">
        <f t="shared" si="66"/>
        <v>500</v>
      </c>
      <c r="CP74">
        <f t="shared" si="66"/>
        <v>625</v>
      </c>
      <c r="CQ74">
        <f t="shared" si="66"/>
        <v>750</v>
      </c>
      <c r="CR74">
        <f t="shared" si="66"/>
        <v>875</v>
      </c>
      <c r="CS74">
        <f t="shared" si="66"/>
        <v>1000</v>
      </c>
      <c r="CT74">
        <f t="shared" si="66"/>
        <v>1125</v>
      </c>
      <c r="CU74">
        <f t="shared" si="66"/>
        <v>1250</v>
      </c>
      <c r="CV74">
        <f t="shared" si="42"/>
        <v>1.5</v>
      </c>
      <c r="CW74">
        <f t="shared" si="42"/>
        <v>2</v>
      </c>
      <c r="CX74">
        <f t="shared" si="42"/>
        <v>2.5</v>
      </c>
      <c r="CY74">
        <f t="shared" si="42"/>
        <v>3</v>
      </c>
      <c r="CZ74">
        <f t="shared" si="42"/>
        <v>3.5</v>
      </c>
      <c r="DA74">
        <f t="shared" si="42"/>
        <v>4</v>
      </c>
      <c r="DB74">
        <f t="shared" si="42"/>
        <v>4.5</v>
      </c>
      <c r="DC74">
        <f t="shared" si="42"/>
        <v>5</v>
      </c>
      <c r="DD74" s="11">
        <f t="shared" si="43"/>
        <v>2.6666666666666668E-2</v>
      </c>
      <c r="DE74" s="11">
        <f t="shared" si="43"/>
        <v>0.02</v>
      </c>
      <c r="DF74" s="11">
        <f t="shared" si="43"/>
        <v>1.6E-2</v>
      </c>
      <c r="DG74" s="11">
        <f t="shared" si="43"/>
        <v>1.3333333333333334E-2</v>
      </c>
      <c r="DH74" s="11">
        <f t="shared" si="43"/>
        <v>1.1428571428571429E-2</v>
      </c>
      <c r="DI74" s="11">
        <f t="shared" si="43"/>
        <v>0.01</v>
      </c>
      <c r="DJ74" s="11">
        <f t="shared" si="43"/>
        <v>8.8888888888888889E-3</v>
      </c>
      <c r="DK74" s="11">
        <f t="shared" si="43"/>
        <v>8.0000000000000002E-3</v>
      </c>
      <c r="DL74">
        <f t="shared" si="64"/>
        <v>10</v>
      </c>
      <c r="DM74">
        <f>ABS('2000 250 200 15 PP'!E74+'2000 250 200 15 PP'!F74)</f>
        <v>1.080840095E-5</v>
      </c>
      <c r="DN74">
        <f>ABS('2000 250 200 15 PP'!F74+'2000 250 200 15 PP'!G74)</f>
        <v>8.367160660000001E-6</v>
      </c>
      <c r="DO74">
        <f>ABS('2000 250 200 15 PP'!G74+'2000 250 200 15 PP'!H74)</f>
        <v>6.2858721800000005E-6</v>
      </c>
      <c r="DP74">
        <f>ABS('2000 250 200 15 PP'!H74+'2000 250 200 15 PP'!I74)</f>
        <v>4.6219862100000005E-6</v>
      </c>
      <c r="DQ74">
        <f>ABS('2000 250 200 15 PP'!I74+'2000 250 200 15 PP'!J74)</f>
        <v>3.3664411800000004E-6</v>
      </c>
      <c r="DR74">
        <f>ABS('2000 250 200 15 PP'!J74+'2000 250 200 15 PP'!K74)</f>
        <v>2.4574729500000001E-6</v>
      </c>
      <c r="DS74">
        <f>ABS('2000 250 200 15 PP'!K74+'2000 250 200 15 PP'!L74)</f>
        <v>1.814596276E-6</v>
      </c>
      <c r="DT74">
        <f>ABS('2000 250 200 15 PP'!L74+'2000 250 200 15 PP'!M74)</f>
        <v>1.362891908E-6</v>
      </c>
    </row>
    <row r="75" spans="1:124">
      <c r="A75">
        <f>'2000 250 200 15'!A76</f>
        <v>72</v>
      </c>
      <c r="B75">
        <f t="shared" si="51"/>
        <v>-720</v>
      </c>
      <c r="C75">
        <f>'2000 250 200 15'!B76</f>
        <v>4.0960000000000001</v>
      </c>
      <c r="D75">
        <f t="shared" si="52"/>
        <v>0.61235994796777438</v>
      </c>
      <c r="E75">
        <f>ABS('2000 250 200 15'!C209)</f>
        <v>5.2043224199999999E-6</v>
      </c>
      <c r="F75">
        <f>ABS('2000 250 200 15'!C342)</f>
        <v>4.1636943899999998E-6</v>
      </c>
      <c r="G75">
        <f>ABS('2000 250 200 15'!C475)</f>
        <v>3.24011731E-6</v>
      </c>
      <c r="H75">
        <f>ABS('2000 250 200 15'!C608)</f>
        <v>2.4571935399999998E-6</v>
      </c>
      <c r="I75">
        <f>ABS('2000 250 200 15'!C741)</f>
        <v>1.8315101400000001E-6</v>
      </c>
      <c r="J75">
        <f>ABS('2000 250 200 15'!C874)</f>
        <v>1.3560304999999999E-6</v>
      </c>
      <c r="K75">
        <f>ABS('2000 250 200 15'!C1007)</f>
        <v>1.0072944099999999E-6</v>
      </c>
      <c r="L75">
        <f>ABS('2000 250 200 15'!C1140)</f>
        <v>7.5643134299999995E-7</v>
      </c>
      <c r="M75">
        <f>ABS('2000 250 200 15'!C1273)</f>
        <v>5.7687633200000005E-7</v>
      </c>
      <c r="N75">
        <f>ABS('2000 250 200 15 PP'!E75-'2000 250 200 15 PP'!F75)</f>
        <v>1.0406280300000001E-6</v>
      </c>
      <c r="O75">
        <f>ABS('2000 250 200 15 PP'!F75-'2000 250 200 15 PP'!G75)</f>
        <v>9.235770799999998E-7</v>
      </c>
      <c r="P75">
        <f>ABS('2000 250 200 15 PP'!G75-'2000 250 200 15 PP'!H75)</f>
        <v>7.829237700000002E-7</v>
      </c>
      <c r="Q75">
        <f>ABS('2000 250 200 15 PP'!H75-'2000 250 200 15 PP'!I75)</f>
        <v>6.2568339999999971E-7</v>
      </c>
      <c r="R75">
        <f>ABS('2000 250 200 15 PP'!I75-'2000 250 200 15 PP'!J75)</f>
        <v>4.754796400000002E-7</v>
      </c>
      <c r="S75">
        <f>ABS('2000 250 200 15 PP'!J75-'2000 250 200 15 PP'!K75)</f>
        <v>3.4873608999999999E-7</v>
      </c>
      <c r="T75">
        <f>ABS('2000 250 200 15 PP'!K75-'2000 250 200 15 PP'!L75)</f>
        <v>2.5086306699999997E-7</v>
      </c>
      <c r="U75">
        <f>ABS('2000 250 200 15 PP'!L75-'2000 250 200 15 PP'!M75)</f>
        <v>1.795550109999999E-7</v>
      </c>
      <c r="V75">
        <f>ABS('2000 250 200 15 PP'!E75-2*'2000 250 200 15 PP'!F75+'2000 250 200 15 PP'!G75)</f>
        <v>1.1705095000000028E-7</v>
      </c>
      <c r="W75">
        <f>ABS('2000 250 200 15 PP'!F75-2*'2000 250 200 15 PP'!G75+'2000 250 200 15 PP'!H75)</f>
        <v>1.406533099999996E-7</v>
      </c>
      <c r="X75">
        <f>ABS('2000 250 200 15 PP'!G75-2*'2000 250 200 15 PP'!H75+'2000 250 200 15 PP'!I75)</f>
        <v>1.5724037000000049E-7</v>
      </c>
      <c r="Y75">
        <f>ABS('2000 250 200 15 PP'!H75-2*'2000 250 200 15 PP'!I75+'2000 250 200 15 PP'!J75)</f>
        <v>1.5020375999999951E-7</v>
      </c>
      <c r="Z75">
        <f>ABS('2000 250 200 15 PP'!I75-2*'2000 250 200 15 PP'!J75+'2000 250 200 15 PP'!K75)</f>
        <v>1.2674355000000021E-7</v>
      </c>
      <c r="AA75">
        <f>ABS('2000 250 200 15 PP'!J75-2*'2000 250 200 15 PP'!K75+'2000 250 200 15 PP'!L75)</f>
        <v>9.7873023000000023E-8</v>
      </c>
      <c r="AB75">
        <f>ABS('2000 250 200 15 PP'!K75-2*'2000 250 200 15 PP'!L75+'2000 250 200 15 PP'!M75)</f>
        <v>7.1308056000000063E-8</v>
      </c>
      <c r="AC75">
        <f>ABS('2000 250 200 15 PP'!E75-3*'2000 250 200 15 PP'!F75+3*'2000 250 200 15 PP'!G75-'2000 250 200 15 PP'!H75)</f>
        <v>2.3602360000001017E-8</v>
      </c>
      <c r="AD75">
        <f>ABS('2000 250 200 15 PP'!F75-3*'2000 250 200 15 PP'!G75+3*'2000 250 200 15 PP'!H75-'2000 250 200 15 PP'!I75)</f>
        <v>1.6587060000000047E-8</v>
      </c>
      <c r="AE75">
        <f>ABS('2000 250 200 15 PP'!G75-3*'2000 250 200 15 PP'!H75+3*'2000 250 200 15 PP'!I75-'2000 250 200 15 PP'!J75)</f>
        <v>7.0366100000009795E-9</v>
      </c>
      <c r="AF75">
        <f>ABS('2000 250 200 15 PP'!H75-3*'2000 250 200 15 PP'!I75+3*'2000 250 200 15 PP'!J75-'2000 250 200 15 PP'!K75)</f>
        <v>2.3460209999998882E-8</v>
      </c>
      <c r="AG75">
        <f>ABS('2000 250 200 15 PP'!I75-3*'2000 250 200 15 PP'!J75+3*'2000 250 200 15 PP'!K75-'2000 250 200 15 PP'!L75)</f>
        <v>2.8870527000000608E-8</v>
      </c>
      <c r="AH75">
        <f>ABS('2000 250 200 15 PP'!J75-3*'2000 250 200 15 PP'!K75+3*'2000 250 200 15 PP'!L75-'2000 250 200 15 PP'!M75)</f>
        <v>2.656496699999996E-8</v>
      </c>
      <c r="AI75">
        <f>ABS('2000 250 200 15 PP'!E75-4*'2000 250 200 15 PP'!F75+6*'2000 250 200 15 PP'!G75-4*'2000 250 200 15 PP'!H75+'2000 250 200 15 PP'!I75)</f>
        <v>7.0153000000001224E-9</v>
      </c>
      <c r="AJ75">
        <f>ABS('2000 250 200 15 PP'!F75-4*'2000 250 200 15 PP'!G75+6*'2000 250 200 15 PP'!H75-4*'2000 250 200 15 PP'!I75+'2000 250 200 15 PP'!J75)</f>
        <v>2.3623670000002721E-8</v>
      </c>
      <c r="AK75">
        <f>ABS('2000 250 200 15 PP'!G75-4*'2000 250 200 15 PP'!H75+6*'2000 250 200 15 PP'!I75-4*'2000 250 200 15 PP'!J75+'2000 250 200 15 PP'!K75)</f>
        <v>1.6423599999998326E-8</v>
      </c>
      <c r="AL75">
        <f>ABS('2000 250 200 15 PP'!H75-4*'2000 250 200 15 PP'!I75+6*'2000 250 200 15 PP'!J75-4*'2000 250 200 15 PP'!K75+'2000 250 200 15 PP'!L75)</f>
        <v>5.4103170000017258E-9</v>
      </c>
      <c r="AM75">
        <f>ABS('2000 250 200 15 PP'!I75-4*'2000 250 200 15 PP'!J75+6*'2000 250 200 15 PP'!K75-4*'2000 250 200 15 PP'!L75+'2000 250 200 15 PP'!M75)</f>
        <v>2.3055600000002246E-9</v>
      </c>
      <c r="AN75">
        <f>ABS('2000 250 200 15 PP'!E75-5*'2000 250 200 15 PP'!F75+10*'2000 250 200 15 PP'!G75-10*'2000 250 200 15 PP'!H75+5*'2000 250 200 15 PP'!I75-'2000 250 200 15 PP'!J75)</f>
        <v>1.6608370000006834E-8</v>
      </c>
      <c r="AO75">
        <f>ABS('2000 250 200 15 PP'!F75-5*'2000 250 200 15 PP'!G75+10*'2000 250 200 15 PP'!H75-10*'2000 250 200 15 PP'!I75+5*'2000 250 200 15 PP'!J75-'2000 250 200 15 PP'!K75)</f>
        <v>7.2000700000048183E-9</v>
      </c>
      <c r="AP75">
        <f>ABS('2000 250 200 15 PP'!G75-5*'2000 250 200 15 PP'!H75+10*'2000 250 200 15 PP'!I75-10*'2000 250 200 15 PP'!J75+5*'2000 250 200 15 PP'!K75-'2000 250 200 15 PP'!L75)</f>
        <v>1.1013282999998718E-8</v>
      </c>
      <c r="AQ75">
        <f>ABS('2000 250 200 15 PP'!H75-5*'2000 250 200 15 PP'!I75+10*'2000 250 200 15 PP'!J75-10*'2000 250 200 15 PP'!K75+5*'2000 250 200 15 PP'!L75-'2000 250 200 15 PP'!M75)</f>
        <v>7.7158769999985623E-9</v>
      </c>
      <c r="AR75">
        <f>ABS('2000 250 200 15 PP'!E75-6*'2000 250 200 15 PP'!F75+15*'2000 250 200 15 PP'!G75-20*'2000 250 200 15 PP'!H75+15*I75-6*'2000 250 200 15 PP'!J75+'2000 250 200 15 PP'!K75)</f>
        <v>2.3808440000009534E-8</v>
      </c>
      <c r="AS75">
        <f>ABS('2000 250 200 15 PP'!F75-6*'2000 250 200 15 PP'!G75+15*'2000 250 200 15 PP'!H75-20*'2000 250 200 15 PP'!I75+15*J75-6*'2000 250 200 15 PP'!K75+'2000 250 200 15 PP'!L75)</f>
        <v>3.8132130000002523E-9</v>
      </c>
      <c r="AT75">
        <f>ABS('2000 250 200 15 PP'!G75-6*'2000 250 200 15 PP'!H75+15*'2000 250 200 15 PP'!I75-20*'2000 250 200 15 PP'!J75+15*K75-6*'2000 250 200 15 PP'!L75+'2000 250 200 15 PP'!M75)</f>
        <v>3.2974059999976145E-9</v>
      </c>
      <c r="AU75">
        <f>ABS('2000 250 200 15 PP'!E75-7*'2000 250 200 15 PP'!F75+21*'2000 250 200 15 PP'!G75-35*'2000 250 200 15 PP'!H75+35*'2000 250 200 15 PP'!I75-21*'2000 250 200 15 PP'!J75+7*'2000 250 200 15 PP'!K75-'2000 250 200 15 PP'!L75)</f>
        <v>1.9995227000002929E-8</v>
      </c>
      <c r="AV75">
        <f>ABS('2000 250 200 15 PP'!F75-7*'2000 250 200 15 PP'!G75+21*'2000 250 200 15 PP'!H75-35*'2000 250 200 15 PP'!I75+35*'2000 250 200 15 PP'!J75-21*'2000 250 200 15 PP'!K75+7*'2000 250 200 15 PP'!L75-'2000 250 200 15 PP'!M75)</f>
        <v>7.1106189999970198E-9</v>
      </c>
      <c r="AW75">
        <f>ABS('2000 250 200 15 PP'!E75-8*'2000 250 200 15 PP'!F75+28*'2000 250 200 15 PP'!G75-56*'2000 250 200 15 PP'!H75+70*'2000 250 200 15 PP'!I75-56*'2000 250 200 15 PP'!J75+28*'2000 250 200 15 PP'!K75-8*'2000 250 200 15 PP'!L75+'2000 250 200 15 PP'!M75)</f>
        <v>1.2884607999999133E-8</v>
      </c>
      <c r="AX75">
        <f t="shared" si="53"/>
        <v>0.11108306604330273</v>
      </c>
      <c r="AY75">
        <f t="shared" si="53"/>
        <v>0.12474345883215801</v>
      </c>
      <c r="AZ75">
        <f t="shared" si="53"/>
        <v>0.13741987941556677</v>
      </c>
      <c r="BA75">
        <f t="shared" si="53"/>
        <v>0.14589103064355327</v>
      </c>
      <c r="BB75">
        <f t="shared" si="53"/>
        <v>0.14916818127219242</v>
      </c>
      <c r="BC75">
        <f t="shared" si="53"/>
        <v>0.14756163594958258</v>
      </c>
      <c r="BD75">
        <f t="shared" si="53"/>
        <v>0.14223473608257733</v>
      </c>
      <c r="BE75">
        <f t="shared" si="53"/>
        <v>0.13466884978367796</v>
      </c>
      <c r="BF75">
        <f t="shared" si="54"/>
        <v>9.2837646622369752E-3</v>
      </c>
      <c r="BG75">
        <f t="shared" si="54"/>
        <v>1.4263587390609643E-2</v>
      </c>
      <c r="BH75">
        <f t="shared" si="54"/>
        <v>2.0885125334876704E-2</v>
      </c>
      <c r="BI75">
        <f t="shared" si="54"/>
        <v>2.6609536465364521E-2</v>
      </c>
      <c r="BJ75">
        <f t="shared" si="54"/>
        <v>3.0214191616426064E-2</v>
      </c>
      <c r="BK75">
        <f t="shared" si="54"/>
        <v>3.1372009561927795E-2</v>
      </c>
      <c r="BL75">
        <f t="shared" si="54"/>
        <v>3.0465689344201394E-2</v>
      </c>
      <c r="BM75">
        <f t="shared" si="55"/>
        <v>1.5666675516568898E-3</v>
      </c>
      <c r="BN75">
        <f t="shared" si="55"/>
        <v>1.4186049332355079E-3</v>
      </c>
      <c r="BO75">
        <f t="shared" si="55"/>
        <v>7.9197834740634256E-4</v>
      </c>
      <c r="BP75">
        <f t="shared" si="55"/>
        <v>3.5267752810423329E-3</v>
      </c>
      <c r="BQ75">
        <f t="shared" si="55"/>
        <v>5.8309379274799622E-3</v>
      </c>
      <c r="BR75">
        <f t="shared" si="55"/>
        <v>7.1862611144515353E-3</v>
      </c>
      <c r="BS75">
        <f t="shared" si="56"/>
        <v>4.1518419499772454E-4</v>
      </c>
      <c r="BT75">
        <f t="shared" si="56"/>
        <v>1.810444643966928E-3</v>
      </c>
      <c r="BU75">
        <f t="shared" si="56"/>
        <v>1.6602666566005995E-3</v>
      </c>
      <c r="BV75">
        <f t="shared" si="56"/>
        <v>7.302890275348846E-4</v>
      </c>
      <c r="BW75">
        <f t="shared" si="56"/>
        <v>4.1705869668917146E-4</v>
      </c>
      <c r="BX75">
        <f t="shared" si="57"/>
        <v>9.0990466413472324E-4</v>
      </c>
      <c r="BY75">
        <f t="shared" si="57"/>
        <v>5.122475676624823E-4</v>
      </c>
      <c r="BZ75">
        <f t="shared" si="57"/>
        <v>1.0342492474511996E-3</v>
      </c>
      <c r="CA75">
        <f t="shared" si="57"/>
        <v>9.6625573976358552E-4</v>
      </c>
      <c r="CB75">
        <f t="shared" si="58"/>
        <v>1.2361494738384554E-3</v>
      </c>
      <c r="CC75">
        <f t="shared" si="58"/>
        <v>2.5743607020444202E-4</v>
      </c>
      <c r="CD75">
        <f t="shared" si="58"/>
        <v>2.9374367618794544E-4</v>
      </c>
      <c r="CE75">
        <f t="shared" si="59"/>
        <v>9.989325330303203E-4</v>
      </c>
      <c r="CF75">
        <f t="shared" si="59"/>
        <v>4.6205410567036682E-4</v>
      </c>
      <c r="CG75">
        <f t="shared" si="60"/>
        <v>6.2566472571733741E-4</v>
      </c>
      <c r="CH75" s="7">
        <v>250</v>
      </c>
      <c r="CI75" s="8">
        <v>250</v>
      </c>
      <c r="CJ75" s="8">
        <v>240</v>
      </c>
      <c r="CK75" s="8">
        <f t="shared" si="61"/>
        <v>1</v>
      </c>
      <c r="CL75" s="8">
        <f t="shared" si="62"/>
        <v>1</v>
      </c>
      <c r="CM75">
        <f t="shared" si="63"/>
        <v>0.04</v>
      </c>
      <c r="CN75">
        <f t="shared" si="65"/>
        <v>375</v>
      </c>
      <c r="CO75">
        <f t="shared" si="66"/>
        <v>500</v>
      </c>
      <c r="CP75">
        <f t="shared" si="66"/>
        <v>625</v>
      </c>
      <c r="CQ75">
        <f t="shared" si="66"/>
        <v>750</v>
      </c>
      <c r="CR75">
        <f t="shared" si="66"/>
        <v>875</v>
      </c>
      <c r="CS75">
        <f t="shared" si="66"/>
        <v>1000</v>
      </c>
      <c r="CT75">
        <f t="shared" si="66"/>
        <v>1125</v>
      </c>
      <c r="CU75">
        <f t="shared" si="66"/>
        <v>1250</v>
      </c>
      <c r="CV75">
        <f t="shared" si="42"/>
        <v>1.5</v>
      </c>
      <c r="CW75">
        <f t="shared" si="42"/>
        <v>2</v>
      </c>
      <c r="CX75">
        <f t="shared" si="42"/>
        <v>2.5</v>
      </c>
      <c r="CY75">
        <f t="shared" si="42"/>
        <v>3</v>
      </c>
      <c r="CZ75">
        <f t="shared" si="42"/>
        <v>3.5</v>
      </c>
      <c r="DA75">
        <f t="shared" si="42"/>
        <v>4</v>
      </c>
      <c r="DB75">
        <f t="shared" si="42"/>
        <v>4.5</v>
      </c>
      <c r="DC75">
        <f t="shared" si="42"/>
        <v>5</v>
      </c>
      <c r="DD75" s="11">
        <f t="shared" si="43"/>
        <v>2.6666666666666668E-2</v>
      </c>
      <c r="DE75" s="11">
        <f t="shared" si="43"/>
        <v>0.02</v>
      </c>
      <c r="DF75" s="11">
        <f t="shared" si="43"/>
        <v>1.6E-2</v>
      </c>
      <c r="DG75" s="11">
        <f t="shared" si="43"/>
        <v>1.3333333333333334E-2</v>
      </c>
      <c r="DH75" s="11">
        <f t="shared" si="43"/>
        <v>1.1428571428571429E-2</v>
      </c>
      <c r="DI75" s="11">
        <f t="shared" si="43"/>
        <v>0.01</v>
      </c>
      <c r="DJ75" s="11">
        <f t="shared" si="43"/>
        <v>8.8888888888888889E-3</v>
      </c>
      <c r="DK75" s="11">
        <f t="shared" si="43"/>
        <v>8.0000000000000002E-3</v>
      </c>
      <c r="DL75">
        <f t="shared" si="64"/>
        <v>10</v>
      </c>
      <c r="DM75">
        <f>ABS('2000 250 200 15 PP'!E75+'2000 250 200 15 PP'!F75)</f>
        <v>9.3680168099999989E-6</v>
      </c>
      <c r="DN75">
        <f>ABS('2000 250 200 15 PP'!F75+'2000 250 200 15 PP'!G75)</f>
        <v>7.4038116999999998E-6</v>
      </c>
      <c r="DO75">
        <f>ABS('2000 250 200 15 PP'!G75+'2000 250 200 15 PP'!H75)</f>
        <v>5.6973108499999998E-6</v>
      </c>
      <c r="DP75">
        <f>ABS('2000 250 200 15 PP'!H75+'2000 250 200 15 PP'!I75)</f>
        <v>4.2887036799999999E-6</v>
      </c>
      <c r="DQ75">
        <f>ABS('2000 250 200 15 PP'!I75+'2000 250 200 15 PP'!J75)</f>
        <v>3.18754064E-6</v>
      </c>
      <c r="DR75">
        <f>ABS('2000 250 200 15 PP'!J75+'2000 250 200 15 PP'!K75)</f>
        <v>2.3633249099999998E-6</v>
      </c>
      <c r="DS75">
        <f>ABS('2000 250 200 15 PP'!K75+'2000 250 200 15 PP'!L75)</f>
        <v>1.7637257529999999E-6</v>
      </c>
      <c r="DT75">
        <f>ABS('2000 250 200 15 PP'!L75+'2000 250 200 15 PP'!M75)</f>
        <v>1.333307675E-6</v>
      </c>
    </row>
    <row r="76" spans="1:124">
      <c r="A76">
        <f>'2000 250 200 15'!A77</f>
        <v>73</v>
      </c>
      <c r="B76">
        <f t="shared" si="51"/>
        <v>-730</v>
      </c>
      <c r="C76">
        <f>'2000 250 200 15'!B77</f>
        <v>4.5979999999999999</v>
      </c>
      <c r="D76">
        <f t="shared" si="52"/>
        <v>0.66256896693326017</v>
      </c>
      <c r="E76">
        <f>ABS('2000 250 200 15'!C210)</f>
        <v>4.4634668299999999E-6</v>
      </c>
      <c r="F76">
        <f>ABS('2000 250 200 15'!C343)</f>
        <v>3.6274962899999999E-6</v>
      </c>
      <c r="G76">
        <f>ABS('2000 250 200 15'!C476)</f>
        <v>2.8845549500000001E-6</v>
      </c>
      <c r="H76">
        <f>ABS('2000 250 200 15'!C609)</f>
        <v>2.2393154300000002E-6</v>
      </c>
      <c r="I76">
        <f>ABS('2000 250 200 15'!C742)</f>
        <v>1.70634517E-6</v>
      </c>
      <c r="J76">
        <f>ABS('2000 250 200 15'!C875)</f>
        <v>1.2872085600000001E-6</v>
      </c>
      <c r="K76">
        <f>ABS('2000 250 200 15'!C1008)</f>
        <v>9.6990602899999998E-7</v>
      </c>
      <c r="L76">
        <f>ABS('2000 250 200 15'!C1141)</f>
        <v>7.3551232800000003E-7</v>
      </c>
      <c r="M76">
        <f>ABS('2000 250 200 15'!C1274)</f>
        <v>5.6433656E-7</v>
      </c>
      <c r="N76">
        <f>ABS('2000 250 200 15 PP'!E76-'2000 250 200 15 PP'!F76)</f>
        <v>8.3597053999999999E-7</v>
      </c>
      <c r="O76">
        <f>ABS('2000 250 200 15 PP'!F76-'2000 250 200 15 PP'!G76)</f>
        <v>7.4294133999999973E-7</v>
      </c>
      <c r="P76">
        <f>ABS('2000 250 200 15 PP'!G76-'2000 250 200 15 PP'!H76)</f>
        <v>6.4523951999999998E-7</v>
      </c>
      <c r="Q76">
        <f>ABS('2000 250 200 15 PP'!H76-'2000 250 200 15 PP'!I76)</f>
        <v>5.3297026000000014E-7</v>
      </c>
      <c r="R76">
        <f>ABS('2000 250 200 15 PP'!I76-'2000 250 200 15 PP'!J76)</f>
        <v>4.1913660999999996E-7</v>
      </c>
      <c r="S76">
        <f>ABS('2000 250 200 15 PP'!J76-'2000 250 200 15 PP'!K76)</f>
        <v>3.1730253100000009E-7</v>
      </c>
      <c r="T76">
        <f>ABS('2000 250 200 15 PP'!K76-'2000 250 200 15 PP'!L76)</f>
        <v>2.3439370099999995E-7</v>
      </c>
      <c r="U76">
        <f>ABS('2000 250 200 15 PP'!L76-'2000 250 200 15 PP'!M76)</f>
        <v>1.7117576800000003E-7</v>
      </c>
      <c r="V76">
        <f>ABS('2000 250 200 15 PP'!E76-2*'2000 250 200 15 PP'!F76+'2000 250 200 15 PP'!G76)</f>
        <v>9.3029200000000254E-8</v>
      </c>
      <c r="W76">
        <f>ABS('2000 250 200 15 PP'!F76-2*'2000 250 200 15 PP'!G76+'2000 250 200 15 PP'!H76)</f>
        <v>9.7701819999999754E-8</v>
      </c>
      <c r="X76">
        <f>ABS('2000 250 200 15 PP'!G76-2*'2000 250 200 15 PP'!H76+'2000 250 200 15 PP'!I76)</f>
        <v>1.1226925999999984E-7</v>
      </c>
      <c r="Y76">
        <f>ABS('2000 250 200 15 PP'!H76-2*'2000 250 200 15 PP'!I76+'2000 250 200 15 PP'!J76)</f>
        <v>1.1383365000000017E-7</v>
      </c>
      <c r="Z76">
        <f>ABS('2000 250 200 15 PP'!I76-2*'2000 250 200 15 PP'!J76+'2000 250 200 15 PP'!K76)</f>
        <v>1.0183407899999987E-7</v>
      </c>
      <c r="AA76">
        <f>ABS('2000 250 200 15 PP'!J76-2*'2000 250 200 15 PP'!K76+'2000 250 200 15 PP'!L76)</f>
        <v>8.2908830000000142E-8</v>
      </c>
      <c r="AB76">
        <f>ABS('2000 250 200 15 PP'!K76-2*'2000 250 200 15 PP'!L76+'2000 250 200 15 PP'!M76)</f>
        <v>6.321793299999992E-8</v>
      </c>
      <c r="AC76">
        <f>ABS('2000 250 200 15 PP'!E76-3*'2000 250 200 15 PP'!F76+3*'2000 250 200 15 PP'!G76-'2000 250 200 15 PP'!H76)</f>
        <v>4.6726200000003469E-9</v>
      </c>
      <c r="AD76">
        <f>ABS('2000 250 200 15 PP'!F76-3*'2000 250 200 15 PP'!G76+3*'2000 250 200 15 PP'!H76-'2000 250 200 15 PP'!I76)</f>
        <v>1.4567440000000088E-8</v>
      </c>
      <c r="AE76">
        <f>ABS('2000 250 200 15 PP'!G76-3*'2000 250 200 15 PP'!H76+3*'2000 250 200 15 PP'!I76-'2000 250 200 15 PP'!J76)</f>
        <v>1.5643900000009647E-9</v>
      </c>
      <c r="AF76">
        <f>ABS('2000 250 200 15 PP'!H76-3*'2000 250 200 15 PP'!I76+3*'2000 250 200 15 PP'!J76-'2000 250 200 15 PP'!K76)</f>
        <v>1.1999571000000722E-8</v>
      </c>
      <c r="AG76">
        <f>ABS('2000 250 200 15 PP'!I76-3*'2000 250 200 15 PP'!J76+3*'2000 250 200 15 PP'!K76-'2000 250 200 15 PP'!L76)</f>
        <v>1.8925248999999731E-8</v>
      </c>
      <c r="AH76">
        <f>ABS('2000 250 200 15 PP'!J76-3*'2000 250 200 15 PP'!K76+3*'2000 250 200 15 PP'!L76-'2000 250 200 15 PP'!M76)</f>
        <v>1.9690897000000434E-8</v>
      </c>
      <c r="AI76">
        <f>ABS('2000 250 200 15 PP'!E76-4*'2000 250 200 15 PP'!F76+6*'2000 250 200 15 PP'!G76-4*'2000 250 200 15 PP'!H76+'2000 250 200 15 PP'!I76)</f>
        <v>9.8948199999997411E-9</v>
      </c>
      <c r="AJ76">
        <f>ABS('2000 250 200 15 PP'!F76-4*'2000 250 200 15 PP'!G76+6*'2000 250 200 15 PP'!H76-4*'2000 250 200 15 PP'!I76+'2000 250 200 15 PP'!J76)</f>
        <v>1.3003050000000182E-8</v>
      </c>
      <c r="AK76">
        <f>ABS('2000 250 200 15 PP'!G76-4*'2000 250 200 15 PP'!H76+6*'2000 250 200 15 PP'!I76-4*'2000 250 200 15 PP'!J76+'2000 250 200 15 PP'!K76)</f>
        <v>1.3563961000000628E-8</v>
      </c>
      <c r="AL76">
        <f>ABS('2000 250 200 15 PP'!H76-4*'2000 250 200 15 PP'!I76+6*'2000 250 200 15 PP'!J76-4*'2000 250 200 15 PP'!K76+'2000 250 200 15 PP'!L76)</f>
        <v>6.9256779999990092E-9</v>
      </c>
      <c r="AM76">
        <f>ABS('2000 250 200 15 PP'!I76-4*'2000 250 200 15 PP'!J76+6*'2000 250 200 15 PP'!K76-4*'2000 250 200 15 PP'!L76+'2000 250 200 15 PP'!M76)</f>
        <v>7.6564800000027992E-10</v>
      </c>
      <c r="AN76">
        <f>ABS('2000 250 200 15 PP'!E76-5*'2000 250 200 15 PP'!F76+10*'2000 250 200 15 PP'!G76-10*'2000 250 200 15 PP'!H76+5*'2000 250 200 15 PP'!I76-'2000 250 200 15 PP'!J76)</f>
        <v>2.2897869999998441E-8</v>
      </c>
      <c r="AO76">
        <f>ABS('2000 250 200 15 PP'!F76-5*'2000 250 200 15 PP'!G76+10*'2000 250 200 15 PP'!H76-10*'2000 250 200 15 PP'!I76+5*'2000 250 200 15 PP'!J76-'2000 250 200 15 PP'!K76)</f>
        <v>5.6091100000108091E-10</v>
      </c>
      <c r="AP76">
        <f>ABS('2000 250 200 15 PP'!G76-5*'2000 250 200 15 PP'!H76+10*'2000 250 200 15 PP'!I76-10*'2000 250 200 15 PP'!J76+5*'2000 250 200 15 PP'!K76-'2000 250 200 15 PP'!L76)</f>
        <v>6.6382830000011949E-9</v>
      </c>
      <c r="AQ76">
        <f>ABS('2000 250 200 15 PP'!H76-5*'2000 250 200 15 PP'!I76+10*'2000 250 200 15 PP'!J76-10*'2000 250 200 15 PP'!K76+5*'2000 250 200 15 PP'!L76-'2000 250 200 15 PP'!M76)</f>
        <v>6.1600299999989411E-9</v>
      </c>
      <c r="AR76">
        <f>ABS('2000 250 200 15 PP'!E76-6*'2000 250 200 15 PP'!F76+15*'2000 250 200 15 PP'!G76-20*'2000 250 200 15 PP'!H76+15*I76-6*'2000 250 200 15 PP'!J76+'2000 250 200 15 PP'!K76)</f>
        <v>2.2336958999998419E-8</v>
      </c>
      <c r="AS76">
        <f>ABS('2000 250 200 15 PP'!F76-6*'2000 250 200 15 PP'!G76+15*'2000 250 200 15 PP'!H76-20*'2000 250 200 15 PP'!I76+15*J76-6*'2000 250 200 15 PP'!K76+'2000 250 200 15 PP'!L76)</f>
        <v>7.1991940000018523E-9</v>
      </c>
      <c r="AT76">
        <f>ABS('2000 250 200 15 PP'!G76-6*'2000 250 200 15 PP'!H76+15*'2000 250 200 15 PP'!I76-20*'2000 250 200 15 PP'!J76+15*K76-6*'2000 250 200 15 PP'!L76+'2000 250 200 15 PP'!M76)</f>
        <v>4.782530000020421E-10</v>
      </c>
      <c r="AU76">
        <f>ABS('2000 250 200 15 PP'!E76-7*'2000 250 200 15 PP'!F76+21*'2000 250 200 15 PP'!G76-35*'2000 250 200 15 PP'!H76+35*'2000 250 200 15 PP'!I76-21*'2000 250 200 15 PP'!J76+7*'2000 250 200 15 PP'!K76-'2000 250 200 15 PP'!L76)</f>
        <v>1.5137765000000378E-8</v>
      </c>
      <c r="AV76">
        <f>ABS('2000 250 200 15 PP'!F76-7*'2000 250 200 15 PP'!G76+21*'2000 250 200 15 PP'!H76-35*'2000 250 200 15 PP'!I76+35*'2000 250 200 15 PP'!J76-21*'2000 250 200 15 PP'!K76+7*'2000 250 200 15 PP'!L76-'2000 250 200 15 PP'!M76)</f>
        <v>7.6774470000028356E-9</v>
      </c>
      <c r="AW76">
        <f>ABS('2000 250 200 15 PP'!E76-8*'2000 250 200 15 PP'!F76+28*'2000 250 200 15 PP'!G76-56*'2000 250 200 15 PP'!H76+70*'2000 250 200 15 PP'!I76-56*'2000 250 200 15 PP'!J76+28*'2000 250 200 15 PP'!K76-8*'2000 250 200 15 PP'!L76+'2000 250 200 15 PP'!M76)</f>
        <v>7.4603179999994482E-9</v>
      </c>
      <c r="AX76">
        <f t="shared" si="53"/>
        <v>0.10332151161751928</v>
      </c>
      <c r="AY76">
        <f t="shared" si="53"/>
        <v>0.11408714591133956</v>
      </c>
      <c r="AZ76">
        <f t="shared" si="53"/>
        <v>0.12592815043069064</v>
      </c>
      <c r="BA76">
        <f t="shared" si="53"/>
        <v>0.13507757357538561</v>
      </c>
      <c r="BB76">
        <f t="shared" si="53"/>
        <v>0.14001305732367794</v>
      </c>
      <c r="BC76">
        <f t="shared" si="53"/>
        <v>0.14057883128591131</v>
      </c>
      <c r="BD76">
        <f t="shared" si="53"/>
        <v>0.13744058754728178</v>
      </c>
      <c r="BE76">
        <f t="shared" si="53"/>
        <v>0.13168897521878714</v>
      </c>
      <c r="BF76">
        <f t="shared" si="54"/>
        <v>8.4760645836192642E-3</v>
      </c>
      <c r="BG76">
        <f t="shared" si="54"/>
        <v>1.1164178543098313E-2</v>
      </c>
      <c r="BH76">
        <f t="shared" si="54"/>
        <v>1.6437147433802413E-2</v>
      </c>
      <c r="BI76">
        <f t="shared" si="54"/>
        <v>2.175358231200265E-2</v>
      </c>
      <c r="BJ76">
        <f t="shared" si="54"/>
        <v>2.5693228944424332E-2</v>
      </c>
      <c r="BK76">
        <f t="shared" si="54"/>
        <v>2.7704365528835529E-2</v>
      </c>
      <c r="BL76">
        <f t="shared" si="54"/>
        <v>2.7852316797073787E-2</v>
      </c>
      <c r="BM76">
        <f t="shared" si="55"/>
        <v>3.5358901797743781E-4</v>
      </c>
      <c r="BN76">
        <f t="shared" si="55"/>
        <v>1.392985408555691E-3</v>
      </c>
      <c r="BO76">
        <f t="shared" si="55"/>
        <v>1.9272000314407185E-4</v>
      </c>
      <c r="BP76">
        <f t="shared" si="55"/>
        <v>1.9345487518684793E-3</v>
      </c>
      <c r="BQ76">
        <f t="shared" si="55"/>
        <v>4.027529563828995E-3</v>
      </c>
      <c r="BR76">
        <f t="shared" si="55"/>
        <v>5.5358726979699135E-3</v>
      </c>
      <c r="BS76">
        <f t="shared" si="56"/>
        <v>6.6313930144767453E-4</v>
      </c>
      <c r="BT76">
        <f t="shared" si="56"/>
        <v>1.1071211687394818E-3</v>
      </c>
      <c r="BU76">
        <f t="shared" si="56"/>
        <v>1.4926233329840542E-3</v>
      </c>
      <c r="BV76">
        <f t="shared" si="56"/>
        <v>9.9818261826566048E-4</v>
      </c>
      <c r="BW76">
        <f t="shared" si="56"/>
        <v>1.4546895334300542E-4</v>
      </c>
      <c r="BX76">
        <f t="shared" si="57"/>
        <v>1.4127173589249472E-3</v>
      </c>
      <c r="BY76">
        <f t="shared" si="57"/>
        <v>4.4114719389464412E-5</v>
      </c>
      <c r="BZ76">
        <f t="shared" si="57"/>
        <v>6.7580061701107553E-4</v>
      </c>
      <c r="CA76">
        <f t="shared" si="57"/>
        <v>8.210500668536882E-4</v>
      </c>
      <c r="CB76">
        <f t="shared" si="58"/>
        <v>1.3003014131392654E-3</v>
      </c>
      <c r="CC76">
        <f t="shared" si="58"/>
        <v>5.3524257864919227E-4</v>
      </c>
      <c r="CD76">
        <f t="shared" si="58"/>
        <v>4.6042626083452616E-5</v>
      </c>
      <c r="CE76">
        <f t="shared" si="59"/>
        <v>8.4503345347153997E-4</v>
      </c>
      <c r="CF76">
        <f t="shared" si="59"/>
        <v>5.4781483169217507E-4</v>
      </c>
      <c r="CG76">
        <f t="shared" si="60"/>
        <v>4.0373745047797788E-4</v>
      </c>
      <c r="CH76" s="7">
        <v>250</v>
      </c>
      <c r="CI76" s="8">
        <v>250</v>
      </c>
      <c r="CJ76" s="8">
        <v>240</v>
      </c>
      <c r="CK76" s="8">
        <f t="shared" si="61"/>
        <v>1</v>
      </c>
      <c r="CL76" s="8">
        <f t="shared" si="62"/>
        <v>1</v>
      </c>
      <c r="CM76">
        <f t="shared" si="63"/>
        <v>0.04</v>
      </c>
      <c r="CN76">
        <f t="shared" si="65"/>
        <v>375</v>
      </c>
      <c r="CO76">
        <f t="shared" si="66"/>
        <v>500</v>
      </c>
      <c r="CP76">
        <f t="shared" si="66"/>
        <v>625</v>
      </c>
      <c r="CQ76">
        <f t="shared" si="66"/>
        <v>750</v>
      </c>
      <c r="CR76">
        <f t="shared" si="66"/>
        <v>875</v>
      </c>
      <c r="CS76">
        <f t="shared" si="66"/>
        <v>1000</v>
      </c>
      <c r="CT76">
        <f t="shared" si="66"/>
        <v>1125</v>
      </c>
      <c r="CU76">
        <f t="shared" si="66"/>
        <v>1250</v>
      </c>
      <c r="CV76">
        <f t="shared" si="42"/>
        <v>1.5</v>
      </c>
      <c r="CW76">
        <f t="shared" si="42"/>
        <v>2</v>
      </c>
      <c r="CX76">
        <f t="shared" si="42"/>
        <v>2.5</v>
      </c>
      <c r="CY76">
        <f t="shared" si="42"/>
        <v>3</v>
      </c>
      <c r="CZ76">
        <f t="shared" si="42"/>
        <v>3.5</v>
      </c>
      <c r="DA76">
        <f t="shared" si="42"/>
        <v>4</v>
      </c>
      <c r="DB76">
        <f t="shared" si="42"/>
        <v>4.5</v>
      </c>
      <c r="DC76">
        <f t="shared" si="42"/>
        <v>5</v>
      </c>
      <c r="DD76" s="11">
        <f t="shared" si="43"/>
        <v>2.6666666666666668E-2</v>
      </c>
      <c r="DE76" s="11">
        <f t="shared" si="43"/>
        <v>0.02</v>
      </c>
      <c r="DF76" s="11">
        <f t="shared" si="43"/>
        <v>1.6E-2</v>
      </c>
      <c r="DG76" s="11">
        <f t="shared" si="43"/>
        <v>1.3333333333333334E-2</v>
      </c>
      <c r="DH76" s="11">
        <f t="shared" si="43"/>
        <v>1.1428571428571429E-2</v>
      </c>
      <c r="DI76" s="11">
        <f t="shared" si="43"/>
        <v>0.01</v>
      </c>
      <c r="DJ76" s="11">
        <f t="shared" si="43"/>
        <v>8.8888888888888889E-3</v>
      </c>
      <c r="DK76" s="11">
        <f t="shared" si="43"/>
        <v>8.0000000000000002E-3</v>
      </c>
      <c r="DL76">
        <f t="shared" si="64"/>
        <v>10</v>
      </c>
      <c r="DM76">
        <f>ABS('2000 250 200 15 PP'!E76+'2000 250 200 15 PP'!F76)</f>
        <v>8.0909631199999993E-6</v>
      </c>
      <c r="DN76">
        <f>ABS('2000 250 200 15 PP'!F76+'2000 250 200 15 PP'!G76)</f>
        <v>6.51205124E-6</v>
      </c>
      <c r="DO76">
        <f>ABS('2000 250 200 15 PP'!G76+'2000 250 200 15 PP'!H76)</f>
        <v>5.1238703799999999E-6</v>
      </c>
      <c r="DP76">
        <f>ABS('2000 250 200 15 PP'!H76+'2000 250 200 15 PP'!I76)</f>
        <v>3.9456606000000004E-6</v>
      </c>
      <c r="DQ76">
        <f>ABS('2000 250 200 15 PP'!I76+'2000 250 200 15 PP'!J76)</f>
        <v>2.9935537300000001E-6</v>
      </c>
      <c r="DR76">
        <f>ABS('2000 250 200 15 PP'!J76+'2000 250 200 15 PP'!K76)</f>
        <v>2.2571145890000003E-6</v>
      </c>
      <c r="DS76">
        <f>ABS('2000 250 200 15 PP'!K76+'2000 250 200 15 PP'!L76)</f>
        <v>1.705418357E-6</v>
      </c>
      <c r="DT76">
        <f>ABS('2000 250 200 15 PP'!L76+'2000 250 200 15 PP'!M76)</f>
        <v>1.2998488880000001E-6</v>
      </c>
    </row>
    <row r="77" spans="1:124">
      <c r="A77">
        <f>'2000 250 200 15'!A78</f>
        <v>74</v>
      </c>
      <c r="B77">
        <f t="shared" si="51"/>
        <v>-740</v>
      </c>
      <c r="C77">
        <f>'2000 250 200 15'!B78</f>
        <v>5.1609999999999996</v>
      </c>
      <c r="D77">
        <f t="shared" si="52"/>
        <v>0.71273385906995179</v>
      </c>
      <c r="E77">
        <f>ABS('2000 250 200 15'!C211)</f>
        <v>3.8218100400000004E-6</v>
      </c>
      <c r="F77">
        <f>ABS('2000 250 200 15'!C344)</f>
        <v>3.1464451899999999E-6</v>
      </c>
      <c r="G77">
        <f>ABS('2000 250 200 15'!C477)</f>
        <v>2.5507554899999999E-6</v>
      </c>
      <c r="H77">
        <f>ABS('2000 250 200 15'!C610)</f>
        <v>2.0238802E-6</v>
      </c>
      <c r="I77">
        <f>ABS('2000 250 200 15'!C743)</f>
        <v>1.5757694E-6</v>
      </c>
      <c r="J77">
        <f>ABS('2000 250 200 15'!C876)</f>
        <v>1.2118227499999999E-6</v>
      </c>
      <c r="K77">
        <f>ABS('2000 250 200 15'!C1009)</f>
        <v>9.2748886699999997E-7</v>
      </c>
      <c r="L77">
        <f>ABS('2000 250 200 15'!C1142)</f>
        <v>7.1149802500000002E-7</v>
      </c>
      <c r="M77">
        <f>ABS('2000 250 200 15'!C1275)</f>
        <v>5.5015493600000005E-7</v>
      </c>
      <c r="N77">
        <f>ABS('2000 250 200 15 PP'!E77-'2000 250 200 15 PP'!F77)</f>
        <v>6.7536485000000053E-7</v>
      </c>
      <c r="O77">
        <f>ABS('2000 250 200 15 PP'!F77-'2000 250 200 15 PP'!G77)</f>
        <v>5.9568969999999998E-7</v>
      </c>
      <c r="P77">
        <f>ABS('2000 250 200 15 PP'!G77-'2000 250 200 15 PP'!H77)</f>
        <v>5.2687528999999993E-7</v>
      </c>
      <c r="Q77">
        <f>ABS('2000 250 200 15 PP'!H77-'2000 250 200 15 PP'!I77)</f>
        <v>4.481108E-7</v>
      </c>
      <c r="R77">
        <f>ABS('2000 250 200 15 PP'!I77-'2000 250 200 15 PP'!J77)</f>
        <v>3.6394665000000005E-7</v>
      </c>
      <c r="S77">
        <f>ABS('2000 250 200 15 PP'!J77-'2000 250 200 15 PP'!K77)</f>
        <v>2.8433388299999996E-7</v>
      </c>
      <c r="T77">
        <f>ABS('2000 250 200 15 PP'!K77-'2000 250 200 15 PP'!L77)</f>
        <v>2.1599084199999995E-7</v>
      </c>
      <c r="U77">
        <f>ABS('2000 250 200 15 PP'!L77-'2000 250 200 15 PP'!M77)</f>
        <v>1.6134308899999997E-7</v>
      </c>
      <c r="V77">
        <f>ABS('2000 250 200 15 PP'!E77-2*'2000 250 200 15 PP'!F77+'2000 250 200 15 PP'!G77)</f>
        <v>7.9675150000000548E-8</v>
      </c>
      <c r="W77">
        <f>ABS('2000 250 200 15 PP'!F77-2*'2000 250 200 15 PP'!G77+'2000 250 200 15 PP'!H77)</f>
        <v>6.8814410000000055E-8</v>
      </c>
      <c r="X77">
        <f>ABS('2000 250 200 15 PP'!G77-2*'2000 250 200 15 PP'!H77+'2000 250 200 15 PP'!I77)</f>
        <v>7.8764489999999928E-8</v>
      </c>
      <c r="Y77">
        <f>ABS('2000 250 200 15 PP'!H77-2*'2000 250 200 15 PP'!I77+'2000 250 200 15 PP'!J77)</f>
        <v>8.4164149999999947E-8</v>
      </c>
      <c r="Z77">
        <f>ABS('2000 250 200 15 PP'!I77-2*'2000 250 200 15 PP'!J77+'2000 250 200 15 PP'!K77)</f>
        <v>7.9612767000000094E-8</v>
      </c>
      <c r="AA77">
        <f>ABS('2000 250 200 15 PP'!J77-2*'2000 250 200 15 PP'!K77+'2000 250 200 15 PP'!L77)</f>
        <v>6.8343041000000008E-8</v>
      </c>
      <c r="AB77">
        <f>ABS('2000 250 200 15 PP'!K77-2*'2000 250 200 15 PP'!L77+'2000 250 200 15 PP'!M77)</f>
        <v>5.4647752999999978E-8</v>
      </c>
      <c r="AC77">
        <f>ABS('2000 250 200 15 PP'!E77-3*'2000 250 200 15 PP'!F77+3*'2000 250 200 15 PP'!G77-'2000 250 200 15 PP'!H77)</f>
        <v>1.0860740000001764E-8</v>
      </c>
      <c r="AD77">
        <f>ABS('2000 250 200 15 PP'!F77-3*'2000 250 200 15 PP'!G77+3*'2000 250 200 15 PP'!H77-'2000 250 200 15 PP'!I77)</f>
        <v>9.9500799999998731E-9</v>
      </c>
      <c r="AE77">
        <f>ABS('2000 250 200 15 PP'!G77-3*'2000 250 200 15 PP'!H77+3*'2000 250 200 15 PP'!I77-'2000 250 200 15 PP'!J77)</f>
        <v>5.3996600000006547E-9</v>
      </c>
      <c r="AF77">
        <f>ABS('2000 250 200 15 PP'!H77-3*'2000 250 200 15 PP'!I77+3*'2000 250 200 15 PP'!J77-'2000 250 200 15 PP'!K77)</f>
        <v>4.5513830000002765E-9</v>
      </c>
      <c r="AG77">
        <f>ABS('2000 250 200 15 PP'!I77-3*'2000 250 200 15 PP'!J77+3*'2000 250 200 15 PP'!K77-'2000 250 200 15 PP'!L77)</f>
        <v>1.1269726000000086E-8</v>
      </c>
      <c r="AH77">
        <f>ABS('2000 250 200 15 PP'!J77-3*'2000 250 200 15 PP'!K77+3*'2000 250 200 15 PP'!L77-'2000 250 200 15 PP'!M77)</f>
        <v>1.3695288000000242E-8</v>
      </c>
      <c r="AI77">
        <f>ABS('2000 250 200 15 PP'!E77-4*'2000 250 200 15 PP'!F77+6*'2000 250 200 15 PP'!G77-4*'2000 250 200 15 PP'!H77+'2000 250 200 15 PP'!I77)</f>
        <v>2.081082000000206E-8</v>
      </c>
      <c r="AJ77">
        <f>ABS('2000 250 200 15 PP'!F77-4*'2000 250 200 15 PP'!G77+6*'2000 250 200 15 PP'!H77-4*'2000 250 200 15 PP'!I77+'2000 250 200 15 PP'!J77)</f>
        <v>4.5504199999990066E-9</v>
      </c>
      <c r="AK77">
        <f>ABS('2000 250 200 15 PP'!G77-4*'2000 250 200 15 PP'!H77+6*'2000 250 200 15 PP'!I77-4*'2000 250 200 15 PP'!J77+'2000 250 200 15 PP'!K77)</f>
        <v>9.9510430000007194E-9</v>
      </c>
      <c r="AL77">
        <f>ABS('2000 250 200 15 PP'!H77-4*'2000 250 200 15 PP'!I77+6*'2000 250 200 15 PP'!J77-4*'2000 250 200 15 PP'!K77+'2000 250 200 15 PP'!L77)</f>
        <v>6.7183429999993857E-9</v>
      </c>
      <c r="AM77">
        <f>ABS('2000 250 200 15 PP'!I77-4*'2000 250 200 15 PP'!J77+6*'2000 250 200 15 PP'!K77-4*'2000 250 200 15 PP'!L77+'2000 250 200 15 PP'!M77)</f>
        <v>2.4255619999997327E-9</v>
      </c>
      <c r="AN77">
        <f>ABS('2000 250 200 15 PP'!E77-5*'2000 250 200 15 PP'!F77+10*'2000 250 200 15 PP'!G77-10*'2000 250 200 15 PP'!H77+5*'2000 250 200 15 PP'!I77-'2000 250 200 15 PP'!J77)</f>
        <v>2.5361240000000432E-8</v>
      </c>
      <c r="AO77">
        <f>ABS('2000 250 200 15 PP'!F77-5*'2000 250 200 15 PP'!G77+10*'2000 250 200 15 PP'!H77-10*'2000 250 200 15 PP'!I77+5*'2000 250 200 15 PP'!J77-'2000 250 200 15 PP'!K77)</f>
        <v>5.4006229999998069E-9</v>
      </c>
      <c r="AP77">
        <f>ABS('2000 250 200 15 PP'!G77-5*'2000 250 200 15 PP'!H77+10*'2000 250 200 15 PP'!I77-10*'2000 250 200 15 PP'!J77+5*'2000 250 200 15 PP'!K77-'2000 250 200 15 PP'!L77)</f>
        <v>3.232699999998369E-9</v>
      </c>
      <c r="AQ77">
        <f>ABS('2000 250 200 15 PP'!H77-5*'2000 250 200 15 PP'!I77+10*'2000 250 200 15 PP'!J77-10*'2000 250 200 15 PP'!K77+5*'2000 250 200 15 PP'!L77-'2000 250 200 15 PP'!M77)</f>
        <v>4.2927810000024059E-9</v>
      </c>
      <c r="AR77">
        <f>ABS('2000 250 200 15 PP'!E77-6*'2000 250 200 15 PP'!F77+15*'2000 250 200 15 PP'!G77-20*'2000 250 200 15 PP'!H77+15*I77-6*'2000 250 200 15 PP'!J77+'2000 250 200 15 PP'!K77)</f>
        <v>1.9960617000001684E-8</v>
      </c>
      <c r="AS77">
        <f>ABS('2000 250 200 15 PP'!F77-6*'2000 250 200 15 PP'!G77+15*'2000 250 200 15 PP'!H77-20*'2000 250 200 15 PP'!I77+15*J77-6*'2000 250 200 15 PP'!K77+'2000 250 200 15 PP'!L77)</f>
        <v>8.6333229999960583E-9</v>
      </c>
      <c r="AT77">
        <f>ABS('2000 250 200 15 PP'!G77-6*'2000 250 200 15 PP'!H77+15*'2000 250 200 15 PP'!I77-20*'2000 250 200 15 PP'!J77+15*K77-6*'2000 250 200 15 PP'!L77+'2000 250 200 15 PP'!M77)</f>
        <v>1.0600809999983194E-9</v>
      </c>
      <c r="AU77">
        <f>ABS('2000 250 200 15 PP'!E77-7*'2000 250 200 15 PP'!F77+21*'2000 250 200 15 PP'!G77-35*'2000 250 200 15 PP'!H77+35*'2000 250 200 15 PP'!I77-21*'2000 250 200 15 PP'!J77+7*'2000 250 200 15 PP'!K77-'2000 250 200 15 PP'!L77)</f>
        <v>1.1327294000006896E-8</v>
      </c>
      <c r="AV77">
        <f>ABS('2000 250 200 15 PP'!F77-7*'2000 250 200 15 PP'!G77+21*'2000 250 200 15 PP'!H77-35*'2000 250 200 15 PP'!I77+35*'2000 250 200 15 PP'!J77-21*'2000 250 200 15 PP'!K77+7*'2000 250 200 15 PP'!L77-'2000 250 200 15 PP'!M77)</f>
        <v>7.5732419999983742E-9</v>
      </c>
      <c r="AW77">
        <f>ABS('2000 250 200 15 PP'!E77-8*'2000 250 200 15 PP'!F77+28*'2000 250 200 15 PP'!G77-56*'2000 250 200 15 PP'!H77+70*'2000 250 200 15 PP'!I77-56*'2000 250 200 15 PP'!J77+28*'2000 250 200 15 PP'!K77-8*'2000 250 200 15 PP'!L77+'2000 250 200 15 PP'!M77)</f>
        <v>3.7540519999934869E-9</v>
      </c>
      <c r="AX77">
        <f t="shared" si="53"/>
        <v>9.6920222883397522E-2</v>
      </c>
      <c r="AY77">
        <f t="shared" si="53"/>
        <v>0.10455831441766941</v>
      </c>
      <c r="AZ77">
        <f t="shared" si="53"/>
        <v>0.11517316912289467</v>
      </c>
      <c r="BA77">
        <f t="shared" si="53"/>
        <v>0.12448733898988391</v>
      </c>
      <c r="BB77">
        <f t="shared" si="53"/>
        <v>0.13055950455306026</v>
      </c>
      <c r="BC77">
        <f t="shared" si="53"/>
        <v>0.13290905389404051</v>
      </c>
      <c r="BD77">
        <f t="shared" si="53"/>
        <v>0.13178314180196626</v>
      </c>
      <c r="BE77">
        <f t="shared" si="53"/>
        <v>0.12788230518804289</v>
      </c>
      <c r="BF77">
        <f t="shared" si="54"/>
        <v>8.370108233264029E-3</v>
      </c>
      <c r="BG77">
        <f t="shared" si="54"/>
        <v>8.9125358313822071E-3</v>
      </c>
      <c r="BH77">
        <f t="shared" si="54"/>
        <v>1.2806390611256458E-2</v>
      </c>
      <c r="BI77">
        <f t="shared" si="54"/>
        <v>1.7492389829487424E-2</v>
      </c>
      <c r="BJ77">
        <f t="shared" si="54"/>
        <v>2.1429617991020004E-2</v>
      </c>
      <c r="BK77">
        <f t="shared" si="54"/>
        <v>2.3973203960420731E-2</v>
      </c>
      <c r="BL77">
        <f t="shared" si="54"/>
        <v>2.496309389416133E-2</v>
      </c>
      <c r="BM77">
        <f t="shared" si="55"/>
        <v>9.4090293976387715E-4</v>
      </c>
      <c r="BN77">
        <f t="shared" si="55"/>
        <v>1.0702635516681542E-3</v>
      </c>
      <c r="BO77">
        <f t="shared" si="55"/>
        <v>7.3342745122115846E-4</v>
      </c>
      <c r="BP77">
        <f t="shared" si="55"/>
        <v>7.930673911017436E-4</v>
      </c>
      <c r="BQ77">
        <f t="shared" si="55"/>
        <v>2.5459222331898632E-3</v>
      </c>
      <c r="BR77">
        <f t="shared" si="55"/>
        <v>4.026883457884765E-3</v>
      </c>
      <c r="BS77">
        <f t="shared" si="56"/>
        <v>1.586352530850655E-3</v>
      </c>
      <c r="BT77">
        <f t="shared" si="56"/>
        <v>4.3301566115993309E-4</v>
      </c>
      <c r="BU77">
        <f t="shared" si="56"/>
        <v>1.2004080901338718E-3</v>
      </c>
      <c r="BV77">
        <f t="shared" si="56"/>
        <v>1.0415294086745254E-3</v>
      </c>
      <c r="BW77">
        <f t="shared" si="56"/>
        <v>4.8738028006361172E-4</v>
      </c>
      <c r="BX77">
        <f t="shared" si="57"/>
        <v>1.7697407600370889E-3</v>
      </c>
      <c r="BY77">
        <f t="shared" si="57"/>
        <v>4.7224086617875965E-4</v>
      </c>
      <c r="BZ77">
        <f t="shared" si="57"/>
        <v>3.5914041562700149E-4</v>
      </c>
      <c r="CA77">
        <f t="shared" si="57"/>
        <v>6.1320062652400135E-4</v>
      </c>
      <c r="CB77">
        <f t="shared" si="58"/>
        <v>1.3082090517939641E-3</v>
      </c>
      <c r="CC77">
        <f t="shared" si="58"/>
        <v>7.1069844360399756E-4</v>
      </c>
      <c r="CD77">
        <f t="shared" si="58"/>
        <v>1.1098732818916158E-4</v>
      </c>
      <c r="CE77">
        <f t="shared" si="59"/>
        <v>7.0930932754566375E-4</v>
      </c>
      <c r="CF77">
        <f t="shared" si="59"/>
        <v>5.9642088695497134E-4</v>
      </c>
      <c r="CG77">
        <f t="shared" si="60"/>
        <v>2.2724801702053073E-4</v>
      </c>
      <c r="CH77" s="7">
        <v>250</v>
      </c>
      <c r="CI77" s="8">
        <v>250</v>
      </c>
      <c r="CJ77" s="8">
        <v>240</v>
      </c>
      <c r="CK77" s="8">
        <f t="shared" si="61"/>
        <v>1</v>
      </c>
      <c r="CL77" s="8">
        <f t="shared" si="62"/>
        <v>1</v>
      </c>
      <c r="CM77">
        <f t="shared" si="63"/>
        <v>0.04</v>
      </c>
      <c r="CN77">
        <f t="shared" si="65"/>
        <v>375</v>
      </c>
      <c r="CO77">
        <f t="shared" si="66"/>
        <v>500</v>
      </c>
      <c r="CP77">
        <f t="shared" si="66"/>
        <v>625</v>
      </c>
      <c r="CQ77">
        <f t="shared" si="66"/>
        <v>750</v>
      </c>
      <c r="CR77">
        <f t="shared" si="66"/>
        <v>875</v>
      </c>
      <c r="CS77">
        <f t="shared" si="66"/>
        <v>1000</v>
      </c>
      <c r="CT77">
        <f t="shared" si="66"/>
        <v>1125</v>
      </c>
      <c r="CU77">
        <f t="shared" si="66"/>
        <v>1250</v>
      </c>
      <c r="CV77">
        <f t="shared" si="42"/>
        <v>1.5</v>
      </c>
      <c r="CW77">
        <f t="shared" si="42"/>
        <v>2</v>
      </c>
      <c r="CX77">
        <f t="shared" si="42"/>
        <v>2.5</v>
      </c>
      <c r="CY77">
        <f t="shared" si="42"/>
        <v>3</v>
      </c>
      <c r="CZ77">
        <f t="shared" si="42"/>
        <v>3.5</v>
      </c>
      <c r="DA77">
        <f t="shared" si="42"/>
        <v>4</v>
      </c>
      <c r="DB77">
        <f t="shared" si="42"/>
        <v>4.5</v>
      </c>
      <c r="DC77">
        <f t="shared" si="42"/>
        <v>5</v>
      </c>
      <c r="DD77" s="11">
        <f t="shared" si="43"/>
        <v>2.6666666666666668E-2</v>
      </c>
      <c r="DE77" s="11">
        <f t="shared" si="43"/>
        <v>0.02</v>
      </c>
      <c r="DF77" s="11">
        <f t="shared" si="43"/>
        <v>1.6E-2</v>
      </c>
      <c r="DG77" s="11">
        <f t="shared" si="43"/>
        <v>1.3333333333333334E-2</v>
      </c>
      <c r="DH77" s="11">
        <f t="shared" si="43"/>
        <v>1.1428571428571429E-2</v>
      </c>
      <c r="DI77" s="11">
        <f t="shared" si="43"/>
        <v>0.01</v>
      </c>
      <c r="DJ77" s="11">
        <f t="shared" si="43"/>
        <v>8.8888888888888889E-3</v>
      </c>
      <c r="DK77" s="11">
        <f t="shared" si="43"/>
        <v>8.0000000000000002E-3</v>
      </c>
      <c r="DL77">
        <f t="shared" si="64"/>
        <v>10</v>
      </c>
      <c r="DM77">
        <f>ABS('2000 250 200 15 PP'!E77+'2000 250 200 15 PP'!F77)</f>
        <v>6.9682552300000003E-6</v>
      </c>
      <c r="DN77">
        <f>ABS('2000 250 200 15 PP'!F77+'2000 250 200 15 PP'!G77)</f>
        <v>5.6972006800000002E-6</v>
      </c>
      <c r="DO77">
        <f>ABS('2000 250 200 15 PP'!G77+'2000 250 200 15 PP'!H77)</f>
        <v>4.5746356899999999E-6</v>
      </c>
      <c r="DP77">
        <f>ABS('2000 250 200 15 PP'!H77+'2000 250 200 15 PP'!I77)</f>
        <v>3.5996495999999997E-6</v>
      </c>
      <c r="DQ77">
        <f>ABS('2000 250 200 15 PP'!I77+'2000 250 200 15 PP'!J77)</f>
        <v>2.7875921499999999E-6</v>
      </c>
      <c r="DR77">
        <f>ABS('2000 250 200 15 PP'!J77+'2000 250 200 15 PP'!K77)</f>
        <v>2.1393116170000001E-6</v>
      </c>
      <c r="DS77">
        <f>ABS('2000 250 200 15 PP'!K77+'2000 250 200 15 PP'!L77)</f>
        <v>1.638986892E-6</v>
      </c>
      <c r="DT77">
        <f>ABS('2000 250 200 15 PP'!L77+'2000 250 200 15 PP'!M77)</f>
        <v>1.2616529610000001E-6</v>
      </c>
    </row>
    <row r="78" spans="1:124">
      <c r="A78">
        <f>'2000 250 200 15'!A79</f>
        <v>75</v>
      </c>
      <c r="B78">
        <f t="shared" si="51"/>
        <v>-750</v>
      </c>
      <c r="C78">
        <f>'2000 250 200 15'!B79</f>
        <v>5.7930000000000001</v>
      </c>
      <c r="D78">
        <f t="shared" si="52"/>
        <v>0.76290352849905718</v>
      </c>
      <c r="E78">
        <f>ABS('2000 250 200 15'!C212)</f>
        <v>3.2690355999999999E-6</v>
      </c>
      <c r="F78">
        <f>ABS('2000 250 200 15'!C345)</f>
        <v>2.7189763199999998E-6</v>
      </c>
      <c r="G78">
        <f>ABS('2000 250 200 15'!C478)</f>
        <v>2.2417987500000002E-6</v>
      </c>
      <c r="H78">
        <f>ABS('2000 250 200 15'!C611)</f>
        <v>1.8148333799999999E-6</v>
      </c>
      <c r="I78">
        <f>ABS('2000 250 200 15'!C744)</f>
        <v>1.4425642500000001E-6</v>
      </c>
      <c r="J78">
        <f>ABS('2000 250 200 15'!C877)</f>
        <v>1.1310847100000001E-6</v>
      </c>
      <c r="K78">
        <f>ABS('2000 250 200 15'!C1010)</f>
        <v>8.8017167800000002E-7</v>
      </c>
      <c r="L78">
        <f>ABS('2000 250 200 15'!C1143)</f>
        <v>6.8405168600000002E-7</v>
      </c>
      <c r="M78">
        <f>ABS('2000 250 200 15'!C1276)</f>
        <v>5.3392864900000004E-7</v>
      </c>
      <c r="N78">
        <f>ABS('2000 250 200 15 PP'!E78-'2000 250 200 15 PP'!F78)</f>
        <v>5.5005928000000013E-7</v>
      </c>
      <c r="O78">
        <f>ABS('2000 250 200 15 PP'!F78-'2000 250 200 15 PP'!G78)</f>
        <v>4.7717756999999959E-7</v>
      </c>
      <c r="P78">
        <f>ABS('2000 250 200 15 PP'!G78-'2000 250 200 15 PP'!H78)</f>
        <v>4.2696537000000027E-7</v>
      </c>
      <c r="Q78">
        <f>ABS('2000 250 200 15 PP'!H78-'2000 250 200 15 PP'!I78)</f>
        <v>3.7226912999999985E-7</v>
      </c>
      <c r="R78">
        <f>ABS('2000 250 200 15 PP'!I78-'2000 250 200 15 PP'!J78)</f>
        <v>3.1147954000000001E-7</v>
      </c>
      <c r="S78">
        <f>ABS('2000 250 200 15 PP'!J78-'2000 250 200 15 PP'!K78)</f>
        <v>2.5091303200000005E-7</v>
      </c>
      <c r="T78">
        <f>ABS('2000 250 200 15 PP'!K78-'2000 250 200 15 PP'!L78)</f>
        <v>1.9611999200000001E-7</v>
      </c>
      <c r="U78">
        <f>ABS('2000 250 200 15 PP'!L78-'2000 250 200 15 PP'!M78)</f>
        <v>1.5012303699999998E-7</v>
      </c>
      <c r="V78">
        <f>ABS('2000 250 200 15 PP'!E78-2*'2000 250 200 15 PP'!F78+'2000 250 200 15 PP'!G78)</f>
        <v>7.288171000000054E-8</v>
      </c>
      <c r="W78">
        <f>ABS('2000 250 200 15 PP'!F78-2*'2000 250 200 15 PP'!G78+'2000 250 200 15 PP'!H78)</f>
        <v>5.0212199999999323E-8</v>
      </c>
      <c r="X78">
        <f>ABS('2000 250 200 15 PP'!G78-2*'2000 250 200 15 PP'!H78+'2000 250 200 15 PP'!I78)</f>
        <v>5.4696240000000423E-8</v>
      </c>
      <c r="Y78">
        <f>ABS('2000 250 200 15 PP'!H78-2*'2000 250 200 15 PP'!I78+'2000 250 200 15 PP'!J78)</f>
        <v>6.078958999999984E-8</v>
      </c>
      <c r="Z78">
        <f>ABS('2000 250 200 15 PP'!I78-2*'2000 250 200 15 PP'!J78+'2000 250 200 15 PP'!K78)</f>
        <v>6.0566507999999951E-8</v>
      </c>
      <c r="AA78">
        <f>ABS('2000 250 200 15 PP'!J78-2*'2000 250 200 15 PP'!K78+'2000 250 200 15 PP'!L78)</f>
        <v>5.4793040000000046E-8</v>
      </c>
      <c r="AB78">
        <f>ABS('2000 250 200 15 PP'!K78-2*'2000 250 200 15 PP'!L78+'2000 250 200 15 PP'!M78)</f>
        <v>4.5996955000000034E-8</v>
      </c>
      <c r="AC78">
        <f>ABS('2000 250 200 15 PP'!E78-3*'2000 250 200 15 PP'!F78+3*'2000 250 200 15 PP'!G78-'2000 250 200 15 PP'!H78)</f>
        <v>2.2669510000000794E-8</v>
      </c>
      <c r="AD78">
        <f>ABS('2000 250 200 15 PP'!F78-3*'2000 250 200 15 PP'!G78+3*'2000 250 200 15 PP'!H78-'2000 250 200 15 PP'!I78)</f>
        <v>4.4840400000011003E-9</v>
      </c>
      <c r="AE78">
        <f>ABS('2000 250 200 15 PP'!G78-3*'2000 250 200 15 PP'!H78+3*'2000 250 200 15 PP'!I78-'2000 250 200 15 PP'!J78)</f>
        <v>6.0933499999989936E-9</v>
      </c>
      <c r="AF78">
        <f>ABS('2000 250 200 15 PP'!H78-3*'2000 250 200 15 PP'!I78+3*'2000 250 200 15 PP'!J78-'2000 250 200 15 PP'!K78)</f>
        <v>2.2308200000010033E-10</v>
      </c>
      <c r="AG78">
        <f>ABS('2000 250 200 15 PP'!I78-3*'2000 250 200 15 PP'!J78+3*'2000 250 200 15 PP'!K78-'2000 250 200 15 PP'!L78)</f>
        <v>5.773467999999694E-9</v>
      </c>
      <c r="AH78">
        <f>ABS('2000 250 200 15 PP'!J78-3*'2000 250 200 15 PP'!K78+3*'2000 250 200 15 PP'!L78-'2000 250 200 15 PP'!M78)</f>
        <v>8.7960849999998003E-9</v>
      </c>
      <c r="AI78">
        <f>ABS('2000 250 200 15 PP'!E78-4*'2000 250 200 15 PP'!F78+6*'2000 250 200 15 PP'!G78-4*'2000 250 200 15 PP'!H78+'2000 250 200 15 PP'!I78)</f>
        <v>2.7153550000002318E-8</v>
      </c>
      <c r="AJ78">
        <f>ABS('2000 250 200 15 PP'!F78-4*'2000 250 200 15 PP'!G78+6*'2000 250 200 15 PP'!H78-4*'2000 250 200 15 PP'!I78+'2000 250 200 15 PP'!J78)</f>
        <v>1.6093099999970462E-9</v>
      </c>
      <c r="AK78">
        <f>ABS('2000 250 200 15 PP'!G78-4*'2000 250 200 15 PP'!H78+6*'2000 250 200 15 PP'!I78-4*'2000 250 200 15 PP'!J78+'2000 250 200 15 PP'!K78)</f>
        <v>6.3164319999993057E-9</v>
      </c>
      <c r="AL78">
        <f>ABS('2000 250 200 15 PP'!H78-4*'2000 250 200 15 PP'!I78+6*'2000 250 200 15 PP'!J78-4*'2000 250 200 15 PP'!K78+'2000 250 200 15 PP'!L78)</f>
        <v>5.5503859999991702E-9</v>
      </c>
      <c r="AM78">
        <f>ABS('2000 250 200 15 PP'!I78-4*'2000 250 200 15 PP'!J78+6*'2000 250 200 15 PP'!K78-4*'2000 250 200 15 PP'!L78+'2000 250 200 15 PP'!M78)</f>
        <v>3.0226170000001062E-9</v>
      </c>
      <c r="AN78">
        <f>ABS('2000 250 200 15 PP'!E78-5*'2000 250 200 15 PP'!F78+10*'2000 250 200 15 PP'!G78-10*'2000 250 200 15 PP'!H78+5*'2000 250 200 15 PP'!I78-'2000 250 200 15 PP'!J78)</f>
        <v>2.5544240000006119E-8</v>
      </c>
      <c r="AO78">
        <f>ABS('2000 250 200 15 PP'!F78-5*'2000 250 200 15 PP'!G78+10*'2000 250 200 15 PP'!H78-10*'2000 250 200 15 PP'!I78+5*'2000 250 200 15 PP'!J78-'2000 250 200 15 PP'!K78)</f>
        <v>7.9257419999969872E-9</v>
      </c>
      <c r="AP78">
        <f>ABS('2000 250 200 15 PP'!G78-5*'2000 250 200 15 PP'!H78+10*'2000 250 200 15 PP'!I78-10*'2000 250 200 15 PP'!J78+5*'2000 250 200 15 PP'!K78-'2000 250 200 15 PP'!L78)</f>
        <v>7.6604599999886493E-10</v>
      </c>
      <c r="AQ78">
        <f>ABS('2000 250 200 15 PP'!H78-5*'2000 250 200 15 PP'!I78+10*'2000 250 200 15 PP'!J78-10*'2000 250 200 15 PP'!K78+5*'2000 250 200 15 PP'!L78-'2000 250 200 15 PP'!M78)</f>
        <v>2.5277690000013933E-9</v>
      </c>
      <c r="AR78">
        <f>ABS('2000 250 200 15 PP'!E78-6*'2000 250 200 15 PP'!F78+15*'2000 250 200 15 PP'!G78-20*'2000 250 200 15 PP'!H78+15*I78-6*'2000 250 200 15 PP'!J78+'2000 250 200 15 PP'!K78)</f>
        <v>1.7618498000004261E-8</v>
      </c>
      <c r="AS78">
        <f>ABS('2000 250 200 15 PP'!F78-6*'2000 250 200 15 PP'!G78+15*'2000 250 200 15 PP'!H78-20*'2000 250 200 15 PP'!I78+15*J78-6*'2000 250 200 15 PP'!K78+'2000 250 200 15 PP'!L78)</f>
        <v>8.6917879999971227E-9</v>
      </c>
      <c r="AT78">
        <f>ABS('2000 250 200 15 PP'!G78-6*'2000 250 200 15 PP'!H78+15*'2000 250 200 15 PP'!I78-20*'2000 250 200 15 PP'!J78+15*K78-6*'2000 250 200 15 PP'!L78+'2000 250 200 15 PP'!M78)</f>
        <v>1.7617230000040107E-9</v>
      </c>
      <c r="AU78">
        <f>ABS('2000 250 200 15 PP'!E78-7*'2000 250 200 15 PP'!F78+21*'2000 250 200 15 PP'!G78-35*'2000 250 200 15 PP'!H78+35*'2000 250 200 15 PP'!I78-21*'2000 250 200 15 PP'!J78+7*'2000 250 200 15 PP'!K78-'2000 250 200 15 PP'!L78)</f>
        <v>8.9267100000101029E-9</v>
      </c>
      <c r="AV78">
        <f>ABS('2000 250 200 15 PP'!F78-7*'2000 250 200 15 PP'!G78+21*'2000 250 200 15 PP'!H78-35*'2000 250 200 15 PP'!I78+35*'2000 250 200 15 PP'!J78-21*'2000 250 200 15 PP'!K78+7*'2000 250 200 15 PP'!L78-'2000 250 200 15 PP'!M78)</f>
        <v>6.9300650000043351E-9</v>
      </c>
      <c r="AW78">
        <f>ABS('2000 250 200 15 PP'!E78-8*'2000 250 200 15 PP'!F78+28*'2000 250 200 15 PP'!G78-56*'2000 250 200 15 PP'!H78+70*'2000 250 200 15 PP'!I78-56*'2000 250 200 15 PP'!J78+28*'2000 250 200 15 PP'!K78-8*'2000 250 200 15 PP'!L78+'2000 250 200 15 PP'!M78)</f>
        <v>1.9966450000123322E-9</v>
      </c>
      <c r="AX78">
        <f t="shared" si="53"/>
        <v>9.1860084339979095E-2</v>
      </c>
      <c r="AY78">
        <f t="shared" si="53"/>
        <v>9.6190124177510744E-2</v>
      </c>
      <c r="AZ78">
        <f t="shared" si="53"/>
        <v>0.10525119269318618</v>
      </c>
      <c r="BA78">
        <f t="shared" si="53"/>
        <v>0.11428421466617197</v>
      </c>
      <c r="BB78">
        <f t="shared" si="53"/>
        <v>0.12102642778446367</v>
      </c>
      <c r="BC78">
        <f t="shared" si="53"/>
        <v>0.12475437417976769</v>
      </c>
      <c r="BD78">
        <f t="shared" si="53"/>
        <v>0.12537850828316871</v>
      </c>
      <c r="BE78">
        <f t="shared" si="53"/>
        <v>0.12325571496193326</v>
      </c>
      <c r="BF78">
        <f t="shared" si="54"/>
        <v>8.8558185506836876E-3</v>
      </c>
      <c r="BG78">
        <f t="shared" si="54"/>
        <v>7.4107292902970681E-3</v>
      </c>
      <c r="BH78">
        <f t="shared" si="54"/>
        <v>9.9462241790318501E-3</v>
      </c>
      <c r="BI78">
        <f t="shared" si="54"/>
        <v>1.385207579529643E-2</v>
      </c>
      <c r="BJ78">
        <f t="shared" si="54"/>
        <v>1.7536089550693093E-2</v>
      </c>
      <c r="BK78">
        <f t="shared" si="54"/>
        <v>2.0329045324560563E-2</v>
      </c>
      <c r="BL78">
        <f t="shared" si="54"/>
        <v>2.1922603660271604E-2</v>
      </c>
      <c r="BM78">
        <f t="shared" si="55"/>
        <v>2.2568753942058101E-3</v>
      </c>
      <c r="BN78">
        <f t="shared" si="55"/>
        <v>5.4562494166143533E-4</v>
      </c>
      <c r="BO78">
        <f t="shared" si="55"/>
        <v>9.190183519050463E-4</v>
      </c>
      <c r="BP78">
        <f t="shared" si="55"/>
        <v>4.2341364461958545E-5</v>
      </c>
      <c r="BQ78">
        <f t="shared" si="55"/>
        <v>1.395274563333698E-3</v>
      </c>
      <c r="BR78">
        <f t="shared" si="55"/>
        <v>2.7238898088053853E-3</v>
      </c>
      <c r="BS78">
        <f t="shared" si="56"/>
        <v>2.3638075754230307E-3</v>
      </c>
      <c r="BT78">
        <f t="shared" si="56"/>
        <v>1.7213238757077351E-4</v>
      </c>
      <c r="BU78">
        <f t="shared" si="56"/>
        <v>8.4101880340848526E-4</v>
      </c>
      <c r="BV78">
        <f t="shared" si="56"/>
        <v>9.3241397710448098E-4</v>
      </c>
      <c r="BW78">
        <f t="shared" si="56"/>
        <v>6.4699181696071498E-4</v>
      </c>
      <c r="BX78">
        <f t="shared" si="57"/>
        <v>2.0243815847169108E-3</v>
      </c>
      <c r="BY78">
        <f t="shared" si="57"/>
        <v>7.7479807834970611E-4</v>
      </c>
      <c r="BZ78">
        <f t="shared" si="57"/>
        <v>9.348289506694127E-5</v>
      </c>
      <c r="CA78">
        <f t="shared" si="57"/>
        <v>3.8968883745271174E-4</v>
      </c>
      <c r="CB78">
        <f t="shared" si="58"/>
        <v>1.3052223647084047E-3</v>
      </c>
      <c r="CC78">
        <f t="shared" si="58"/>
        <v>7.9642674779839421E-4</v>
      </c>
      <c r="CD78">
        <f t="shared" si="58"/>
        <v>2.018372575254657E-4</v>
      </c>
      <c r="CE78">
        <f t="shared" si="59"/>
        <v>6.2941651288165831E-4</v>
      </c>
      <c r="CF78">
        <f t="shared" si="59"/>
        <v>6.0538282015846568E-4</v>
      </c>
      <c r="CG78">
        <f t="shared" si="60"/>
        <v>1.3567441028671125E-4</v>
      </c>
      <c r="CH78" s="7">
        <v>250</v>
      </c>
      <c r="CI78" s="8">
        <v>250</v>
      </c>
      <c r="CJ78" s="8">
        <v>240</v>
      </c>
      <c r="CK78" s="8">
        <f t="shared" si="61"/>
        <v>1</v>
      </c>
      <c r="CL78" s="8">
        <f t="shared" si="62"/>
        <v>1</v>
      </c>
      <c r="CM78">
        <f t="shared" si="63"/>
        <v>0.04</v>
      </c>
      <c r="CN78">
        <f t="shared" si="65"/>
        <v>375</v>
      </c>
      <c r="CO78">
        <f t="shared" si="66"/>
        <v>500</v>
      </c>
      <c r="CP78">
        <f t="shared" si="66"/>
        <v>625</v>
      </c>
      <c r="CQ78">
        <f t="shared" si="66"/>
        <v>750</v>
      </c>
      <c r="CR78">
        <f t="shared" si="66"/>
        <v>875</v>
      </c>
      <c r="CS78">
        <f t="shared" si="66"/>
        <v>1000</v>
      </c>
      <c r="CT78">
        <f t="shared" si="66"/>
        <v>1125</v>
      </c>
      <c r="CU78">
        <f t="shared" si="66"/>
        <v>1250</v>
      </c>
      <c r="CV78">
        <f t="shared" si="42"/>
        <v>1.5</v>
      </c>
      <c r="CW78">
        <f t="shared" si="42"/>
        <v>2</v>
      </c>
      <c r="CX78">
        <f t="shared" si="42"/>
        <v>2.5</v>
      </c>
      <c r="CY78">
        <f t="shared" si="42"/>
        <v>3</v>
      </c>
      <c r="CZ78">
        <f t="shared" si="42"/>
        <v>3.5</v>
      </c>
      <c r="DA78">
        <f t="shared" si="42"/>
        <v>4</v>
      </c>
      <c r="DB78">
        <f t="shared" si="42"/>
        <v>4.5</v>
      </c>
      <c r="DC78">
        <f t="shared" si="42"/>
        <v>5</v>
      </c>
      <c r="DD78" s="11">
        <f t="shared" si="43"/>
        <v>2.6666666666666668E-2</v>
      </c>
      <c r="DE78" s="11">
        <f t="shared" si="43"/>
        <v>0.02</v>
      </c>
      <c r="DF78" s="11">
        <f t="shared" si="43"/>
        <v>1.6E-2</v>
      </c>
      <c r="DG78" s="11">
        <f t="shared" si="43"/>
        <v>1.3333333333333334E-2</v>
      </c>
      <c r="DH78" s="11">
        <f t="shared" si="43"/>
        <v>1.1428571428571429E-2</v>
      </c>
      <c r="DI78" s="11">
        <f t="shared" si="43"/>
        <v>0.01</v>
      </c>
      <c r="DJ78" s="11">
        <f t="shared" si="43"/>
        <v>8.8888888888888889E-3</v>
      </c>
      <c r="DK78" s="11">
        <f t="shared" si="43"/>
        <v>8.0000000000000002E-3</v>
      </c>
      <c r="DL78">
        <f t="shared" si="64"/>
        <v>10</v>
      </c>
      <c r="DM78">
        <f>ABS('2000 250 200 15 PP'!E78+'2000 250 200 15 PP'!F78)</f>
        <v>5.9880119200000001E-6</v>
      </c>
      <c r="DN78">
        <f>ABS('2000 250 200 15 PP'!F78+'2000 250 200 15 PP'!G78)</f>
        <v>4.9607750700000004E-6</v>
      </c>
      <c r="DO78">
        <f>ABS('2000 250 200 15 PP'!G78+'2000 250 200 15 PP'!H78)</f>
        <v>4.0566321299999997E-6</v>
      </c>
      <c r="DP78">
        <f>ABS('2000 250 200 15 PP'!H78+'2000 250 200 15 PP'!I78)</f>
        <v>3.25739763E-6</v>
      </c>
      <c r="DQ78">
        <f>ABS('2000 250 200 15 PP'!I78+'2000 250 200 15 PP'!J78)</f>
        <v>2.57364896E-6</v>
      </c>
      <c r="DR78">
        <f>ABS('2000 250 200 15 PP'!J78+'2000 250 200 15 PP'!K78)</f>
        <v>2.0112563880000003E-6</v>
      </c>
      <c r="DS78">
        <f>ABS('2000 250 200 15 PP'!K78+'2000 250 200 15 PP'!L78)</f>
        <v>1.564223364E-6</v>
      </c>
      <c r="DT78">
        <f>ABS('2000 250 200 15 PP'!L78+'2000 250 200 15 PP'!M78)</f>
        <v>1.2179803349999999E-6</v>
      </c>
    </row>
    <row r="79" spans="1:124">
      <c r="A79">
        <f>'2000 250 200 15'!A80</f>
        <v>76</v>
      </c>
      <c r="B79">
        <f t="shared" si="51"/>
        <v>-760</v>
      </c>
      <c r="C79">
        <f>'2000 250 200 15'!B80</f>
        <v>6.5019999999999998</v>
      </c>
      <c r="D79">
        <f t="shared" si="52"/>
        <v>0.81304696516010788</v>
      </c>
      <c r="E79">
        <f>ABS('2000 250 200 15'!C213)</f>
        <v>2.7943753900000002E-6</v>
      </c>
      <c r="F79">
        <f>ABS('2000 250 200 15'!C346)</f>
        <v>2.3420286699999998E-6</v>
      </c>
      <c r="G79">
        <f>ABS('2000 250 200 15'!C479)</f>
        <v>1.9594561099999999E-6</v>
      </c>
      <c r="H79">
        <f>ABS('2000 250 200 15'!C612)</f>
        <v>1.61556637E-6</v>
      </c>
      <c r="I79">
        <f>ABS('2000 250 200 15'!C745)</f>
        <v>1.3095968E-6</v>
      </c>
      <c r="J79">
        <f>ABS('2000 250 200 15'!C878)</f>
        <v>1.04657476E-6</v>
      </c>
      <c r="K79">
        <f>ABS('2000 250 200 15'!C1011)</f>
        <v>8.2843414699999997E-7</v>
      </c>
      <c r="L79">
        <f>ABS('2000 250 200 15'!C1144)</f>
        <v>6.5304255900000005E-7</v>
      </c>
      <c r="M79">
        <f>ABS('2000 250 200 15'!C1277)</f>
        <v>5.1532383300000002E-7</v>
      </c>
      <c r="N79">
        <f>ABS('2000 250 200 15 PP'!E79-'2000 250 200 15 PP'!F79)</f>
        <v>4.5234672000000038E-7</v>
      </c>
      <c r="O79">
        <f>ABS('2000 250 200 15 PP'!F79-'2000 250 200 15 PP'!G79)</f>
        <v>3.8257255999999993E-7</v>
      </c>
      <c r="P79">
        <f>ABS('2000 250 200 15 PP'!G79-'2000 250 200 15 PP'!H79)</f>
        <v>3.4388973999999984E-7</v>
      </c>
      <c r="Q79">
        <f>ABS('2000 250 200 15 PP'!H79-'2000 250 200 15 PP'!I79)</f>
        <v>3.0596957000000006E-7</v>
      </c>
      <c r="R79">
        <f>ABS('2000 250 200 15 PP'!I79-'2000 250 200 15 PP'!J79)</f>
        <v>2.6302203999999997E-7</v>
      </c>
      <c r="S79">
        <f>ABS('2000 250 200 15 PP'!J79-'2000 250 200 15 PP'!K79)</f>
        <v>2.1814061300000002E-7</v>
      </c>
      <c r="T79">
        <f>ABS('2000 250 200 15 PP'!K79-'2000 250 200 15 PP'!L79)</f>
        <v>1.7539158799999992E-7</v>
      </c>
      <c r="U79">
        <f>ABS('2000 250 200 15 PP'!L79-'2000 250 200 15 PP'!M79)</f>
        <v>1.3771872600000003E-7</v>
      </c>
      <c r="V79">
        <f>ABS('2000 250 200 15 PP'!E79-2*'2000 250 200 15 PP'!F79+'2000 250 200 15 PP'!G79)</f>
        <v>6.9774160000000448E-8</v>
      </c>
      <c r="W79">
        <f>ABS('2000 250 200 15 PP'!F79-2*'2000 250 200 15 PP'!G79+'2000 250 200 15 PP'!H79)</f>
        <v>3.8682820000000091E-8</v>
      </c>
      <c r="X79">
        <f>ABS('2000 250 200 15 PP'!G79-2*'2000 250 200 15 PP'!H79+'2000 250 200 15 PP'!I79)</f>
        <v>3.7920169999999781E-8</v>
      </c>
      <c r="Y79">
        <f>ABS('2000 250 200 15 PP'!H79-2*'2000 250 200 15 PP'!I79+'2000 250 200 15 PP'!J79)</f>
        <v>4.294753000000009E-8</v>
      </c>
      <c r="Z79">
        <f>ABS('2000 250 200 15 PP'!I79-2*'2000 250 200 15 PP'!J79+'2000 250 200 15 PP'!K79)</f>
        <v>4.4881426999999951E-8</v>
      </c>
      <c r="AA79">
        <f>ABS('2000 250 200 15 PP'!J79-2*'2000 250 200 15 PP'!K79+'2000 250 200 15 PP'!L79)</f>
        <v>4.2749025000000098E-8</v>
      </c>
      <c r="AB79">
        <f>ABS('2000 250 200 15 PP'!K79-2*'2000 250 200 15 PP'!L79+'2000 250 200 15 PP'!M79)</f>
        <v>3.7672861999999892E-8</v>
      </c>
      <c r="AC79">
        <f>ABS('2000 250 200 15 PP'!E79-3*'2000 250 200 15 PP'!F79+3*'2000 250 200 15 PP'!G79-'2000 250 200 15 PP'!H79)</f>
        <v>3.109134000000078E-8</v>
      </c>
      <c r="AD79">
        <f>ABS('2000 250 200 15 PP'!F79-3*'2000 250 200 15 PP'!G79+3*'2000 250 200 15 PP'!H79-'2000 250 200 15 PP'!I79)</f>
        <v>7.6265000000031024E-10</v>
      </c>
      <c r="AE79">
        <f>ABS('2000 250 200 15 PP'!G79-3*'2000 250 200 15 PP'!H79+3*'2000 250 200 15 PP'!I79-'2000 250 200 15 PP'!J79)</f>
        <v>5.0273600000007328E-9</v>
      </c>
      <c r="AF79">
        <f>ABS('2000 250 200 15 PP'!H79-3*'2000 250 200 15 PP'!I79+3*'2000 250 200 15 PP'!J79-'2000 250 200 15 PP'!K79)</f>
        <v>1.9338969999996488E-9</v>
      </c>
      <c r="AG79">
        <f>ABS('2000 250 200 15 PP'!I79-3*'2000 250 200 15 PP'!J79+3*'2000 250 200 15 PP'!K79-'2000 250 200 15 PP'!L79)</f>
        <v>2.13240200000017E-9</v>
      </c>
      <c r="AH79">
        <f>ABS('2000 250 200 15 PP'!J79-3*'2000 250 200 15 PP'!K79+3*'2000 250 200 15 PP'!L79-'2000 250 200 15 PP'!M79)</f>
        <v>5.0761629999998884E-9</v>
      </c>
      <c r="AI79">
        <f>ABS('2000 250 200 15 PP'!E79-4*'2000 250 200 15 PP'!F79+6*'2000 250 200 15 PP'!G79-4*'2000 250 200 15 PP'!H79+'2000 250 200 15 PP'!I79)</f>
        <v>3.0328689999999623E-8</v>
      </c>
      <c r="AJ79">
        <f>ABS('2000 250 200 15 PP'!F79-4*'2000 250 200 15 PP'!G79+6*'2000 250 200 15 PP'!H79-4*'2000 250 200 15 PP'!I79+'2000 250 200 15 PP'!J79)</f>
        <v>5.7900100000006195E-9</v>
      </c>
      <c r="AK79">
        <f>ABS('2000 250 200 15 PP'!G79-4*'2000 250 200 15 PP'!H79+6*'2000 250 200 15 PP'!I79-4*'2000 250 200 15 PP'!J79+'2000 250 200 15 PP'!K79)</f>
        <v>3.0934630000012957E-9</v>
      </c>
      <c r="AL79">
        <f>ABS('2000 250 200 15 PP'!H79-4*'2000 250 200 15 PP'!I79+6*'2000 250 200 15 PP'!J79-4*'2000 250 200 15 PP'!K79+'2000 250 200 15 PP'!L79)</f>
        <v>4.0662990000001365E-9</v>
      </c>
      <c r="AM79">
        <f>ABS('2000 250 200 15 PP'!I79-4*'2000 250 200 15 PP'!J79+6*'2000 250 200 15 PP'!K79-4*'2000 250 200 15 PP'!L79+'2000 250 200 15 PP'!M79)</f>
        <v>2.9437610000001419E-9</v>
      </c>
      <c r="AN79">
        <f>ABS('2000 250 200 15 PP'!E79-5*'2000 250 200 15 PP'!F79+10*'2000 250 200 15 PP'!G79-10*'2000 250 200 15 PP'!H79+5*'2000 250 200 15 PP'!I79-'2000 250 200 15 PP'!J79)</f>
        <v>2.4538680000000274E-8</v>
      </c>
      <c r="AO79">
        <f>ABS('2000 250 200 15 PP'!F79-5*'2000 250 200 15 PP'!G79+10*'2000 250 200 15 PP'!H79-10*'2000 250 200 15 PP'!I79+5*'2000 250 200 15 PP'!J79-'2000 250 200 15 PP'!K79)</f>
        <v>8.8834729999978918E-9</v>
      </c>
      <c r="AP79">
        <f>ABS('2000 250 200 15 PP'!G79-5*'2000 250 200 15 PP'!H79+10*'2000 250 200 15 PP'!I79-10*'2000 250 200 15 PP'!J79+5*'2000 250 200 15 PP'!K79-'2000 250 200 15 PP'!L79)</f>
        <v>9.728360000008525E-10</v>
      </c>
      <c r="AQ79">
        <f>ABS('2000 250 200 15 PP'!H79-5*'2000 250 200 15 PP'!I79+10*'2000 250 200 15 PP'!J79-10*'2000 250 200 15 PP'!K79+5*'2000 250 200 15 PP'!L79-'2000 250 200 15 PP'!M79)</f>
        <v>1.1225379999997828E-9</v>
      </c>
      <c r="AR79">
        <f>ABS('2000 250 200 15 PP'!E79-6*'2000 250 200 15 PP'!F79+15*'2000 250 200 15 PP'!G79-20*'2000 250 200 15 PP'!H79+15*I79-6*'2000 250 200 15 PP'!J79+'2000 250 200 15 PP'!K79)</f>
        <v>1.5655206999997935E-8</v>
      </c>
      <c r="AS79">
        <f>ABS('2000 250 200 15 PP'!F79-6*'2000 250 200 15 PP'!G79+15*'2000 250 200 15 PP'!H79-20*'2000 250 200 15 PP'!I79+15*J79-6*'2000 250 200 15 PP'!K79+'2000 250 200 15 PP'!L79)</f>
        <v>7.9106370000013803E-9</v>
      </c>
      <c r="AT79">
        <f>ABS('2000 250 200 15 PP'!G79-6*'2000 250 200 15 PP'!H79+15*'2000 250 200 15 PP'!I79-20*'2000 250 200 15 PP'!J79+15*K79-6*'2000 250 200 15 PP'!L79+'2000 250 200 15 PP'!M79)</f>
        <v>2.0953739999978824E-9</v>
      </c>
      <c r="AU79">
        <f>ABS('2000 250 200 15 PP'!E79-7*'2000 250 200 15 PP'!F79+21*'2000 250 200 15 PP'!G79-35*'2000 250 200 15 PP'!H79+35*'2000 250 200 15 PP'!I79-21*'2000 250 200 15 PP'!J79+7*'2000 250 200 15 PP'!K79-'2000 250 200 15 PP'!L79)</f>
        <v>7.7445699999981433E-9</v>
      </c>
      <c r="AV79">
        <f>ABS('2000 250 200 15 PP'!F79-7*'2000 250 200 15 PP'!G79+21*'2000 250 200 15 PP'!H79-35*'2000 250 200 15 PP'!I79+35*'2000 250 200 15 PP'!J79-21*'2000 250 200 15 PP'!K79+7*'2000 250 200 15 PP'!L79-'2000 250 200 15 PP'!M79)</f>
        <v>5.8152629999994745E-9</v>
      </c>
      <c r="AW79">
        <f>ABS('2000 250 200 15 PP'!E79-8*'2000 250 200 15 PP'!F79+28*'2000 250 200 15 PP'!G79-56*'2000 250 200 15 PP'!H79+70*'2000 250 200 15 PP'!I79-56*'2000 250 200 15 PP'!J79+28*'2000 250 200 15 PP'!K79-8*'2000 250 200 15 PP'!L79+'2000 250 200 15 PP'!M79)</f>
        <v>1.9293069999874456E-9</v>
      </c>
      <c r="AX79">
        <f t="shared" si="53"/>
        <v>8.806680991526207E-2</v>
      </c>
      <c r="AY79">
        <f t="shared" si="53"/>
        <v>8.8939652135651623E-2</v>
      </c>
      <c r="AZ79">
        <f t="shared" si="53"/>
        <v>9.6192329397604193E-2</v>
      </c>
      <c r="BA79">
        <f t="shared" si="53"/>
        <v>0.10459914617344238</v>
      </c>
      <c r="BB79">
        <f t="shared" si="53"/>
        <v>0.11163110720171837</v>
      </c>
      <c r="BC79">
        <f t="shared" si="53"/>
        <v>0.11634110759986913</v>
      </c>
      <c r="BD79">
        <f t="shared" si="53"/>
        <v>0.11838970352328976</v>
      </c>
      <c r="BE79">
        <f t="shared" si="53"/>
        <v>0.1178728923931595</v>
      </c>
      <c r="BF79">
        <f t="shared" si="54"/>
        <v>9.8330798984727526E-3</v>
      </c>
      <c r="BG79">
        <f t="shared" si="54"/>
        <v>6.5375165803662344E-3</v>
      </c>
      <c r="BH79">
        <f t="shared" si="54"/>
        <v>7.7631782184669641E-3</v>
      </c>
      <c r="BI79">
        <f t="shared" si="54"/>
        <v>1.0813283946959736E-2</v>
      </c>
      <c r="BJ79">
        <f t="shared" si="54"/>
        <v>1.4093244542439664E-2</v>
      </c>
      <c r="BK79">
        <f t="shared" si="54"/>
        <v>1.6909871327754091E-2</v>
      </c>
      <c r="BL79">
        <f t="shared" si="54"/>
        <v>1.8866612495440582E-2</v>
      </c>
      <c r="BM79">
        <f t="shared" si="55"/>
        <v>3.5690296941883843E-3</v>
      </c>
      <c r="BN79">
        <f t="shared" si="55"/>
        <v>1.0553302240222041E-4</v>
      </c>
      <c r="BO79">
        <f t="shared" si="55"/>
        <v>8.4761347649329869E-4</v>
      </c>
      <c r="BP79">
        <f t="shared" si="55"/>
        <v>4.0288076530962431E-4</v>
      </c>
      <c r="BQ79">
        <f t="shared" si="55"/>
        <v>5.5565332000130987E-4</v>
      </c>
      <c r="BR79">
        <f t="shared" si="55"/>
        <v>1.6679385554807607E-3</v>
      </c>
      <c r="BS79">
        <f t="shared" si="56"/>
        <v>3.0265062729611025E-3</v>
      </c>
      <c r="BT79">
        <f t="shared" si="56"/>
        <v>6.998494060847806E-4</v>
      </c>
      <c r="BU79">
        <f t="shared" si="56"/>
        <v>4.5763804079499381E-4</v>
      </c>
      <c r="BV79">
        <f t="shared" si="56"/>
        <v>7.4567008112169533E-4</v>
      </c>
      <c r="BW79">
        <f t="shared" si="56"/>
        <v>6.7626461485393078E-4</v>
      </c>
      <c r="BX79">
        <f t="shared" si="57"/>
        <v>2.2171639933329591E-3</v>
      </c>
      <c r="BY79">
        <f t="shared" si="57"/>
        <v>9.7602811659128793E-4</v>
      </c>
      <c r="BZ79">
        <f t="shared" si="57"/>
        <v>1.3123960760375212E-4</v>
      </c>
      <c r="CA79">
        <f t="shared" si="57"/>
        <v>1.8807585907842169E-4</v>
      </c>
      <c r="CB79">
        <f t="shared" si="58"/>
        <v>1.3160024010481261E-3</v>
      </c>
      <c r="CC79">
        <f t="shared" si="58"/>
        <v>8.1095651056413648E-4</v>
      </c>
      <c r="CD79">
        <f t="shared" si="58"/>
        <v>2.6430063480974066E-4</v>
      </c>
      <c r="CE79">
        <f t="shared" si="59"/>
        <v>6.1714270730901105E-4</v>
      </c>
      <c r="CF79">
        <f t="shared" si="59"/>
        <v>5.6623659547856535E-4</v>
      </c>
      <c r="CG79">
        <f t="shared" si="60"/>
        <v>1.4767667868217485E-4</v>
      </c>
      <c r="CH79" s="7">
        <v>250</v>
      </c>
      <c r="CI79" s="8">
        <v>250</v>
      </c>
      <c r="CJ79" s="8">
        <v>240</v>
      </c>
      <c r="CK79" s="8">
        <f t="shared" si="61"/>
        <v>1</v>
      </c>
      <c r="CL79" s="8">
        <f t="shared" si="62"/>
        <v>1</v>
      </c>
      <c r="CM79">
        <f t="shared" si="63"/>
        <v>0.04</v>
      </c>
      <c r="CN79">
        <f t="shared" si="65"/>
        <v>375</v>
      </c>
      <c r="CO79">
        <f t="shared" si="66"/>
        <v>500</v>
      </c>
      <c r="CP79">
        <f t="shared" si="66"/>
        <v>625</v>
      </c>
      <c r="CQ79">
        <f t="shared" si="66"/>
        <v>750</v>
      </c>
      <c r="CR79">
        <f t="shared" si="66"/>
        <v>875</v>
      </c>
      <c r="CS79">
        <f t="shared" si="66"/>
        <v>1000</v>
      </c>
      <c r="CT79">
        <f t="shared" si="66"/>
        <v>1125</v>
      </c>
      <c r="CU79">
        <f t="shared" si="66"/>
        <v>1250</v>
      </c>
      <c r="CV79">
        <f t="shared" si="42"/>
        <v>1.5</v>
      </c>
      <c r="CW79">
        <f t="shared" si="42"/>
        <v>2</v>
      </c>
      <c r="CX79">
        <f t="shared" si="42"/>
        <v>2.5</v>
      </c>
      <c r="CY79">
        <f t="shared" si="42"/>
        <v>3</v>
      </c>
      <c r="CZ79">
        <f t="shared" si="42"/>
        <v>3.5</v>
      </c>
      <c r="DA79">
        <f t="shared" si="42"/>
        <v>4</v>
      </c>
      <c r="DB79">
        <f t="shared" si="42"/>
        <v>4.5</v>
      </c>
      <c r="DC79">
        <f t="shared" si="42"/>
        <v>5</v>
      </c>
      <c r="DD79" s="11">
        <f t="shared" si="43"/>
        <v>2.6666666666666668E-2</v>
      </c>
      <c r="DE79" s="11">
        <f t="shared" si="43"/>
        <v>0.02</v>
      </c>
      <c r="DF79" s="11">
        <f t="shared" si="43"/>
        <v>1.6E-2</v>
      </c>
      <c r="DG79" s="11">
        <f t="shared" si="43"/>
        <v>1.3333333333333334E-2</v>
      </c>
      <c r="DH79" s="11">
        <f t="shared" si="43"/>
        <v>1.1428571428571429E-2</v>
      </c>
      <c r="DI79" s="11">
        <f t="shared" si="43"/>
        <v>0.01</v>
      </c>
      <c r="DJ79" s="11">
        <f t="shared" si="43"/>
        <v>8.8888888888888889E-3</v>
      </c>
      <c r="DK79" s="11">
        <f t="shared" si="43"/>
        <v>8.0000000000000002E-3</v>
      </c>
      <c r="DL79">
        <f t="shared" si="64"/>
        <v>10</v>
      </c>
      <c r="DM79">
        <f>ABS('2000 250 200 15 PP'!E79+'2000 250 200 15 PP'!F79)</f>
        <v>5.1364040600000004E-6</v>
      </c>
      <c r="DN79">
        <f>ABS('2000 250 200 15 PP'!F79+'2000 250 200 15 PP'!G79)</f>
        <v>4.3014847799999997E-6</v>
      </c>
      <c r="DO79">
        <f>ABS('2000 250 200 15 PP'!G79+'2000 250 200 15 PP'!H79)</f>
        <v>3.5750224799999999E-6</v>
      </c>
      <c r="DP79">
        <f>ABS('2000 250 200 15 PP'!H79+'2000 250 200 15 PP'!I79)</f>
        <v>2.92516317E-6</v>
      </c>
      <c r="DQ79">
        <f>ABS('2000 250 200 15 PP'!I79+'2000 250 200 15 PP'!J79)</f>
        <v>2.3561715599999997E-6</v>
      </c>
      <c r="DR79">
        <f>ABS('2000 250 200 15 PP'!J79+'2000 250 200 15 PP'!K79)</f>
        <v>1.8750089070000001E-6</v>
      </c>
      <c r="DS79">
        <f>ABS('2000 250 200 15 PP'!K79+'2000 250 200 15 PP'!L79)</f>
        <v>1.4814767060000001E-6</v>
      </c>
      <c r="DT79">
        <f>ABS('2000 250 200 15 PP'!L79+'2000 250 200 15 PP'!M79)</f>
        <v>1.1683663920000002E-6</v>
      </c>
    </row>
    <row r="80" spans="1:124">
      <c r="A80">
        <f>'2000 250 200 15'!A81</f>
        <v>77</v>
      </c>
      <c r="B80">
        <f t="shared" si="51"/>
        <v>-770</v>
      </c>
      <c r="C80">
        <f>'2000 250 200 15'!B81</f>
        <v>7.298</v>
      </c>
      <c r="D80">
        <f t="shared" si="52"/>
        <v>0.86320385902862951</v>
      </c>
      <c r="E80">
        <f>ABS('2000 250 200 15'!C214)</f>
        <v>2.3880707599999999E-6</v>
      </c>
      <c r="F80">
        <f>ABS('2000 250 200 15'!C347)</f>
        <v>2.0120916300000001E-6</v>
      </c>
      <c r="G80">
        <f>ABS('2000 250 200 15'!C480)</f>
        <v>1.7045354E-6</v>
      </c>
      <c r="H80">
        <f>ABS('2000 250 200 15'!C613)</f>
        <v>1.42873969E-6</v>
      </c>
      <c r="I80">
        <f>ABS('2000 250 200 15'!C746)</f>
        <v>1.17951025E-6</v>
      </c>
      <c r="J80">
        <f>ABS('2000 250 200 15'!C879)</f>
        <v>9.6006041099999999E-7</v>
      </c>
      <c r="K80">
        <f>ABS('2000 250 200 15'!C1012)</f>
        <v>7.7308636100000003E-7</v>
      </c>
      <c r="L80">
        <f>ABS('2000 250 200 15'!C1145)</f>
        <v>6.1861070599999997E-7</v>
      </c>
      <c r="M80">
        <f>ABS('2000 250 200 15'!C1278)</f>
        <v>4.9415218300000005E-7</v>
      </c>
      <c r="N80">
        <f>ABS('2000 250 200 15 PP'!E80-'2000 250 200 15 PP'!F80)</f>
        <v>3.7597912999999976E-7</v>
      </c>
      <c r="O80">
        <f>ABS('2000 250 200 15 PP'!F80-'2000 250 200 15 PP'!G80)</f>
        <v>3.0755623000000007E-7</v>
      </c>
      <c r="P80">
        <f>ABS('2000 250 200 15 PP'!G80-'2000 250 200 15 PP'!H80)</f>
        <v>2.7579571000000008E-7</v>
      </c>
      <c r="Q80">
        <f>ABS('2000 250 200 15 PP'!H80-'2000 250 200 15 PP'!I80)</f>
        <v>2.4922943999999994E-7</v>
      </c>
      <c r="R80">
        <f>ABS('2000 250 200 15 PP'!I80-'2000 250 200 15 PP'!J80)</f>
        <v>2.1944983900000002E-7</v>
      </c>
      <c r="S80">
        <f>ABS('2000 250 200 15 PP'!J80-'2000 250 200 15 PP'!K80)</f>
        <v>1.8697404999999996E-7</v>
      </c>
      <c r="T80">
        <f>ABS('2000 250 200 15 PP'!K80-'2000 250 200 15 PP'!L80)</f>
        <v>1.5447565500000006E-7</v>
      </c>
      <c r="U80">
        <f>ABS('2000 250 200 15 PP'!L80-'2000 250 200 15 PP'!M80)</f>
        <v>1.2445852299999993E-7</v>
      </c>
      <c r="V80">
        <f>ABS('2000 250 200 15 PP'!E80-2*'2000 250 200 15 PP'!F80+'2000 250 200 15 PP'!G80)</f>
        <v>6.8422899999999693E-8</v>
      </c>
      <c r="W80">
        <f>ABS('2000 250 200 15 PP'!F80-2*'2000 250 200 15 PP'!G80+'2000 250 200 15 PP'!H80)</f>
        <v>3.1760519999999995E-8</v>
      </c>
      <c r="X80">
        <f>ABS('2000 250 200 15 PP'!G80-2*'2000 250 200 15 PP'!H80+'2000 250 200 15 PP'!I80)</f>
        <v>2.6566270000000134E-8</v>
      </c>
      <c r="Y80">
        <f>ABS('2000 250 200 15 PP'!H80-2*'2000 250 200 15 PP'!I80+'2000 250 200 15 PP'!J80)</f>
        <v>2.9779600999999922E-8</v>
      </c>
      <c r="Z80">
        <f>ABS('2000 250 200 15 PP'!I80-2*'2000 250 200 15 PP'!J80+'2000 250 200 15 PP'!K80)</f>
        <v>3.2475789000000061E-8</v>
      </c>
      <c r="AA80">
        <f>ABS('2000 250 200 15 PP'!J80-2*'2000 250 200 15 PP'!K80+'2000 250 200 15 PP'!L80)</f>
        <v>3.2498394999999902E-8</v>
      </c>
      <c r="AB80">
        <f>ABS('2000 250 200 15 PP'!K80-2*'2000 250 200 15 PP'!L80+'2000 250 200 15 PP'!M80)</f>
        <v>3.0017132000000131E-8</v>
      </c>
      <c r="AC80">
        <f>ABS('2000 250 200 15 PP'!E80-3*'2000 250 200 15 PP'!F80+3*'2000 250 200 15 PP'!G80-'2000 250 200 15 PP'!H80)</f>
        <v>3.6662379999999699E-8</v>
      </c>
      <c r="AD80">
        <f>ABS('2000 250 200 15 PP'!F80-3*'2000 250 200 15 PP'!G80+3*'2000 250 200 15 PP'!H80-'2000 250 200 15 PP'!I80)</f>
        <v>5.1942499999996496E-9</v>
      </c>
      <c r="AE80">
        <f>ABS('2000 250 200 15 PP'!G80-3*'2000 250 200 15 PP'!H80+3*'2000 250 200 15 PP'!I80-'2000 250 200 15 PP'!J80)</f>
        <v>3.2133309999995765E-9</v>
      </c>
      <c r="AF80">
        <f>ABS('2000 250 200 15 PP'!H80-3*'2000 250 200 15 PP'!I80+3*'2000 250 200 15 PP'!J80-'2000 250 200 15 PP'!K80)</f>
        <v>2.6961879999999274E-9</v>
      </c>
      <c r="AG80">
        <f>ABS('2000 250 200 15 PP'!I80-3*'2000 250 200 15 PP'!J80+3*'2000 250 200 15 PP'!K80-'2000 250 200 15 PP'!L80)</f>
        <v>2.2606000000052686E-11</v>
      </c>
      <c r="AH80">
        <f>ABS('2000 250 200 15 PP'!J80-3*'2000 250 200 15 PP'!K80+3*'2000 250 200 15 PP'!L80-'2000 250 200 15 PP'!M80)</f>
        <v>2.4812629999999821E-9</v>
      </c>
      <c r="AI80">
        <f>ABS('2000 250 200 15 PP'!E80-4*'2000 250 200 15 PP'!F80+6*'2000 250 200 15 PP'!G80-4*'2000 250 200 15 PP'!H80+'2000 250 200 15 PP'!I80)</f>
        <v>3.1468129999999837E-8</v>
      </c>
      <c r="AJ80">
        <f>ABS('2000 250 200 15 PP'!F80-4*'2000 250 200 15 PP'!G80+6*'2000 250 200 15 PP'!H80-4*'2000 250 200 15 PP'!I80+'2000 250 200 15 PP'!J80)</f>
        <v>8.4075809999992261E-9</v>
      </c>
      <c r="AK80">
        <f>ABS('2000 250 200 15 PP'!G80-4*'2000 250 200 15 PP'!H80+6*'2000 250 200 15 PP'!I80-4*'2000 250 200 15 PP'!J80+'2000 250 200 15 PP'!K80)</f>
        <v>5.1714299999964913E-10</v>
      </c>
      <c r="AL80">
        <f>ABS('2000 250 200 15 PP'!H80-4*'2000 250 200 15 PP'!I80+6*'2000 250 200 15 PP'!J80-4*'2000 250 200 15 PP'!K80+'2000 250 200 15 PP'!L80)</f>
        <v>2.6735820000000864E-9</v>
      </c>
      <c r="AM80">
        <f>ABS('2000 250 200 15 PP'!I80-4*'2000 250 200 15 PP'!J80+6*'2000 250 200 15 PP'!K80-4*'2000 250 200 15 PP'!L80+'2000 250 200 15 PP'!M80)</f>
        <v>2.5038690000000348E-9</v>
      </c>
      <c r="AN80">
        <f>ABS('2000 250 200 15 PP'!E80-5*'2000 250 200 15 PP'!F80+10*'2000 250 200 15 PP'!G80-10*'2000 250 200 15 PP'!H80+5*'2000 250 200 15 PP'!I80-'2000 250 200 15 PP'!J80)</f>
        <v>2.306054899999807E-8</v>
      </c>
      <c r="AO80">
        <f>ABS('2000 250 200 15 PP'!F80-5*'2000 250 200 15 PP'!G80+10*'2000 250 200 15 PP'!H80-10*'2000 250 200 15 PP'!I80+5*'2000 250 200 15 PP'!J80-'2000 250 200 15 PP'!K80)</f>
        <v>8.9247240000005693E-9</v>
      </c>
      <c r="AP80">
        <f>ABS('2000 250 200 15 PP'!G80-5*'2000 250 200 15 PP'!H80+10*'2000 250 200 15 PP'!I80-10*'2000 250 200 15 PP'!J80+5*'2000 250 200 15 PP'!K80-'2000 250 200 15 PP'!L80)</f>
        <v>2.1564390000006491E-9</v>
      </c>
      <c r="AQ80">
        <f>ABS('2000 250 200 15 PP'!H80-5*'2000 250 200 15 PP'!I80+10*'2000 250 200 15 PP'!J80-10*'2000 250 200 15 PP'!K80+5*'2000 250 200 15 PP'!L80-'2000 250 200 15 PP'!M80)</f>
        <v>1.6971300000089868E-10</v>
      </c>
      <c r="AR80">
        <f>ABS('2000 250 200 15 PP'!E80-6*'2000 250 200 15 PP'!F80+15*'2000 250 200 15 PP'!G80-20*'2000 250 200 15 PP'!H80+15*I80-6*'2000 250 200 15 PP'!J80+'2000 250 200 15 PP'!K80)</f>
        <v>1.4135825000000042E-8</v>
      </c>
      <c r="AS80">
        <f>ABS('2000 250 200 15 PP'!F80-6*'2000 250 200 15 PP'!G80+15*'2000 250 200 15 PP'!H80-20*'2000 250 200 15 PP'!I80+15*J80-6*'2000 250 200 15 PP'!K80+'2000 250 200 15 PP'!L80)</f>
        <v>6.7682849999988614E-9</v>
      </c>
      <c r="AT80">
        <f>ABS('2000 250 200 15 PP'!G80-6*'2000 250 200 15 PP'!H80+15*'2000 250 200 15 PP'!I80-20*'2000 250 200 15 PP'!J80+15*K80-6*'2000 250 200 15 PP'!L80+'2000 250 200 15 PP'!M80)</f>
        <v>2.3261520000015478E-9</v>
      </c>
      <c r="AU80">
        <f>ABS('2000 250 200 15 PP'!E80-7*'2000 250 200 15 PP'!F80+21*'2000 250 200 15 PP'!G80-35*'2000 250 200 15 PP'!H80+35*'2000 250 200 15 PP'!I80-21*'2000 250 200 15 PP'!J80+7*'2000 250 200 15 PP'!K80-'2000 250 200 15 PP'!L80)</f>
        <v>7.3675400000030862E-9</v>
      </c>
      <c r="AV80">
        <f>ABS('2000 250 200 15 PP'!F80-7*'2000 250 200 15 PP'!G80+21*'2000 250 200 15 PP'!H80-35*'2000 250 200 15 PP'!I80+35*'2000 250 200 15 PP'!J80-21*'2000 250 200 15 PP'!K80+7*'2000 250 200 15 PP'!L80-'2000 250 200 15 PP'!M80)</f>
        <v>4.4421329999973137E-9</v>
      </c>
      <c r="AW80">
        <f>ABS('2000 250 200 15 PP'!E80-8*'2000 250 200 15 PP'!F80+28*'2000 250 200 15 PP'!G80-56*'2000 250 200 15 PP'!H80+70*'2000 250 200 15 PP'!I80-56*'2000 250 200 15 PP'!J80+28*'2000 250 200 15 PP'!K80-8*'2000 250 200 15 PP'!L80+'2000 250 200 15 PP'!M80)</f>
        <v>2.9254070000040784E-9</v>
      </c>
      <c r="AX80">
        <f t="shared" si="53"/>
        <v>8.5446648708799075E-2</v>
      </c>
      <c r="AY80">
        <f t="shared" si="53"/>
        <v>8.2751437665780539E-2</v>
      </c>
      <c r="AZ80">
        <f t="shared" si="53"/>
        <v>8.8021543617480477E-2</v>
      </c>
      <c r="BA80">
        <f t="shared" si="53"/>
        <v>9.555427805358252E-2</v>
      </c>
      <c r="BB80">
        <f t="shared" si="53"/>
        <v>0.10256723136100249</v>
      </c>
      <c r="BC80">
        <f t="shared" si="53"/>
        <v>0.10788125565628666</v>
      </c>
      <c r="BD80">
        <f t="shared" si="53"/>
        <v>0.11099804595621819</v>
      </c>
      <c r="BE80">
        <f t="shared" si="53"/>
        <v>0.11184639983082678</v>
      </c>
      <c r="BF80">
        <f t="shared" si="54"/>
        <v>1.1208237058365454E-2</v>
      </c>
      <c r="BG80">
        <f t="shared" si="54"/>
        <v>6.1726445807151319E-3</v>
      </c>
      <c r="BH80">
        <f t="shared" si="54"/>
        <v>6.1598869189256082E-3</v>
      </c>
      <c r="BI80">
        <f t="shared" si="54"/>
        <v>8.3455748157259761E-3</v>
      </c>
      <c r="BJ80">
        <f t="shared" si="54"/>
        <v>1.1149884368362839E-2</v>
      </c>
      <c r="BK80">
        <f t="shared" si="54"/>
        <v>1.3818769709042208E-2</v>
      </c>
      <c r="BL80">
        <f t="shared" si="54"/>
        <v>1.5917036846927256E-2</v>
      </c>
      <c r="BM80">
        <f t="shared" si="55"/>
        <v>4.8666203306700429E-3</v>
      </c>
      <c r="BN80">
        <f t="shared" si="55"/>
        <v>8.2124127072145232E-4</v>
      </c>
      <c r="BO80">
        <f t="shared" si="55"/>
        <v>6.0941115134842795E-4</v>
      </c>
      <c r="BP80">
        <f t="shared" si="55"/>
        <v>6.2104160915482057E-4</v>
      </c>
      <c r="BQ80">
        <f t="shared" si="55"/>
        <v>6.4016669766514756E-6</v>
      </c>
      <c r="BR80">
        <f t="shared" si="55"/>
        <v>8.7186990999851767E-4</v>
      </c>
      <c r="BS80">
        <f t="shared" si="56"/>
        <v>3.6116514152438094E-3</v>
      </c>
      <c r="BT80">
        <f t="shared" si="56"/>
        <v>1.1541047726679459E-3</v>
      </c>
      <c r="BU80">
        <f t="shared" si="56"/>
        <v>8.5535694152638731E-5</v>
      </c>
      <c r="BV80">
        <f t="shared" si="56"/>
        <v>5.3902782288139039E-4</v>
      </c>
      <c r="BW80">
        <f t="shared" si="56"/>
        <v>6.2201436256572305E-4</v>
      </c>
      <c r="BX80">
        <f t="shared" si="57"/>
        <v>2.3840100890904514E-3</v>
      </c>
      <c r="BY80">
        <f t="shared" si="57"/>
        <v>1.1075574217389256E-3</v>
      </c>
      <c r="BZ80">
        <f t="shared" si="57"/>
        <v>3.2356893171672752E-4</v>
      </c>
      <c r="CA80">
        <f t="shared" si="57"/>
        <v>3.1116251158067032E-5</v>
      </c>
      <c r="CB80">
        <f t="shared" si="58"/>
        <v>1.3532162663561591E-3</v>
      </c>
      <c r="CC80">
        <f t="shared" si="58"/>
        <v>7.8005879359813049E-4</v>
      </c>
      <c r="CD80">
        <f t="shared" si="58"/>
        <v>3.249407887438432E-4</v>
      </c>
      <c r="CE80">
        <f t="shared" si="59"/>
        <v>6.6585958337834518E-4</v>
      </c>
      <c r="CF80">
        <f t="shared" si="59"/>
        <v>4.8437862298328658E-4</v>
      </c>
      <c r="CG80">
        <f t="shared" si="60"/>
        <v>2.5308790488944607E-4</v>
      </c>
      <c r="CH80" s="7">
        <v>250</v>
      </c>
      <c r="CI80" s="8">
        <v>250</v>
      </c>
      <c r="CJ80" s="8">
        <v>240</v>
      </c>
      <c r="CK80" s="8">
        <f t="shared" si="61"/>
        <v>1</v>
      </c>
      <c r="CL80" s="8">
        <f t="shared" si="62"/>
        <v>1</v>
      </c>
      <c r="CM80">
        <f t="shared" si="63"/>
        <v>0.04</v>
      </c>
      <c r="CN80">
        <f t="shared" si="65"/>
        <v>375</v>
      </c>
      <c r="CO80">
        <f t="shared" si="66"/>
        <v>500</v>
      </c>
      <c r="CP80">
        <f t="shared" si="66"/>
        <v>625</v>
      </c>
      <c r="CQ80">
        <f t="shared" si="66"/>
        <v>750</v>
      </c>
      <c r="CR80">
        <f t="shared" si="66"/>
        <v>875</v>
      </c>
      <c r="CS80">
        <f t="shared" si="66"/>
        <v>1000</v>
      </c>
      <c r="CT80">
        <f t="shared" si="66"/>
        <v>1125</v>
      </c>
      <c r="CU80">
        <f t="shared" si="66"/>
        <v>1250</v>
      </c>
      <c r="CV80">
        <f t="shared" si="42"/>
        <v>1.5</v>
      </c>
      <c r="CW80">
        <f t="shared" si="42"/>
        <v>2</v>
      </c>
      <c r="CX80">
        <f t="shared" si="42"/>
        <v>2.5</v>
      </c>
      <c r="CY80">
        <f t="shared" si="42"/>
        <v>3</v>
      </c>
      <c r="CZ80">
        <f t="shared" si="42"/>
        <v>3.5</v>
      </c>
      <c r="DA80">
        <f t="shared" si="42"/>
        <v>4</v>
      </c>
      <c r="DB80">
        <f t="shared" si="42"/>
        <v>4.5</v>
      </c>
      <c r="DC80">
        <f t="shared" ref="DC80:DC86" si="67">CU80/$CH80</f>
        <v>5</v>
      </c>
      <c r="DD80" s="11">
        <f t="shared" si="43"/>
        <v>2.6666666666666668E-2</v>
      </c>
      <c r="DE80" s="11">
        <f t="shared" si="43"/>
        <v>0.02</v>
      </c>
      <c r="DF80" s="11">
        <f t="shared" si="43"/>
        <v>1.6E-2</v>
      </c>
      <c r="DG80" s="11">
        <f t="shared" si="43"/>
        <v>1.3333333333333334E-2</v>
      </c>
      <c r="DH80" s="11">
        <f t="shared" si="43"/>
        <v>1.1428571428571429E-2</v>
      </c>
      <c r="DI80" s="11">
        <f t="shared" si="43"/>
        <v>0.01</v>
      </c>
      <c r="DJ80" s="11">
        <f t="shared" si="43"/>
        <v>8.8888888888888889E-3</v>
      </c>
      <c r="DK80" s="11">
        <f t="shared" ref="DK80:DK86" si="68">($CI80-$CJ80)/CU80</f>
        <v>8.0000000000000002E-3</v>
      </c>
      <c r="DL80">
        <f t="shared" si="64"/>
        <v>10</v>
      </c>
      <c r="DM80">
        <f>ABS('2000 250 200 15 PP'!E80+'2000 250 200 15 PP'!F80)</f>
        <v>4.40016239E-6</v>
      </c>
      <c r="DN80">
        <f>ABS('2000 250 200 15 PP'!F80+'2000 250 200 15 PP'!G80)</f>
        <v>3.7166270300000001E-6</v>
      </c>
      <c r="DO80">
        <f>ABS('2000 250 200 15 PP'!G80+'2000 250 200 15 PP'!H80)</f>
        <v>3.1332750900000002E-6</v>
      </c>
      <c r="DP80">
        <f>ABS('2000 250 200 15 PP'!H80+'2000 250 200 15 PP'!I80)</f>
        <v>2.6082499400000002E-6</v>
      </c>
      <c r="DQ80">
        <f>ABS('2000 250 200 15 PP'!I80+'2000 250 200 15 PP'!J80)</f>
        <v>2.139570661E-6</v>
      </c>
      <c r="DR80">
        <f>ABS('2000 250 200 15 PP'!J80+'2000 250 200 15 PP'!K80)</f>
        <v>1.733146772E-6</v>
      </c>
      <c r="DS80">
        <f>ABS('2000 250 200 15 PP'!K80+'2000 250 200 15 PP'!L80)</f>
        <v>1.391697067E-6</v>
      </c>
      <c r="DT80">
        <f>ABS('2000 250 200 15 PP'!L80+'2000 250 200 15 PP'!M80)</f>
        <v>1.1127628890000001E-6</v>
      </c>
    </row>
    <row r="81" spans="1:124">
      <c r="A81">
        <f>'2000 250 200 15'!A82</f>
        <v>78</v>
      </c>
      <c r="B81">
        <f t="shared" si="51"/>
        <v>-780</v>
      </c>
      <c r="C81">
        <f>'2000 250 200 15'!B82</f>
        <v>8.1920000000000002</v>
      </c>
      <c r="D81">
        <f t="shared" si="52"/>
        <v>0.91338994363175552</v>
      </c>
      <c r="E81">
        <f>ABS('2000 250 200 15'!C215)</f>
        <v>2.0415216199999999E-6</v>
      </c>
      <c r="F81">
        <f>ABS('2000 250 200 15'!C348)</f>
        <v>1.72531389E-6</v>
      </c>
      <c r="G81">
        <f>ABS('2000 250 200 15'!C481)</f>
        <v>1.4768178399999999E-6</v>
      </c>
      <c r="H81">
        <f>ABS('2000 250 200 15'!C614)</f>
        <v>1.2560810100000001E-6</v>
      </c>
      <c r="I81">
        <f>ABS('2000 250 200 15'!C747)</f>
        <v>1.0545038E-6</v>
      </c>
      <c r="J81">
        <f>ABS('2000 250 200 15'!C880)</f>
        <v>8.7334680800000004E-7</v>
      </c>
      <c r="K81">
        <f>ABS('2000 250 200 15'!C1013)</f>
        <v>7.1521321200000001E-7</v>
      </c>
      <c r="L81">
        <f>ABS('2000 250 200 15'!C1146)</f>
        <v>5.8118012799999995E-7</v>
      </c>
      <c r="M81">
        <f>ABS('2000 250 200 15'!C1279)</f>
        <v>4.7041275599999998E-7</v>
      </c>
      <c r="N81">
        <f>ABS('2000 250 200 15 PP'!E81-'2000 250 200 15 PP'!F81)</f>
        <v>3.1620772999999992E-7</v>
      </c>
      <c r="O81">
        <f>ABS('2000 250 200 15 PP'!F81-'2000 250 200 15 PP'!G81)</f>
        <v>2.4849605000000011E-7</v>
      </c>
      <c r="P81">
        <f>ABS('2000 250 200 15 PP'!G81-'2000 250 200 15 PP'!H81)</f>
        <v>2.2073682999999983E-7</v>
      </c>
      <c r="Q81">
        <f>ABS('2000 250 200 15 PP'!H81-'2000 250 200 15 PP'!I81)</f>
        <v>2.0157721000000003E-7</v>
      </c>
      <c r="R81">
        <f>ABS('2000 250 200 15 PP'!I81-'2000 250 200 15 PP'!J81)</f>
        <v>1.8115699200000001E-7</v>
      </c>
      <c r="S81">
        <f>ABS('2000 250 200 15 PP'!J81-'2000 250 200 15 PP'!K81)</f>
        <v>1.5813359600000002E-7</v>
      </c>
      <c r="T81">
        <f>ABS('2000 250 200 15 PP'!K81-'2000 250 200 15 PP'!L81)</f>
        <v>1.3403308400000006E-7</v>
      </c>
      <c r="U81">
        <f>ABS('2000 250 200 15 PP'!L81-'2000 250 200 15 PP'!M81)</f>
        <v>1.1076737199999997E-7</v>
      </c>
      <c r="V81">
        <f>ABS('2000 250 200 15 PP'!E81-2*'2000 250 200 15 PP'!F81+'2000 250 200 15 PP'!G81)</f>
        <v>6.771167999999981E-8</v>
      </c>
      <c r="W81">
        <f>ABS('2000 250 200 15 PP'!F81-2*'2000 250 200 15 PP'!G81+'2000 250 200 15 PP'!H81)</f>
        <v>2.7759220000000273E-8</v>
      </c>
      <c r="X81">
        <f>ABS('2000 250 200 15 PP'!G81-2*'2000 250 200 15 PP'!H81+'2000 250 200 15 PP'!I81)</f>
        <v>1.9159619999999807E-8</v>
      </c>
      <c r="Y81">
        <f>ABS('2000 250 200 15 PP'!H81-2*'2000 250 200 15 PP'!I81+'2000 250 200 15 PP'!J81)</f>
        <v>2.0420218000000017E-8</v>
      </c>
      <c r="Z81">
        <f>ABS('2000 250 200 15 PP'!I81-2*'2000 250 200 15 PP'!J81+'2000 250 200 15 PP'!K81)</f>
        <v>2.3023395999999988E-8</v>
      </c>
      <c r="AA81">
        <f>ABS('2000 250 200 15 PP'!J81-2*'2000 250 200 15 PP'!K81+'2000 250 200 15 PP'!L81)</f>
        <v>2.4100511999999962E-8</v>
      </c>
      <c r="AB81">
        <f>ABS('2000 250 200 15 PP'!K81-2*'2000 250 200 15 PP'!L81+'2000 250 200 15 PP'!M81)</f>
        <v>2.3265712000000085E-8</v>
      </c>
      <c r="AC81">
        <f>ABS('2000 250 200 15 PP'!E81-3*'2000 250 200 15 PP'!F81+3*'2000 250 200 15 PP'!G81-'2000 250 200 15 PP'!H81)</f>
        <v>3.9952460000000384E-8</v>
      </c>
      <c r="AD81">
        <f>ABS('2000 250 200 15 PP'!F81-3*'2000 250 200 15 PP'!G81+3*'2000 250 200 15 PP'!H81-'2000 250 200 15 PP'!I81)</f>
        <v>8.5996000000000421E-9</v>
      </c>
      <c r="AE81">
        <f>ABS('2000 250 200 15 PP'!G81-3*'2000 250 200 15 PP'!H81+3*'2000 250 200 15 PP'!I81-'2000 250 200 15 PP'!J81)</f>
        <v>1.2605980000002098E-9</v>
      </c>
      <c r="AF81">
        <f>ABS('2000 250 200 15 PP'!H81-3*'2000 250 200 15 PP'!I81+3*'2000 250 200 15 PP'!J81-'2000 250 200 15 PP'!K81)</f>
        <v>2.6031780000000768E-9</v>
      </c>
      <c r="AG81">
        <f>ABS('2000 250 200 15 PP'!I81-3*'2000 250 200 15 PP'!J81+3*'2000 250 200 15 PP'!K81-'2000 250 200 15 PP'!L81)</f>
        <v>1.0771159999998685E-9</v>
      </c>
      <c r="AH81">
        <f>ABS('2000 250 200 15 PP'!J81-3*'2000 250 200 15 PP'!K81+3*'2000 250 200 15 PP'!L81-'2000 250 200 15 PP'!M81)</f>
        <v>8.347999999999831E-10</v>
      </c>
      <c r="AI81">
        <f>ABS('2000 250 200 15 PP'!E81-4*'2000 250 200 15 PP'!F81+6*'2000 250 200 15 PP'!G81-4*'2000 250 200 15 PP'!H81+'2000 250 200 15 PP'!I81)</f>
        <v>3.1352859999999919E-8</v>
      </c>
      <c r="AJ81">
        <f>ABS('2000 250 200 15 PP'!F81-4*'2000 250 200 15 PP'!G81+6*'2000 250 200 15 PP'!H81-4*'2000 250 200 15 PP'!I81+'2000 250 200 15 PP'!J81)</f>
        <v>9.860198000001099E-9</v>
      </c>
      <c r="AK81">
        <f>ABS('2000 250 200 15 PP'!G81-4*'2000 250 200 15 PP'!H81+6*'2000 250 200 15 PP'!I81-4*'2000 250 200 15 PP'!J81+'2000 250 200 15 PP'!K81)</f>
        <v>1.3425799999997611E-9</v>
      </c>
      <c r="AL81">
        <f>ABS('2000 250 200 15 PP'!H81-4*'2000 250 200 15 PP'!I81+6*'2000 250 200 15 PP'!J81-4*'2000 250 200 15 PP'!K81+'2000 250 200 15 PP'!L81)</f>
        <v>1.5260620000002083E-9</v>
      </c>
      <c r="AM81">
        <f>ABS('2000 250 200 15 PP'!I81-4*'2000 250 200 15 PP'!J81+6*'2000 250 200 15 PP'!K81-4*'2000 250 200 15 PP'!L81+'2000 250 200 15 PP'!M81)</f>
        <v>1.9119159999998516E-9</v>
      </c>
      <c r="AN81">
        <f>ABS('2000 250 200 15 PP'!E81-5*'2000 250 200 15 PP'!F81+10*'2000 250 200 15 PP'!G81-10*'2000 250 200 15 PP'!H81+5*'2000 250 200 15 PP'!I81-'2000 250 200 15 PP'!J81)</f>
        <v>2.1492661999997972E-8</v>
      </c>
      <c r="AO81">
        <f>ABS('2000 250 200 15 PP'!F81-5*'2000 250 200 15 PP'!G81+10*'2000 250 200 15 PP'!H81-10*'2000 250 200 15 PP'!I81+5*'2000 250 200 15 PP'!J81-'2000 250 200 15 PP'!K81)</f>
        <v>8.5176180000014438E-9</v>
      </c>
      <c r="AP81">
        <f>ABS('2000 250 200 15 PP'!G81-5*'2000 250 200 15 PP'!H81+10*'2000 250 200 15 PP'!I81-10*'2000 250 200 15 PP'!J81+5*'2000 250 200 15 PP'!K81-'2000 250 200 15 PP'!L81)</f>
        <v>2.8686420000008164E-9</v>
      </c>
      <c r="AQ81">
        <f>ABS('2000 250 200 15 PP'!H81-5*'2000 250 200 15 PP'!I81+10*'2000 250 200 15 PP'!J81-10*'2000 250 200 15 PP'!K81+5*'2000 250 200 15 PP'!L81-'2000 250 200 15 PP'!M81)</f>
        <v>3.8585399999921986E-10</v>
      </c>
      <c r="AR81">
        <f>ABS('2000 250 200 15 PP'!E81-6*'2000 250 200 15 PP'!F81+15*'2000 250 200 15 PP'!G81-20*'2000 250 200 15 PP'!H81+15*I81-6*'2000 250 200 15 PP'!J81+'2000 250 200 15 PP'!K81)</f>
        <v>1.2975043999998964E-8</v>
      </c>
      <c r="AS81">
        <f>ABS('2000 250 200 15 PP'!F81-6*'2000 250 200 15 PP'!G81+15*'2000 250 200 15 PP'!H81-20*'2000 250 200 15 PP'!I81+15*J81-6*'2000 250 200 15 PP'!K81+'2000 250 200 15 PP'!L81)</f>
        <v>5.6489759999997804E-9</v>
      </c>
      <c r="AT81">
        <f>ABS('2000 250 200 15 PP'!G81-6*'2000 250 200 15 PP'!H81+15*'2000 250 200 15 PP'!I81-20*'2000 250 200 15 PP'!J81+15*K81-6*'2000 250 200 15 PP'!L81+'2000 250 200 15 PP'!M81)</f>
        <v>2.482788000001173E-9</v>
      </c>
      <c r="AU81">
        <f>ABS('2000 250 200 15 PP'!E81-7*'2000 250 200 15 PP'!F81+21*'2000 250 200 15 PP'!G81-35*'2000 250 200 15 PP'!H81+35*'2000 250 200 15 PP'!I81-21*'2000 250 200 15 PP'!J81+7*'2000 250 200 15 PP'!K81-'2000 250 200 15 PP'!L81)</f>
        <v>7.3260679999962189E-9</v>
      </c>
      <c r="AV81">
        <f>ABS('2000 250 200 15 PP'!F81-7*'2000 250 200 15 PP'!G81+21*'2000 250 200 15 PP'!H81-35*'2000 250 200 15 PP'!I81+35*'2000 250 200 15 PP'!J81-21*'2000 250 200 15 PP'!K81+7*'2000 250 200 15 PP'!L81-'2000 250 200 15 PP'!M81)</f>
        <v>3.166187999999878E-9</v>
      </c>
      <c r="AW81">
        <f>ABS('2000 250 200 15 PP'!E81-8*'2000 250 200 15 PP'!F81+28*'2000 250 200 15 PP'!G81-56*'2000 250 200 15 PP'!H81+70*'2000 250 200 15 PP'!I81-56*'2000 250 200 15 PP'!J81+28*'2000 250 200 15 PP'!K81-8*'2000 250 200 15 PP'!L81+'2000 250 200 15 PP'!M81)</f>
        <v>4.1598800000052347E-9</v>
      </c>
      <c r="AX81">
        <f t="shared" si="53"/>
        <v>8.3945191968310795E-2</v>
      </c>
      <c r="AY81">
        <f t="shared" si="53"/>
        <v>7.7603318961521964E-2</v>
      </c>
      <c r="AZ81">
        <f t="shared" si="53"/>
        <v>8.0770215846078547E-2</v>
      </c>
      <c r="BA81">
        <f t="shared" si="53"/>
        <v>8.7240775204438403E-2</v>
      </c>
      <c r="BB81">
        <f t="shared" si="53"/>
        <v>9.3968376620186742E-2</v>
      </c>
      <c r="BC81">
        <f t="shared" si="53"/>
        <v>9.9545244755687615E-2</v>
      </c>
      <c r="BD81">
        <f t="shared" si="53"/>
        <v>0.10338921056166492</v>
      </c>
      <c r="BE81">
        <f t="shared" si="53"/>
        <v>0.10533294175467242</v>
      </c>
      <c r="BF81">
        <f t="shared" si="54"/>
        <v>1.2913073286966959E-2</v>
      </c>
      <c r="BG81">
        <f t="shared" si="54"/>
        <v>6.2265355241886179E-3</v>
      </c>
      <c r="BH81">
        <f t="shared" si="54"/>
        <v>5.0587755701126226E-3</v>
      </c>
      <c r="BI81">
        <f t="shared" si="54"/>
        <v>6.4135227919332833E-3</v>
      </c>
      <c r="BJ81">
        <f t="shared" si="54"/>
        <v>8.7108740340594518E-3</v>
      </c>
      <c r="BK81">
        <f t="shared" si="54"/>
        <v>1.1107556829888166E-2</v>
      </c>
      <c r="BL81">
        <f t="shared" si="54"/>
        <v>1.3168231676737483E-2</v>
      </c>
      <c r="BM81">
        <f t="shared" si="55"/>
        <v>6.1467835125496402E-3</v>
      </c>
      <c r="BN81">
        <f t="shared" si="55"/>
        <v>1.5599568629371323E-3</v>
      </c>
      <c r="BO81">
        <f t="shared" si="55"/>
        <v>2.7047109297764142E-4</v>
      </c>
      <c r="BP81">
        <f t="shared" si="55"/>
        <v>6.6762793214841321E-4</v>
      </c>
      <c r="BQ81">
        <f t="shared" si="55"/>
        <v>3.3406777445236553E-4</v>
      </c>
      <c r="BR81">
        <f t="shared" si="55"/>
        <v>3.1619380784166247E-4</v>
      </c>
      <c r="BS81">
        <f t="shared" si="56"/>
        <v>4.1503668981492528E-3</v>
      </c>
      <c r="BT81">
        <f t="shared" si="56"/>
        <v>1.5440181944153647E-3</v>
      </c>
      <c r="BU81">
        <f t="shared" si="56"/>
        <v>2.497375972292161E-4</v>
      </c>
      <c r="BV81">
        <f t="shared" si="56"/>
        <v>3.406141327484059E-4</v>
      </c>
      <c r="BW81">
        <f t="shared" si="56"/>
        <v>5.1748136651774061E-4</v>
      </c>
      <c r="BX81">
        <f t="shared" si="57"/>
        <v>2.5502753258029179E-3</v>
      </c>
      <c r="BY81">
        <f t="shared" si="57"/>
        <v>1.1994488495180426E-3</v>
      </c>
      <c r="BZ81">
        <f t="shared" si="57"/>
        <v>4.8154662348599565E-4</v>
      </c>
      <c r="CA81">
        <f t="shared" si="57"/>
        <v>7.7938687583484423E-5</v>
      </c>
      <c r="CB81">
        <f t="shared" si="58"/>
        <v>1.4191545897165329E-3</v>
      </c>
      <c r="CC81">
        <f t="shared" si="58"/>
        <v>7.3530853858551294E-4</v>
      </c>
      <c r="CD81">
        <f t="shared" si="58"/>
        <v>3.8627250735407228E-4</v>
      </c>
      <c r="CE81">
        <f t="shared" si="59"/>
        <v>7.5340233883173114E-4</v>
      </c>
      <c r="CF81">
        <f t="shared" si="59"/>
        <v>3.883525943531444E-4</v>
      </c>
      <c r="CG81">
        <f t="shared" si="60"/>
        <v>4.0805576065207491E-4</v>
      </c>
      <c r="CH81" s="7">
        <v>250</v>
      </c>
      <c r="CI81" s="8">
        <v>250</v>
      </c>
      <c r="CJ81" s="8">
        <v>240</v>
      </c>
      <c r="CK81" s="8">
        <f t="shared" si="61"/>
        <v>1</v>
      </c>
      <c r="CL81" s="8">
        <f t="shared" si="62"/>
        <v>1</v>
      </c>
      <c r="CM81">
        <f t="shared" si="63"/>
        <v>0.04</v>
      </c>
      <c r="CN81">
        <f t="shared" si="65"/>
        <v>375</v>
      </c>
      <c r="CO81">
        <f t="shared" si="66"/>
        <v>500</v>
      </c>
      <c r="CP81">
        <f t="shared" si="66"/>
        <v>625</v>
      </c>
      <c r="CQ81">
        <f t="shared" si="66"/>
        <v>750</v>
      </c>
      <c r="CR81">
        <f t="shared" si="66"/>
        <v>875</v>
      </c>
      <c r="CS81">
        <f t="shared" si="66"/>
        <v>1000</v>
      </c>
      <c r="CT81">
        <f t="shared" si="66"/>
        <v>1125</v>
      </c>
      <c r="CU81">
        <f t="shared" si="66"/>
        <v>1250</v>
      </c>
      <c r="CV81">
        <f t="shared" ref="CV81:DB86" si="69">CN81/$CH81</f>
        <v>1.5</v>
      </c>
      <c r="CW81">
        <f t="shared" si="69"/>
        <v>2</v>
      </c>
      <c r="CX81">
        <f t="shared" si="69"/>
        <v>2.5</v>
      </c>
      <c r="CY81">
        <f t="shared" si="69"/>
        <v>3</v>
      </c>
      <c r="CZ81">
        <f t="shared" si="69"/>
        <v>3.5</v>
      </c>
      <c r="DA81">
        <f t="shared" si="69"/>
        <v>4</v>
      </c>
      <c r="DB81">
        <f t="shared" si="69"/>
        <v>4.5</v>
      </c>
      <c r="DC81">
        <f t="shared" si="67"/>
        <v>5</v>
      </c>
      <c r="DD81" s="11">
        <f t="shared" ref="DD81:DJ86" si="70">($CI81-$CJ81)/CN81</f>
        <v>2.6666666666666668E-2</v>
      </c>
      <c r="DE81" s="11">
        <f t="shared" si="70"/>
        <v>0.02</v>
      </c>
      <c r="DF81" s="11">
        <f t="shared" si="70"/>
        <v>1.6E-2</v>
      </c>
      <c r="DG81" s="11">
        <f t="shared" si="70"/>
        <v>1.3333333333333334E-2</v>
      </c>
      <c r="DH81" s="11">
        <f t="shared" si="70"/>
        <v>1.1428571428571429E-2</v>
      </c>
      <c r="DI81" s="11">
        <f t="shared" si="70"/>
        <v>0.01</v>
      </c>
      <c r="DJ81" s="11">
        <f t="shared" si="70"/>
        <v>8.8888888888888889E-3</v>
      </c>
      <c r="DK81" s="11">
        <f t="shared" si="68"/>
        <v>8.0000000000000002E-3</v>
      </c>
      <c r="DL81">
        <f t="shared" si="64"/>
        <v>10</v>
      </c>
      <c r="DM81">
        <f>ABS('2000 250 200 15 PP'!E81+'2000 250 200 15 PP'!F81)</f>
        <v>3.7668355099999999E-6</v>
      </c>
      <c r="DN81">
        <f>ABS('2000 250 200 15 PP'!F81+'2000 250 200 15 PP'!G81)</f>
        <v>3.2021317299999999E-6</v>
      </c>
      <c r="DO81">
        <f>ABS('2000 250 200 15 PP'!G81+'2000 250 200 15 PP'!H81)</f>
        <v>2.73289885E-6</v>
      </c>
      <c r="DP81">
        <f>ABS('2000 250 200 15 PP'!H81+'2000 250 200 15 PP'!I81)</f>
        <v>2.3105848100000001E-6</v>
      </c>
      <c r="DQ81">
        <f>ABS('2000 250 200 15 PP'!I81+'2000 250 200 15 PP'!J81)</f>
        <v>1.9278506080000002E-6</v>
      </c>
      <c r="DR81">
        <f>ABS('2000 250 200 15 PP'!J81+'2000 250 200 15 PP'!K81)</f>
        <v>1.5885600200000002E-6</v>
      </c>
      <c r="DS81">
        <f>ABS('2000 250 200 15 PP'!K81+'2000 250 200 15 PP'!L81)</f>
        <v>1.29639334E-6</v>
      </c>
      <c r="DT81">
        <f>ABS('2000 250 200 15 PP'!L81+'2000 250 200 15 PP'!M81)</f>
        <v>1.0515928839999998E-6</v>
      </c>
    </row>
    <row r="82" spans="1:124">
      <c r="A82">
        <f>'2000 250 200 15'!A83</f>
        <v>79</v>
      </c>
      <c r="B82">
        <f t="shared" si="51"/>
        <v>-790</v>
      </c>
      <c r="C82">
        <f>'2000 250 200 15'!B83</f>
        <v>9.1950000000000003</v>
      </c>
      <c r="D82">
        <f t="shared" si="52"/>
        <v>0.96355173357409629</v>
      </c>
      <c r="E82">
        <f>ABS('2000 250 200 15'!C216)</f>
        <v>1.7465085000000001E-6</v>
      </c>
      <c r="F82">
        <f>ABS('2000 250 200 15'!C349)</f>
        <v>1.4772646499999999E-6</v>
      </c>
      <c r="G82">
        <f>ABS('2000 250 200 15'!C482)</f>
        <v>1.27508118E-6</v>
      </c>
      <c r="H82">
        <f>ABS('2000 250 200 15'!C615)</f>
        <v>1.0984313800000001E-6</v>
      </c>
      <c r="I82">
        <f>ABS('2000 250 200 15'!C748)</f>
        <v>9.3629603499999995E-7</v>
      </c>
      <c r="J82">
        <f>ABS('2000 250 200 15'!C881)</f>
        <v>7.8816521899999996E-7</v>
      </c>
      <c r="K82">
        <f>ABS('2000 250 200 15'!C1014)</f>
        <v>6.5606657500000004E-7</v>
      </c>
      <c r="L82">
        <f>ABS('2000 250 200 15'!C1147)</f>
        <v>5.41406825E-7</v>
      </c>
      <c r="M82">
        <f>ABS('2000 250 200 15'!C1280)</f>
        <v>4.4429436500000002E-7</v>
      </c>
      <c r="N82">
        <f>ABS('2000 250 200 15 PP'!E82-'2000 250 200 15 PP'!F82)</f>
        <v>2.6924385000000014E-7</v>
      </c>
      <c r="O82">
        <f>ABS('2000 250 200 15 PP'!F82-'2000 250 200 15 PP'!G82)</f>
        <v>2.0218346999999991E-7</v>
      </c>
      <c r="P82">
        <f>ABS('2000 250 200 15 PP'!G82-'2000 250 200 15 PP'!H82)</f>
        <v>1.7664979999999995E-7</v>
      </c>
      <c r="Q82">
        <f>ABS('2000 250 200 15 PP'!H82-'2000 250 200 15 PP'!I82)</f>
        <v>1.621353450000001E-7</v>
      </c>
      <c r="R82">
        <f>ABS('2000 250 200 15 PP'!I82-'2000 250 200 15 PP'!J82)</f>
        <v>1.4813081599999999E-7</v>
      </c>
      <c r="S82">
        <f>ABS('2000 250 200 15 PP'!J82-'2000 250 200 15 PP'!K82)</f>
        <v>1.3209864399999992E-7</v>
      </c>
      <c r="T82">
        <f>ABS('2000 250 200 15 PP'!K82-'2000 250 200 15 PP'!L82)</f>
        <v>1.1465975000000004E-7</v>
      </c>
      <c r="U82">
        <f>ABS('2000 250 200 15 PP'!L82-'2000 250 200 15 PP'!M82)</f>
        <v>9.7112459999999978E-8</v>
      </c>
      <c r="V82">
        <f>ABS('2000 250 200 15 PP'!E82-2*'2000 250 200 15 PP'!F82+'2000 250 200 15 PP'!G82)</f>
        <v>6.7060380000000233E-8</v>
      </c>
      <c r="W82">
        <f>ABS('2000 250 200 15 PP'!F82-2*'2000 250 200 15 PP'!G82+'2000 250 200 15 PP'!H82)</f>
        <v>2.5533669999999963E-8</v>
      </c>
      <c r="X82">
        <f>ABS('2000 250 200 15 PP'!G82-2*'2000 250 200 15 PP'!H82+'2000 250 200 15 PP'!I82)</f>
        <v>1.4514454999999844E-8</v>
      </c>
      <c r="Y82">
        <f>ABS('2000 250 200 15 PP'!H82-2*'2000 250 200 15 PP'!I82+'2000 250 200 15 PP'!J82)</f>
        <v>1.4004529000000117E-8</v>
      </c>
      <c r="Z82">
        <f>ABS('2000 250 200 15 PP'!I82-2*'2000 250 200 15 PP'!J82+'2000 250 200 15 PP'!K82)</f>
        <v>1.6032172000000062E-8</v>
      </c>
      <c r="AA82">
        <f>ABS('2000 250 200 15 PP'!J82-2*'2000 250 200 15 PP'!K82+'2000 250 200 15 PP'!L82)</f>
        <v>1.7438893999999882E-8</v>
      </c>
      <c r="AB82">
        <f>ABS('2000 250 200 15 PP'!K82-2*'2000 250 200 15 PP'!L82+'2000 250 200 15 PP'!M82)</f>
        <v>1.7547290000000064E-8</v>
      </c>
      <c r="AC82">
        <f>ABS('2000 250 200 15 PP'!E82-3*'2000 250 200 15 PP'!F82+3*'2000 250 200 15 PP'!G82-'2000 250 200 15 PP'!H82)</f>
        <v>4.152671000000027E-8</v>
      </c>
      <c r="AD82">
        <f>ABS('2000 250 200 15 PP'!F82-3*'2000 250 200 15 PP'!G82+3*'2000 250 200 15 PP'!H82-'2000 250 200 15 PP'!I82)</f>
        <v>1.1019214999999484E-8</v>
      </c>
      <c r="AE82">
        <f>ABS('2000 250 200 15 PP'!G82-3*'2000 250 200 15 PP'!H82+3*'2000 250 200 15 PP'!I82-'2000 250 200 15 PP'!J82)</f>
        <v>5.0992599999972753E-10</v>
      </c>
      <c r="AF82">
        <f>ABS('2000 250 200 15 PP'!H82-3*'2000 250 200 15 PP'!I82+3*'2000 250 200 15 PP'!J82-'2000 250 200 15 PP'!K82)</f>
        <v>2.0276430000000517E-9</v>
      </c>
      <c r="AG82">
        <f>ABS('2000 250 200 15 PP'!I82-3*'2000 250 200 15 PP'!J82+3*'2000 250 200 15 PP'!K82-'2000 250 200 15 PP'!L82)</f>
        <v>1.4067219999996076E-9</v>
      </c>
      <c r="AH82">
        <f>ABS('2000 250 200 15 PP'!J82-3*'2000 250 200 15 PP'!K82+3*'2000 250 200 15 PP'!L82-'2000 250 200 15 PP'!M82)</f>
        <v>1.083960000002884E-10</v>
      </c>
      <c r="AI82">
        <f>ABS('2000 250 200 15 PP'!E82-4*'2000 250 200 15 PP'!F82+6*'2000 250 200 15 PP'!G82-4*'2000 250 200 15 PP'!H82+'2000 250 200 15 PP'!I82)</f>
        <v>3.0507495000000574E-8</v>
      </c>
      <c r="AJ82">
        <f>ABS('2000 250 200 15 PP'!F82-4*'2000 250 200 15 PP'!G82+6*'2000 250 200 15 PP'!H82-4*'2000 250 200 15 PP'!I82+'2000 250 200 15 PP'!J82)</f>
        <v>1.0509288999999756E-8</v>
      </c>
      <c r="AK82">
        <f>ABS('2000 250 200 15 PP'!G82-4*'2000 250 200 15 PP'!H82+6*'2000 250 200 15 PP'!I82-4*'2000 250 200 15 PP'!J82+'2000 250 200 15 PP'!K82)</f>
        <v>2.5375689999994616E-9</v>
      </c>
      <c r="AL82">
        <f>ABS('2000 250 200 15 PP'!H82-4*'2000 250 200 15 PP'!I82+6*'2000 250 200 15 PP'!J82-4*'2000 250 200 15 PP'!K82+'2000 250 200 15 PP'!L82)</f>
        <v>6.2092100000012642E-10</v>
      </c>
      <c r="AM82">
        <f>ABS('2000 250 200 15 PP'!I82-4*'2000 250 200 15 PP'!J82+6*'2000 250 200 15 PP'!K82-4*'2000 250 200 15 PP'!L82+'2000 250 200 15 PP'!M82)</f>
        <v>1.2983259999994251E-9</v>
      </c>
      <c r="AN82">
        <f>ABS('2000 250 200 15 PP'!E82-5*'2000 250 200 15 PP'!F82+10*'2000 250 200 15 PP'!G82-10*'2000 250 200 15 PP'!H82+5*'2000 250 200 15 PP'!I82-'2000 250 200 15 PP'!J82)</f>
        <v>1.9998205999999124E-8</v>
      </c>
      <c r="AO82">
        <f>ABS('2000 250 200 15 PP'!F82-5*'2000 250 200 15 PP'!G82+10*'2000 250 200 15 PP'!H82-10*'2000 250 200 15 PP'!I82+5*'2000 250 200 15 PP'!J82-'2000 250 200 15 PP'!K82)</f>
        <v>7.9717200000012476E-9</v>
      </c>
      <c r="AP82">
        <f>ABS('2000 250 200 15 PP'!G82-5*'2000 250 200 15 PP'!H82+10*'2000 250 200 15 PP'!I82-10*'2000 250 200 15 PP'!J82+5*'2000 250 200 15 PP'!K82-'2000 250 200 15 PP'!L82)</f>
        <v>3.1584899999990586E-9</v>
      </c>
      <c r="AQ82">
        <f>ABS('2000 250 200 15 PP'!H82-5*'2000 250 200 15 PP'!I82+10*'2000 250 200 15 PP'!J82-10*'2000 250 200 15 PP'!K82+5*'2000 250 200 15 PP'!L82-'2000 250 200 15 PP'!M82)</f>
        <v>6.7740500000025157E-10</v>
      </c>
      <c r="AR82">
        <f>ABS('2000 250 200 15 PP'!E82-6*'2000 250 200 15 PP'!F82+15*'2000 250 200 15 PP'!G82-20*'2000 250 200 15 PP'!H82+15*I82-6*'2000 250 200 15 PP'!J82+'2000 250 200 15 PP'!K82)</f>
        <v>1.2026485999999888E-8</v>
      </c>
      <c r="AS82">
        <f>ABS('2000 250 200 15 PP'!F82-6*'2000 250 200 15 PP'!G82+15*'2000 250 200 15 PP'!H82-20*'2000 250 200 15 PP'!I82+15*J82-6*'2000 250 200 15 PP'!K82+'2000 250 200 15 PP'!L82)</f>
        <v>4.8132299999993303E-9</v>
      </c>
      <c r="AT82">
        <f>ABS('2000 250 200 15 PP'!G82-6*'2000 250 200 15 PP'!H82+15*'2000 250 200 15 PP'!I82-20*'2000 250 200 15 PP'!J82+15*K82-6*'2000 250 200 15 PP'!L82+'2000 250 200 15 PP'!M82)</f>
        <v>2.4810849999987011E-9</v>
      </c>
      <c r="AU82">
        <f>ABS('2000 250 200 15 PP'!E82-7*'2000 250 200 15 PP'!F82+21*'2000 250 200 15 PP'!G82-35*'2000 250 200 15 PP'!H82+35*'2000 250 200 15 PP'!I82-21*'2000 250 200 15 PP'!J82+7*'2000 250 200 15 PP'!K82-'2000 250 200 15 PP'!L82)</f>
        <v>7.2132559999953698E-9</v>
      </c>
      <c r="AV82">
        <f>ABS('2000 250 200 15 PP'!F82-7*'2000 250 200 15 PP'!G82+21*'2000 250 200 15 PP'!H82-35*'2000 250 200 15 PP'!I82+35*'2000 250 200 15 PP'!J82-21*'2000 250 200 15 PP'!K82+7*'2000 250 200 15 PP'!L82-'2000 250 200 15 PP'!M82)</f>
        <v>2.3321450000015821E-9</v>
      </c>
      <c r="AW82">
        <f>ABS('2000 250 200 15 PP'!E82-8*'2000 250 200 15 PP'!F82+28*'2000 250 200 15 PP'!G82-56*'2000 250 200 15 PP'!H82+70*'2000 250 200 15 PP'!I82-56*'2000 250 200 15 PP'!J82+28*'2000 250 200 15 PP'!K82-8*'2000 250 200 15 PP'!L82+'2000 250 200 15 PP'!M82)</f>
        <v>4.8811109999902937E-9</v>
      </c>
      <c r="AX82">
        <f t="shared" si="53"/>
        <v>8.3518237007464427E-2</v>
      </c>
      <c r="AY82">
        <f t="shared" si="53"/>
        <v>7.3458599495834401E-2</v>
      </c>
      <c r="AZ82">
        <f t="shared" si="53"/>
        <v>7.4425475127883861E-2</v>
      </c>
      <c r="BA82">
        <f t="shared" si="53"/>
        <v>7.9684061759201341E-2</v>
      </c>
      <c r="BB82">
        <f t="shared" si="53"/>
        <v>8.5899764727332045E-2</v>
      </c>
      <c r="BC82">
        <f t="shared" si="53"/>
        <v>9.1466373021836356E-2</v>
      </c>
      <c r="BD82">
        <f t="shared" si="53"/>
        <v>9.5751396231431973E-2</v>
      </c>
      <c r="BE82">
        <f t="shared" si="53"/>
        <v>9.8521195860583236E-2</v>
      </c>
      <c r="BF82">
        <f t="shared" si="54"/>
        <v>1.4906101660775542E-2</v>
      </c>
      <c r="BG82">
        <f t="shared" si="54"/>
        <v>6.6307835035722476E-3</v>
      </c>
      <c r="BH82">
        <f t="shared" si="54"/>
        <v>4.3852853068078535E-3</v>
      </c>
      <c r="BI82">
        <f t="shared" si="54"/>
        <v>4.9610561986397229E-3</v>
      </c>
      <c r="BJ82">
        <f t="shared" si="54"/>
        <v>6.734713118953445E-3</v>
      </c>
      <c r="BK82">
        <f t="shared" si="54"/>
        <v>8.7825114968716669E-3</v>
      </c>
      <c r="BL82">
        <f t="shared" si="54"/>
        <v>1.0688046369335352E-2</v>
      </c>
      <c r="BM82">
        <f t="shared" si="55"/>
        <v>7.4190799168621091E-3</v>
      </c>
      <c r="BN82">
        <f t="shared" si="55"/>
        <v>2.3018688948427579E-3</v>
      </c>
      <c r="BO82">
        <f t="shared" si="55"/>
        <v>1.2443368921920777E-4</v>
      </c>
      <c r="BP82">
        <f t="shared" si="55"/>
        <v>5.8283034614334608E-4</v>
      </c>
      <c r="BQ82">
        <f t="shared" si="55"/>
        <v>4.814351334222574E-4</v>
      </c>
      <c r="BR82">
        <f t="shared" si="55"/>
        <v>4.4608637651337138E-5</v>
      </c>
      <c r="BS82">
        <f t="shared" si="56"/>
        <v>4.6693370023796303E-3</v>
      </c>
      <c r="BT82">
        <f t="shared" si="56"/>
        <v>1.8849936317270604E-3</v>
      </c>
      <c r="BU82">
        <f t="shared" si="56"/>
        <v>5.3377102261708653E-4</v>
      </c>
      <c r="BV82">
        <f t="shared" si="56"/>
        <v>1.5444389758271609E-4</v>
      </c>
      <c r="BW82">
        <f t="shared" si="56"/>
        <v>3.8569152385986994E-4</v>
      </c>
      <c r="BX82">
        <f t="shared" si="57"/>
        <v>2.7313435028999897E-3</v>
      </c>
      <c r="BY82">
        <f t="shared" si="57"/>
        <v>1.2793018396802078E-3</v>
      </c>
      <c r="BZ82">
        <f t="shared" si="57"/>
        <v>5.9645387298899039E-4</v>
      </c>
      <c r="CA82">
        <f t="shared" si="57"/>
        <v>1.5172598573275081E-4</v>
      </c>
      <c r="CB82">
        <f t="shared" si="58"/>
        <v>1.5074914876372731E-3</v>
      </c>
      <c r="CC82">
        <f t="shared" si="58"/>
        <v>7.1067987191125107E-4</v>
      </c>
      <c r="CD82">
        <f t="shared" si="58"/>
        <v>4.3226423452168128E-4</v>
      </c>
      <c r="CE82">
        <f t="shared" si="59"/>
        <v>8.4670377003941654E-4</v>
      </c>
      <c r="CF82">
        <f t="shared" si="59"/>
        <v>3.2314576515541239E-4</v>
      </c>
      <c r="CG82">
        <f t="shared" si="60"/>
        <v>5.4455324139740069E-4</v>
      </c>
      <c r="CH82" s="7">
        <v>250</v>
      </c>
      <c r="CI82" s="8">
        <v>250</v>
      </c>
      <c r="CJ82" s="8">
        <v>240</v>
      </c>
      <c r="CK82" s="8">
        <f t="shared" si="61"/>
        <v>1</v>
      </c>
      <c r="CL82" s="8">
        <f t="shared" si="62"/>
        <v>1</v>
      </c>
      <c r="CM82">
        <f t="shared" si="63"/>
        <v>0.04</v>
      </c>
      <c r="CN82">
        <f t="shared" si="65"/>
        <v>375</v>
      </c>
      <c r="CO82">
        <f t="shared" si="66"/>
        <v>500</v>
      </c>
      <c r="CP82">
        <f t="shared" si="66"/>
        <v>625</v>
      </c>
      <c r="CQ82">
        <f t="shared" si="66"/>
        <v>750</v>
      </c>
      <c r="CR82">
        <f t="shared" si="66"/>
        <v>875</v>
      </c>
      <c r="CS82">
        <f t="shared" si="66"/>
        <v>1000</v>
      </c>
      <c r="CT82">
        <f t="shared" si="66"/>
        <v>1125</v>
      </c>
      <c r="CU82">
        <f t="shared" si="66"/>
        <v>1250</v>
      </c>
      <c r="CV82">
        <f t="shared" si="69"/>
        <v>1.5</v>
      </c>
      <c r="CW82">
        <f t="shared" si="69"/>
        <v>2</v>
      </c>
      <c r="CX82">
        <f t="shared" si="69"/>
        <v>2.5</v>
      </c>
      <c r="CY82">
        <f t="shared" si="69"/>
        <v>3</v>
      </c>
      <c r="CZ82">
        <f t="shared" si="69"/>
        <v>3.5</v>
      </c>
      <c r="DA82">
        <f t="shared" si="69"/>
        <v>4</v>
      </c>
      <c r="DB82">
        <f t="shared" si="69"/>
        <v>4.5</v>
      </c>
      <c r="DC82">
        <f t="shared" si="67"/>
        <v>5</v>
      </c>
      <c r="DD82" s="11">
        <f t="shared" si="70"/>
        <v>2.6666666666666668E-2</v>
      </c>
      <c r="DE82" s="11">
        <f t="shared" si="70"/>
        <v>0.02</v>
      </c>
      <c r="DF82" s="11">
        <f t="shared" si="70"/>
        <v>1.6E-2</v>
      </c>
      <c r="DG82" s="11">
        <f t="shared" si="70"/>
        <v>1.3333333333333334E-2</v>
      </c>
      <c r="DH82" s="11">
        <f t="shared" si="70"/>
        <v>1.1428571428571429E-2</v>
      </c>
      <c r="DI82" s="11">
        <f t="shared" si="70"/>
        <v>0.01</v>
      </c>
      <c r="DJ82" s="11">
        <f t="shared" si="70"/>
        <v>8.8888888888888889E-3</v>
      </c>
      <c r="DK82" s="11">
        <f t="shared" si="68"/>
        <v>8.0000000000000002E-3</v>
      </c>
      <c r="DL82">
        <f t="shared" si="64"/>
        <v>10</v>
      </c>
      <c r="DM82">
        <f>ABS('2000 250 200 15 PP'!E82+'2000 250 200 15 PP'!F82)</f>
        <v>3.2237731499999997E-6</v>
      </c>
      <c r="DN82">
        <f>ABS('2000 250 200 15 PP'!F82+'2000 250 200 15 PP'!G82)</f>
        <v>2.7523458299999999E-6</v>
      </c>
      <c r="DO82">
        <f>ABS('2000 250 200 15 PP'!G82+'2000 250 200 15 PP'!H82)</f>
        <v>2.3735125600000001E-6</v>
      </c>
      <c r="DP82">
        <f>ABS('2000 250 200 15 PP'!H82+'2000 250 200 15 PP'!I82)</f>
        <v>2.0347274150000002E-6</v>
      </c>
      <c r="DQ82">
        <f>ABS('2000 250 200 15 PP'!I82+'2000 250 200 15 PP'!J82)</f>
        <v>1.724461254E-6</v>
      </c>
      <c r="DR82">
        <f>ABS('2000 250 200 15 PP'!J82+'2000 250 200 15 PP'!K82)</f>
        <v>1.444231794E-6</v>
      </c>
      <c r="DS82">
        <f>ABS('2000 250 200 15 PP'!K82+'2000 250 200 15 PP'!L82)</f>
        <v>1.1974734E-6</v>
      </c>
      <c r="DT82">
        <f>ABS('2000 250 200 15 PP'!L82+'2000 250 200 15 PP'!M82)</f>
        <v>9.8570119000000002E-7</v>
      </c>
    </row>
    <row r="83" spans="1:124">
      <c r="A83">
        <f>'2000 250 200 15'!A84</f>
        <v>80</v>
      </c>
      <c r="B83">
        <f t="shared" si="51"/>
        <v>-800</v>
      </c>
      <c r="C83">
        <f>'2000 250 200 15'!B84</f>
        <v>10.32</v>
      </c>
      <c r="D83">
        <f t="shared" si="52"/>
        <v>1.0136796972911926</v>
      </c>
      <c r="E83">
        <f>ABS('2000 250 200 15'!C217)</f>
        <v>1.49545477E-6</v>
      </c>
      <c r="F83">
        <f>ABS('2000 250 200 15'!C350)</f>
        <v>1.26344545E-6</v>
      </c>
      <c r="G83">
        <f>ABS('2000 250 200 15'!C483)</f>
        <v>1.0976049099999999E-6</v>
      </c>
      <c r="H83">
        <f>ABS('2000 250 200 15'!C616)</f>
        <v>9.5604954100000007E-7</v>
      </c>
      <c r="I83">
        <f>ABS('2000 250 200 15'!C749)</f>
        <v>8.2618208100000004E-7</v>
      </c>
      <c r="J83">
        <f>ABS('2000 250 200 15'!C882)</f>
        <v>7.0605725100000004E-7</v>
      </c>
      <c r="K83">
        <f>ABS('2000 250 200 15'!C1015)</f>
        <v>5.9691702699999999E-7</v>
      </c>
      <c r="L83">
        <f>ABS('2000 250 200 15'!C1148)</f>
        <v>5.0008976500000002E-7</v>
      </c>
      <c r="M83">
        <f>ABS('2000 250 200 15'!C1281)</f>
        <v>4.1615868699999999E-7</v>
      </c>
      <c r="N83">
        <f>ABS('2000 250 200 15 PP'!E83-'2000 250 200 15 PP'!F83)</f>
        <v>2.3200931999999999E-7</v>
      </c>
      <c r="O83">
        <f>ABS('2000 250 200 15 PP'!F83-'2000 250 200 15 PP'!G83)</f>
        <v>1.6584054000000006E-7</v>
      </c>
      <c r="P83">
        <f>ABS('2000 250 200 15 PP'!G83-'2000 250 200 15 PP'!H83)</f>
        <v>1.4155536899999983E-7</v>
      </c>
      <c r="Q83">
        <f>ABS('2000 250 200 15 PP'!H83-'2000 250 200 15 PP'!I83)</f>
        <v>1.2986746000000003E-7</v>
      </c>
      <c r="R83">
        <f>ABS('2000 250 200 15 PP'!I83-'2000 250 200 15 PP'!J83)</f>
        <v>1.2012482999999999E-7</v>
      </c>
      <c r="S83">
        <f>ABS('2000 250 200 15 PP'!J83-'2000 250 200 15 PP'!K83)</f>
        <v>1.0914022400000005E-7</v>
      </c>
      <c r="T83">
        <f>ABS('2000 250 200 15 PP'!K83-'2000 250 200 15 PP'!L83)</f>
        <v>9.6827261999999968E-8</v>
      </c>
      <c r="U83">
        <f>ABS('2000 250 200 15 PP'!L83-'2000 250 200 15 PP'!M83)</f>
        <v>8.393107800000003E-8</v>
      </c>
      <c r="V83">
        <f>ABS('2000 250 200 15 PP'!E83-2*'2000 250 200 15 PP'!F83+'2000 250 200 15 PP'!G83)</f>
        <v>6.6168779999999932E-8</v>
      </c>
      <c r="W83">
        <f>ABS('2000 250 200 15 PP'!F83-2*'2000 250 200 15 PP'!G83+'2000 250 200 15 PP'!H83)</f>
        <v>2.4285171000000232E-8</v>
      </c>
      <c r="X83">
        <f>ABS('2000 250 200 15 PP'!G83-2*'2000 250 200 15 PP'!H83+'2000 250 200 15 PP'!I83)</f>
        <v>1.1687908999999794E-8</v>
      </c>
      <c r="Y83">
        <f>ABS('2000 250 200 15 PP'!H83-2*'2000 250 200 15 PP'!I83+'2000 250 200 15 PP'!J83)</f>
        <v>9.7426300000000441E-9</v>
      </c>
      <c r="Z83">
        <f>ABS('2000 250 200 15 PP'!I83-2*'2000 250 200 15 PP'!J83+'2000 250 200 15 PP'!K83)</f>
        <v>1.0984605999999936E-8</v>
      </c>
      <c r="AA83">
        <f>ABS('2000 250 200 15 PP'!J83-2*'2000 250 200 15 PP'!K83+'2000 250 200 15 PP'!L83)</f>
        <v>1.2312962000000086E-8</v>
      </c>
      <c r="AB83">
        <f>ABS('2000 250 200 15 PP'!K83-2*'2000 250 200 15 PP'!L83+'2000 250 200 15 PP'!M83)</f>
        <v>1.2896183999999938E-8</v>
      </c>
      <c r="AC83">
        <f>ABS('2000 250 200 15 PP'!E83-3*'2000 250 200 15 PP'!F83+3*'2000 250 200 15 PP'!G83-'2000 250 200 15 PP'!H83)</f>
        <v>4.1883608999999911E-8</v>
      </c>
      <c r="AD83">
        <f>ABS('2000 250 200 15 PP'!F83-3*'2000 250 200 15 PP'!G83+3*'2000 250 200 15 PP'!H83-'2000 250 200 15 PP'!I83)</f>
        <v>1.2597262000000438E-8</v>
      </c>
      <c r="AE83">
        <f>ABS('2000 250 200 15 PP'!G83-3*'2000 250 200 15 PP'!H83+3*'2000 250 200 15 PP'!I83-'2000 250 200 15 PP'!J83)</f>
        <v>1.9452789999996441E-9</v>
      </c>
      <c r="AF83">
        <f>ABS('2000 250 200 15 PP'!H83-3*'2000 250 200 15 PP'!I83+3*'2000 250 200 15 PP'!J83-'2000 250 200 15 PP'!K83)</f>
        <v>1.2419759999998919E-9</v>
      </c>
      <c r="AG83">
        <f>ABS('2000 250 200 15 PP'!I83-3*'2000 250 200 15 PP'!J83+3*'2000 250 200 15 PP'!K83-'2000 250 200 15 PP'!L83)</f>
        <v>1.328356000000362E-9</v>
      </c>
      <c r="AH83">
        <f>ABS('2000 250 200 15 PP'!J83-3*'2000 250 200 15 PP'!K83+3*'2000 250 200 15 PP'!L83-'2000 250 200 15 PP'!M83)</f>
        <v>5.8322199999985172E-10</v>
      </c>
      <c r="AI83">
        <f>ABS('2000 250 200 15 PP'!E83-4*'2000 250 200 15 PP'!F83+6*'2000 250 200 15 PP'!G83-4*'2000 250 200 15 PP'!H83+'2000 250 200 15 PP'!I83)</f>
        <v>2.9286346999999685E-8</v>
      </c>
      <c r="AJ83">
        <f>ABS('2000 250 200 15 PP'!F83-4*'2000 250 200 15 PP'!G83+6*'2000 250 200 15 PP'!H83-4*'2000 250 200 15 PP'!I83+'2000 250 200 15 PP'!J83)</f>
        <v>1.0651983000001111E-8</v>
      </c>
      <c r="AK83">
        <f>ABS('2000 250 200 15 PP'!G83-4*'2000 250 200 15 PP'!H83+6*'2000 250 200 15 PP'!I83-4*'2000 250 200 15 PP'!J83+'2000 250 200 15 PP'!K83)</f>
        <v>3.1872549999996419E-9</v>
      </c>
      <c r="AL83">
        <f>ABS('2000 250 200 15 PP'!H83-4*'2000 250 200 15 PP'!I83+6*'2000 250 200 15 PP'!J83-4*'2000 250 200 15 PP'!K83+'2000 250 200 15 PP'!L83)</f>
        <v>8.6380000000681871E-11</v>
      </c>
      <c r="AM83">
        <f>ABS('2000 250 200 15 PP'!I83-4*'2000 250 200 15 PP'!J83+6*'2000 250 200 15 PP'!K83-4*'2000 250 200 15 PP'!L83+'2000 250 200 15 PP'!M83)</f>
        <v>7.4513400000040441E-10</v>
      </c>
      <c r="AN83">
        <f>ABS('2000 250 200 15 PP'!E83-5*'2000 250 200 15 PP'!F83+10*'2000 250 200 15 PP'!G83-10*'2000 250 200 15 PP'!H83+5*'2000 250 200 15 PP'!I83-'2000 250 200 15 PP'!J83)</f>
        <v>1.8634363999998045E-8</v>
      </c>
      <c r="AO83">
        <f>ABS('2000 250 200 15 PP'!F83-5*'2000 250 200 15 PP'!G83+10*'2000 250 200 15 PP'!H83-10*'2000 250 200 15 PP'!I83+5*'2000 250 200 15 PP'!J83-'2000 250 200 15 PP'!K83)</f>
        <v>7.46472800000094E-9</v>
      </c>
      <c r="AP83">
        <f>ABS('2000 250 200 15 PP'!G83-5*'2000 250 200 15 PP'!H83+10*'2000 250 200 15 PP'!I83-10*'2000 250 200 15 PP'!J83+5*'2000 250 200 15 PP'!K83-'2000 250 200 15 PP'!L83)</f>
        <v>3.1008749999995953E-9</v>
      </c>
      <c r="AQ83">
        <f>ABS('2000 250 200 15 PP'!H83-5*'2000 250 200 15 PP'!I83+10*'2000 250 200 15 PP'!J83-10*'2000 250 200 15 PP'!K83+5*'2000 250 200 15 PP'!L83-'2000 250 200 15 PP'!M83)</f>
        <v>8.3151399999992161E-10</v>
      </c>
      <c r="AR83">
        <f>ABS('2000 250 200 15 PP'!E83-6*'2000 250 200 15 PP'!F83+15*'2000 250 200 15 PP'!G83-20*'2000 250 200 15 PP'!H83+15*I83-6*'2000 250 200 15 PP'!J83+'2000 250 200 15 PP'!K83)</f>
        <v>1.1169635999998481E-8</v>
      </c>
      <c r="AS83">
        <f>ABS('2000 250 200 15 PP'!F83-6*'2000 250 200 15 PP'!G83+15*'2000 250 200 15 PP'!H83-20*'2000 250 200 15 PP'!I83+15*J83-6*'2000 250 200 15 PP'!K83+'2000 250 200 15 PP'!L83)</f>
        <v>4.3638530000002859E-9</v>
      </c>
      <c r="AT83">
        <f>ABS('2000 250 200 15 PP'!G83-6*'2000 250 200 15 PP'!H83+15*'2000 250 200 15 PP'!I83-20*'2000 250 200 15 PP'!J83+15*K83-6*'2000 250 200 15 PP'!L83+'2000 250 200 15 PP'!M83)</f>
        <v>2.2693609999991443E-9</v>
      </c>
      <c r="AU83">
        <f>ABS('2000 250 200 15 PP'!E83-7*'2000 250 200 15 PP'!F83+21*'2000 250 200 15 PP'!G83-35*'2000 250 200 15 PP'!H83+35*'2000 250 200 15 PP'!I83-21*'2000 250 200 15 PP'!J83+7*'2000 250 200 15 PP'!K83-'2000 250 200 15 PP'!L83)</f>
        <v>6.8057829999937483E-9</v>
      </c>
      <c r="AV83">
        <f>ABS('2000 250 200 15 PP'!F83-7*'2000 250 200 15 PP'!G83+21*'2000 250 200 15 PP'!H83-35*'2000 250 200 15 PP'!I83+35*'2000 250 200 15 PP'!J83-21*'2000 250 200 15 PP'!K83+7*'2000 250 200 15 PP'!L83-'2000 250 200 15 PP'!M83)</f>
        <v>2.0944920000033651E-9</v>
      </c>
      <c r="AW83">
        <f>ABS('2000 250 200 15 PP'!E83-8*'2000 250 200 15 PP'!F83+28*'2000 250 200 15 PP'!G83-56*'2000 250 200 15 PP'!H83+70*'2000 250 200 15 PP'!I83-56*'2000 250 200 15 PP'!J83+28*'2000 250 200 15 PP'!K83-8*'2000 250 200 15 PP'!L83+'2000 250 200 15 PP'!M83)</f>
        <v>4.7112909999860422E-9</v>
      </c>
      <c r="AX83">
        <f t="shared" ref="AX83:BE86" si="71">N83/(E83+F83)</f>
        <v>8.4094857189144737E-2</v>
      </c>
      <c r="AY83">
        <f t="shared" si="71"/>
        <v>7.0240153623830404E-2</v>
      </c>
      <c r="AZ83">
        <f t="shared" si="71"/>
        <v>6.8928523457815069E-2</v>
      </c>
      <c r="BA83">
        <f t="shared" si="71"/>
        <v>7.2867891242028485E-2</v>
      </c>
      <c r="BB83">
        <f t="shared" si="71"/>
        <v>7.8398215925708906E-2</v>
      </c>
      <c r="BC83">
        <f t="shared" si="71"/>
        <v>8.3762378001448187E-2</v>
      </c>
      <c r="BD83">
        <f t="shared" si="71"/>
        <v>8.8264961261971822E-2</v>
      </c>
      <c r="BE83">
        <f t="shared" si="71"/>
        <v>9.1602968405342558E-2</v>
      </c>
      <c r="BF83">
        <f t="shared" ref="BF83:BL86" si="72">V83/(E83+F83+G83)</f>
        <v>1.7157705686754766E-2</v>
      </c>
      <c r="BG83">
        <f t="shared" si="72"/>
        <v>7.3212057896354073E-3</v>
      </c>
      <c r="BH83">
        <f t="shared" si="72"/>
        <v>4.0585320972655109E-3</v>
      </c>
      <c r="BI83">
        <f t="shared" si="72"/>
        <v>3.9153934680638035E-3</v>
      </c>
      <c r="BJ83">
        <f t="shared" si="72"/>
        <v>5.1591354263709737E-3</v>
      </c>
      <c r="BK83">
        <f t="shared" si="72"/>
        <v>6.8289099590236151E-3</v>
      </c>
      <c r="BL83">
        <f t="shared" si="72"/>
        <v>8.5226527957289848E-3</v>
      </c>
      <c r="BM83">
        <f t="shared" ref="BM83:BR86" si="73">AC83/(E83+F83+G83+H83)</f>
        <v>8.7029887166553323E-3</v>
      </c>
      <c r="BN83">
        <f t="shared" si="73"/>
        <v>3.0404066280614638E-3</v>
      </c>
      <c r="BO83">
        <f t="shared" si="73"/>
        <v>5.4248093159418723E-4</v>
      </c>
      <c r="BP83">
        <f t="shared" si="73"/>
        <v>4.0255854560627274E-4</v>
      </c>
      <c r="BQ83">
        <f t="shared" si="73"/>
        <v>5.0522314661796263E-4</v>
      </c>
      <c r="BR83">
        <f t="shared" si="73"/>
        <v>2.6280462619443864E-4</v>
      </c>
      <c r="BS83">
        <f t="shared" ref="BS83:BW86" si="74">AI83/(E83+F83+G83+H83+I83)</f>
        <v>5.1937780194495032E-3</v>
      </c>
      <c r="BT83">
        <f t="shared" si="74"/>
        <v>2.1965844186593148E-3</v>
      </c>
      <c r="BU83">
        <f t="shared" si="74"/>
        <v>7.6198880245306668E-4</v>
      </c>
      <c r="BV83">
        <f t="shared" si="74"/>
        <v>2.4092852604579225E-5</v>
      </c>
      <c r="BW83">
        <f t="shared" si="74"/>
        <v>2.4467486138755049E-4</v>
      </c>
      <c r="BX83">
        <f t="shared" ref="BX83:CA86" si="75">AN83/(E83+F83+G83+H83+I83+J83)</f>
        <v>2.9369533496575594E-3</v>
      </c>
      <c r="BY83">
        <f t="shared" si="75"/>
        <v>1.3706163727229648E-3</v>
      </c>
      <c r="BZ83">
        <f t="shared" si="75"/>
        <v>6.6216972800017121E-4</v>
      </c>
      <c r="CA83">
        <f t="shared" si="75"/>
        <v>2.0780294534268913E-4</v>
      </c>
      <c r="CB83">
        <f t="shared" ref="CB83:CD86" si="76">AR83/(E83+F83+G83+H83+I83+J83+K83)</f>
        <v>1.6090609291753363E-3</v>
      </c>
      <c r="CC83">
        <f t="shared" si="76"/>
        <v>7.3387135253372442E-4</v>
      </c>
      <c r="CD83">
        <f t="shared" si="76"/>
        <v>4.4505483921538789E-4</v>
      </c>
      <c r="CE83">
        <f t="shared" si="59"/>
        <v>9.1453442351835325E-4</v>
      </c>
      <c r="CF83">
        <f t="shared" si="59"/>
        <v>3.291929978539818E-4</v>
      </c>
      <c r="CG83">
        <f t="shared" si="60"/>
        <v>5.9955654019062585E-4</v>
      </c>
      <c r="CH83" s="7">
        <v>250</v>
      </c>
      <c r="CI83" s="8">
        <v>250</v>
      </c>
      <c r="CJ83" s="8">
        <v>240</v>
      </c>
      <c r="CK83" s="8">
        <f t="shared" si="61"/>
        <v>1</v>
      </c>
      <c r="CL83" s="8">
        <f t="shared" si="62"/>
        <v>1</v>
      </c>
      <c r="CM83">
        <f t="shared" si="63"/>
        <v>0.04</v>
      </c>
      <c r="CN83">
        <f t="shared" si="65"/>
        <v>375</v>
      </c>
      <c r="CO83">
        <f t="shared" si="66"/>
        <v>500</v>
      </c>
      <c r="CP83">
        <f t="shared" si="66"/>
        <v>625</v>
      </c>
      <c r="CQ83">
        <f t="shared" si="66"/>
        <v>750</v>
      </c>
      <c r="CR83">
        <f t="shared" si="66"/>
        <v>875</v>
      </c>
      <c r="CS83">
        <f t="shared" si="66"/>
        <v>1000</v>
      </c>
      <c r="CT83">
        <f t="shared" si="66"/>
        <v>1125</v>
      </c>
      <c r="CU83">
        <f t="shared" si="66"/>
        <v>1250</v>
      </c>
      <c r="CV83">
        <f t="shared" si="69"/>
        <v>1.5</v>
      </c>
      <c r="CW83">
        <f t="shared" si="69"/>
        <v>2</v>
      </c>
      <c r="CX83">
        <f t="shared" si="69"/>
        <v>2.5</v>
      </c>
      <c r="CY83">
        <f t="shared" si="69"/>
        <v>3</v>
      </c>
      <c r="CZ83">
        <f t="shared" si="69"/>
        <v>3.5</v>
      </c>
      <c r="DA83">
        <f t="shared" si="69"/>
        <v>4</v>
      </c>
      <c r="DB83">
        <f t="shared" si="69"/>
        <v>4.5</v>
      </c>
      <c r="DC83">
        <f t="shared" si="67"/>
        <v>5</v>
      </c>
      <c r="DD83" s="11">
        <f t="shared" si="70"/>
        <v>2.6666666666666668E-2</v>
      </c>
      <c r="DE83" s="11">
        <f t="shared" si="70"/>
        <v>0.02</v>
      </c>
      <c r="DF83" s="11">
        <f t="shared" si="70"/>
        <v>1.6E-2</v>
      </c>
      <c r="DG83" s="11">
        <f t="shared" si="70"/>
        <v>1.3333333333333334E-2</v>
      </c>
      <c r="DH83" s="11">
        <f t="shared" si="70"/>
        <v>1.1428571428571429E-2</v>
      </c>
      <c r="DI83" s="11">
        <f t="shared" si="70"/>
        <v>0.01</v>
      </c>
      <c r="DJ83" s="11">
        <f t="shared" si="70"/>
        <v>8.8888888888888889E-3</v>
      </c>
      <c r="DK83" s="11">
        <f t="shared" si="68"/>
        <v>8.0000000000000002E-3</v>
      </c>
      <c r="DL83">
        <f t="shared" si="64"/>
        <v>10</v>
      </c>
      <c r="DM83">
        <f>ABS('2000 250 200 15 PP'!E83+'2000 250 200 15 PP'!F83)</f>
        <v>2.7589002199999999E-6</v>
      </c>
      <c r="DN83">
        <f>ABS('2000 250 200 15 PP'!F83+'2000 250 200 15 PP'!G83)</f>
        <v>2.3610503599999996E-6</v>
      </c>
      <c r="DO83">
        <f>ABS('2000 250 200 15 PP'!G83+'2000 250 200 15 PP'!H83)</f>
        <v>2.053654451E-6</v>
      </c>
      <c r="DP83">
        <f>ABS('2000 250 200 15 PP'!H83+'2000 250 200 15 PP'!I83)</f>
        <v>1.7822316220000002E-6</v>
      </c>
      <c r="DQ83">
        <f>ABS('2000 250 200 15 PP'!I83+'2000 250 200 15 PP'!J83)</f>
        <v>1.5322393320000001E-6</v>
      </c>
      <c r="DR83">
        <f>ABS('2000 250 200 15 PP'!J83+'2000 250 200 15 PP'!K83)</f>
        <v>1.3029742780000001E-6</v>
      </c>
      <c r="DS83">
        <f>ABS('2000 250 200 15 PP'!K83+'2000 250 200 15 PP'!L83)</f>
        <v>1.0970067919999999E-6</v>
      </c>
      <c r="DT83">
        <f>ABS('2000 250 200 15 PP'!L83+'2000 250 200 15 PP'!M83)</f>
        <v>9.1624845200000001E-7</v>
      </c>
    </row>
    <row r="84" spans="1:124">
      <c r="A84">
        <f>'2000 250 200 15'!A85</f>
        <v>81</v>
      </c>
      <c r="B84">
        <f t="shared" si="51"/>
        <v>-810</v>
      </c>
      <c r="C84">
        <f>'2000 250 200 15'!B85</f>
        <v>11.59</v>
      </c>
      <c r="D84">
        <f t="shared" si="52"/>
        <v>1.064083435963596</v>
      </c>
      <c r="E84">
        <f>ABS('2000 250 200 15'!C218)</f>
        <v>1.2820462700000001E-6</v>
      </c>
      <c r="F84">
        <f>ABS('2000 250 200 15'!C351)</f>
        <v>1.0798537299999999E-6</v>
      </c>
      <c r="G84">
        <f>ABS('2000 250 200 15'!C484)</f>
        <v>9.4256503199999998E-7</v>
      </c>
      <c r="H84">
        <f>ABS('2000 250 200 15'!C617)</f>
        <v>8.2878299899999996E-7</v>
      </c>
      <c r="I84">
        <f>ABS('2000 250 200 15'!C750)</f>
        <v>7.2501077999999998E-7</v>
      </c>
      <c r="J84">
        <f>ABS('2000 250 200 15'!C883)</f>
        <v>6.2824288800000001E-7</v>
      </c>
      <c r="K84">
        <f>ABS('2000 250 200 15'!C1016)</f>
        <v>5.3891465599999995E-7</v>
      </c>
      <c r="L84">
        <f>ABS('2000 250 200 15'!C1149)</f>
        <v>4.5808451099999999E-7</v>
      </c>
      <c r="M84">
        <f>ABS('2000 250 200 15'!C1282)</f>
        <v>3.8651416600000001E-7</v>
      </c>
      <c r="N84">
        <f>ABS('2000 250 200 15 PP'!E84-'2000 250 200 15 PP'!F84)</f>
        <v>2.021925400000002E-7</v>
      </c>
      <c r="O84">
        <f>ABS('2000 250 200 15 PP'!F84-'2000 250 200 15 PP'!G84)</f>
        <v>1.3728869799999992E-7</v>
      </c>
      <c r="P84">
        <f>ABS('2000 250 200 15 PP'!G84-'2000 250 200 15 PP'!H84)</f>
        <v>1.1378203300000002E-7</v>
      </c>
      <c r="Q84">
        <f>ABS('2000 250 200 15 PP'!H84-'2000 250 200 15 PP'!I84)</f>
        <v>1.0377221899999998E-7</v>
      </c>
      <c r="R84">
        <f>ABS('2000 250 200 15 PP'!I84-'2000 250 200 15 PP'!J84)</f>
        <v>9.6767891999999962E-8</v>
      </c>
      <c r="S84">
        <f>ABS('2000 250 200 15 PP'!J84-'2000 250 200 15 PP'!K84)</f>
        <v>8.9328232000000065E-8</v>
      </c>
      <c r="T84">
        <f>ABS('2000 250 200 15 PP'!K84-'2000 250 200 15 PP'!L84)</f>
        <v>8.083014499999996E-8</v>
      </c>
      <c r="U84">
        <f>ABS('2000 250 200 15 PP'!L84-'2000 250 200 15 PP'!M84)</f>
        <v>7.1570344999999979E-8</v>
      </c>
      <c r="V84">
        <f>ABS('2000 250 200 15 PP'!E84-2*'2000 250 200 15 PP'!F84+'2000 250 200 15 PP'!G84)</f>
        <v>6.4903842000000284E-8</v>
      </c>
      <c r="W84">
        <f>ABS('2000 250 200 15 PP'!F84-2*'2000 250 200 15 PP'!G84+'2000 250 200 15 PP'!H84)</f>
        <v>2.3506664999999897E-8</v>
      </c>
      <c r="X84">
        <f>ABS('2000 250 200 15 PP'!G84-2*'2000 250 200 15 PP'!H84+'2000 250 200 15 PP'!I84)</f>
        <v>1.0009814000000035E-8</v>
      </c>
      <c r="Y84">
        <f>ABS('2000 250 200 15 PP'!H84-2*'2000 250 200 15 PP'!I84+'2000 250 200 15 PP'!J84)</f>
        <v>7.0043270000000226E-9</v>
      </c>
      <c r="Z84">
        <f>ABS('2000 250 200 15 PP'!I84-2*'2000 250 200 15 PP'!J84+'2000 250 200 15 PP'!K84)</f>
        <v>7.4396599999998974E-9</v>
      </c>
      <c r="AA84">
        <f>ABS('2000 250 200 15 PP'!J84-2*'2000 250 200 15 PP'!K84+'2000 250 200 15 PP'!L84)</f>
        <v>8.4980870000001049E-9</v>
      </c>
      <c r="AB84">
        <f>ABS('2000 250 200 15 PP'!K84-2*'2000 250 200 15 PP'!L84+'2000 250 200 15 PP'!M84)</f>
        <v>9.2597999999999808E-9</v>
      </c>
      <c r="AC84">
        <f>ABS('2000 250 200 15 PP'!E84-3*'2000 250 200 15 PP'!F84+3*'2000 250 200 15 PP'!G84-'2000 250 200 15 PP'!H84)</f>
        <v>4.1397177000000705E-8</v>
      </c>
      <c r="AD84">
        <f>ABS('2000 250 200 15 PP'!F84-3*'2000 250 200 15 PP'!G84+3*'2000 250 200 15 PP'!H84-'2000 250 200 15 PP'!I84)</f>
        <v>1.3496850999999862E-8</v>
      </c>
      <c r="AE84">
        <f>ABS('2000 250 200 15 PP'!G84-3*'2000 250 200 15 PP'!H84+3*'2000 250 200 15 PP'!I84-'2000 250 200 15 PP'!J84)</f>
        <v>3.0054869999998007E-9</v>
      </c>
      <c r="AF84">
        <f>ABS('2000 250 200 15 PP'!H84-3*'2000 250 200 15 PP'!I84+3*'2000 250 200 15 PP'!J84-'2000 250 200 15 PP'!K84)</f>
        <v>4.353329999998748E-10</v>
      </c>
      <c r="AG84">
        <f>ABS('2000 250 200 15 PP'!I84-3*'2000 250 200 15 PP'!J84+3*'2000 250 200 15 PP'!K84-'2000 250 200 15 PP'!L84)</f>
        <v>1.0584270000002075E-9</v>
      </c>
      <c r="AH84">
        <f>ABS('2000 250 200 15 PP'!J84-3*'2000 250 200 15 PP'!K84+3*'2000 250 200 15 PP'!L84-'2000 250 200 15 PP'!M84)</f>
        <v>7.6171300000003471E-10</v>
      </c>
      <c r="AI84">
        <f>ABS('2000 250 200 15 PP'!E84-4*'2000 250 200 15 PP'!F84+6*'2000 250 200 15 PP'!G84-4*'2000 250 200 15 PP'!H84+'2000 250 200 15 PP'!I84)</f>
        <v>2.7900326000000738E-8</v>
      </c>
      <c r="AJ84">
        <f>ABS('2000 250 200 15 PP'!F84-4*'2000 250 200 15 PP'!G84+6*'2000 250 200 15 PP'!H84-4*'2000 250 200 15 PP'!I84+'2000 250 200 15 PP'!J84)</f>
        <v>1.0491363999999849E-8</v>
      </c>
      <c r="AK84">
        <f>ABS('2000 250 200 15 PP'!G84-4*'2000 250 200 15 PP'!H84+6*'2000 250 200 15 PP'!I84-4*'2000 250 200 15 PP'!J84+'2000 250 200 15 PP'!K84)</f>
        <v>3.4408199999997813E-9</v>
      </c>
      <c r="AL84">
        <f>ABS('2000 250 200 15 PP'!H84-4*'2000 250 200 15 PP'!I84+6*'2000 250 200 15 PP'!J84-4*'2000 250 200 15 PP'!K84+'2000 250 200 15 PP'!L84)</f>
        <v>6.2309400000043861E-10</v>
      </c>
      <c r="AM84">
        <f>ABS('2000 250 200 15 PP'!I84-4*'2000 250 200 15 PP'!J84+6*'2000 250 200 15 PP'!K84-4*'2000 250 200 15 PP'!L84+'2000 250 200 15 PP'!M84)</f>
        <v>2.9671400000011987E-10</v>
      </c>
      <c r="AN84">
        <f>ABS('2000 250 200 15 PP'!E84-5*'2000 250 200 15 PP'!F84+10*'2000 250 200 15 PP'!G84-10*'2000 250 200 15 PP'!H84+5*'2000 250 200 15 PP'!I84-'2000 250 200 15 PP'!J84)</f>
        <v>1.7408962000000465E-8</v>
      </c>
      <c r="AO84">
        <f>ABS('2000 250 200 15 PP'!F84-5*'2000 250 200 15 PP'!G84+10*'2000 250 200 15 PP'!H84-10*'2000 250 200 15 PP'!I84+5*'2000 250 200 15 PP'!J84-'2000 250 200 15 PP'!K84)</f>
        <v>7.0505439999999619E-9</v>
      </c>
      <c r="AP84">
        <f>ABS('2000 250 200 15 PP'!G84-5*'2000 250 200 15 PP'!H84+10*'2000 250 200 15 PP'!I84-10*'2000 250 200 15 PP'!J84+5*'2000 250 200 15 PP'!K84-'2000 250 200 15 PP'!L84)</f>
        <v>2.8177259999992368E-9</v>
      </c>
      <c r="AQ84">
        <f>ABS('2000 250 200 15 PP'!H84-5*'2000 250 200 15 PP'!I84+10*'2000 250 200 15 PP'!J84-10*'2000 250 200 15 PP'!K84+5*'2000 250 200 15 PP'!L84-'2000 250 200 15 PP'!M84)</f>
        <v>9.1980800000050555E-10</v>
      </c>
      <c r="AR84">
        <f>ABS('2000 250 200 15 PP'!E84-6*'2000 250 200 15 PP'!F84+15*'2000 250 200 15 PP'!G84-20*'2000 250 200 15 PP'!H84+15*I84-6*'2000 250 200 15 PP'!J84+'2000 250 200 15 PP'!K84)</f>
        <v>1.0358418000002303E-8</v>
      </c>
      <c r="AS84">
        <f>ABS('2000 250 200 15 PP'!F84-6*'2000 250 200 15 PP'!G84+15*'2000 250 200 15 PP'!H84-20*'2000 250 200 15 PP'!I84+15*J84-6*'2000 250 200 15 PP'!K84+'2000 250 200 15 PP'!L84)</f>
        <v>4.2328179999999839E-9</v>
      </c>
      <c r="AT84">
        <f>ABS('2000 250 200 15 PP'!G84-6*'2000 250 200 15 PP'!H84+15*'2000 250 200 15 PP'!I84-20*'2000 250 200 15 PP'!J84+15*K84-6*'2000 250 200 15 PP'!L84+'2000 250 200 15 PP'!M84)</f>
        <v>1.897917999999843E-9</v>
      </c>
      <c r="AU84">
        <f>ABS('2000 250 200 15 PP'!E84-7*'2000 250 200 15 PP'!F84+21*'2000 250 200 15 PP'!G84-35*'2000 250 200 15 PP'!H84+35*'2000 250 200 15 PP'!I84-21*'2000 250 200 15 PP'!J84+7*'2000 250 200 15 PP'!K84-'2000 250 200 15 PP'!L84)</f>
        <v>6.1256000000013661E-9</v>
      </c>
      <c r="AV84">
        <f>ABS('2000 250 200 15 PP'!F84-7*'2000 250 200 15 PP'!G84+21*'2000 250 200 15 PP'!H84-35*'2000 250 200 15 PP'!I84+35*'2000 250 200 15 PP'!J84-21*'2000 250 200 15 PP'!K84+7*'2000 250 200 15 PP'!L84-'2000 250 200 15 PP'!M84)</f>
        <v>2.3349000000015703E-9</v>
      </c>
      <c r="AW84">
        <f>ABS('2000 250 200 15 PP'!E84-8*'2000 250 200 15 PP'!F84+28*'2000 250 200 15 PP'!G84-56*'2000 250 200 15 PP'!H84+70*'2000 250 200 15 PP'!I84-56*'2000 250 200 15 PP'!J84+28*'2000 250 200 15 PP'!K84-8*'2000 250 200 15 PP'!L84+'2000 250 200 15 PP'!M84)</f>
        <v>3.7907000000021781E-9</v>
      </c>
      <c r="AX84">
        <f t="shared" si="71"/>
        <v>8.5605885092510339E-2</v>
      </c>
      <c r="AY84">
        <f t="shared" si="71"/>
        <v>6.7883417905119259E-2</v>
      </c>
      <c r="AZ84">
        <f t="shared" si="71"/>
        <v>6.4234713341886462E-2</v>
      </c>
      <c r="BA84">
        <f t="shared" si="71"/>
        <v>6.6786352476444044E-2</v>
      </c>
      <c r="BB84">
        <f t="shared" si="71"/>
        <v>7.1507577838687941E-2</v>
      </c>
      <c r="BC84">
        <f t="shared" si="71"/>
        <v>7.6534853807190981E-2</v>
      </c>
      <c r="BD84">
        <f t="shared" si="71"/>
        <v>8.1073432832667519E-2</v>
      </c>
      <c r="BE84">
        <f t="shared" si="71"/>
        <v>8.4738878888866623E-2</v>
      </c>
      <c r="BF84">
        <f t="shared" si="72"/>
        <v>1.9641255504742858E-2</v>
      </c>
      <c r="BG84">
        <f t="shared" si="72"/>
        <v>8.2444761789693278E-3</v>
      </c>
      <c r="BH84">
        <f t="shared" si="72"/>
        <v>4.009765725941564E-3</v>
      </c>
      <c r="BI84">
        <f t="shared" si="72"/>
        <v>3.2099950958340258E-3</v>
      </c>
      <c r="BJ84">
        <f t="shared" si="72"/>
        <v>3.9318172202949843E-3</v>
      </c>
      <c r="BK84">
        <f t="shared" si="72"/>
        <v>5.2288131320845652E-3</v>
      </c>
      <c r="BL84">
        <f t="shared" si="72"/>
        <v>6.6929604356765395E-3</v>
      </c>
      <c r="BM84">
        <f t="shared" si="73"/>
        <v>1.0015652748036282E-2</v>
      </c>
      <c r="BN84">
        <f t="shared" si="73"/>
        <v>3.7740628794467007E-3</v>
      </c>
      <c r="BO84">
        <f t="shared" si="73"/>
        <v>9.6187843748586545E-4</v>
      </c>
      <c r="BP84">
        <f t="shared" si="73"/>
        <v>1.5999293935177643E-4</v>
      </c>
      <c r="BQ84">
        <f t="shared" si="73"/>
        <v>4.5034601564482638E-4</v>
      </c>
      <c r="BR84">
        <f t="shared" si="73"/>
        <v>3.7863086593136218E-4</v>
      </c>
      <c r="BS84">
        <f t="shared" si="74"/>
        <v>5.7428653115040341E-3</v>
      </c>
      <c r="BT84">
        <f t="shared" si="74"/>
        <v>2.4952967577290134E-3</v>
      </c>
      <c r="BU84">
        <f t="shared" si="74"/>
        <v>9.3921240321575726E-4</v>
      </c>
      <c r="BV84">
        <f t="shared" si="74"/>
        <v>1.9600093630163171E-4</v>
      </c>
      <c r="BW84">
        <f t="shared" si="74"/>
        <v>1.0841770596170671E-4</v>
      </c>
      <c r="BX84">
        <f t="shared" si="75"/>
        <v>3.1730532414076381E-3</v>
      </c>
      <c r="BY84">
        <f t="shared" si="75"/>
        <v>1.4863997271256481E-3</v>
      </c>
      <c r="BZ84">
        <f t="shared" si="75"/>
        <v>6.8364843943121323E-4</v>
      </c>
      <c r="CA84">
        <f t="shared" si="75"/>
        <v>2.5797086003576043E-4</v>
      </c>
      <c r="CB84">
        <f t="shared" si="76"/>
        <v>1.7191207029878855E-3</v>
      </c>
      <c r="CC84">
        <f t="shared" si="76"/>
        <v>8.1377582402720333E-4</v>
      </c>
      <c r="CD84">
        <f t="shared" si="76"/>
        <v>4.2100034859976547E-4</v>
      </c>
      <c r="CE84">
        <f t="shared" si="59"/>
        <v>9.4479820803672668E-4</v>
      </c>
      <c r="CF84">
        <f t="shared" si="59"/>
        <v>4.1784413969520506E-4</v>
      </c>
      <c r="CG84">
        <f t="shared" si="60"/>
        <v>5.5177462965443156E-4</v>
      </c>
      <c r="CH84" s="7">
        <v>250</v>
      </c>
      <c r="CI84" s="8">
        <v>250</v>
      </c>
      <c r="CJ84" s="8">
        <v>240</v>
      </c>
      <c r="CK84" s="8">
        <f t="shared" si="61"/>
        <v>1</v>
      </c>
      <c r="CL84" s="8">
        <f t="shared" si="62"/>
        <v>1</v>
      </c>
      <c r="CM84">
        <f t="shared" si="63"/>
        <v>0.04</v>
      </c>
      <c r="CN84">
        <f t="shared" si="65"/>
        <v>375</v>
      </c>
      <c r="CO84">
        <f t="shared" ref="CO84:CU86" si="77">CN84+125</f>
        <v>500</v>
      </c>
      <c r="CP84">
        <f t="shared" si="77"/>
        <v>625</v>
      </c>
      <c r="CQ84">
        <f t="shared" si="77"/>
        <v>750</v>
      </c>
      <c r="CR84">
        <f t="shared" si="77"/>
        <v>875</v>
      </c>
      <c r="CS84">
        <f t="shared" si="77"/>
        <v>1000</v>
      </c>
      <c r="CT84">
        <f t="shared" si="77"/>
        <v>1125</v>
      </c>
      <c r="CU84">
        <f t="shared" si="77"/>
        <v>1250</v>
      </c>
      <c r="CV84">
        <f t="shared" si="69"/>
        <v>1.5</v>
      </c>
      <c r="CW84">
        <f t="shared" si="69"/>
        <v>2</v>
      </c>
      <c r="CX84">
        <f t="shared" si="69"/>
        <v>2.5</v>
      </c>
      <c r="CY84">
        <f t="shared" si="69"/>
        <v>3</v>
      </c>
      <c r="CZ84">
        <f t="shared" si="69"/>
        <v>3.5</v>
      </c>
      <c r="DA84">
        <f t="shared" si="69"/>
        <v>4</v>
      </c>
      <c r="DB84">
        <f t="shared" si="69"/>
        <v>4.5</v>
      </c>
      <c r="DC84">
        <f t="shared" si="67"/>
        <v>5</v>
      </c>
      <c r="DD84" s="11">
        <f t="shared" si="70"/>
        <v>2.6666666666666668E-2</v>
      </c>
      <c r="DE84" s="11">
        <f t="shared" si="70"/>
        <v>0.02</v>
      </c>
      <c r="DF84" s="11">
        <f t="shared" si="70"/>
        <v>1.6E-2</v>
      </c>
      <c r="DG84" s="11">
        <f t="shared" si="70"/>
        <v>1.3333333333333334E-2</v>
      </c>
      <c r="DH84" s="11">
        <f t="shared" si="70"/>
        <v>1.1428571428571429E-2</v>
      </c>
      <c r="DI84" s="11">
        <f t="shared" si="70"/>
        <v>0.01</v>
      </c>
      <c r="DJ84" s="11">
        <f t="shared" si="70"/>
        <v>8.8888888888888889E-3</v>
      </c>
      <c r="DK84" s="11">
        <f t="shared" si="68"/>
        <v>8.0000000000000002E-3</v>
      </c>
      <c r="DL84">
        <f t="shared" si="64"/>
        <v>10</v>
      </c>
      <c r="DM84">
        <f>ABS('2000 250 200 15 PP'!E84+'2000 250 200 15 PP'!F84)</f>
        <v>2.3619000000000002E-6</v>
      </c>
      <c r="DN84">
        <f>ABS('2000 250 200 15 PP'!F84+'2000 250 200 15 PP'!G84)</f>
        <v>2.022418762E-6</v>
      </c>
      <c r="DO84">
        <f>ABS('2000 250 200 15 PP'!G84+'2000 250 200 15 PP'!H84)</f>
        <v>1.7713480309999999E-6</v>
      </c>
      <c r="DP84">
        <f>ABS('2000 250 200 15 PP'!H84+'2000 250 200 15 PP'!I84)</f>
        <v>1.5537937789999998E-6</v>
      </c>
      <c r="DQ84">
        <f>ABS('2000 250 200 15 PP'!I84+'2000 250 200 15 PP'!J84)</f>
        <v>1.3532536679999999E-6</v>
      </c>
      <c r="DR84">
        <f>ABS('2000 250 200 15 PP'!J84+'2000 250 200 15 PP'!K84)</f>
        <v>1.167157544E-6</v>
      </c>
      <c r="DS84">
        <f>ABS('2000 250 200 15 PP'!K84+'2000 250 200 15 PP'!L84)</f>
        <v>9.9699916699999999E-7</v>
      </c>
      <c r="DT84">
        <f>ABS('2000 250 200 15 PP'!L84+'2000 250 200 15 PP'!M84)</f>
        <v>8.44598677E-7</v>
      </c>
    </row>
    <row r="85" spans="1:124">
      <c r="A85">
        <f>'2000 250 200 15'!A86</f>
        <v>82</v>
      </c>
      <c r="B85">
        <f t="shared" si="51"/>
        <v>-820</v>
      </c>
      <c r="C85">
        <f>'2000 250 200 15'!B86</f>
        <v>13</v>
      </c>
      <c r="D85">
        <f t="shared" si="52"/>
        <v>1.1139433523068367</v>
      </c>
      <c r="E85">
        <f>ABS('2000 250 200 15'!C219)</f>
        <v>1.10088246E-6</v>
      </c>
      <c r="F85">
        <f>ABS('2000 250 200 15'!C352)</f>
        <v>9.2278499099999995E-7</v>
      </c>
      <c r="G85">
        <f>ABS('2000 250 200 15'!C485)</f>
        <v>8.0793627900000002E-7</v>
      </c>
      <c r="H85">
        <f>ABS('2000 250 200 15'!C618)</f>
        <v>7.1600900899999997E-7</v>
      </c>
      <c r="I85">
        <f>ABS('2000 250 200 15'!C751)</f>
        <v>6.3312485999999999E-7</v>
      </c>
      <c r="J85">
        <f>ABS('2000 250 200 15'!C884)</f>
        <v>5.5555345100000005E-7</v>
      </c>
      <c r="K85">
        <f>ABS('2000 250 200 15'!C1017)</f>
        <v>4.8301869900000004E-7</v>
      </c>
      <c r="L85">
        <f>ABS('2000 250 200 15'!C1150)</f>
        <v>4.1624086399999998E-7</v>
      </c>
      <c r="M85">
        <f>ABS('2000 250 200 15'!C1283)</f>
        <v>3.5597403800000001E-7</v>
      </c>
      <c r="N85">
        <f>ABS('2000 250 200 15 PP'!E85-'2000 250 200 15 PP'!F85)</f>
        <v>1.7809746900000007E-7</v>
      </c>
      <c r="O85">
        <f>ABS('2000 250 200 15 PP'!F85-'2000 250 200 15 PP'!G85)</f>
        <v>1.1484871199999993E-7</v>
      </c>
      <c r="P85">
        <f>ABS('2000 250 200 15 PP'!G85-'2000 250 200 15 PP'!H85)</f>
        <v>9.1927270000000053E-8</v>
      </c>
      <c r="Q85">
        <f>ABS('2000 250 200 15 PP'!H85-'2000 250 200 15 PP'!I85)</f>
        <v>8.2884148999999974E-8</v>
      </c>
      <c r="R85">
        <f>ABS('2000 250 200 15 PP'!I85-'2000 250 200 15 PP'!J85)</f>
        <v>7.7571408999999949E-8</v>
      </c>
      <c r="S85">
        <f>ABS('2000 250 200 15 PP'!J85-'2000 250 200 15 PP'!K85)</f>
        <v>7.2534752000000008E-8</v>
      </c>
      <c r="T85">
        <f>ABS('2000 250 200 15 PP'!K85-'2000 250 200 15 PP'!L85)</f>
        <v>6.6777835000000054E-8</v>
      </c>
      <c r="U85">
        <f>ABS('2000 250 200 15 PP'!L85-'2000 250 200 15 PP'!M85)</f>
        <v>6.0266825999999971E-8</v>
      </c>
      <c r="V85">
        <f>ABS('2000 250 200 15 PP'!E85-2*'2000 250 200 15 PP'!F85+'2000 250 200 15 PP'!G85)</f>
        <v>6.3248757000000137E-8</v>
      </c>
      <c r="W85">
        <f>ABS('2000 250 200 15 PP'!F85-2*'2000 250 200 15 PP'!G85+'2000 250 200 15 PP'!H85)</f>
        <v>2.292144199999988E-8</v>
      </c>
      <c r="X85">
        <f>ABS('2000 250 200 15 PP'!G85-2*'2000 250 200 15 PP'!H85+'2000 250 200 15 PP'!I85)</f>
        <v>9.0431210000000786E-9</v>
      </c>
      <c r="Y85">
        <f>ABS('2000 250 200 15 PP'!H85-2*'2000 250 200 15 PP'!I85+'2000 250 200 15 PP'!J85)</f>
        <v>5.3127400000000256E-9</v>
      </c>
      <c r="Z85">
        <f>ABS('2000 250 200 15 PP'!I85-2*'2000 250 200 15 PP'!J85+'2000 250 200 15 PP'!K85)</f>
        <v>5.036656999999941E-9</v>
      </c>
      <c r="AA85">
        <f>ABS('2000 250 200 15 PP'!J85-2*'2000 250 200 15 PP'!K85+'2000 250 200 15 PP'!L85)</f>
        <v>5.7569169999999536E-9</v>
      </c>
      <c r="AB85">
        <f>ABS('2000 250 200 15 PP'!K85-2*'2000 250 200 15 PP'!L85+'2000 250 200 15 PP'!M85)</f>
        <v>6.5110090000000835E-9</v>
      </c>
      <c r="AC85">
        <f>ABS('2000 250 200 15 PP'!E85-3*'2000 250 200 15 PP'!F85+3*'2000 250 200 15 PP'!G85-'2000 250 200 15 PP'!H85)</f>
        <v>4.0327315000000575E-8</v>
      </c>
      <c r="AD85">
        <f>ABS('2000 250 200 15 PP'!F85-3*'2000 250 200 15 PP'!G85+3*'2000 250 200 15 PP'!H85-'2000 250 200 15 PP'!I85)</f>
        <v>1.3878320999999696E-8</v>
      </c>
      <c r="AE85">
        <f>ABS('2000 250 200 15 PP'!G85-3*'2000 250 200 15 PP'!H85+3*'2000 250 200 15 PP'!I85-'2000 250 200 15 PP'!J85)</f>
        <v>3.7303810000000529E-9</v>
      </c>
      <c r="AF85">
        <f>ABS('2000 250 200 15 PP'!H85-3*'2000 250 200 15 PP'!I85+3*'2000 250 200 15 PP'!J85-'2000 250 200 15 PP'!K85)</f>
        <v>2.7608299999997877E-10</v>
      </c>
      <c r="AG85">
        <f>ABS('2000 250 200 15 PP'!I85-3*'2000 250 200 15 PP'!J85+3*'2000 250 200 15 PP'!K85-'2000 250 200 15 PP'!L85)</f>
        <v>7.2026000000011844E-10</v>
      </c>
      <c r="AH85">
        <f>ABS('2000 250 200 15 PP'!J85-3*'2000 250 200 15 PP'!K85+3*'2000 250 200 15 PP'!L85-'2000 250 200 15 PP'!M85)</f>
        <v>7.5409200000007697E-10</v>
      </c>
      <c r="AI85">
        <f>ABS('2000 250 200 15 PP'!E85-4*'2000 250 200 15 PP'!F85+6*'2000 250 200 15 PP'!G85-4*'2000 250 200 15 PP'!H85+'2000 250 200 15 PP'!I85)</f>
        <v>2.6448994000000879E-8</v>
      </c>
      <c r="AJ85">
        <f>ABS('2000 250 200 15 PP'!F85-4*'2000 250 200 15 PP'!G85+6*'2000 250 200 15 PP'!H85-4*'2000 250 200 15 PP'!I85+'2000 250 200 15 PP'!J85)</f>
        <v>1.0147939999999537E-8</v>
      </c>
      <c r="AK85">
        <f>ABS('2000 250 200 15 PP'!G85-4*'2000 250 200 15 PP'!H85+6*'2000 250 200 15 PP'!I85-4*'2000 250 200 15 PP'!J85+'2000 250 200 15 PP'!K85)</f>
        <v>3.4542980000000742E-9</v>
      </c>
      <c r="AL85">
        <f>ABS('2000 250 200 15 PP'!H85-4*'2000 250 200 15 PP'!I85+6*'2000 250 200 15 PP'!J85-4*'2000 250 200 15 PP'!K85+'2000 250 200 15 PP'!L85)</f>
        <v>9.9634300000009721E-10</v>
      </c>
      <c r="AM85">
        <f>ABS('2000 250 200 15 PP'!I85-4*'2000 250 200 15 PP'!J85+6*'2000 250 200 15 PP'!K85-4*'2000 250 200 15 PP'!L85+'2000 250 200 15 PP'!M85)</f>
        <v>3.3832000000011469E-11</v>
      </c>
      <c r="AN85">
        <f>ABS('2000 250 200 15 PP'!E85-5*'2000 250 200 15 PP'!F85+10*'2000 250 200 15 PP'!G85-10*'2000 250 200 15 PP'!H85+5*'2000 250 200 15 PP'!I85-'2000 250 200 15 PP'!J85)</f>
        <v>1.6301054000000389E-8</v>
      </c>
      <c r="AO85">
        <f>ABS('2000 250 200 15 PP'!F85-5*'2000 250 200 15 PP'!G85+10*'2000 250 200 15 PP'!H85-10*'2000 250 200 15 PP'!I85+5*'2000 250 200 15 PP'!J85-'2000 250 200 15 PP'!K85)</f>
        <v>6.6936420000003096E-9</v>
      </c>
      <c r="AP85">
        <f>ABS('2000 250 200 15 PP'!G85-5*'2000 250 200 15 PP'!H85+10*'2000 250 200 15 PP'!I85-10*'2000 250 200 15 PP'!J85+5*'2000 250 200 15 PP'!K85-'2000 250 200 15 PP'!L85)</f>
        <v>2.4579549999995534E-9</v>
      </c>
      <c r="AQ85">
        <f>ABS('2000 250 200 15 PP'!H85-5*'2000 250 200 15 PP'!I85+10*'2000 250 200 15 PP'!J85-10*'2000 250 200 15 PP'!K85+5*'2000 250 200 15 PP'!L85-'2000 250 200 15 PP'!M85)</f>
        <v>9.6251100000024456E-10</v>
      </c>
      <c r="AR85">
        <f>ABS('2000 250 200 15 PP'!E85-6*'2000 250 200 15 PP'!F85+15*'2000 250 200 15 PP'!G85-20*'2000 250 200 15 PP'!H85+15*I85-6*'2000 250 200 15 PP'!J85+'2000 250 200 15 PP'!K85)</f>
        <v>9.6074120000030443E-9</v>
      </c>
      <c r="AS85">
        <f>ABS('2000 250 200 15 PP'!F85-6*'2000 250 200 15 PP'!G85+15*'2000 250 200 15 PP'!H85-20*'2000 250 200 15 PP'!I85+15*J85-6*'2000 250 200 15 PP'!K85+'2000 250 200 15 PP'!L85)</f>
        <v>4.2356870000007562E-9</v>
      </c>
      <c r="AT85">
        <f>ABS('2000 250 200 15 PP'!G85-6*'2000 250 200 15 PP'!H85+15*'2000 250 200 15 PP'!I85-20*'2000 250 200 15 PP'!J85+15*K85-6*'2000 250 200 15 PP'!L85+'2000 250 200 15 PP'!M85)</f>
        <v>1.4954439999997853E-9</v>
      </c>
      <c r="AU85">
        <f>ABS('2000 250 200 15 PP'!E85-7*'2000 250 200 15 PP'!F85+21*'2000 250 200 15 PP'!G85-35*'2000 250 200 15 PP'!H85+35*'2000 250 200 15 PP'!I85-21*'2000 250 200 15 PP'!J85+7*'2000 250 200 15 PP'!K85-'2000 250 200 15 PP'!L85)</f>
        <v>5.371725000000594E-9</v>
      </c>
      <c r="AV85">
        <f>ABS('2000 250 200 15 PP'!F85-7*'2000 250 200 15 PP'!G85+21*'2000 250 200 15 PP'!H85-35*'2000 250 200 15 PP'!I85+35*'2000 250 200 15 PP'!J85-21*'2000 250 200 15 PP'!K85+7*'2000 250 200 15 PP'!L85-'2000 250 200 15 PP'!M85)</f>
        <v>2.740243000001765E-9</v>
      </c>
      <c r="AW85">
        <f>ABS('2000 250 200 15 PP'!E85-8*'2000 250 200 15 PP'!F85+28*'2000 250 200 15 PP'!G85-56*'2000 250 200 15 PP'!H85+70*'2000 250 200 15 PP'!I85-56*'2000 250 200 15 PP'!J85+28*'2000 250 200 15 PP'!K85-8*'2000 250 200 15 PP'!L85+'2000 250 200 15 PP'!M85)</f>
        <v>2.6314820000018466E-9</v>
      </c>
      <c r="AX85">
        <f t="shared" si="71"/>
        <v>8.8007280500554966E-2</v>
      </c>
      <c r="AY85">
        <f t="shared" si="71"/>
        <v>6.6358872448594758E-2</v>
      </c>
      <c r="AZ85">
        <f t="shared" si="71"/>
        <v>6.0321896543047065E-2</v>
      </c>
      <c r="BA85">
        <f t="shared" si="71"/>
        <v>6.143508135440634E-2</v>
      </c>
      <c r="BB85">
        <f t="shared" si="71"/>
        <v>6.5258538228683091E-2</v>
      </c>
      <c r="BC85">
        <f t="shared" si="71"/>
        <v>6.9840840619498606E-2</v>
      </c>
      <c r="BD85">
        <f t="shared" si="71"/>
        <v>7.4258687644337074E-2</v>
      </c>
      <c r="BE85">
        <f t="shared" si="71"/>
        <v>7.8044111611821718E-2</v>
      </c>
      <c r="BF85">
        <f t="shared" si="72"/>
        <v>2.233672612092517E-2</v>
      </c>
      <c r="BG85">
        <f t="shared" si="72"/>
        <v>9.3681932155464526E-3</v>
      </c>
      <c r="BH85">
        <f t="shared" si="72"/>
        <v>4.1923166051807412E-3</v>
      </c>
      <c r="BI85">
        <f t="shared" si="72"/>
        <v>2.7892977205308564E-3</v>
      </c>
      <c r="BJ85">
        <f t="shared" si="72"/>
        <v>3.0129006451952325E-3</v>
      </c>
      <c r="BK85">
        <f t="shared" si="72"/>
        <v>3.9571525306687652E-3</v>
      </c>
      <c r="BL85">
        <f t="shared" si="72"/>
        <v>5.1870894746706853E-3</v>
      </c>
      <c r="BM85">
        <f t="shared" si="73"/>
        <v>1.136745128820572E-2</v>
      </c>
      <c r="BN85">
        <f t="shared" si="73"/>
        <v>4.5061603139249775E-3</v>
      </c>
      <c r="BO85">
        <f t="shared" si="73"/>
        <v>1.3751930055372393E-3</v>
      </c>
      <c r="BP85">
        <f t="shared" si="73"/>
        <v>1.156268811164641E-4</v>
      </c>
      <c r="BQ85">
        <f t="shared" si="73"/>
        <v>3.449623712319893E-4</v>
      </c>
      <c r="BR85">
        <f t="shared" si="73"/>
        <v>4.1644432964505032E-4</v>
      </c>
      <c r="BS85">
        <f t="shared" si="74"/>
        <v>6.3263941765508728E-3</v>
      </c>
      <c r="BT85">
        <f t="shared" si="74"/>
        <v>2.7914166313832518E-3</v>
      </c>
      <c r="BU85">
        <f t="shared" si="74"/>
        <v>1.0809401296765768E-3</v>
      </c>
      <c r="BV85">
        <f t="shared" si="74"/>
        <v>3.5533590384354555E-4</v>
      </c>
      <c r="BW85">
        <f t="shared" si="74"/>
        <v>1.384337947447734E-5</v>
      </c>
      <c r="BX85">
        <f t="shared" si="75"/>
        <v>3.4417340125245024E-3</v>
      </c>
      <c r="BY85">
        <f t="shared" si="75"/>
        <v>1.6252908040597217E-3</v>
      </c>
      <c r="BZ85">
        <f t="shared" si="75"/>
        <v>6.8051896746253431E-4</v>
      </c>
      <c r="CA85">
        <f t="shared" si="75"/>
        <v>3.0459971121544549E-4</v>
      </c>
      <c r="CB85">
        <f t="shared" si="76"/>
        <v>1.8407437883608626E-3</v>
      </c>
      <c r="CC85">
        <f t="shared" si="76"/>
        <v>9.3406768854707777E-4</v>
      </c>
      <c r="CD85">
        <f t="shared" si="76"/>
        <v>3.7688957152988911E-4</v>
      </c>
      <c r="CE85">
        <f t="shared" si="59"/>
        <v>9.531854771402783E-4</v>
      </c>
      <c r="CF85">
        <f t="shared" si="59"/>
        <v>5.603033084375902E-4</v>
      </c>
      <c r="CG85">
        <f t="shared" si="60"/>
        <v>4.3920072991148346E-4</v>
      </c>
      <c r="CH85" s="7">
        <v>250</v>
      </c>
      <c r="CI85" s="8">
        <v>250</v>
      </c>
      <c r="CJ85" s="8">
        <v>240</v>
      </c>
      <c r="CK85" s="8">
        <f t="shared" si="61"/>
        <v>1</v>
      </c>
      <c r="CL85" s="8">
        <f t="shared" si="62"/>
        <v>1</v>
      </c>
      <c r="CM85">
        <f t="shared" si="63"/>
        <v>0.04</v>
      </c>
      <c r="CN85">
        <f t="shared" si="65"/>
        <v>375</v>
      </c>
      <c r="CO85">
        <f t="shared" si="77"/>
        <v>500</v>
      </c>
      <c r="CP85">
        <f t="shared" si="77"/>
        <v>625</v>
      </c>
      <c r="CQ85">
        <f t="shared" si="77"/>
        <v>750</v>
      </c>
      <c r="CR85">
        <f t="shared" si="77"/>
        <v>875</v>
      </c>
      <c r="CS85">
        <f t="shared" si="77"/>
        <v>1000</v>
      </c>
      <c r="CT85">
        <f t="shared" si="77"/>
        <v>1125</v>
      </c>
      <c r="CU85">
        <f t="shared" si="77"/>
        <v>1250</v>
      </c>
      <c r="CV85">
        <f t="shared" si="69"/>
        <v>1.5</v>
      </c>
      <c r="CW85">
        <f t="shared" si="69"/>
        <v>2</v>
      </c>
      <c r="CX85">
        <f t="shared" si="69"/>
        <v>2.5</v>
      </c>
      <c r="CY85">
        <f t="shared" si="69"/>
        <v>3</v>
      </c>
      <c r="CZ85">
        <f t="shared" si="69"/>
        <v>3.5</v>
      </c>
      <c r="DA85">
        <f t="shared" si="69"/>
        <v>4</v>
      </c>
      <c r="DB85">
        <f t="shared" si="69"/>
        <v>4.5</v>
      </c>
      <c r="DC85">
        <f t="shared" si="67"/>
        <v>5</v>
      </c>
      <c r="DD85" s="11">
        <f t="shared" si="70"/>
        <v>2.6666666666666668E-2</v>
      </c>
      <c r="DE85" s="11">
        <f t="shared" si="70"/>
        <v>0.02</v>
      </c>
      <c r="DF85" s="11">
        <f t="shared" si="70"/>
        <v>1.6E-2</v>
      </c>
      <c r="DG85" s="11">
        <f t="shared" si="70"/>
        <v>1.3333333333333334E-2</v>
      </c>
      <c r="DH85" s="11">
        <f t="shared" si="70"/>
        <v>1.1428571428571429E-2</v>
      </c>
      <c r="DI85" s="11">
        <f t="shared" si="70"/>
        <v>0.01</v>
      </c>
      <c r="DJ85" s="11">
        <f t="shared" si="70"/>
        <v>8.8888888888888889E-3</v>
      </c>
      <c r="DK85" s="11">
        <f t="shared" si="68"/>
        <v>8.0000000000000002E-3</v>
      </c>
      <c r="DL85">
        <f t="shared" si="64"/>
        <v>10</v>
      </c>
      <c r="DM85">
        <f>ABS('2000 250 200 15 PP'!E85+'2000 250 200 15 PP'!F85)</f>
        <v>2.023667451E-6</v>
      </c>
      <c r="DN85">
        <f>ABS('2000 250 200 15 PP'!F85+'2000 250 200 15 PP'!G85)</f>
        <v>1.7307212700000001E-6</v>
      </c>
      <c r="DO85">
        <f>ABS('2000 250 200 15 PP'!G85+'2000 250 200 15 PP'!H85)</f>
        <v>1.5239452879999999E-6</v>
      </c>
      <c r="DP85">
        <f>ABS('2000 250 200 15 PP'!H85+'2000 250 200 15 PP'!I85)</f>
        <v>1.3491338689999999E-6</v>
      </c>
      <c r="DQ85">
        <f>ABS('2000 250 200 15 PP'!I85+'2000 250 200 15 PP'!J85)</f>
        <v>1.1886783109999999E-6</v>
      </c>
      <c r="DR85">
        <f>ABS('2000 250 200 15 PP'!J85+'2000 250 200 15 PP'!K85)</f>
        <v>1.0385721500000001E-6</v>
      </c>
      <c r="DS85">
        <f>ABS('2000 250 200 15 PP'!K85+'2000 250 200 15 PP'!L85)</f>
        <v>8.9925956299999997E-7</v>
      </c>
      <c r="DT85">
        <f>ABS('2000 250 200 15 PP'!L85+'2000 250 200 15 PP'!M85)</f>
        <v>7.7221490200000005E-7</v>
      </c>
    </row>
    <row r="86" spans="1:124">
      <c r="A86">
        <f>'2000 250 200 15'!A87</f>
        <v>83</v>
      </c>
      <c r="B86">
        <f t="shared" si="51"/>
        <v>-830</v>
      </c>
      <c r="C86">
        <f>'2000 250 200 15'!B87</f>
        <v>14.6</v>
      </c>
      <c r="D86">
        <f t="shared" si="52"/>
        <v>1.1643528557844371</v>
      </c>
      <c r="E86">
        <f>ABS('2000 250 200 15'!C220)</f>
        <v>9.4701299700000003E-7</v>
      </c>
      <c r="F86">
        <f>ABS('2000 250 200 15'!C353)</f>
        <v>7.8862113199999995E-7</v>
      </c>
      <c r="G86">
        <f>ABS('2000 250 200 15'!C486)</f>
        <v>6.9147991799999996E-7</v>
      </c>
      <c r="H86">
        <f>ABS('2000 250 200 15'!C619)</f>
        <v>6.1672324399999999E-7</v>
      </c>
      <c r="I86">
        <f>ABS('2000 250 200 15'!C752)</f>
        <v>5.5046062999999998E-7</v>
      </c>
      <c r="J86">
        <f>ABS('2000 250 200 15'!C885)</f>
        <v>4.8849699799999998E-7</v>
      </c>
      <c r="K86">
        <f>ABS('2000 250 200 15'!C1018)</f>
        <v>4.3000127200000002E-7</v>
      </c>
      <c r="L86">
        <f>ABS('2000 250 200 15'!C1151)</f>
        <v>3.75354776E-7</v>
      </c>
      <c r="M86">
        <f>ABS('2000 250 200 15'!C1284)</f>
        <v>3.2519267799999999E-7</v>
      </c>
      <c r="N86">
        <f>ABS('2000 250 200 15 PP'!E86-'2000 250 200 15 PP'!F86)</f>
        <v>1.5839186500000007E-7</v>
      </c>
      <c r="O86">
        <f>ABS('2000 250 200 15 PP'!F86-'2000 250 200 15 PP'!G86)</f>
        <v>9.7141213999999992E-8</v>
      </c>
      <c r="P86">
        <f>ABS('2000 250 200 15 PP'!G86-'2000 250 200 15 PP'!H86)</f>
        <v>7.4756673999999968E-8</v>
      </c>
      <c r="Q86">
        <f>ABS('2000 250 200 15 PP'!H86-'2000 250 200 15 PP'!I86)</f>
        <v>6.6262614000000018E-8</v>
      </c>
      <c r="R86">
        <f>ABS('2000 250 200 15 PP'!I86-'2000 250 200 15 PP'!J86)</f>
        <v>6.1963632E-8</v>
      </c>
      <c r="S86">
        <f>ABS('2000 250 200 15 PP'!J86-'2000 250 200 15 PP'!K86)</f>
        <v>5.8495725999999956E-8</v>
      </c>
      <c r="T86">
        <f>ABS('2000 250 200 15 PP'!K86-'2000 250 200 15 PP'!L86)</f>
        <v>5.4646496000000024E-8</v>
      </c>
      <c r="U86">
        <f>ABS('2000 250 200 15 PP'!L86-'2000 250 200 15 PP'!M86)</f>
        <v>5.0162098000000008E-8</v>
      </c>
      <c r="V86">
        <f>ABS('2000 250 200 15 PP'!E86-2*'2000 250 200 15 PP'!F86+'2000 250 200 15 PP'!G86)</f>
        <v>6.1250651000000081E-8</v>
      </c>
      <c r="W86">
        <f>ABS('2000 250 200 15 PP'!F86-2*'2000 250 200 15 PP'!G86+'2000 250 200 15 PP'!H86)</f>
        <v>2.2384540000000024E-8</v>
      </c>
      <c r="X86">
        <f>ABS('2000 250 200 15 PP'!G86-2*'2000 250 200 15 PP'!H86+'2000 250 200 15 PP'!I86)</f>
        <v>8.4940599999999495E-9</v>
      </c>
      <c r="Y86">
        <f>ABS('2000 250 200 15 PP'!H86-2*'2000 250 200 15 PP'!I86+'2000 250 200 15 PP'!J86)</f>
        <v>4.2989820000000184E-9</v>
      </c>
      <c r="Z86">
        <f>ABS('2000 250 200 15 PP'!I86-2*'2000 250 200 15 PP'!J86+'2000 250 200 15 PP'!K86)</f>
        <v>3.4679060000000445E-9</v>
      </c>
      <c r="AA86">
        <f>ABS('2000 250 200 15 PP'!J86-2*'2000 250 200 15 PP'!K86+'2000 250 200 15 PP'!L86)</f>
        <v>3.8492299999999313E-9</v>
      </c>
      <c r="AB86">
        <f>ABS('2000 250 200 15 PP'!K86-2*'2000 250 200 15 PP'!L86+'2000 250 200 15 PP'!M86)</f>
        <v>4.4843980000000167E-9</v>
      </c>
      <c r="AC86">
        <f>ABS('2000 250 200 15 PP'!E86-3*'2000 250 200 15 PP'!F86+3*'2000 250 200 15 PP'!G86-'2000 250 200 15 PP'!H86)</f>
        <v>3.8866111000000163E-8</v>
      </c>
      <c r="AD86">
        <f>ABS('2000 250 200 15 PP'!F86-3*'2000 250 200 15 PP'!G86+3*'2000 250 200 15 PP'!H86-'2000 250 200 15 PP'!I86)</f>
        <v>1.3890479999999968E-8</v>
      </c>
      <c r="AE86">
        <f>ABS('2000 250 200 15 PP'!G86-3*'2000 250 200 15 PP'!H86+3*'2000 250 200 15 PP'!I86-'2000 250 200 15 PP'!J86)</f>
        <v>4.1950779999998252E-9</v>
      </c>
      <c r="AF86">
        <f>ABS('2000 250 200 15 PP'!H86-3*'2000 250 200 15 PP'!I86+3*'2000 250 200 15 PP'!J86-'2000 250 200 15 PP'!K86)</f>
        <v>8.310759999999739E-10</v>
      </c>
      <c r="AG86">
        <f>ABS('2000 250 200 15 PP'!I86-3*'2000 250 200 15 PP'!J86+3*'2000 250 200 15 PP'!K86-'2000 250 200 15 PP'!L86)</f>
        <v>3.8132399999993974E-10</v>
      </c>
      <c r="AH86">
        <f>ABS('2000 250 200 15 PP'!J86-3*'2000 250 200 15 PP'!K86+3*'2000 250 200 15 PP'!L86-'2000 250 200 15 PP'!M86)</f>
        <v>6.3516800000013832E-10</v>
      </c>
      <c r="AI86">
        <f>ABS('2000 250 200 15 PP'!E86-4*'2000 250 200 15 PP'!F86+6*'2000 250 200 15 PP'!G86-4*'2000 250 200 15 PP'!H86+'2000 250 200 15 PP'!I86)</f>
        <v>2.4975631000000195E-8</v>
      </c>
      <c r="AJ86">
        <f>ABS('2000 250 200 15 PP'!F86-4*'2000 250 200 15 PP'!G86+6*'2000 250 200 15 PP'!H86-4*'2000 250 200 15 PP'!I86+'2000 250 200 15 PP'!J86)</f>
        <v>9.6954020000001432E-9</v>
      </c>
      <c r="AK86">
        <f>ABS('2000 250 200 15 PP'!G86-4*'2000 250 200 15 PP'!H86+6*'2000 250 200 15 PP'!I86-4*'2000 250 200 15 PP'!J86+'2000 250 200 15 PP'!K86)</f>
        <v>3.3640019999998513E-9</v>
      </c>
      <c r="AL86">
        <f>ABS('2000 250 200 15 PP'!H86-4*'2000 250 200 15 PP'!I86+6*'2000 250 200 15 PP'!J86-4*'2000 250 200 15 PP'!K86+'2000 250 200 15 PP'!L86)</f>
        <v>1.2123999999998607E-9</v>
      </c>
      <c r="AM86">
        <f>ABS('2000 250 200 15 PP'!I86-4*'2000 250 200 15 PP'!J86+6*'2000 250 200 15 PP'!K86-4*'2000 250 200 15 PP'!L86+'2000 250 200 15 PP'!M86)</f>
        <v>2.538440000000927E-10</v>
      </c>
      <c r="AN86">
        <f>ABS('2000 250 200 15 PP'!E86-5*'2000 250 200 15 PP'!F86+10*'2000 250 200 15 PP'!G86-10*'2000 250 200 15 PP'!H86+5*'2000 250 200 15 PP'!I86-'2000 250 200 15 PP'!J86)</f>
        <v>1.5280228999998993E-8</v>
      </c>
      <c r="AO86">
        <f>ABS('2000 250 200 15 PP'!F86-5*'2000 250 200 15 PP'!G86+10*'2000 250 200 15 PP'!H86-10*'2000 250 200 15 PP'!I86+5*'2000 250 200 15 PP'!J86-'2000 250 200 15 PP'!K86)</f>
        <v>6.3314000000007154E-9</v>
      </c>
      <c r="AP86">
        <f>ABS('2000 250 200 15 PP'!G86-5*'2000 250 200 15 PP'!H86+10*'2000 250 200 15 PP'!I86-10*'2000 250 200 15 PP'!J86+5*'2000 250 200 15 PP'!K86-'2000 250 200 15 PP'!L86)</f>
        <v>2.1516019999994083E-9</v>
      </c>
      <c r="AQ86">
        <f>ABS('2000 250 200 15 PP'!H86-5*'2000 250 200 15 PP'!I86+10*'2000 250 200 15 PP'!J86-10*'2000 250 200 15 PP'!K86+5*'2000 250 200 15 PP'!L86-'2000 250 200 15 PP'!M86)</f>
        <v>9.5855600000029739E-10</v>
      </c>
      <c r="AR86">
        <f>ABS('2000 250 200 15 PP'!E86-6*'2000 250 200 15 PP'!F86+15*'2000 250 200 15 PP'!G86-20*'2000 250 200 15 PP'!H86+15*I86-6*'2000 250 200 15 PP'!J86+'2000 250 200 15 PP'!K86)</f>
        <v>8.948828999999548E-9</v>
      </c>
      <c r="AS86">
        <f>ABS('2000 250 200 15 PP'!F86-6*'2000 250 200 15 PP'!G86+15*'2000 250 200 15 PP'!H86-20*'2000 250 200 15 PP'!I86+15*J86-6*'2000 250 200 15 PP'!K86+'2000 250 200 15 PP'!L86)</f>
        <v>4.1797980000008307E-9</v>
      </c>
      <c r="AT86">
        <f>ABS('2000 250 200 15 PP'!G86-6*'2000 250 200 15 PP'!H86+15*'2000 250 200 15 PP'!I86-20*'2000 250 200 15 PP'!J86+15*K86-6*'2000 250 200 15 PP'!L86+'2000 250 200 15 PP'!M86)</f>
        <v>1.1930460000006991E-9</v>
      </c>
      <c r="AU86">
        <f>ABS('2000 250 200 15 PP'!E86-7*'2000 250 200 15 PP'!F86+21*'2000 250 200 15 PP'!G86-35*'2000 250 200 15 PP'!H86+35*'2000 250 200 15 PP'!I86-21*'2000 250 200 15 PP'!J86+7*'2000 250 200 15 PP'!K86-'2000 250 200 15 PP'!L86)</f>
        <v>4.7690309999987703E-9</v>
      </c>
      <c r="AV86">
        <f>ABS('2000 250 200 15 PP'!F86-7*'2000 250 200 15 PP'!G86+21*'2000 250 200 15 PP'!H86-35*'2000 250 200 15 PP'!I86+35*'2000 250 200 15 PP'!J86-21*'2000 250 200 15 PP'!K86+7*'2000 250 200 15 PP'!L86-'2000 250 200 15 PP'!M86)</f>
        <v>2.9867520000032021E-9</v>
      </c>
      <c r="AW86">
        <f>ABS('2000 250 200 15 PP'!E86-8*'2000 250 200 15 PP'!F86+28*'2000 250 200 15 PP'!G86-56*'2000 250 200 15 PP'!H86+70*'2000 250 200 15 PP'!I86-56*'2000 250 200 15 PP'!J86+28*'2000 250 200 15 PP'!K86-8*'2000 250 200 15 PP'!L86+'2000 250 200 15 PP'!M86)</f>
        <v>1.7822789999996975E-9</v>
      </c>
      <c r="AX86">
        <f t="shared" si="71"/>
        <v>9.1258786833869676E-2</v>
      </c>
      <c r="AY86">
        <f t="shared" si="71"/>
        <v>6.563147428346193E-2</v>
      </c>
      <c r="AZ86">
        <f t="shared" si="71"/>
        <v>5.7144544648333434E-2</v>
      </c>
      <c r="BA86">
        <f t="shared" si="71"/>
        <v>5.6771358374678865E-2</v>
      </c>
      <c r="BB86">
        <f t="shared" si="71"/>
        <v>5.9640191601731042E-2</v>
      </c>
      <c r="BC86">
        <f t="shared" si="71"/>
        <v>6.3686266932217475E-2</v>
      </c>
      <c r="BD86">
        <f t="shared" si="71"/>
        <v>6.7853834506747285E-2</v>
      </c>
      <c r="BE86">
        <f t="shared" si="71"/>
        <v>7.160414003874177E-2</v>
      </c>
      <c r="BF86">
        <f t="shared" si="72"/>
        <v>2.5236000374893007E-2</v>
      </c>
      <c r="BG86">
        <f t="shared" si="72"/>
        <v>1.0675448612481608E-2</v>
      </c>
      <c r="BH86">
        <f t="shared" si="72"/>
        <v>4.5699819604598773E-3</v>
      </c>
      <c r="BI86">
        <f t="shared" si="72"/>
        <v>2.596503995849762E-3</v>
      </c>
      <c r="BJ86">
        <f t="shared" si="72"/>
        <v>2.3607917144584812E-3</v>
      </c>
      <c r="BK86">
        <f t="shared" si="72"/>
        <v>2.9750132844684209E-3</v>
      </c>
      <c r="BL86">
        <f t="shared" si="72"/>
        <v>3.9665676470808011E-3</v>
      </c>
      <c r="BM86">
        <f t="shared" si="73"/>
        <v>1.2768787318204968E-2</v>
      </c>
      <c r="BN86">
        <f t="shared" si="73"/>
        <v>5.2470664846350212E-3</v>
      </c>
      <c r="BO86">
        <f t="shared" si="73"/>
        <v>1.7872989434182846E-3</v>
      </c>
      <c r="BP86">
        <f t="shared" si="73"/>
        <v>3.9846723643426562E-4</v>
      </c>
      <c r="BQ86">
        <f t="shared" si="73"/>
        <v>2.067565864538651E-4</v>
      </c>
      <c r="BR86">
        <f t="shared" si="73"/>
        <v>3.9231010624634976E-4</v>
      </c>
      <c r="BS86">
        <f t="shared" si="74"/>
        <v>6.9486813694763271E-3</v>
      </c>
      <c r="BT86">
        <f t="shared" si="74"/>
        <v>3.0918610544882603E-3</v>
      </c>
      <c r="BU86">
        <f t="shared" si="74"/>
        <v>1.2113092159905256E-3</v>
      </c>
      <c r="BV86">
        <f t="shared" si="74"/>
        <v>4.9263787558289078E-4</v>
      </c>
      <c r="BW86">
        <f t="shared" si="74"/>
        <v>1.1700541901251915E-4</v>
      </c>
      <c r="BX86">
        <f t="shared" si="75"/>
        <v>3.7425903830951134E-3</v>
      </c>
      <c r="BY86">
        <f t="shared" si="75"/>
        <v>1.7755986989490297E-3</v>
      </c>
      <c r="BZ86">
        <f t="shared" si="75"/>
        <v>6.8250293672163676E-4</v>
      </c>
      <c r="CA86">
        <f t="shared" si="75"/>
        <v>3.4403338500472617E-4</v>
      </c>
      <c r="CB86">
        <f t="shared" si="76"/>
        <v>1.9829898407214704E-3</v>
      </c>
      <c r="CC86">
        <f t="shared" si="76"/>
        <v>1.0605561215612127E-3</v>
      </c>
      <c r="CD86">
        <f t="shared" si="76"/>
        <v>3.4305510408842873E-4</v>
      </c>
      <c r="CE86">
        <f t="shared" si="59"/>
        <v>9.7563087396330213E-4</v>
      </c>
      <c r="CF86">
        <f t="shared" si="59"/>
        <v>7.0007513398038027E-4</v>
      </c>
      <c r="CG86">
        <f t="shared" si="60"/>
        <v>3.4186869720530337E-4</v>
      </c>
      <c r="CH86" s="7">
        <v>250</v>
      </c>
      <c r="CI86" s="8">
        <v>250</v>
      </c>
      <c r="CJ86" s="8">
        <v>240</v>
      </c>
      <c r="CK86" s="8">
        <f t="shared" si="61"/>
        <v>1</v>
      </c>
      <c r="CL86" s="8">
        <f t="shared" si="62"/>
        <v>1</v>
      </c>
      <c r="CM86">
        <f t="shared" si="63"/>
        <v>0.04</v>
      </c>
      <c r="CN86">
        <f t="shared" si="65"/>
        <v>375</v>
      </c>
      <c r="CO86">
        <f t="shared" si="77"/>
        <v>500</v>
      </c>
      <c r="CP86">
        <f t="shared" si="77"/>
        <v>625</v>
      </c>
      <c r="CQ86">
        <f t="shared" si="77"/>
        <v>750</v>
      </c>
      <c r="CR86">
        <f t="shared" si="77"/>
        <v>875</v>
      </c>
      <c r="CS86">
        <f t="shared" si="77"/>
        <v>1000</v>
      </c>
      <c r="CT86">
        <f t="shared" si="77"/>
        <v>1125</v>
      </c>
      <c r="CU86">
        <f t="shared" si="77"/>
        <v>1250</v>
      </c>
      <c r="CV86">
        <f t="shared" si="69"/>
        <v>1.5</v>
      </c>
      <c r="CW86">
        <f t="shared" si="69"/>
        <v>2</v>
      </c>
      <c r="CX86">
        <f t="shared" si="69"/>
        <v>2.5</v>
      </c>
      <c r="CY86">
        <f t="shared" si="69"/>
        <v>3</v>
      </c>
      <c r="CZ86">
        <f t="shared" si="69"/>
        <v>3.5</v>
      </c>
      <c r="DA86">
        <f t="shared" si="69"/>
        <v>4</v>
      </c>
      <c r="DB86">
        <f t="shared" si="69"/>
        <v>4.5</v>
      </c>
      <c r="DC86">
        <f t="shared" si="67"/>
        <v>5</v>
      </c>
      <c r="DD86" s="11">
        <f t="shared" si="70"/>
        <v>2.6666666666666668E-2</v>
      </c>
      <c r="DE86" s="11">
        <f t="shared" si="70"/>
        <v>0.02</v>
      </c>
      <c r="DF86" s="11">
        <f t="shared" si="70"/>
        <v>1.6E-2</v>
      </c>
      <c r="DG86" s="11">
        <f t="shared" si="70"/>
        <v>1.3333333333333334E-2</v>
      </c>
      <c r="DH86" s="11">
        <f t="shared" si="70"/>
        <v>1.1428571428571429E-2</v>
      </c>
      <c r="DI86" s="11">
        <f t="shared" si="70"/>
        <v>0.01</v>
      </c>
      <c r="DJ86" s="11">
        <f t="shared" si="70"/>
        <v>8.8888888888888889E-3</v>
      </c>
      <c r="DK86" s="11">
        <f t="shared" si="68"/>
        <v>8.0000000000000002E-3</v>
      </c>
      <c r="DL86">
        <f t="shared" si="64"/>
        <v>10</v>
      </c>
      <c r="DM86">
        <f>ABS('2000 250 200 15 PP'!E86+'2000 250 200 15 PP'!F86)</f>
        <v>1.735634129E-6</v>
      </c>
      <c r="DN86">
        <f>ABS('2000 250 200 15 PP'!F86+'2000 250 200 15 PP'!G86)</f>
        <v>1.4801010499999998E-6</v>
      </c>
      <c r="DO86">
        <f>ABS('2000 250 200 15 PP'!G86+'2000 250 200 15 PP'!H86)</f>
        <v>1.3082031619999999E-6</v>
      </c>
      <c r="DP86">
        <f>ABS('2000 250 200 15 PP'!H86+'2000 250 200 15 PP'!I86)</f>
        <v>1.167183874E-6</v>
      </c>
      <c r="DQ86">
        <f>ABS('2000 250 200 15 PP'!I86+'2000 250 200 15 PP'!J86)</f>
        <v>1.038957628E-6</v>
      </c>
      <c r="DR86">
        <f>ABS('2000 250 200 15 PP'!J86+'2000 250 200 15 PP'!K86)</f>
        <v>9.1849827000000005E-7</v>
      </c>
      <c r="DS86">
        <f>ABS('2000 250 200 15 PP'!K86+'2000 250 200 15 PP'!L86)</f>
        <v>8.0535604799999996E-7</v>
      </c>
      <c r="DT86">
        <f>ABS('2000 250 200 15 PP'!L86+'2000 250 200 15 PP'!M86)</f>
        <v>7.0054745399999999E-7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2000 250 200 1</vt:lpstr>
      <vt:lpstr>Imp 2000 250 200 1</vt:lpstr>
      <vt:lpstr>2000 250 200 15</vt:lpstr>
      <vt:lpstr>Imp 2000 250 200 15</vt:lpstr>
      <vt:lpstr>2000 250 200 U</vt:lpstr>
      <vt:lpstr>2000 250 200 P</vt:lpstr>
      <vt:lpstr>2000 250 200 0 PP</vt:lpstr>
      <vt:lpstr>2000 250 200 15 PP</vt:lpstr>
      <vt:lpstr>2000 250 200 D PP</vt:lpstr>
      <vt:lpstr>2000 250 200 INT D</vt:lpstr>
      <vt:lpstr>2000 250 200 DD PP</vt:lpstr>
      <vt:lpstr>2000 250 200 INT DD</vt:lpstr>
      <vt:lpstr>2000 250 200 15 ABS PP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</dc:creator>
  <cp:lastModifiedBy>shonhorovko</cp:lastModifiedBy>
  <cp:lastPrinted>2020-08-12T04:26:00Z</cp:lastPrinted>
  <dcterms:created xsi:type="dcterms:W3CDTF">2020-07-21T04:39:00Z</dcterms:created>
  <dcterms:modified xsi:type="dcterms:W3CDTF">2023-04-03T02:29:03Z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1049-11.2.0.11191</vt:lpwstr>
  </property>
  <property fmtid="{D5CDD505-2E9C-101B-9397-08002B2CF9AE}" pid="3" name="ICV">
    <vt:lpwstr>430D9597C9A4411E944BFEA090260303</vt:lpwstr>
  </property>
</Properties>
</file>